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ncf.sharepoint.com/sites/SNCF-Reseau-PSEFGrpO365/Document PSEF/40_Systèmes Informations/8. ALLOC VS/Référentiels/2025/Fichiers EDB OK/"/>
    </mc:Choice>
  </mc:AlternateContent>
  <xr:revisionPtr revIDLastSave="139" documentId="13_ncr:1_{A4C4F504-C54C-4CED-B652-CE0564577006}" xr6:coauthVersionLast="47" xr6:coauthVersionMax="47" xr10:uidLastSave="{82622611-FAD1-448A-936C-D34D5DD1798C}"/>
  <bookViews>
    <workbookView xWindow="23880" yWindow="-120" windowWidth="25440" windowHeight="15270" activeTab="2" xr2:uid="{00000000-000D-0000-FFFF-FFFF00000000}"/>
  </bookViews>
  <sheets>
    <sheet name="Mode d'emploi" sheetId="4" r:id="rId1"/>
    <sheet name="Calendrier" sheetId="5" r:id="rId2"/>
    <sheet name="Demandes VP" sheetId="1" r:id="rId3"/>
    <sheet name="Liste des gares" sheetId="6" r:id="rId4"/>
    <sheet name="Paramètre (masquer)" sheetId="3" state="hidden" r:id="rId5"/>
  </sheets>
  <definedNames>
    <definedName name="_xlnm._FilterDatabase" localSheetId="3" hidden="1">'Liste des gares'!$B$7:$G$2983</definedName>
    <definedName name="AURA">Tableau2[AURA]</definedName>
    <definedName name="BFC">Tableau3[BFC]</definedName>
    <definedName name="BPL">Tableau4[BPL]</definedName>
    <definedName name="CVL">Tableau5[CVL]</definedName>
    <definedName name="GE">Tableau6[GE]</definedName>
    <definedName name="HDF">Tableau8[HDF]</definedName>
    <definedName name="HDSbis">'Paramètre (masquer)'!$AI$3:$AK$5</definedName>
    <definedName name="IDF">Tableau9[IDF]</definedName>
    <definedName name="NA">Tableau10[NA]</definedName>
    <definedName name="OCC">Tableau12[OCC]</definedName>
    <definedName name="PACA">Tableau13[PACA]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4" i="3" l="1"/>
  <c r="A54" i="3"/>
  <c r="D2" i="1" s="1"/>
  <c r="R2976" i="3" l="1"/>
  <c r="S2976" i="3"/>
  <c r="T2976" i="3"/>
  <c r="U2976" i="3"/>
  <c r="V2976" i="3"/>
  <c r="Q2976" i="3"/>
  <c r="R2974" i="3"/>
  <c r="R2975" i="3"/>
  <c r="S2974" i="3"/>
  <c r="S2975" i="3"/>
  <c r="T2974" i="3"/>
  <c r="T2975" i="3"/>
  <c r="U2974" i="3"/>
  <c r="U2975" i="3"/>
  <c r="V2974" i="3"/>
  <c r="V2975" i="3"/>
  <c r="Q2974" i="3"/>
  <c r="Q2975" i="3"/>
  <c r="R2972" i="3"/>
  <c r="R2973" i="3"/>
  <c r="S2972" i="3"/>
  <c r="S2973" i="3"/>
  <c r="T2972" i="3"/>
  <c r="T2973" i="3"/>
  <c r="U2972" i="3"/>
  <c r="U2973" i="3"/>
  <c r="V2972" i="3"/>
  <c r="V2973" i="3"/>
  <c r="Q2972" i="3"/>
  <c r="Q2973" i="3"/>
  <c r="Q7" i="3"/>
  <c r="R7" i="3"/>
  <c r="S7" i="3"/>
  <c r="T7" i="3"/>
  <c r="U7" i="3"/>
  <c r="V7" i="3"/>
  <c r="Q8" i="3"/>
  <c r="R8" i="3"/>
  <c r="S8" i="3"/>
  <c r="T8" i="3"/>
  <c r="U8" i="3"/>
  <c r="V8" i="3"/>
  <c r="Q9" i="3"/>
  <c r="R9" i="3"/>
  <c r="S9" i="3"/>
  <c r="T9" i="3"/>
  <c r="U9" i="3"/>
  <c r="V9" i="3"/>
  <c r="Q10" i="3"/>
  <c r="R10" i="3"/>
  <c r="S10" i="3"/>
  <c r="T10" i="3"/>
  <c r="U10" i="3"/>
  <c r="V10" i="3"/>
  <c r="Q11" i="3"/>
  <c r="R11" i="3"/>
  <c r="S11" i="3"/>
  <c r="T11" i="3"/>
  <c r="U11" i="3"/>
  <c r="V11" i="3"/>
  <c r="Q12" i="3"/>
  <c r="R12" i="3"/>
  <c r="S12" i="3"/>
  <c r="T12" i="3"/>
  <c r="U12" i="3"/>
  <c r="V12" i="3"/>
  <c r="Q13" i="3"/>
  <c r="R13" i="3"/>
  <c r="S13" i="3"/>
  <c r="T13" i="3"/>
  <c r="U13" i="3"/>
  <c r="V13" i="3"/>
  <c r="Q14" i="3"/>
  <c r="R14" i="3"/>
  <c r="S14" i="3"/>
  <c r="T14" i="3"/>
  <c r="U14" i="3"/>
  <c r="V14" i="3"/>
  <c r="Q15" i="3"/>
  <c r="R15" i="3"/>
  <c r="S15" i="3"/>
  <c r="T15" i="3"/>
  <c r="U15" i="3"/>
  <c r="V15" i="3"/>
  <c r="Q16" i="3"/>
  <c r="R16" i="3"/>
  <c r="S16" i="3"/>
  <c r="T16" i="3"/>
  <c r="U16" i="3"/>
  <c r="V16" i="3"/>
  <c r="Q17" i="3"/>
  <c r="R17" i="3"/>
  <c r="S17" i="3"/>
  <c r="T17" i="3"/>
  <c r="U17" i="3"/>
  <c r="V17" i="3"/>
  <c r="Q18" i="3"/>
  <c r="R18" i="3"/>
  <c r="S18" i="3"/>
  <c r="T18" i="3"/>
  <c r="U18" i="3"/>
  <c r="V18" i="3"/>
  <c r="Q19" i="3"/>
  <c r="R19" i="3"/>
  <c r="S19" i="3"/>
  <c r="T19" i="3"/>
  <c r="U19" i="3"/>
  <c r="V19" i="3"/>
  <c r="Q20" i="3"/>
  <c r="R20" i="3"/>
  <c r="S20" i="3"/>
  <c r="T20" i="3"/>
  <c r="U20" i="3"/>
  <c r="V20" i="3"/>
  <c r="Q21" i="3"/>
  <c r="R21" i="3"/>
  <c r="S21" i="3"/>
  <c r="T21" i="3"/>
  <c r="U21" i="3"/>
  <c r="V21" i="3"/>
  <c r="Q22" i="3"/>
  <c r="R22" i="3"/>
  <c r="S22" i="3"/>
  <c r="T22" i="3"/>
  <c r="U22" i="3"/>
  <c r="V22" i="3"/>
  <c r="Q23" i="3"/>
  <c r="R23" i="3"/>
  <c r="S23" i="3"/>
  <c r="T23" i="3"/>
  <c r="U23" i="3"/>
  <c r="V23" i="3"/>
  <c r="Q24" i="3"/>
  <c r="R24" i="3"/>
  <c r="S24" i="3"/>
  <c r="T24" i="3"/>
  <c r="U24" i="3"/>
  <c r="V24" i="3"/>
  <c r="Q25" i="3"/>
  <c r="R25" i="3"/>
  <c r="S25" i="3"/>
  <c r="T25" i="3"/>
  <c r="U25" i="3"/>
  <c r="V25" i="3"/>
  <c r="Q26" i="3"/>
  <c r="R26" i="3"/>
  <c r="S26" i="3"/>
  <c r="T26" i="3"/>
  <c r="U26" i="3"/>
  <c r="V26" i="3"/>
  <c r="Q27" i="3"/>
  <c r="R27" i="3"/>
  <c r="S27" i="3"/>
  <c r="T27" i="3"/>
  <c r="U27" i="3"/>
  <c r="V27" i="3"/>
  <c r="Q28" i="3"/>
  <c r="R28" i="3"/>
  <c r="S28" i="3"/>
  <c r="T28" i="3"/>
  <c r="U28" i="3"/>
  <c r="V28" i="3"/>
  <c r="Q29" i="3"/>
  <c r="R29" i="3"/>
  <c r="S29" i="3"/>
  <c r="T29" i="3"/>
  <c r="U29" i="3"/>
  <c r="V29" i="3"/>
  <c r="Q30" i="3"/>
  <c r="R30" i="3"/>
  <c r="S30" i="3"/>
  <c r="T30" i="3"/>
  <c r="U30" i="3"/>
  <c r="V30" i="3"/>
  <c r="Q31" i="3"/>
  <c r="R31" i="3"/>
  <c r="S31" i="3"/>
  <c r="T31" i="3"/>
  <c r="U31" i="3"/>
  <c r="V31" i="3"/>
  <c r="Q32" i="3"/>
  <c r="R32" i="3"/>
  <c r="S32" i="3"/>
  <c r="T32" i="3"/>
  <c r="U32" i="3"/>
  <c r="V32" i="3"/>
  <c r="Q33" i="3"/>
  <c r="R33" i="3"/>
  <c r="S33" i="3"/>
  <c r="T33" i="3"/>
  <c r="U33" i="3"/>
  <c r="V33" i="3"/>
  <c r="Q34" i="3"/>
  <c r="R34" i="3"/>
  <c r="S34" i="3"/>
  <c r="T34" i="3"/>
  <c r="U34" i="3"/>
  <c r="V34" i="3"/>
  <c r="Q35" i="3"/>
  <c r="R35" i="3"/>
  <c r="S35" i="3"/>
  <c r="T35" i="3"/>
  <c r="U35" i="3"/>
  <c r="V35" i="3"/>
  <c r="Q36" i="3"/>
  <c r="R36" i="3"/>
  <c r="S36" i="3"/>
  <c r="T36" i="3"/>
  <c r="U36" i="3"/>
  <c r="V36" i="3"/>
  <c r="Q37" i="3"/>
  <c r="R37" i="3"/>
  <c r="S37" i="3"/>
  <c r="T37" i="3"/>
  <c r="U37" i="3"/>
  <c r="V37" i="3"/>
  <c r="Q38" i="3"/>
  <c r="R38" i="3"/>
  <c r="S38" i="3"/>
  <c r="T38" i="3"/>
  <c r="U38" i="3"/>
  <c r="V38" i="3"/>
  <c r="Q39" i="3"/>
  <c r="R39" i="3"/>
  <c r="S39" i="3"/>
  <c r="T39" i="3"/>
  <c r="U39" i="3"/>
  <c r="V39" i="3"/>
  <c r="Q40" i="3"/>
  <c r="R40" i="3"/>
  <c r="S40" i="3"/>
  <c r="T40" i="3"/>
  <c r="U40" i="3"/>
  <c r="V40" i="3"/>
  <c r="Q41" i="3"/>
  <c r="R41" i="3"/>
  <c r="S41" i="3"/>
  <c r="T41" i="3"/>
  <c r="U41" i="3"/>
  <c r="V41" i="3"/>
  <c r="Q42" i="3"/>
  <c r="R42" i="3"/>
  <c r="S42" i="3"/>
  <c r="T42" i="3"/>
  <c r="U42" i="3"/>
  <c r="V42" i="3"/>
  <c r="Q43" i="3"/>
  <c r="R43" i="3"/>
  <c r="S43" i="3"/>
  <c r="T43" i="3"/>
  <c r="U43" i="3"/>
  <c r="V43" i="3"/>
  <c r="Q44" i="3"/>
  <c r="R44" i="3"/>
  <c r="S44" i="3"/>
  <c r="T44" i="3"/>
  <c r="U44" i="3"/>
  <c r="V44" i="3"/>
  <c r="Q45" i="3"/>
  <c r="R45" i="3"/>
  <c r="S45" i="3"/>
  <c r="T45" i="3"/>
  <c r="U45" i="3"/>
  <c r="V45" i="3"/>
  <c r="Q46" i="3"/>
  <c r="R46" i="3"/>
  <c r="S46" i="3"/>
  <c r="T46" i="3"/>
  <c r="U46" i="3"/>
  <c r="V46" i="3"/>
  <c r="Q47" i="3"/>
  <c r="R47" i="3"/>
  <c r="S47" i="3"/>
  <c r="T47" i="3"/>
  <c r="U47" i="3"/>
  <c r="V47" i="3"/>
  <c r="Q48" i="3"/>
  <c r="R48" i="3"/>
  <c r="S48" i="3"/>
  <c r="T48" i="3"/>
  <c r="U48" i="3"/>
  <c r="V48" i="3"/>
  <c r="Q49" i="3"/>
  <c r="R49" i="3"/>
  <c r="S49" i="3"/>
  <c r="T49" i="3"/>
  <c r="U49" i="3"/>
  <c r="V49" i="3"/>
  <c r="Q50" i="3"/>
  <c r="R50" i="3"/>
  <c r="S50" i="3"/>
  <c r="T50" i="3"/>
  <c r="U50" i="3"/>
  <c r="V50" i="3"/>
  <c r="Q51" i="3"/>
  <c r="R51" i="3"/>
  <c r="S51" i="3"/>
  <c r="T51" i="3"/>
  <c r="U51" i="3"/>
  <c r="V51" i="3"/>
  <c r="Q52" i="3"/>
  <c r="R52" i="3"/>
  <c r="S52" i="3"/>
  <c r="T52" i="3"/>
  <c r="U52" i="3"/>
  <c r="V52" i="3"/>
  <c r="Q53" i="3"/>
  <c r="R53" i="3"/>
  <c r="S53" i="3"/>
  <c r="T53" i="3"/>
  <c r="U53" i="3"/>
  <c r="V53" i="3"/>
  <c r="Q54" i="3"/>
  <c r="R54" i="3"/>
  <c r="S54" i="3"/>
  <c r="T54" i="3"/>
  <c r="U54" i="3"/>
  <c r="V54" i="3"/>
  <c r="Q55" i="3"/>
  <c r="R55" i="3"/>
  <c r="S55" i="3"/>
  <c r="T55" i="3"/>
  <c r="U55" i="3"/>
  <c r="V55" i="3"/>
  <c r="Q56" i="3"/>
  <c r="R56" i="3"/>
  <c r="S56" i="3"/>
  <c r="T56" i="3"/>
  <c r="U56" i="3"/>
  <c r="V56" i="3"/>
  <c r="Q57" i="3"/>
  <c r="R57" i="3"/>
  <c r="S57" i="3"/>
  <c r="T57" i="3"/>
  <c r="U57" i="3"/>
  <c r="V57" i="3"/>
  <c r="Q58" i="3"/>
  <c r="R58" i="3"/>
  <c r="S58" i="3"/>
  <c r="T58" i="3"/>
  <c r="U58" i="3"/>
  <c r="V58" i="3"/>
  <c r="Q59" i="3"/>
  <c r="R59" i="3"/>
  <c r="S59" i="3"/>
  <c r="T59" i="3"/>
  <c r="U59" i="3"/>
  <c r="V59" i="3"/>
  <c r="Q60" i="3"/>
  <c r="R60" i="3"/>
  <c r="S60" i="3"/>
  <c r="T60" i="3"/>
  <c r="U60" i="3"/>
  <c r="V60" i="3"/>
  <c r="Q61" i="3"/>
  <c r="R61" i="3"/>
  <c r="S61" i="3"/>
  <c r="T61" i="3"/>
  <c r="U61" i="3"/>
  <c r="V61" i="3"/>
  <c r="Q62" i="3"/>
  <c r="R62" i="3"/>
  <c r="S62" i="3"/>
  <c r="T62" i="3"/>
  <c r="U62" i="3"/>
  <c r="V62" i="3"/>
  <c r="Q63" i="3"/>
  <c r="R63" i="3"/>
  <c r="S63" i="3"/>
  <c r="T63" i="3"/>
  <c r="U63" i="3"/>
  <c r="V63" i="3"/>
  <c r="Q64" i="3"/>
  <c r="R64" i="3"/>
  <c r="S64" i="3"/>
  <c r="T64" i="3"/>
  <c r="U64" i="3"/>
  <c r="V64" i="3"/>
  <c r="Q65" i="3"/>
  <c r="R65" i="3"/>
  <c r="S65" i="3"/>
  <c r="T65" i="3"/>
  <c r="U65" i="3"/>
  <c r="V65" i="3"/>
  <c r="Q66" i="3"/>
  <c r="R66" i="3"/>
  <c r="S66" i="3"/>
  <c r="T66" i="3"/>
  <c r="U66" i="3"/>
  <c r="V66" i="3"/>
  <c r="Q67" i="3"/>
  <c r="R67" i="3"/>
  <c r="S67" i="3"/>
  <c r="T67" i="3"/>
  <c r="U67" i="3"/>
  <c r="V67" i="3"/>
  <c r="Q68" i="3"/>
  <c r="R68" i="3"/>
  <c r="S68" i="3"/>
  <c r="T68" i="3"/>
  <c r="U68" i="3"/>
  <c r="V68" i="3"/>
  <c r="Q69" i="3"/>
  <c r="R69" i="3"/>
  <c r="S69" i="3"/>
  <c r="T69" i="3"/>
  <c r="U69" i="3"/>
  <c r="V69" i="3"/>
  <c r="Q70" i="3"/>
  <c r="R70" i="3"/>
  <c r="S70" i="3"/>
  <c r="T70" i="3"/>
  <c r="U70" i="3"/>
  <c r="V70" i="3"/>
  <c r="Q71" i="3"/>
  <c r="R71" i="3"/>
  <c r="S71" i="3"/>
  <c r="T71" i="3"/>
  <c r="U71" i="3"/>
  <c r="V71" i="3"/>
  <c r="Q72" i="3"/>
  <c r="R72" i="3"/>
  <c r="S72" i="3"/>
  <c r="T72" i="3"/>
  <c r="U72" i="3"/>
  <c r="V72" i="3"/>
  <c r="Q73" i="3"/>
  <c r="R73" i="3"/>
  <c r="S73" i="3"/>
  <c r="T73" i="3"/>
  <c r="U73" i="3"/>
  <c r="V73" i="3"/>
  <c r="Q74" i="3"/>
  <c r="R74" i="3"/>
  <c r="S74" i="3"/>
  <c r="T74" i="3"/>
  <c r="U74" i="3"/>
  <c r="V74" i="3"/>
  <c r="Q75" i="3"/>
  <c r="R75" i="3"/>
  <c r="S75" i="3"/>
  <c r="T75" i="3"/>
  <c r="U75" i="3"/>
  <c r="V75" i="3"/>
  <c r="Q76" i="3"/>
  <c r="R76" i="3"/>
  <c r="S76" i="3"/>
  <c r="T76" i="3"/>
  <c r="U76" i="3"/>
  <c r="V76" i="3"/>
  <c r="Q77" i="3"/>
  <c r="R77" i="3"/>
  <c r="S77" i="3"/>
  <c r="T77" i="3"/>
  <c r="U77" i="3"/>
  <c r="V77" i="3"/>
  <c r="Q78" i="3"/>
  <c r="R78" i="3"/>
  <c r="S78" i="3"/>
  <c r="T78" i="3"/>
  <c r="U78" i="3"/>
  <c r="V78" i="3"/>
  <c r="Q79" i="3"/>
  <c r="R79" i="3"/>
  <c r="S79" i="3"/>
  <c r="T79" i="3"/>
  <c r="U79" i="3"/>
  <c r="V79" i="3"/>
  <c r="Q80" i="3"/>
  <c r="R80" i="3"/>
  <c r="S80" i="3"/>
  <c r="T80" i="3"/>
  <c r="U80" i="3"/>
  <c r="V80" i="3"/>
  <c r="Q81" i="3"/>
  <c r="R81" i="3"/>
  <c r="S81" i="3"/>
  <c r="T81" i="3"/>
  <c r="U81" i="3"/>
  <c r="V81" i="3"/>
  <c r="Q82" i="3"/>
  <c r="R82" i="3"/>
  <c r="S82" i="3"/>
  <c r="T82" i="3"/>
  <c r="U82" i="3"/>
  <c r="V82" i="3"/>
  <c r="Q83" i="3"/>
  <c r="R83" i="3"/>
  <c r="S83" i="3"/>
  <c r="T83" i="3"/>
  <c r="U83" i="3"/>
  <c r="V83" i="3"/>
  <c r="Q84" i="3"/>
  <c r="R84" i="3"/>
  <c r="S84" i="3"/>
  <c r="T84" i="3"/>
  <c r="U84" i="3"/>
  <c r="V84" i="3"/>
  <c r="Q85" i="3"/>
  <c r="R85" i="3"/>
  <c r="S85" i="3"/>
  <c r="T85" i="3"/>
  <c r="U85" i="3"/>
  <c r="V85" i="3"/>
  <c r="Q86" i="3"/>
  <c r="R86" i="3"/>
  <c r="S86" i="3"/>
  <c r="T86" i="3"/>
  <c r="U86" i="3"/>
  <c r="V86" i="3"/>
  <c r="Q87" i="3"/>
  <c r="R87" i="3"/>
  <c r="S87" i="3"/>
  <c r="T87" i="3"/>
  <c r="U87" i="3"/>
  <c r="V87" i="3"/>
  <c r="Q88" i="3"/>
  <c r="R88" i="3"/>
  <c r="S88" i="3"/>
  <c r="T88" i="3"/>
  <c r="U88" i="3"/>
  <c r="V88" i="3"/>
  <c r="Q89" i="3"/>
  <c r="R89" i="3"/>
  <c r="S89" i="3"/>
  <c r="T89" i="3"/>
  <c r="U89" i="3"/>
  <c r="V89" i="3"/>
  <c r="Q90" i="3"/>
  <c r="R90" i="3"/>
  <c r="S90" i="3"/>
  <c r="T90" i="3"/>
  <c r="U90" i="3"/>
  <c r="V90" i="3"/>
  <c r="Q91" i="3"/>
  <c r="R91" i="3"/>
  <c r="S91" i="3"/>
  <c r="T91" i="3"/>
  <c r="U91" i="3"/>
  <c r="V91" i="3"/>
  <c r="Q92" i="3"/>
  <c r="R92" i="3"/>
  <c r="S92" i="3"/>
  <c r="T92" i="3"/>
  <c r="U92" i="3"/>
  <c r="V92" i="3"/>
  <c r="Q93" i="3"/>
  <c r="R93" i="3"/>
  <c r="S93" i="3"/>
  <c r="T93" i="3"/>
  <c r="U93" i="3"/>
  <c r="V93" i="3"/>
  <c r="Q94" i="3"/>
  <c r="R94" i="3"/>
  <c r="S94" i="3"/>
  <c r="T94" i="3"/>
  <c r="U94" i="3"/>
  <c r="V94" i="3"/>
  <c r="Q95" i="3"/>
  <c r="R95" i="3"/>
  <c r="S95" i="3"/>
  <c r="T95" i="3"/>
  <c r="U95" i="3"/>
  <c r="V95" i="3"/>
  <c r="Q96" i="3"/>
  <c r="R96" i="3"/>
  <c r="S96" i="3"/>
  <c r="T96" i="3"/>
  <c r="U96" i="3"/>
  <c r="V96" i="3"/>
  <c r="Q97" i="3"/>
  <c r="R97" i="3"/>
  <c r="S97" i="3"/>
  <c r="T97" i="3"/>
  <c r="U97" i="3"/>
  <c r="V97" i="3"/>
  <c r="Q98" i="3"/>
  <c r="R98" i="3"/>
  <c r="S98" i="3"/>
  <c r="T98" i="3"/>
  <c r="U98" i="3"/>
  <c r="V98" i="3"/>
  <c r="Q99" i="3"/>
  <c r="R99" i="3"/>
  <c r="S99" i="3"/>
  <c r="T99" i="3"/>
  <c r="U99" i="3"/>
  <c r="V99" i="3"/>
  <c r="Q100" i="3"/>
  <c r="R100" i="3"/>
  <c r="S100" i="3"/>
  <c r="T100" i="3"/>
  <c r="U100" i="3"/>
  <c r="V100" i="3"/>
  <c r="Q101" i="3"/>
  <c r="R101" i="3"/>
  <c r="S101" i="3"/>
  <c r="T101" i="3"/>
  <c r="U101" i="3"/>
  <c r="V101" i="3"/>
  <c r="Q102" i="3"/>
  <c r="R102" i="3"/>
  <c r="S102" i="3"/>
  <c r="T102" i="3"/>
  <c r="U102" i="3"/>
  <c r="V102" i="3"/>
  <c r="Q103" i="3"/>
  <c r="R103" i="3"/>
  <c r="S103" i="3"/>
  <c r="T103" i="3"/>
  <c r="U103" i="3"/>
  <c r="V103" i="3"/>
  <c r="Q104" i="3"/>
  <c r="R104" i="3"/>
  <c r="S104" i="3"/>
  <c r="T104" i="3"/>
  <c r="U104" i="3"/>
  <c r="V104" i="3"/>
  <c r="Q105" i="3"/>
  <c r="R105" i="3"/>
  <c r="S105" i="3"/>
  <c r="T105" i="3"/>
  <c r="U105" i="3"/>
  <c r="V105" i="3"/>
  <c r="Q106" i="3"/>
  <c r="R106" i="3"/>
  <c r="S106" i="3"/>
  <c r="T106" i="3"/>
  <c r="U106" i="3"/>
  <c r="V106" i="3"/>
  <c r="Q107" i="3"/>
  <c r="R107" i="3"/>
  <c r="S107" i="3"/>
  <c r="T107" i="3"/>
  <c r="U107" i="3"/>
  <c r="V107" i="3"/>
  <c r="Q108" i="3"/>
  <c r="R108" i="3"/>
  <c r="S108" i="3"/>
  <c r="T108" i="3"/>
  <c r="U108" i="3"/>
  <c r="V108" i="3"/>
  <c r="Q109" i="3"/>
  <c r="R109" i="3"/>
  <c r="S109" i="3"/>
  <c r="T109" i="3"/>
  <c r="U109" i="3"/>
  <c r="V109" i="3"/>
  <c r="Q110" i="3"/>
  <c r="R110" i="3"/>
  <c r="S110" i="3"/>
  <c r="T110" i="3"/>
  <c r="U110" i="3"/>
  <c r="V110" i="3"/>
  <c r="Q111" i="3"/>
  <c r="R111" i="3"/>
  <c r="S111" i="3"/>
  <c r="T111" i="3"/>
  <c r="U111" i="3"/>
  <c r="V111" i="3"/>
  <c r="Q112" i="3"/>
  <c r="R112" i="3"/>
  <c r="S112" i="3"/>
  <c r="T112" i="3"/>
  <c r="U112" i="3"/>
  <c r="V112" i="3"/>
  <c r="Q113" i="3"/>
  <c r="R113" i="3"/>
  <c r="S113" i="3"/>
  <c r="T113" i="3"/>
  <c r="U113" i="3"/>
  <c r="V113" i="3"/>
  <c r="Q114" i="3"/>
  <c r="R114" i="3"/>
  <c r="S114" i="3"/>
  <c r="T114" i="3"/>
  <c r="U114" i="3"/>
  <c r="V114" i="3"/>
  <c r="Q115" i="3"/>
  <c r="R115" i="3"/>
  <c r="S115" i="3"/>
  <c r="T115" i="3"/>
  <c r="U115" i="3"/>
  <c r="V115" i="3"/>
  <c r="Q116" i="3"/>
  <c r="R116" i="3"/>
  <c r="S116" i="3"/>
  <c r="T116" i="3"/>
  <c r="U116" i="3"/>
  <c r="V116" i="3"/>
  <c r="Q117" i="3"/>
  <c r="R117" i="3"/>
  <c r="S117" i="3"/>
  <c r="T117" i="3"/>
  <c r="U117" i="3"/>
  <c r="V117" i="3"/>
  <c r="Q118" i="3"/>
  <c r="R118" i="3"/>
  <c r="S118" i="3"/>
  <c r="T118" i="3"/>
  <c r="U118" i="3"/>
  <c r="V118" i="3"/>
  <c r="Q119" i="3"/>
  <c r="R119" i="3"/>
  <c r="S119" i="3"/>
  <c r="T119" i="3"/>
  <c r="U119" i="3"/>
  <c r="V119" i="3"/>
  <c r="Q120" i="3"/>
  <c r="R120" i="3"/>
  <c r="S120" i="3"/>
  <c r="T120" i="3"/>
  <c r="U120" i="3"/>
  <c r="V120" i="3"/>
  <c r="Q121" i="3"/>
  <c r="R121" i="3"/>
  <c r="S121" i="3"/>
  <c r="T121" i="3"/>
  <c r="U121" i="3"/>
  <c r="V121" i="3"/>
  <c r="Q122" i="3"/>
  <c r="R122" i="3"/>
  <c r="S122" i="3"/>
  <c r="T122" i="3"/>
  <c r="U122" i="3"/>
  <c r="V122" i="3"/>
  <c r="Q123" i="3"/>
  <c r="R123" i="3"/>
  <c r="S123" i="3"/>
  <c r="T123" i="3"/>
  <c r="U123" i="3"/>
  <c r="V123" i="3"/>
  <c r="Q124" i="3"/>
  <c r="R124" i="3"/>
  <c r="S124" i="3"/>
  <c r="T124" i="3"/>
  <c r="U124" i="3"/>
  <c r="V124" i="3"/>
  <c r="Q125" i="3"/>
  <c r="R125" i="3"/>
  <c r="S125" i="3"/>
  <c r="T125" i="3"/>
  <c r="U125" i="3"/>
  <c r="V125" i="3"/>
  <c r="Q126" i="3"/>
  <c r="R126" i="3"/>
  <c r="S126" i="3"/>
  <c r="T126" i="3"/>
  <c r="U126" i="3"/>
  <c r="V126" i="3"/>
  <c r="Q127" i="3"/>
  <c r="R127" i="3"/>
  <c r="S127" i="3"/>
  <c r="T127" i="3"/>
  <c r="U127" i="3"/>
  <c r="V127" i="3"/>
  <c r="Q128" i="3"/>
  <c r="R128" i="3"/>
  <c r="S128" i="3"/>
  <c r="T128" i="3"/>
  <c r="U128" i="3"/>
  <c r="V128" i="3"/>
  <c r="Q129" i="3"/>
  <c r="R129" i="3"/>
  <c r="S129" i="3"/>
  <c r="T129" i="3"/>
  <c r="U129" i="3"/>
  <c r="V129" i="3"/>
  <c r="Q130" i="3"/>
  <c r="R130" i="3"/>
  <c r="S130" i="3"/>
  <c r="T130" i="3"/>
  <c r="U130" i="3"/>
  <c r="V130" i="3"/>
  <c r="Q131" i="3"/>
  <c r="R131" i="3"/>
  <c r="S131" i="3"/>
  <c r="T131" i="3"/>
  <c r="U131" i="3"/>
  <c r="V131" i="3"/>
  <c r="Q132" i="3"/>
  <c r="R132" i="3"/>
  <c r="S132" i="3"/>
  <c r="T132" i="3"/>
  <c r="U132" i="3"/>
  <c r="V132" i="3"/>
  <c r="Q133" i="3"/>
  <c r="R133" i="3"/>
  <c r="S133" i="3"/>
  <c r="T133" i="3"/>
  <c r="U133" i="3"/>
  <c r="V133" i="3"/>
  <c r="Q134" i="3"/>
  <c r="R134" i="3"/>
  <c r="S134" i="3"/>
  <c r="T134" i="3"/>
  <c r="U134" i="3"/>
  <c r="V134" i="3"/>
  <c r="Q135" i="3"/>
  <c r="R135" i="3"/>
  <c r="S135" i="3"/>
  <c r="T135" i="3"/>
  <c r="U135" i="3"/>
  <c r="V135" i="3"/>
  <c r="Q136" i="3"/>
  <c r="R136" i="3"/>
  <c r="S136" i="3"/>
  <c r="T136" i="3"/>
  <c r="U136" i="3"/>
  <c r="V136" i="3"/>
  <c r="Q137" i="3"/>
  <c r="R137" i="3"/>
  <c r="S137" i="3"/>
  <c r="T137" i="3"/>
  <c r="U137" i="3"/>
  <c r="V137" i="3"/>
  <c r="Q138" i="3"/>
  <c r="R138" i="3"/>
  <c r="S138" i="3"/>
  <c r="T138" i="3"/>
  <c r="U138" i="3"/>
  <c r="V138" i="3"/>
  <c r="Q139" i="3"/>
  <c r="R139" i="3"/>
  <c r="S139" i="3"/>
  <c r="T139" i="3"/>
  <c r="U139" i="3"/>
  <c r="V139" i="3"/>
  <c r="Q140" i="3"/>
  <c r="R140" i="3"/>
  <c r="S140" i="3"/>
  <c r="T140" i="3"/>
  <c r="U140" i="3"/>
  <c r="V140" i="3"/>
  <c r="Q141" i="3"/>
  <c r="R141" i="3"/>
  <c r="S141" i="3"/>
  <c r="T141" i="3"/>
  <c r="U141" i="3"/>
  <c r="V141" i="3"/>
  <c r="Q142" i="3"/>
  <c r="R142" i="3"/>
  <c r="S142" i="3"/>
  <c r="T142" i="3"/>
  <c r="U142" i="3"/>
  <c r="V142" i="3"/>
  <c r="Q143" i="3"/>
  <c r="R143" i="3"/>
  <c r="S143" i="3"/>
  <c r="T143" i="3"/>
  <c r="U143" i="3"/>
  <c r="V143" i="3"/>
  <c r="Q144" i="3"/>
  <c r="R144" i="3"/>
  <c r="S144" i="3"/>
  <c r="T144" i="3"/>
  <c r="U144" i="3"/>
  <c r="V144" i="3"/>
  <c r="Q145" i="3"/>
  <c r="R145" i="3"/>
  <c r="S145" i="3"/>
  <c r="T145" i="3"/>
  <c r="U145" i="3"/>
  <c r="V145" i="3"/>
  <c r="Q146" i="3"/>
  <c r="R146" i="3"/>
  <c r="S146" i="3"/>
  <c r="T146" i="3"/>
  <c r="U146" i="3"/>
  <c r="V146" i="3"/>
  <c r="Q147" i="3"/>
  <c r="R147" i="3"/>
  <c r="S147" i="3"/>
  <c r="T147" i="3"/>
  <c r="U147" i="3"/>
  <c r="V147" i="3"/>
  <c r="Q148" i="3"/>
  <c r="R148" i="3"/>
  <c r="S148" i="3"/>
  <c r="T148" i="3"/>
  <c r="U148" i="3"/>
  <c r="V148" i="3"/>
  <c r="Q149" i="3"/>
  <c r="R149" i="3"/>
  <c r="S149" i="3"/>
  <c r="T149" i="3"/>
  <c r="U149" i="3"/>
  <c r="V149" i="3"/>
  <c r="Q150" i="3"/>
  <c r="R150" i="3"/>
  <c r="S150" i="3"/>
  <c r="T150" i="3"/>
  <c r="U150" i="3"/>
  <c r="V150" i="3"/>
  <c r="Q151" i="3"/>
  <c r="R151" i="3"/>
  <c r="S151" i="3"/>
  <c r="T151" i="3"/>
  <c r="U151" i="3"/>
  <c r="V151" i="3"/>
  <c r="Q152" i="3"/>
  <c r="R152" i="3"/>
  <c r="S152" i="3"/>
  <c r="T152" i="3"/>
  <c r="U152" i="3"/>
  <c r="V152" i="3"/>
  <c r="Q153" i="3"/>
  <c r="R153" i="3"/>
  <c r="S153" i="3"/>
  <c r="T153" i="3"/>
  <c r="U153" i="3"/>
  <c r="V153" i="3"/>
  <c r="Q154" i="3"/>
  <c r="R154" i="3"/>
  <c r="S154" i="3"/>
  <c r="T154" i="3"/>
  <c r="U154" i="3"/>
  <c r="V154" i="3"/>
  <c r="Q155" i="3"/>
  <c r="R155" i="3"/>
  <c r="S155" i="3"/>
  <c r="T155" i="3"/>
  <c r="U155" i="3"/>
  <c r="V155" i="3"/>
  <c r="Q156" i="3"/>
  <c r="R156" i="3"/>
  <c r="S156" i="3"/>
  <c r="T156" i="3"/>
  <c r="U156" i="3"/>
  <c r="V156" i="3"/>
  <c r="Q157" i="3"/>
  <c r="R157" i="3"/>
  <c r="S157" i="3"/>
  <c r="T157" i="3"/>
  <c r="U157" i="3"/>
  <c r="V157" i="3"/>
  <c r="Q158" i="3"/>
  <c r="R158" i="3"/>
  <c r="S158" i="3"/>
  <c r="T158" i="3"/>
  <c r="U158" i="3"/>
  <c r="V158" i="3"/>
  <c r="Q159" i="3"/>
  <c r="R159" i="3"/>
  <c r="S159" i="3"/>
  <c r="T159" i="3"/>
  <c r="U159" i="3"/>
  <c r="V159" i="3"/>
  <c r="Q160" i="3"/>
  <c r="R160" i="3"/>
  <c r="S160" i="3"/>
  <c r="T160" i="3"/>
  <c r="U160" i="3"/>
  <c r="V160" i="3"/>
  <c r="Q161" i="3"/>
  <c r="R161" i="3"/>
  <c r="S161" i="3"/>
  <c r="T161" i="3"/>
  <c r="U161" i="3"/>
  <c r="V161" i="3"/>
  <c r="Q162" i="3"/>
  <c r="R162" i="3"/>
  <c r="S162" i="3"/>
  <c r="T162" i="3"/>
  <c r="U162" i="3"/>
  <c r="V162" i="3"/>
  <c r="Q163" i="3"/>
  <c r="R163" i="3"/>
  <c r="S163" i="3"/>
  <c r="T163" i="3"/>
  <c r="U163" i="3"/>
  <c r="V163" i="3"/>
  <c r="Q164" i="3"/>
  <c r="R164" i="3"/>
  <c r="S164" i="3"/>
  <c r="T164" i="3"/>
  <c r="U164" i="3"/>
  <c r="V164" i="3"/>
  <c r="Q165" i="3"/>
  <c r="R165" i="3"/>
  <c r="S165" i="3"/>
  <c r="T165" i="3"/>
  <c r="U165" i="3"/>
  <c r="V165" i="3"/>
  <c r="Q166" i="3"/>
  <c r="R166" i="3"/>
  <c r="S166" i="3"/>
  <c r="T166" i="3"/>
  <c r="U166" i="3"/>
  <c r="V166" i="3"/>
  <c r="Q167" i="3"/>
  <c r="R167" i="3"/>
  <c r="S167" i="3"/>
  <c r="T167" i="3"/>
  <c r="U167" i="3"/>
  <c r="V167" i="3"/>
  <c r="Q168" i="3"/>
  <c r="R168" i="3"/>
  <c r="S168" i="3"/>
  <c r="T168" i="3"/>
  <c r="U168" i="3"/>
  <c r="V168" i="3"/>
  <c r="Q169" i="3"/>
  <c r="R169" i="3"/>
  <c r="S169" i="3"/>
  <c r="T169" i="3"/>
  <c r="U169" i="3"/>
  <c r="V169" i="3"/>
  <c r="Q170" i="3"/>
  <c r="R170" i="3"/>
  <c r="S170" i="3"/>
  <c r="T170" i="3"/>
  <c r="U170" i="3"/>
  <c r="V170" i="3"/>
  <c r="Q171" i="3"/>
  <c r="R171" i="3"/>
  <c r="S171" i="3"/>
  <c r="T171" i="3"/>
  <c r="U171" i="3"/>
  <c r="V171" i="3"/>
  <c r="Q172" i="3"/>
  <c r="R172" i="3"/>
  <c r="S172" i="3"/>
  <c r="T172" i="3"/>
  <c r="U172" i="3"/>
  <c r="V172" i="3"/>
  <c r="Q173" i="3"/>
  <c r="R173" i="3"/>
  <c r="S173" i="3"/>
  <c r="T173" i="3"/>
  <c r="U173" i="3"/>
  <c r="V173" i="3"/>
  <c r="Q174" i="3"/>
  <c r="R174" i="3"/>
  <c r="S174" i="3"/>
  <c r="T174" i="3"/>
  <c r="U174" i="3"/>
  <c r="V174" i="3"/>
  <c r="Q175" i="3"/>
  <c r="R175" i="3"/>
  <c r="S175" i="3"/>
  <c r="T175" i="3"/>
  <c r="U175" i="3"/>
  <c r="V175" i="3"/>
  <c r="Q176" i="3"/>
  <c r="R176" i="3"/>
  <c r="S176" i="3"/>
  <c r="T176" i="3"/>
  <c r="U176" i="3"/>
  <c r="V176" i="3"/>
  <c r="Q177" i="3"/>
  <c r="R177" i="3"/>
  <c r="S177" i="3"/>
  <c r="T177" i="3"/>
  <c r="U177" i="3"/>
  <c r="V177" i="3"/>
  <c r="Q178" i="3"/>
  <c r="R178" i="3"/>
  <c r="S178" i="3"/>
  <c r="T178" i="3"/>
  <c r="U178" i="3"/>
  <c r="V178" i="3"/>
  <c r="Q179" i="3"/>
  <c r="R179" i="3"/>
  <c r="S179" i="3"/>
  <c r="T179" i="3"/>
  <c r="U179" i="3"/>
  <c r="V179" i="3"/>
  <c r="Q180" i="3"/>
  <c r="R180" i="3"/>
  <c r="S180" i="3"/>
  <c r="T180" i="3"/>
  <c r="U180" i="3"/>
  <c r="V180" i="3"/>
  <c r="Q181" i="3"/>
  <c r="R181" i="3"/>
  <c r="S181" i="3"/>
  <c r="T181" i="3"/>
  <c r="U181" i="3"/>
  <c r="V181" i="3"/>
  <c r="Q182" i="3"/>
  <c r="R182" i="3"/>
  <c r="S182" i="3"/>
  <c r="T182" i="3"/>
  <c r="U182" i="3"/>
  <c r="V182" i="3"/>
  <c r="Q183" i="3"/>
  <c r="R183" i="3"/>
  <c r="S183" i="3"/>
  <c r="T183" i="3"/>
  <c r="U183" i="3"/>
  <c r="V183" i="3"/>
  <c r="Q184" i="3"/>
  <c r="R184" i="3"/>
  <c r="S184" i="3"/>
  <c r="T184" i="3"/>
  <c r="U184" i="3"/>
  <c r="V184" i="3"/>
  <c r="Q185" i="3"/>
  <c r="R185" i="3"/>
  <c r="S185" i="3"/>
  <c r="T185" i="3"/>
  <c r="U185" i="3"/>
  <c r="V185" i="3"/>
  <c r="Q186" i="3"/>
  <c r="R186" i="3"/>
  <c r="S186" i="3"/>
  <c r="T186" i="3"/>
  <c r="U186" i="3"/>
  <c r="V186" i="3"/>
  <c r="Q187" i="3"/>
  <c r="R187" i="3"/>
  <c r="S187" i="3"/>
  <c r="T187" i="3"/>
  <c r="U187" i="3"/>
  <c r="V187" i="3"/>
  <c r="Q188" i="3"/>
  <c r="R188" i="3"/>
  <c r="S188" i="3"/>
  <c r="T188" i="3"/>
  <c r="U188" i="3"/>
  <c r="V188" i="3"/>
  <c r="Q189" i="3"/>
  <c r="R189" i="3"/>
  <c r="S189" i="3"/>
  <c r="T189" i="3"/>
  <c r="U189" i="3"/>
  <c r="V189" i="3"/>
  <c r="Q190" i="3"/>
  <c r="R190" i="3"/>
  <c r="S190" i="3"/>
  <c r="T190" i="3"/>
  <c r="U190" i="3"/>
  <c r="V190" i="3"/>
  <c r="Q191" i="3"/>
  <c r="R191" i="3"/>
  <c r="S191" i="3"/>
  <c r="T191" i="3"/>
  <c r="U191" i="3"/>
  <c r="V191" i="3"/>
  <c r="Q192" i="3"/>
  <c r="R192" i="3"/>
  <c r="S192" i="3"/>
  <c r="T192" i="3"/>
  <c r="U192" i="3"/>
  <c r="V192" i="3"/>
  <c r="Q193" i="3"/>
  <c r="R193" i="3"/>
  <c r="S193" i="3"/>
  <c r="T193" i="3"/>
  <c r="U193" i="3"/>
  <c r="V193" i="3"/>
  <c r="Q194" i="3"/>
  <c r="R194" i="3"/>
  <c r="S194" i="3"/>
  <c r="T194" i="3"/>
  <c r="U194" i="3"/>
  <c r="V194" i="3"/>
  <c r="Q195" i="3"/>
  <c r="R195" i="3"/>
  <c r="S195" i="3"/>
  <c r="T195" i="3"/>
  <c r="U195" i="3"/>
  <c r="V195" i="3"/>
  <c r="Q196" i="3"/>
  <c r="R196" i="3"/>
  <c r="S196" i="3"/>
  <c r="T196" i="3"/>
  <c r="U196" i="3"/>
  <c r="V196" i="3"/>
  <c r="Q197" i="3"/>
  <c r="R197" i="3"/>
  <c r="S197" i="3"/>
  <c r="T197" i="3"/>
  <c r="U197" i="3"/>
  <c r="V197" i="3"/>
  <c r="Q198" i="3"/>
  <c r="R198" i="3"/>
  <c r="S198" i="3"/>
  <c r="T198" i="3"/>
  <c r="U198" i="3"/>
  <c r="V198" i="3"/>
  <c r="Q199" i="3"/>
  <c r="R199" i="3"/>
  <c r="S199" i="3"/>
  <c r="T199" i="3"/>
  <c r="U199" i="3"/>
  <c r="V199" i="3"/>
  <c r="Q200" i="3"/>
  <c r="R200" i="3"/>
  <c r="S200" i="3"/>
  <c r="T200" i="3"/>
  <c r="U200" i="3"/>
  <c r="V200" i="3"/>
  <c r="Q201" i="3"/>
  <c r="R201" i="3"/>
  <c r="S201" i="3"/>
  <c r="T201" i="3"/>
  <c r="U201" i="3"/>
  <c r="V201" i="3"/>
  <c r="Q202" i="3"/>
  <c r="R202" i="3"/>
  <c r="S202" i="3"/>
  <c r="T202" i="3"/>
  <c r="U202" i="3"/>
  <c r="V202" i="3"/>
  <c r="Q203" i="3"/>
  <c r="R203" i="3"/>
  <c r="S203" i="3"/>
  <c r="T203" i="3"/>
  <c r="U203" i="3"/>
  <c r="V203" i="3"/>
  <c r="Q204" i="3"/>
  <c r="R204" i="3"/>
  <c r="S204" i="3"/>
  <c r="T204" i="3"/>
  <c r="U204" i="3"/>
  <c r="V204" i="3"/>
  <c r="Q205" i="3"/>
  <c r="R205" i="3"/>
  <c r="S205" i="3"/>
  <c r="T205" i="3"/>
  <c r="U205" i="3"/>
  <c r="V205" i="3"/>
  <c r="Q206" i="3"/>
  <c r="R206" i="3"/>
  <c r="S206" i="3"/>
  <c r="T206" i="3"/>
  <c r="U206" i="3"/>
  <c r="V206" i="3"/>
  <c r="Q207" i="3"/>
  <c r="R207" i="3"/>
  <c r="S207" i="3"/>
  <c r="T207" i="3"/>
  <c r="U207" i="3"/>
  <c r="V207" i="3"/>
  <c r="Q208" i="3"/>
  <c r="R208" i="3"/>
  <c r="S208" i="3"/>
  <c r="T208" i="3"/>
  <c r="U208" i="3"/>
  <c r="V208" i="3"/>
  <c r="Q209" i="3"/>
  <c r="R209" i="3"/>
  <c r="S209" i="3"/>
  <c r="T209" i="3"/>
  <c r="U209" i="3"/>
  <c r="V209" i="3"/>
  <c r="Q210" i="3"/>
  <c r="R210" i="3"/>
  <c r="S210" i="3"/>
  <c r="T210" i="3"/>
  <c r="U210" i="3"/>
  <c r="V210" i="3"/>
  <c r="Q211" i="3"/>
  <c r="R211" i="3"/>
  <c r="S211" i="3"/>
  <c r="T211" i="3"/>
  <c r="U211" i="3"/>
  <c r="V211" i="3"/>
  <c r="Q212" i="3"/>
  <c r="R212" i="3"/>
  <c r="S212" i="3"/>
  <c r="T212" i="3"/>
  <c r="U212" i="3"/>
  <c r="V212" i="3"/>
  <c r="Q213" i="3"/>
  <c r="R213" i="3"/>
  <c r="S213" i="3"/>
  <c r="T213" i="3"/>
  <c r="U213" i="3"/>
  <c r="V213" i="3"/>
  <c r="Q214" i="3"/>
  <c r="R214" i="3"/>
  <c r="S214" i="3"/>
  <c r="T214" i="3"/>
  <c r="U214" i="3"/>
  <c r="V214" i="3"/>
  <c r="Q215" i="3"/>
  <c r="R215" i="3"/>
  <c r="S215" i="3"/>
  <c r="T215" i="3"/>
  <c r="U215" i="3"/>
  <c r="V215" i="3"/>
  <c r="Q216" i="3"/>
  <c r="R216" i="3"/>
  <c r="S216" i="3"/>
  <c r="T216" i="3"/>
  <c r="U216" i="3"/>
  <c r="V216" i="3"/>
  <c r="Q217" i="3"/>
  <c r="R217" i="3"/>
  <c r="S217" i="3"/>
  <c r="T217" i="3"/>
  <c r="U217" i="3"/>
  <c r="V217" i="3"/>
  <c r="Q218" i="3"/>
  <c r="R218" i="3"/>
  <c r="S218" i="3"/>
  <c r="T218" i="3"/>
  <c r="U218" i="3"/>
  <c r="V218" i="3"/>
  <c r="Q219" i="3"/>
  <c r="R219" i="3"/>
  <c r="S219" i="3"/>
  <c r="T219" i="3"/>
  <c r="U219" i="3"/>
  <c r="V219" i="3"/>
  <c r="Q220" i="3"/>
  <c r="R220" i="3"/>
  <c r="S220" i="3"/>
  <c r="T220" i="3"/>
  <c r="U220" i="3"/>
  <c r="V220" i="3"/>
  <c r="Q221" i="3"/>
  <c r="R221" i="3"/>
  <c r="S221" i="3"/>
  <c r="T221" i="3"/>
  <c r="U221" i="3"/>
  <c r="V221" i="3"/>
  <c r="Q222" i="3"/>
  <c r="R222" i="3"/>
  <c r="S222" i="3"/>
  <c r="T222" i="3"/>
  <c r="U222" i="3"/>
  <c r="V222" i="3"/>
  <c r="Q223" i="3"/>
  <c r="R223" i="3"/>
  <c r="S223" i="3"/>
  <c r="T223" i="3"/>
  <c r="U223" i="3"/>
  <c r="V223" i="3"/>
  <c r="Q224" i="3"/>
  <c r="R224" i="3"/>
  <c r="S224" i="3"/>
  <c r="T224" i="3"/>
  <c r="U224" i="3"/>
  <c r="V224" i="3"/>
  <c r="Q225" i="3"/>
  <c r="R225" i="3"/>
  <c r="S225" i="3"/>
  <c r="T225" i="3"/>
  <c r="U225" i="3"/>
  <c r="V225" i="3"/>
  <c r="Q226" i="3"/>
  <c r="R226" i="3"/>
  <c r="S226" i="3"/>
  <c r="T226" i="3"/>
  <c r="U226" i="3"/>
  <c r="V226" i="3"/>
  <c r="Q227" i="3"/>
  <c r="R227" i="3"/>
  <c r="S227" i="3"/>
  <c r="T227" i="3"/>
  <c r="U227" i="3"/>
  <c r="V227" i="3"/>
  <c r="Q228" i="3"/>
  <c r="R228" i="3"/>
  <c r="S228" i="3"/>
  <c r="T228" i="3"/>
  <c r="U228" i="3"/>
  <c r="V228" i="3"/>
  <c r="Q229" i="3"/>
  <c r="R229" i="3"/>
  <c r="S229" i="3"/>
  <c r="T229" i="3"/>
  <c r="U229" i="3"/>
  <c r="V229" i="3"/>
  <c r="Q230" i="3"/>
  <c r="R230" i="3"/>
  <c r="S230" i="3"/>
  <c r="T230" i="3"/>
  <c r="U230" i="3"/>
  <c r="V230" i="3"/>
  <c r="Q231" i="3"/>
  <c r="R231" i="3"/>
  <c r="S231" i="3"/>
  <c r="T231" i="3"/>
  <c r="U231" i="3"/>
  <c r="V231" i="3"/>
  <c r="Q232" i="3"/>
  <c r="R232" i="3"/>
  <c r="S232" i="3"/>
  <c r="T232" i="3"/>
  <c r="U232" i="3"/>
  <c r="V232" i="3"/>
  <c r="Q233" i="3"/>
  <c r="R233" i="3"/>
  <c r="S233" i="3"/>
  <c r="T233" i="3"/>
  <c r="U233" i="3"/>
  <c r="V233" i="3"/>
  <c r="Q234" i="3"/>
  <c r="R234" i="3"/>
  <c r="S234" i="3"/>
  <c r="T234" i="3"/>
  <c r="U234" i="3"/>
  <c r="V234" i="3"/>
  <c r="Q235" i="3"/>
  <c r="R235" i="3"/>
  <c r="S235" i="3"/>
  <c r="T235" i="3"/>
  <c r="U235" i="3"/>
  <c r="V235" i="3"/>
  <c r="Q236" i="3"/>
  <c r="R236" i="3"/>
  <c r="S236" i="3"/>
  <c r="T236" i="3"/>
  <c r="U236" i="3"/>
  <c r="V236" i="3"/>
  <c r="Q237" i="3"/>
  <c r="R237" i="3"/>
  <c r="S237" i="3"/>
  <c r="T237" i="3"/>
  <c r="U237" i="3"/>
  <c r="V237" i="3"/>
  <c r="Q238" i="3"/>
  <c r="R238" i="3"/>
  <c r="S238" i="3"/>
  <c r="T238" i="3"/>
  <c r="U238" i="3"/>
  <c r="V238" i="3"/>
  <c r="Q239" i="3"/>
  <c r="R239" i="3"/>
  <c r="S239" i="3"/>
  <c r="T239" i="3"/>
  <c r="U239" i="3"/>
  <c r="V239" i="3"/>
  <c r="Q240" i="3"/>
  <c r="R240" i="3"/>
  <c r="S240" i="3"/>
  <c r="T240" i="3"/>
  <c r="U240" i="3"/>
  <c r="V240" i="3"/>
  <c r="Q241" i="3"/>
  <c r="R241" i="3"/>
  <c r="S241" i="3"/>
  <c r="T241" i="3"/>
  <c r="U241" i="3"/>
  <c r="V241" i="3"/>
  <c r="Q242" i="3"/>
  <c r="R242" i="3"/>
  <c r="S242" i="3"/>
  <c r="T242" i="3"/>
  <c r="U242" i="3"/>
  <c r="V242" i="3"/>
  <c r="Q243" i="3"/>
  <c r="R243" i="3"/>
  <c r="S243" i="3"/>
  <c r="T243" i="3"/>
  <c r="U243" i="3"/>
  <c r="V243" i="3"/>
  <c r="Q244" i="3"/>
  <c r="R244" i="3"/>
  <c r="S244" i="3"/>
  <c r="T244" i="3"/>
  <c r="U244" i="3"/>
  <c r="V244" i="3"/>
  <c r="Q245" i="3"/>
  <c r="R245" i="3"/>
  <c r="S245" i="3"/>
  <c r="T245" i="3"/>
  <c r="U245" i="3"/>
  <c r="V245" i="3"/>
  <c r="Q246" i="3"/>
  <c r="R246" i="3"/>
  <c r="S246" i="3"/>
  <c r="T246" i="3"/>
  <c r="U246" i="3"/>
  <c r="V246" i="3"/>
  <c r="Q247" i="3"/>
  <c r="R247" i="3"/>
  <c r="S247" i="3"/>
  <c r="T247" i="3"/>
  <c r="U247" i="3"/>
  <c r="V247" i="3"/>
  <c r="Q248" i="3"/>
  <c r="R248" i="3"/>
  <c r="S248" i="3"/>
  <c r="T248" i="3"/>
  <c r="U248" i="3"/>
  <c r="V248" i="3"/>
  <c r="Q249" i="3"/>
  <c r="R249" i="3"/>
  <c r="S249" i="3"/>
  <c r="T249" i="3"/>
  <c r="U249" i="3"/>
  <c r="V249" i="3"/>
  <c r="Q250" i="3"/>
  <c r="R250" i="3"/>
  <c r="S250" i="3"/>
  <c r="T250" i="3"/>
  <c r="U250" i="3"/>
  <c r="V250" i="3"/>
  <c r="Q251" i="3"/>
  <c r="R251" i="3"/>
  <c r="S251" i="3"/>
  <c r="T251" i="3"/>
  <c r="U251" i="3"/>
  <c r="V251" i="3"/>
  <c r="Q252" i="3"/>
  <c r="R252" i="3"/>
  <c r="S252" i="3"/>
  <c r="T252" i="3"/>
  <c r="U252" i="3"/>
  <c r="V252" i="3"/>
  <c r="Q253" i="3"/>
  <c r="R253" i="3"/>
  <c r="S253" i="3"/>
  <c r="T253" i="3"/>
  <c r="U253" i="3"/>
  <c r="V253" i="3"/>
  <c r="Q254" i="3"/>
  <c r="R254" i="3"/>
  <c r="S254" i="3"/>
  <c r="T254" i="3"/>
  <c r="U254" i="3"/>
  <c r="V254" i="3"/>
  <c r="Q255" i="3"/>
  <c r="R255" i="3"/>
  <c r="S255" i="3"/>
  <c r="T255" i="3"/>
  <c r="U255" i="3"/>
  <c r="V255" i="3"/>
  <c r="Q256" i="3"/>
  <c r="R256" i="3"/>
  <c r="S256" i="3"/>
  <c r="T256" i="3"/>
  <c r="U256" i="3"/>
  <c r="V256" i="3"/>
  <c r="Q257" i="3"/>
  <c r="R257" i="3"/>
  <c r="S257" i="3"/>
  <c r="T257" i="3"/>
  <c r="U257" i="3"/>
  <c r="V257" i="3"/>
  <c r="Q258" i="3"/>
  <c r="R258" i="3"/>
  <c r="S258" i="3"/>
  <c r="T258" i="3"/>
  <c r="U258" i="3"/>
  <c r="V258" i="3"/>
  <c r="Q259" i="3"/>
  <c r="R259" i="3"/>
  <c r="S259" i="3"/>
  <c r="T259" i="3"/>
  <c r="U259" i="3"/>
  <c r="V259" i="3"/>
  <c r="Q260" i="3"/>
  <c r="R260" i="3"/>
  <c r="S260" i="3"/>
  <c r="T260" i="3"/>
  <c r="U260" i="3"/>
  <c r="V260" i="3"/>
  <c r="Q261" i="3"/>
  <c r="R261" i="3"/>
  <c r="S261" i="3"/>
  <c r="T261" i="3"/>
  <c r="U261" i="3"/>
  <c r="V261" i="3"/>
  <c r="Q262" i="3"/>
  <c r="R262" i="3"/>
  <c r="S262" i="3"/>
  <c r="T262" i="3"/>
  <c r="U262" i="3"/>
  <c r="V262" i="3"/>
  <c r="Q263" i="3"/>
  <c r="R263" i="3"/>
  <c r="S263" i="3"/>
  <c r="T263" i="3"/>
  <c r="U263" i="3"/>
  <c r="V263" i="3"/>
  <c r="Q264" i="3"/>
  <c r="R264" i="3"/>
  <c r="S264" i="3"/>
  <c r="T264" i="3"/>
  <c r="U264" i="3"/>
  <c r="V264" i="3"/>
  <c r="Q265" i="3"/>
  <c r="R265" i="3"/>
  <c r="S265" i="3"/>
  <c r="T265" i="3"/>
  <c r="U265" i="3"/>
  <c r="V265" i="3"/>
  <c r="Q266" i="3"/>
  <c r="R266" i="3"/>
  <c r="S266" i="3"/>
  <c r="T266" i="3"/>
  <c r="U266" i="3"/>
  <c r="V266" i="3"/>
  <c r="Q267" i="3"/>
  <c r="R267" i="3"/>
  <c r="S267" i="3"/>
  <c r="T267" i="3"/>
  <c r="U267" i="3"/>
  <c r="V267" i="3"/>
  <c r="Q268" i="3"/>
  <c r="R268" i="3"/>
  <c r="S268" i="3"/>
  <c r="T268" i="3"/>
  <c r="U268" i="3"/>
  <c r="V268" i="3"/>
  <c r="Q269" i="3"/>
  <c r="R269" i="3"/>
  <c r="S269" i="3"/>
  <c r="T269" i="3"/>
  <c r="U269" i="3"/>
  <c r="V269" i="3"/>
  <c r="Q270" i="3"/>
  <c r="R270" i="3"/>
  <c r="S270" i="3"/>
  <c r="T270" i="3"/>
  <c r="U270" i="3"/>
  <c r="V270" i="3"/>
  <c r="Q271" i="3"/>
  <c r="R271" i="3"/>
  <c r="S271" i="3"/>
  <c r="T271" i="3"/>
  <c r="U271" i="3"/>
  <c r="V271" i="3"/>
  <c r="Q272" i="3"/>
  <c r="R272" i="3"/>
  <c r="S272" i="3"/>
  <c r="T272" i="3"/>
  <c r="U272" i="3"/>
  <c r="V272" i="3"/>
  <c r="Q273" i="3"/>
  <c r="R273" i="3"/>
  <c r="S273" i="3"/>
  <c r="T273" i="3"/>
  <c r="U273" i="3"/>
  <c r="V273" i="3"/>
  <c r="Q274" i="3"/>
  <c r="R274" i="3"/>
  <c r="S274" i="3"/>
  <c r="T274" i="3"/>
  <c r="U274" i="3"/>
  <c r="V274" i="3"/>
  <c r="Q275" i="3"/>
  <c r="R275" i="3"/>
  <c r="S275" i="3"/>
  <c r="T275" i="3"/>
  <c r="U275" i="3"/>
  <c r="V275" i="3"/>
  <c r="Q276" i="3"/>
  <c r="R276" i="3"/>
  <c r="S276" i="3"/>
  <c r="T276" i="3"/>
  <c r="U276" i="3"/>
  <c r="V276" i="3"/>
  <c r="Q277" i="3"/>
  <c r="R277" i="3"/>
  <c r="S277" i="3"/>
  <c r="T277" i="3"/>
  <c r="U277" i="3"/>
  <c r="V277" i="3"/>
  <c r="Q278" i="3"/>
  <c r="R278" i="3"/>
  <c r="S278" i="3"/>
  <c r="T278" i="3"/>
  <c r="U278" i="3"/>
  <c r="V278" i="3"/>
  <c r="Q279" i="3"/>
  <c r="R279" i="3"/>
  <c r="S279" i="3"/>
  <c r="T279" i="3"/>
  <c r="U279" i="3"/>
  <c r="V279" i="3"/>
  <c r="Q280" i="3"/>
  <c r="R280" i="3"/>
  <c r="S280" i="3"/>
  <c r="T280" i="3"/>
  <c r="U280" i="3"/>
  <c r="V280" i="3"/>
  <c r="Q281" i="3"/>
  <c r="R281" i="3"/>
  <c r="S281" i="3"/>
  <c r="T281" i="3"/>
  <c r="U281" i="3"/>
  <c r="V281" i="3"/>
  <c r="Q282" i="3"/>
  <c r="R282" i="3"/>
  <c r="S282" i="3"/>
  <c r="T282" i="3"/>
  <c r="U282" i="3"/>
  <c r="V282" i="3"/>
  <c r="Q283" i="3"/>
  <c r="R283" i="3"/>
  <c r="S283" i="3"/>
  <c r="T283" i="3"/>
  <c r="U283" i="3"/>
  <c r="V283" i="3"/>
  <c r="Q284" i="3"/>
  <c r="R284" i="3"/>
  <c r="S284" i="3"/>
  <c r="T284" i="3"/>
  <c r="U284" i="3"/>
  <c r="V284" i="3"/>
  <c r="Q285" i="3"/>
  <c r="R285" i="3"/>
  <c r="S285" i="3"/>
  <c r="T285" i="3"/>
  <c r="U285" i="3"/>
  <c r="V285" i="3"/>
  <c r="Q286" i="3"/>
  <c r="R286" i="3"/>
  <c r="S286" i="3"/>
  <c r="T286" i="3"/>
  <c r="U286" i="3"/>
  <c r="V286" i="3"/>
  <c r="Q287" i="3"/>
  <c r="R287" i="3"/>
  <c r="S287" i="3"/>
  <c r="T287" i="3"/>
  <c r="U287" i="3"/>
  <c r="V287" i="3"/>
  <c r="Q288" i="3"/>
  <c r="R288" i="3"/>
  <c r="S288" i="3"/>
  <c r="T288" i="3"/>
  <c r="U288" i="3"/>
  <c r="V288" i="3"/>
  <c r="Q289" i="3"/>
  <c r="R289" i="3"/>
  <c r="S289" i="3"/>
  <c r="T289" i="3"/>
  <c r="U289" i="3"/>
  <c r="V289" i="3"/>
  <c r="Q290" i="3"/>
  <c r="R290" i="3"/>
  <c r="S290" i="3"/>
  <c r="T290" i="3"/>
  <c r="U290" i="3"/>
  <c r="V290" i="3"/>
  <c r="Q291" i="3"/>
  <c r="R291" i="3"/>
  <c r="S291" i="3"/>
  <c r="T291" i="3"/>
  <c r="U291" i="3"/>
  <c r="V291" i="3"/>
  <c r="Q292" i="3"/>
  <c r="R292" i="3"/>
  <c r="S292" i="3"/>
  <c r="T292" i="3"/>
  <c r="U292" i="3"/>
  <c r="V292" i="3"/>
  <c r="Q293" i="3"/>
  <c r="R293" i="3"/>
  <c r="S293" i="3"/>
  <c r="T293" i="3"/>
  <c r="U293" i="3"/>
  <c r="V293" i="3"/>
  <c r="Q294" i="3"/>
  <c r="R294" i="3"/>
  <c r="S294" i="3"/>
  <c r="T294" i="3"/>
  <c r="U294" i="3"/>
  <c r="V294" i="3"/>
  <c r="Q295" i="3"/>
  <c r="R295" i="3"/>
  <c r="S295" i="3"/>
  <c r="T295" i="3"/>
  <c r="U295" i="3"/>
  <c r="V295" i="3"/>
  <c r="Q296" i="3"/>
  <c r="R296" i="3"/>
  <c r="S296" i="3"/>
  <c r="T296" i="3"/>
  <c r="U296" i="3"/>
  <c r="V296" i="3"/>
  <c r="Q297" i="3"/>
  <c r="R297" i="3"/>
  <c r="S297" i="3"/>
  <c r="T297" i="3"/>
  <c r="U297" i="3"/>
  <c r="V297" i="3"/>
  <c r="Q298" i="3"/>
  <c r="R298" i="3"/>
  <c r="S298" i="3"/>
  <c r="T298" i="3"/>
  <c r="U298" i="3"/>
  <c r="V298" i="3"/>
  <c r="Q299" i="3"/>
  <c r="R299" i="3"/>
  <c r="S299" i="3"/>
  <c r="T299" i="3"/>
  <c r="U299" i="3"/>
  <c r="V299" i="3"/>
  <c r="Q300" i="3"/>
  <c r="R300" i="3"/>
  <c r="S300" i="3"/>
  <c r="T300" i="3"/>
  <c r="U300" i="3"/>
  <c r="V300" i="3"/>
  <c r="Q301" i="3"/>
  <c r="R301" i="3"/>
  <c r="S301" i="3"/>
  <c r="T301" i="3"/>
  <c r="U301" i="3"/>
  <c r="V301" i="3"/>
  <c r="Q302" i="3"/>
  <c r="R302" i="3"/>
  <c r="S302" i="3"/>
  <c r="T302" i="3"/>
  <c r="U302" i="3"/>
  <c r="V302" i="3"/>
  <c r="Q303" i="3"/>
  <c r="R303" i="3"/>
  <c r="S303" i="3"/>
  <c r="T303" i="3"/>
  <c r="U303" i="3"/>
  <c r="V303" i="3"/>
  <c r="Q304" i="3"/>
  <c r="R304" i="3"/>
  <c r="S304" i="3"/>
  <c r="T304" i="3"/>
  <c r="U304" i="3"/>
  <c r="V304" i="3"/>
  <c r="Q305" i="3"/>
  <c r="R305" i="3"/>
  <c r="S305" i="3"/>
  <c r="T305" i="3"/>
  <c r="U305" i="3"/>
  <c r="V305" i="3"/>
  <c r="Q306" i="3"/>
  <c r="R306" i="3"/>
  <c r="S306" i="3"/>
  <c r="T306" i="3"/>
  <c r="U306" i="3"/>
  <c r="V306" i="3"/>
  <c r="Q307" i="3"/>
  <c r="R307" i="3"/>
  <c r="S307" i="3"/>
  <c r="T307" i="3"/>
  <c r="U307" i="3"/>
  <c r="V307" i="3"/>
  <c r="Q308" i="3"/>
  <c r="R308" i="3"/>
  <c r="S308" i="3"/>
  <c r="T308" i="3"/>
  <c r="U308" i="3"/>
  <c r="V308" i="3"/>
  <c r="Q309" i="3"/>
  <c r="R309" i="3"/>
  <c r="S309" i="3"/>
  <c r="T309" i="3"/>
  <c r="U309" i="3"/>
  <c r="V309" i="3"/>
  <c r="Q310" i="3"/>
  <c r="R310" i="3"/>
  <c r="S310" i="3"/>
  <c r="T310" i="3"/>
  <c r="U310" i="3"/>
  <c r="V310" i="3"/>
  <c r="Q311" i="3"/>
  <c r="R311" i="3"/>
  <c r="S311" i="3"/>
  <c r="T311" i="3"/>
  <c r="U311" i="3"/>
  <c r="V311" i="3"/>
  <c r="Q312" i="3"/>
  <c r="R312" i="3"/>
  <c r="S312" i="3"/>
  <c r="T312" i="3"/>
  <c r="U312" i="3"/>
  <c r="V312" i="3"/>
  <c r="Q313" i="3"/>
  <c r="R313" i="3"/>
  <c r="S313" i="3"/>
  <c r="T313" i="3"/>
  <c r="U313" i="3"/>
  <c r="V313" i="3"/>
  <c r="Q314" i="3"/>
  <c r="R314" i="3"/>
  <c r="S314" i="3"/>
  <c r="T314" i="3"/>
  <c r="U314" i="3"/>
  <c r="V314" i="3"/>
  <c r="Q315" i="3"/>
  <c r="R315" i="3"/>
  <c r="S315" i="3"/>
  <c r="T315" i="3"/>
  <c r="U315" i="3"/>
  <c r="V315" i="3"/>
  <c r="Q316" i="3"/>
  <c r="R316" i="3"/>
  <c r="S316" i="3"/>
  <c r="T316" i="3"/>
  <c r="U316" i="3"/>
  <c r="V316" i="3"/>
  <c r="Q317" i="3"/>
  <c r="R317" i="3"/>
  <c r="S317" i="3"/>
  <c r="T317" i="3"/>
  <c r="U317" i="3"/>
  <c r="V317" i="3"/>
  <c r="Q318" i="3"/>
  <c r="R318" i="3"/>
  <c r="S318" i="3"/>
  <c r="T318" i="3"/>
  <c r="U318" i="3"/>
  <c r="V318" i="3"/>
  <c r="Q319" i="3"/>
  <c r="R319" i="3"/>
  <c r="S319" i="3"/>
  <c r="T319" i="3"/>
  <c r="U319" i="3"/>
  <c r="V319" i="3"/>
  <c r="Q320" i="3"/>
  <c r="R320" i="3"/>
  <c r="S320" i="3"/>
  <c r="T320" i="3"/>
  <c r="U320" i="3"/>
  <c r="V320" i="3"/>
  <c r="Q321" i="3"/>
  <c r="R321" i="3"/>
  <c r="S321" i="3"/>
  <c r="T321" i="3"/>
  <c r="U321" i="3"/>
  <c r="V321" i="3"/>
  <c r="Q322" i="3"/>
  <c r="R322" i="3"/>
  <c r="S322" i="3"/>
  <c r="T322" i="3"/>
  <c r="U322" i="3"/>
  <c r="V322" i="3"/>
  <c r="Q323" i="3"/>
  <c r="R323" i="3"/>
  <c r="S323" i="3"/>
  <c r="T323" i="3"/>
  <c r="U323" i="3"/>
  <c r="V323" i="3"/>
  <c r="Q324" i="3"/>
  <c r="R324" i="3"/>
  <c r="S324" i="3"/>
  <c r="T324" i="3"/>
  <c r="U324" i="3"/>
  <c r="V324" i="3"/>
  <c r="Q325" i="3"/>
  <c r="R325" i="3"/>
  <c r="S325" i="3"/>
  <c r="T325" i="3"/>
  <c r="U325" i="3"/>
  <c r="V325" i="3"/>
  <c r="Q326" i="3"/>
  <c r="R326" i="3"/>
  <c r="S326" i="3"/>
  <c r="T326" i="3"/>
  <c r="U326" i="3"/>
  <c r="V326" i="3"/>
  <c r="Q327" i="3"/>
  <c r="R327" i="3"/>
  <c r="S327" i="3"/>
  <c r="T327" i="3"/>
  <c r="U327" i="3"/>
  <c r="V327" i="3"/>
  <c r="Q328" i="3"/>
  <c r="R328" i="3"/>
  <c r="S328" i="3"/>
  <c r="T328" i="3"/>
  <c r="U328" i="3"/>
  <c r="V328" i="3"/>
  <c r="Q329" i="3"/>
  <c r="R329" i="3"/>
  <c r="S329" i="3"/>
  <c r="T329" i="3"/>
  <c r="U329" i="3"/>
  <c r="V329" i="3"/>
  <c r="Q330" i="3"/>
  <c r="R330" i="3"/>
  <c r="S330" i="3"/>
  <c r="T330" i="3"/>
  <c r="U330" i="3"/>
  <c r="V330" i="3"/>
  <c r="Q331" i="3"/>
  <c r="R331" i="3"/>
  <c r="S331" i="3"/>
  <c r="T331" i="3"/>
  <c r="U331" i="3"/>
  <c r="V331" i="3"/>
  <c r="Q332" i="3"/>
  <c r="R332" i="3"/>
  <c r="S332" i="3"/>
  <c r="T332" i="3"/>
  <c r="U332" i="3"/>
  <c r="V332" i="3"/>
  <c r="Q333" i="3"/>
  <c r="R333" i="3"/>
  <c r="S333" i="3"/>
  <c r="T333" i="3"/>
  <c r="U333" i="3"/>
  <c r="V333" i="3"/>
  <c r="Q334" i="3"/>
  <c r="R334" i="3"/>
  <c r="S334" i="3"/>
  <c r="T334" i="3"/>
  <c r="U334" i="3"/>
  <c r="V334" i="3"/>
  <c r="Q335" i="3"/>
  <c r="R335" i="3"/>
  <c r="S335" i="3"/>
  <c r="T335" i="3"/>
  <c r="U335" i="3"/>
  <c r="V335" i="3"/>
  <c r="Q336" i="3"/>
  <c r="R336" i="3"/>
  <c r="S336" i="3"/>
  <c r="T336" i="3"/>
  <c r="U336" i="3"/>
  <c r="V336" i="3"/>
  <c r="Q337" i="3"/>
  <c r="R337" i="3"/>
  <c r="S337" i="3"/>
  <c r="T337" i="3"/>
  <c r="U337" i="3"/>
  <c r="V337" i="3"/>
  <c r="Q338" i="3"/>
  <c r="R338" i="3"/>
  <c r="S338" i="3"/>
  <c r="T338" i="3"/>
  <c r="U338" i="3"/>
  <c r="V338" i="3"/>
  <c r="Q339" i="3"/>
  <c r="R339" i="3"/>
  <c r="S339" i="3"/>
  <c r="T339" i="3"/>
  <c r="U339" i="3"/>
  <c r="V339" i="3"/>
  <c r="Q340" i="3"/>
  <c r="R340" i="3"/>
  <c r="S340" i="3"/>
  <c r="T340" i="3"/>
  <c r="U340" i="3"/>
  <c r="V340" i="3"/>
  <c r="Q341" i="3"/>
  <c r="R341" i="3"/>
  <c r="S341" i="3"/>
  <c r="T341" i="3"/>
  <c r="U341" i="3"/>
  <c r="V341" i="3"/>
  <c r="Q342" i="3"/>
  <c r="R342" i="3"/>
  <c r="S342" i="3"/>
  <c r="T342" i="3"/>
  <c r="U342" i="3"/>
  <c r="V342" i="3"/>
  <c r="Q343" i="3"/>
  <c r="R343" i="3"/>
  <c r="S343" i="3"/>
  <c r="T343" i="3"/>
  <c r="U343" i="3"/>
  <c r="V343" i="3"/>
  <c r="Q344" i="3"/>
  <c r="R344" i="3"/>
  <c r="S344" i="3"/>
  <c r="T344" i="3"/>
  <c r="U344" i="3"/>
  <c r="V344" i="3"/>
  <c r="Q345" i="3"/>
  <c r="R345" i="3"/>
  <c r="S345" i="3"/>
  <c r="T345" i="3"/>
  <c r="U345" i="3"/>
  <c r="V345" i="3"/>
  <c r="Q346" i="3"/>
  <c r="R346" i="3"/>
  <c r="S346" i="3"/>
  <c r="T346" i="3"/>
  <c r="U346" i="3"/>
  <c r="V346" i="3"/>
  <c r="Q347" i="3"/>
  <c r="R347" i="3"/>
  <c r="S347" i="3"/>
  <c r="T347" i="3"/>
  <c r="U347" i="3"/>
  <c r="V347" i="3"/>
  <c r="Q348" i="3"/>
  <c r="R348" i="3"/>
  <c r="S348" i="3"/>
  <c r="T348" i="3"/>
  <c r="U348" i="3"/>
  <c r="V348" i="3"/>
  <c r="Q349" i="3"/>
  <c r="R349" i="3"/>
  <c r="S349" i="3"/>
  <c r="T349" i="3"/>
  <c r="U349" i="3"/>
  <c r="V349" i="3"/>
  <c r="Q350" i="3"/>
  <c r="R350" i="3"/>
  <c r="S350" i="3"/>
  <c r="T350" i="3"/>
  <c r="U350" i="3"/>
  <c r="V350" i="3"/>
  <c r="Q351" i="3"/>
  <c r="R351" i="3"/>
  <c r="S351" i="3"/>
  <c r="T351" i="3"/>
  <c r="U351" i="3"/>
  <c r="V351" i="3"/>
  <c r="Q352" i="3"/>
  <c r="R352" i="3"/>
  <c r="S352" i="3"/>
  <c r="T352" i="3"/>
  <c r="U352" i="3"/>
  <c r="V352" i="3"/>
  <c r="Q353" i="3"/>
  <c r="R353" i="3"/>
  <c r="S353" i="3"/>
  <c r="T353" i="3"/>
  <c r="U353" i="3"/>
  <c r="V353" i="3"/>
  <c r="Q354" i="3"/>
  <c r="R354" i="3"/>
  <c r="S354" i="3"/>
  <c r="T354" i="3"/>
  <c r="U354" i="3"/>
  <c r="V354" i="3"/>
  <c r="Q355" i="3"/>
  <c r="R355" i="3"/>
  <c r="S355" i="3"/>
  <c r="T355" i="3"/>
  <c r="U355" i="3"/>
  <c r="V355" i="3"/>
  <c r="Q356" i="3"/>
  <c r="R356" i="3"/>
  <c r="S356" i="3"/>
  <c r="T356" i="3"/>
  <c r="U356" i="3"/>
  <c r="V356" i="3"/>
  <c r="Q357" i="3"/>
  <c r="R357" i="3"/>
  <c r="S357" i="3"/>
  <c r="T357" i="3"/>
  <c r="U357" i="3"/>
  <c r="V357" i="3"/>
  <c r="Q358" i="3"/>
  <c r="R358" i="3"/>
  <c r="S358" i="3"/>
  <c r="T358" i="3"/>
  <c r="U358" i="3"/>
  <c r="V358" i="3"/>
  <c r="Q359" i="3"/>
  <c r="R359" i="3"/>
  <c r="S359" i="3"/>
  <c r="T359" i="3"/>
  <c r="U359" i="3"/>
  <c r="V359" i="3"/>
  <c r="Q360" i="3"/>
  <c r="R360" i="3"/>
  <c r="S360" i="3"/>
  <c r="T360" i="3"/>
  <c r="U360" i="3"/>
  <c r="V360" i="3"/>
  <c r="Q361" i="3"/>
  <c r="R361" i="3"/>
  <c r="S361" i="3"/>
  <c r="T361" i="3"/>
  <c r="U361" i="3"/>
  <c r="V361" i="3"/>
  <c r="Q362" i="3"/>
  <c r="R362" i="3"/>
  <c r="S362" i="3"/>
  <c r="T362" i="3"/>
  <c r="U362" i="3"/>
  <c r="V362" i="3"/>
  <c r="Q363" i="3"/>
  <c r="R363" i="3"/>
  <c r="S363" i="3"/>
  <c r="T363" i="3"/>
  <c r="U363" i="3"/>
  <c r="V363" i="3"/>
  <c r="Q364" i="3"/>
  <c r="R364" i="3"/>
  <c r="S364" i="3"/>
  <c r="T364" i="3"/>
  <c r="U364" i="3"/>
  <c r="V364" i="3"/>
  <c r="Q365" i="3"/>
  <c r="R365" i="3"/>
  <c r="S365" i="3"/>
  <c r="T365" i="3"/>
  <c r="U365" i="3"/>
  <c r="V365" i="3"/>
  <c r="Q366" i="3"/>
  <c r="R366" i="3"/>
  <c r="S366" i="3"/>
  <c r="T366" i="3"/>
  <c r="U366" i="3"/>
  <c r="V366" i="3"/>
  <c r="Q367" i="3"/>
  <c r="R367" i="3"/>
  <c r="S367" i="3"/>
  <c r="T367" i="3"/>
  <c r="U367" i="3"/>
  <c r="V367" i="3"/>
  <c r="Q368" i="3"/>
  <c r="R368" i="3"/>
  <c r="S368" i="3"/>
  <c r="T368" i="3"/>
  <c r="U368" i="3"/>
  <c r="V368" i="3"/>
  <c r="Q369" i="3"/>
  <c r="R369" i="3"/>
  <c r="S369" i="3"/>
  <c r="T369" i="3"/>
  <c r="U369" i="3"/>
  <c r="V369" i="3"/>
  <c r="Q370" i="3"/>
  <c r="R370" i="3"/>
  <c r="S370" i="3"/>
  <c r="T370" i="3"/>
  <c r="U370" i="3"/>
  <c r="V370" i="3"/>
  <c r="Q371" i="3"/>
  <c r="R371" i="3"/>
  <c r="S371" i="3"/>
  <c r="T371" i="3"/>
  <c r="U371" i="3"/>
  <c r="V371" i="3"/>
  <c r="Q372" i="3"/>
  <c r="R372" i="3"/>
  <c r="S372" i="3"/>
  <c r="T372" i="3"/>
  <c r="U372" i="3"/>
  <c r="V372" i="3"/>
  <c r="Q373" i="3"/>
  <c r="R373" i="3"/>
  <c r="S373" i="3"/>
  <c r="T373" i="3"/>
  <c r="U373" i="3"/>
  <c r="V373" i="3"/>
  <c r="Q374" i="3"/>
  <c r="R374" i="3"/>
  <c r="S374" i="3"/>
  <c r="T374" i="3"/>
  <c r="U374" i="3"/>
  <c r="V374" i="3"/>
  <c r="Q375" i="3"/>
  <c r="R375" i="3"/>
  <c r="S375" i="3"/>
  <c r="T375" i="3"/>
  <c r="U375" i="3"/>
  <c r="V375" i="3"/>
  <c r="Q376" i="3"/>
  <c r="R376" i="3"/>
  <c r="S376" i="3"/>
  <c r="T376" i="3"/>
  <c r="U376" i="3"/>
  <c r="V376" i="3"/>
  <c r="Q377" i="3"/>
  <c r="R377" i="3"/>
  <c r="S377" i="3"/>
  <c r="T377" i="3"/>
  <c r="U377" i="3"/>
  <c r="V377" i="3"/>
  <c r="Q378" i="3"/>
  <c r="R378" i="3"/>
  <c r="S378" i="3"/>
  <c r="T378" i="3"/>
  <c r="U378" i="3"/>
  <c r="V378" i="3"/>
  <c r="Q379" i="3"/>
  <c r="R379" i="3"/>
  <c r="S379" i="3"/>
  <c r="T379" i="3"/>
  <c r="U379" i="3"/>
  <c r="V379" i="3"/>
  <c r="Q380" i="3"/>
  <c r="R380" i="3"/>
  <c r="S380" i="3"/>
  <c r="T380" i="3"/>
  <c r="U380" i="3"/>
  <c r="V380" i="3"/>
  <c r="Q381" i="3"/>
  <c r="R381" i="3"/>
  <c r="S381" i="3"/>
  <c r="T381" i="3"/>
  <c r="U381" i="3"/>
  <c r="V381" i="3"/>
  <c r="Q382" i="3"/>
  <c r="R382" i="3"/>
  <c r="S382" i="3"/>
  <c r="T382" i="3"/>
  <c r="U382" i="3"/>
  <c r="V382" i="3"/>
  <c r="Q383" i="3"/>
  <c r="R383" i="3"/>
  <c r="S383" i="3"/>
  <c r="T383" i="3"/>
  <c r="U383" i="3"/>
  <c r="V383" i="3"/>
  <c r="Q384" i="3"/>
  <c r="R384" i="3"/>
  <c r="S384" i="3"/>
  <c r="T384" i="3"/>
  <c r="U384" i="3"/>
  <c r="V384" i="3"/>
  <c r="Q385" i="3"/>
  <c r="R385" i="3"/>
  <c r="S385" i="3"/>
  <c r="T385" i="3"/>
  <c r="U385" i="3"/>
  <c r="V385" i="3"/>
  <c r="Q386" i="3"/>
  <c r="R386" i="3"/>
  <c r="S386" i="3"/>
  <c r="T386" i="3"/>
  <c r="U386" i="3"/>
  <c r="V386" i="3"/>
  <c r="Q387" i="3"/>
  <c r="R387" i="3"/>
  <c r="S387" i="3"/>
  <c r="T387" i="3"/>
  <c r="U387" i="3"/>
  <c r="V387" i="3"/>
  <c r="Q388" i="3"/>
  <c r="R388" i="3"/>
  <c r="S388" i="3"/>
  <c r="T388" i="3"/>
  <c r="U388" i="3"/>
  <c r="V388" i="3"/>
  <c r="Q389" i="3"/>
  <c r="R389" i="3"/>
  <c r="S389" i="3"/>
  <c r="T389" i="3"/>
  <c r="U389" i="3"/>
  <c r="V389" i="3"/>
  <c r="Q390" i="3"/>
  <c r="R390" i="3"/>
  <c r="S390" i="3"/>
  <c r="T390" i="3"/>
  <c r="U390" i="3"/>
  <c r="V390" i="3"/>
  <c r="Q391" i="3"/>
  <c r="R391" i="3"/>
  <c r="S391" i="3"/>
  <c r="T391" i="3"/>
  <c r="U391" i="3"/>
  <c r="V391" i="3"/>
  <c r="Q392" i="3"/>
  <c r="R392" i="3"/>
  <c r="S392" i="3"/>
  <c r="T392" i="3"/>
  <c r="U392" i="3"/>
  <c r="V392" i="3"/>
  <c r="Q393" i="3"/>
  <c r="R393" i="3"/>
  <c r="S393" i="3"/>
  <c r="T393" i="3"/>
  <c r="U393" i="3"/>
  <c r="V393" i="3"/>
  <c r="Q394" i="3"/>
  <c r="R394" i="3"/>
  <c r="S394" i="3"/>
  <c r="T394" i="3"/>
  <c r="U394" i="3"/>
  <c r="V394" i="3"/>
  <c r="Q395" i="3"/>
  <c r="R395" i="3"/>
  <c r="S395" i="3"/>
  <c r="T395" i="3"/>
  <c r="U395" i="3"/>
  <c r="V395" i="3"/>
  <c r="Q396" i="3"/>
  <c r="R396" i="3"/>
  <c r="S396" i="3"/>
  <c r="T396" i="3"/>
  <c r="U396" i="3"/>
  <c r="V396" i="3"/>
  <c r="Q397" i="3"/>
  <c r="R397" i="3"/>
  <c r="S397" i="3"/>
  <c r="T397" i="3"/>
  <c r="U397" i="3"/>
  <c r="V397" i="3"/>
  <c r="Q398" i="3"/>
  <c r="R398" i="3"/>
  <c r="S398" i="3"/>
  <c r="T398" i="3"/>
  <c r="U398" i="3"/>
  <c r="V398" i="3"/>
  <c r="Q399" i="3"/>
  <c r="R399" i="3"/>
  <c r="S399" i="3"/>
  <c r="T399" i="3"/>
  <c r="U399" i="3"/>
  <c r="V399" i="3"/>
  <c r="Q400" i="3"/>
  <c r="R400" i="3"/>
  <c r="S400" i="3"/>
  <c r="T400" i="3"/>
  <c r="U400" i="3"/>
  <c r="V400" i="3"/>
  <c r="Q401" i="3"/>
  <c r="R401" i="3"/>
  <c r="S401" i="3"/>
  <c r="T401" i="3"/>
  <c r="U401" i="3"/>
  <c r="V401" i="3"/>
  <c r="Q402" i="3"/>
  <c r="R402" i="3"/>
  <c r="S402" i="3"/>
  <c r="T402" i="3"/>
  <c r="U402" i="3"/>
  <c r="V402" i="3"/>
  <c r="Q403" i="3"/>
  <c r="R403" i="3"/>
  <c r="S403" i="3"/>
  <c r="T403" i="3"/>
  <c r="U403" i="3"/>
  <c r="V403" i="3"/>
  <c r="Q404" i="3"/>
  <c r="R404" i="3"/>
  <c r="S404" i="3"/>
  <c r="T404" i="3"/>
  <c r="U404" i="3"/>
  <c r="V404" i="3"/>
  <c r="Q405" i="3"/>
  <c r="R405" i="3"/>
  <c r="S405" i="3"/>
  <c r="T405" i="3"/>
  <c r="U405" i="3"/>
  <c r="V405" i="3"/>
  <c r="Q406" i="3"/>
  <c r="R406" i="3"/>
  <c r="S406" i="3"/>
  <c r="T406" i="3"/>
  <c r="U406" i="3"/>
  <c r="V406" i="3"/>
  <c r="Q407" i="3"/>
  <c r="R407" i="3"/>
  <c r="S407" i="3"/>
  <c r="T407" i="3"/>
  <c r="U407" i="3"/>
  <c r="V407" i="3"/>
  <c r="Q408" i="3"/>
  <c r="R408" i="3"/>
  <c r="S408" i="3"/>
  <c r="T408" i="3"/>
  <c r="U408" i="3"/>
  <c r="V408" i="3"/>
  <c r="Q409" i="3"/>
  <c r="R409" i="3"/>
  <c r="S409" i="3"/>
  <c r="T409" i="3"/>
  <c r="U409" i="3"/>
  <c r="V409" i="3"/>
  <c r="Q410" i="3"/>
  <c r="R410" i="3"/>
  <c r="S410" i="3"/>
  <c r="T410" i="3"/>
  <c r="U410" i="3"/>
  <c r="V410" i="3"/>
  <c r="Q411" i="3"/>
  <c r="R411" i="3"/>
  <c r="S411" i="3"/>
  <c r="T411" i="3"/>
  <c r="U411" i="3"/>
  <c r="V411" i="3"/>
  <c r="Q412" i="3"/>
  <c r="R412" i="3"/>
  <c r="S412" i="3"/>
  <c r="T412" i="3"/>
  <c r="U412" i="3"/>
  <c r="V412" i="3"/>
  <c r="Q413" i="3"/>
  <c r="R413" i="3"/>
  <c r="S413" i="3"/>
  <c r="T413" i="3"/>
  <c r="U413" i="3"/>
  <c r="V413" i="3"/>
  <c r="Q414" i="3"/>
  <c r="R414" i="3"/>
  <c r="S414" i="3"/>
  <c r="T414" i="3"/>
  <c r="U414" i="3"/>
  <c r="V414" i="3"/>
  <c r="Q415" i="3"/>
  <c r="R415" i="3"/>
  <c r="S415" i="3"/>
  <c r="T415" i="3"/>
  <c r="U415" i="3"/>
  <c r="V415" i="3"/>
  <c r="Q416" i="3"/>
  <c r="R416" i="3"/>
  <c r="S416" i="3"/>
  <c r="T416" i="3"/>
  <c r="U416" i="3"/>
  <c r="V416" i="3"/>
  <c r="Q417" i="3"/>
  <c r="R417" i="3"/>
  <c r="S417" i="3"/>
  <c r="T417" i="3"/>
  <c r="U417" i="3"/>
  <c r="V417" i="3"/>
  <c r="Q418" i="3"/>
  <c r="R418" i="3"/>
  <c r="S418" i="3"/>
  <c r="T418" i="3"/>
  <c r="U418" i="3"/>
  <c r="V418" i="3"/>
  <c r="Q419" i="3"/>
  <c r="R419" i="3"/>
  <c r="S419" i="3"/>
  <c r="T419" i="3"/>
  <c r="U419" i="3"/>
  <c r="V419" i="3"/>
  <c r="Q420" i="3"/>
  <c r="R420" i="3"/>
  <c r="S420" i="3"/>
  <c r="T420" i="3"/>
  <c r="U420" i="3"/>
  <c r="V420" i="3"/>
  <c r="Q421" i="3"/>
  <c r="R421" i="3"/>
  <c r="S421" i="3"/>
  <c r="T421" i="3"/>
  <c r="U421" i="3"/>
  <c r="V421" i="3"/>
  <c r="Q422" i="3"/>
  <c r="R422" i="3"/>
  <c r="S422" i="3"/>
  <c r="T422" i="3"/>
  <c r="U422" i="3"/>
  <c r="V422" i="3"/>
  <c r="Q423" i="3"/>
  <c r="R423" i="3"/>
  <c r="S423" i="3"/>
  <c r="T423" i="3"/>
  <c r="U423" i="3"/>
  <c r="V423" i="3"/>
  <c r="Q424" i="3"/>
  <c r="R424" i="3"/>
  <c r="S424" i="3"/>
  <c r="T424" i="3"/>
  <c r="U424" i="3"/>
  <c r="V424" i="3"/>
  <c r="Q425" i="3"/>
  <c r="R425" i="3"/>
  <c r="S425" i="3"/>
  <c r="T425" i="3"/>
  <c r="U425" i="3"/>
  <c r="V425" i="3"/>
  <c r="Q426" i="3"/>
  <c r="R426" i="3"/>
  <c r="S426" i="3"/>
  <c r="T426" i="3"/>
  <c r="U426" i="3"/>
  <c r="V426" i="3"/>
  <c r="Q427" i="3"/>
  <c r="R427" i="3"/>
  <c r="S427" i="3"/>
  <c r="T427" i="3"/>
  <c r="U427" i="3"/>
  <c r="V427" i="3"/>
  <c r="Q428" i="3"/>
  <c r="R428" i="3"/>
  <c r="S428" i="3"/>
  <c r="T428" i="3"/>
  <c r="U428" i="3"/>
  <c r="V428" i="3"/>
  <c r="Q429" i="3"/>
  <c r="R429" i="3"/>
  <c r="S429" i="3"/>
  <c r="T429" i="3"/>
  <c r="U429" i="3"/>
  <c r="V429" i="3"/>
  <c r="Q430" i="3"/>
  <c r="R430" i="3"/>
  <c r="S430" i="3"/>
  <c r="T430" i="3"/>
  <c r="U430" i="3"/>
  <c r="V430" i="3"/>
  <c r="Q431" i="3"/>
  <c r="R431" i="3"/>
  <c r="S431" i="3"/>
  <c r="T431" i="3"/>
  <c r="U431" i="3"/>
  <c r="V431" i="3"/>
  <c r="Q432" i="3"/>
  <c r="R432" i="3"/>
  <c r="S432" i="3"/>
  <c r="T432" i="3"/>
  <c r="U432" i="3"/>
  <c r="V432" i="3"/>
  <c r="Q433" i="3"/>
  <c r="R433" i="3"/>
  <c r="S433" i="3"/>
  <c r="T433" i="3"/>
  <c r="U433" i="3"/>
  <c r="V433" i="3"/>
  <c r="Q434" i="3"/>
  <c r="R434" i="3"/>
  <c r="S434" i="3"/>
  <c r="T434" i="3"/>
  <c r="U434" i="3"/>
  <c r="V434" i="3"/>
  <c r="Q435" i="3"/>
  <c r="R435" i="3"/>
  <c r="S435" i="3"/>
  <c r="T435" i="3"/>
  <c r="U435" i="3"/>
  <c r="V435" i="3"/>
  <c r="Q436" i="3"/>
  <c r="R436" i="3"/>
  <c r="S436" i="3"/>
  <c r="T436" i="3"/>
  <c r="U436" i="3"/>
  <c r="V436" i="3"/>
  <c r="Q437" i="3"/>
  <c r="R437" i="3"/>
  <c r="S437" i="3"/>
  <c r="T437" i="3"/>
  <c r="U437" i="3"/>
  <c r="V437" i="3"/>
  <c r="Q438" i="3"/>
  <c r="R438" i="3"/>
  <c r="S438" i="3"/>
  <c r="T438" i="3"/>
  <c r="U438" i="3"/>
  <c r="V438" i="3"/>
  <c r="Q439" i="3"/>
  <c r="R439" i="3"/>
  <c r="S439" i="3"/>
  <c r="T439" i="3"/>
  <c r="U439" i="3"/>
  <c r="V439" i="3"/>
  <c r="Q440" i="3"/>
  <c r="R440" i="3"/>
  <c r="S440" i="3"/>
  <c r="T440" i="3"/>
  <c r="U440" i="3"/>
  <c r="V440" i="3"/>
  <c r="Q441" i="3"/>
  <c r="R441" i="3"/>
  <c r="S441" i="3"/>
  <c r="T441" i="3"/>
  <c r="U441" i="3"/>
  <c r="V441" i="3"/>
  <c r="Q442" i="3"/>
  <c r="R442" i="3"/>
  <c r="S442" i="3"/>
  <c r="T442" i="3"/>
  <c r="U442" i="3"/>
  <c r="V442" i="3"/>
  <c r="Q443" i="3"/>
  <c r="R443" i="3"/>
  <c r="S443" i="3"/>
  <c r="T443" i="3"/>
  <c r="U443" i="3"/>
  <c r="V443" i="3"/>
  <c r="Q444" i="3"/>
  <c r="R444" i="3"/>
  <c r="S444" i="3"/>
  <c r="T444" i="3"/>
  <c r="U444" i="3"/>
  <c r="V444" i="3"/>
  <c r="Q445" i="3"/>
  <c r="R445" i="3"/>
  <c r="S445" i="3"/>
  <c r="T445" i="3"/>
  <c r="U445" i="3"/>
  <c r="V445" i="3"/>
  <c r="Q446" i="3"/>
  <c r="R446" i="3"/>
  <c r="S446" i="3"/>
  <c r="T446" i="3"/>
  <c r="U446" i="3"/>
  <c r="V446" i="3"/>
  <c r="Q447" i="3"/>
  <c r="R447" i="3"/>
  <c r="S447" i="3"/>
  <c r="T447" i="3"/>
  <c r="U447" i="3"/>
  <c r="V447" i="3"/>
  <c r="Q448" i="3"/>
  <c r="R448" i="3"/>
  <c r="S448" i="3"/>
  <c r="T448" i="3"/>
  <c r="U448" i="3"/>
  <c r="V448" i="3"/>
  <c r="Q449" i="3"/>
  <c r="R449" i="3"/>
  <c r="S449" i="3"/>
  <c r="T449" i="3"/>
  <c r="U449" i="3"/>
  <c r="V449" i="3"/>
  <c r="Q450" i="3"/>
  <c r="R450" i="3"/>
  <c r="S450" i="3"/>
  <c r="T450" i="3"/>
  <c r="U450" i="3"/>
  <c r="V450" i="3"/>
  <c r="Q451" i="3"/>
  <c r="R451" i="3"/>
  <c r="S451" i="3"/>
  <c r="T451" i="3"/>
  <c r="U451" i="3"/>
  <c r="V451" i="3"/>
  <c r="Q452" i="3"/>
  <c r="R452" i="3"/>
  <c r="S452" i="3"/>
  <c r="T452" i="3"/>
  <c r="U452" i="3"/>
  <c r="V452" i="3"/>
  <c r="Q453" i="3"/>
  <c r="R453" i="3"/>
  <c r="S453" i="3"/>
  <c r="T453" i="3"/>
  <c r="U453" i="3"/>
  <c r="V453" i="3"/>
  <c r="Q454" i="3"/>
  <c r="R454" i="3"/>
  <c r="S454" i="3"/>
  <c r="T454" i="3"/>
  <c r="U454" i="3"/>
  <c r="V454" i="3"/>
  <c r="Q455" i="3"/>
  <c r="R455" i="3"/>
  <c r="S455" i="3"/>
  <c r="T455" i="3"/>
  <c r="U455" i="3"/>
  <c r="V455" i="3"/>
  <c r="Q456" i="3"/>
  <c r="R456" i="3"/>
  <c r="S456" i="3"/>
  <c r="T456" i="3"/>
  <c r="U456" i="3"/>
  <c r="V456" i="3"/>
  <c r="Q457" i="3"/>
  <c r="R457" i="3"/>
  <c r="S457" i="3"/>
  <c r="T457" i="3"/>
  <c r="U457" i="3"/>
  <c r="V457" i="3"/>
  <c r="Q458" i="3"/>
  <c r="R458" i="3"/>
  <c r="S458" i="3"/>
  <c r="T458" i="3"/>
  <c r="U458" i="3"/>
  <c r="V458" i="3"/>
  <c r="Q459" i="3"/>
  <c r="R459" i="3"/>
  <c r="S459" i="3"/>
  <c r="T459" i="3"/>
  <c r="U459" i="3"/>
  <c r="V459" i="3"/>
  <c r="Q460" i="3"/>
  <c r="R460" i="3"/>
  <c r="S460" i="3"/>
  <c r="T460" i="3"/>
  <c r="U460" i="3"/>
  <c r="V460" i="3"/>
  <c r="Q461" i="3"/>
  <c r="R461" i="3"/>
  <c r="S461" i="3"/>
  <c r="T461" i="3"/>
  <c r="U461" i="3"/>
  <c r="V461" i="3"/>
  <c r="Q462" i="3"/>
  <c r="R462" i="3"/>
  <c r="S462" i="3"/>
  <c r="T462" i="3"/>
  <c r="U462" i="3"/>
  <c r="V462" i="3"/>
  <c r="Q463" i="3"/>
  <c r="R463" i="3"/>
  <c r="S463" i="3"/>
  <c r="T463" i="3"/>
  <c r="U463" i="3"/>
  <c r="V463" i="3"/>
  <c r="Q464" i="3"/>
  <c r="R464" i="3"/>
  <c r="S464" i="3"/>
  <c r="T464" i="3"/>
  <c r="U464" i="3"/>
  <c r="V464" i="3"/>
  <c r="Q465" i="3"/>
  <c r="R465" i="3"/>
  <c r="S465" i="3"/>
  <c r="T465" i="3"/>
  <c r="U465" i="3"/>
  <c r="V465" i="3"/>
  <c r="Q466" i="3"/>
  <c r="R466" i="3"/>
  <c r="S466" i="3"/>
  <c r="T466" i="3"/>
  <c r="U466" i="3"/>
  <c r="V466" i="3"/>
  <c r="Q467" i="3"/>
  <c r="R467" i="3"/>
  <c r="S467" i="3"/>
  <c r="T467" i="3"/>
  <c r="U467" i="3"/>
  <c r="V467" i="3"/>
  <c r="Q468" i="3"/>
  <c r="R468" i="3"/>
  <c r="S468" i="3"/>
  <c r="T468" i="3"/>
  <c r="U468" i="3"/>
  <c r="V468" i="3"/>
  <c r="Q469" i="3"/>
  <c r="R469" i="3"/>
  <c r="S469" i="3"/>
  <c r="T469" i="3"/>
  <c r="U469" i="3"/>
  <c r="V469" i="3"/>
  <c r="Q470" i="3"/>
  <c r="R470" i="3"/>
  <c r="S470" i="3"/>
  <c r="T470" i="3"/>
  <c r="U470" i="3"/>
  <c r="V470" i="3"/>
  <c r="Q471" i="3"/>
  <c r="R471" i="3"/>
  <c r="S471" i="3"/>
  <c r="T471" i="3"/>
  <c r="U471" i="3"/>
  <c r="V471" i="3"/>
  <c r="Q472" i="3"/>
  <c r="R472" i="3"/>
  <c r="S472" i="3"/>
  <c r="T472" i="3"/>
  <c r="U472" i="3"/>
  <c r="V472" i="3"/>
  <c r="Q473" i="3"/>
  <c r="R473" i="3"/>
  <c r="S473" i="3"/>
  <c r="T473" i="3"/>
  <c r="U473" i="3"/>
  <c r="V473" i="3"/>
  <c r="Q474" i="3"/>
  <c r="R474" i="3"/>
  <c r="S474" i="3"/>
  <c r="T474" i="3"/>
  <c r="U474" i="3"/>
  <c r="V474" i="3"/>
  <c r="Q475" i="3"/>
  <c r="R475" i="3"/>
  <c r="S475" i="3"/>
  <c r="T475" i="3"/>
  <c r="U475" i="3"/>
  <c r="V475" i="3"/>
  <c r="Q476" i="3"/>
  <c r="R476" i="3"/>
  <c r="S476" i="3"/>
  <c r="T476" i="3"/>
  <c r="U476" i="3"/>
  <c r="V476" i="3"/>
  <c r="Q477" i="3"/>
  <c r="R477" i="3"/>
  <c r="S477" i="3"/>
  <c r="T477" i="3"/>
  <c r="U477" i="3"/>
  <c r="V477" i="3"/>
  <c r="Q478" i="3"/>
  <c r="R478" i="3"/>
  <c r="S478" i="3"/>
  <c r="T478" i="3"/>
  <c r="U478" i="3"/>
  <c r="V478" i="3"/>
  <c r="Q479" i="3"/>
  <c r="R479" i="3"/>
  <c r="S479" i="3"/>
  <c r="T479" i="3"/>
  <c r="U479" i="3"/>
  <c r="V479" i="3"/>
  <c r="Q480" i="3"/>
  <c r="R480" i="3"/>
  <c r="S480" i="3"/>
  <c r="T480" i="3"/>
  <c r="U480" i="3"/>
  <c r="V480" i="3"/>
  <c r="Q481" i="3"/>
  <c r="R481" i="3"/>
  <c r="S481" i="3"/>
  <c r="T481" i="3"/>
  <c r="U481" i="3"/>
  <c r="V481" i="3"/>
  <c r="Q482" i="3"/>
  <c r="R482" i="3"/>
  <c r="S482" i="3"/>
  <c r="T482" i="3"/>
  <c r="U482" i="3"/>
  <c r="V482" i="3"/>
  <c r="Q483" i="3"/>
  <c r="R483" i="3"/>
  <c r="S483" i="3"/>
  <c r="T483" i="3"/>
  <c r="U483" i="3"/>
  <c r="V483" i="3"/>
  <c r="Q484" i="3"/>
  <c r="R484" i="3"/>
  <c r="S484" i="3"/>
  <c r="T484" i="3"/>
  <c r="U484" i="3"/>
  <c r="V484" i="3"/>
  <c r="Q485" i="3"/>
  <c r="R485" i="3"/>
  <c r="S485" i="3"/>
  <c r="T485" i="3"/>
  <c r="U485" i="3"/>
  <c r="V485" i="3"/>
  <c r="Q486" i="3"/>
  <c r="R486" i="3"/>
  <c r="S486" i="3"/>
  <c r="T486" i="3"/>
  <c r="U486" i="3"/>
  <c r="V486" i="3"/>
  <c r="Q487" i="3"/>
  <c r="R487" i="3"/>
  <c r="S487" i="3"/>
  <c r="T487" i="3"/>
  <c r="U487" i="3"/>
  <c r="V487" i="3"/>
  <c r="Q488" i="3"/>
  <c r="R488" i="3"/>
  <c r="S488" i="3"/>
  <c r="T488" i="3"/>
  <c r="U488" i="3"/>
  <c r="V488" i="3"/>
  <c r="Q489" i="3"/>
  <c r="R489" i="3"/>
  <c r="S489" i="3"/>
  <c r="T489" i="3"/>
  <c r="U489" i="3"/>
  <c r="V489" i="3"/>
  <c r="Q490" i="3"/>
  <c r="R490" i="3"/>
  <c r="S490" i="3"/>
  <c r="T490" i="3"/>
  <c r="U490" i="3"/>
  <c r="V490" i="3"/>
  <c r="Q491" i="3"/>
  <c r="R491" i="3"/>
  <c r="S491" i="3"/>
  <c r="T491" i="3"/>
  <c r="U491" i="3"/>
  <c r="V491" i="3"/>
  <c r="Q492" i="3"/>
  <c r="R492" i="3"/>
  <c r="S492" i="3"/>
  <c r="T492" i="3"/>
  <c r="U492" i="3"/>
  <c r="V492" i="3"/>
  <c r="Q493" i="3"/>
  <c r="R493" i="3"/>
  <c r="S493" i="3"/>
  <c r="T493" i="3"/>
  <c r="U493" i="3"/>
  <c r="V493" i="3"/>
  <c r="Q494" i="3"/>
  <c r="R494" i="3"/>
  <c r="S494" i="3"/>
  <c r="T494" i="3"/>
  <c r="U494" i="3"/>
  <c r="V494" i="3"/>
  <c r="Q495" i="3"/>
  <c r="R495" i="3"/>
  <c r="S495" i="3"/>
  <c r="T495" i="3"/>
  <c r="U495" i="3"/>
  <c r="V495" i="3"/>
  <c r="Q496" i="3"/>
  <c r="R496" i="3"/>
  <c r="S496" i="3"/>
  <c r="T496" i="3"/>
  <c r="U496" i="3"/>
  <c r="V496" i="3"/>
  <c r="Q497" i="3"/>
  <c r="R497" i="3"/>
  <c r="S497" i="3"/>
  <c r="T497" i="3"/>
  <c r="U497" i="3"/>
  <c r="V497" i="3"/>
  <c r="Q498" i="3"/>
  <c r="R498" i="3"/>
  <c r="S498" i="3"/>
  <c r="T498" i="3"/>
  <c r="U498" i="3"/>
  <c r="V498" i="3"/>
  <c r="Q499" i="3"/>
  <c r="R499" i="3"/>
  <c r="S499" i="3"/>
  <c r="T499" i="3"/>
  <c r="U499" i="3"/>
  <c r="V499" i="3"/>
  <c r="Q500" i="3"/>
  <c r="R500" i="3"/>
  <c r="S500" i="3"/>
  <c r="T500" i="3"/>
  <c r="U500" i="3"/>
  <c r="V500" i="3"/>
  <c r="Q501" i="3"/>
  <c r="R501" i="3"/>
  <c r="S501" i="3"/>
  <c r="T501" i="3"/>
  <c r="U501" i="3"/>
  <c r="V501" i="3"/>
  <c r="Q502" i="3"/>
  <c r="R502" i="3"/>
  <c r="S502" i="3"/>
  <c r="T502" i="3"/>
  <c r="U502" i="3"/>
  <c r="V502" i="3"/>
  <c r="Q503" i="3"/>
  <c r="R503" i="3"/>
  <c r="S503" i="3"/>
  <c r="T503" i="3"/>
  <c r="U503" i="3"/>
  <c r="V503" i="3"/>
  <c r="Q504" i="3"/>
  <c r="R504" i="3"/>
  <c r="S504" i="3"/>
  <c r="T504" i="3"/>
  <c r="U504" i="3"/>
  <c r="V504" i="3"/>
  <c r="Q505" i="3"/>
  <c r="R505" i="3"/>
  <c r="S505" i="3"/>
  <c r="T505" i="3"/>
  <c r="U505" i="3"/>
  <c r="V505" i="3"/>
  <c r="Q506" i="3"/>
  <c r="R506" i="3"/>
  <c r="S506" i="3"/>
  <c r="T506" i="3"/>
  <c r="U506" i="3"/>
  <c r="V506" i="3"/>
  <c r="Q507" i="3"/>
  <c r="R507" i="3"/>
  <c r="S507" i="3"/>
  <c r="T507" i="3"/>
  <c r="U507" i="3"/>
  <c r="V507" i="3"/>
  <c r="Q508" i="3"/>
  <c r="R508" i="3"/>
  <c r="S508" i="3"/>
  <c r="T508" i="3"/>
  <c r="U508" i="3"/>
  <c r="V508" i="3"/>
  <c r="Q509" i="3"/>
  <c r="R509" i="3"/>
  <c r="S509" i="3"/>
  <c r="T509" i="3"/>
  <c r="U509" i="3"/>
  <c r="V509" i="3"/>
  <c r="Q510" i="3"/>
  <c r="R510" i="3"/>
  <c r="S510" i="3"/>
  <c r="T510" i="3"/>
  <c r="U510" i="3"/>
  <c r="V510" i="3"/>
  <c r="Q511" i="3"/>
  <c r="R511" i="3"/>
  <c r="S511" i="3"/>
  <c r="T511" i="3"/>
  <c r="U511" i="3"/>
  <c r="V511" i="3"/>
  <c r="Q512" i="3"/>
  <c r="R512" i="3"/>
  <c r="S512" i="3"/>
  <c r="T512" i="3"/>
  <c r="U512" i="3"/>
  <c r="V512" i="3"/>
  <c r="Q513" i="3"/>
  <c r="R513" i="3"/>
  <c r="S513" i="3"/>
  <c r="T513" i="3"/>
  <c r="U513" i="3"/>
  <c r="V513" i="3"/>
  <c r="Q514" i="3"/>
  <c r="R514" i="3"/>
  <c r="S514" i="3"/>
  <c r="T514" i="3"/>
  <c r="U514" i="3"/>
  <c r="V514" i="3"/>
  <c r="Q515" i="3"/>
  <c r="R515" i="3"/>
  <c r="S515" i="3"/>
  <c r="T515" i="3"/>
  <c r="U515" i="3"/>
  <c r="V515" i="3"/>
  <c r="Q516" i="3"/>
  <c r="R516" i="3"/>
  <c r="S516" i="3"/>
  <c r="T516" i="3"/>
  <c r="U516" i="3"/>
  <c r="V516" i="3"/>
  <c r="Q517" i="3"/>
  <c r="R517" i="3"/>
  <c r="S517" i="3"/>
  <c r="T517" i="3"/>
  <c r="U517" i="3"/>
  <c r="V517" i="3"/>
  <c r="Q518" i="3"/>
  <c r="R518" i="3"/>
  <c r="S518" i="3"/>
  <c r="T518" i="3"/>
  <c r="U518" i="3"/>
  <c r="V518" i="3"/>
  <c r="Q519" i="3"/>
  <c r="R519" i="3"/>
  <c r="S519" i="3"/>
  <c r="T519" i="3"/>
  <c r="U519" i="3"/>
  <c r="V519" i="3"/>
  <c r="Q520" i="3"/>
  <c r="R520" i="3"/>
  <c r="S520" i="3"/>
  <c r="T520" i="3"/>
  <c r="U520" i="3"/>
  <c r="V520" i="3"/>
  <c r="Q521" i="3"/>
  <c r="R521" i="3"/>
  <c r="S521" i="3"/>
  <c r="T521" i="3"/>
  <c r="U521" i="3"/>
  <c r="V521" i="3"/>
  <c r="Q522" i="3"/>
  <c r="R522" i="3"/>
  <c r="S522" i="3"/>
  <c r="T522" i="3"/>
  <c r="U522" i="3"/>
  <c r="V522" i="3"/>
  <c r="Q523" i="3"/>
  <c r="R523" i="3"/>
  <c r="S523" i="3"/>
  <c r="T523" i="3"/>
  <c r="U523" i="3"/>
  <c r="V523" i="3"/>
  <c r="Q524" i="3"/>
  <c r="R524" i="3"/>
  <c r="S524" i="3"/>
  <c r="T524" i="3"/>
  <c r="U524" i="3"/>
  <c r="V524" i="3"/>
  <c r="Q525" i="3"/>
  <c r="R525" i="3"/>
  <c r="S525" i="3"/>
  <c r="T525" i="3"/>
  <c r="U525" i="3"/>
  <c r="V525" i="3"/>
  <c r="Q526" i="3"/>
  <c r="R526" i="3"/>
  <c r="S526" i="3"/>
  <c r="T526" i="3"/>
  <c r="U526" i="3"/>
  <c r="V526" i="3"/>
  <c r="Q527" i="3"/>
  <c r="R527" i="3"/>
  <c r="S527" i="3"/>
  <c r="T527" i="3"/>
  <c r="U527" i="3"/>
  <c r="V527" i="3"/>
  <c r="Q528" i="3"/>
  <c r="R528" i="3"/>
  <c r="S528" i="3"/>
  <c r="T528" i="3"/>
  <c r="U528" i="3"/>
  <c r="V528" i="3"/>
  <c r="Q529" i="3"/>
  <c r="R529" i="3"/>
  <c r="S529" i="3"/>
  <c r="T529" i="3"/>
  <c r="U529" i="3"/>
  <c r="V529" i="3"/>
  <c r="Q530" i="3"/>
  <c r="R530" i="3"/>
  <c r="S530" i="3"/>
  <c r="T530" i="3"/>
  <c r="U530" i="3"/>
  <c r="V530" i="3"/>
  <c r="Q531" i="3"/>
  <c r="R531" i="3"/>
  <c r="S531" i="3"/>
  <c r="T531" i="3"/>
  <c r="U531" i="3"/>
  <c r="V531" i="3"/>
  <c r="Q532" i="3"/>
  <c r="R532" i="3"/>
  <c r="S532" i="3"/>
  <c r="T532" i="3"/>
  <c r="U532" i="3"/>
  <c r="V532" i="3"/>
  <c r="Q533" i="3"/>
  <c r="R533" i="3"/>
  <c r="S533" i="3"/>
  <c r="T533" i="3"/>
  <c r="U533" i="3"/>
  <c r="V533" i="3"/>
  <c r="Q534" i="3"/>
  <c r="R534" i="3"/>
  <c r="S534" i="3"/>
  <c r="T534" i="3"/>
  <c r="U534" i="3"/>
  <c r="V534" i="3"/>
  <c r="Q535" i="3"/>
  <c r="R535" i="3"/>
  <c r="S535" i="3"/>
  <c r="T535" i="3"/>
  <c r="U535" i="3"/>
  <c r="V535" i="3"/>
  <c r="Q536" i="3"/>
  <c r="R536" i="3"/>
  <c r="S536" i="3"/>
  <c r="T536" i="3"/>
  <c r="U536" i="3"/>
  <c r="V536" i="3"/>
  <c r="Q537" i="3"/>
  <c r="R537" i="3"/>
  <c r="S537" i="3"/>
  <c r="T537" i="3"/>
  <c r="U537" i="3"/>
  <c r="V537" i="3"/>
  <c r="Q538" i="3"/>
  <c r="R538" i="3"/>
  <c r="S538" i="3"/>
  <c r="T538" i="3"/>
  <c r="U538" i="3"/>
  <c r="V538" i="3"/>
  <c r="Q539" i="3"/>
  <c r="R539" i="3"/>
  <c r="S539" i="3"/>
  <c r="T539" i="3"/>
  <c r="U539" i="3"/>
  <c r="V539" i="3"/>
  <c r="Q540" i="3"/>
  <c r="R540" i="3"/>
  <c r="S540" i="3"/>
  <c r="T540" i="3"/>
  <c r="U540" i="3"/>
  <c r="V540" i="3"/>
  <c r="Q541" i="3"/>
  <c r="R541" i="3"/>
  <c r="S541" i="3"/>
  <c r="T541" i="3"/>
  <c r="U541" i="3"/>
  <c r="V541" i="3"/>
  <c r="Q542" i="3"/>
  <c r="R542" i="3"/>
  <c r="S542" i="3"/>
  <c r="T542" i="3"/>
  <c r="U542" i="3"/>
  <c r="V542" i="3"/>
  <c r="Q543" i="3"/>
  <c r="R543" i="3"/>
  <c r="S543" i="3"/>
  <c r="T543" i="3"/>
  <c r="U543" i="3"/>
  <c r="V543" i="3"/>
  <c r="Q544" i="3"/>
  <c r="R544" i="3"/>
  <c r="S544" i="3"/>
  <c r="T544" i="3"/>
  <c r="U544" i="3"/>
  <c r="V544" i="3"/>
  <c r="Q545" i="3"/>
  <c r="R545" i="3"/>
  <c r="S545" i="3"/>
  <c r="T545" i="3"/>
  <c r="U545" i="3"/>
  <c r="V545" i="3"/>
  <c r="Q546" i="3"/>
  <c r="R546" i="3"/>
  <c r="S546" i="3"/>
  <c r="T546" i="3"/>
  <c r="U546" i="3"/>
  <c r="V546" i="3"/>
  <c r="Q547" i="3"/>
  <c r="R547" i="3"/>
  <c r="S547" i="3"/>
  <c r="T547" i="3"/>
  <c r="U547" i="3"/>
  <c r="V547" i="3"/>
  <c r="Q548" i="3"/>
  <c r="R548" i="3"/>
  <c r="S548" i="3"/>
  <c r="T548" i="3"/>
  <c r="U548" i="3"/>
  <c r="V548" i="3"/>
  <c r="Q549" i="3"/>
  <c r="R549" i="3"/>
  <c r="S549" i="3"/>
  <c r="T549" i="3"/>
  <c r="U549" i="3"/>
  <c r="V549" i="3"/>
  <c r="Q550" i="3"/>
  <c r="R550" i="3"/>
  <c r="S550" i="3"/>
  <c r="T550" i="3"/>
  <c r="U550" i="3"/>
  <c r="V550" i="3"/>
  <c r="Q551" i="3"/>
  <c r="R551" i="3"/>
  <c r="S551" i="3"/>
  <c r="T551" i="3"/>
  <c r="U551" i="3"/>
  <c r="V551" i="3"/>
  <c r="Q552" i="3"/>
  <c r="R552" i="3"/>
  <c r="S552" i="3"/>
  <c r="T552" i="3"/>
  <c r="U552" i="3"/>
  <c r="V552" i="3"/>
  <c r="Q553" i="3"/>
  <c r="R553" i="3"/>
  <c r="S553" i="3"/>
  <c r="T553" i="3"/>
  <c r="U553" i="3"/>
  <c r="V553" i="3"/>
  <c r="Q554" i="3"/>
  <c r="R554" i="3"/>
  <c r="S554" i="3"/>
  <c r="T554" i="3"/>
  <c r="U554" i="3"/>
  <c r="V554" i="3"/>
  <c r="Q555" i="3"/>
  <c r="R555" i="3"/>
  <c r="S555" i="3"/>
  <c r="T555" i="3"/>
  <c r="U555" i="3"/>
  <c r="V555" i="3"/>
  <c r="Q556" i="3"/>
  <c r="R556" i="3"/>
  <c r="S556" i="3"/>
  <c r="T556" i="3"/>
  <c r="U556" i="3"/>
  <c r="V556" i="3"/>
  <c r="Q557" i="3"/>
  <c r="R557" i="3"/>
  <c r="S557" i="3"/>
  <c r="T557" i="3"/>
  <c r="U557" i="3"/>
  <c r="V557" i="3"/>
  <c r="Q558" i="3"/>
  <c r="R558" i="3"/>
  <c r="S558" i="3"/>
  <c r="T558" i="3"/>
  <c r="U558" i="3"/>
  <c r="V558" i="3"/>
  <c r="Q559" i="3"/>
  <c r="R559" i="3"/>
  <c r="S559" i="3"/>
  <c r="T559" i="3"/>
  <c r="U559" i="3"/>
  <c r="V559" i="3"/>
  <c r="Q560" i="3"/>
  <c r="R560" i="3"/>
  <c r="S560" i="3"/>
  <c r="T560" i="3"/>
  <c r="U560" i="3"/>
  <c r="V560" i="3"/>
  <c r="Q561" i="3"/>
  <c r="R561" i="3"/>
  <c r="S561" i="3"/>
  <c r="T561" i="3"/>
  <c r="U561" i="3"/>
  <c r="V561" i="3"/>
  <c r="Q562" i="3"/>
  <c r="R562" i="3"/>
  <c r="S562" i="3"/>
  <c r="T562" i="3"/>
  <c r="U562" i="3"/>
  <c r="V562" i="3"/>
  <c r="Q563" i="3"/>
  <c r="R563" i="3"/>
  <c r="S563" i="3"/>
  <c r="T563" i="3"/>
  <c r="U563" i="3"/>
  <c r="V563" i="3"/>
  <c r="Q564" i="3"/>
  <c r="R564" i="3"/>
  <c r="S564" i="3"/>
  <c r="T564" i="3"/>
  <c r="U564" i="3"/>
  <c r="V564" i="3"/>
  <c r="Q565" i="3"/>
  <c r="R565" i="3"/>
  <c r="S565" i="3"/>
  <c r="T565" i="3"/>
  <c r="U565" i="3"/>
  <c r="V565" i="3"/>
  <c r="Q566" i="3"/>
  <c r="R566" i="3"/>
  <c r="S566" i="3"/>
  <c r="T566" i="3"/>
  <c r="U566" i="3"/>
  <c r="V566" i="3"/>
  <c r="Q567" i="3"/>
  <c r="R567" i="3"/>
  <c r="S567" i="3"/>
  <c r="T567" i="3"/>
  <c r="U567" i="3"/>
  <c r="V567" i="3"/>
  <c r="Q568" i="3"/>
  <c r="R568" i="3"/>
  <c r="S568" i="3"/>
  <c r="T568" i="3"/>
  <c r="U568" i="3"/>
  <c r="V568" i="3"/>
  <c r="Q569" i="3"/>
  <c r="R569" i="3"/>
  <c r="S569" i="3"/>
  <c r="T569" i="3"/>
  <c r="U569" i="3"/>
  <c r="V569" i="3"/>
  <c r="Q570" i="3"/>
  <c r="R570" i="3"/>
  <c r="S570" i="3"/>
  <c r="T570" i="3"/>
  <c r="U570" i="3"/>
  <c r="V570" i="3"/>
  <c r="Q571" i="3"/>
  <c r="R571" i="3"/>
  <c r="S571" i="3"/>
  <c r="T571" i="3"/>
  <c r="U571" i="3"/>
  <c r="V571" i="3"/>
  <c r="Q572" i="3"/>
  <c r="R572" i="3"/>
  <c r="S572" i="3"/>
  <c r="T572" i="3"/>
  <c r="U572" i="3"/>
  <c r="V572" i="3"/>
  <c r="Q573" i="3"/>
  <c r="R573" i="3"/>
  <c r="S573" i="3"/>
  <c r="T573" i="3"/>
  <c r="U573" i="3"/>
  <c r="V573" i="3"/>
  <c r="Q574" i="3"/>
  <c r="R574" i="3"/>
  <c r="S574" i="3"/>
  <c r="T574" i="3"/>
  <c r="U574" i="3"/>
  <c r="V574" i="3"/>
  <c r="Q575" i="3"/>
  <c r="R575" i="3"/>
  <c r="S575" i="3"/>
  <c r="T575" i="3"/>
  <c r="U575" i="3"/>
  <c r="V575" i="3"/>
  <c r="Q576" i="3"/>
  <c r="R576" i="3"/>
  <c r="S576" i="3"/>
  <c r="T576" i="3"/>
  <c r="U576" i="3"/>
  <c r="V576" i="3"/>
  <c r="Q577" i="3"/>
  <c r="R577" i="3"/>
  <c r="S577" i="3"/>
  <c r="T577" i="3"/>
  <c r="U577" i="3"/>
  <c r="V577" i="3"/>
  <c r="Q578" i="3"/>
  <c r="R578" i="3"/>
  <c r="S578" i="3"/>
  <c r="T578" i="3"/>
  <c r="U578" i="3"/>
  <c r="V578" i="3"/>
  <c r="Q579" i="3"/>
  <c r="R579" i="3"/>
  <c r="S579" i="3"/>
  <c r="T579" i="3"/>
  <c r="U579" i="3"/>
  <c r="V579" i="3"/>
  <c r="Q580" i="3"/>
  <c r="R580" i="3"/>
  <c r="S580" i="3"/>
  <c r="T580" i="3"/>
  <c r="U580" i="3"/>
  <c r="V580" i="3"/>
  <c r="Q581" i="3"/>
  <c r="R581" i="3"/>
  <c r="S581" i="3"/>
  <c r="T581" i="3"/>
  <c r="U581" i="3"/>
  <c r="V581" i="3"/>
  <c r="Q582" i="3"/>
  <c r="R582" i="3"/>
  <c r="S582" i="3"/>
  <c r="T582" i="3"/>
  <c r="U582" i="3"/>
  <c r="V582" i="3"/>
  <c r="Q583" i="3"/>
  <c r="R583" i="3"/>
  <c r="S583" i="3"/>
  <c r="T583" i="3"/>
  <c r="U583" i="3"/>
  <c r="V583" i="3"/>
  <c r="Q584" i="3"/>
  <c r="R584" i="3"/>
  <c r="S584" i="3"/>
  <c r="T584" i="3"/>
  <c r="U584" i="3"/>
  <c r="V584" i="3"/>
  <c r="Q585" i="3"/>
  <c r="R585" i="3"/>
  <c r="S585" i="3"/>
  <c r="T585" i="3"/>
  <c r="U585" i="3"/>
  <c r="V585" i="3"/>
  <c r="Q586" i="3"/>
  <c r="R586" i="3"/>
  <c r="S586" i="3"/>
  <c r="T586" i="3"/>
  <c r="U586" i="3"/>
  <c r="V586" i="3"/>
  <c r="Q587" i="3"/>
  <c r="R587" i="3"/>
  <c r="S587" i="3"/>
  <c r="T587" i="3"/>
  <c r="U587" i="3"/>
  <c r="V587" i="3"/>
  <c r="Q588" i="3"/>
  <c r="R588" i="3"/>
  <c r="S588" i="3"/>
  <c r="T588" i="3"/>
  <c r="U588" i="3"/>
  <c r="V588" i="3"/>
  <c r="Q589" i="3"/>
  <c r="R589" i="3"/>
  <c r="S589" i="3"/>
  <c r="T589" i="3"/>
  <c r="U589" i="3"/>
  <c r="V589" i="3"/>
  <c r="Q590" i="3"/>
  <c r="R590" i="3"/>
  <c r="S590" i="3"/>
  <c r="T590" i="3"/>
  <c r="U590" i="3"/>
  <c r="V590" i="3"/>
  <c r="Q591" i="3"/>
  <c r="R591" i="3"/>
  <c r="S591" i="3"/>
  <c r="T591" i="3"/>
  <c r="U591" i="3"/>
  <c r="V591" i="3"/>
  <c r="Q592" i="3"/>
  <c r="R592" i="3"/>
  <c r="S592" i="3"/>
  <c r="T592" i="3"/>
  <c r="U592" i="3"/>
  <c r="V592" i="3"/>
  <c r="Q593" i="3"/>
  <c r="R593" i="3"/>
  <c r="S593" i="3"/>
  <c r="T593" i="3"/>
  <c r="U593" i="3"/>
  <c r="V593" i="3"/>
  <c r="Q594" i="3"/>
  <c r="R594" i="3"/>
  <c r="S594" i="3"/>
  <c r="T594" i="3"/>
  <c r="U594" i="3"/>
  <c r="V594" i="3"/>
  <c r="Q595" i="3"/>
  <c r="R595" i="3"/>
  <c r="S595" i="3"/>
  <c r="T595" i="3"/>
  <c r="U595" i="3"/>
  <c r="V595" i="3"/>
  <c r="Q596" i="3"/>
  <c r="R596" i="3"/>
  <c r="S596" i="3"/>
  <c r="T596" i="3"/>
  <c r="U596" i="3"/>
  <c r="V596" i="3"/>
  <c r="Q597" i="3"/>
  <c r="R597" i="3"/>
  <c r="S597" i="3"/>
  <c r="T597" i="3"/>
  <c r="U597" i="3"/>
  <c r="V597" i="3"/>
  <c r="Q598" i="3"/>
  <c r="R598" i="3"/>
  <c r="S598" i="3"/>
  <c r="T598" i="3"/>
  <c r="U598" i="3"/>
  <c r="V598" i="3"/>
  <c r="Q599" i="3"/>
  <c r="R599" i="3"/>
  <c r="S599" i="3"/>
  <c r="T599" i="3"/>
  <c r="U599" i="3"/>
  <c r="V599" i="3"/>
  <c r="Q600" i="3"/>
  <c r="R600" i="3"/>
  <c r="S600" i="3"/>
  <c r="T600" i="3"/>
  <c r="U600" i="3"/>
  <c r="V600" i="3"/>
  <c r="Q601" i="3"/>
  <c r="R601" i="3"/>
  <c r="S601" i="3"/>
  <c r="T601" i="3"/>
  <c r="U601" i="3"/>
  <c r="V601" i="3"/>
  <c r="Q602" i="3"/>
  <c r="R602" i="3"/>
  <c r="S602" i="3"/>
  <c r="T602" i="3"/>
  <c r="U602" i="3"/>
  <c r="V602" i="3"/>
  <c r="Q603" i="3"/>
  <c r="R603" i="3"/>
  <c r="S603" i="3"/>
  <c r="T603" i="3"/>
  <c r="U603" i="3"/>
  <c r="V603" i="3"/>
  <c r="Q604" i="3"/>
  <c r="R604" i="3"/>
  <c r="S604" i="3"/>
  <c r="T604" i="3"/>
  <c r="U604" i="3"/>
  <c r="V604" i="3"/>
  <c r="Q605" i="3"/>
  <c r="R605" i="3"/>
  <c r="S605" i="3"/>
  <c r="T605" i="3"/>
  <c r="U605" i="3"/>
  <c r="V605" i="3"/>
  <c r="Q606" i="3"/>
  <c r="R606" i="3"/>
  <c r="S606" i="3"/>
  <c r="T606" i="3"/>
  <c r="U606" i="3"/>
  <c r="V606" i="3"/>
  <c r="Q607" i="3"/>
  <c r="R607" i="3"/>
  <c r="S607" i="3"/>
  <c r="T607" i="3"/>
  <c r="U607" i="3"/>
  <c r="V607" i="3"/>
  <c r="Q608" i="3"/>
  <c r="R608" i="3"/>
  <c r="S608" i="3"/>
  <c r="T608" i="3"/>
  <c r="U608" i="3"/>
  <c r="V608" i="3"/>
  <c r="Q609" i="3"/>
  <c r="R609" i="3"/>
  <c r="S609" i="3"/>
  <c r="T609" i="3"/>
  <c r="U609" i="3"/>
  <c r="V609" i="3"/>
  <c r="Q610" i="3"/>
  <c r="R610" i="3"/>
  <c r="S610" i="3"/>
  <c r="T610" i="3"/>
  <c r="U610" i="3"/>
  <c r="V610" i="3"/>
  <c r="Q611" i="3"/>
  <c r="R611" i="3"/>
  <c r="S611" i="3"/>
  <c r="T611" i="3"/>
  <c r="U611" i="3"/>
  <c r="V611" i="3"/>
  <c r="Q612" i="3"/>
  <c r="R612" i="3"/>
  <c r="S612" i="3"/>
  <c r="T612" i="3"/>
  <c r="U612" i="3"/>
  <c r="V612" i="3"/>
  <c r="Q613" i="3"/>
  <c r="R613" i="3"/>
  <c r="S613" i="3"/>
  <c r="T613" i="3"/>
  <c r="U613" i="3"/>
  <c r="V613" i="3"/>
  <c r="Q614" i="3"/>
  <c r="R614" i="3"/>
  <c r="S614" i="3"/>
  <c r="T614" i="3"/>
  <c r="U614" i="3"/>
  <c r="V614" i="3"/>
  <c r="Q615" i="3"/>
  <c r="R615" i="3"/>
  <c r="S615" i="3"/>
  <c r="T615" i="3"/>
  <c r="U615" i="3"/>
  <c r="V615" i="3"/>
  <c r="Q616" i="3"/>
  <c r="R616" i="3"/>
  <c r="S616" i="3"/>
  <c r="T616" i="3"/>
  <c r="U616" i="3"/>
  <c r="V616" i="3"/>
  <c r="Q617" i="3"/>
  <c r="R617" i="3"/>
  <c r="S617" i="3"/>
  <c r="T617" i="3"/>
  <c r="U617" i="3"/>
  <c r="V617" i="3"/>
  <c r="Q618" i="3"/>
  <c r="R618" i="3"/>
  <c r="S618" i="3"/>
  <c r="T618" i="3"/>
  <c r="U618" i="3"/>
  <c r="V618" i="3"/>
  <c r="Q619" i="3"/>
  <c r="R619" i="3"/>
  <c r="S619" i="3"/>
  <c r="T619" i="3"/>
  <c r="U619" i="3"/>
  <c r="V619" i="3"/>
  <c r="Q620" i="3"/>
  <c r="R620" i="3"/>
  <c r="S620" i="3"/>
  <c r="T620" i="3"/>
  <c r="U620" i="3"/>
  <c r="V620" i="3"/>
  <c r="Q621" i="3"/>
  <c r="R621" i="3"/>
  <c r="S621" i="3"/>
  <c r="T621" i="3"/>
  <c r="U621" i="3"/>
  <c r="V621" i="3"/>
  <c r="Q622" i="3"/>
  <c r="R622" i="3"/>
  <c r="S622" i="3"/>
  <c r="T622" i="3"/>
  <c r="U622" i="3"/>
  <c r="V622" i="3"/>
  <c r="Q623" i="3"/>
  <c r="R623" i="3"/>
  <c r="S623" i="3"/>
  <c r="T623" i="3"/>
  <c r="U623" i="3"/>
  <c r="V623" i="3"/>
  <c r="Q624" i="3"/>
  <c r="R624" i="3"/>
  <c r="S624" i="3"/>
  <c r="T624" i="3"/>
  <c r="U624" i="3"/>
  <c r="V624" i="3"/>
  <c r="Q625" i="3"/>
  <c r="R625" i="3"/>
  <c r="S625" i="3"/>
  <c r="T625" i="3"/>
  <c r="U625" i="3"/>
  <c r="V625" i="3"/>
  <c r="Q626" i="3"/>
  <c r="R626" i="3"/>
  <c r="S626" i="3"/>
  <c r="T626" i="3"/>
  <c r="U626" i="3"/>
  <c r="V626" i="3"/>
  <c r="Q627" i="3"/>
  <c r="R627" i="3"/>
  <c r="S627" i="3"/>
  <c r="T627" i="3"/>
  <c r="U627" i="3"/>
  <c r="V627" i="3"/>
  <c r="Q628" i="3"/>
  <c r="R628" i="3"/>
  <c r="S628" i="3"/>
  <c r="T628" i="3"/>
  <c r="U628" i="3"/>
  <c r="V628" i="3"/>
  <c r="Q629" i="3"/>
  <c r="R629" i="3"/>
  <c r="S629" i="3"/>
  <c r="T629" i="3"/>
  <c r="U629" i="3"/>
  <c r="V629" i="3"/>
  <c r="Q630" i="3"/>
  <c r="R630" i="3"/>
  <c r="S630" i="3"/>
  <c r="T630" i="3"/>
  <c r="U630" i="3"/>
  <c r="V630" i="3"/>
  <c r="Q631" i="3"/>
  <c r="R631" i="3"/>
  <c r="S631" i="3"/>
  <c r="T631" i="3"/>
  <c r="U631" i="3"/>
  <c r="V631" i="3"/>
  <c r="Q632" i="3"/>
  <c r="R632" i="3"/>
  <c r="S632" i="3"/>
  <c r="T632" i="3"/>
  <c r="U632" i="3"/>
  <c r="V632" i="3"/>
  <c r="Q633" i="3"/>
  <c r="R633" i="3"/>
  <c r="S633" i="3"/>
  <c r="T633" i="3"/>
  <c r="U633" i="3"/>
  <c r="V633" i="3"/>
  <c r="Q634" i="3"/>
  <c r="R634" i="3"/>
  <c r="S634" i="3"/>
  <c r="T634" i="3"/>
  <c r="U634" i="3"/>
  <c r="V634" i="3"/>
  <c r="Q635" i="3"/>
  <c r="R635" i="3"/>
  <c r="S635" i="3"/>
  <c r="T635" i="3"/>
  <c r="U635" i="3"/>
  <c r="V635" i="3"/>
  <c r="Q636" i="3"/>
  <c r="R636" i="3"/>
  <c r="S636" i="3"/>
  <c r="T636" i="3"/>
  <c r="U636" i="3"/>
  <c r="V636" i="3"/>
  <c r="Q637" i="3"/>
  <c r="R637" i="3"/>
  <c r="S637" i="3"/>
  <c r="T637" i="3"/>
  <c r="U637" i="3"/>
  <c r="V637" i="3"/>
  <c r="Q638" i="3"/>
  <c r="R638" i="3"/>
  <c r="S638" i="3"/>
  <c r="T638" i="3"/>
  <c r="U638" i="3"/>
  <c r="V638" i="3"/>
  <c r="Q639" i="3"/>
  <c r="R639" i="3"/>
  <c r="S639" i="3"/>
  <c r="T639" i="3"/>
  <c r="U639" i="3"/>
  <c r="V639" i="3"/>
  <c r="Q640" i="3"/>
  <c r="R640" i="3"/>
  <c r="S640" i="3"/>
  <c r="T640" i="3"/>
  <c r="U640" i="3"/>
  <c r="V640" i="3"/>
  <c r="Q641" i="3"/>
  <c r="R641" i="3"/>
  <c r="S641" i="3"/>
  <c r="T641" i="3"/>
  <c r="U641" i="3"/>
  <c r="V641" i="3"/>
  <c r="Q642" i="3"/>
  <c r="R642" i="3"/>
  <c r="S642" i="3"/>
  <c r="T642" i="3"/>
  <c r="U642" i="3"/>
  <c r="V642" i="3"/>
  <c r="Q643" i="3"/>
  <c r="R643" i="3"/>
  <c r="S643" i="3"/>
  <c r="T643" i="3"/>
  <c r="U643" i="3"/>
  <c r="V643" i="3"/>
  <c r="Q644" i="3"/>
  <c r="R644" i="3"/>
  <c r="S644" i="3"/>
  <c r="T644" i="3"/>
  <c r="U644" i="3"/>
  <c r="V644" i="3"/>
  <c r="Q645" i="3"/>
  <c r="R645" i="3"/>
  <c r="S645" i="3"/>
  <c r="T645" i="3"/>
  <c r="U645" i="3"/>
  <c r="V645" i="3"/>
  <c r="Q646" i="3"/>
  <c r="R646" i="3"/>
  <c r="S646" i="3"/>
  <c r="T646" i="3"/>
  <c r="U646" i="3"/>
  <c r="V646" i="3"/>
  <c r="Q647" i="3"/>
  <c r="R647" i="3"/>
  <c r="S647" i="3"/>
  <c r="T647" i="3"/>
  <c r="U647" i="3"/>
  <c r="V647" i="3"/>
  <c r="Q648" i="3"/>
  <c r="R648" i="3"/>
  <c r="S648" i="3"/>
  <c r="T648" i="3"/>
  <c r="U648" i="3"/>
  <c r="V648" i="3"/>
  <c r="Q649" i="3"/>
  <c r="R649" i="3"/>
  <c r="S649" i="3"/>
  <c r="T649" i="3"/>
  <c r="U649" i="3"/>
  <c r="V649" i="3"/>
  <c r="Q650" i="3"/>
  <c r="R650" i="3"/>
  <c r="S650" i="3"/>
  <c r="T650" i="3"/>
  <c r="U650" i="3"/>
  <c r="V650" i="3"/>
  <c r="Q651" i="3"/>
  <c r="R651" i="3"/>
  <c r="S651" i="3"/>
  <c r="T651" i="3"/>
  <c r="U651" i="3"/>
  <c r="V651" i="3"/>
  <c r="Q652" i="3"/>
  <c r="R652" i="3"/>
  <c r="S652" i="3"/>
  <c r="T652" i="3"/>
  <c r="U652" i="3"/>
  <c r="V652" i="3"/>
  <c r="Q653" i="3"/>
  <c r="R653" i="3"/>
  <c r="S653" i="3"/>
  <c r="T653" i="3"/>
  <c r="U653" i="3"/>
  <c r="V653" i="3"/>
  <c r="Q654" i="3"/>
  <c r="R654" i="3"/>
  <c r="S654" i="3"/>
  <c r="T654" i="3"/>
  <c r="U654" i="3"/>
  <c r="V654" i="3"/>
  <c r="Q655" i="3"/>
  <c r="R655" i="3"/>
  <c r="S655" i="3"/>
  <c r="T655" i="3"/>
  <c r="U655" i="3"/>
  <c r="V655" i="3"/>
  <c r="Q656" i="3"/>
  <c r="R656" i="3"/>
  <c r="S656" i="3"/>
  <c r="T656" i="3"/>
  <c r="U656" i="3"/>
  <c r="V656" i="3"/>
  <c r="Q657" i="3"/>
  <c r="R657" i="3"/>
  <c r="S657" i="3"/>
  <c r="T657" i="3"/>
  <c r="U657" i="3"/>
  <c r="V657" i="3"/>
  <c r="Q658" i="3"/>
  <c r="R658" i="3"/>
  <c r="S658" i="3"/>
  <c r="T658" i="3"/>
  <c r="U658" i="3"/>
  <c r="V658" i="3"/>
  <c r="Q659" i="3"/>
  <c r="R659" i="3"/>
  <c r="S659" i="3"/>
  <c r="T659" i="3"/>
  <c r="U659" i="3"/>
  <c r="V659" i="3"/>
  <c r="Q660" i="3"/>
  <c r="R660" i="3"/>
  <c r="S660" i="3"/>
  <c r="T660" i="3"/>
  <c r="U660" i="3"/>
  <c r="V660" i="3"/>
  <c r="Q661" i="3"/>
  <c r="R661" i="3"/>
  <c r="S661" i="3"/>
  <c r="T661" i="3"/>
  <c r="U661" i="3"/>
  <c r="V661" i="3"/>
  <c r="Q662" i="3"/>
  <c r="R662" i="3"/>
  <c r="S662" i="3"/>
  <c r="T662" i="3"/>
  <c r="U662" i="3"/>
  <c r="V662" i="3"/>
  <c r="Q663" i="3"/>
  <c r="R663" i="3"/>
  <c r="S663" i="3"/>
  <c r="T663" i="3"/>
  <c r="U663" i="3"/>
  <c r="V663" i="3"/>
  <c r="Q664" i="3"/>
  <c r="R664" i="3"/>
  <c r="S664" i="3"/>
  <c r="T664" i="3"/>
  <c r="U664" i="3"/>
  <c r="V664" i="3"/>
  <c r="Q665" i="3"/>
  <c r="R665" i="3"/>
  <c r="S665" i="3"/>
  <c r="T665" i="3"/>
  <c r="U665" i="3"/>
  <c r="V665" i="3"/>
  <c r="Q666" i="3"/>
  <c r="R666" i="3"/>
  <c r="S666" i="3"/>
  <c r="T666" i="3"/>
  <c r="U666" i="3"/>
  <c r="V666" i="3"/>
  <c r="Q667" i="3"/>
  <c r="R667" i="3"/>
  <c r="S667" i="3"/>
  <c r="T667" i="3"/>
  <c r="U667" i="3"/>
  <c r="V667" i="3"/>
  <c r="Q668" i="3"/>
  <c r="R668" i="3"/>
  <c r="S668" i="3"/>
  <c r="T668" i="3"/>
  <c r="U668" i="3"/>
  <c r="V668" i="3"/>
  <c r="Q669" i="3"/>
  <c r="R669" i="3"/>
  <c r="S669" i="3"/>
  <c r="T669" i="3"/>
  <c r="U669" i="3"/>
  <c r="V669" i="3"/>
  <c r="Q670" i="3"/>
  <c r="R670" i="3"/>
  <c r="S670" i="3"/>
  <c r="T670" i="3"/>
  <c r="U670" i="3"/>
  <c r="V670" i="3"/>
  <c r="Q671" i="3"/>
  <c r="R671" i="3"/>
  <c r="S671" i="3"/>
  <c r="T671" i="3"/>
  <c r="U671" i="3"/>
  <c r="V671" i="3"/>
  <c r="Q672" i="3"/>
  <c r="R672" i="3"/>
  <c r="S672" i="3"/>
  <c r="T672" i="3"/>
  <c r="U672" i="3"/>
  <c r="V672" i="3"/>
  <c r="Q673" i="3"/>
  <c r="R673" i="3"/>
  <c r="S673" i="3"/>
  <c r="T673" i="3"/>
  <c r="U673" i="3"/>
  <c r="V673" i="3"/>
  <c r="Q674" i="3"/>
  <c r="R674" i="3"/>
  <c r="S674" i="3"/>
  <c r="T674" i="3"/>
  <c r="U674" i="3"/>
  <c r="V674" i="3"/>
  <c r="Q675" i="3"/>
  <c r="R675" i="3"/>
  <c r="S675" i="3"/>
  <c r="T675" i="3"/>
  <c r="U675" i="3"/>
  <c r="V675" i="3"/>
  <c r="Q676" i="3"/>
  <c r="R676" i="3"/>
  <c r="S676" i="3"/>
  <c r="T676" i="3"/>
  <c r="U676" i="3"/>
  <c r="V676" i="3"/>
  <c r="Q677" i="3"/>
  <c r="R677" i="3"/>
  <c r="S677" i="3"/>
  <c r="T677" i="3"/>
  <c r="U677" i="3"/>
  <c r="V677" i="3"/>
  <c r="Q678" i="3"/>
  <c r="R678" i="3"/>
  <c r="S678" i="3"/>
  <c r="T678" i="3"/>
  <c r="U678" i="3"/>
  <c r="V678" i="3"/>
  <c r="Q679" i="3"/>
  <c r="R679" i="3"/>
  <c r="S679" i="3"/>
  <c r="T679" i="3"/>
  <c r="U679" i="3"/>
  <c r="V679" i="3"/>
  <c r="Q680" i="3"/>
  <c r="R680" i="3"/>
  <c r="S680" i="3"/>
  <c r="T680" i="3"/>
  <c r="U680" i="3"/>
  <c r="V680" i="3"/>
  <c r="Q681" i="3"/>
  <c r="R681" i="3"/>
  <c r="S681" i="3"/>
  <c r="T681" i="3"/>
  <c r="U681" i="3"/>
  <c r="V681" i="3"/>
  <c r="Q682" i="3"/>
  <c r="R682" i="3"/>
  <c r="S682" i="3"/>
  <c r="T682" i="3"/>
  <c r="U682" i="3"/>
  <c r="V682" i="3"/>
  <c r="Q683" i="3"/>
  <c r="R683" i="3"/>
  <c r="S683" i="3"/>
  <c r="T683" i="3"/>
  <c r="U683" i="3"/>
  <c r="V683" i="3"/>
  <c r="Q684" i="3"/>
  <c r="R684" i="3"/>
  <c r="S684" i="3"/>
  <c r="T684" i="3"/>
  <c r="U684" i="3"/>
  <c r="V684" i="3"/>
  <c r="Q685" i="3"/>
  <c r="R685" i="3"/>
  <c r="S685" i="3"/>
  <c r="T685" i="3"/>
  <c r="U685" i="3"/>
  <c r="V685" i="3"/>
  <c r="Q686" i="3"/>
  <c r="R686" i="3"/>
  <c r="S686" i="3"/>
  <c r="T686" i="3"/>
  <c r="U686" i="3"/>
  <c r="V686" i="3"/>
  <c r="Q687" i="3"/>
  <c r="R687" i="3"/>
  <c r="S687" i="3"/>
  <c r="T687" i="3"/>
  <c r="U687" i="3"/>
  <c r="V687" i="3"/>
  <c r="Q688" i="3"/>
  <c r="R688" i="3"/>
  <c r="S688" i="3"/>
  <c r="T688" i="3"/>
  <c r="U688" i="3"/>
  <c r="V688" i="3"/>
  <c r="Q689" i="3"/>
  <c r="R689" i="3"/>
  <c r="S689" i="3"/>
  <c r="T689" i="3"/>
  <c r="U689" i="3"/>
  <c r="V689" i="3"/>
  <c r="Q690" i="3"/>
  <c r="R690" i="3"/>
  <c r="S690" i="3"/>
  <c r="T690" i="3"/>
  <c r="U690" i="3"/>
  <c r="V690" i="3"/>
  <c r="Q691" i="3"/>
  <c r="R691" i="3"/>
  <c r="S691" i="3"/>
  <c r="T691" i="3"/>
  <c r="U691" i="3"/>
  <c r="V691" i="3"/>
  <c r="Q692" i="3"/>
  <c r="R692" i="3"/>
  <c r="S692" i="3"/>
  <c r="T692" i="3"/>
  <c r="U692" i="3"/>
  <c r="V692" i="3"/>
  <c r="Q693" i="3"/>
  <c r="R693" i="3"/>
  <c r="S693" i="3"/>
  <c r="T693" i="3"/>
  <c r="U693" i="3"/>
  <c r="V693" i="3"/>
  <c r="Q694" i="3"/>
  <c r="R694" i="3"/>
  <c r="S694" i="3"/>
  <c r="T694" i="3"/>
  <c r="U694" i="3"/>
  <c r="V694" i="3"/>
  <c r="Q695" i="3"/>
  <c r="R695" i="3"/>
  <c r="S695" i="3"/>
  <c r="T695" i="3"/>
  <c r="U695" i="3"/>
  <c r="V695" i="3"/>
  <c r="Q696" i="3"/>
  <c r="R696" i="3"/>
  <c r="S696" i="3"/>
  <c r="T696" i="3"/>
  <c r="U696" i="3"/>
  <c r="V696" i="3"/>
  <c r="Q697" i="3"/>
  <c r="R697" i="3"/>
  <c r="S697" i="3"/>
  <c r="T697" i="3"/>
  <c r="U697" i="3"/>
  <c r="V697" i="3"/>
  <c r="Q698" i="3"/>
  <c r="R698" i="3"/>
  <c r="S698" i="3"/>
  <c r="T698" i="3"/>
  <c r="U698" i="3"/>
  <c r="V698" i="3"/>
  <c r="Q699" i="3"/>
  <c r="R699" i="3"/>
  <c r="S699" i="3"/>
  <c r="T699" i="3"/>
  <c r="U699" i="3"/>
  <c r="V699" i="3"/>
  <c r="Q700" i="3"/>
  <c r="R700" i="3"/>
  <c r="S700" i="3"/>
  <c r="T700" i="3"/>
  <c r="U700" i="3"/>
  <c r="V700" i="3"/>
  <c r="Q701" i="3"/>
  <c r="R701" i="3"/>
  <c r="S701" i="3"/>
  <c r="T701" i="3"/>
  <c r="U701" i="3"/>
  <c r="V701" i="3"/>
  <c r="Q702" i="3"/>
  <c r="R702" i="3"/>
  <c r="S702" i="3"/>
  <c r="T702" i="3"/>
  <c r="U702" i="3"/>
  <c r="V702" i="3"/>
  <c r="Q703" i="3"/>
  <c r="R703" i="3"/>
  <c r="S703" i="3"/>
  <c r="T703" i="3"/>
  <c r="U703" i="3"/>
  <c r="V703" i="3"/>
  <c r="Q704" i="3"/>
  <c r="R704" i="3"/>
  <c r="S704" i="3"/>
  <c r="T704" i="3"/>
  <c r="U704" i="3"/>
  <c r="V704" i="3"/>
  <c r="Q705" i="3"/>
  <c r="R705" i="3"/>
  <c r="S705" i="3"/>
  <c r="T705" i="3"/>
  <c r="U705" i="3"/>
  <c r="V705" i="3"/>
  <c r="Q706" i="3"/>
  <c r="R706" i="3"/>
  <c r="S706" i="3"/>
  <c r="T706" i="3"/>
  <c r="U706" i="3"/>
  <c r="V706" i="3"/>
  <c r="Q707" i="3"/>
  <c r="R707" i="3"/>
  <c r="S707" i="3"/>
  <c r="T707" i="3"/>
  <c r="U707" i="3"/>
  <c r="V707" i="3"/>
  <c r="Q708" i="3"/>
  <c r="R708" i="3"/>
  <c r="S708" i="3"/>
  <c r="T708" i="3"/>
  <c r="U708" i="3"/>
  <c r="V708" i="3"/>
  <c r="Q709" i="3"/>
  <c r="R709" i="3"/>
  <c r="S709" i="3"/>
  <c r="T709" i="3"/>
  <c r="U709" i="3"/>
  <c r="V709" i="3"/>
  <c r="Q710" i="3"/>
  <c r="R710" i="3"/>
  <c r="S710" i="3"/>
  <c r="T710" i="3"/>
  <c r="U710" i="3"/>
  <c r="V710" i="3"/>
  <c r="Q711" i="3"/>
  <c r="R711" i="3"/>
  <c r="S711" i="3"/>
  <c r="T711" i="3"/>
  <c r="U711" i="3"/>
  <c r="V711" i="3"/>
  <c r="Q712" i="3"/>
  <c r="R712" i="3"/>
  <c r="S712" i="3"/>
  <c r="T712" i="3"/>
  <c r="U712" i="3"/>
  <c r="V712" i="3"/>
  <c r="Q713" i="3"/>
  <c r="R713" i="3"/>
  <c r="S713" i="3"/>
  <c r="T713" i="3"/>
  <c r="U713" i="3"/>
  <c r="V713" i="3"/>
  <c r="Q714" i="3"/>
  <c r="R714" i="3"/>
  <c r="S714" i="3"/>
  <c r="T714" i="3"/>
  <c r="U714" i="3"/>
  <c r="V714" i="3"/>
  <c r="Q715" i="3"/>
  <c r="R715" i="3"/>
  <c r="S715" i="3"/>
  <c r="T715" i="3"/>
  <c r="U715" i="3"/>
  <c r="V715" i="3"/>
  <c r="Q716" i="3"/>
  <c r="R716" i="3"/>
  <c r="S716" i="3"/>
  <c r="T716" i="3"/>
  <c r="U716" i="3"/>
  <c r="V716" i="3"/>
  <c r="Q717" i="3"/>
  <c r="R717" i="3"/>
  <c r="S717" i="3"/>
  <c r="T717" i="3"/>
  <c r="U717" i="3"/>
  <c r="V717" i="3"/>
  <c r="Q718" i="3"/>
  <c r="R718" i="3"/>
  <c r="S718" i="3"/>
  <c r="T718" i="3"/>
  <c r="U718" i="3"/>
  <c r="V718" i="3"/>
  <c r="Q719" i="3"/>
  <c r="R719" i="3"/>
  <c r="S719" i="3"/>
  <c r="T719" i="3"/>
  <c r="U719" i="3"/>
  <c r="V719" i="3"/>
  <c r="Q720" i="3"/>
  <c r="R720" i="3"/>
  <c r="S720" i="3"/>
  <c r="T720" i="3"/>
  <c r="U720" i="3"/>
  <c r="V720" i="3"/>
  <c r="Q721" i="3"/>
  <c r="R721" i="3"/>
  <c r="S721" i="3"/>
  <c r="T721" i="3"/>
  <c r="U721" i="3"/>
  <c r="V721" i="3"/>
  <c r="Q722" i="3"/>
  <c r="R722" i="3"/>
  <c r="S722" i="3"/>
  <c r="T722" i="3"/>
  <c r="U722" i="3"/>
  <c r="V722" i="3"/>
  <c r="Q723" i="3"/>
  <c r="R723" i="3"/>
  <c r="S723" i="3"/>
  <c r="T723" i="3"/>
  <c r="U723" i="3"/>
  <c r="V723" i="3"/>
  <c r="Q724" i="3"/>
  <c r="R724" i="3"/>
  <c r="S724" i="3"/>
  <c r="T724" i="3"/>
  <c r="U724" i="3"/>
  <c r="V724" i="3"/>
  <c r="Q725" i="3"/>
  <c r="R725" i="3"/>
  <c r="S725" i="3"/>
  <c r="T725" i="3"/>
  <c r="U725" i="3"/>
  <c r="V725" i="3"/>
  <c r="Q726" i="3"/>
  <c r="R726" i="3"/>
  <c r="S726" i="3"/>
  <c r="T726" i="3"/>
  <c r="U726" i="3"/>
  <c r="V726" i="3"/>
  <c r="Q727" i="3"/>
  <c r="R727" i="3"/>
  <c r="S727" i="3"/>
  <c r="T727" i="3"/>
  <c r="U727" i="3"/>
  <c r="V727" i="3"/>
  <c r="Q728" i="3"/>
  <c r="R728" i="3"/>
  <c r="S728" i="3"/>
  <c r="T728" i="3"/>
  <c r="U728" i="3"/>
  <c r="V728" i="3"/>
  <c r="Q729" i="3"/>
  <c r="R729" i="3"/>
  <c r="S729" i="3"/>
  <c r="T729" i="3"/>
  <c r="U729" i="3"/>
  <c r="V729" i="3"/>
  <c r="Q730" i="3"/>
  <c r="R730" i="3"/>
  <c r="S730" i="3"/>
  <c r="T730" i="3"/>
  <c r="U730" i="3"/>
  <c r="V730" i="3"/>
  <c r="Q731" i="3"/>
  <c r="R731" i="3"/>
  <c r="S731" i="3"/>
  <c r="T731" i="3"/>
  <c r="U731" i="3"/>
  <c r="V731" i="3"/>
  <c r="Q732" i="3"/>
  <c r="R732" i="3"/>
  <c r="S732" i="3"/>
  <c r="T732" i="3"/>
  <c r="U732" i="3"/>
  <c r="V732" i="3"/>
  <c r="Q733" i="3"/>
  <c r="R733" i="3"/>
  <c r="S733" i="3"/>
  <c r="T733" i="3"/>
  <c r="U733" i="3"/>
  <c r="V733" i="3"/>
  <c r="Q734" i="3"/>
  <c r="R734" i="3"/>
  <c r="S734" i="3"/>
  <c r="T734" i="3"/>
  <c r="U734" i="3"/>
  <c r="V734" i="3"/>
  <c r="Q735" i="3"/>
  <c r="R735" i="3"/>
  <c r="S735" i="3"/>
  <c r="T735" i="3"/>
  <c r="U735" i="3"/>
  <c r="V735" i="3"/>
  <c r="Q736" i="3"/>
  <c r="R736" i="3"/>
  <c r="S736" i="3"/>
  <c r="T736" i="3"/>
  <c r="U736" i="3"/>
  <c r="V736" i="3"/>
  <c r="Q737" i="3"/>
  <c r="R737" i="3"/>
  <c r="S737" i="3"/>
  <c r="T737" i="3"/>
  <c r="U737" i="3"/>
  <c r="V737" i="3"/>
  <c r="Q738" i="3"/>
  <c r="R738" i="3"/>
  <c r="S738" i="3"/>
  <c r="T738" i="3"/>
  <c r="U738" i="3"/>
  <c r="V738" i="3"/>
  <c r="Q739" i="3"/>
  <c r="R739" i="3"/>
  <c r="S739" i="3"/>
  <c r="T739" i="3"/>
  <c r="U739" i="3"/>
  <c r="V739" i="3"/>
  <c r="Q740" i="3"/>
  <c r="R740" i="3"/>
  <c r="S740" i="3"/>
  <c r="T740" i="3"/>
  <c r="U740" i="3"/>
  <c r="V740" i="3"/>
  <c r="Q741" i="3"/>
  <c r="R741" i="3"/>
  <c r="S741" i="3"/>
  <c r="T741" i="3"/>
  <c r="U741" i="3"/>
  <c r="V741" i="3"/>
  <c r="Q742" i="3"/>
  <c r="R742" i="3"/>
  <c r="S742" i="3"/>
  <c r="T742" i="3"/>
  <c r="U742" i="3"/>
  <c r="V742" i="3"/>
  <c r="Q743" i="3"/>
  <c r="R743" i="3"/>
  <c r="S743" i="3"/>
  <c r="T743" i="3"/>
  <c r="U743" i="3"/>
  <c r="V743" i="3"/>
  <c r="Q744" i="3"/>
  <c r="R744" i="3"/>
  <c r="S744" i="3"/>
  <c r="T744" i="3"/>
  <c r="U744" i="3"/>
  <c r="V744" i="3"/>
  <c r="Q745" i="3"/>
  <c r="R745" i="3"/>
  <c r="S745" i="3"/>
  <c r="T745" i="3"/>
  <c r="U745" i="3"/>
  <c r="V745" i="3"/>
  <c r="Q746" i="3"/>
  <c r="R746" i="3"/>
  <c r="S746" i="3"/>
  <c r="T746" i="3"/>
  <c r="U746" i="3"/>
  <c r="V746" i="3"/>
  <c r="Q747" i="3"/>
  <c r="R747" i="3"/>
  <c r="S747" i="3"/>
  <c r="T747" i="3"/>
  <c r="U747" i="3"/>
  <c r="V747" i="3"/>
  <c r="Q748" i="3"/>
  <c r="R748" i="3"/>
  <c r="S748" i="3"/>
  <c r="T748" i="3"/>
  <c r="U748" i="3"/>
  <c r="V748" i="3"/>
  <c r="Q749" i="3"/>
  <c r="R749" i="3"/>
  <c r="S749" i="3"/>
  <c r="T749" i="3"/>
  <c r="U749" i="3"/>
  <c r="V749" i="3"/>
  <c r="Q750" i="3"/>
  <c r="R750" i="3"/>
  <c r="S750" i="3"/>
  <c r="T750" i="3"/>
  <c r="U750" i="3"/>
  <c r="V750" i="3"/>
  <c r="Q751" i="3"/>
  <c r="R751" i="3"/>
  <c r="S751" i="3"/>
  <c r="T751" i="3"/>
  <c r="U751" i="3"/>
  <c r="V751" i="3"/>
  <c r="Q752" i="3"/>
  <c r="R752" i="3"/>
  <c r="S752" i="3"/>
  <c r="T752" i="3"/>
  <c r="U752" i="3"/>
  <c r="V752" i="3"/>
  <c r="Q753" i="3"/>
  <c r="R753" i="3"/>
  <c r="S753" i="3"/>
  <c r="T753" i="3"/>
  <c r="U753" i="3"/>
  <c r="V753" i="3"/>
  <c r="Q754" i="3"/>
  <c r="R754" i="3"/>
  <c r="S754" i="3"/>
  <c r="T754" i="3"/>
  <c r="U754" i="3"/>
  <c r="V754" i="3"/>
  <c r="Q755" i="3"/>
  <c r="R755" i="3"/>
  <c r="S755" i="3"/>
  <c r="T755" i="3"/>
  <c r="U755" i="3"/>
  <c r="V755" i="3"/>
  <c r="Q756" i="3"/>
  <c r="R756" i="3"/>
  <c r="S756" i="3"/>
  <c r="T756" i="3"/>
  <c r="U756" i="3"/>
  <c r="V756" i="3"/>
  <c r="Q757" i="3"/>
  <c r="R757" i="3"/>
  <c r="S757" i="3"/>
  <c r="T757" i="3"/>
  <c r="U757" i="3"/>
  <c r="V757" i="3"/>
  <c r="Q758" i="3"/>
  <c r="R758" i="3"/>
  <c r="S758" i="3"/>
  <c r="T758" i="3"/>
  <c r="U758" i="3"/>
  <c r="V758" i="3"/>
  <c r="Q759" i="3"/>
  <c r="R759" i="3"/>
  <c r="S759" i="3"/>
  <c r="T759" i="3"/>
  <c r="U759" i="3"/>
  <c r="V759" i="3"/>
  <c r="Q760" i="3"/>
  <c r="R760" i="3"/>
  <c r="S760" i="3"/>
  <c r="T760" i="3"/>
  <c r="U760" i="3"/>
  <c r="V760" i="3"/>
  <c r="Q761" i="3"/>
  <c r="R761" i="3"/>
  <c r="S761" i="3"/>
  <c r="T761" i="3"/>
  <c r="U761" i="3"/>
  <c r="V761" i="3"/>
  <c r="Q762" i="3"/>
  <c r="R762" i="3"/>
  <c r="S762" i="3"/>
  <c r="T762" i="3"/>
  <c r="U762" i="3"/>
  <c r="V762" i="3"/>
  <c r="Q763" i="3"/>
  <c r="R763" i="3"/>
  <c r="S763" i="3"/>
  <c r="T763" i="3"/>
  <c r="U763" i="3"/>
  <c r="V763" i="3"/>
  <c r="Q764" i="3"/>
  <c r="R764" i="3"/>
  <c r="S764" i="3"/>
  <c r="T764" i="3"/>
  <c r="U764" i="3"/>
  <c r="V764" i="3"/>
  <c r="Q765" i="3"/>
  <c r="R765" i="3"/>
  <c r="S765" i="3"/>
  <c r="T765" i="3"/>
  <c r="U765" i="3"/>
  <c r="V765" i="3"/>
  <c r="Q766" i="3"/>
  <c r="R766" i="3"/>
  <c r="S766" i="3"/>
  <c r="T766" i="3"/>
  <c r="U766" i="3"/>
  <c r="V766" i="3"/>
  <c r="Q767" i="3"/>
  <c r="R767" i="3"/>
  <c r="S767" i="3"/>
  <c r="T767" i="3"/>
  <c r="U767" i="3"/>
  <c r="V767" i="3"/>
  <c r="Q768" i="3"/>
  <c r="R768" i="3"/>
  <c r="S768" i="3"/>
  <c r="T768" i="3"/>
  <c r="U768" i="3"/>
  <c r="V768" i="3"/>
  <c r="Q769" i="3"/>
  <c r="R769" i="3"/>
  <c r="S769" i="3"/>
  <c r="T769" i="3"/>
  <c r="U769" i="3"/>
  <c r="V769" i="3"/>
  <c r="Q770" i="3"/>
  <c r="R770" i="3"/>
  <c r="S770" i="3"/>
  <c r="T770" i="3"/>
  <c r="U770" i="3"/>
  <c r="V770" i="3"/>
  <c r="Q771" i="3"/>
  <c r="R771" i="3"/>
  <c r="S771" i="3"/>
  <c r="T771" i="3"/>
  <c r="U771" i="3"/>
  <c r="V771" i="3"/>
  <c r="Q772" i="3"/>
  <c r="R772" i="3"/>
  <c r="S772" i="3"/>
  <c r="T772" i="3"/>
  <c r="U772" i="3"/>
  <c r="V772" i="3"/>
  <c r="Q773" i="3"/>
  <c r="R773" i="3"/>
  <c r="S773" i="3"/>
  <c r="T773" i="3"/>
  <c r="U773" i="3"/>
  <c r="V773" i="3"/>
  <c r="Q774" i="3"/>
  <c r="R774" i="3"/>
  <c r="S774" i="3"/>
  <c r="T774" i="3"/>
  <c r="U774" i="3"/>
  <c r="V774" i="3"/>
  <c r="Q775" i="3"/>
  <c r="R775" i="3"/>
  <c r="S775" i="3"/>
  <c r="T775" i="3"/>
  <c r="U775" i="3"/>
  <c r="V775" i="3"/>
  <c r="Q776" i="3"/>
  <c r="R776" i="3"/>
  <c r="S776" i="3"/>
  <c r="T776" i="3"/>
  <c r="U776" i="3"/>
  <c r="V776" i="3"/>
  <c r="Q777" i="3"/>
  <c r="R777" i="3"/>
  <c r="S777" i="3"/>
  <c r="T777" i="3"/>
  <c r="U777" i="3"/>
  <c r="V777" i="3"/>
  <c r="Q778" i="3"/>
  <c r="R778" i="3"/>
  <c r="S778" i="3"/>
  <c r="T778" i="3"/>
  <c r="U778" i="3"/>
  <c r="V778" i="3"/>
  <c r="Q779" i="3"/>
  <c r="R779" i="3"/>
  <c r="S779" i="3"/>
  <c r="T779" i="3"/>
  <c r="U779" i="3"/>
  <c r="V779" i="3"/>
  <c r="Q780" i="3"/>
  <c r="R780" i="3"/>
  <c r="S780" i="3"/>
  <c r="T780" i="3"/>
  <c r="U780" i="3"/>
  <c r="V780" i="3"/>
  <c r="Q781" i="3"/>
  <c r="R781" i="3"/>
  <c r="S781" i="3"/>
  <c r="T781" i="3"/>
  <c r="U781" i="3"/>
  <c r="V781" i="3"/>
  <c r="Q782" i="3"/>
  <c r="R782" i="3"/>
  <c r="S782" i="3"/>
  <c r="T782" i="3"/>
  <c r="U782" i="3"/>
  <c r="V782" i="3"/>
  <c r="Q783" i="3"/>
  <c r="R783" i="3"/>
  <c r="S783" i="3"/>
  <c r="T783" i="3"/>
  <c r="U783" i="3"/>
  <c r="V783" i="3"/>
  <c r="Q784" i="3"/>
  <c r="R784" i="3"/>
  <c r="S784" i="3"/>
  <c r="T784" i="3"/>
  <c r="U784" i="3"/>
  <c r="V784" i="3"/>
  <c r="Q785" i="3"/>
  <c r="R785" i="3"/>
  <c r="S785" i="3"/>
  <c r="T785" i="3"/>
  <c r="U785" i="3"/>
  <c r="V785" i="3"/>
  <c r="Q786" i="3"/>
  <c r="R786" i="3"/>
  <c r="S786" i="3"/>
  <c r="T786" i="3"/>
  <c r="U786" i="3"/>
  <c r="V786" i="3"/>
  <c r="Q787" i="3"/>
  <c r="R787" i="3"/>
  <c r="S787" i="3"/>
  <c r="T787" i="3"/>
  <c r="U787" i="3"/>
  <c r="V787" i="3"/>
  <c r="Q788" i="3"/>
  <c r="R788" i="3"/>
  <c r="S788" i="3"/>
  <c r="T788" i="3"/>
  <c r="U788" i="3"/>
  <c r="V788" i="3"/>
  <c r="Q789" i="3"/>
  <c r="R789" i="3"/>
  <c r="S789" i="3"/>
  <c r="T789" i="3"/>
  <c r="U789" i="3"/>
  <c r="V789" i="3"/>
  <c r="Q790" i="3"/>
  <c r="R790" i="3"/>
  <c r="S790" i="3"/>
  <c r="T790" i="3"/>
  <c r="U790" i="3"/>
  <c r="V790" i="3"/>
  <c r="Q791" i="3"/>
  <c r="R791" i="3"/>
  <c r="S791" i="3"/>
  <c r="T791" i="3"/>
  <c r="U791" i="3"/>
  <c r="V791" i="3"/>
  <c r="Q792" i="3"/>
  <c r="R792" i="3"/>
  <c r="S792" i="3"/>
  <c r="T792" i="3"/>
  <c r="U792" i="3"/>
  <c r="V792" i="3"/>
  <c r="Q793" i="3"/>
  <c r="R793" i="3"/>
  <c r="S793" i="3"/>
  <c r="T793" i="3"/>
  <c r="U793" i="3"/>
  <c r="V793" i="3"/>
  <c r="Q794" i="3"/>
  <c r="R794" i="3"/>
  <c r="S794" i="3"/>
  <c r="T794" i="3"/>
  <c r="U794" i="3"/>
  <c r="V794" i="3"/>
  <c r="Q795" i="3"/>
  <c r="R795" i="3"/>
  <c r="S795" i="3"/>
  <c r="T795" i="3"/>
  <c r="U795" i="3"/>
  <c r="V795" i="3"/>
  <c r="Q796" i="3"/>
  <c r="R796" i="3"/>
  <c r="S796" i="3"/>
  <c r="T796" i="3"/>
  <c r="U796" i="3"/>
  <c r="V796" i="3"/>
  <c r="Q797" i="3"/>
  <c r="R797" i="3"/>
  <c r="S797" i="3"/>
  <c r="T797" i="3"/>
  <c r="U797" i="3"/>
  <c r="V797" i="3"/>
  <c r="Q798" i="3"/>
  <c r="R798" i="3"/>
  <c r="S798" i="3"/>
  <c r="T798" i="3"/>
  <c r="U798" i="3"/>
  <c r="V798" i="3"/>
  <c r="Q799" i="3"/>
  <c r="R799" i="3"/>
  <c r="S799" i="3"/>
  <c r="T799" i="3"/>
  <c r="U799" i="3"/>
  <c r="V799" i="3"/>
  <c r="Q800" i="3"/>
  <c r="R800" i="3"/>
  <c r="S800" i="3"/>
  <c r="T800" i="3"/>
  <c r="U800" i="3"/>
  <c r="V800" i="3"/>
  <c r="Q801" i="3"/>
  <c r="R801" i="3"/>
  <c r="S801" i="3"/>
  <c r="T801" i="3"/>
  <c r="U801" i="3"/>
  <c r="V801" i="3"/>
  <c r="Q802" i="3"/>
  <c r="R802" i="3"/>
  <c r="S802" i="3"/>
  <c r="T802" i="3"/>
  <c r="U802" i="3"/>
  <c r="V802" i="3"/>
  <c r="Q803" i="3"/>
  <c r="R803" i="3"/>
  <c r="S803" i="3"/>
  <c r="T803" i="3"/>
  <c r="U803" i="3"/>
  <c r="V803" i="3"/>
  <c r="Q804" i="3"/>
  <c r="R804" i="3"/>
  <c r="S804" i="3"/>
  <c r="T804" i="3"/>
  <c r="U804" i="3"/>
  <c r="V804" i="3"/>
  <c r="Q805" i="3"/>
  <c r="R805" i="3"/>
  <c r="S805" i="3"/>
  <c r="T805" i="3"/>
  <c r="U805" i="3"/>
  <c r="V805" i="3"/>
  <c r="Q806" i="3"/>
  <c r="R806" i="3"/>
  <c r="S806" i="3"/>
  <c r="T806" i="3"/>
  <c r="U806" i="3"/>
  <c r="V806" i="3"/>
  <c r="Q807" i="3"/>
  <c r="R807" i="3"/>
  <c r="S807" i="3"/>
  <c r="T807" i="3"/>
  <c r="U807" i="3"/>
  <c r="V807" i="3"/>
  <c r="Q808" i="3"/>
  <c r="R808" i="3"/>
  <c r="S808" i="3"/>
  <c r="T808" i="3"/>
  <c r="U808" i="3"/>
  <c r="V808" i="3"/>
  <c r="Q809" i="3"/>
  <c r="R809" i="3"/>
  <c r="S809" i="3"/>
  <c r="T809" i="3"/>
  <c r="U809" i="3"/>
  <c r="V809" i="3"/>
  <c r="Q810" i="3"/>
  <c r="R810" i="3"/>
  <c r="S810" i="3"/>
  <c r="T810" i="3"/>
  <c r="U810" i="3"/>
  <c r="V810" i="3"/>
  <c r="Q811" i="3"/>
  <c r="R811" i="3"/>
  <c r="S811" i="3"/>
  <c r="T811" i="3"/>
  <c r="U811" i="3"/>
  <c r="V811" i="3"/>
  <c r="Q812" i="3"/>
  <c r="R812" i="3"/>
  <c r="S812" i="3"/>
  <c r="T812" i="3"/>
  <c r="U812" i="3"/>
  <c r="V812" i="3"/>
  <c r="Q813" i="3"/>
  <c r="R813" i="3"/>
  <c r="S813" i="3"/>
  <c r="T813" i="3"/>
  <c r="U813" i="3"/>
  <c r="V813" i="3"/>
  <c r="Q814" i="3"/>
  <c r="R814" i="3"/>
  <c r="S814" i="3"/>
  <c r="T814" i="3"/>
  <c r="U814" i="3"/>
  <c r="V814" i="3"/>
  <c r="Q815" i="3"/>
  <c r="R815" i="3"/>
  <c r="S815" i="3"/>
  <c r="T815" i="3"/>
  <c r="U815" i="3"/>
  <c r="V815" i="3"/>
  <c r="Q816" i="3"/>
  <c r="R816" i="3"/>
  <c r="S816" i="3"/>
  <c r="T816" i="3"/>
  <c r="U816" i="3"/>
  <c r="V816" i="3"/>
  <c r="Q817" i="3"/>
  <c r="R817" i="3"/>
  <c r="S817" i="3"/>
  <c r="T817" i="3"/>
  <c r="U817" i="3"/>
  <c r="V817" i="3"/>
  <c r="Q818" i="3"/>
  <c r="R818" i="3"/>
  <c r="S818" i="3"/>
  <c r="T818" i="3"/>
  <c r="U818" i="3"/>
  <c r="V818" i="3"/>
  <c r="Q819" i="3"/>
  <c r="R819" i="3"/>
  <c r="S819" i="3"/>
  <c r="T819" i="3"/>
  <c r="U819" i="3"/>
  <c r="V819" i="3"/>
  <c r="Q820" i="3"/>
  <c r="R820" i="3"/>
  <c r="S820" i="3"/>
  <c r="T820" i="3"/>
  <c r="U820" i="3"/>
  <c r="V820" i="3"/>
  <c r="Q821" i="3"/>
  <c r="R821" i="3"/>
  <c r="S821" i="3"/>
  <c r="T821" i="3"/>
  <c r="U821" i="3"/>
  <c r="V821" i="3"/>
  <c r="Q822" i="3"/>
  <c r="R822" i="3"/>
  <c r="S822" i="3"/>
  <c r="T822" i="3"/>
  <c r="U822" i="3"/>
  <c r="V822" i="3"/>
  <c r="Q823" i="3"/>
  <c r="R823" i="3"/>
  <c r="S823" i="3"/>
  <c r="T823" i="3"/>
  <c r="U823" i="3"/>
  <c r="V823" i="3"/>
  <c r="Q824" i="3"/>
  <c r="R824" i="3"/>
  <c r="S824" i="3"/>
  <c r="T824" i="3"/>
  <c r="U824" i="3"/>
  <c r="V824" i="3"/>
  <c r="Q825" i="3"/>
  <c r="R825" i="3"/>
  <c r="S825" i="3"/>
  <c r="T825" i="3"/>
  <c r="U825" i="3"/>
  <c r="V825" i="3"/>
  <c r="Q826" i="3"/>
  <c r="R826" i="3"/>
  <c r="S826" i="3"/>
  <c r="T826" i="3"/>
  <c r="U826" i="3"/>
  <c r="V826" i="3"/>
  <c r="Q827" i="3"/>
  <c r="R827" i="3"/>
  <c r="S827" i="3"/>
  <c r="T827" i="3"/>
  <c r="U827" i="3"/>
  <c r="V827" i="3"/>
  <c r="Q828" i="3"/>
  <c r="R828" i="3"/>
  <c r="S828" i="3"/>
  <c r="T828" i="3"/>
  <c r="U828" i="3"/>
  <c r="V828" i="3"/>
  <c r="Q829" i="3"/>
  <c r="R829" i="3"/>
  <c r="S829" i="3"/>
  <c r="T829" i="3"/>
  <c r="U829" i="3"/>
  <c r="V829" i="3"/>
  <c r="Q830" i="3"/>
  <c r="R830" i="3"/>
  <c r="S830" i="3"/>
  <c r="T830" i="3"/>
  <c r="U830" i="3"/>
  <c r="V830" i="3"/>
  <c r="Q831" i="3"/>
  <c r="R831" i="3"/>
  <c r="S831" i="3"/>
  <c r="T831" i="3"/>
  <c r="U831" i="3"/>
  <c r="V831" i="3"/>
  <c r="Q832" i="3"/>
  <c r="R832" i="3"/>
  <c r="S832" i="3"/>
  <c r="T832" i="3"/>
  <c r="U832" i="3"/>
  <c r="V832" i="3"/>
  <c r="Q833" i="3"/>
  <c r="R833" i="3"/>
  <c r="S833" i="3"/>
  <c r="T833" i="3"/>
  <c r="U833" i="3"/>
  <c r="V833" i="3"/>
  <c r="Q834" i="3"/>
  <c r="R834" i="3"/>
  <c r="S834" i="3"/>
  <c r="T834" i="3"/>
  <c r="U834" i="3"/>
  <c r="V834" i="3"/>
  <c r="Q835" i="3"/>
  <c r="R835" i="3"/>
  <c r="S835" i="3"/>
  <c r="T835" i="3"/>
  <c r="U835" i="3"/>
  <c r="V835" i="3"/>
  <c r="Q836" i="3"/>
  <c r="R836" i="3"/>
  <c r="S836" i="3"/>
  <c r="T836" i="3"/>
  <c r="U836" i="3"/>
  <c r="V836" i="3"/>
  <c r="Q837" i="3"/>
  <c r="R837" i="3"/>
  <c r="S837" i="3"/>
  <c r="T837" i="3"/>
  <c r="U837" i="3"/>
  <c r="V837" i="3"/>
  <c r="Q838" i="3"/>
  <c r="R838" i="3"/>
  <c r="S838" i="3"/>
  <c r="T838" i="3"/>
  <c r="U838" i="3"/>
  <c r="V838" i="3"/>
  <c r="Q839" i="3"/>
  <c r="R839" i="3"/>
  <c r="S839" i="3"/>
  <c r="T839" i="3"/>
  <c r="U839" i="3"/>
  <c r="V839" i="3"/>
  <c r="Q840" i="3"/>
  <c r="R840" i="3"/>
  <c r="S840" i="3"/>
  <c r="T840" i="3"/>
  <c r="U840" i="3"/>
  <c r="V840" i="3"/>
  <c r="Q841" i="3"/>
  <c r="R841" i="3"/>
  <c r="S841" i="3"/>
  <c r="T841" i="3"/>
  <c r="U841" i="3"/>
  <c r="V841" i="3"/>
  <c r="Q842" i="3"/>
  <c r="R842" i="3"/>
  <c r="S842" i="3"/>
  <c r="T842" i="3"/>
  <c r="U842" i="3"/>
  <c r="V842" i="3"/>
  <c r="Q843" i="3"/>
  <c r="R843" i="3"/>
  <c r="S843" i="3"/>
  <c r="T843" i="3"/>
  <c r="U843" i="3"/>
  <c r="V843" i="3"/>
  <c r="Q844" i="3"/>
  <c r="R844" i="3"/>
  <c r="S844" i="3"/>
  <c r="T844" i="3"/>
  <c r="U844" i="3"/>
  <c r="V844" i="3"/>
  <c r="Q845" i="3"/>
  <c r="R845" i="3"/>
  <c r="S845" i="3"/>
  <c r="T845" i="3"/>
  <c r="U845" i="3"/>
  <c r="V845" i="3"/>
  <c r="Q846" i="3"/>
  <c r="R846" i="3"/>
  <c r="S846" i="3"/>
  <c r="T846" i="3"/>
  <c r="U846" i="3"/>
  <c r="V846" i="3"/>
  <c r="Q847" i="3"/>
  <c r="R847" i="3"/>
  <c r="S847" i="3"/>
  <c r="T847" i="3"/>
  <c r="U847" i="3"/>
  <c r="V847" i="3"/>
  <c r="Q848" i="3"/>
  <c r="R848" i="3"/>
  <c r="S848" i="3"/>
  <c r="T848" i="3"/>
  <c r="U848" i="3"/>
  <c r="V848" i="3"/>
  <c r="Q849" i="3"/>
  <c r="R849" i="3"/>
  <c r="S849" i="3"/>
  <c r="T849" i="3"/>
  <c r="U849" i="3"/>
  <c r="V849" i="3"/>
  <c r="Q850" i="3"/>
  <c r="R850" i="3"/>
  <c r="S850" i="3"/>
  <c r="T850" i="3"/>
  <c r="U850" i="3"/>
  <c r="V850" i="3"/>
  <c r="Q851" i="3"/>
  <c r="R851" i="3"/>
  <c r="S851" i="3"/>
  <c r="T851" i="3"/>
  <c r="U851" i="3"/>
  <c r="V851" i="3"/>
  <c r="Q852" i="3"/>
  <c r="R852" i="3"/>
  <c r="S852" i="3"/>
  <c r="T852" i="3"/>
  <c r="U852" i="3"/>
  <c r="V852" i="3"/>
  <c r="Q853" i="3"/>
  <c r="R853" i="3"/>
  <c r="S853" i="3"/>
  <c r="T853" i="3"/>
  <c r="U853" i="3"/>
  <c r="V853" i="3"/>
  <c r="Q854" i="3"/>
  <c r="R854" i="3"/>
  <c r="S854" i="3"/>
  <c r="T854" i="3"/>
  <c r="U854" i="3"/>
  <c r="V854" i="3"/>
  <c r="Q855" i="3"/>
  <c r="R855" i="3"/>
  <c r="S855" i="3"/>
  <c r="T855" i="3"/>
  <c r="U855" i="3"/>
  <c r="V855" i="3"/>
  <c r="Q856" i="3"/>
  <c r="R856" i="3"/>
  <c r="S856" i="3"/>
  <c r="T856" i="3"/>
  <c r="U856" i="3"/>
  <c r="V856" i="3"/>
  <c r="Q857" i="3"/>
  <c r="R857" i="3"/>
  <c r="S857" i="3"/>
  <c r="T857" i="3"/>
  <c r="U857" i="3"/>
  <c r="V857" i="3"/>
  <c r="Q858" i="3"/>
  <c r="R858" i="3"/>
  <c r="S858" i="3"/>
  <c r="T858" i="3"/>
  <c r="U858" i="3"/>
  <c r="V858" i="3"/>
  <c r="Q859" i="3"/>
  <c r="R859" i="3"/>
  <c r="S859" i="3"/>
  <c r="T859" i="3"/>
  <c r="U859" i="3"/>
  <c r="V859" i="3"/>
  <c r="Q860" i="3"/>
  <c r="R860" i="3"/>
  <c r="S860" i="3"/>
  <c r="T860" i="3"/>
  <c r="U860" i="3"/>
  <c r="V860" i="3"/>
  <c r="Q861" i="3"/>
  <c r="R861" i="3"/>
  <c r="S861" i="3"/>
  <c r="T861" i="3"/>
  <c r="U861" i="3"/>
  <c r="V861" i="3"/>
  <c r="Q862" i="3"/>
  <c r="R862" i="3"/>
  <c r="S862" i="3"/>
  <c r="T862" i="3"/>
  <c r="U862" i="3"/>
  <c r="V862" i="3"/>
  <c r="Q863" i="3"/>
  <c r="R863" i="3"/>
  <c r="S863" i="3"/>
  <c r="T863" i="3"/>
  <c r="U863" i="3"/>
  <c r="V863" i="3"/>
  <c r="Q864" i="3"/>
  <c r="R864" i="3"/>
  <c r="S864" i="3"/>
  <c r="T864" i="3"/>
  <c r="U864" i="3"/>
  <c r="V864" i="3"/>
  <c r="Q865" i="3"/>
  <c r="R865" i="3"/>
  <c r="S865" i="3"/>
  <c r="T865" i="3"/>
  <c r="U865" i="3"/>
  <c r="V865" i="3"/>
  <c r="Q866" i="3"/>
  <c r="R866" i="3"/>
  <c r="S866" i="3"/>
  <c r="T866" i="3"/>
  <c r="U866" i="3"/>
  <c r="V866" i="3"/>
  <c r="Q867" i="3"/>
  <c r="R867" i="3"/>
  <c r="S867" i="3"/>
  <c r="T867" i="3"/>
  <c r="U867" i="3"/>
  <c r="V867" i="3"/>
  <c r="Q868" i="3"/>
  <c r="R868" i="3"/>
  <c r="S868" i="3"/>
  <c r="T868" i="3"/>
  <c r="U868" i="3"/>
  <c r="V868" i="3"/>
  <c r="Q869" i="3"/>
  <c r="R869" i="3"/>
  <c r="S869" i="3"/>
  <c r="T869" i="3"/>
  <c r="U869" i="3"/>
  <c r="V869" i="3"/>
  <c r="Q870" i="3"/>
  <c r="R870" i="3"/>
  <c r="S870" i="3"/>
  <c r="T870" i="3"/>
  <c r="U870" i="3"/>
  <c r="V870" i="3"/>
  <c r="Q871" i="3"/>
  <c r="R871" i="3"/>
  <c r="S871" i="3"/>
  <c r="T871" i="3"/>
  <c r="U871" i="3"/>
  <c r="V871" i="3"/>
  <c r="Q872" i="3"/>
  <c r="R872" i="3"/>
  <c r="S872" i="3"/>
  <c r="T872" i="3"/>
  <c r="U872" i="3"/>
  <c r="V872" i="3"/>
  <c r="Q873" i="3"/>
  <c r="R873" i="3"/>
  <c r="S873" i="3"/>
  <c r="T873" i="3"/>
  <c r="U873" i="3"/>
  <c r="V873" i="3"/>
  <c r="Q874" i="3"/>
  <c r="R874" i="3"/>
  <c r="S874" i="3"/>
  <c r="T874" i="3"/>
  <c r="U874" i="3"/>
  <c r="V874" i="3"/>
  <c r="Q875" i="3"/>
  <c r="R875" i="3"/>
  <c r="S875" i="3"/>
  <c r="T875" i="3"/>
  <c r="U875" i="3"/>
  <c r="V875" i="3"/>
  <c r="Q876" i="3"/>
  <c r="R876" i="3"/>
  <c r="S876" i="3"/>
  <c r="T876" i="3"/>
  <c r="U876" i="3"/>
  <c r="V876" i="3"/>
  <c r="Q877" i="3"/>
  <c r="R877" i="3"/>
  <c r="S877" i="3"/>
  <c r="T877" i="3"/>
  <c r="U877" i="3"/>
  <c r="V877" i="3"/>
  <c r="Q878" i="3"/>
  <c r="R878" i="3"/>
  <c r="S878" i="3"/>
  <c r="T878" i="3"/>
  <c r="U878" i="3"/>
  <c r="V878" i="3"/>
  <c r="Q879" i="3"/>
  <c r="R879" i="3"/>
  <c r="S879" i="3"/>
  <c r="T879" i="3"/>
  <c r="U879" i="3"/>
  <c r="V879" i="3"/>
  <c r="Q880" i="3"/>
  <c r="R880" i="3"/>
  <c r="S880" i="3"/>
  <c r="T880" i="3"/>
  <c r="U880" i="3"/>
  <c r="V880" i="3"/>
  <c r="Q881" i="3"/>
  <c r="R881" i="3"/>
  <c r="S881" i="3"/>
  <c r="T881" i="3"/>
  <c r="U881" i="3"/>
  <c r="V881" i="3"/>
  <c r="Q882" i="3"/>
  <c r="R882" i="3"/>
  <c r="S882" i="3"/>
  <c r="T882" i="3"/>
  <c r="U882" i="3"/>
  <c r="V882" i="3"/>
  <c r="Q883" i="3"/>
  <c r="R883" i="3"/>
  <c r="S883" i="3"/>
  <c r="T883" i="3"/>
  <c r="U883" i="3"/>
  <c r="V883" i="3"/>
  <c r="Q884" i="3"/>
  <c r="R884" i="3"/>
  <c r="S884" i="3"/>
  <c r="T884" i="3"/>
  <c r="U884" i="3"/>
  <c r="V884" i="3"/>
  <c r="Q885" i="3"/>
  <c r="R885" i="3"/>
  <c r="S885" i="3"/>
  <c r="T885" i="3"/>
  <c r="U885" i="3"/>
  <c r="V885" i="3"/>
  <c r="Q886" i="3"/>
  <c r="R886" i="3"/>
  <c r="S886" i="3"/>
  <c r="T886" i="3"/>
  <c r="U886" i="3"/>
  <c r="V886" i="3"/>
  <c r="Q887" i="3"/>
  <c r="R887" i="3"/>
  <c r="S887" i="3"/>
  <c r="T887" i="3"/>
  <c r="U887" i="3"/>
  <c r="V887" i="3"/>
  <c r="Q888" i="3"/>
  <c r="R888" i="3"/>
  <c r="S888" i="3"/>
  <c r="T888" i="3"/>
  <c r="U888" i="3"/>
  <c r="V888" i="3"/>
  <c r="Q889" i="3"/>
  <c r="R889" i="3"/>
  <c r="S889" i="3"/>
  <c r="T889" i="3"/>
  <c r="U889" i="3"/>
  <c r="V889" i="3"/>
  <c r="Q890" i="3"/>
  <c r="R890" i="3"/>
  <c r="S890" i="3"/>
  <c r="T890" i="3"/>
  <c r="U890" i="3"/>
  <c r="V890" i="3"/>
  <c r="Q891" i="3"/>
  <c r="R891" i="3"/>
  <c r="S891" i="3"/>
  <c r="T891" i="3"/>
  <c r="U891" i="3"/>
  <c r="V891" i="3"/>
  <c r="Q892" i="3"/>
  <c r="R892" i="3"/>
  <c r="S892" i="3"/>
  <c r="T892" i="3"/>
  <c r="U892" i="3"/>
  <c r="V892" i="3"/>
  <c r="Q893" i="3"/>
  <c r="R893" i="3"/>
  <c r="S893" i="3"/>
  <c r="T893" i="3"/>
  <c r="U893" i="3"/>
  <c r="V893" i="3"/>
  <c r="Q894" i="3"/>
  <c r="R894" i="3"/>
  <c r="S894" i="3"/>
  <c r="T894" i="3"/>
  <c r="U894" i="3"/>
  <c r="V894" i="3"/>
  <c r="Q895" i="3"/>
  <c r="R895" i="3"/>
  <c r="S895" i="3"/>
  <c r="T895" i="3"/>
  <c r="U895" i="3"/>
  <c r="V895" i="3"/>
  <c r="Q896" i="3"/>
  <c r="R896" i="3"/>
  <c r="S896" i="3"/>
  <c r="T896" i="3"/>
  <c r="U896" i="3"/>
  <c r="V896" i="3"/>
  <c r="Q897" i="3"/>
  <c r="R897" i="3"/>
  <c r="S897" i="3"/>
  <c r="T897" i="3"/>
  <c r="U897" i="3"/>
  <c r="V897" i="3"/>
  <c r="Q898" i="3"/>
  <c r="R898" i="3"/>
  <c r="S898" i="3"/>
  <c r="T898" i="3"/>
  <c r="U898" i="3"/>
  <c r="V898" i="3"/>
  <c r="Q899" i="3"/>
  <c r="R899" i="3"/>
  <c r="S899" i="3"/>
  <c r="T899" i="3"/>
  <c r="U899" i="3"/>
  <c r="V899" i="3"/>
  <c r="Q900" i="3"/>
  <c r="R900" i="3"/>
  <c r="S900" i="3"/>
  <c r="T900" i="3"/>
  <c r="U900" i="3"/>
  <c r="V900" i="3"/>
  <c r="Q901" i="3"/>
  <c r="R901" i="3"/>
  <c r="S901" i="3"/>
  <c r="T901" i="3"/>
  <c r="U901" i="3"/>
  <c r="V901" i="3"/>
  <c r="Q902" i="3"/>
  <c r="R902" i="3"/>
  <c r="S902" i="3"/>
  <c r="T902" i="3"/>
  <c r="U902" i="3"/>
  <c r="V902" i="3"/>
  <c r="Q903" i="3"/>
  <c r="R903" i="3"/>
  <c r="S903" i="3"/>
  <c r="T903" i="3"/>
  <c r="U903" i="3"/>
  <c r="V903" i="3"/>
  <c r="Q904" i="3"/>
  <c r="R904" i="3"/>
  <c r="S904" i="3"/>
  <c r="T904" i="3"/>
  <c r="U904" i="3"/>
  <c r="V904" i="3"/>
  <c r="Q905" i="3"/>
  <c r="R905" i="3"/>
  <c r="S905" i="3"/>
  <c r="T905" i="3"/>
  <c r="U905" i="3"/>
  <c r="V905" i="3"/>
  <c r="Q906" i="3"/>
  <c r="R906" i="3"/>
  <c r="S906" i="3"/>
  <c r="T906" i="3"/>
  <c r="U906" i="3"/>
  <c r="V906" i="3"/>
  <c r="Q907" i="3"/>
  <c r="R907" i="3"/>
  <c r="S907" i="3"/>
  <c r="T907" i="3"/>
  <c r="U907" i="3"/>
  <c r="V907" i="3"/>
  <c r="Q908" i="3"/>
  <c r="R908" i="3"/>
  <c r="S908" i="3"/>
  <c r="T908" i="3"/>
  <c r="U908" i="3"/>
  <c r="V908" i="3"/>
  <c r="Q909" i="3"/>
  <c r="R909" i="3"/>
  <c r="S909" i="3"/>
  <c r="T909" i="3"/>
  <c r="U909" i="3"/>
  <c r="V909" i="3"/>
  <c r="Q910" i="3"/>
  <c r="R910" i="3"/>
  <c r="S910" i="3"/>
  <c r="T910" i="3"/>
  <c r="U910" i="3"/>
  <c r="V910" i="3"/>
  <c r="Q911" i="3"/>
  <c r="R911" i="3"/>
  <c r="S911" i="3"/>
  <c r="T911" i="3"/>
  <c r="U911" i="3"/>
  <c r="V911" i="3"/>
  <c r="Q912" i="3"/>
  <c r="R912" i="3"/>
  <c r="S912" i="3"/>
  <c r="T912" i="3"/>
  <c r="U912" i="3"/>
  <c r="V912" i="3"/>
  <c r="Q913" i="3"/>
  <c r="R913" i="3"/>
  <c r="S913" i="3"/>
  <c r="T913" i="3"/>
  <c r="U913" i="3"/>
  <c r="V913" i="3"/>
  <c r="Q914" i="3"/>
  <c r="R914" i="3"/>
  <c r="S914" i="3"/>
  <c r="T914" i="3"/>
  <c r="U914" i="3"/>
  <c r="V914" i="3"/>
  <c r="Q915" i="3"/>
  <c r="R915" i="3"/>
  <c r="S915" i="3"/>
  <c r="T915" i="3"/>
  <c r="U915" i="3"/>
  <c r="V915" i="3"/>
  <c r="Q916" i="3"/>
  <c r="R916" i="3"/>
  <c r="S916" i="3"/>
  <c r="T916" i="3"/>
  <c r="U916" i="3"/>
  <c r="V916" i="3"/>
  <c r="Q917" i="3"/>
  <c r="R917" i="3"/>
  <c r="S917" i="3"/>
  <c r="T917" i="3"/>
  <c r="U917" i="3"/>
  <c r="V917" i="3"/>
  <c r="Q918" i="3"/>
  <c r="R918" i="3"/>
  <c r="S918" i="3"/>
  <c r="T918" i="3"/>
  <c r="U918" i="3"/>
  <c r="V918" i="3"/>
  <c r="Q919" i="3"/>
  <c r="R919" i="3"/>
  <c r="S919" i="3"/>
  <c r="T919" i="3"/>
  <c r="U919" i="3"/>
  <c r="V919" i="3"/>
  <c r="Q920" i="3"/>
  <c r="R920" i="3"/>
  <c r="S920" i="3"/>
  <c r="T920" i="3"/>
  <c r="U920" i="3"/>
  <c r="V920" i="3"/>
  <c r="Q921" i="3"/>
  <c r="R921" i="3"/>
  <c r="S921" i="3"/>
  <c r="T921" i="3"/>
  <c r="U921" i="3"/>
  <c r="V921" i="3"/>
  <c r="Q922" i="3"/>
  <c r="R922" i="3"/>
  <c r="S922" i="3"/>
  <c r="T922" i="3"/>
  <c r="U922" i="3"/>
  <c r="V922" i="3"/>
  <c r="Q923" i="3"/>
  <c r="R923" i="3"/>
  <c r="S923" i="3"/>
  <c r="T923" i="3"/>
  <c r="U923" i="3"/>
  <c r="V923" i="3"/>
  <c r="Q924" i="3"/>
  <c r="R924" i="3"/>
  <c r="S924" i="3"/>
  <c r="T924" i="3"/>
  <c r="U924" i="3"/>
  <c r="V924" i="3"/>
  <c r="Q925" i="3"/>
  <c r="R925" i="3"/>
  <c r="S925" i="3"/>
  <c r="T925" i="3"/>
  <c r="U925" i="3"/>
  <c r="V925" i="3"/>
  <c r="Q926" i="3"/>
  <c r="R926" i="3"/>
  <c r="S926" i="3"/>
  <c r="T926" i="3"/>
  <c r="U926" i="3"/>
  <c r="V926" i="3"/>
  <c r="Q927" i="3"/>
  <c r="R927" i="3"/>
  <c r="S927" i="3"/>
  <c r="T927" i="3"/>
  <c r="U927" i="3"/>
  <c r="V927" i="3"/>
  <c r="Q928" i="3"/>
  <c r="R928" i="3"/>
  <c r="S928" i="3"/>
  <c r="T928" i="3"/>
  <c r="U928" i="3"/>
  <c r="V928" i="3"/>
  <c r="Q929" i="3"/>
  <c r="R929" i="3"/>
  <c r="S929" i="3"/>
  <c r="T929" i="3"/>
  <c r="U929" i="3"/>
  <c r="V929" i="3"/>
  <c r="Q930" i="3"/>
  <c r="R930" i="3"/>
  <c r="S930" i="3"/>
  <c r="T930" i="3"/>
  <c r="U930" i="3"/>
  <c r="V930" i="3"/>
  <c r="Q931" i="3"/>
  <c r="R931" i="3"/>
  <c r="S931" i="3"/>
  <c r="T931" i="3"/>
  <c r="U931" i="3"/>
  <c r="V931" i="3"/>
  <c r="Q932" i="3"/>
  <c r="R932" i="3"/>
  <c r="S932" i="3"/>
  <c r="T932" i="3"/>
  <c r="U932" i="3"/>
  <c r="V932" i="3"/>
  <c r="Q933" i="3"/>
  <c r="R933" i="3"/>
  <c r="S933" i="3"/>
  <c r="T933" i="3"/>
  <c r="U933" i="3"/>
  <c r="V933" i="3"/>
  <c r="Q934" i="3"/>
  <c r="R934" i="3"/>
  <c r="S934" i="3"/>
  <c r="T934" i="3"/>
  <c r="U934" i="3"/>
  <c r="V934" i="3"/>
  <c r="Q935" i="3"/>
  <c r="R935" i="3"/>
  <c r="S935" i="3"/>
  <c r="T935" i="3"/>
  <c r="U935" i="3"/>
  <c r="V935" i="3"/>
  <c r="Q936" i="3"/>
  <c r="R936" i="3"/>
  <c r="S936" i="3"/>
  <c r="T936" i="3"/>
  <c r="U936" i="3"/>
  <c r="V936" i="3"/>
  <c r="Q937" i="3"/>
  <c r="R937" i="3"/>
  <c r="S937" i="3"/>
  <c r="T937" i="3"/>
  <c r="U937" i="3"/>
  <c r="V937" i="3"/>
  <c r="Q938" i="3"/>
  <c r="R938" i="3"/>
  <c r="S938" i="3"/>
  <c r="T938" i="3"/>
  <c r="U938" i="3"/>
  <c r="V938" i="3"/>
  <c r="Q939" i="3"/>
  <c r="R939" i="3"/>
  <c r="S939" i="3"/>
  <c r="T939" i="3"/>
  <c r="U939" i="3"/>
  <c r="V939" i="3"/>
  <c r="Q940" i="3"/>
  <c r="R940" i="3"/>
  <c r="S940" i="3"/>
  <c r="T940" i="3"/>
  <c r="U940" i="3"/>
  <c r="V940" i="3"/>
  <c r="Q941" i="3"/>
  <c r="R941" i="3"/>
  <c r="S941" i="3"/>
  <c r="T941" i="3"/>
  <c r="U941" i="3"/>
  <c r="V941" i="3"/>
  <c r="Q942" i="3"/>
  <c r="R942" i="3"/>
  <c r="S942" i="3"/>
  <c r="T942" i="3"/>
  <c r="U942" i="3"/>
  <c r="V942" i="3"/>
  <c r="Q943" i="3"/>
  <c r="R943" i="3"/>
  <c r="S943" i="3"/>
  <c r="T943" i="3"/>
  <c r="U943" i="3"/>
  <c r="V943" i="3"/>
  <c r="Q944" i="3"/>
  <c r="R944" i="3"/>
  <c r="S944" i="3"/>
  <c r="T944" i="3"/>
  <c r="U944" i="3"/>
  <c r="V944" i="3"/>
  <c r="Q945" i="3"/>
  <c r="R945" i="3"/>
  <c r="S945" i="3"/>
  <c r="T945" i="3"/>
  <c r="U945" i="3"/>
  <c r="V945" i="3"/>
  <c r="Q946" i="3"/>
  <c r="R946" i="3"/>
  <c r="S946" i="3"/>
  <c r="T946" i="3"/>
  <c r="U946" i="3"/>
  <c r="V946" i="3"/>
  <c r="Q947" i="3"/>
  <c r="R947" i="3"/>
  <c r="S947" i="3"/>
  <c r="T947" i="3"/>
  <c r="U947" i="3"/>
  <c r="V947" i="3"/>
  <c r="Q948" i="3"/>
  <c r="R948" i="3"/>
  <c r="S948" i="3"/>
  <c r="T948" i="3"/>
  <c r="U948" i="3"/>
  <c r="V948" i="3"/>
  <c r="Q949" i="3"/>
  <c r="R949" i="3"/>
  <c r="S949" i="3"/>
  <c r="T949" i="3"/>
  <c r="U949" i="3"/>
  <c r="V949" i="3"/>
  <c r="Q950" i="3"/>
  <c r="R950" i="3"/>
  <c r="S950" i="3"/>
  <c r="T950" i="3"/>
  <c r="U950" i="3"/>
  <c r="V950" i="3"/>
  <c r="Q951" i="3"/>
  <c r="R951" i="3"/>
  <c r="S951" i="3"/>
  <c r="T951" i="3"/>
  <c r="U951" i="3"/>
  <c r="V951" i="3"/>
  <c r="Q952" i="3"/>
  <c r="R952" i="3"/>
  <c r="S952" i="3"/>
  <c r="T952" i="3"/>
  <c r="U952" i="3"/>
  <c r="V952" i="3"/>
  <c r="Q953" i="3"/>
  <c r="R953" i="3"/>
  <c r="S953" i="3"/>
  <c r="T953" i="3"/>
  <c r="U953" i="3"/>
  <c r="V953" i="3"/>
  <c r="Q954" i="3"/>
  <c r="R954" i="3"/>
  <c r="S954" i="3"/>
  <c r="T954" i="3"/>
  <c r="U954" i="3"/>
  <c r="V954" i="3"/>
  <c r="Q955" i="3"/>
  <c r="R955" i="3"/>
  <c r="S955" i="3"/>
  <c r="T955" i="3"/>
  <c r="U955" i="3"/>
  <c r="V955" i="3"/>
  <c r="Q956" i="3"/>
  <c r="R956" i="3"/>
  <c r="S956" i="3"/>
  <c r="T956" i="3"/>
  <c r="U956" i="3"/>
  <c r="V956" i="3"/>
  <c r="Q957" i="3"/>
  <c r="R957" i="3"/>
  <c r="S957" i="3"/>
  <c r="T957" i="3"/>
  <c r="U957" i="3"/>
  <c r="V957" i="3"/>
  <c r="Q958" i="3"/>
  <c r="R958" i="3"/>
  <c r="S958" i="3"/>
  <c r="T958" i="3"/>
  <c r="U958" i="3"/>
  <c r="V958" i="3"/>
  <c r="Q959" i="3"/>
  <c r="R959" i="3"/>
  <c r="S959" i="3"/>
  <c r="T959" i="3"/>
  <c r="U959" i="3"/>
  <c r="V959" i="3"/>
  <c r="Q960" i="3"/>
  <c r="R960" i="3"/>
  <c r="S960" i="3"/>
  <c r="T960" i="3"/>
  <c r="U960" i="3"/>
  <c r="V960" i="3"/>
  <c r="Q961" i="3"/>
  <c r="R961" i="3"/>
  <c r="S961" i="3"/>
  <c r="T961" i="3"/>
  <c r="U961" i="3"/>
  <c r="V961" i="3"/>
  <c r="Q962" i="3"/>
  <c r="R962" i="3"/>
  <c r="S962" i="3"/>
  <c r="T962" i="3"/>
  <c r="U962" i="3"/>
  <c r="V962" i="3"/>
  <c r="Q963" i="3"/>
  <c r="R963" i="3"/>
  <c r="S963" i="3"/>
  <c r="T963" i="3"/>
  <c r="U963" i="3"/>
  <c r="V963" i="3"/>
  <c r="Q964" i="3"/>
  <c r="R964" i="3"/>
  <c r="S964" i="3"/>
  <c r="T964" i="3"/>
  <c r="U964" i="3"/>
  <c r="V964" i="3"/>
  <c r="Q965" i="3"/>
  <c r="R965" i="3"/>
  <c r="S965" i="3"/>
  <c r="T965" i="3"/>
  <c r="U965" i="3"/>
  <c r="V965" i="3"/>
  <c r="Q966" i="3"/>
  <c r="R966" i="3"/>
  <c r="S966" i="3"/>
  <c r="T966" i="3"/>
  <c r="U966" i="3"/>
  <c r="V966" i="3"/>
  <c r="Q967" i="3"/>
  <c r="R967" i="3"/>
  <c r="S967" i="3"/>
  <c r="T967" i="3"/>
  <c r="U967" i="3"/>
  <c r="V967" i="3"/>
  <c r="Q968" i="3"/>
  <c r="R968" i="3"/>
  <c r="S968" i="3"/>
  <c r="T968" i="3"/>
  <c r="U968" i="3"/>
  <c r="V968" i="3"/>
  <c r="Q969" i="3"/>
  <c r="R969" i="3"/>
  <c r="S969" i="3"/>
  <c r="T969" i="3"/>
  <c r="U969" i="3"/>
  <c r="V969" i="3"/>
  <c r="Q970" i="3"/>
  <c r="R970" i="3"/>
  <c r="S970" i="3"/>
  <c r="T970" i="3"/>
  <c r="U970" i="3"/>
  <c r="V970" i="3"/>
  <c r="Q971" i="3"/>
  <c r="R971" i="3"/>
  <c r="S971" i="3"/>
  <c r="T971" i="3"/>
  <c r="U971" i="3"/>
  <c r="V971" i="3"/>
  <c r="Q972" i="3"/>
  <c r="R972" i="3"/>
  <c r="S972" i="3"/>
  <c r="T972" i="3"/>
  <c r="U972" i="3"/>
  <c r="V972" i="3"/>
  <c r="Q973" i="3"/>
  <c r="R973" i="3"/>
  <c r="S973" i="3"/>
  <c r="T973" i="3"/>
  <c r="U973" i="3"/>
  <c r="V973" i="3"/>
  <c r="Q974" i="3"/>
  <c r="R974" i="3"/>
  <c r="S974" i="3"/>
  <c r="T974" i="3"/>
  <c r="U974" i="3"/>
  <c r="V974" i="3"/>
  <c r="Q975" i="3"/>
  <c r="R975" i="3"/>
  <c r="S975" i="3"/>
  <c r="T975" i="3"/>
  <c r="U975" i="3"/>
  <c r="V975" i="3"/>
  <c r="Q976" i="3"/>
  <c r="R976" i="3"/>
  <c r="S976" i="3"/>
  <c r="T976" i="3"/>
  <c r="U976" i="3"/>
  <c r="V976" i="3"/>
  <c r="Q977" i="3"/>
  <c r="R977" i="3"/>
  <c r="S977" i="3"/>
  <c r="T977" i="3"/>
  <c r="U977" i="3"/>
  <c r="V977" i="3"/>
  <c r="Q978" i="3"/>
  <c r="R978" i="3"/>
  <c r="S978" i="3"/>
  <c r="T978" i="3"/>
  <c r="U978" i="3"/>
  <c r="V978" i="3"/>
  <c r="Q979" i="3"/>
  <c r="R979" i="3"/>
  <c r="S979" i="3"/>
  <c r="T979" i="3"/>
  <c r="U979" i="3"/>
  <c r="V979" i="3"/>
  <c r="Q980" i="3"/>
  <c r="R980" i="3"/>
  <c r="S980" i="3"/>
  <c r="T980" i="3"/>
  <c r="U980" i="3"/>
  <c r="V980" i="3"/>
  <c r="Q981" i="3"/>
  <c r="R981" i="3"/>
  <c r="S981" i="3"/>
  <c r="T981" i="3"/>
  <c r="U981" i="3"/>
  <c r="V981" i="3"/>
  <c r="Q982" i="3"/>
  <c r="R982" i="3"/>
  <c r="S982" i="3"/>
  <c r="T982" i="3"/>
  <c r="U982" i="3"/>
  <c r="V982" i="3"/>
  <c r="Q983" i="3"/>
  <c r="R983" i="3"/>
  <c r="S983" i="3"/>
  <c r="T983" i="3"/>
  <c r="U983" i="3"/>
  <c r="V983" i="3"/>
  <c r="Q984" i="3"/>
  <c r="R984" i="3"/>
  <c r="S984" i="3"/>
  <c r="T984" i="3"/>
  <c r="U984" i="3"/>
  <c r="V984" i="3"/>
  <c r="Q985" i="3"/>
  <c r="R985" i="3"/>
  <c r="S985" i="3"/>
  <c r="T985" i="3"/>
  <c r="U985" i="3"/>
  <c r="V985" i="3"/>
  <c r="Q986" i="3"/>
  <c r="R986" i="3"/>
  <c r="S986" i="3"/>
  <c r="T986" i="3"/>
  <c r="U986" i="3"/>
  <c r="V986" i="3"/>
  <c r="Q987" i="3"/>
  <c r="R987" i="3"/>
  <c r="S987" i="3"/>
  <c r="T987" i="3"/>
  <c r="U987" i="3"/>
  <c r="V987" i="3"/>
  <c r="Q988" i="3"/>
  <c r="R988" i="3"/>
  <c r="S988" i="3"/>
  <c r="T988" i="3"/>
  <c r="U988" i="3"/>
  <c r="V988" i="3"/>
  <c r="Q989" i="3"/>
  <c r="R989" i="3"/>
  <c r="S989" i="3"/>
  <c r="T989" i="3"/>
  <c r="U989" i="3"/>
  <c r="V989" i="3"/>
  <c r="Q990" i="3"/>
  <c r="R990" i="3"/>
  <c r="S990" i="3"/>
  <c r="T990" i="3"/>
  <c r="U990" i="3"/>
  <c r="V990" i="3"/>
  <c r="Q991" i="3"/>
  <c r="R991" i="3"/>
  <c r="S991" i="3"/>
  <c r="T991" i="3"/>
  <c r="U991" i="3"/>
  <c r="V991" i="3"/>
  <c r="Q992" i="3"/>
  <c r="R992" i="3"/>
  <c r="S992" i="3"/>
  <c r="T992" i="3"/>
  <c r="U992" i="3"/>
  <c r="V992" i="3"/>
  <c r="Q993" i="3"/>
  <c r="R993" i="3"/>
  <c r="S993" i="3"/>
  <c r="T993" i="3"/>
  <c r="U993" i="3"/>
  <c r="V993" i="3"/>
  <c r="Q994" i="3"/>
  <c r="R994" i="3"/>
  <c r="S994" i="3"/>
  <c r="T994" i="3"/>
  <c r="U994" i="3"/>
  <c r="V994" i="3"/>
  <c r="Q995" i="3"/>
  <c r="R995" i="3"/>
  <c r="S995" i="3"/>
  <c r="T995" i="3"/>
  <c r="U995" i="3"/>
  <c r="V995" i="3"/>
  <c r="Q996" i="3"/>
  <c r="R996" i="3"/>
  <c r="S996" i="3"/>
  <c r="T996" i="3"/>
  <c r="U996" i="3"/>
  <c r="V996" i="3"/>
  <c r="Q997" i="3"/>
  <c r="R997" i="3"/>
  <c r="S997" i="3"/>
  <c r="T997" i="3"/>
  <c r="U997" i="3"/>
  <c r="V997" i="3"/>
  <c r="Q998" i="3"/>
  <c r="R998" i="3"/>
  <c r="S998" i="3"/>
  <c r="T998" i="3"/>
  <c r="U998" i="3"/>
  <c r="V998" i="3"/>
  <c r="Q999" i="3"/>
  <c r="R999" i="3"/>
  <c r="S999" i="3"/>
  <c r="T999" i="3"/>
  <c r="U999" i="3"/>
  <c r="V999" i="3"/>
  <c r="Q1000" i="3"/>
  <c r="R1000" i="3"/>
  <c r="S1000" i="3"/>
  <c r="T1000" i="3"/>
  <c r="U1000" i="3"/>
  <c r="V1000" i="3"/>
  <c r="Q1001" i="3"/>
  <c r="R1001" i="3"/>
  <c r="S1001" i="3"/>
  <c r="T1001" i="3"/>
  <c r="U1001" i="3"/>
  <c r="V1001" i="3"/>
  <c r="Q1002" i="3"/>
  <c r="R1002" i="3"/>
  <c r="S1002" i="3"/>
  <c r="T1002" i="3"/>
  <c r="U1002" i="3"/>
  <c r="V1002" i="3"/>
  <c r="Q1003" i="3"/>
  <c r="R1003" i="3"/>
  <c r="S1003" i="3"/>
  <c r="T1003" i="3"/>
  <c r="U1003" i="3"/>
  <c r="V1003" i="3"/>
  <c r="Q1004" i="3"/>
  <c r="R1004" i="3"/>
  <c r="S1004" i="3"/>
  <c r="T1004" i="3"/>
  <c r="U1004" i="3"/>
  <c r="V1004" i="3"/>
  <c r="Q1005" i="3"/>
  <c r="R1005" i="3"/>
  <c r="S1005" i="3"/>
  <c r="T1005" i="3"/>
  <c r="U1005" i="3"/>
  <c r="V1005" i="3"/>
  <c r="Q1006" i="3"/>
  <c r="R1006" i="3"/>
  <c r="S1006" i="3"/>
  <c r="T1006" i="3"/>
  <c r="U1006" i="3"/>
  <c r="V1006" i="3"/>
  <c r="Q1007" i="3"/>
  <c r="R1007" i="3"/>
  <c r="S1007" i="3"/>
  <c r="T1007" i="3"/>
  <c r="U1007" i="3"/>
  <c r="V1007" i="3"/>
  <c r="Q1008" i="3"/>
  <c r="R1008" i="3"/>
  <c r="S1008" i="3"/>
  <c r="T1008" i="3"/>
  <c r="U1008" i="3"/>
  <c r="V1008" i="3"/>
  <c r="Q1009" i="3"/>
  <c r="R1009" i="3"/>
  <c r="S1009" i="3"/>
  <c r="T1009" i="3"/>
  <c r="U1009" i="3"/>
  <c r="V1009" i="3"/>
  <c r="Q1010" i="3"/>
  <c r="R1010" i="3"/>
  <c r="S1010" i="3"/>
  <c r="T1010" i="3"/>
  <c r="U1010" i="3"/>
  <c r="V1010" i="3"/>
  <c r="Q1011" i="3"/>
  <c r="R1011" i="3"/>
  <c r="S1011" i="3"/>
  <c r="T1011" i="3"/>
  <c r="U1011" i="3"/>
  <c r="V1011" i="3"/>
  <c r="Q1012" i="3"/>
  <c r="R1012" i="3"/>
  <c r="S1012" i="3"/>
  <c r="T1012" i="3"/>
  <c r="U1012" i="3"/>
  <c r="V1012" i="3"/>
  <c r="Q1013" i="3"/>
  <c r="R1013" i="3"/>
  <c r="S1013" i="3"/>
  <c r="T1013" i="3"/>
  <c r="U1013" i="3"/>
  <c r="V1013" i="3"/>
  <c r="Q1014" i="3"/>
  <c r="R1014" i="3"/>
  <c r="S1014" i="3"/>
  <c r="T1014" i="3"/>
  <c r="U1014" i="3"/>
  <c r="V1014" i="3"/>
  <c r="Q1015" i="3"/>
  <c r="R1015" i="3"/>
  <c r="S1015" i="3"/>
  <c r="T1015" i="3"/>
  <c r="U1015" i="3"/>
  <c r="V1015" i="3"/>
  <c r="Q1016" i="3"/>
  <c r="R1016" i="3"/>
  <c r="S1016" i="3"/>
  <c r="T1016" i="3"/>
  <c r="U1016" i="3"/>
  <c r="V1016" i="3"/>
  <c r="Q1017" i="3"/>
  <c r="R1017" i="3"/>
  <c r="S1017" i="3"/>
  <c r="T1017" i="3"/>
  <c r="U1017" i="3"/>
  <c r="V1017" i="3"/>
  <c r="Q1018" i="3"/>
  <c r="R1018" i="3"/>
  <c r="S1018" i="3"/>
  <c r="T1018" i="3"/>
  <c r="U1018" i="3"/>
  <c r="V1018" i="3"/>
  <c r="Q1019" i="3"/>
  <c r="R1019" i="3"/>
  <c r="S1019" i="3"/>
  <c r="T1019" i="3"/>
  <c r="U1019" i="3"/>
  <c r="V1019" i="3"/>
  <c r="Q1020" i="3"/>
  <c r="R1020" i="3"/>
  <c r="S1020" i="3"/>
  <c r="T1020" i="3"/>
  <c r="U1020" i="3"/>
  <c r="V1020" i="3"/>
  <c r="Q1021" i="3"/>
  <c r="R1021" i="3"/>
  <c r="S1021" i="3"/>
  <c r="T1021" i="3"/>
  <c r="U1021" i="3"/>
  <c r="V1021" i="3"/>
  <c r="Q1022" i="3"/>
  <c r="R1022" i="3"/>
  <c r="S1022" i="3"/>
  <c r="T1022" i="3"/>
  <c r="U1022" i="3"/>
  <c r="V1022" i="3"/>
  <c r="Q1023" i="3"/>
  <c r="R1023" i="3"/>
  <c r="S1023" i="3"/>
  <c r="T1023" i="3"/>
  <c r="U1023" i="3"/>
  <c r="V1023" i="3"/>
  <c r="Q1024" i="3"/>
  <c r="R1024" i="3"/>
  <c r="S1024" i="3"/>
  <c r="T1024" i="3"/>
  <c r="U1024" i="3"/>
  <c r="V1024" i="3"/>
  <c r="Q1025" i="3"/>
  <c r="R1025" i="3"/>
  <c r="S1025" i="3"/>
  <c r="T1025" i="3"/>
  <c r="U1025" i="3"/>
  <c r="V1025" i="3"/>
  <c r="Q1026" i="3"/>
  <c r="R1026" i="3"/>
  <c r="S1026" i="3"/>
  <c r="T1026" i="3"/>
  <c r="U1026" i="3"/>
  <c r="V1026" i="3"/>
  <c r="Q1027" i="3"/>
  <c r="R1027" i="3"/>
  <c r="S1027" i="3"/>
  <c r="T1027" i="3"/>
  <c r="U1027" i="3"/>
  <c r="V1027" i="3"/>
  <c r="Q1028" i="3"/>
  <c r="R1028" i="3"/>
  <c r="S1028" i="3"/>
  <c r="T1028" i="3"/>
  <c r="U1028" i="3"/>
  <c r="V1028" i="3"/>
  <c r="Q1029" i="3"/>
  <c r="R1029" i="3"/>
  <c r="S1029" i="3"/>
  <c r="T1029" i="3"/>
  <c r="U1029" i="3"/>
  <c r="V1029" i="3"/>
  <c r="Q1030" i="3"/>
  <c r="R1030" i="3"/>
  <c r="S1030" i="3"/>
  <c r="T1030" i="3"/>
  <c r="U1030" i="3"/>
  <c r="V1030" i="3"/>
  <c r="Q1031" i="3"/>
  <c r="R1031" i="3"/>
  <c r="S1031" i="3"/>
  <c r="T1031" i="3"/>
  <c r="U1031" i="3"/>
  <c r="V1031" i="3"/>
  <c r="Q1032" i="3"/>
  <c r="R1032" i="3"/>
  <c r="S1032" i="3"/>
  <c r="T1032" i="3"/>
  <c r="U1032" i="3"/>
  <c r="V1032" i="3"/>
  <c r="Q1033" i="3"/>
  <c r="R1033" i="3"/>
  <c r="S1033" i="3"/>
  <c r="T1033" i="3"/>
  <c r="U1033" i="3"/>
  <c r="V1033" i="3"/>
  <c r="Q1034" i="3"/>
  <c r="R1034" i="3"/>
  <c r="S1034" i="3"/>
  <c r="T1034" i="3"/>
  <c r="U1034" i="3"/>
  <c r="V1034" i="3"/>
  <c r="Q1035" i="3"/>
  <c r="R1035" i="3"/>
  <c r="S1035" i="3"/>
  <c r="T1035" i="3"/>
  <c r="U1035" i="3"/>
  <c r="V1035" i="3"/>
  <c r="Q1036" i="3"/>
  <c r="R1036" i="3"/>
  <c r="S1036" i="3"/>
  <c r="T1036" i="3"/>
  <c r="U1036" i="3"/>
  <c r="V1036" i="3"/>
  <c r="Q1037" i="3"/>
  <c r="R1037" i="3"/>
  <c r="S1037" i="3"/>
  <c r="T1037" i="3"/>
  <c r="U1037" i="3"/>
  <c r="V1037" i="3"/>
  <c r="Q1038" i="3"/>
  <c r="R1038" i="3"/>
  <c r="S1038" i="3"/>
  <c r="T1038" i="3"/>
  <c r="U1038" i="3"/>
  <c r="V1038" i="3"/>
  <c r="Q1039" i="3"/>
  <c r="R1039" i="3"/>
  <c r="S1039" i="3"/>
  <c r="T1039" i="3"/>
  <c r="U1039" i="3"/>
  <c r="V1039" i="3"/>
  <c r="Q1040" i="3"/>
  <c r="R1040" i="3"/>
  <c r="S1040" i="3"/>
  <c r="T1040" i="3"/>
  <c r="U1040" i="3"/>
  <c r="V1040" i="3"/>
  <c r="Q1041" i="3"/>
  <c r="R1041" i="3"/>
  <c r="S1041" i="3"/>
  <c r="T1041" i="3"/>
  <c r="U1041" i="3"/>
  <c r="V1041" i="3"/>
  <c r="Q1042" i="3"/>
  <c r="R1042" i="3"/>
  <c r="S1042" i="3"/>
  <c r="T1042" i="3"/>
  <c r="U1042" i="3"/>
  <c r="V1042" i="3"/>
  <c r="Q1043" i="3"/>
  <c r="R1043" i="3"/>
  <c r="S1043" i="3"/>
  <c r="T1043" i="3"/>
  <c r="U1043" i="3"/>
  <c r="V1043" i="3"/>
  <c r="Q1044" i="3"/>
  <c r="R1044" i="3"/>
  <c r="S1044" i="3"/>
  <c r="T1044" i="3"/>
  <c r="U1044" i="3"/>
  <c r="V1044" i="3"/>
  <c r="Q1045" i="3"/>
  <c r="R1045" i="3"/>
  <c r="S1045" i="3"/>
  <c r="T1045" i="3"/>
  <c r="U1045" i="3"/>
  <c r="V1045" i="3"/>
  <c r="Q1046" i="3"/>
  <c r="R1046" i="3"/>
  <c r="S1046" i="3"/>
  <c r="T1046" i="3"/>
  <c r="U1046" i="3"/>
  <c r="V1046" i="3"/>
  <c r="Q1047" i="3"/>
  <c r="R1047" i="3"/>
  <c r="S1047" i="3"/>
  <c r="T1047" i="3"/>
  <c r="U1047" i="3"/>
  <c r="V1047" i="3"/>
  <c r="Q1048" i="3"/>
  <c r="R1048" i="3"/>
  <c r="S1048" i="3"/>
  <c r="T1048" i="3"/>
  <c r="U1048" i="3"/>
  <c r="V1048" i="3"/>
  <c r="Q1049" i="3"/>
  <c r="R1049" i="3"/>
  <c r="S1049" i="3"/>
  <c r="T1049" i="3"/>
  <c r="U1049" i="3"/>
  <c r="V1049" i="3"/>
  <c r="Q1050" i="3"/>
  <c r="R1050" i="3"/>
  <c r="S1050" i="3"/>
  <c r="T1050" i="3"/>
  <c r="U1050" i="3"/>
  <c r="V1050" i="3"/>
  <c r="Q1051" i="3"/>
  <c r="R1051" i="3"/>
  <c r="S1051" i="3"/>
  <c r="T1051" i="3"/>
  <c r="U1051" i="3"/>
  <c r="V1051" i="3"/>
  <c r="Q1052" i="3"/>
  <c r="R1052" i="3"/>
  <c r="S1052" i="3"/>
  <c r="T1052" i="3"/>
  <c r="U1052" i="3"/>
  <c r="V1052" i="3"/>
  <c r="Q1053" i="3"/>
  <c r="R1053" i="3"/>
  <c r="S1053" i="3"/>
  <c r="T1053" i="3"/>
  <c r="U1053" i="3"/>
  <c r="V1053" i="3"/>
  <c r="Q1054" i="3"/>
  <c r="R1054" i="3"/>
  <c r="S1054" i="3"/>
  <c r="T1054" i="3"/>
  <c r="U1054" i="3"/>
  <c r="V1054" i="3"/>
  <c r="Q1055" i="3"/>
  <c r="R1055" i="3"/>
  <c r="S1055" i="3"/>
  <c r="T1055" i="3"/>
  <c r="U1055" i="3"/>
  <c r="V1055" i="3"/>
  <c r="Q1056" i="3"/>
  <c r="R1056" i="3"/>
  <c r="S1056" i="3"/>
  <c r="T1056" i="3"/>
  <c r="U1056" i="3"/>
  <c r="V1056" i="3"/>
  <c r="Q1057" i="3"/>
  <c r="R1057" i="3"/>
  <c r="S1057" i="3"/>
  <c r="T1057" i="3"/>
  <c r="U1057" i="3"/>
  <c r="V1057" i="3"/>
  <c r="Q1058" i="3"/>
  <c r="R1058" i="3"/>
  <c r="S1058" i="3"/>
  <c r="T1058" i="3"/>
  <c r="U1058" i="3"/>
  <c r="V1058" i="3"/>
  <c r="Q1059" i="3"/>
  <c r="R1059" i="3"/>
  <c r="S1059" i="3"/>
  <c r="T1059" i="3"/>
  <c r="U1059" i="3"/>
  <c r="V1059" i="3"/>
  <c r="Q1060" i="3"/>
  <c r="R1060" i="3"/>
  <c r="S1060" i="3"/>
  <c r="T1060" i="3"/>
  <c r="U1060" i="3"/>
  <c r="V1060" i="3"/>
  <c r="Q1061" i="3"/>
  <c r="R1061" i="3"/>
  <c r="S1061" i="3"/>
  <c r="T1061" i="3"/>
  <c r="U1061" i="3"/>
  <c r="V1061" i="3"/>
  <c r="Q1062" i="3"/>
  <c r="R1062" i="3"/>
  <c r="S1062" i="3"/>
  <c r="T1062" i="3"/>
  <c r="U1062" i="3"/>
  <c r="V1062" i="3"/>
  <c r="Q1063" i="3"/>
  <c r="R1063" i="3"/>
  <c r="S1063" i="3"/>
  <c r="T1063" i="3"/>
  <c r="U1063" i="3"/>
  <c r="V1063" i="3"/>
  <c r="Q1064" i="3"/>
  <c r="R1064" i="3"/>
  <c r="S1064" i="3"/>
  <c r="T1064" i="3"/>
  <c r="U1064" i="3"/>
  <c r="V1064" i="3"/>
  <c r="Q1065" i="3"/>
  <c r="R1065" i="3"/>
  <c r="S1065" i="3"/>
  <c r="T1065" i="3"/>
  <c r="U1065" i="3"/>
  <c r="V1065" i="3"/>
  <c r="Q1066" i="3"/>
  <c r="R1066" i="3"/>
  <c r="S1066" i="3"/>
  <c r="T1066" i="3"/>
  <c r="U1066" i="3"/>
  <c r="V1066" i="3"/>
  <c r="Q1067" i="3"/>
  <c r="R1067" i="3"/>
  <c r="S1067" i="3"/>
  <c r="T1067" i="3"/>
  <c r="U1067" i="3"/>
  <c r="V1067" i="3"/>
  <c r="Q1068" i="3"/>
  <c r="R1068" i="3"/>
  <c r="S1068" i="3"/>
  <c r="T1068" i="3"/>
  <c r="U1068" i="3"/>
  <c r="V1068" i="3"/>
  <c r="Q1069" i="3"/>
  <c r="R1069" i="3"/>
  <c r="S1069" i="3"/>
  <c r="T1069" i="3"/>
  <c r="U1069" i="3"/>
  <c r="V1069" i="3"/>
  <c r="Q1070" i="3"/>
  <c r="R1070" i="3"/>
  <c r="S1070" i="3"/>
  <c r="T1070" i="3"/>
  <c r="U1070" i="3"/>
  <c r="V1070" i="3"/>
  <c r="Q1071" i="3"/>
  <c r="R1071" i="3"/>
  <c r="S1071" i="3"/>
  <c r="T1071" i="3"/>
  <c r="U1071" i="3"/>
  <c r="V1071" i="3"/>
  <c r="Q1072" i="3"/>
  <c r="R1072" i="3"/>
  <c r="S1072" i="3"/>
  <c r="T1072" i="3"/>
  <c r="U1072" i="3"/>
  <c r="V1072" i="3"/>
  <c r="Q1073" i="3"/>
  <c r="R1073" i="3"/>
  <c r="S1073" i="3"/>
  <c r="T1073" i="3"/>
  <c r="U1073" i="3"/>
  <c r="V1073" i="3"/>
  <c r="Q1074" i="3"/>
  <c r="R1074" i="3"/>
  <c r="S1074" i="3"/>
  <c r="T1074" i="3"/>
  <c r="U1074" i="3"/>
  <c r="V1074" i="3"/>
  <c r="Q1075" i="3"/>
  <c r="R1075" i="3"/>
  <c r="S1075" i="3"/>
  <c r="T1075" i="3"/>
  <c r="U1075" i="3"/>
  <c r="V1075" i="3"/>
  <c r="Q1076" i="3"/>
  <c r="R1076" i="3"/>
  <c r="S1076" i="3"/>
  <c r="T1076" i="3"/>
  <c r="U1076" i="3"/>
  <c r="V1076" i="3"/>
  <c r="Q1077" i="3"/>
  <c r="R1077" i="3"/>
  <c r="S1077" i="3"/>
  <c r="T1077" i="3"/>
  <c r="U1077" i="3"/>
  <c r="V1077" i="3"/>
  <c r="Q1078" i="3"/>
  <c r="R1078" i="3"/>
  <c r="S1078" i="3"/>
  <c r="T1078" i="3"/>
  <c r="U1078" i="3"/>
  <c r="V1078" i="3"/>
  <c r="Q1079" i="3"/>
  <c r="R1079" i="3"/>
  <c r="S1079" i="3"/>
  <c r="T1079" i="3"/>
  <c r="U1079" i="3"/>
  <c r="V1079" i="3"/>
  <c r="Q1080" i="3"/>
  <c r="R1080" i="3"/>
  <c r="S1080" i="3"/>
  <c r="T1080" i="3"/>
  <c r="U1080" i="3"/>
  <c r="V1080" i="3"/>
  <c r="Q1081" i="3"/>
  <c r="R1081" i="3"/>
  <c r="S1081" i="3"/>
  <c r="T1081" i="3"/>
  <c r="U1081" i="3"/>
  <c r="V1081" i="3"/>
  <c r="Q1082" i="3"/>
  <c r="R1082" i="3"/>
  <c r="S1082" i="3"/>
  <c r="T1082" i="3"/>
  <c r="U1082" i="3"/>
  <c r="V1082" i="3"/>
  <c r="Q1083" i="3"/>
  <c r="R1083" i="3"/>
  <c r="S1083" i="3"/>
  <c r="T1083" i="3"/>
  <c r="U1083" i="3"/>
  <c r="V1083" i="3"/>
  <c r="Q1084" i="3"/>
  <c r="R1084" i="3"/>
  <c r="S1084" i="3"/>
  <c r="T1084" i="3"/>
  <c r="U1084" i="3"/>
  <c r="V1084" i="3"/>
  <c r="Q1085" i="3"/>
  <c r="R1085" i="3"/>
  <c r="S1085" i="3"/>
  <c r="T1085" i="3"/>
  <c r="U1085" i="3"/>
  <c r="V1085" i="3"/>
  <c r="Q1086" i="3"/>
  <c r="R1086" i="3"/>
  <c r="S1086" i="3"/>
  <c r="T1086" i="3"/>
  <c r="U1086" i="3"/>
  <c r="V1086" i="3"/>
  <c r="Q1087" i="3"/>
  <c r="R1087" i="3"/>
  <c r="S1087" i="3"/>
  <c r="T1087" i="3"/>
  <c r="U1087" i="3"/>
  <c r="V1087" i="3"/>
  <c r="Q1088" i="3"/>
  <c r="R1088" i="3"/>
  <c r="S1088" i="3"/>
  <c r="T1088" i="3"/>
  <c r="U1088" i="3"/>
  <c r="V1088" i="3"/>
  <c r="Q1089" i="3"/>
  <c r="R1089" i="3"/>
  <c r="S1089" i="3"/>
  <c r="T1089" i="3"/>
  <c r="U1089" i="3"/>
  <c r="V1089" i="3"/>
  <c r="Q1090" i="3"/>
  <c r="R1090" i="3"/>
  <c r="S1090" i="3"/>
  <c r="T1090" i="3"/>
  <c r="U1090" i="3"/>
  <c r="V1090" i="3"/>
  <c r="Q1091" i="3"/>
  <c r="R1091" i="3"/>
  <c r="S1091" i="3"/>
  <c r="T1091" i="3"/>
  <c r="U1091" i="3"/>
  <c r="V1091" i="3"/>
  <c r="Q1092" i="3"/>
  <c r="R1092" i="3"/>
  <c r="S1092" i="3"/>
  <c r="T1092" i="3"/>
  <c r="U1092" i="3"/>
  <c r="V1092" i="3"/>
  <c r="Q1093" i="3"/>
  <c r="R1093" i="3"/>
  <c r="S1093" i="3"/>
  <c r="T1093" i="3"/>
  <c r="U1093" i="3"/>
  <c r="V1093" i="3"/>
  <c r="Q1094" i="3"/>
  <c r="R1094" i="3"/>
  <c r="S1094" i="3"/>
  <c r="T1094" i="3"/>
  <c r="U1094" i="3"/>
  <c r="V1094" i="3"/>
  <c r="Q1095" i="3"/>
  <c r="R1095" i="3"/>
  <c r="S1095" i="3"/>
  <c r="T1095" i="3"/>
  <c r="U1095" i="3"/>
  <c r="V1095" i="3"/>
  <c r="Q1096" i="3"/>
  <c r="R1096" i="3"/>
  <c r="S1096" i="3"/>
  <c r="T1096" i="3"/>
  <c r="U1096" i="3"/>
  <c r="V1096" i="3"/>
  <c r="Q1097" i="3"/>
  <c r="R1097" i="3"/>
  <c r="S1097" i="3"/>
  <c r="T1097" i="3"/>
  <c r="U1097" i="3"/>
  <c r="V1097" i="3"/>
  <c r="Q1098" i="3"/>
  <c r="R1098" i="3"/>
  <c r="S1098" i="3"/>
  <c r="T1098" i="3"/>
  <c r="U1098" i="3"/>
  <c r="V1098" i="3"/>
  <c r="Q1099" i="3"/>
  <c r="R1099" i="3"/>
  <c r="S1099" i="3"/>
  <c r="T1099" i="3"/>
  <c r="U1099" i="3"/>
  <c r="V1099" i="3"/>
  <c r="Q1100" i="3"/>
  <c r="R1100" i="3"/>
  <c r="S1100" i="3"/>
  <c r="T1100" i="3"/>
  <c r="U1100" i="3"/>
  <c r="V1100" i="3"/>
  <c r="Q1101" i="3"/>
  <c r="R1101" i="3"/>
  <c r="S1101" i="3"/>
  <c r="T1101" i="3"/>
  <c r="U1101" i="3"/>
  <c r="V1101" i="3"/>
  <c r="Q1102" i="3"/>
  <c r="R1102" i="3"/>
  <c r="S1102" i="3"/>
  <c r="T1102" i="3"/>
  <c r="U1102" i="3"/>
  <c r="V1102" i="3"/>
  <c r="Q1103" i="3"/>
  <c r="R1103" i="3"/>
  <c r="S1103" i="3"/>
  <c r="T1103" i="3"/>
  <c r="U1103" i="3"/>
  <c r="V1103" i="3"/>
  <c r="Q1104" i="3"/>
  <c r="R1104" i="3"/>
  <c r="S1104" i="3"/>
  <c r="T1104" i="3"/>
  <c r="U1104" i="3"/>
  <c r="V1104" i="3"/>
  <c r="Q1105" i="3"/>
  <c r="R1105" i="3"/>
  <c r="S1105" i="3"/>
  <c r="T1105" i="3"/>
  <c r="U1105" i="3"/>
  <c r="V1105" i="3"/>
  <c r="Q1106" i="3"/>
  <c r="R1106" i="3"/>
  <c r="S1106" i="3"/>
  <c r="T1106" i="3"/>
  <c r="U1106" i="3"/>
  <c r="V1106" i="3"/>
  <c r="Q1107" i="3"/>
  <c r="R1107" i="3"/>
  <c r="S1107" i="3"/>
  <c r="T1107" i="3"/>
  <c r="U1107" i="3"/>
  <c r="V1107" i="3"/>
  <c r="Q1108" i="3"/>
  <c r="R1108" i="3"/>
  <c r="S1108" i="3"/>
  <c r="T1108" i="3"/>
  <c r="U1108" i="3"/>
  <c r="V1108" i="3"/>
  <c r="Q1109" i="3"/>
  <c r="R1109" i="3"/>
  <c r="S1109" i="3"/>
  <c r="T1109" i="3"/>
  <c r="U1109" i="3"/>
  <c r="V1109" i="3"/>
  <c r="Q1110" i="3"/>
  <c r="R1110" i="3"/>
  <c r="S1110" i="3"/>
  <c r="T1110" i="3"/>
  <c r="U1110" i="3"/>
  <c r="V1110" i="3"/>
  <c r="Q1111" i="3"/>
  <c r="R1111" i="3"/>
  <c r="S1111" i="3"/>
  <c r="T1111" i="3"/>
  <c r="U1111" i="3"/>
  <c r="V1111" i="3"/>
  <c r="Q1112" i="3"/>
  <c r="R1112" i="3"/>
  <c r="S1112" i="3"/>
  <c r="T1112" i="3"/>
  <c r="U1112" i="3"/>
  <c r="V1112" i="3"/>
  <c r="Q1113" i="3"/>
  <c r="R1113" i="3"/>
  <c r="S1113" i="3"/>
  <c r="T1113" i="3"/>
  <c r="U1113" i="3"/>
  <c r="V1113" i="3"/>
  <c r="Q1114" i="3"/>
  <c r="R1114" i="3"/>
  <c r="S1114" i="3"/>
  <c r="T1114" i="3"/>
  <c r="U1114" i="3"/>
  <c r="V1114" i="3"/>
  <c r="Q1115" i="3"/>
  <c r="R1115" i="3"/>
  <c r="S1115" i="3"/>
  <c r="T1115" i="3"/>
  <c r="U1115" i="3"/>
  <c r="V1115" i="3"/>
  <c r="Q1116" i="3"/>
  <c r="R1116" i="3"/>
  <c r="S1116" i="3"/>
  <c r="T1116" i="3"/>
  <c r="U1116" i="3"/>
  <c r="V1116" i="3"/>
  <c r="Q1117" i="3"/>
  <c r="R1117" i="3"/>
  <c r="S1117" i="3"/>
  <c r="T1117" i="3"/>
  <c r="U1117" i="3"/>
  <c r="V1117" i="3"/>
  <c r="Q1118" i="3"/>
  <c r="R1118" i="3"/>
  <c r="S1118" i="3"/>
  <c r="T1118" i="3"/>
  <c r="U1118" i="3"/>
  <c r="V1118" i="3"/>
  <c r="Q1119" i="3"/>
  <c r="R1119" i="3"/>
  <c r="S1119" i="3"/>
  <c r="T1119" i="3"/>
  <c r="U1119" i="3"/>
  <c r="V1119" i="3"/>
  <c r="Q1120" i="3"/>
  <c r="R1120" i="3"/>
  <c r="S1120" i="3"/>
  <c r="T1120" i="3"/>
  <c r="U1120" i="3"/>
  <c r="V1120" i="3"/>
  <c r="Q1121" i="3"/>
  <c r="R1121" i="3"/>
  <c r="S1121" i="3"/>
  <c r="T1121" i="3"/>
  <c r="U1121" i="3"/>
  <c r="V1121" i="3"/>
  <c r="Q1122" i="3"/>
  <c r="R1122" i="3"/>
  <c r="S1122" i="3"/>
  <c r="T1122" i="3"/>
  <c r="U1122" i="3"/>
  <c r="V1122" i="3"/>
  <c r="Q1123" i="3"/>
  <c r="R1123" i="3"/>
  <c r="S1123" i="3"/>
  <c r="T1123" i="3"/>
  <c r="U1123" i="3"/>
  <c r="V1123" i="3"/>
  <c r="Q1124" i="3"/>
  <c r="R1124" i="3"/>
  <c r="S1124" i="3"/>
  <c r="T1124" i="3"/>
  <c r="U1124" i="3"/>
  <c r="V1124" i="3"/>
  <c r="Q1125" i="3"/>
  <c r="R1125" i="3"/>
  <c r="S1125" i="3"/>
  <c r="T1125" i="3"/>
  <c r="U1125" i="3"/>
  <c r="V1125" i="3"/>
  <c r="Q1126" i="3"/>
  <c r="R1126" i="3"/>
  <c r="S1126" i="3"/>
  <c r="T1126" i="3"/>
  <c r="U1126" i="3"/>
  <c r="V1126" i="3"/>
  <c r="Q1127" i="3"/>
  <c r="R1127" i="3"/>
  <c r="S1127" i="3"/>
  <c r="T1127" i="3"/>
  <c r="U1127" i="3"/>
  <c r="V1127" i="3"/>
  <c r="Q1128" i="3"/>
  <c r="R1128" i="3"/>
  <c r="S1128" i="3"/>
  <c r="T1128" i="3"/>
  <c r="U1128" i="3"/>
  <c r="V1128" i="3"/>
  <c r="Q1129" i="3"/>
  <c r="R1129" i="3"/>
  <c r="S1129" i="3"/>
  <c r="T1129" i="3"/>
  <c r="U1129" i="3"/>
  <c r="V1129" i="3"/>
  <c r="Q1130" i="3"/>
  <c r="R1130" i="3"/>
  <c r="S1130" i="3"/>
  <c r="T1130" i="3"/>
  <c r="U1130" i="3"/>
  <c r="V1130" i="3"/>
  <c r="Q1131" i="3"/>
  <c r="R1131" i="3"/>
  <c r="S1131" i="3"/>
  <c r="T1131" i="3"/>
  <c r="U1131" i="3"/>
  <c r="V1131" i="3"/>
  <c r="Q1132" i="3"/>
  <c r="R1132" i="3"/>
  <c r="S1132" i="3"/>
  <c r="T1132" i="3"/>
  <c r="U1132" i="3"/>
  <c r="V1132" i="3"/>
  <c r="Q1133" i="3"/>
  <c r="R1133" i="3"/>
  <c r="S1133" i="3"/>
  <c r="T1133" i="3"/>
  <c r="U1133" i="3"/>
  <c r="V1133" i="3"/>
  <c r="Q1134" i="3"/>
  <c r="R1134" i="3"/>
  <c r="S1134" i="3"/>
  <c r="T1134" i="3"/>
  <c r="U1134" i="3"/>
  <c r="V1134" i="3"/>
  <c r="Q1135" i="3"/>
  <c r="R1135" i="3"/>
  <c r="S1135" i="3"/>
  <c r="T1135" i="3"/>
  <c r="U1135" i="3"/>
  <c r="V1135" i="3"/>
  <c r="Q1136" i="3"/>
  <c r="R1136" i="3"/>
  <c r="S1136" i="3"/>
  <c r="T1136" i="3"/>
  <c r="U1136" i="3"/>
  <c r="V1136" i="3"/>
  <c r="Q1137" i="3"/>
  <c r="R1137" i="3"/>
  <c r="S1137" i="3"/>
  <c r="T1137" i="3"/>
  <c r="U1137" i="3"/>
  <c r="V1137" i="3"/>
  <c r="Q1138" i="3"/>
  <c r="R1138" i="3"/>
  <c r="S1138" i="3"/>
  <c r="T1138" i="3"/>
  <c r="U1138" i="3"/>
  <c r="V1138" i="3"/>
  <c r="Q1139" i="3"/>
  <c r="R1139" i="3"/>
  <c r="S1139" i="3"/>
  <c r="T1139" i="3"/>
  <c r="U1139" i="3"/>
  <c r="V1139" i="3"/>
  <c r="Q1140" i="3"/>
  <c r="R1140" i="3"/>
  <c r="S1140" i="3"/>
  <c r="T1140" i="3"/>
  <c r="U1140" i="3"/>
  <c r="V1140" i="3"/>
  <c r="Q1141" i="3"/>
  <c r="R1141" i="3"/>
  <c r="S1141" i="3"/>
  <c r="T1141" i="3"/>
  <c r="U1141" i="3"/>
  <c r="V1141" i="3"/>
  <c r="Q1142" i="3"/>
  <c r="R1142" i="3"/>
  <c r="S1142" i="3"/>
  <c r="T1142" i="3"/>
  <c r="U1142" i="3"/>
  <c r="V1142" i="3"/>
  <c r="Q1143" i="3"/>
  <c r="R1143" i="3"/>
  <c r="S1143" i="3"/>
  <c r="T1143" i="3"/>
  <c r="U1143" i="3"/>
  <c r="V1143" i="3"/>
  <c r="Q1144" i="3"/>
  <c r="R1144" i="3"/>
  <c r="S1144" i="3"/>
  <c r="T1144" i="3"/>
  <c r="U1144" i="3"/>
  <c r="V1144" i="3"/>
  <c r="Q1145" i="3"/>
  <c r="R1145" i="3"/>
  <c r="S1145" i="3"/>
  <c r="T1145" i="3"/>
  <c r="U1145" i="3"/>
  <c r="V1145" i="3"/>
  <c r="Q1146" i="3"/>
  <c r="R1146" i="3"/>
  <c r="S1146" i="3"/>
  <c r="T1146" i="3"/>
  <c r="U1146" i="3"/>
  <c r="V1146" i="3"/>
  <c r="Q1147" i="3"/>
  <c r="R1147" i="3"/>
  <c r="S1147" i="3"/>
  <c r="T1147" i="3"/>
  <c r="U1147" i="3"/>
  <c r="V1147" i="3"/>
  <c r="Q1148" i="3"/>
  <c r="R1148" i="3"/>
  <c r="S1148" i="3"/>
  <c r="T1148" i="3"/>
  <c r="U1148" i="3"/>
  <c r="V1148" i="3"/>
  <c r="Q1149" i="3"/>
  <c r="R1149" i="3"/>
  <c r="S1149" i="3"/>
  <c r="T1149" i="3"/>
  <c r="U1149" i="3"/>
  <c r="V1149" i="3"/>
  <c r="Q1150" i="3"/>
  <c r="R1150" i="3"/>
  <c r="S1150" i="3"/>
  <c r="T1150" i="3"/>
  <c r="U1150" i="3"/>
  <c r="V1150" i="3"/>
  <c r="Q1151" i="3"/>
  <c r="R1151" i="3"/>
  <c r="S1151" i="3"/>
  <c r="T1151" i="3"/>
  <c r="U1151" i="3"/>
  <c r="V1151" i="3"/>
  <c r="Q1152" i="3"/>
  <c r="R1152" i="3"/>
  <c r="S1152" i="3"/>
  <c r="T1152" i="3"/>
  <c r="U1152" i="3"/>
  <c r="V1152" i="3"/>
  <c r="Q1153" i="3"/>
  <c r="R1153" i="3"/>
  <c r="S1153" i="3"/>
  <c r="T1153" i="3"/>
  <c r="U1153" i="3"/>
  <c r="V1153" i="3"/>
  <c r="Q1154" i="3"/>
  <c r="R1154" i="3"/>
  <c r="S1154" i="3"/>
  <c r="T1154" i="3"/>
  <c r="U1154" i="3"/>
  <c r="V1154" i="3"/>
  <c r="Q1155" i="3"/>
  <c r="R1155" i="3"/>
  <c r="S1155" i="3"/>
  <c r="T1155" i="3"/>
  <c r="U1155" i="3"/>
  <c r="V1155" i="3"/>
  <c r="Q1156" i="3"/>
  <c r="R1156" i="3"/>
  <c r="S1156" i="3"/>
  <c r="T1156" i="3"/>
  <c r="U1156" i="3"/>
  <c r="V1156" i="3"/>
  <c r="Q1157" i="3"/>
  <c r="R1157" i="3"/>
  <c r="S1157" i="3"/>
  <c r="T1157" i="3"/>
  <c r="U1157" i="3"/>
  <c r="V1157" i="3"/>
  <c r="Q1158" i="3"/>
  <c r="R1158" i="3"/>
  <c r="S1158" i="3"/>
  <c r="T1158" i="3"/>
  <c r="U1158" i="3"/>
  <c r="V1158" i="3"/>
  <c r="Q1159" i="3"/>
  <c r="R1159" i="3"/>
  <c r="S1159" i="3"/>
  <c r="T1159" i="3"/>
  <c r="U1159" i="3"/>
  <c r="V1159" i="3"/>
  <c r="Q1160" i="3"/>
  <c r="R1160" i="3"/>
  <c r="S1160" i="3"/>
  <c r="T1160" i="3"/>
  <c r="U1160" i="3"/>
  <c r="V1160" i="3"/>
  <c r="Q1161" i="3"/>
  <c r="R1161" i="3"/>
  <c r="S1161" i="3"/>
  <c r="T1161" i="3"/>
  <c r="U1161" i="3"/>
  <c r="V1161" i="3"/>
  <c r="Q1162" i="3"/>
  <c r="R1162" i="3"/>
  <c r="S1162" i="3"/>
  <c r="T1162" i="3"/>
  <c r="U1162" i="3"/>
  <c r="V1162" i="3"/>
  <c r="Q1163" i="3"/>
  <c r="R1163" i="3"/>
  <c r="S1163" i="3"/>
  <c r="T1163" i="3"/>
  <c r="U1163" i="3"/>
  <c r="V1163" i="3"/>
  <c r="Q1164" i="3"/>
  <c r="R1164" i="3"/>
  <c r="S1164" i="3"/>
  <c r="T1164" i="3"/>
  <c r="U1164" i="3"/>
  <c r="V1164" i="3"/>
  <c r="Q1165" i="3"/>
  <c r="R1165" i="3"/>
  <c r="S1165" i="3"/>
  <c r="T1165" i="3"/>
  <c r="U1165" i="3"/>
  <c r="V1165" i="3"/>
  <c r="Q1166" i="3"/>
  <c r="R1166" i="3"/>
  <c r="S1166" i="3"/>
  <c r="T1166" i="3"/>
  <c r="U1166" i="3"/>
  <c r="V1166" i="3"/>
  <c r="Q1167" i="3"/>
  <c r="R1167" i="3"/>
  <c r="S1167" i="3"/>
  <c r="T1167" i="3"/>
  <c r="U1167" i="3"/>
  <c r="V1167" i="3"/>
  <c r="Q1168" i="3"/>
  <c r="R1168" i="3"/>
  <c r="S1168" i="3"/>
  <c r="T1168" i="3"/>
  <c r="U1168" i="3"/>
  <c r="V1168" i="3"/>
  <c r="Q1169" i="3"/>
  <c r="R1169" i="3"/>
  <c r="S1169" i="3"/>
  <c r="T1169" i="3"/>
  <c r="U1169" i="3"/>
  <c r="V1169" i="3"/>
  <c r="Q1170" i="3"/>
  <c r="R1170" i="3"/>
  <c r="S1170" i="3"/>
  <c r="T1170" i="3"/>
  <c r="U1170" i="3"/>
  <c r="V1170" i="3"/>
  <c r="Q1171" i="3"/>
  <c r="R1171" i="3"/>
  <c r="S1171" i="3"/>
  <c r="T1171" i="3"/>
  <c r="U1171" i="3"/>
  <c r="V1171" i="3"/>
  <c r="Q1172" i="3"/>
  <c r="R1172" i="3"/>
  <c r="S1172" i="3"/>
  <c r="T1172" i="3"/>
  <c r="U1172" i="3"/>
  <c r="V1172" i="3"/>
  <c r="Q1173" i="3"/>
  <c r="R1173" i="3"/>
  <c r="S1173" i="3"/>
  <c r="T1173" i="3"/>
  <c r="U1173" i="3"/>
  <c r="V1173" i="3"/>
  <c r="Q1174" i="3"/>
  <c r="R1174" i="3"/>
  <c r="S1174" i="3"/>
  <c r="T1174" i="3"/>
  <c r="U1174" i="3"/>
  <c r="V1174" i="3"/>
  <c r="Q1175" i="3"/>
  <c r="R1175" i="3"/>
  <c r="S1175" i="3"/>
  <c r="T1175" i="3"/>
  <c r="U1175" i="3"/>
  <c r="V1175" i="3"/>
  <c r="Q1176" i="3"/>
  <c r="R1176" i="3"/>
  <c r="S1176" i="3"/>
  <c r="T1176" i="3"/>
  <c r="U1176" i="3"/>
  <c r="V1176" i="3"/>
  <c r="Q1177" i="3"/>
  <c r="R1177" i="3"/>
  <c r="S1177" i="3"/>
  <c r="T1177" i="3"/>
  <c r="U1177" i="3"/>
  <c r="V1177" i="3"/>
  <c r="Q1178" i="3"/>
  <c r="R1178" i="3"/>
  <c r="S1178" i="3"/>
  <c r="T1178" i="3"/>
  <c r="U1178" i="3"/>
  <c r="V1178" i="3"/>
  <c r="Q1179" i="3"/>
  <c r="R1179" i="3"/>
  <c r="S1179" i="3"/>
  <c r="T1179" i="3"/>
  <c r="U1179" i="3"/>
  <c r="V1179" i="3"/>
  <c r="Q1180" i="3"/>
  <c r="R1180" i="3"/>
  <c r="S1180" i="3"/>
  <c r="T1180" i="3"/>
  <c r="U1180" i="3"/>
  <c r="V1180" i="3"/>
  <c r="Q1181" i="3"/>
  <c r="R1181" i="3"/>
  <c r="S1181" i="3"/>
  <c r="T1181" i="3"/>
  <c r="U1181" i="3"/>
  <c r="V1181" i="3"/>
  <c r="Q1182" i="3"/>
  <c r="R1182" i="3"/>
  <c r="S1182" i="3"/>
  <c r="T1182" i="3"/>
  <c r="U1182" i="3"/>
  <c r="V1182" i="3"/>
  <c r="Q1183" i="3"/>
  <c r="R1183" i="3"/>
  <c r="S1183" i="3"/>
  <c r="T1183" i="3"/>
  <c r="U1183" i="3"/>
  <c r="V1183" i="3"/>
  <c r="Q1184" i="3"/>
  <c r="R1184" i="3"/>
  <c r="S1184" i="3"/>
  <c r="T1184" i="3"/>
  <c r="U1184" i="3"/>
  <c r="V1184" i="3"/>
  <c r="Q1185" i="3"/>
  <c r="R1185" i="3"/>
  <c r="S1185" i="3"/>
  <c r="T1185" i="3"/>
  <c r="U1185" i="3"/>
  <c r="V1185" i="3"/>
  <c r="Q1186" i="3"/>
  <c r="R1186" i="3"/>
  <c r="S1186" i="3"/>
  <c r="T1186" i="3"/>
  <c r="U1186" i="3"/>
  <c r="V1186" i="3"/>
  <c r="Q1187" i="3"/>
  <c r="R1187" i="3"/>
  <c r="S1187" i="3"/>
  <c r="T1187" i="3"/>
  <c r="U1187" i="3"/>
  <c r="V1187" i="3"/>
  <c r="Q1188" i="3"/>
  <c r="R1188" i="3"/>
  <c r="S1188" i="3"/>
  <c r="T1188" i="3"/>
  <c r="U1188" i="3"/>
  <c r="V1188" i="3"/>
  <c r="Q1189" i="3"/>
  <c r="R1189" i="3"/>
  <c r="S1189" i="3"/>
  <c r="T1189" i="3"/>
  <c r="U1189" i="3"/>
  <c r="V1189" i="3"/>
  <c r="Q1190" i="3"/>
  <c r="R1190" i="3"/>
  <c r="S1190" i="3"/>
  <c r="T1190" i="3"/>
  <c r="U1190" i="3"/>
  <c r="V1190" i="3"/>
  <c r="Q1191" i="3"/>
  <c r="R1191" i="3"/>
  <c r="S1191" i="3"/>
  <c r="T1191" i="3"/>
  <c r="U1191" i="3"/>
  <c r="V1191" i="3"/>
  <c r="Q1192" i="3"/>
  <c r="R1192" i="3"/>
  <c r="S1192" i="3"/>
  <c r="T1192" i="3"/>
  <c r="U1192" i="3"/>
  <c r="V1192" i="3"/>
  <c r="Q1193" i="3"/>
  <c r="R1193" i="3"/>
  <c r="S1193" i="3"/>
  <c r="T1193" i="3"/>
  <c r="U1193" i="3"/>
  <c r="V1193" i="3"/>
  <c r="Q1194" i="3"/>
  <c r="R1194" i="3"/>
  <c r="S1194" i="3"/>
  <c r="T1194" i="3"/>
  <c r="U1194" i="3"/>
  <c r="V1194" i="3"/>
  <c r="Q1195" i="3"/>
  <c r="R1195" i="3"/>
  <c r="S1195" i="3"/>
  <c r="T1195" i="3"/>
  <c r="U1195" i="3"/>
  <c r="V1195" i="3"/>
  <c r="Q1196" i="3"/>
  <c r="R1196" i="3"/>
  <c r="S1196" i="3"/>
  <c r="T1196" i="3"/>
  <c r="U1196" i="3"/>
  <c r="V1196" i="3"/>
  <c r="Q1197" i="3"/>
  <c r="R1197" i="3"/>
  <c r="S1197" i="3"/>
  <c r="T1197" i="3"/>
  <c r="U1197" i="3"/>
  <c r="V1197" i="3"/>
  <c r="Q1198" i="3"/>
  <c r="R1198" i="3"/>
  <c r="S1198" i="3"/>
  <c r="T1198" i="3"/>
  <c r="U1198" i="3"/>
  <c r="V1198" i="3"/>
  <c r="Q1199" i="3"/>
  <c r="R1199" i="3"/>
  <c r="S1199" i="3"/>
  <c r="T1199" i="3"/>
  <c r="U1199" i="3"/>
  <c r="V1199" i="3"/>
  <c r="Q1200" i="3"/>
  <c r="R1200" i="3"/>
  <c r="S1200" i="3"/>
  <c r="T1200" i="3"/>
  <c r="U1200" i="3"/>
  <c r="V1200" i="3"/>
  <c r="Q1201" i="3"/>
  <c r="R1201" i="3"/>
  <c r="S1201" i="3"/>
  <c r="T1201" i="3"/>
  <c r="U1201" i="3"/>
  <c r="V1201" i="3"/>
  <c r="Q1202" i="3"/>
  <c r="R1202" i="3"/>
  <c r="S1202" i="3"/>
  <c r="T1202" i="3"/>
  <c r="U1202" i="3"/>
  <c r="V1202" i="3"/>
  <c r="Q1203" i="3"/>
  <c r="R1203" i="3"/>
  <c r="S1203" i="3"/>
  <c r="T1203" i="3"/>
  <c r="U1203" i="3"/>
  <c r="V1203" i="3"/>
  <c r="Q1204" i="3"/>
  <c r="R1204" i="3"/>
  <c r="S1204" i="3"/>
  <c r="T1204" i="3"/>
  <c r="U1204" i="3"/>
  <c r="V1204" i="3"/>
  <c r="Q1205" i="3"/>
  <c r="R1205" i="3"/>
  <c r="S1205" i="3"/>
  <c r="T1205" i="3"/>
  <c r="U1205" i="3"/>
  <c r="V1205" i="3"/>
  <c r="Q1206" i="3"/>
  <c r="R1206" i="3"/>
  <c r="S1206" i="3"/>
  <c r="T1206" i="3"/>
  <c r="U1206" i="3"/>
  <c r="V1206" i="3"/>
  <c r="Q1207" i="3"/>
  <c r="R1207" i="3"/>
  <c r="S1207" i="3"/>
  <c r="T1207" i="3"/>
  <c r="U1207" i="3"/>
  <c r="V1207" i="3"/>
  <c r="Q1208" i="3"/>
  <c r="R1208" i="3"/>
  <c r="S1208" i="3"/>
  <c r="T1208" i="3"/>
  <c r="U1208" i="3"/>
  <c r="V1208" i="3"/>
  <c r="Q1209" i="3"/>
  <c r="R1209" i="3"/>
  <c r="S1209" i="3"/>
  <c r="T1209" i="3"/>
  <c r="U1209" i="3"/>
  <c r="V1209" i="3"/>
  <c r="Q1210" i="3"/>
  <c r="R1210" i="3"/>
  <c r="S1210" i="3"/>
  <c r="T1210" i="3"/>
  <c r="U1210" i="3"/>
  <c r="V1210" i="3"/>
  <c r="Q1211" i="3"/>
  <c r="R1211" i="3"/>
  <c r="S1211" i="3"/>
  <c r="T1211" i="3"/>
  <c r="U1211" i="3"/>
  <c r="V1211" i="3"/>
  <c r="Q1212" i="3"/>
  <c r="R1212" i="3"/>
  <c r="S1212" i="3"/>
  <c r="T1212" i="3"/>
  <c r="U1212" i="3"/>
  <c r="V1212" i="3"/>
  <c r="Q1213" i="3"/>
  <c r="R1213" i="3"/>
  <c r="S1213" i="3"/>
  <c r="T1213" i="3"/>
  <c r="U1213" i="3"/>
  <c r="V1213" i="3"/>
  <c r="Q1214" i="3"/>
  <c r="R1214" i="3"/>
  <c r="S1214" i="3"/>
  <c r="T1214" i="3"/>
  <c r="U1214" i="3"/>
  <c r="V1214" i="3"/>
  <c r="Q1215" i="3"/>
  <c r="R1215" i="3"/>
  <c r="S1215" i="3"/>
  <c r="T1215" i="3"/>
  <c r="U1215" i="3"/>
  <c r="V1215" i="3"/>
  <c r="Q1216" i="3"/>
  <c r="R1216" i="3"/>
  <c r="S1216" i="3"/>
  <c r="T1216" i="3"/>
  <c r="U1216" i="3"/>
  <c r="V1216" i="3"/>
  <c r="Q1217" i="3"/>
  <c r="R1217" i="3"/>
  <c r="S1217" i="3"/>
  <c r="T1217" i="3"/>
  <c r="U1217" i="3"/>
  <c r="V1217" i="3"/>
  <c r="Q1218" i="3"/>
  <c r="R1218" i="3"/>
  <c r="S1218" i="3"/>
  <c r="T1218" i="3"/>
  <c r="U1218" i="3"/>
  <c r="V1218" i="3"/>
  <c r="Q1219" i="3"/>
  <c r="R1219" i="3"/>
  <c r="S1219" i="3"/>
  <c r="T1219" i="3"/>
  <c r="U1219" i="3"/>
  <c r="V1219" i="3"/>
  <c r="Q1220" i="3"/>
  <c r="R1220" i="3"/>
  <c r="S1220" i="3"/>
  <c r="T1220" i="3"/>
  <c r="U1220" i="3"/>
  <c r="V1220" i="3"/>
  <c r="Q1221" i="3"/>
  <c r="R1221" i="3"/>
  <c r="S1221" i="3"/>
  <c r="T1221" i="3"/>
  <c r="U1221" i="3"/>
  <c r="V1221" i="3"/>
  <c r="Q1222" i="3"/>
  <c r="R1222" i="3"/>
  <c r="S1222" i="3"/>
  <c r="T1222" i="3"/>
  <c r="U1222" i="3"/>
  <c r="V1222" i="3"/>
  <c r="Q1223" i="3"/>
  <c r="R1223" i="3"/>
  <c r="S1223" i="3"/>
  <c r="T1223" i="3"/>
  <c r="U1223" i="3"/>
  <c r="V1223" i="3"/>
  <c r="Q1224" i="3"/>
  <c r="R1224" i="3"/>
  <c r="S1224" i="3"/>
  <c r="T1224" i="3"/>
  <c r="U1224" i="3"/>
  <c r="V1224" i="3"/>
  <c r="Q1225" i="3"/>
  <c r="R1225" i="3"/>
  <c r="S1225" i="3"/>
  <c r="T1225" i="3"/>
  <c r="U1225" i="3"/>
  <c r="V1225" i="3"/>
  <c r="Q1226" i="3"/>
  <c r="R1226" i="3"/>
  <c r="S1226" i="3"/>
  <c r="T1226" i="3"/>
  <c r="U1226" i="3"/>
  <c r="V1226" i="3"/>
  <c r="Q1227" i="3"/>
  <c r="R1227" i="3"/>
  <c r="S1227" i="3"/>
  <c r="T1227" i="3"/>
  <c r="U1227" i="3"/>
  <c r="V1227" i="3"/>
  <c r="Q1228" i="3"/>
  <c r="R1228" i="3"/>
  <c r="S1228" i="3"/>
  <c r="T1228" i="3"/>
  <c r="U1228" i="3"/>
  <c r="V1228" i="3"/>
  <c r="Q1229" i="3"/>
  <c r="R1229" i="3"/>
  <c r="S1229" i="3"/>
  <c r="T1229" i="3"/>
  <c r="U1229" i="3"/>
  <c r="V1229" i="3"/>
  <c r="Q1230" i="3"/>
  <c r="R1230" i="3"/>
  <c r="S1230" i="3"/>
  <c r="T1230" i="3"/>
  <c r="U1230" i="3"/>
  <c r="V1230" i="3"/>
  <c r="Q1231" i="3"/>
  <c r="R1231" i="3"/>
  <c r="S1231" i="3"/>
  <c r="T1231" i="3"/>
  <c r="U1231" i="3"/>
  <c r="V1231" i="3"/>
  <c r="Q1232" i="3"/>
  <c r="R1232" i="3"/>
  <c r="S1232" i="3"/>
  <c r="T1232" i="3"/>
  <c r="U1232" i="3"/>
  <c r="V1232" i="3"/>
  <c r="Q1233" i="3"/>
  <c r="R1233" i="3"/>
  <c r="S1233" i="3"/>
  <c r="T1233" i="3"/>
  <c r="U1233" i="3"/>
  <c r="V1233" i="3"/>
  <c r="Q1234" i="3"/>
  <c r="R1234" i="3"/>
  <c r="S1234" i="3"/>
  <c r="T1234" i="3"/>
  <c r="U1234" i="3"/>
  <c r="V1234" i="3"/>
  <c r="Q1235" i="3"/>
  <c r="R1235" i="3"/>
  <c r="S1235" i="3"/>
  <c r="T1235" i="3"/>
  <c r="U1235" i="3"/>
  <c r="V1235" i="3"/>
  <c r="Q1236" i="3"/>
  <c r="R1236" i="3"/>
  <c r="S1236" i="3"/>
  <c r="T1236" i="3"/>
  <c r="U1236" i="3"/>
  <c r="V1236" i="3"/>
  <c r="Q1237" i="3"/>
  <c r="R1237" i="3"/>
  <c r="S1237" i="3"/>
  <c r="T1237" i="3"/>
  <c r="U1237" i="3"/>
  <c r="V1237" i="3"/>
  <c r="Q1238" i="3"/>
  <c r="R1238" i="3"/>
  <c r="S1238" i="3"/>
  <c r="T1238" i="3"/>
  <c r="U1238" i="3"/>
  <c r="V1238" i="3"/>
  <c r="Q1239" i="3"/>
  <c r="R1239" i="3"/>
  <c r="S1239" i="3"/>
  <c r="T1239" i="3"/>
  <c r="U1239" i="3"/>
  <c r="V1239" i="3"/>
  <c r="Q1240" i="3"/>
  <c r="R1240" i="3"/>
  <c r="S1240" i="3"/>
  <c r="T1240" i="3"/>
  <c r="U1240" i="3"/>
  <c r="V1240" i="3"/>
  <c r="Q1241" i="3"/>
  <c r="R1241" i="3"/>
  <c r="S1241" i="3"/>
  <c r="T1241" i="3"/>
  <c r="U1241" i="3"/>
  <c r="V1241" i="3"/>
  <c r="Q1242" i="3"/>
  <c r="R1242" i="3"/>
  <c r="S1242" i="3"/>
  <c r="T1242" i="3"/>
  <c r="U1242" i="3"/>
  <c r="V1242" i="3"/>
  <c r="Q1243" i="3"/>
  <c r="R1243" i="3"/>
  <c r="S1243" i="3"/>
  <c r="T1243" i="3"/>
  <c r="U1243" i="3"/>
  <c r="V1243" i="3"/>
  <c r="Q1244" i="3"/>
  <c r="R1244" i="3"/>
  <c r="S1244" i="3"/>
  <c r="T1244" i="3"/>
  <c r="U1244" i="3"/>
  <c r="V1244" i="3"/>
  <c r="Q1245" i="3"/>
  <c r="R1245" i="3"/>
  <c r="S1245" i="3"/>
  <c r="T1245" i="3"/>
  <c r="U1245" i="3"/>
  <c r="V1245" i="3"/>
  <c r="Q1246" i="3"/>
  <c r="R1246" i="3"/>
  <c r="S1246" i="3"/>
  <c r="T1246" i="3"/>
  <c r="U1246" i="3"/>
  <c r="V1246" i="3"/>
  <c r="Q1247" i="3"/>
  <c r="R1247" i="3"/>
  <c r="S1247" i="3"/>
  <c r="T1247" i="3"/>
  <c r="U1247" i="3"/>
  <c r="V1247" i="3"/>
  <c r="Q1248" i="3"/>
  <c r="R1248" i="3"/>
  <c r="S1248" i="3"/>
  <c r="T1248" i="3"/>
  <c r="U1248" i="3"/>
  <c r="V1248" i="3"/>
  <c r="Q1249" i="3"/>
  <c r="R1249" i="3"/>
  <c r="S1249" i="3"/>
  <c r="T1249" i="3"/>
  <c r="U1249" i="3"/>
  <c r="V1249" i="3"/>
  <c r="Q1250" i="3"/>
  <c r="R1250" i="3"/>
  <c r="S1250" i="3"/>
  <c r="T1250" i="3"/>
  <c r="U1250" i="3"/>
  <c r="V1250" i="3"/>
  <c r="Q1251" i="3"/>
  <c r="R1251" i="3"/>
  <c r="S1251" i="3"/>
  <c r="T1251" i="3"/>
  <c r="U1251" i="3"/>
  <c r="V1251" i="3"/>
  <c r="Q1252" i="3"/>
  <c r="R1252" i="3"/>
  <c r="S1252" i="3"/>
  <c r="T1252" i="3"/>
  <c r="U1252" i="3"/>
  <c r="V1252" i="3"/>
  <c r="Q1253" i="3"/>
  <c r="R1253" i="3"/>
  <c r="S1253" i="3"/>
  <c r="T1253" i="3"/>
  <c r="U1253" i="3"/>
  <c r="V1253" i="3"/>
  <c r="Q1254" i="3"/>
  <c r="R1254" i="3"/>
  <c r="S1254" i="3"/>
  <c r="T1254" i="3"/>
  <c r="U1254" i="3"/>
  <c r="V1254" i="3"/>
  <c r="Q1255" i="3"/>
  <c r="R1255" i="3"/>
  <c r="S1255" i="3"/>
  <c r="T1255" i="3"/>
  <c r="U1255" i="3"/>
  <c r="V1255" i="3"/>
  <c r="Q1256" i="3"/>
  <c r="R1256" i="3"/>
  <c r="S1256" i="3"/>
  <c r="T1256" i="3"/>
  <c r="U1256" i="3"/>
  <c r="V1256" i="3"/>
  <c r="Q1257" i="3"/>
  <c r="R1257" i="3"/>
  <c r="S1257" i="3"/>
  <c r="T1257" i="3"/>
  <c r="U1257" i="3"/>
  <c r="V1257" i="3"/>
  <c r="Q1258" i="3"/>
  <c r="R1258" i="3"/>
  <c r="S1258" i="3"/>
  <c r="T1258" i="3"/>
  <c r="U1258" i="3"/>
  <c r="V1258" i="3"/>
  <c r="Q1259" i="3"/>
  <c r="R1259" i="3"/>
  <c r="S1259" i="3"/>
  <c r="T1259" i="3"/>
  <c r="U1259" i="3"/>
  <c r="V1259" i="3"/>
  <c r="Q1260" i="3"/>
  <c r="R1260" i="3"/>
  <c r="S1260" i="3"/>
  <c r="T1260" i="3"/>
  <c r="U1260" i="3"/>
  <c r="V1260" i="3"/>
  <c r="Q1261" i="3"/>
  <c r="R1261" i="3"/>
  <c r="S1261" i="3"/>
  <c r="T1261" i="3"/>
  <c r="U1261" i="3"/>
  <c r="V1261" i="3"/>
  <c r="Q1262" i="3"/>
  <c r="R1262" i="3"/>
  <c r="S1262" i="3"/>
  <c r="T1262" i="3"/>
  <c r="U1262" i="3"/>
  <c r="V1262" i="3"/>
  <c r="Q1263" i="3"/>
  <c r="R1263" i="3"/>
  <c r="S1263" i="3"/>
  <c r="T1263" i="3"/>
  <c r="U1263" i="3"/>
  <c r="V1263" i="3"/>
  <c r="Q1264" i="3"/>
  <c r="R1264" i="3"/>
  <c r="S1264" i="3"/>
  <c r="T1264" i="3"/>
  <c r="U1264" i="3"/>
  <c r="V1264" i="3"/>
  <c r="Q1265" i="3"/>
  <c r="R1265" i="3"/>
  <c r="S1265" i="3"/>
  <c r="T1265" i="3"/>
  <c r="U1265" i="3"/>
  <c r="V1265" i="3"/>
  <c r="Q1266" i="3"/>
  <c r="R1266" i="3"/>
  <c r="S1266" i="3"/>
  <c r="T1266" i="3"/>
  <c r="U1266" i="3"/>
  <c r="V1266" i="3"/>
  <c r="Q1267" i="3"/>
  <c r="R1267" i="3"/>
  <c r="S1267" i="3"/>
  <c r="T1267" i="3"/>
  <c r="U1267" i="3"/>
  <c r="V1267" i="3"/>
  <c r="Q1268" i="3"/>
  <c r="R1268" i="3"/>
  <c r="S1268" i="3"/>
  <c r="T1268" i="3"/>
  <c r="U1268" i="3"/>
  <c r="V1268" i="3"/>
  <c r="Q1269" i="3"/>
  <c r="R1269" i="3"/>
  <c r="S1269" i="3"/>
  <c r="T1269" i="3"/>
  <c r="U1269" i="3"/>
  <c r="V1269" i="3"/>
  <c r="Q1270" i="3"/>
  <c r="R1270" i="3"/>
  <c r="S1270" i="3"/>
  <c r="T1270" i="3"/>
  <c r="U1270" i="3"/>
  <c r="V1270" i="3"/>
  <c r="Q1271" i="3"/>
  <c r="R1271" i="3"/>
  <c r="S1271" i="3"/>
  <c r="T1271" i="3"/>
  <c r="U1271" i="3"/>
  <c r="V1271" i="3"/>
  <c r="Q1272" i="3"/>
  <c r="R1272" i="3"/>
  <c r="S1272" i="3"/>
  <c r="T1272" i="3"/>
  <c r="U1272" i="3"/>
  <c r="V1272" i="3"/>
  <c r="Q1273" i="3"/>
  <c r="R1273" i="3"/>
  <c r="S1273" i="3"/>
  <c r="T1273" i="3"/>
  <c r="U1273" i="3"/>
  <c r="V1273" i="3"/>
  <c r="Q1274" i="3"/>
  <c r="R1274" i="3"/>
  <c r="S1274" i="3"/>
  <c r="T1274" i="3"/>
  <c r="U1274" i="3"/>
  <c r="V1274" i="3"/>
  <c r="Q1275" i="3"/>
  <c r="R1275" i="3"/>
  <c r="S1275" i="3"/>
  <c r="T1275" i="3"/>
  <c r="U1275" i="3"/>
  <c r="V1275" i="3"/>
  <c r="Q1276" i="3"/>
  <c r="R1276" i="3"/>
  <c r="S1276" i="3"/>
  <c r="T1276" i="3"/>
  <c r="U1276" i="3"/>
  <c r="V1276" i="3"/>
  <c r="Q1277" i="3"/>
  <c r="R1277" i="3"/>
  <c r="S1277" i="3"/>
  <c r="T1277" i="3"/>
  <c r="U1277" i="3"/>
  <c r="V1277" i="3"/>
  <c r="Q1278" i="3"/>
  <c r="R1278" i="3"/>
  <c r="S1278" i="3"/>
  <c r="T1278" i="3"/>
  <c r="U1278" i="3"/>
  <c r="V1278" i="3"/>
  <c r="Q1279" i="3"/>
  <c r="R1279" i="3"/>
  <c r="S1279" i="3"/>
  <c r="T1279" i="3"/>
  <c r="U1279" i="3"/>
  <c r="V1279" i="3"/>
  <c r="Q1280" i="3"/>
  <c r="R1280" i="3"/>
  <c r="S1280" i="3"/>
  <c r="T1280" i="3"/>
  <c r="U1280" i="3"/>
  <c r="V1280" i="3"/>
  <c r="Q1281" i="3"/>
  <c r="R1281" i="3"/>
  <c r="S1281" i="3"/>
  <c r="T1281" i="3"/>
  <c r="U1281" i="3"/>
  <c r="V1281" i="3"/>
  <c r="Q1282" i="3"/>
  <c r="R1282" i="3"/>
  <c r="S1282" i="3"/>
  <c r="T1282" i="3"/>
  <c r="U1282" i="3"/>
  <c r="V1282" i="3"/>
  <c r="Q1283" i="3"/>
  <c r="R1283" i="3"/>
  <c r="S1283" i="3"/>
  <c r="T1283" i="3"/>
  <c r="U1283" i="3"/>
  <c r="V1283" i="3"/>
  <c r="Q1284" i="3"/>
  <c r="R1284" i="3"/>
  <c r="S1284" i="3"/>
  <c r="T1284" i="3"/>
  <c r="U1284" i="3"/>
  <c r="V1284" i="3"/>
  <c r="Q1285" i="3"/>
  <c r="R1285" i="3"/>
  <c r="S1285" i="3"/>
  <c r="T1285" i="3"/>
  <c r="U1285" i="3"/>
  <c r="V1285" i="3"/>
  <c r="Q1286" i="3"/>
  <c r="R1286" i="3"/>
  <c r="S1286" i="3"/>
  <c r="T1286" i="3"/>
  <c r="U1286" i="3"/>
  <c r="V1286" i="3"/>
  <c r="Q1287" i="3"/>
  <c r="R1287" i="3"/>
  <c r="S1287" i="3"/>
  <c r="T1287" i="3"/>
  <c r="U1287" i="3"/>
  <c r="V1287" i="3"/>
  <c r="Q1288" i="3"/>
  <c r="R1288" i="3"/>
  <c r="S1288" i="3"/>
  <c r="T1288" i="3"/>
  <c r="U1288" i="3"/>
  <c r="V1288" i="3"/>
  <c r="Q1289" i="3"/>
  <c r="R1289" i="3"/>
  <c r="S1289" i="3"/>
  <c r="T1289" i="3"/>
  <c r="U1289" i="3"/>
  <c r="V1289" i="3"/>
  <c r="Q1290" i="3"/>
  <c r="R1290" i="3"/>
  <c r="S1290" i="3"/>
  <c r="T1290" i="3"/>
  <c r="U1290" i="3"/>
  <c r="V1290" i="3"/>
  <c r="Q1291" i="3"/>
  <c r="R1291" i="3"/>
  <c r="S1291" i="3"/>
  <c r="T1291" i="3"/>
  <c r="U1291" i="3"/>
  <c r="V1291" i="3"/>
  <c r="Q1292" i="3"/>
  <c r="R1292" i="3"/>
  <c r="S1292" i="3"/>
  <c r="T1292" i="3"/>
  <c r="U1292" i="3"/>
  <c r="V1292" i="3"/>
  <c r="Q1293" i="3"/>
  <c r="R1293" i="3"/>
  <c r="S1293" i="3"/>
  <c r="T1293" i="3"/>
  <c r="U1293" i="3"/>
  <c r="V1293" i="3"/>
  <c r="Q1294" i="3"/>
  <c r="R1294" i="3"/>
  <c r="S1294" i="3"/>
  <c r="T1294" i="3"/>
  <c r="U1294" i="3"/>
  <c r="V1294" i="3"/>
  <c r="Q1295" i="3"/>
  <c r="R1295" i="3"/>
  <c r="S1295" i="3"/>
  <c r="T1295" i="3"/>
  <c r="U1295" i="3"/>
  <c r="V1295" i="3"/>
  <c r="Q1296" i="3"/>
  <c r="R1296" i="3"/>
  <c r="S1296" i="3"/>
  <c r="T1296" i="3"/>
  <c r="U1296" i="3"/>
  <c r="V1296" i="3"/>
  <c r="Q1297" i="3"/>
  <c r="R1297" i="3"/>
  <c r="S1297" i="3"/>
  <c r="T1297" i="3"/>
  <c r="U1297" i="3"/>
  <c r="V1297" i="3"/>
  <c r="Q1298" i="3"/>
  <c r="R1298" i="3"/>
  <c r="S1298" i="3"/>
  <c r="T1298" i="3"/>
  <c r="U1298" i="3"/>
  <c r="V1298" i="3"/>
  <c r="Q1299" i="3"/>
  <c r="R1299" i="3"/>
  <c r="S1299" i="3"/>
  <c r="T1299" i="3"/>
  <c r="U1299" i="3"/>
  <c r="V1299" i="3"/>
  <c r="Q1300" i="3"/>
  <c r="R1300" i="3"/>
  <c r="S1300" i="3"/>
  <c r="T1300" i="3"/>
  <c r="U1300" i="3"/>
  <c r="V1300" i="3"/>
  <c r="Q1301" i="3"/>
  <c r="R1301" i="3"/>
  <c r="S1301" i="3"/>
  <c r="T1301" i="3"/>
  <c r="U1301" i="3"/>
  <c r="V1301" i="3"/>
  <c r="Q1302" i="3"/>
  <c r="R1302" i="3"/>
  <c r="S1302" i="3"/>
  <c r="T1302" i="3"/>
  <c r="U1302" i="3"/>
  <c r="V1302" i="3"/>
  <c r="Q1303" i="3"/>
  <c r="R1303" i="3"/>
  <c r="S1303" i="3"/>
  <c r="T1303" i="3"/>
  <c r="U1303" i="3"/>
  <c r="V1303" i="3"/>
  <c r="Q1304" i="3"/>
  <c r="R1304" i="3"/>
  <c r="S1304" i="3"/>
  <c r="T1304" i="3"/>
  <c r="U1304" i="3"/>
  <c r="V1304" i="3"/>
  <c r="Q1305" i="3"/>
  <c r="R1305" i="3"/>
  <c r="S1305" i="3"/>
  <c r="T1305" i="3"/>
  <c r="U1305" i="3"/>
  <c r="V1305" i="3"/>
  <c r="Q1306" i="3"/>
  <c r="R1306" i="3"/>
  <c r="S1306" i="3"/>
  <c r="T1306" i="3"/>
  <c r="U1306" i="3"/>
  <c r="V1306" i="3"/>
  <c r="Q1307" i="3"/>
  <c r="R1307" i="3"/>
  <c r="S1307" i="3"/>
  <c r="T1307" i="3"/>
  <c r="U1307" i="3"/>
  <c r="V1307" i="3"/>
  <c r="Q1308" i="3"/>
  <c r="R1308" i="3"/>
  <c r="S1308" i="3"/>
  <c r="T1308" i="3"/>
  <c r="U1308" i="3"/>
  <c r="V1308" i="3"/>
  <c r="Q1309" i="3"/>
  <c r="R1309" i="3"/>
  <c r="S1309" i="3"/>
  <c r="T1309" i="3"/>
  <c r="U1309" i="3"/>
  <c r="V1309" i="3"/>
  <c r="Q1310" i="3"/>
  <c r="R1310" i="3"/>
  <c r="S1310" i="3"/>
  <c r="T1310" i="3"/>
  <c r="U1310" i="3"/>
  <c r="V1310" i="3"/>
  <c r="Q1311" i="3"/>
  <c r="R1311" i="3"/>
  <c r="S1311" i="3"/>
  <c r="T1311" i="3"/>
  <c r="U1311" i="3"/>
  <c r="V1311" i="3"/>
  <c r="Q1312" i="3"/>
  <c r="R1312" i="3"/>
  <c r="S1312" i="3"/>
  <c r="T1312" i="3"/>
  <c r="U1312" i="3"/>
  <c r="V1312" i="3"/>
  <c r="Q1313" i="3"/>
  <c r="R1313" i="3"/>
  <c r="S1313" i="3"/>
  <c r="T1313" i="3"/>
  <c r="U1313" i="3"/>
  <c r="V1313" i="3"/>
  <c r="Q1314" i="3"/>
  <c r="R1314" i="3"/>
  <c r="S1314" i="3"/>
  <c r="T1314" i="3"/>
  <c r="U1314" i="3"/>
  <c r="V1314" i="3"/>
  <c r="Q1315" i="3"/>
  <c r="R1315" i="3"/>
  <c r="S1315" i="3"/>
  <c r="T1315" i="3"/>
  <c r="U1315" i="3"/>
  <c r="V1315" i="3"/>
  <c r="Q1316" i="3"/>
  <c r="R1316" i="3"/>
  <c r="S1316" i="3"/>
  <c r="T1316" i="3"/>
  <c r="U1316" i="3"/>
  <c r="V1316" i="3"/>
  <c r="Q1317" i="3"/>
  <c r="R1317" i="3"/>
  <c r="S1317" i="3"/>
  <c r="T1317" i="3"/>
  <c r="U1317" i="3"/>
  <c r="V1317" i="3"/>
  <c r="Q1318" i="3"/>
  <c r="R1318" i="3"/>
  <c r="S1318" i="3"/>
  <c r="T1318" i="3"/>
  <c r="U1318" i="3"/>
  <c r="V1318" i="3"/>
  <c r="Q1319" i="3"/>
  <c r="R1319" i="3"/>
  <c r="S1319" i="3"/>
  <c r="T1319" i="3"/>
  <c r="U1319" i="3"/>
  <c r="V1319" i="3"/>
  <c r="Q1320" i="3"/>
  <c r="R1320" i="3"/>
  <c r="S1320" i="3"/>
  <c r="T1320" i="3"/>
  <c r="U1320" i="3"/>
  <c r="V1320" i="3"/>
  <c r="Q1321" i="3"/>
  <c r="R1321" i="3"/>
  <c r="S1321" i="3"/>
  <c r="T1321" i="3"/>
  <c r="U1321" i="3"/>
  <c r="V1321" i="3"/>
  <c r="Q1322" i="3"/>
  <c r="R1322" i="3"/>
  <c r="S1322" i="3"/>
  <c r="T1322" i="3"/>
  <c r="U1322" i="3"/>
  <c r="V1322" i="3"/>
  <c r="Q1323" i="3"/>
  <c r="R1323" i="3"/>
  <c r="S1323" i="3"/>
  <c r="T1323" i="3"/>
  <c r="U1323" i="3"/>
  <c r="V1323" i="3"/>
  <c r="Q1324" i="3"/>
  <c r="R1324" i="3"/>
  <c r="S1324" i="3"/>
  <c r="T1324" i="3"/>
  <c r="U1324" i="3"/>
  <c r="V1324" i="3"/>
  <c r="Q1325" i="3"/>
  <c r="R1325" i="3"/>
  <c r="S1325" i="3"/>
  <c r="T1325" i="3"/>
  <c r="U1325" i="3"/>
  <c r="V1325" i="3"/>
  <c r="Q1326" i="3"/>
  <c r="R1326" i="3"/>
  <c r="S1326" i="3"/>
  <c r="T1326" i="3"/>
  <c r="U1326" i="3"/>
  <c r="V1326" i="3"/>
  <c r="Q1327" i="3"/>
  <c r="R1327" i="3"/>
  <c r="S1327" i="3"/>
  <c r="T1327" i="3"/>
  <c r="U1327" i="3"/>
  <c r="V1327" i="3"/>
  <c r="Q1328" i="3"/>
  <c r="R1328" i="3"/>
  <c r="S1328" i="3"/>
  <c r="T1328" i="3"/>
  <c r="U1328" i="3"/>
  <c r="V1328" i="3"/>
  <c r="Q1329" i="3"/>
  <c r="R1329" i="3"/>
  <c r="S1329" i="3"/>
  <c r="T1329" i="3"/>
  <c r="U1329" i="3"/>
  <c r="V1329" i="3"/>
  <c r="Q1330" i="3"/>
  <c r="R1330" i="3"/>
  <c r="S1330" i="3"/>
  <c r="T1330" i="3"/>
  <c r="U1330" i="3"/>
  <c r="V1330" i="3"/>
  <c r="Q1331" i="3"/>
  <c r="R1331" i="3"/>
  <c r="S1331" i="3"/>
  <c r="T1331" i="3"/>
  <c r="U1331" i="3"/>
  <c r="V1331" i="3"/>
  <c r="Q1332" i="3"/>
  <c r="R1332" i="3"/>
  <c r="S1332" i="3"/>
  <c r="T1332" i="3"/>
  <c r="U1332" i="3"/>
  <c r="V1332" i="3"/>
  <c r="Q1333" i="3"/>
  <c r="R1333" i="3"/>
  <c r="S1333" i="3"/>
  <c r="T1333" i="3"/>
  <c r="U1333" i="3"/>
  <c r="V1333" i="3"/>
  <c r="Q1334" i="3"/>
  <c r="R1334" i="3"/>
  <c r="S1334" i="3"/>
  <c r="T1334" i="3"/>
  <c r="U1334" i="3"/>
  <c r="V1334" i="3"/>
  <c r="Q1335" i="3"/>
  <c r="R1335" i="3"/>
  <c r="S1335" i="3"/>
  <c r="T1335" i="3"/>
  <c r="U1335" i="3"/>
  <c r="V1335" i="3"/>
  <c r="Q1336" i="3"/>
  <c r="R1336" i="3"/>
  <c r="S1336" i="3"/>
  <c r="T1336" i="3"/>
  <c r="U1336" i="3"/>
  <c r="V1336" i="3"/>
  <c r="Q1337" i="3"/>
  <c r="R1337" i="3"/>
  <c r="S1337" i="3"/>
  <c r="T1337" i="3"/>
  <c r="U1337" i="3"/>
  <c r="V1337" i="3"/>
  <c r="Q1338" i="3"/>
  <c r="R1338" i="3"/>
  <c r="S1338" i="3"/>
  <c r="T1338" i="3"/>
  <c r="U1338" i="3"/>
  <c r="V1338" i="3"/>
  <c r="Q1339" i="3"/>
  <c r="R1339" i="3"/>
  <c r="S1339" i="3"/>
  <c r="T1339" i="3"/>
  <c r="U1339" i="3"/>
  <c r="V1339" i="3"/>
  <c r="Q1340" i="3"/>
  <c r="R1340" i="3"/>
  <c r="S1340" i="3"/>
  <c r="T1340" i="3"/>
  <c r="U1340" i="3"/>
  <c r="V1340" i="3"/>
  <c r="Q1341" i="3"/>
  <c r="R1341" i="3"/>
  <c r="S1341" i="3"/>
  <c r="T1341" i="3"/>
  <c r="U1341" i="3"/>
  <c r="V1341" i="3"/>
  <c r="Q1342" i="3"/>
  <c r="R1342" i="3"/>
  <c r="S1342" i="3"/>
  <c r="T1342" i="3"/>
  <c r="U1342" i="3"/>
  <c r="V1342" i="3"/>
  <c r="Q1343" i="3"/>
  <c r="R1343" i="3"/>
  <c r="S1343" i="3"/>
  <c r="T1343" i="3"/>
  <c r="U1343" i="3"/>
  <c r="V1343" i="3"/>
  <c r="Q1344" i="3"/>
  <c r="R1344" i="3"/>
  <c r="S1344" i="3"/>
  <c r="T1344" i="3"/>
  <c r="U1344" i="3"/>
  <c r="V1344" i="3"/>
  <c r="Q1345" i="3"/>
  <c r="R1345" i="3"/>
  <c r="S1345" i="3"/>
  <c r="T1345" i="3"/>
  <c r="U1345" i="3"/>
  <c r="V1345" i="3"/>
  <c r="Q1346" i="3"/>
  <c r="R1346" i="3"/>
  <c r="S1346" i="3"/>
  <c r="T1346" i="3"/>
  <c r="U1346" i="3"/>
  <c r="V1346" i="3"/>
  <c r="Q1347" i="3"/>
  <c r="R1347" i="3"/>
  <c r="S1347" i="3"/>
  <c r="T1347" i="3"/>
  <c r="U1347" i="3"/>
  <c r="V1347" i="3"/>
  <c r="Q1348" i="3"/>
  <c r="R1348" i="3"/>
  <c r="S1348" i="3"/>
  <c r="T1348" i="3"/>
  <c r="U1348" i="3"/>
  <c r="V1348" i="3"/>
  <c r="Q1349" i="3"/>
  <c r="R1349" i="3"/>
  <c r="S1349" i="3"/>
  <c r="T1349" i="3"/>
  <c r="U1349" i="3"/>
  <c r="V1349" i="3"/>
  <c r="Q1350" i="3"/>
  <c r="R1350" i="3"/>
  <c r="S1350" i="3"/>
  <c r="T1350" i="3"/>
  <c r="U1350" i="3"/>
  <c r="V1350" i="3"/>
  <c r="Q1351" i="3"/>
  <c r="R1351" i="3"/>
  <c r="S1351" i="3"/>
  <c r="T1351" i="3"/>
  <c r="U1351" i="3"/>
  <c r="V1351" i="3"/>
  <c r="Q1352" i="3"/>
  <c r="R1352" i="3"/>
  <c r="S1352" i="3"/>
  <c r="T1352" i="3"/>
  <c r="U1352" i="3"/>
  <c r="V1352" i="3"/>
  <c r="Q1353" i="3"/>
  <c r="R1353" i="3"/>
  <c r="S1353" i="3"/>
  <c r="T1353" i="3"/>
  <c r="U1353" i="3"/>
  <c r="V1353" i="3"/>
  <c r="Q1354" i="3"/>
  <c r="R1354" i="3"/>
  <c r="S1354" i="3"/>
  <c r="T1354" i="3"/>
  <c r="U1354" i="3"/>
  <c r="V1354" i="3"/>
  <c r="Q1355" i="3"/>
  <c r="R1355" i="3"/>
  <c r="S1355" i="3"/>
  <c r="T1355" i="3"/>
  <c r="U1355" i="3"/>
  <c r="V1355" i="3"/>
  <c r="Q1356" i="3"/>
  <c r="R1356" i="3"/>
  <c r="S1356" i="3"/>
  <c r="T1356" i="3"/>
  <c r="U1356" i="3"/>
  <c r="V1356" i="3"/>
  <c r="Q1357" i="3"/>
  <c r="R1357" i="3"/>
  <c r="S1357" i="3"/>
  <c r="T1357" i="3"/>
  <c r="U1357" i="3"/>
  <c r="V1357" i="3"/>
  <c r="Q1358" i="3"/>
  <c r="R1358" i="3"/>
  <c r="S1358" i="3"/>
  <c r="T1358" i="3"/>
  <c r="U1358" i="3"/>
  <c r="V1358" i="3"/>
  <c r="Q1359" i="3"/>
  <c r="R1359" i="3"/>
  <c r="S1359" i="3"/>
  <c r="T1359" i="3"/>
  <c r="U1359" i="3"/>
  <c r="V1359" i="3"/>
  <c r="Q1360" i="3"/>
  <c r="R1360" i="3"/>
  <c r="S1360" i="3"/>
  <c r="T1360" i="3"/>
  <c r="U1360" i="3"/>
  <c r="V1360" i="3"/>
  <c r="Q1361" i="3"/>
  <c r="R1361" i="3"/>
  <c r="S1361" i="3"/>
  <c r="T1361" i="3"/>
  <c r="U1361" i="3"/>
  <c r="V1361" i="3"/>
  <c r="Q1362" i="3"/>
  <c r="R1362" i="3"/>
  <c r="S1362" i="3"/>
  <c r="T1362" i="3"/>
  <c r="U1362" i="3"/>
  <c r="V1362" i="3"/>
  <c r="Q1363" i="3"/>
  <c r="R1363" i="3"/>
  <c r="S1363" i="3"/>
  <c r="T1363" i="3"/>
  <c r="U1363" i="3"/>
  <c r="V1363" i="3"/>
  <c r="Q1364" i="3"/>
  <c r="R1364" i="3"/>
  <c r="S1364" i="3"/>
  <c r="T1364" i="3"/>
  <c r="U1364" i="3"/>
  <c r="V1364" i="3"/>
  <c r="Q1365" i="3"/>
  <c r="R1365" i="3"/>
  <c r="S1365" i="3"/>
  <c r="T1365" i="3"/>
  <c r="U1365" i="3"/>
  <c r="V1365" i="3"/>
  <c r="Q1366" i="3"/>
  <c r="R1366" i="3"/>
  <c r="S1366" i="3"/>
  <c r="T1366" i="3"/>
  <c r="U1366" i="3"/>
  <c r="V1366" i="3"/>
  <c r="Q1367" i="3"/>
  <c r="R1367" i="3"/>
  <c r="S1367" i="3"/>
  <c r="T1367" i="3"/>
  <c r="U1367" i="3"/>
  <c r="V1367" i="3"/>
  <c r="Q1368" i="3"/>
  <c r="R1368" i="3"/>
  <c r="S1368" i="3"/>
  <c r="T1368" i="3"/>
  <c r="U1368" i="3"/>
  <c r="V1368" i="3"/>
  <c r="Q1369" i="3"/>
  <c r="R1369" i="3"/>
  <c r="S1369" i="3"/>
  <c r="T1369" i="3"/>
  <c r="U1369" i="3"/>
  <c r="V1369" i="3"/>
  <c r="Q1370" i="3"/>
  <c r="R1370" i="3"/>
  <c r="S1370" i="3"/>
  <c r="T1370" i="3"/>
  <c r="U1370" i="3"/>
  <c r="V1370" i="3"/>
  <c r="Q1371" i="3"/>
  <c r="R1371" i="3"/>
  <c r="S1371" i="3"/>
  <c r="T1371" i="3"/>
  <c r="U1371" i="3"/>
  <c r="V1371" i="3"/>
  <c r="Q1372" i="3"/>
  <c r="R1372" i="3"/>
  <c r="S1372" i="3"/>
  <c r="T1372" i="3"/>
  <c r="U1372" i="3"/>
  <c r="V1372" i="3"/>
  <c r="Q1373" i="3"/>
  <c r="R1373" i="3"/>
  <c r="S1373" i="3"/>
  <c r="T1373" i="3"/>
  <c r="U1373" i="3"/>
  <c r="V1373" i="3"/>
  <c r="Q1374" i="3"/>
  <c r="R1374" i="3"/>
  <c r="S1374" i="3"/>
  <c r="T1374" i="3"/>
  <c r="U1374" i="3"/>
  <c r="V1374" i="3"/>
  <c r="Q1375" i="3"/>
  <c r="R1375" i="3"/>
  <c r="S1375" i="3"/>
  <c r="T1375" i="3"/>
  <c r="U1375" i="3"/>
  <c r="V1375" i="3"/>
  <c r="Q1376" i="3"/>
  <c r="R1376" i="3"/>
  <c r="S1376" i="3"/>
  <c r="T1376" i="3"/>
  <c r="U1376" i="3"/>
  <c r="V1376" i="3"/>
  <c r="Q1377" i="3"/>
  <c r="R1377" i="3"/>
  <c r="S1377" i="3"/>
  <c r="T1377" i="3"/>
  <c r="U1377" i="3"/>
  <c r="V1377" i="3"/>
  <c r="Q1378" i="3"/>
  <c r="R1378" i="3"/>
  <c r="S1378" i="3"/>
  <c r="T1378" i="3"/>
  <c r="U1378" i="3"/>
  <c r="V1378" i="3"/>
  <c r="Q1379" i="3"/>
  <c r="R1379" i="3"/>
  <c r="S1379" i="3"/>
  <c r="T1379" i="3"/>
  <c r="U1379" i="3"/>
  <c r="V1379" i="3"/>
  <c r="Q1380" i="3"/>
  <c r="R1380" i="3"/>
  <c r="S1380" i="3"/>
  <c r="T1380" i="3"/>
  <c r="U1380" i="3"/>
  <c r="V1380" i="3"/>
  <c r="Q1381" i="3"/>
  <c r="R1381" i="3"/>
  <c r="S1381" i="3"/>
  <c r="T1381" i="3"/>
  <c r="U1381" i="3"/>
  <c r="V1381" i="3"/>
  <c r="Q1382" i="3"/>
  <c r="R1382" i="3"/>
  <c r="S1382" i="3"/>
  <c r="T1382" i="3"/>
  <c r="U1382" i="3"/>
  <c r="V1382" i="3"/>
  <c r="Q1383" i="3"/>
  <c r="R1383" i="3"/>
  <c r="S1383" i="3"/>
  <c r="T1383" i="3"/>
  <c r="U1383" i="3"/>
  <c r="V1383" i="3"/>
  <c r="Q1384" i="3"/>
  <c r="R1384" i="3"/>
  <c r="S1384" i="3"/>
  <c r="T1384" i="3"/>
  <c r="U1384" i="3"/>
  <c r="V1384" i="3"/>
  <c r="Q1385" i="3"/>
  <c r="R1385" i="3"/>
  <c r="S1385" i="3"/>
  <c r="T1385" i="3"/>
  <c r="U1385" i="3"/>
  <c r="V1385" i="3"/>
  <c r="Q1386" i="3"/>
  <c r="R1386" i="3"/>
  <c r="S1386" i="3"/>
  <c r="T1386" i="3"/>
  <c r="U1386" i="3"/>
  <c r="V1386" i="3"/>
  <c r="Q1387" i="3"/>
  <c r="R1387" i="3"/>
  <c r="S1387" i="3"/>
  <c r="T1387" i="3"/>
  <c r="U1387" i="3"/>
  <c r="V1387" i="3"/>
  <c r="Q1388" i="3"/>
  <c r="R1388" i="3"/>
  <c r="S1388" i="3"/>
  <c r="T1388" i="3"/>
  <c r="U1388" i="3"/>
  <c r="V1388" i="3"/>
  <c r="Q1389" i="3"/>
  <c r="R1389" i="3"/>
  <c r="S1389" i="3"/>
  <c r="T1389" i="3"/>
  <c r="U1389" i="3"/>
  <c r="V1389" i="3"/>
  <c r="Q1390" i="3"/>
  <c r="R1390" i="3"/>
  <c r="S1390" i="3"/>
  <c r="T1390" i="3"/>
  <c r="U1390" i="3"/>
  <c r="V1390" i="3"/>
  <c r="Q1391" i="3"/>
  <c r="R1391" i="3"/>
  <c r="S1391" i="3"/>
  <c r="T1391" i="3"/>
  <c r="U1391" i="3"/>
  <c r="V1391" i="3"/>
  <c r="Q1392" i="3"/>
  <c r="R1392" i="3"/>
  <c r="S1392" i="3"/>
  <c r="T1392" i="3"/>
  <c r="U1392" i="3"/>
  <c r="V1392" i="3"/>
  <c r="Q1393" i="3"/>
  <c r="R1393" i="3"/>
  <c r="S1393" i="3"/>
  <c r="T1393" i="3"/>
  <c r="U1393" i="3"/>
  <c r="V1393" i="3"/>
  <c r="Q1394" i="3"/>
  <c r="R1394" i="3"/>
  <c r="S1394" i="3"/>
  <c r="T1394" i="3"/>
  <c r="U1394" i="3"/>
  <c r="V1394" i="3"/>
  <c r="Q1395" i="3"/>
  <c r="R1395" i="3"/>
  <c r="S1395" i="3"/>
  <c r="T1395" i="3"/>
  <c r="U1395" i="3"/>
  <c r="V1395" i="3"/>
  <c r="Q1396" i="3"/>
  <c r="R1396" i="3"/>
  <c r="S1396" i="3"/>
  <c r="T1396" i="3"/>
  <c r="U1396" i="3"/>
  <c r="V1396" i="3"/>
  <c r="Q1397" i="3"/>
  <c r="R1397" i="3"/>
  <c r="S1397" i="3"/>
  <c r="T1397" i="3"/>
  <c r="U1397" i="3"/>
  <c r="V1397" i="3"/>
  <c r="Q1398" i="3"/>
  <c r="R1398" i="3"/>
  <c r="S1398" i="3"/>
  <c r="T1398" i="3"/>
  <c r="U1398" i="3"/>
  <c r="V1398" i="3"/>
  <c r="Q1399" i="3"/>
  <c r="R1399" i="3"/>
  <c r="S1399" i="3"/>
  <c r="T1399" i="3"/>
  <c r="U1399" i="3"/>
  <c r="V1399" i="3"/>
  <c r="Q1400" i="3"/>
  <c r="R1400" i="3"/>
  <c r="S1400" i="3"/>
  <c r="T1400" i="3"/>
  <c r="U1400" i="3"/>
  <c r="V1400" i="3"/>
  <c r="Q1401" i="3"/>
  <c r="R1401" i="3"/>
  <c r="S1401" i="3"/>
  <c r="T1401" i="3"/>
  <c r="U1401" i="3"/>
  <c r="V1401" i="3"/>
  <c r="Q1402" i="3"/>
  <c r="R1402" i="3"/>
  <c r="S1402" i="3"/>
  <c r="T1402" i="3"/>
  <c r="U1402" i="3"/>
  <c r="V1402" i="3"/>
  <c r="Q1403" i="3"/>
  <c r="R1403" i="3"/>
  <c r="S1403" i="3"/>
  <c r="T1403" i="3"/>
  <c r="U1403" i="3"/>
  <c r="V1403" i="3"/>
  <c r="Q1404" i="3"/>
  <c r="R1404" i="3"/>
  <c r="S1404" i="3"/>
  <c r="T1404" i="3"/>
  <c r="U1404" i="3"/>
  <c r="V1404" i="3"/>
  <c r="Q1405" i="3"/>
  <c r="R1405" i="3"/>
  <c r="S1405" i="3"/>
  <c r="T1405" i="3"/>
  <c r="U1405" i="3"/>
  <c r="V1405" i="3"/>
  <c r="Q1406" i="3"/>
  <c r="R1406" i="3"/>
  <c r="S1406" i="3"/>
  <c r="T1406" i="3"/>
  <c r="U1406" i="3"/>
  <c r="V1406" i="3"/>
  <c r="Q1407" i="3"/>
  <c r="R1407" i="3"/>
  <c r="S1407" i="3"/>
  <c r="T1407" i="3"/>
  <c r="U1407" i="3"/>
  <c r="V1407" i="3"/>
  <c r="Q1408" i="3"/>
  <c r="R1408" i="3"/>
  <c r="S1408" i="3"/>
  <c r="T1408" i="3"/>
  <c r="U1408" i="3"/>
  <c r="V1408" i="3"/>
  <c r="Q1409" i="3"/>
  <c r="R1409" i="3"/>
  <c r="S1409" i="3"/>
  <c r="T1409" i="3"/>
  <c r="U1409" i="3"/>
  <c r="V1409" i="3"/>
  <c r="Q1410" i="3"/>
  <c r="R1410" i="3"/>
  <c r="S1410" i="3"/>
  <c r="T1410" i="3"/>
  <c r="U1410" i="3"/>
  <c r="V1410" i="3"/>
  <c r="Q1411" i="3"/>
  <c r="R1411" i="3"/>
  <c r="S1411" i="3"/>
  <c r="T1411" i="3"/>
  <c r="U1411" i="3"/>
  <c r="V1411" i="3"/>
  <c r="Q1412" i="3"/>
  <c r="R1412" i="3"/>
  <c r="S1412" i="3"/>
  <c r="T1412" i="3"/>
  <c r="U1412" i="3"/>
  <c r="V1412" i="3"/>
  <c r="Q1413" i="3"/>
  <c r="R1413" i="3"/>
  <c r="S1413" i="3"/>
  <c r="T1413" i="3"/>
  <c r="U1413" i="3"/>
  <c r="V1413" i="3"/>
  <c r="Q1414" i="3"/>
  <c r="R1414" i="3"/>
  <c r="S1414" i="3"/>
  <c r="T1414" i="3"/>
  <c r="U1414" i="3"/>
  <c r="V1414" i="3"/>
  <c r="Q1415" i="3"/>
  <c r="R1415" i="3"/>
  <c r="S1415" i="3"/>
  <c r="T1415" i="3"/>
  <c r="U1415" i="3"/>
  <c r="V1415" i="3"/>
  <c r="Q1416" i="3"/>
  <c r="R1416" i="3"/>
  <c r="S1416" i="3"/>
  <c r="T1416" i="3"/>
  <c r="U1416" i="3"/>
  <c r="V1416" i="3"/>
  <c r="Q1417" i="3"/>
  <c r="R1417" i="3"/>
  <c r="S1417" i="3"/>
  <c r="T1417" i="3"/>
  <c r="U1417" i="3"/>
  <c r="V1417" i="3"/>
  <c r="Q1418" i="3"/>
  <c r="R1418" i="3"/>
  <c r="S1418" i="3"/>
  <c r="T1418" i="3"/>
  <c r="U1418" i="3"/>
  <c r="V1418" i="3"/>
  <c r="Q1419" i="3"/>
  <c r="R1419" i="3"/>
  <c r="S1419" i="3"/>
  <c r="T1419" i="3"/>
  <c r="U1419" i="3"/>
  <c r="V1419" i="3"/>
  <c r="Q1420" i="3"/>
  <c r="R1420" i="3"/>
  <c r="S1420" i="3"/>
  <c r="T1420" i="3"/>
  <c r="U1420" i="3"/>
  <c r="V1420" i="3"/>
  <c r="Q1421" i="3"/>
  <c r="R1421" i="3"/>
  <c r="S1421" i="3"/>
  <c r="T1421" i="3"/>
  <c r="U1421" i="3"/>
  <c r="V1421" i="3"/>
  <c r="Q1422" i="3"/>
  <c r="R1422" i="3"/>
  <c r="S1422" i="3"/>
  <c r="T1422" i="3"/>
  <c r="U1422" i="3"/>
  <c r="V1422" i="3"/>
  <c r="Q1423" i="3"/>
  <c r="R1423" i="3"/>
  <c r="S1423" i="3"/>
  <c r="T1423" i="3"/>
  <c r="U1423" i="3"/>
  <c r="V1423" i="3"/>
  <c r="Q1424" i="3"/>
  <c r="R1424" i="3"/>
  <c r="S1424" i="3"/>
  <c r="T1424" i="3"/>
  <c r="U1424" i="3"/>
  <c r="V1424" i="3"/>
  <c r="Q1425" i="3"/>
  <c r="R1425" i="3"/>
  <c r="S1425" i="3"/>
  <c r="T1425" i="3"/>
  <c r="U1425" i="3"/>
  <c r="V1425" i="3"/>
  <c r="Q1426" i="3"/>
  <c r="R1426" i="3"/>
  <c r="S1426" i="3"/>
  <c r="T1426" i="3"/>
  <c r="U1426" i="3"/>
  <c r="V1426" i="3"/>
  <c r="Q1427" i="3"/>
  <c r="R1427" i="3"/>
  <c r="S1427" i="3"/>
  <c r="T1427" i="3"/>
  <c r="U1427" i="3"/>
  <c r="V1427" i="3"/>
  <c r="Q1428" i="3"/>
  <c r="R1428" i="3"/>
  <c r="S1428" i="3"/>
  <c r="T1428" i="3"/>
  <c r="U1428" i="3"/>
  <c r="V1428" i="3"/>
  <c r="Q1429" i="3"/>
  <c r="R1429" i="3"/>
  <c r="S1429" i="3"/>
  <c r="T1429" i="3"/>
  <c r="U1429" i="3"/>
  <c r="V1429" i="3"/>
  <c r="Q1430" i="3"/>
  <c r="R1430" i="3"/>
  <c r="S1430" i="3"/>
  <c r="T1430" i="3"/>
  <c r="U1430" i="3"/>
  <c r="V1430" i="3"/>
  <c r="Q1431" i="3"/>
  <c r="R1431" i="3"/>
  <c r="S1431" i="3"/>
  <c r="T1431" i="3"/>
  <c r="U1431" i="3"/>
  <c r="V1431" i="3"/>
  <c r="Q1432" i="3"/>
  <c r="R1432" i="3"/>
  <c r="S1432" i="3"/>
  <c r="T1432" i="3"/>
  <c r="U1432" i="3"/>
  <c r="V1432" i="3"/>
  <c r="Q1433" i="3"/>
  <c r="R1433" i="3"/>
  <c r="S1433" i="3"/>
  <c r="T1433" i="3"/>
  <c r="U1433" i="3"/>
  <c r="V1433" i="3"/>
  <c r="Q1434" i="3"/>
  <c r="R1434" i="3"/>
  <c r="S1434" i="3"/>
  <c r="T1434" i="3"/>
  <c r="U1434" i="3"/>
  <c r="V1434" i="3"/>
  <c r="Q1435" i="3"/>
  <c r="R1435" i="3"/>
  <c r="S1435" i="3"/>
  <c r="T1435" i="3"/>
  <c r="U1435" i="3"/>
  <c r="V1435" i="3"/>
  <c r="Q1436" i="3"/>
  <c r="R1436" i="3"/>
  <c r="S1436" i="3"/>
  <c r="T1436" i="3"/>
  <c r="U1436" i="3"/>
  <c r="V1436" i="3"/>
  <c r="Q1437" i="3"/>
  <c r="R1437" i="3"/>
  <c r="S1437" i="3"/>
  <c r="T1437" i="3"/>
  <c r="U1437" i="3"/>
  <c r="V1437" i="3"/>
  <c r="Q1438" i="3"/>
  <c r="R1438" i="3"/>
  <c r="S1438" i="3"/>
  <c r="T1438" i="3"/>
  <c r="U1438" i="3"/>
  <c r="V1438" i="3"/>
  <c r="Q1439" i="3"/>
  <c r="R1439" i="3"/>
  <c r="S1439" i="3"/>
  <c r="T1439" i="3"/>
  <c r="U1439" i="3"/>
  <c r="V1439" i="3"/>
  <c r="Q1440" i="3"/>
  <c r="R1440" i="3"/>
  <c r="S1440" i="3"/>
  <c r="T1440" i="3"/>
  <c r="U1440" i="3"/>
  <c r="V1440" i="3"/>
  <c r="Q1441" i="3"/>
  <c r="R1441" i="3"/>
  <c r="S1441" i="3"/>
  <c r="T1441" i="3"/>
  <c r="U1441" i="3"/>
  <c r="V1441" i="3"/>
  <c r="Q1442" i="3"/>
  <c r="R1442" i="3"/>
  <c r="S1442" i="3"/>
  <c r="T1442" i="3"/>
  <c r="U1442" i="3"/>
  <c r="V1442" i="3"/>
  <c r="Q1443" i="3"/>
  <c r="R1443" i="3"/>
  <c r="S1443" i="3"/>
  <c r="T1443" i="3"/>
  <c r="U1443" i="3"/>
  <c r="V1443" i="3"/>
  <c r="Q1444" i="3"/>
  <c r="R1444" i="3"/>
  <c r="S1444" i="3"/>
  <c r="T1444" i="3"/>
  <c r="U1444" i="3"/>
  <c r="V1444" i="3"/>
  <c r="Q1445" i="3"/>
  <c r="R1445" i="3"/>
  <c r="S1445" i="3"/>
  <c r="T1445" i="3"/>
  <c r="U1445" i="3"/>
  <c r="V1445" i="3"/>
  <c r="Q1446" i="3"/>
  <c r="R1446" i="3"/>
  <c r="S1446" i="3"/>
  <c r="T1446" i="3"/>
  <c r="U1446" i="3"/>
  <c r="V1446" i="3"/>
  <c r="Q1447" i="3"/>
  <c r="R1447" i="3"/>
  <c r="S1447" i="3"/>
  <c r="T1447" i="3"/>
  <c r="U1447" i="3"/>
  <c r="V1447" i="3"/>
  <c r="Q1448" i="3"/>
  <c r="R1448" i="3"/>
  <c r="S1448" i="3"/>
  <c r="T1448" i="3"/>
  <c r="U1448" i="3"/>
  <c r="V1448" i="3"/>
  <c r="Q1449" i="3"/>
  <c r="R1449" i="3"/>
  <c r="S1449" i="3"/>
  <c r="T1449" i="3"/>
  <c r="U1449" i="3"/>
  <c r="V1449" i="3"/>
  <c r="Q1450" i="3"/>
  <c r="R1450" i="3"/>
  <c r="S1450" i="3"/>
  <c r="T1450" i="3"/>
  <c r="U1450" i="3"/>
  <c r="V1450" i="3"/>
  <c r="Q1451" i="3"/>
  <c r="R1451" i="3"/>
  <c r="S1451" i="3"/>
  <c r="T1451" i="3"/>
  <c r="U1451" i="3"/>
  <c r="V1451" i="3"/>
  <c r="Q1452" i="3"/>
  <c r="R1452" i="3"/>
  <c r="S1452" i="3"/>
  <c r="T1452" i="3"/>
  <c r="U1452" i="3"/>
  <c r="V1452" i="3"/>
  <c r="Q1453" i="3"/>
  <c r="R1453" i="3"/>
  <c r="S1453" i="3"/>
  <c r="T1453" i="3"/>
  <c r="U1453" i="3"/>
  <c r="V1453" i="3"/>
  <c r="Q1454" i="3"/>
  <c r="R1454" i="3"/>
  <c r="S1454" i="3"/>
  <c r="T1454" i="3"/>
  <c r="U1454" i="3"/>
  <c r="V1454" i="3"/>
  <c r="Q1455" i="3"/>
  <c r="R1455" i="3"/>
  <c r="S1455" i="3"/>
  <c r="T1455" i="3"/>
  <c r="U1455" i="3"/>
  <c r="V1455" i="3"/>
  <c r="Q1456" i="3"/>
  <c r="R1456" i="3"/>
  <c r="S1456" i="3"/>
  <c r="T1456" i="3"/>
  <c r="U1456" i="3"/>
  <c r="V1456" i="3"/>
  <c r="Q1457" i="3"/>
  <c r="R1457" i="3"/>
  <c r="S1457" i="3"/>
  <c r="T1457" i="3"/>
  <c r="U1457" i="3"/>
  <c r="V1457" i="3"/>
  <c r="Q1458" i="3"/>
  <c r="R1458" i="3"/>
  <c r="S1458" i="3"/>
  <c r="T1458" i="3"/>
  <c r="U1458" i="3"/>
  <c r="V1458" i="3"/>
  <c r="Q1459" i="3"/>
  <c r="R1459" i="3"/>
  <c r="S1459" i="3"/>
  <c r="T1459" i="3"/>
  <c r="U1459" i="3"/>
  <c r="V1459" i="3"/>
  <c r="Q1460" i="3"/>
  <c r="R1460" i="3"/>
  <c r="S1460" i="3"/>
  <c r="T1460" i="3"/>
  <c r="U1460" i="3"/>
  <c r="V1460" i="3"/>
  <c r="Q1461" i="3"/>
  <c r="R1461" i="3"/>
  <c r="S1461" i="3"/>
  <c r="T1461" i="3"/>
  <c r="U1461" i="3"/>
  <c r="V1461" i="3"/>
  <c r="Q1462" i="3"/>
  <c r="R1462" i="3"/>
  <c r="S1462" i="3"/>
  <c r="T1462" i="3"/>
  <c r="U1462" i="3"/>
  <c r="V1462" i="3"/>
  <c r="Q1463" i="3"/>
  <c r="R1463" i="3"/>
  <c r="S1463" i="3"/>
  <c r="T1463" i="3"/>
  <c r="U1463" i="3"/>
  <c r="V1463" i="3"/>
  <c r="Q1464" i="3"/>
  <c r="R1464" i="3"/>
  <c r="S1464" i="3"/>
  <c r="T1464" i="3"/>
  <c r="U1464" i="3"/>
  <c r="V1464" i="3"/>
  <c r="Q1465" i="3"/>
  <c r="R1465" i="3"/>
  <c r="S1465" i="3"/>
  <c r="T1465" i="3"/>
  <c r="U1465" i="3"/>
  <c r="V1465" i="3"/>
  <c r="Q1466" i="3"/>
  <c r="R1466" i="3"/>
  <c r="S1466" i="3"/>
  <c r="T1466" i="3"/>
  <c r="U1466" i="3"/>
  <c r="V1466" i="3"/>
  <c r="Q1467" i="3"/>
  <c r="R1467" i="3"/>
  <c r="S1467" i="3"/>
  <c r="T1467" i="3"/>
  <c r="U1467" i="3"/>
  <c r="V1467" i="3"/>
  <c r="Q1468" i="3"/>
  <c r="R1468" i="3"/>
  <c r="S1468" i="3"/>
  <c r="T1468" i="3"/>
  <c r="U1468" i="3"/>
  <c r="V1468" i="3"/>
  <c r="Q1469" i="3"/>
  <c r="R1469" i="3"/>
  <c r="S1469" i="3"/>
  <c r="T1469" i="3"/>
  <c r="U1469" i="3"/>
  <c r="V1469" i="3"/>
  <c r="Q1470" i="3"/>
  <c r="R1470" i="3"/>
  <c r="S1470" i="3"/>
  <c r="T1470" i="3"/>
  <c r="U1470" i="3"/>
  <c r="V1470" i="3"/>
  <c r="Q1471" i="3"/>
  <c r="R1471" i="3"/>
  <c r="S1471" i="3"/>
  <c r="T1471" i="3"/>
  <c r="U1471" i="3"/>
  <c r="V1471" i="3"/>
  <c r="Q1472" i="3"/>
  <c r="R1472" i="3"/>
  <c r="S1472" i="3"/>
  <c r="T1472" i="3"/>
  <c r="U1472" i="3"/>
  <c r="V1472" i="3"/>
  <c r="Q1473" i="3"/>
  <c r="R1473" i="3"/>
  <c r="S1473" i="3"/>
  <c r="T1473" i="3"/>
  <c r="U1473" i="3"/>
  <c r="V1473" i="3"/>
  <c r="Q1474" i="3"/>
  <c r="R1474" i="3"/>
  <c r="S1474" i="3"/>
  <c r="T1474" i="3"/>
  <c r="U1474" i="3"/>
  <c r="V1474" i="3"/>
  <c r="Q1475" i="3"/>
  <c r="R1475" i="3"/>
  <c r="S1475" i="3"/>
  <c r="T1475" i="3"/>
  <c r="U1475" i="3"/>
  <c r="V1475" i="3"/>
  <c r="Q1476" i="3"/>
  <c r="R1476" i="3"/>
  <c r="S1476" i="3"/>
  <c r="T1476" i="3"/>
  <c r="U1476" i="3"/>
  <c r="V1476" i="3"/>
  <c r="Q1477" i="3"/>
  <c r="R1477" i="3"/>
  <c r="S1477" i="3"/>
  <c r="T1477" i="3"/>
  <c r="U1477" i="3"/>
  <c r="V1477" i="3"/>
  <c r="Q1478" i="3"/>
  <c r="R1478" i="3"/>
  <c r="S1478" i="3"/>
  <c r="T1478" i="3"/>
  <c r="U1478" i="3"/>
  <c r="V1478" i="3"/>
  <c r="Q1479" i="3"/>
  <c r="R1479" i="3"/>
  <c r="S1479" i="3"/>
  <c r="T1479" i="3"/>
  <c r="U1479" i="3"/>
  <c r="V1479" i="3"/>
  <c r="Q1480" i="3"/>
  <c r="R1480" i="3"/>
  <c r="S1480" i="3"/>
  <c r="T1480" i="3"/>
  <c r="U1480" i="3"/>
  <c r="V1480" i="3"/>
  <c r="Q1481" i="3"/>
  <c r="R1481" i="3"/>
  <c r="S1481" i="3"/>
  <c r="T1481" i="3"/>
  <c r="U1481" i="3"/>
  <c r="V1481" i="3"/>
  <c r="Q1482" i="3"/>
  <c r="R1482" i="3"/>
  <c r="S1482" i="3"/>
  <c r="T1482" i="3"/>
  <c r="U1482" i="3"/>
  <c r="V1482" i="3"/>
  <c r="Q1483" i="3"/>
  <c r="R1483" i="3"/>
  <c r="S1483" i="3"/>
  <c r="T1483" i="3"/>
  <c r="U1483" i="3"/>
  <c r="V1483" i="3"/>
  <c r="Q1484" i="3"/>
  <c r="R1484" i="3"/>
  <c r="S1484" i="3"/>
  <c r="T1484" i="3"/>
  <c r="U1484" i="3"/>
  <c r="V1484" i="3"/>
  <c r="Q1485" i="3"/>
  <c r="R1485" i="3"/>
  <c r="S1485" i="3"/>
  <c r="T1485" i="3"/>
  <c r="U1485" i="3"/>
  <c r="V1485" i="3"/>
  <c r="Q1486" i="3"/>
  <c r="R1486" i="3"/>
  <c r="S1486" i="3"/>
  <c r="T1486" i="3"/>
  <c r="U1486" i="3"/>
  <c r="V1486" i="3"/>
  <c r="Q1487" i="3"/>
  <c r="R1487" i="3"/>
  <c r="S1487" i="3"/>
  <c r="T1487" i="3"/>
  <c r="U1487" i="3"/>
  <c r="V1487" i="3"/>
  <c r="Q1488" i="3"/>
  <c r="R1488" i="3"/>
  <c r="S1488" i="3"/>
  <c r="T1488" i="3"/>
  <c r="U1488" i="3"/>
  <c r="V1488" i="3"/>
  <c r="Q1489" i="3"/>
  <c r="R1489" i="3"/>
  <c r="S1489" i="3"/>
  <c r="T1489" i="3"/>
  <c r="U1489" i="3"/>
  <c r="V1489" i="3"/>
  <c r="Q1490" i="3"/>
  <c r="R1490" i="3"/>
  <c r="S1490" i="3"/>
  <c r="T1490" i="3"/>
  <c r="U1490" i="3"/>
  <c r="V1490" i="3"/>
  <c r="Q1491" i="3"/>
  <c r="R1491" i="3"/>
  <c r="S1491" i="3"/>
  <c r="T1491" i="3"/>
  <c r="U1491" i="3"/>
  <c r="V1491" i="3"/>
  <c r="Q1492" i="3"/>
  <c r="R1492" i="3"/>
  <c r="S1492" i="3"/>
  <c r="T1492" i="3"/>
  <c r="U1492" i="3"/>
  <c r="V1492" i="3"/>
  <c r="Q1493" i="3"/>
  <c r="R1493" i="3"/>
  <c r="S1493" i="3"/>
  <c r="T1493" i="3"/>
  <c r="U1493" i="3"/>
  <c r="V1493" i="3"/>
  <c r="Q1494" i="3"/>
  <c r="R1494" i="3"/>
  <c r="S1494" i="3"/>
  <c r="T1494" i="3"/>
  <c r="U1494" i="3"/>
  <c r="V1494" i="3"/>
  <c r="Q1495" i="3"/>
  <c r="R1495" i="3"/>
  <c r="S1495" i="3"/>
  <c r="T1495" i="3"/>
  <c r="U1495" i="3"/>
  <c r="V1495" i="3"/>
  <c r="Q1496" i="3"/>
  <c r="R1496" i="3"/>
  <c r="S1496" i="3"/>
  <c r="T1496" i="3"/>
  <c r="U1496" i="3"/>
  <c r="V1496" i="3"/>
  <c r="Q1497" i="3"/>
  <c r="R1497" i="3"/>
  <c r="S1497" i="3"/>
  <c r="T1497" i="3"/>
  <c r="U1497" i="3"/>
  <c r="V1497" i="3"/>
  <c r="Q1498" i="3"/>
  <c r="R1498" i="3"/>
  <c r="S1498" i="3"/>
  <c r="T1498" i="3"/>
  <c r="U1498" i="3"/>
  <c r="V1498" i="3"/>
  <c r="Q1499" i="3"/>
  <c r="R1499" i="3"/>
  <c r="S1499" i="3"/>
  <c r="T1499" i="3"/>
  <c r="U1499" i="3"/>
  <c r="V1499" i="3"/>
  <c r="Q1500" i="3"/>
  <c r="R1500" i="3"/>
  <c r="S1500" i="3"/>
  <c r="T1500" i="3"/>
  <c r="U1500" i="3"/>
  <c r="V1500" i="3"/>
  <c r="Q1501" i="3"/>
  <c r="R1501" i="3"/>
  <c r="S1501" i="3"/>
  <c r="T1501" i="3"/>
  <c r="U1501" i="3"/>
  <c r="V1501" i="3"/>
  <c r="Q1502" i="3"/>
  <c r="R1502" i="3"/>
  <c r="S1502" i="3"/>
  <c r="T1502" i="3"/>
  <c r="U1502" i="3"/>
  <c r="V1502" i="3"/>
  <c r="Q1503" i="3"/>
  <c r="R1503" i="3"/>
  <c r="S1503" i="3"/>
  <c r="T1503" i="3"/>
  <c r="U1503" i="3"/>
  <c r="V1503" i="3"/>
  <c r="Q1504" i="3"/>
  <c r="R1504" i="3"/>
  <c r="S1504" i="3"/>
  <c r="T1504" i="3"/>
  <c r="U1504" i="3"/>
  <c r="V1504" i="3"/>
  <c r="Q1505" i="3"/>
  <c r="R1505" i="3"/>
  <c r="S1505" i="3"/>
  <c r="T1505" i="3"/>
  <c r="U1505" i="3"/>
  <c r="V1505" i="3"/>
  <c r="Q1506" i="3"/>
  <c r="R1506" i="3"/>
  <c r="S1506" i="3"/>
  <c r="T1506" i="3"/>
  <c r="U1506" i="3"/>
  <c r="V1506" i="3"/>
  <c r="Q1507" i="3"/>
  <c r="R1507" i="3"/>
  <c r="S1507" i="3"/>
  <c r="T1507" i="3"/>
  <c r="U1507" i="3"/>
  <c r="V1507" i="3"/>
  <c r="Q1508" i="3"/>
  <c r="R1508" i="3"/>
  <c r="S1508" i="3"/>
  <c r="T1508" i="3"/>
  <c r="U1508" i="3"/>
  <c r="V1508" i="3"/>
  <c r="Q1509" i="3"/>
  <c r="R1509" i="3"/>
  <c r="S1509" i="3"/>
  <c r="T1509" i="3"/>
  <c r="U1509" i="3"/>
  <c r="V1509" i="3"/>
  <c r="Q1510" i="3"/>
  <c r="R1510" i="3"/>
  <c r="S1510" i="3"/>
  <c r="T1510" i="3"/>
  <c r="U1510" i="3"/>
  <c r="V1510" i="3"/>
  <c r="Q1511" i="3"/>
  <c r="R1511" i="3"/>
  <c r="S1511" i="3"/>
  <c r="T1511" i="3"/>
  <c r="U1511" i="3"/>
  <c r="V1511" i="3"/>
  <c r="Q1512" i="3"/>
  <c r="R1512" i="3"/>
  <c r="S1512" i="3"/>
  <c r="T1512" i="3"/>
  <c r="U1512" i="3"/>
  <c r="V1512" i="3"/>
  <c r="Q1513" i="3"/>
  <c r="R1513" i="3"/>
  <c r="S1513" i="3"/>
  <c r="T1513" i="3"/>
  <c r="U1513" i="3"/>
  <c r="V1513" i="3"/>
  <c r="Q1514" i="3"/>
  <c r="R1514" i="3"/>
  <c r="S1514" i="3"/>
  <c r="T1514" i="3"/>
  <c r="U1514" i="3"/>
  <c r="V1514" i="3"/>
  <c r="Q1515" i="3"/>
  <c r="R1515" i="3"/>
  <c r="S1515" i="3"/>
  <c r="T1515" i="3"/>
  <c r="U1515" i="3"/>
  <c r="V1515" i="3"/>
  <c r="Q1516" i="3"/>
  <c r="R1516" i="3"/>
  <c r="S1516" i="3"/>
  <c r="T1516" i="3"/>
  <c r="U1516" i="3"/>
  <c r="V1516" i="3"/>
  <c r="Q1517" i="3"/>
  <c r="R1517" i="3"/>
  <c r="S1517" i="3"/>
  <c r="T1517" i="3"/>
  <c r="U1517" i="3"/>
  <c r="V1517" i="3"/>
  <c r="Q1518" i="3"/>
  <c r="R1518" i="3"/>
  <c r="S1518" i="3"/>
  <c r="T1518" i="3"/>
  <c r="U1518" i="3"/>
  <c r="V1518" i="3"/>
  <c r="Q1519" i="3"/>
  <c r="R1519" i="3"/>
  <c r="S1519" i="3"/>
  <c r="T1519" i="3"/>
  <c r="U1519" i="3"/>
  <c r="V1519" i="3"/>
  <c r="Q1520" i="3"/>
  <c r="R1520" i="3"/>
  <c r="S1520" i="3"/>
  <c r="T1520" i="3"/>
  <c r="U1520" i="3"/>
  <c r="V1520" i="3"/>
  <c r="Q1521" i="3"/>
  <c r="R1521" i="3"/>
  <c r="S1521" i="3"/>
  <c r="T1521" i="3"/>
  <c r="U1521" i="3"/>
  <c r="V1521" i="3"/>
  <c r="Q1522" i="3"/>
  <c r="R1522" i="3"/>
  <c r="S1522" i="3"/>
  <c r="T1522" i="3"/>
  <c r="U1522" i="3"/>
  <c r="V1522" i="3"/>
  <c r="Q1523" i="3"/>
  <c r="R1523" i="3"/>
  <c r="S1523" i="3"/>
  <c r="T1523" i="3"/>
  <c r="U1523" i="3"/>
  <c r="V1523" i="3"/>
  <c r="Q1524" i="3"/>
  <c r="R1524" i="3"/>
  <c r="S1524" i="3"/>
  <c r="T1524" i="3"/>
  <c r="U1524" i="3"/>
  <c r="V1524" i="3"/>
  <c r="Q1525" i="3"/>
  <c r="R1525" i="3"/>
  <c r="S1525" i="3"/>
  <c r="T1525" i="3"/>
  <c r="U1525" i="3"/>
  <c r="V1525" i="3"/>
  <c r="Q1526" i="3"/>
  <c r="R1526" i="3"/>
  <c r="S1526" i="3"/>
  <c r="T1526" i="3"/>
  <c r="U1526" i="3"/>
  <c r="V1526" i="3"/>
  <c r="Q1527" i="3"/>
  <c r="R1527" i="3"/>
  <c r="S1527" i="3"/>
  <c r="T1527" i="3"/>
  <c r="U1527" i="3"/>
  <c r="V1527" i="3"/>
  <c r="Q1528" i="3"/>
  <c r="R1528" i="3"/>
  <c r="S1528" i="3"/>
  <c r="T1528" i="3"/>
  <c r="U1528" i="3"/>
  <c r="V1528" i="3"/>
  <c r="Q1529" i="3"/>
  <c r="R1529" i="3"/>
  <c r="S1529" i="3"/>
  <c r="T1529" i="3"/>
  <c r="U1529" i="3"/>
  <c r="V1529" i="3"/>
  <c r="Q1530" i="3"/>
  <c r="R1530" i="3"/>
  <c r="S1530" i="3"/>
  <c r="T1530" i="3"/>
  <c r="U1530" i="3"/>
  <c r="V1530" i="3"/>
  <c r="Q1531" i="3"/>
  <c r="R1531" i="3"/>
  <c r="S1531" i="3"/>
  <c r="T1531" i="3"/>
  <c r="U1531" i="3"/>
  <c r="V1531" i="3"/>
  <c r="Q1532" i="3"/>
  <c r="R1532" i="3"/>
  <c r="S1532" i="3"/>
  <c r="T1532" i="3"/>
  <c r="U1532" i="3"/>
  <c r="V1532" i="3"/>
  <c r="Q1533" i="3"/>
  <c r="R1533" i="3"/>
  <c r="S1533" i="3"/>
  <c r="T1533" i="3"/>
  <c r="U1533" i="3"/>
  <c r="V1533" i="3"/>
  <c r="Q1534" i="3"/>
  <c r="R1534" i="3"/>
  <c r="S1534" i="3"/>
  <c r="T1534" i="3"/>
  <c r="U1534" i="3"/>
  <c r="V1534" i="3"/>
  <c r="Q1535" i="3"/>
  <c r="R1535" i="3"/>
  <c r="S1535" i="3"/>
  <c r="T1535" i="3"/>
  <c r="U1535" i="3"/>
  <c r="V1535" i="3"/>
  <c r="Q1536" i="3"/>
  <c r="R1536" i="3"/>
  <c r="S1536" i="3"/>
  <c r="T1536" i="3"/>
  <c r="U1536" i="3"/>
  <c r="V1536" i="3"/>
  <c r="Q1537" i="3"/>
  <c r="R1537" i="3"/>
  <c r="S1537" i="3"/>
  <c r="T1537" i="3"/>
  <c r="U1537" i="3"/>
  <c r="V1537" i="3"/>
  <c r="Q1538" i="3"/>
  <c r="R1538" i="3"/>
  <c r="S1538" i="3"/>
  <c r="T1538" i="3"/>
  <c r="U1538" i="3"/>
  <c r="V1538" i="3"/>
  <c r="Q1539" i="3"/>
  <c r="R1539" i="3"/>
  <c r="S1539" i="3"/>
  <c r="T1539" i="3"/>
  <c r="U1539" i="3"/>
  <c r="V1539" i="3"/>
  <c r="Q1540" i="3"/>
  <c r="R1540" i="3"/>
  <c r="S1540" i="3"/>
  <c r="T1540" i="3"/>
  <c r="U1540" i="3"/>
  <c r="V1540" i="3"/>
  <c r="Q1541" i="3"/>
  <c r="R1541" i="3"/>
  <c r="S1541" i="3"/>
  <c r="T1541" i="3"/>
  <c r="U1541" i="3"/>
  <c r="V1541" i="3"/>
  <c r="Q1542" i="3"/>
  <c r="R1542" i="3"/>
  <c r="S1542" i="3"/>
  <c r="T1542" i="3"/>
  <c r="U1542" i="3"/>
  <c r="V1542" i="3"/>
  <c r="Q1543" i="3"/>
  <c r="R1543" i="3"/>
  <c r="S1543" i="3"/>
  <c r="T1543" i="3"/>
  <c r="U1543" i="3"/>
  <c r="V1543" i="3"/>
  <c r="Q1544" i="3"/>
  <c r="R1544" i="3"/>
  <c r="S1544" i="3"/>
  <c r="T1544" i="3"/>
  <c r="U1544" i="3"/>
  <c r="V1544" i="3"/>
  <c r="Q1545" i="3"/>
  <c r="R1545" i="3"/>
  <c r="S1545" i="3"/>
  <c r="T1545" i="3"/>
  <c r="U1545" i="3"/>
  <c r="V1545" i="3"/>
  <c r="Q1546" i="3"/>
  <c r="R1546" i="3"/>
  <c r="S1546" i="3"/>
  <c r="T1546" i="3"/>
  <c r="U1546" i="3"/>
  <c r="V1546" i="3"/>
  <c r="Q1547" i="3"/>
  <c r="R1547" i="3"/>
  <c r="S1547" i="3"/>
  <c r="T1547" i="3"/>
  <c r="U1547" i="3"/>
  <c r="V1547" i="3"/>
  <c r="Q1548" i="3"/>
  <c r="R1548" i="3"/>
  <c r="S1548" i="3"/>
  <c r="T1548" i="3"/>
  <c r="U1548" i="3"/>
  <c r="V1548" i="3"/>
  <c r="Q1549" i="3"/>
  <c r="R1549" i="3"/>
  <c r="S1549" i="3"/>
  <c r="T1549" i="3"/>
  <c r="U1549" i="3"/>
  <c r="V1549" i="3"/>
  <c r="Q1550" i="3"/>
  <c r="R1550" i="3"/>
  <c r="S1550" i="3"/>
  <c r="T1550" i="3"/>
  <c r="U1550" i="3"/>
  <c r="V1550" i="3"/>
  <c r="Q1551" i="3"/>
  <c r="R1551" i="3"/>
  <c r="S1551" i="3"/>
  <c r="T1551" i="3"/>
  <c r="U1551" i="3"/>
  <c r="V1551" i="3"/>
  <c r="Q1552" i="3"/>
  <c r="R1552" i="3"/>
  <c r="S1552" i="3"/>
  <c r="T1552" i="3"/>
  <c r="U1552" i="3"/>
  <c r="V1552" i="3"/>
  <c r="Q1553" i="3"/>
  <c r="R1553" i="3"/>
  <c r="S1553" i="3"/>
  <c r="T1553" i="3"/>
  <c r="U1553" i="3"/>
  <c r="V1553" i="3"/>
  <c r="Q1554" i="3"/>
  <c r="R1554" i="3"/>
  <c r="S1554" i="3"/>
  <c r="T1554" i="3"/>
  <c r="U1554" i="3"/>
  <c r="V1554" i="3"/>
  <c r="Q1555" i="3"/>
  <c r="R1555" i="3"/>
  <c r="S1555" i="3"/>
  <c r="T1555" i="3"/>
  <c r="U1555" i="3"/>
  <c r="V1555" i="3"/>
  <c r="Q1556" i="3"/>
  <c r="R1556" i="3"/>
  <c r="S1556" i="3"/>
  <c r="T1556" i="3"/>
  <c r="U1556" i="3"/>
  <c r="V1556" i="3"/>
  <c r="Q1557" i="3"/>
  <c r="R1557" i="3"/>
  <c r="S1557" i="3"/>
  <c r="T1557" i="3"/>
  <c r="U1557" i="3"/>
  <c r="V1557" i="3"/>
  <c r="Q1558" i="3"/>
  <c r="R1558" i="3"/>
  <c r="S1558" i="3"/>
  <c r="T1558" i="3"/>
  <c r="U1558" i="3"/>
  <c r="V1558" i="3"/>
  <c r="Q1559" i="3"/>
  <c r="R1559" i="3"/>
  <c r="S1559" i="3"/>
  <c r="T1559" i="3"/>
  <c r="U1559" i="3"/>
  <c r="V1559" i="3"/>
  <c r="Q1560" i="3"/>
  <c r="R1560" i="3"/>
  <c r="S1560" i="3"/>
  <c r="T1560" i="3"/>
  <c r="U1560" i="3"/>
  <c r="V1560" i="3"/>
  <c r="Q1561" i="3"/>
  <c r="R1561" i="3"/>
  <c r="S1561" i="3"/>
  <c r="T1561" i="3"/>
  <c r="U1561" i="3"/>
  <c r="V1561" i="3"/>
  <c r="Q1562" i="3"/>
  <c r="R1562" i="3"/>
  <c r="S1562" i="3"/>
  <c r="T1562" i="3"/>
  <c r="U1562" i="3"/>
  <c r="V1562" i="3"/>
  <c r="Q1563" i="3"/>
  <c r="R1563" i="3"/>
  <c r="S1563" i="3"/>
  <c r="T1563" i="3"/>
  <c r="U1563" i="3"/>
  <c r="V1563" i="3"/>
  <c r="Q1564" i="3"/>
  <c r="R1564" i="3"/>
  <c r="S1564" i="3"/>
  <c r="T1564" i="3"/>
  <c r="U1564" i="3"/>
  <c r="V1564" i="3"/>
  <c r="Q1565" i="3"/>
  <c r="R1565" i="3"/>
  <c r="S1565" i="3"/>
  <c r="T1565" i="3"/>
  <c r="U1565" i="3"/>
  <c r="V1565" i="3"/>
  <c r="Q1566" i="3"/>
  <c r="R1566" i="3"/>
  <c r="S1566" i="3"/>
  <c r="T1566" i="3"/>
  <c r="U1566" i="3"/>
  <c r="V1566" i="3"/>
  <c r="Q1567" i="3"/>
  <c r="R1567" i="3"/>
  <c r="S1567" i="3"/>
  <c r="T1567" i="3"/>
  <c r="U1567" i="3"/>
  <c r="V1567" i="3"/>
  <c r="Q1568" i="3"/>
  <c r="R1568" i="3"/>
  <c r="S1568" i="3"/>
  <c r="T1568" i="3"/>
  <c r="U1568" i="3"/>
  <c r="V1568" i="3"/>
  <c r="Q1569" i="3"/>
  <c r="R1569" i="3"/>
  <c r="S1569" i="3"/>
  <c r="T1569" i="3"/>
  <c r="U1569" i="3"/>
  <c r="V1569" i="3"/>
  <c r="Q1570" i="3"/>
  <c r="R1570" i="3"/>
  <c r="S1570" i="3"/>
  <c r="T1570" i="3"/>
  <c r="U1570" i="3"/>
  <c r="V1570" i="3"/>
  <c r="Q1571" i="3"/>
  <c r="R1571" i="3"/>
  <c r="S1571" i="3"/>
  <c r="T1571" i="3"/>
  <c r="U1571" i="3"/>
  <c r="V1571" i="3"/>
  <c r="Q1572" i="3"/>
  <c r="R1572" i="3"/>
  <c r="S1572" i="3"/>
  <c r="T1572" i="3"/>
  <c r="U1572" i="3"/>
  <c r="V1572" i="3"/>
  <c r="Q1573" i="3"/>
  <c r="R1573" i="3"/>
  <c r="S1573" i="3"/>
  <c r="T1573" i="3"/>
  <c r="U1573" i="3"/>
  <c r="V1573" i="3"/>
  <c r="Q1574" i="3"/>
  <c r="R1574" i="3"/>
  <c r="S1574" i="3"/>
  <c r="T1574" i="3"/>
  <c r="U1574" i="3"/>
  <c r="V1574" i="3"/>
  <c r="Q1575" i="3"/>
  <c r="R1575" i="3"/>
  <c r="S1575" i="3"/>
  <c r="T1575" i="3"/>
  <c r="U1575" i="3"/>
  <c r="V1575" i="3"/>
  <c r="Q1576" i="3"/>
  <c r="R1576" i="3"/>
  <c r="S1576" i="3"/>
  <c r="T1576" i="3"/>
  <c r="U1576" i="3"/>
  <c r="V1576" i="3"/>
  <c r="Q1577" i="3"/>
  <c r="R1577" i="3"/>
  <c r="S1577" i="3"/>
  <c r="T1577" i="3"/>
  <c r="U1577" i="3"/>
  <c r="V1577" i="3"/>
  <c r="Q1578" i="3"/>
  <c r="R1578" i="3"/>
  <c r="S1578" i="3"/>
  <c r="T1578" i="3"/>
  <c r="U1578" i="3"/>
  <c r="V1578" i="3"/>
  <c r="Q1579" i="3"/>
  <c r="R1579" i="3"/>
  <c r="S1579" i="3"/>
  <c r="T1579" i="3"/>
  <c r="U1579" i="3"/>
  <c r="V1579" i="3"/>
  <c r="Q1580" i="3"/>
  <c r="R1580" i="3"/>
  <c r="S1580" i="3"/>
  <c r="T1580" i="3"/>
  <c r="U1580" i="3"/>
  <c r="V1580" i="3"/>
  <c r="Q1581" i="3"/>
  <c r="R1581" i="3"/>
  <c r="S1581" i="3"/>
  <c r="T1581" i="3"/>
  <c r="U1581" i="3"/>
  <c r="V1581" i="3"/>
  <c r="Q1582" i="3"/>
  <c r="R1582" i="3"/>
  <c r="S1582" i="3"/>
  <c r="T1582" i="3"/>
  <c r="U1582" i="3"/>
  <c r="V1582" i="3"/>
  <c r="Q1583" i="3"/>
  <c r="R1583" i="3"/>
  <c r="S1583" i="3"/>
  <c r="T1583" i="3"/>
  <c r="U1583" i="3"/>
  <c r="V1583" i="3"/>
  <c r="Q1584" i="3"/>
  <c r="R1584" i="3"/>
  <c r="S1584" i="3"/>
  <c r="T1584" i="3"/>
  <c r="U1584" i="3"/>
  <c r="V1584" i="3"/>
  <c r="Q1585" i="3"/>
  <c r="R1585" i="3"/>
  <c r="S1585" i="3"/>
  <c r="T1585" i="3"/>
  <c r="U1585" i="3"/>
  <c r="V1585" i="3"/>
  <c r="Q1586" i="3"/>
  <c r="R1586" i="3"/>
  <c r="S1586" i="3"/>
  <c r="T1586" i="3"/>
  <c r="U1586" i="3"/>
  <c r="V1586" i="3"/>
  <c r="Q1587" i="3"/>
  <c r="R1587" i="3"/>
  <c r="S1587" i="3"/>
  <c r="T1587" i="3"/>
  <c r="U1587" i="3"/>
  <c r="V1587" i="3"/>
  <c r="Q1588" i="3"/>
  <c r="R1588" i="3"/>
  <c r="S1588" i="3"/>
  <c r="T1588" i="3"/>
  <c r="U1588" i="3"/>
  <c r="V1588" i="3"/>
  <c r="Q1589" i="3"/>
  <c r="R1589" i="3"/>
  <c r="S1589" i="3"/>
  <c r="T1589" i="3"/>
  <c r="U1589" i="3"/>
  <c r="V1589" i="3"/>
  <c r="Q1590" i="3"/>
  <c r="R1590" i="3"/>
  <c r="S1590" i="3"/>
  <c r="T1590" i="3"/>
  <c r="U1590" i="3"/>
  <c r="V1590" i="3"/>
  <c r="Q1591" i="3"/>
  <c r="R1591" i="3"/>
  <c r="S1591" i="3"/>
  <c r="T1591" i="3"/>
  <c r="U1591" i="3"/>
  <c r="V1591" i="3"/>
  <c r="Q1592" i="3"/>
  <c r="R1592" i="3"/>
  <c r="S1592" i="3"/>
  <c r="T1592" i="3"/>
  <c r="U1592" i="3"/>
  <c r="V1592" i="3"/>
  <c r="Q1593" i="3"/>
  <c r="R1593" i="3"/>
  <c r="S1593" i="3"/>
  <c r="T1593" i="3"/>
  <c r="U1593" i="3"/>
  <c r="V1593" i="3"/>
  <c r="Q1594" i="3"/>
  <c r="R1594" i="3"/>
  <c r="S1594" i="3"/>
  <c r="T1594" i="3"/>
  <c r="U1594" i="3"/>
  <c r="V1594" i="3"/>
  <c r="Q1595" i="3"/>
  <c r="R1595" i="3"/>
  <c r="S1595" i="3"/>
  <c r="T1595" i="3"/>
  <c r="U1595" i="3"/>
  <c r="V1595" i="3"/>
  <c r="Q1596" i="3"/>
  <c r="R1596" i="3"/>
  <c r="S1596" i="3"/>
  <c r="T1596" i="3"/>
  <c r="U1596" i="3"/>
  <c r="V1596" i="3"/>
  <c r="Q1597" i="3"/>
  <c r="R1597" i="3"/>
  <c r="S1597" i="3"/>
  <c r="T1597" i="3"/>
  <c r="U1597" i="3"/>
  <c r="V1597" i="3"/>
  <c r="Q1598" i="3"/>
  <c r="R1598" i="3"/>
  <c r="S1598" i="3"/>
  <c r="T1598" i="3"/>
  <c r="U1598" i="3"/>
  <c r="V1598" i="3"/>
  <c r="Q1599" i="3"/>
  <c r="R1599" i="3"/>
  <c r="S1599" i="3"/>
  <c r="T1599" i="3"/>
  <c r="U1599" i="3"/>
  <c r="V1599" i="3"/>
  <c r="Q1600" i="3"/>
  <c r="R1600" i="3"/>
  <c r="S1600" i="3"/>
  <c r="T1600" i="3"/>
  <c r="U1600" i="3"/>
  <c r="V1600" i="3"/>
  <c r="Q1601" i="3"/>
  <c r="R1601" i="3"/>
  <c r="S1601" i="3"/>
  <c r="T1601" i="3"/>
  <c r="U1601" i="3"/>
  <c r="V1601" i="3"/>
  <c r="Q1602" i="3"/>
  <c r="R1602" i="3"/>
  <c r="S1602" i="3"/>
  <c r="T1602" i="3"/>
  <c r="U1602" i="3"/>
  <c r="V1602" i="3"/>
  <c r="Q1603" i="3"/>
  <c r="R1603" i="3"/>
  <c r="S1603" i="3"/>
  <c r="T1603" i="3"/>
  <c r="U1603" i="3"/>
  <c r="V1603" i="3"/>
  <c r="Q1604" i="3"/>
  <c r="R1604" i="3"/>
  <c r="S1604" i="3"/>
  <c r="T1604" i="3"/>
  <c r="U1604" i="3"/>
  <c r="V1604" i="3"/>
  <c r="Q1605" i="3"/>
  <c r="R1605" i="3"/>
  <c r="S1605" i="3"/>
  <c r="T1605" i="3"/>
  <c r="U1605" i="3"/>
  <c r="V1605" i="3"/>
  <c r="Q1606" i="3"/>
  <c r="R1606" i="3"/>
  <c r="S1606" i="3"/>
  <c r="T1606" i="3"/>
  <c r="U1606" i="3"/>
  <c r="V1606" i="3"/>
  <c r="Q1607" i="3"/>
  <c r="R1607" i="3"/>
  <c r="S1607" i="3"/>
  <c r="T1607" i="3"/>
  <c r="U1607" i="3"/>
  <c r="V1607" i="3"/>
  <c r="Q1608" i="3"/>
  <c r="R1608" i="3"/>
  <c r="S1608" i="3"/>
  <c r="T1608" i="3"/>
  <c r="U1608" i="3"/>
  <c r="V1608" i="3"/>
  <c r="Q1609" i="3"/>
  <c r="R1609" i="3"/>
  <c r="S1609" i="3"/>
  <c r="T1609" i="3"/>
  <c r="U1609" i="3"/>
  <c r="V1609" i="3"/>
  <c r="Q1610" i="3"/>
  <c r="R1610" i="3"/>
  <c r="S1610" i="3"/>
  <c r="T1610" i="3"/>
  <c r="U1610" i="3"/>
  <c r="V1610" i="3"/>
  <c r="Q1611" i="3"/>
  <c r="R1611" i="3"/>
  <c r="S1611" i="3"/>
  <c r="T1611" i="3"/>
  <c r="U1611" i="3"/>
  <c r="V1611" i="3"/>
  <c r="Q1612" i="3"/>
  <c r="R1612" i="3"/>
  <c r="S1612" i="3"/>
  <c r="T1612" i="3"/>
  <c r="U1612" i="3"/>
  <c r="V1612" i="3"/>
  <c r="Q1613" i="3"/>
  <c r="R1613" i="3"/>
  <c r="S1613" i="3"/>
  <c r="T1613" i="3"/>
  <c r="U1613" i="3"/>
  <c r="V1613" i="3"/>
  <c r="Q1614" i="3"/>
  <c r="R1614" i="3"/>
  <c r="S1614" i="3"/>
  <c r="T1614" i="3"/>
  <c r="U1614" i="3"/>
  <c r="V1614" i="3"/>
  <c r="Q1615" i="3"/>
  <c r="R1615" i="3"/>
  <c r="S1615" i="3"/>
  <c r="T1615" i="3"/>
  <c r="U1615" i="3"/>
  <c r="V1615" i="3"/>
  <c r="Q1616" i="3"/>
  <c r="R1616" i="3"/>
  <c r="S1616" i="3"/>
  <c r="T1616" i="3"/>
  <c r="U1616" i="3"/>
  <c r="V1616" i="3"/>
  <c r="Q1617" i="3"/>
  <c r="R1617" i="3"/>
  <c r="S1617" i="3"/>
  <c r="T1617" i="3"/>
  <c r="U1617" i="3"/>
  <c r="V1617" i="3"/>
  <c r="Q1618" i="3"/>
  <c r="R1618" i="3"/>
  <c r="S1618" i="3"/>
  <c r="T1618" i="3"/>
  <c r="U1618" i="3"/>
  <c r="V1618" i="3"/>
  <c r="Q1619" i="3"/>
  <c r="R1619" i="3"/>
  <c r="S1619" i="3"/>
  <c r="T1619" i="3"/>
  <c r="U1619" i="3"/>
  <c r="V1619" i="3"/>
  <c r="Q1620" i="3"/>
  <c r="R1620" i="3"/>
  <c r="S1620" i="3"/>
  <c r="T1620" i="3"/>
  <c r="U1620" i="3"/>
  <c r="V1620" i="3"/>
  <c r="Q1621" i="3"/>
  <c r="R1621" i="3"/>
  <c r="S1621" i="3"/>
  <c r="T1621" i="3"/>
  <c r="U1621" i="3"/>
  <c r="V1621" i="3"/>
  <c r="Q1622" i="3"/>
  <c r="R1622" i="3"/>
  <c r="S1622" i="3"/>
  <c r="T1622" i="3"/>
  <c r="U1622" i="3"/>
  <c r="V1622" i="3"/>
  <c r="Q1623" i="3"/>
  <c r="R1623" i="3"/>
  <c r="S1623" i="3"/>
  <c r="T1623" i="3"/>
  <c r="U1623" i="3"/>
  <c r="V1623" i="3"/>
  <c r="Q1624" i="3"/>
  <c r="R1624" i="3"/>
  <c r="S1624" i="3"/>
  <c r="T1624" i="3"/>
  <c r="U1624" i="3"/>
  <c r="V1624" i="3"/>
  <c r="Q1625" i="3"/>
  <c r="R1625" i="3"/>
  <c r="S1625" i="3"/>
  <c r="T1625" i="3"/>
  <c r="U1625" i="3"/>
  <c r="V1625" i="3"/>
  <c r="Q1626" i="3"/>
  <c r="R1626" i="3"/>
  <c r="S1626" i="3"/>
  <c r="T1626" i="3"/>
  <c r="U1626" i="3"/>
  <c r="V1626" i="3"/>
  <c r="Q1627" i="3"/>
  <c r="R1627" i="3"/>
  <c r="S1627" i="3"/>
  <c r="T1627" i="3"/>
  <c r="U1627" i="3"/>
  <c r="V1627" i="3"/>
  <c r="Q1628" i="3"/>
  <c r="R1628" i="3"/>
  <c r="S1628" i="3"/>
  <c r="T1628" i="3"/>
  <c r="U1628" i="3"/>
  <c r="V1628" i="3"/>
  <c r="Q1629" i="3"/>
  <c r="R1629" i="3"/>
  <c r="S1629" i="3"/>
  <c r="T1629" i="3"/>
  <c r="U1629" i="3"/>
  <c r="V1629" i="3"/>
  <c r="Q1630" i="3"/>
  <c r="R1630" i="3"/>
  <c r="S1630" i="3"/>
  <c r="T1630" i="3"/>
  <c r="U1630" i="3"/>
  <c r="V1630" i="3"/>
  <c r="Q1631" i="3"/>
  <c r="R1631" i="3"/>
  <c r="S1631" i="3"/>
  <c r="T1631" i="3"/>
  <c r="U1631" i="3"/>
  <c r="V1631" i="3"/>
  <c r="Q1632" i="3"/>
  <c r="R1632" i="3"/>
  <c r="S1632" i="3"/>
  <c r="T1632" i="3"/>
  <c r="U1632" i="3"/>
  <c r="V1632" i="3"/>
  <c r="Q1633" i="3"/>
  <c r="R1633" i="3"/>
  <c r="S1633" i="3"/>
  <c r="T1633" i="3"/>
  <c r="U1633" i="3"/>
  <c r="V1633" i="3"/>
  <c r="Q1634" i="3"/>
  <c r="R1634" i="3"/>
  <c r="S1634" i="3"/>
  <c r="T1634" i="3"/>
  <c r="U1634" i="3"/>
  <c r="V1634" i="3"/>
  <c r="Q1635" i="3"/>
  <c r="R1635" i="3"/>
  <c r="S1635" i="3"/>
  <c r="T1635" i="3"/>
  <c r="U1635" i="3"/>
  <c r="V1635" i="3"/>
  <c r="Q1636" i="3"/>
  <c r="R1636" i="3"/>
  <c r="S1636" i="3"/>
  <c r="T1636" i="3"/>
  <c r="U1636" i="3"/>
  <c r="V1636" i="3"/>
  <c r="Q1637" i="3"/>
  <c r="R1637" i="3"/>
  <c r="S1637" i="3"/>
  <c r="T1637" i="3"/>
  <c r="U1637" i="3"/>
  <c r="V1637" i="3"/>
  <c r="Q1638" i="3"/>
  <c r="R1638" i="3"/>
  <c r="S1638" i="3"/>
  <c r="T1638" i="3"/>
  <c r="U1638" i="3"/>
  <c r="V1638" i="3"/>
  <c r="Q1639" i="3"/>
  <c r="R1639" i="3"/>
  <c r="S1639" i="3"/>
  <c r="T1639" i="3"/>
  <c r="U1639" i="3"/>
  <c r="V1639" i="3"/>
  <c r="Q1640" i="3"/>
  <c r="R1640" i="3"/>
  <c r="S1640" i="3"/>
  <c r="T1640" i="3"/>
  <c r="U1640" i="3"/>
  <c r="V1640" i="3"/>
  <c r="Q1641" i="3"/>
  <c r="R1641" i="3"/>
  <c r="S1641" i="3"/>
  <c r="T1641" i="3"/>
  <c r="U1641" i="3"/>
  <c r="V1641" i="3"/>
  <c r="Q1642" i="3"/>
  <c r="R1642" i="3"/>
  <c r="S1642" i="3"/>
  <c r="T1642" i="3"/>
  <c r="U1642" i="3"/>
  <c r="V1642" i="3"/>
  <c r="Q1643" i="3"/>
  <c r="R1643" i="3"/>
  <c r="S1643" i="3"/>
  <c r="T1643" i="3"/>
  <c r="U1643" i="3"/>
  <c r="V1643" i="3"/>
  <c r="Q1644" i="3"/>
  <c r="R1644" i="3"/>
  <c r="S1644" i="3"/>
  <c r="T1644" i="3"/>
  <c r="U1644" i="3"/>
  <c r="V1644" i="3"/>
  <c r="Q1645" i="3"/>
  <c r="R1645" i="3"/>
  <c r="S1645" i="3"/>
  <c r="T1645" i="3"/>
  <c r="U1645" i="3"/>
  <c r="V1645" i="3"/>
  <c r="Q1646" i="3"/>
  <c r="R1646" i="3"/>
  <c r="S1646" i="3"/>
  <c r="T1646" i="3"/>
  <c r="U1646" i="3"/>
  <c r="V1646" i="3"/>
  <c r="Q1647" i="3"/>
  <c r="R1647" i="3"/>
  <c r="S1647" i="3"/>
  <c r="T1647" i="3"/>
  <c r="U1647" i="3"/>
  <c r="V1647" i="3"/>
  <c r="Q1648" i="3"/>
  <c r="R1648" i="3"/>
  <c r="S1648" i="3"/>
  <c r="T1648" i="3"/>
  <c r="U1648" i="3"/>
  <c r="V1648" i="3"/>
  <c r="Q1649" i="3"/>
  <c r="R1649" i="3"/>
  <c r="S1649" i="3"/>
  <c r="T1649" i="3"/>
  <c r="U1649" i="3"/>
  <c r="V1649" i="3"/>
  <c r="Q1650" i="3"/>
  <c r="R1650" i="3"/>
  <c r="S1650" i="3"/>
  <c r="T1650" i="3"/>
  <c r="U1650" i="3"/>
  <c r="V1650" i="3"/>
  <c r="Q1651" i="3"/>
  <c r="R1651" i="3"/>
  <c r="S1651" i="3"/>
  <c r="T1651" i="3"/>
  <c r="U1651" i="3"/>
  <c r="V1651" i="3"/>
  <c r="Q1652" i="3"/>
  <c r="R1652" i="3"/>
  <c r="S1652" i="3"/>
  <c r="T1652" i="3"/>
  <c r="U1652" i="3"/>
  <c r="V1652" i="3"/>
  <c r="Q1653" i="3"/>
  <c r="R1653" i="3"/>
  <c r="S1653" i="3"/>
  <c r="T1653" i="3"/>
  <c r="U1653" i="3"/>
  <c r="V1653" i="3"/>
  <c r="Q1654" i="3"/>
  <c r="R1654" i="3"/>
  <c r="S1654" i="3"/>
  <c r="T1654" i="3"/>
  <c r="U1654" i="3"/>
  <c r="V1654" i="3"/>
  <c r="Q1655" i="3"/>
  <c r="R1655" i="3"/>
  <c r="S1655" i="3"/>
  <c r="T1655" i="3"/>
  <c r="U1655" i="3"/>
  <c r="V1655" i="3"/>
  <c r="Q1656" i="3"/>
  <c r="R1656" i="3"/>
  <c r="S1656" i="3"/>
  <c r="T1656" i="3"/>
  <c r="U1656" i="3"/>
  <c r="V1656" i="3"/>
  <c r="Q1657" i="3"/>
  <c r="R1657" i="3"/>
  <c r="S1657" i="3"/>
  <c r="T1657" i="3"/>
  <c r="U1657" i="3"/>
  <c r="V1657" i="3"/>
  <c r="Q1658" i="3"/>
  <c r="R1658" i="3"/>
  <c r="S1658" i="3"/>
  <c r="T1658" i="3"/>
  <c r="U1658" i="3"/>
  <c r="V1658" i="3"/>
  <c r="Q1659" i="3"/>
  <c r="R1659" i="3"/>
  <c r="S1659" i="3"/>
  <c r="T1659" i="3"/>
  <c r="U1659" i="3"/>
  <c r="V1659" i="3"/>
  <c r="Q1660" i="3"/>
  <c r="R1660" i="3"/>
  <c r="S1660" i="3"/>
  <c r="T1660" i="3"/>
  <c r="U1660" i="3"/>
  <c r="V1660" i="3"/>
  <c r="Q1661" i="3"/>
  <c r="R1661" i="3"/>
  <c r="S1661" i="3"/>
  <c r="T1661" i="3"/>
  <c r="U1661" i="3"/>
  <c r="V1661" i="3"/>
  <c r="Q1662" i="3"/>
  <c r="R1662" i="3"/>
  <c r="S1662" i="3"/>
  <c r="T1662" i="3"/>
  <c r="U1662" i="3"/>
  <c r="V1662" i="3"/>
  <c r="Q1663" i="3"/>
  <c r="R1663" i="3"/>
  <c r="S1663" i="3"/>
  <c r="T1663" i="3"/>
  <c r="U1663" i="3"/>
  <c r="V1663" i="3"/>
  <c r="Q1664" i="3"/>
  <c r="R1664" i="3"/>
  <c r="S1664" i="3"/>
  <c r="T1664" i="3"/>
  <c r="U1664" i="3"/>
  <c r="V1664" i="3"/>
  <c r="Q1665" i="3"/>
  <c r="R1665" i="3"/>
  <c r="S1665" i="3"/>
  <c r="T1665" i="3"/>
  <c r="U1665" i="3"/>
  <c r="V1665" i="3"/>
  <c r="Q1666" i="3"/>
  <c r="R1666" i="3"/>
  <c r="S1666" i="3"/>
  <c r="T1666" i="3"/>
  <c r="U1666" i="3"/>
  <c r="V1666" i="3"/>
  <c r="Q1667" i="3"/>
  <c r="R1667" i="3"/>
  <c r="S1667" i="3"/>
  <c r="T1667" i="3"/>
  <c r="U1667" i="3"/>
  <c r="V1667" i="3"/>
  <c r="Q1668" i="3"/>
  <c r="R1668" i="3"/>
  <c r="S1668" i="3"/>
  <c r="T1668" i="3"/>
  <c r="U1668" i="3"/>
  <c r="V1668" i="3"/>
  <c r="Q1669" i="3"/>
  <c r="R1669" i="3"/>
  <c r="S1669" i="3"/>
  <c r="T1669" i="3"/>
  <c r="U1669" i="3"/>
  <c r="V1669" i="3"/>
  <c r="Q1670" i="3"/>
  <c r="R1670" i="3"/>
  <c r="S1670" i="3"/>
  <c r="T1670" i="3"/>
  <c r="U1670" i="3"/>
  <c r="V1670" i="3"/>
  <c r="Q1671" i="3"/>
  <c r="R1671" i="3"/>
  <c r="S1671" i="3"/>
  <c r="T1671" i="3"/>
  <c r="U1671" i="3"/>
  <c r="V1671" i="3"/>
  <c r="Q1672" i="3"/>
  <c r="R1672" i="3"/>
  <c r="S1672" i="3"/>
  <c r="T1672" i="3"/>
  <c r="U1672" i="3"/>
  <c r="V1672" i="3"/>
  <c r="Q1673" i="3"/>
  <c r="R1673" i="3"/>
  <c r="S1673" i="3"/>
  <c r="T1673" i="3"/>
  <c r="U1673" i="3"/>
  <c r="V1673" i="3"/>
  <c r="Q1674" i="3"/>
  <c r="R1674" i="3"/>
  <c r="S1674" i="3"/>
  <c r="T1674" i="3"/>
  <c r="U1674" i="3"/>
  <c r="V1674" i="3"/>
  <c r="Q1675" i="3"/>
  <c r="R1675" i="3"/>
  <c r="S1675" i="3"/>
  <c r="T1675" i="3"/>
  <c r="U1675" i="3"/>
  <c r="V1675" i="3"/>
  <c r="Q1676" i="3"/>
  <c r="R1676" i="3"/>
  <c r="S1676" i="3"/>
  <c r="T1676" i="3"/>
  <c r="U1676" i="3"/>
  <c r="V1676" i="3"/>
  <c r="Q1677" i="3"/>
  <c r="R1677" i="3"/>
  <c r="S1677" i="3"/>
  <c r="T1677" i="3"/>
  <c r="U1677" i="3"/>
  <c r="V1677" i="3"/>
  <c r="Q1678" i="3"/>
  <c r="R1678" i="3"/>
  <c r="S1678" i="3"/>
  <c r="T1678" i="3"/>
  <c r="U1678" i="3"/>
  <c r="V1678" i="3"/>
  <c r="Q1679" i="3"/>
  <c r="R1679" i="3"/>
  <c r="S1679" i="3"/>
  <c r="T1679" i="3"/>
  <c r="U1679" i="3"/>
  <c r="V1679" i="3"/>
  <c r="Q1680" i="3"/>
  <c r="R1680" i="3"/>
  <c r="S1680" i="3"/>
  <c r="T1680" i="3"/>
  <c r="U1680" i="3"/>
  <c r="V1680" i="3"/>
  <c r="Q1681" i="3"/>
  <c r="R1681" i="3"/>
  <c r="S1681" i="3"/>
  <c r="T1681" i="3"/>
  <c r="U1681" i="3"/>
  <c r="V1681" i="3"/>
  <c r="Q1682" i="3"/>
  <c r="R1682" i="3"/>
  <c r="S1682" i="3"/>
  <c r="T1682" i="3"/>
  <c r="U1682" i="3"/>
  <c r="V1682" i="3"/>
  <c r="Q1683" i="3"/>
  <c r="R1683" i="3"/>
  <c r="S1683" i="3"/>
  <c r="T1683" i="3"/>
  <c r="U1683" i="3"/>
  <c r="V1683" i="3"/>
  <c r="Q1684" i="3"/>
  <c r="R1684" i="3"/>
  <c r="S1684" i="3"/>
  <c r="T1684" i="3"/>
  <c r="U1684" i="3"/>
  <c r="V1684" i="3"/>
  <c r="Q1685" i="3"/>
  <c r="R1685" i="3"/>
  <c r="S1685" i="3"/>
  <c r="T1685" i="3"/>
  <c r="U1685" i="3"/>
  <c r="V1685" i="3"/>
  <c r="Q1686" i="3"/>
  <c r="R1686" i="3"/>
  <c r="S1686" i="3"/>
  <c r="T1686" i="3"/>
  <c r="U1686" i="3"/>
  <c r="V1686" i="3"/>
  <c r="Q1687" i="3"/>
  <c r="R1687" i="3"/>
  <c r="S1687" i="3"/>
  <c r="T1687" i="3"/>
  <c r="U1687" i="3"/>
  <c r="V1687" i="3"/>
  <c r="Q1688" i="3"/>
  <c r="R1688" i="3"/>
  <c r="S1688" i="3"/>
  <c r="T1688" i="3"/>
  <c r="U1688" i="3"/>
  <c r="V1688" i="3"/>
  <c r="Q1689" i="3"/>
  <c r="R1689" i="3"/>
  <c r="S1689" i="3"/>
  <c r="T1689" i="3"/>
  <c r="U1689" i="3"/>
  <c r="V1689" i="3"/>
  <c r="Q1690" i="3"/>
  <c r="R1690" i="3"/>
  <c r="S1690" i="3"/>
  <c r="T1690" i="3"/>
  <c r="U1690" i="3"/>
  <c r="V1690" i="3"/>
  <c r="Q1691" i="3"/>
  <c r="R1691" i="3"/>
  <c r="S1691" i="3"/>
  <c r="T1691" i="3"/>
  <c r="U1691" i="3"/>
  <c r="V1691" i="3"/>
  <c r="Q1692" i="3"/>
  <c r="R1692" i="3"/>
  <c r="S1692" i="3"/>
  <c r="T1692" i="3"/>
  <c r="U1692" i="3"/>
  <c r="V1692" i="3"/>
  <c r="Q1693" i="3"/>
  <c r="R1693" i="3"/>
  <c r="S1693" i="3"/>
  <c r="T1693" i="3"/>
  <c r="U1693" i="3"/>
  <c r="V1693" i="3"/>
  <c r="Q1694" i="3"/>
  <c r="R1694" i="3"/>
  <c r="S1694" i="3"/>
  <c r="T1694" i="3"/>
  <c r="U1694" i="3"/>
  <c r="V1694" i="3"/>
  <c r="Q1695" i="3"/>
  <c r="R1695" i="3"/>
  <c r="S1695" i="3"/>
  <c r="T1695" i="3"/>
  <c r="U1695" i="3"/>
  <c r="V1695" i="3"/>
  <c r="Q1696" i="3"/>
  <c r="R1696" i="3"/>
  <c r="S1696" i="3"/>
  <c r="T1696" i="3"/>
  <c r="U1696" i="3"/>
  <c r="V1696" i="3"/>
  <c r="Q1697" i="3"/>
  <c r="R1697" i="3"/>
  <c r="S1697" i="3"/>
  <c r="T1697" i="3"/>
  <c r="U1697" i="3"/>
  <c r="V1697" i="3"/>
  <c r="Q1698" i="3"/>
  <c r="R1698" i="3"/>
  <c r="S1698" i="3"/>
  <c r="T1698" i="3"/>
  <c r="U1698" i="3"/>
  <c r="V1698" i="3"/>
  <c r="Q1699" i="3"/>
  <c r="R1699" i="3"/>
  <c r="S1699" i="3"/>
  <c r="T1699" i="3"/>
  <c r="U1699" i="3"/>
  <c r="V1699" i="3"/>
  <c r="Q1700" i="3"/>
  <c r="R1700" i="3"/>
  <c r="S1700" i="3"/>
  <c r="T1700" i="3"/>
  <c r="U1700" i="3"/>
  <c r="V1700" i="3"/>
  <c r="Q1701" i="3"/>
  <c r="R1701" i="3"/>
  <c r="S1701" i="3"/>
  <c r="T1701" i="3"/>
  <c r="U1701" i="3"/>
  <c r="V1701" i="3"/>
  <c r="Q1702" i="3"/>
  <c r="R1702" i="3"/>
  <c r="S1702" i="3"/>
  <c r="T1702" i="3"/>
  <c r="U1702" i="3"/>
  <c r="V1702" i="3"/>
  <c r="Q1703" i="3"/>
  <c r="R1703" i="3"/>
  <c r="S1703" i="3"/>
  <c r="T1703" i="3"/>
  <c r="U1703" i="3"/>
  <c r="V1703" i="3"/>
  <c r="Q1704" i="3"/>
  <c r="R1704" i="3"/>
  <c r="S1704" i="3"/>
  <c r="T1704" i="3"/>
  <c r="U1704" i="3"/>
  <c r="V1704" i="3"/>
  <c r="Q1705" i="3"/>
  <c r="R1705" i="3"/>
  <c r="S1705" i="3"/>
  <c r="T1705" i="3"/>
  <c r="U1705" i="3"/>
  <c r="V1705" i="3"/>
  <c r="Q1706" i="3"/>
  <c r="R1706" i="3"/>
  <c r="S1706" i="3"/>
  <c r="T1706" i="3"/>
  <c r="U1706" i="3"/>
  <c r="V1706" i="3"/>
  <c r="Q1707" i="3"/>
  <c r="R1707" i="3"/>
  <c r="S1707" i="3"/>
  <c r="T1707" i="3"/>
  <c r="U1707" i="3"/>
  <c r="V1707" i="3"/>
  <c r="Q1708" i="3"/>
  <c r="R1708" i="3"/>
  <c r="S1708" i="3"/>
  <c r="T1708" i="3"/>
  <c r="U1708" i="3"/>
  <c r="V1708" i="3"/>
  <c r="Q1709" i="3"/>
  <c r="R1709" i="3"/>
  <c r="S1709" i="3"/>
  <c r="T1709" i="3"/>
  <c r="U1709" i="3"/>
  <c r="V1709" i="3"/>
  <c r="Q1710" i="3"/>
  <c r="R1710" i="3"/>
  <c r="S1710" i="3"/>
  <c r="T1710" i="3"/>
  <c r="U1710" i="3"/>
  <c r="V1710" i="3"/>
  <c r="Q1711" i="3"/>
  <c r="R1711" i="3"/>
  <c r="S1711" i="3"/>
  <c r="T1711" i="3"/>
  <c r="U1711" i="3"/>
  <c r="V1711" i="3"/>
  <c r="Q1712" i="3"/>
  <c r="R1712" i="3"/>
  <c r="S1712" i="3"/>
  <c r="T1712" i="3"/>
  <c r="U1712" i="3"/>
  <c r="V1712" i="3"/>
  <c r="Q1713" i="3"/>
  <c r="R1713" i="3"/>
  <c r="S1713" i="3"/>
  <c r="T1713" i="3"/>
  <c r="U1713" i="3"/>
  <c r="V1713" i="3"/>
  <c r="Q1714" i="3"/>
  <c r="R1714" i="3"/>
  <c r="S1714" i="3"/>
  <c r="T1714" i="3"/>
  <c r="U1714" i="3"/>
  <c r="V1714" i="3"/>
  <c r="Q1715" i="3"/>
  <c r="R1715" i="3"/>
  <c r="S1715" i="3"/>
  <c r="T1715" i="3"/>
  <c r="U1715" i="3"/>
  <c r="V1715" i="3"/>
  <c r="Q1716" i="3"/>
  <c r="R1716" i="3"/>
  <c r="S1716" i="3"/>
  <c r="T1716" i="3"/>
  <c r="U1716" i="3"/>
  <c r="V1716" i="3"/>
  <c r="Q1717" i="3"/>
  <c r="R1717" i="3"/>
  <c r="S1717" i="3"/>
  <c r="T1717" i="3"/>
  <c r="U1717" i="3"/>
  <c r="V1717" i="3"/>
  <c r="Q1718" i="3"/>
  <c r="R1718" i="3"/>
  <c r="S1718" i="3"/>
  <c r="T1718" i="3"/>
  <c r="U1718" i="3"/>
  <c r="V1718" i="3"/>
  <c r="Q1719" i="3"/>
  <c r="R1719" i="3"/>
  <c r="S1719" i="3"/>
  <c r="T1719" i="3"/>
  <c r="U1719" i="3"/>
  <c r="V1719" i="3"/>
  <c r="Q1720" i="3"/>
  <c r="R1720" i="3"/>
  <c r="S1720" i="3"/>
  <c r="T1720" i="3"/>
  <c r="U1720" i="3"/>
  <c r="V1720" i="3"/>
  <c r="Q1721" i="3"/>
  <c r="R1721" i="3"/>
  <c r="S1721" i="3"/>
  <c r="T1721" i="3"/>
  <c r="U1721" i="3"/>
  <c r="V1721" i="3"/>
  <c r="Q1722" i="3"/>
  <c r="R1722" i="3"/>
  <c r="S1722" i="3"/>
  <c r="T1722" i="3"/>
  <c r="U1722" i="3"/>
  <c r="V1722" i="3"/>
  <c r="Q1723" i="3"/>
  <c r="R1723" i="3"/>
  <c r="S1723" i="3"/>
  <c r="T1723" i="3"/>
  <c r="U1723" i="3"/>
  <c r="V1723" i="3"/>
  <c r="Q1724" i="3"/>
  <c r="R1724" i="3"/>
  <c r="S1724" i="3"/>
  <c r="T1724" i="3"/>
  <c r="U1724" i="3"/>
  <c r="V1724" i="3"/>
  <c r="Q1725" i="3"/>
  <c r="R1725" i="3"/>
  <c r="S1725" i="3"/>
  <c r="T1725" i="3"/>
  <c r="U1725" i="3"/>
  <c r="V1725" i="3"/>
  <c r="Q1726" i="3"/>
  <c r="R1726" i="3"/>
  <c r="S1726" i="3"/>
  <c r="T1726" i="3"/>
  <c r="U1726" i="3"/>
  <c r="V1726" i="3"/>
  <c r="Q1727" i="3"/>
  <c r="R1727" i="3"/>
  <c r="S1727" i="3"/>
  <c r="T1727" i="3"/>
  <c r="U1727" i="3"/>
  <c r="V1727" i="3"/>
  <c r="Q1728" i="3"/>
  <c r="R1728" i="3"/>
  <c r="S1728" i="3"/>
  <c r="T1728" i="3"/>
  <c r="U1728" i="3"/>
  <c r="V1728" i="3"/>
  <c r="Q1729" i="3"/>
  <c r="R1729" i="3"/>
  <c r="S1729" i="3"/>
  <c r="T1729" i="3"/>
  <c r="U1729" i="3"/>
  <c r="V1729" i="3"/>
  <c r="Q1730" i="3"/>
  <c r="R1730" i="3"/>
  <c r="S1730" i="3"/>
  <c r="T1730" i="3"/>
  <c r="U1730" i="3"/>
  <c r="V1730" i="3"/>
  <c r="Q1731" i="3"/>
  <c r="R1731" i="3"/>
  <c r="S1731" i="3"/>
  <c r="T1731" i="3"/>
  <c r="U1731" i="3"/>
  <c r="V1731" i="3"/>
  <c r="Q1732" i="3"/>
  <c r="R1732" i="3"/>
  <c r="S1732" i="3"/>
  <c r="T1732" i="3"/>
  <c r="U1732" i="3"/>
  <c r="V1732" i="3"/>
  <c r="Q1733" i="3"/>
  <c r="R1733" i="3"/>
  <c r="S1733" i="3"/>
  <c r="T1733" i="3"/>
  <c r="U1733" i="3"/>
  <c r="V1733" i="3"/>
  <c r="Q1734" i="3"/>
  <c r="R1734" i="3"/>
  <c r="S1734" i="3"/>
  <c r="T1734" i="3"/>
  <c r="U1734" i="3"/>
  <c r="V1734" i="3"/>
  <c r="Q1735" i="3"/>
  <c r="R1735" i="3"/>
  <c r="S1735" i="3"/>
  <c r="T1735" i="3"/>
  <c r="U1735" i="3"/>
  <c r="V1735" i="3"/>
  <c r="Q1736" i="3"/>
  <c r="R1736" i="3"/>
  <c r="S1736" i="3"/>
  <c r="T1736" i="3"/>
  <c r="U1736" i="3"/>
  <c r="V1736" i="3"/>
  <c r="Q1737" i="3"/>
  <c r="R1737" i="3"/>
  <c r="S1737" i="3"/>
  <c r="T1737" i="3"/>
  <c r="U1737" i="3"/>
  <c r="V1737" i="3"/>
  <c r="Q1738" i="3"/>
  <c r="R1738" i="3"/>
  <c r="S1738" i="3"/>
  <c r="T1738" i="3"/>
  <c r="U1738" i="3"/>
  <c r="V1738" i="3"/>
  <c r="Q1739" i="3"/>
  <c r="R1739" i="3"/>
  <c r="S1739" i="3"/>
  <c r="T1739" i="3"/>
  <c r="U1739" i="3"/>
  <c r="V1739" i="3"/>
  <c r="Q1740" i="3"/>
  <c r="R1740" i="3"/>
  <c r="S1740" i="3"/>
  <c r="T1740" i="3"/>
  <c r="U1740" i="3"/>
  <c r="V1740" i="3"/>
  <c r="Q1741" i="3"/>
  <c r="R1741" i="3"/>
  <c r="S1741" i="3"/>
  <c r="T1741" i="3"/>
  <c r="U1741" i="3"/>
  <c r="V1741" i="3"/>
  <c r="Q1742" i="3"/>
  <c r="R1742" i="3"/>
  <c r="S1742" i="3"/>
  <c r="T1742" i="3"/>
  <c r="U1742" i="3"/>
  <c r="V1742" i="3"/>
  <c r="Q1743" i="3"/>
  <c r="R1743" i="3"/>
  <c r="S1743" i="3"/>
  <c r="T1743" i="3"/>
  <c r="U1743" i="3"/>
  <c r="V1743" i="3"/>
  <c r="Q1744" i="3"/>
  <c r="R1744" i="3"/>
  <c r="S1744" i="3"/>
  <c r="T1744" i="3"/>
  <c r="U1744" i="3"/>
  <c r="V1744" i="3"/>
  <c r="Q1745" i="3"/>
  <c r="R1745" i="3"/>
  <c r="S1745" i="3"/>
  <c r="T1745" i="3"/>
  <c r="U1745" i="3"/>
  <c r="V1745" i="3"/>
  <c r="Q1746" i="3"/>
  <c r="R1746" i="3"/>
  <c r="S1746" i="3"/>
  <c r="T1746" i="3"/>
  <c r="U1746" i="3"/>
  <c r="V1746" i="3"/>
  <c r="Q1747" i="3"/>
  <c r="R1747" i="3"/>
  <c r="S1747" i="3"/>
  <c r="T1747" i="3"/>
  <c r="U1747" i="3"/>
  <c r="V1747" i="3"/>
  <c r="Q1748" i="3"/>
  <c r="R1748" i="3"/>
  <c r="S1748" i="3"/>
  <c r="T1748" i="3"/>
  <c r="U1748" i="3"/>
  <c r="V1748" i="3"/>
  <c r="Q1749" i="3"/>
  <c r="R1749" i="3"/>
  <c r="S1749" i="3"/>
  <c r="T1749" i="3"/>
  <c r="U1749" i="3"/>
  <c r="V1749" i="3"/>
  <c r="Q1750" i="3"/>
  <c r="R1750" i="3"/>
  <c r="S1750" i="3"/>
  <c r="T1750" i="3"/>
  <c r="U1750" i="3"/>
  <c r="V1750" i="3"/>
  <c r="Q1751" i="3"/>
  <c r="R1751" i="3"/>
  <c r="S1751" i="3"/>
  <c r="T1751" i="3"/>
  <c r="U1751" i="3"/>
  <c r="V1751" i="3"/>
  <c r="Q1752" i="3"/>
  <c r="R1752" i="3"/>
  <c r="S1752" i="3"/>
  <c r="T1752" i="3"/>
  <c r="U1752" i="3"/>
  <c r="V1752" i="3"/>
  <c r="Q1753" i="3"/>
  <c r="R1753" i="3"/>
  <c r="S1753" i="3"/>
  <c r="T1753" i="3"/>
  <c r="U1753" i="3"/>
  <c r="V1753" i="3"/>
  <c r="Q1754" i="3"/>
  <c r="R1754" i="3"/>
  <c r="S1754" i="3"/>
  <c r="T1754" i="3"/>
  <c r="U1754" i="3"/>
  <c r="V1754" i="3"/>
  <c r="Q1755" i="3"/>
  <c r="R1755" i="3"/>
  <c r="S1755" i="3"/>
  <c r="T1755" i="3"/>
  <c r="U1755" i="3"/>
  <c r="V1755" i="3"/>
  <c r="Q1756" i="3"/>
  <c r="R1756" i="3"/>
  <c r="S1756" i="3"/>
  <c r="T1756" i="3"/>
  <c r="U1756" i="3"/>
  <c r="V1756" i="3"/>
  <c r="Q1757" i="3"/>
  <c r="R1757" i="3"/>
  <c r="S1757" i="3"/>
  <c r="T1757" i="3"/>
  <c r="U1757" i="3"/>
  <c r="V1757" i="3"/>
  <c r="Q1758" i="3"/>
  <c r="R1758" i="3"/>
  <c r="S1758" i="3"/>
  <c r="T1758" i="3"/>
  <c r="U1758" i="3"/>
  <c r="V1758" i="3"/>
  <c r="Q1759" i="3"/>
  <c r="R1759" i="3"/>
  <c r="S1759" i="3"/>
  <c r="T1759" i="3"/>
  <c r="U1759" i="3"/>
  <c r="V1759" i="3"/>
  <c r="Q1760" i="3"/>
  <c r="R1760" i="3"/>
  <c r="S1760" i="3"/>
  <c r="T1760" i="3"/>
  <c r="U1760" i="3"/>
  <c r="V1760" i="3"/>
  <c r="Q1761" i="3"/>
  <c r="R1761" i="3"/>
  <c r="S1761" i="3"/>
  <c r="T1761" i="3"/>
  <c r="U1761" i="3"/>
  <c r="V1761" i="3"/>
  <c r="Q1762" i="3"/>
  <c r="R1762" i="3"/>
  <c r="S1762" i="3"/>
  <c r="T1762" i="3"/>
  <c r="U1762" i="3"/>
  <c r="V1762" i="3"/>
  <c r="Q1763" i="3"/>
  <c r="R1763" i="3"/>
  <c r="S1763" i="3"/>
  <c r="T1763" i="3"/>
  <c r="U1763" i="3"/>
  <c r="V1763" i="3"/>
  <c r="Q1764" i="3"/>
  <c r="R1764" i="3"/>
  <c r="S1764" i="3"/>
  <c r="T1764" i="3"/>
  <c r="U1764" i="3"/>
  <c r="V1764" i="3"/>
  <c r="Q1765" i="3"/>
  <c r="R1765" i="3"/>
  <c r="S1765" i="3"/>
  <c r="T1765" i="3"/>
  <c r="U1765" i="3"/>
  <c r="V1765" i="3"/>
  <c r="Q1766" i="3"/>
  <c r="R1766" i="3"/>
  <c r="S1766" i="3"/>
  <c r="T1766" i="3"/>
  <c r="U1766" i="3"/>
  <c r="V1766" i="3"/>
  <c r="Q1767" i="3"/>
  <c r="R1767" i="3"/>
  <c r="S1767" i="3"/>
  <c r="T1767" i="3"/>
  <c r="U1767" i="3"/>
  <c r="V1767" i="3"/>
  <c r="Q1768" i="3"/>
  <c r="R1768" i="3"/>
  <c r="S1768" i="3"/>
  <c r="T1768" i="3"/>
  <c r="U1768" i="3"/>
  <c r="V1768" i="3"/>
  <c r="Q1769" i="3"/>
  <c r="R1769" i="3"/>
  <c r="S1769" i="3"/>
  <c r="T1769" i="3"/>
  <c r="U1769" i="3"/>
  <c r="V1769" i="3"/>
  <c r="Q1770" i="3"/>
  <c r="R1770" i="3"/>
  <c r="S1770" i="3"/>
  <c r="T1770" i="3"/>
  <c r="U1770" i="3"/>
  <c r="V1770" i="3"/>
  <c r="Q1771" i="3"/>
  <c r="R1771" i="3"/>
  <c r="S1771" i="3"/>
  <c r="T1771" i="3"/>
  <c r="U1771" i="3"/>
  <c r="V1771" i="3"/>
  <c r="Q1772" i="3"/>
  <c r="R1772" i="3"/>
  <c r="S1772" i="3"/>
  <c r="T1772" i="3"/>
  <c r="U1772" i="3"/>
  <c r="V1772" i="3"/>
  <c r="Q1773" i="3"/>
  <c r="R1773" i="3"/>
  <c r="S1773" i="3"/>
  <c r="T1773" i="3"/>
  <c r="U1773" i="3"/>
  <c r="V1773" i="3"/>
  <c r="Q1774" i="3"/>
  <c r="R1774" i="3"/>
  <c r="S1774" i="3"/>
  <c r="T1774" i="3"/>
  <c r="U1774" i="3"/>
  <c r="V1774" i="3"/>
  <c r="Q1775" i="3"/>
  <c r="R1775" i="3"/>
  <c r="S1775" i="3"/>
  <c r="T1775" i="3"/>
  <c r="U1775" i="3"/>
  <c r="V1775" i="3"/>
  <c r="Q1776" i="3"/>
  <c r="R1776" i="3"/>
  <c r="S1776" i="3"/>
  <c r="T1776" i="3"/>
  <c r="U1776" i="3"/>
  <c r="V1776" i="3"/>
  <c r="Q1777" i="3"/>
  <c r="R1777" i="3"/>
  <c r="S1777" i="3"/>
  <c r="T1777" i="3"/>
  <c r="U1777" i="3"/>
  <c r="V1777" i="3"/>
  <c r="Q1778" i="3"/>
  <c r="R1778" i="3"/>
  <c r="S1778" i="3"/>
  <c r="T1778" i="3"/>
  <c r="U1778" i="3"/>
  <c r="V1778" i="3"/>
  <c r="Q1779" i="3"/>
  <c r="R1779" i="3"/>
  <c r="S1779" i="3"/>
  <c r="T1779" i="3"/>
  <c r="U1779" i="3"/>
  <c r="V1779" i="3"/>
  <c r="Q1780" i="3"/>
  <c r="R1780" i="3"/>
  <c r="S1780" i="3"/>
  <c r="T1780" i="3"/>
  <c r="U1780" i="3"/>
  <c r="V1780" i="3"/>
  <c r="Q1781" i="3"/>
  <c r="R1781" i="3"/>
  <c r="S1781" i="3"/>
  <c r="T1781" i="3"/>
  <c r="U1781" i="3"/>
  <c r="V1781" i="3"/>
  <c r="Q1782" i="3"/>
  <c r="R1782" i="3"/>
  <c r="S1782" i="3"/>
  <c r="T1782" i="3"/>
  <c r="U1782" i="3"/>
  <c r="V1782" i="3"/>
  <c r="Q1783" i="3"/>
  <c r="R1783" i="3"/>
  <c r="S1783" i="3"/>
  <c r="T1783" i="3"/>
  <c r="U1783" i="3"/>
  <c r="V1783" i="3"/>
  <c r="Q1784" i="3"/>
  <c r="R1784" i="3"/>
  <c r="S1784" i="3"/>
  <c r="T1784" i="3"/>
  <c r="U1784" i="3"/>
  <c r="V1784" i="3"/>
  <c r="Q1785" i="3"/>
  <c r="R1785" i="3"/>
  <c r="S1785" i="3"/>
  <c r="T1785" i="3"/>
  <c r="U1785" i="3"/>
  <c r="V1785" i="3"/>
  <c r="Q1786" i="3"/>
  <c r="R1786" i="3"/>
  <c r="S1786" i="3"/>
  <c r="T1786" i="3"/>
  <c r="U1786" i="3"/>
  <c r="V1786" i="3"/>
  <c r="Q1787" i="3"/>
  <c r="R1787" i="3"/>
  <c r="S1787" i="3"/>
  <c r="T1787" i="3"/>
  <c r="U1787" i="3"/>
  <c r="V1787" i="3"/>
  <c r="Q1788" i="3"/>
  <c r="R1788" i="3"/>
  <c r="S1788" i="3"/>
  <c r="T1788" i="3"/>
  <c r="U1788" i="3"/>
  <c r="V1788" i="3"/>
  <c r="Q1789" i="3"/>
  <c r="R1789" i="3"/>
  <c r="S1789" i="3"/>
  <c r="T1789" i="3"/>
  <c r="U1789" i="3"/>
  <c r="V1789" i="3"/>
  <c r="Q1790" i="3"/>
  <c r="R1790" i="3"/>
  <c r="S1790" i="3"/>
  <c r="T1790" i="3"/>
  <c r="U1790" i="3"/>
  <c r="V1790" i="3"/>
  <c r="Q1791" i="3"/>
  <c r="R1791" i="3"/>
  <c r="S1791" i="3"/>
  <c r="T1791" i="3"/>
  <c r="U1791" i="3"/>
  <c r="V1791" i="3"/>
  <c r="Q1792" i="3"/>
  <c r="R1792" i="3"/>
  <c r="S1792" i="3"/>
  <c r="T1792" i="3"/>
  <c r="U1792" i="3"/>
  <c r="V1792" i="3"/>
  <c r="Q1793" i="3"/>
  <c r="R1793" i="3"/>
  <c r="S1793" i="3"/>
  <c r="T1793" i="3"/>
  <c r="U1793" i="3"/>
  <c r="V1793" i="3"/>
  <c r="Q1794" i="3"/>
  <c r="R1794" i="3"/>
  <c r="S1794" i="3"/>
  <c r="T1794" i="3"/>
  <c r="U1794" i="3"/>
  <c r="V1794" i="3"/>
  <c r="Q1795" i="3"/>
  <c r="R1795" i="3"/>
  <c r="S1795" i="3"/>
  <c r="T1795" i="3"/>
  <c r="U1795" i="3"/>
  <c r="V1795" i="3"/>
  <c r="Q1796" i="3"/>
  <c r="R1796" i="3"/>
  <c r="S1796" i="3"/>
  <c r="T1796" i="3"/>
  <c r="U1796" i="3"/>
  <c r="V1796" i="3"/>
  <c r="Q1797" i="3"/>
  <c r="R1797" i="3"/>
  <c r="S1797" i="3"/>
  <c r="T1797" i="3"/>
  <c r="U1797" i="3"/>
  <c r="V1797" i="3"/>
  <c r="Q1798" i="3"/>
  <c r="R1798" i="3"/>
  <c r="S1798" i="3"/>
  <c r="T1798" i="3"/>
  <c r="U1798" i="3"/>
  <c r="V1798" i="3"/>
  <c r="Q1799" i="3"/>
  <c r="R1799" i="3"/>
  <c r="S1799" i="3"/>
  <c r="T1799" i="3"/>
  <c r="U1799" i="3"/>
  <c r="V1799" i="3"/>
  <c r="Q1800" i="3"/>
  <c r="R1800" i="3"/>
  <c r="S1800" i="3"/>
  <c r="T1800" i="3"/>
  <c r="U1800" i="3"/>
  <c r="V1800" i="3"/>
  <c r="Q1801" i="3"/>
  <c r="R1801" i="3"/>
  <c r="S1801" i="3"/>
  <c r="T1801" i="3"/>
  <c r="U1801" i="3"/>
  <c r="V1801" i="3"/>
  <c r="Q1802" i="3"/>
  <c r="R1802" i="3"/>
  <c r="S1802" i="3"/>
  <c r="T1802" i="3"/>
  <c r="U1802" i="3"/>
  <c r="V1802" i="3"/>
  <c r="Q1803" i="3"/>
  <c r="R1803" i="3"/>
  <c r="S1803" i="3"/>
  <c r="T1803" i="3"/>
  <c r="U1803" i="3"/>
  <c r="V1803" i="3"/>
  <c r="Q1804" i="3"/>
  <c r="R1804" i="3"/>
  <c r="S1804" i="3"/>
  <c r="T1804" i="3"/>
  <c r="U1804" i="3"/>
  <c r="V1804" i="3"/>
  <c r="Q1805" i="3"/>
  <c r="R1805" i="3"/>
  <c r="S1805" i="3"/>
  <c r="T1805" i="3"/>
  <c r="U1805" i="3"/>
  <c r="V1805" i="3"/>
  <c r="Q1806" i="3"/>
  <c r="R1806" i="3"/>
  <c r="S1806" i="3"/>
  <c r="T1806" i="3"/>
  <c r="U1806" i="3"/>
  <c r="V1806" i="3"/>
  <c r="Q1807" i="3"/>
  <c r="R1807" i="3"/>
  <c r="S1807" i="3"/>
  <c r="T1807" i="3"/>
  <c r="U1807" i="3"/>
  <c r="V1807" i="3"/>
  <c r="Q1808" i="3"/>
  <c r="R1808" i="3"/>
  <c r="S1808" i="3"/>
  <c r="T1808" i="3"/>
  <c r="U1808" i="3"/>
  <c r="V1808" i="3"/>
  <c r="Q1809" i="3"/>
  <c r="R1809" i="3"/>
  <c r="S1809" i="3"/>
  <c r="T1809" i="3"/>
  <c r="U1809" i="3"/>
  <c r="V1809" i="3"/>
  <c r="Q1810" i="3"/>
  <c r="R1810" i="3"/>
  <c r="S1810" i="3"/>
  <c r="T1810" i="3"/>
  <c r="U1810" i="3"/>
  <c r="V1810" i="3"/>
  <c r="Q1811" i="3"/>
  <c r="R1811" i="3"/>
  <c r="S1811" i="3"/>
  <c r="T1811" i="3"/>
  <c r="U1811" i="3"/>
  <c r="V1811" i="3"/>
  <c r="Q1812" i="3"/>
  <c r="R1812" i="3"/>
  <c r="S1812" i="3"/>
  <c r="T1812" i="3"/>
  <c r="U1812" i="3"/>
  <c r="V1812" i="3"/>
  <c r="Q1813" i="3"/>
  <c r="R1813" i="3"/>
  <c r="S1813" i="3"/>
  <c r="T1813" i="3"/>
  <c r="U1813" i="3"/>
  <c r="V1813" i="3"/>
  <c r="Q1814" i="3"/>
  <c r="R1814" i="3"/>
  <c r="S1814" i="3"/>
  <c r="T1814" i="3"/>
  <c r="U1814" i="3"/>
  <c r="V1814" i="3"/>
  <c r="Q1815" i="3"/>
  <c r="R1815" i="3"/>
  <c r="S1815" i="3"/>
  <c r="T1815" i="3"/>
  <c r="U1815" i="3"/>
  <c r="V1815" i="3"/>
  <c r="Q1816" i="3"/>
  <c r="R1816" i="3"/>
  <c r="S1816" i="3"/>
  <c r="T1816" i="3"/>
  <c r="U1816" i="3"/>
  <c r="V1816" i="3"/>
  <c r="Q1817" i="3"/>
  <c r="R1817" i="3"/>
  <c r="S1817" i="3"/>
  <c r="T1817" i="3"/>
  <c r="U1817" i="3"/>
  <c r="V1817" i="3"/>
  <c r="Q1818" i="3"/>
  <c r="R1818" i="3"/>
  <c r="S1818" i="3"/>
  <c r="T1818" i="3"/>
  <c r="U1818" i="3"/>
  <c r="V1818" i="3"/>
  <c r="Q1819" i="3"/>
  <c r="R1819" i="3"/>
  <c r="S1819" i="3"/>
  <c r="T1819" i="3"/>
  <c r="U1819" i="3"/>
  <c r="V1819" i="3"/>
  <c r="Q1820" i="3"/>
  <c r="R1820" i="3"/>
  <c r="S1820" i="3"/>
  <c r="T1820" i="3"/>
  <c r="U1820" i="3"/>
  <c r="V1820" i="3"/>
  <c r="Q1821" i="3"/>
  <c r="R1821" i="3"/>
  <c r="S1821" i="3"/>
  <c r="T1821" i="3"/>
  <c r="U1821" i="3"/>
  <c r="V1821" i="3"/>
  <c r="Q1822" i="3"/>
  <c r="R1822" i="3"/>
  <c r="S1822" i="3"/>
  <c r="T1822" i="3"/>
  <c r="U1822" i="3"/>
  <c r="V1822" i="3"/>
  <c r="Q1823" i="3"/>
  <c r="R1823" i="3"/>
  <c r="S1823" i="3"/>
  <c r="T1823" i="3"/>
  <c r="U1823" i="3"/>
  <c r="V1823" i="3"/>
  <c r="Q1824" i="3"/>
  <c r="R1824" i="3"/>
  <c r="S1824" i="3"/>
  <c r="T1824" i="3"/>
  <c r="U1824" i="3"/>
  <c r="V1824" i="3"/>
  <c r="Q1825" i="3"/>
  <c r="R1825" i="3"/>
  <c r="S1825" i="3"/>
  <c r="T1825" i="3"/>
  <c r="U1825" i="3"/>
  <c r="V1825" i="3"/>
  <c r="Q1826" i="3"/>
  <c r="R1826" i="3"/>
  <c r="S1826" i="3"/>
  <c r="T1826" i="3"/>
  <c r="U1826" i="3"/>
  <c r="V1826" i="3"/>
  <c r="Q1827" i="3"/>
  <c r="R1827" i="3"/>
  <c r="S1827" i="3"/>
  <c r="T1827" i="3"/>
  <c r="U1827" i="3"/>
  <c r="V1827" i="3"/>
  <c r="Q1828" i="3"/>
  <c r="R1828" i="3"/>
  <c r="S1828" i="3"/>
  <c r="T1828" i="3"/>
  <c r="U1828" i="3"/>
  <c r="V1828" i="3"/>
  <c r="Q1829" i="3"/>
  <c r="R1829" i="3"/>
  <c r="S1829" i="3"/>
  <c r="T1829" i="3"/>
  <c r="U1829" i="3"/>
  <c r="V1829" i="3"/>
  <c r="Q1830" i="3"/>
  <c r="R1830" i="3"/>
  <c r="S1830" i="3"/>
  <c r="T1830" i="3"/>
  <c r="U1830" i="3"/>
  <c r="V1830" i="3"/>
  <c r="Q1831" i="3"/>
  <c r="R1831" i="3"/>
  <c r="S1831" i="3"/>
  <c r="T1831" i="3"/>
  <c r="U1831" i="3"/>
  <c r="V1831" i="3"/>
  <c r="Q1832" i="3"/>
  <c r="R1832" i="3"/>
  <c r="S1832" i="3"/>
  <c r="T1832" i="3"/>
  <c r="U1832" i="3"/>
  <c r="V1832" i="3"/>
  <c r="Q1833" i="3"/>
  <c r="R1833" i="3"/>
  <c r="S1833" i="3"/>
  <c r="T1833" i="3"/>
  <c r="U1833" i="3"/>
  <c r="V1833" i="3"/>
  <c r="Q1834" i="3"/>
  <c r="R1834" i="3"/>
  <c r="S1834" i="3"/>
  <c r="T1834" i="3"/>
  <c r="U1834" i="3"/>
  <c r="V1834" i="3"/>
  <c r="Q1835" i="3"/>
  <c r="R1835" i="3"/>
  <c r="S1835" i="3"/>
  <c r="T1835" i="3"/>
  <c r="U1835" i="3"/>
  <c r="V1835" i="3"/>
  <c r="Q1836" i="3"/>
  <c r="R1836" i="3"/>
  <c r="S1836" i="3"/>
  <c r="T1836" i="3"/>
  <c r="U1836" i="3"/>
  <c r="V1836" i="3"/>
  <c r="Q1837" i="3"/>
  <c r="R1837" i="3"/>
  <c r="S1837" i="3"/>
  <c r="T1837" i="3"/>
  <c r="U1837" i="3"/>
  <c r="V1837" i="3"/>
  <c r="Q1838" i="3"/>
  <c r="R1838" i="3"/>
  <c r="S1838" i="3"/>
  <c r="T1838" i="3"/>
  <c r="U1838" i="3"/>
  <c r="V1838" i="3"/>
  <c r="Q1839" i="3"/>
  <c r="R1839" i="3"/>
  <c r="S1839" i="3"/>
  <c r="T1839" i="3"/>
  <c r="U1839" i="3"/>
  <c r="V1839" i="3"/>
  <c r="Q1840" i="3"/>
  <c r="R1840" i="3"/>
  <c r="S1840" i="3"/>
  <c r="T1840" i="3"/>
  <c r="U1840" i="3"/>
  <c r="V1840" i="3"/>
  <c r="Q1841" i="3"/>
  <c r="R1841" i="3"/>
  <c r="S1841" i="3"/>
  <c r="T1841" i="3"/>
  <c r="U1841" i="3"/>
  <c r="V1841" i="3"/>
  <c r="Q1842" i="3"/>
  <c r="R1842" i="3"/>
  <c r="S1842" i="3"/>
  <c r="T1842" i="3"/>
  <c r="U1842" i="3"/>
  <c r="V1842" i="3"/>
  <c r="Q1843" i="3"/>
  <c r="R1843" i="3"/>
  <c r="S1843" i="3"/>
  <c r="T1843" i="3"/>
  <c r="U1843" i="3"/>
  <c r="V1843" i="3"/>
  <c r="Q1844" i="3"/>
  <c r="R1844" i="3"/>
  <c r="S1844" i="3"/>
  <c r="T1844" i="3"/>
  <c r="U1844" i="3"/>
  <c r="V1844" i="3"/>
  <c r="Q1845" i="3"/>
  <c r="R1845" i="3"/>
  <c r="S1845" i="3"/>
  <c r="T1845" i="3"/>
  <c r="U1845" i="3"/>
  <c r="V1845" i="3"/>
  <c r="Q1846" i="3"/>
  <c r="R1846" i="3"/>
  <c r="S1846" i="3"/>
  <c r="T1846" i="3"/>
  <c r="U1846" i="3"/>
  <c r="V1846" i="3"/>
  <c r="Q1847" i="3"/>
  <c r="R1847" i="3"/>
  <c r="S1847" i="3"/>
  <c r="T1847" i="3"/>
  <c r="U1847" i="3"/>
  <c r="V1847" i="3"/>
  <c r="Q1848" i="3"/>
  <c r="R1848" i="3"/>
  <c r="S1848" i="3"/>
  <c r="T1848" i="3"/>
  <c r="U1848" i="3"/>
  <c r="V1848" i="3"/>
  <c r="Q1849" i="3"/>
  <c r="R1849" i="3"/>
  <c r="S1849" i="3"/>
  <c r="T1849" i="3"/>
  <c r="U1849" i="3"/>
  <c r="V1849" i="3"/>
  <c r="Q1850" i="3"/>
  <c r="R1850" i="3"/>
  <c r="S1850" i="3"/>
  <c r="T1850" i="3"/>
  <c r="U1850" i="3"/>
  <c r="V1850" i="3"/>
  <c r="Q1851" i="3"/>
  <c r="R1851" i="3"/>
  <c r="S1851" i="3"/>
  <c r="T1851" i="3"/>
  <c r="U1851" i="3"/>
  <c r="V1851" i="3"/>
  <c r="Q1852" i="3"/>
  <c r="R1852" i="3"/>
  <c r="S1852" i="3"/>
  <c r="T1852" i="3"/>
  <c r="U1852" i="3"/>
  <c r="V1852" i="3"/>
  <c r="Q1853" i="3"/>
  <c r="R1853" i="3"/>
  <c r="S1853" i="3"/>
  <c r="T1853" i="3"/>
  <c r="U1853" i="3"/>
  <c r="V1853" i="3"/>
  <c r="Q1854" i="3"/>
  <c r="R1854" i="3"/>
  <c r="S1854" i="3"/>
  <c r="T1854" i="3"/>
  <c r="U1854" i="3"/>
  <c r="V1854" i="3"/>
  <c r="Q1855" i="3"/>
  <c r="R1855" i="3"/>
  <c r="S1855" i="3"/>
  <c r="T1855" i="3"/>
  <c r="U1855" i="3"/>
  <c r="V1855" i="3"/>
  <c r="Q1856" i="3"/>
  <c r="R1856" i="3"/>
  <c r="S1856" i="3"/>
  <c r="T1856" i="3"/>
  <c r="U1856" i="3"/>
  <c r="V1856" i="3"/>
  <c r="Q1857" i="3"/>
  <c r="R1857" i="3"/>
  <c r="S1857" i="3"/>
  <c r="T1857" i="3"/>
  <c r="U1857" i="3"/>
  <c r="V1857" i="3"/>
  <c r="Q1858" i="3"/>
  <c r="R1858" i="3"/>
  <c r="S1858" i="3"/>
  <c r="T1858" i="3"/>
  <c r="U1858" i="3"/>
  <c r="V1858" i="3"/>
  <c r="Q1859" i="3"/>
  <c r="R1859" i="3"/>
  <c r="S1859" i="3"/>
  <c r="T1859" i="3"/>
  <c r="U1859" i="3"/>
  <c r="V1859" i="3"/>
  <c r="Q1860" i="3"/>
  <c r="R1860" i="3"/>
  <c r="S1860" i="3"/>
  <c r="T1860" i="3"/>
  <c r="U1860" i="3"/>
  <c r="V1860" i="3"/>
  <c r="Q1861" i="3"/>
  <c r="R1861" i="3"/>
  <c r="S1861" i="3"/>
  <c r="T1861" i="3"/>
  <c r="U1861" i="3"/>
  <c r="V1861" i="3"/>
  <c r="Q1862" i="3"/>
  <c r="R1862" i="3"/>
  <c r="S1862" i="3"/>
  <c r="T1862" i="3"/>
  <c r="U1862" i="3"/>
  <c r="V1862" i="3"/>
  <c r="Q1863" i="3"/>
  <c r="R1863" i="3"/>
  <c r="S1863" i="3"/>
  <c r="T1863" i="3"/>
  <c r="U1863" i="3"/>
  <c r="V1863" i="3"/>
  <c r="Q1864" i="3"/>
  <c r="R1864" i="3"/>
  <c r="S1864" i="3"/>
  <c r="T1864" i="3"/>
  <c r="U1864" i="3"/>
  <c r="V1864" i="3"/>
  <c r="Q1865" i="3"/>
  <c r="R1865" i="3"/>
  <c r="S1865" i="3"/>
  <c r="T1865" i="3"/>
  <c r="U1865" i="3"/>
  <c r="V1865" i="3"/>
  <c r="Q1866" i="3"/>
  <c r="R1866" i="3"/>
  <c r="S1866" i="3"/>
  <c r="T1866" i="3"/>
  <c r="U1866" i="3"/>
  <c r="V1866" i="3"/>
  <c r="Q1867" i="3"/>
  <c r="R1867" i="3"/>
  <c r="S1867" i="3"/>
  <c r="T1867" i="3"/>
  <c r="U1867" i="3"/>
  <c r="V1867" i="3"/>
  <c r="Q1868" i="3"/>
  <c r="R1868" i="3"/>
  <c r="S1868" i="3"/>
  <c r="T1868" i="3"/>
  <c r="U1868" i="3"/>
  <c r="V1868" i="3"/>
  <c r="Q1869" i="3"/>
  <c r="R1869" i="3"/>
  <c r="S1869" i="3"/>
  <c r="T1869" i="3"/>
  <c r="U1869" i="3"/>
  <c r="V1869" i="3"/>
  <c r="Q1870" i="3"/>
  <c r="R1870" i="3"/>
  <c r="S1870" i="3"/>
  <c r="T1870" i="3"/>
  <c r="U1870" i="3"/>
  <c r="V1870" i="3"/>
  <c r="Q1871" i="3"/>
  <c r="R1871" i="3"/>
  <c r="S1871" i="3"/>
  <c r="T1871" i="3"/>
  <c r="U1871" i="3"/>
  <c r="V1871" i="3"/>
  <c r="Q1872" i="3"/>
  <c r="R1872" i="3"/>
  <c r="S1872" i="3"/>
  <c r="T1872" i="3"/>
  <c r="U1872" i="3"/>
  <c r="V1872" i="3"/>
  <c r="Q1873" i="3"/>
  <c r="R1873" i="3"/>
  <c r="S1873" i="3"/>
  <c r="T1873" i="3"/>
  <c r="U1873" i="3"/>
  <c r="V1873" i="3"/>
  <c r="Q1874" i="3"/>
  <c r="R1874" i="3"/>
  <c r="S1874" i="3"/>
  <c r="T1874" i="3"/>
  <c r="U1874" i="3"/>
  <c r="V1874" i="3"/>
  <c r="Q1875" i="3"/>
  <c r="R1875" i="3"/>
  <c r="S1875" i="3"/>
  <c r="T1875" i="3"/>
  <c r="U1875" i="3"/>
  <c r="V1875" i="3"/>
  <c r="Q1876" i="3"/>
  <c r="R1876" i="3"/>
  <c r="S1876" i="3"/>
  <c r="T1876" i="3"/>
  <c r="U1876" i="3"/>
  <c r="V1876" i="3"/>
  <c r="Q1877" i="3"/>
  <c r="R1877" i="3"/>
  <c r="S1877" i="3"/>
  <c r="T1877" i="3"/>
  <c r="U1877" i="3"/>
  <c r="V1877" i="3"/>
  <c r="Q1878" i="3"/>
  <c r="R1878" i="3"/>
  <c r="S1878" i="3"/>
  <c r="T1878" i="3"/>
  <c r="U1878" i="3"/>
  <c r="V1878" i="3"/>
  <c r="Q1879" i="3"/>
  <c r="R1879" i="3"/>
  <c r="S1879" i="3"/>
  <c r="T1879" i="3"/>
  <c r="U1879" i="3"/>
  <c r="V1879" i="3"/>
  <c r="Q1880" i="3"/>
  <c r="R1880" i="3"/>
  <c r="S1880" i="3"/>
  <c r="T1880" i="3"/>
  <c r="U1880" i="3"/>
  <c r="V1880" i="3"/>
  <c r="Q1881" i="3"/>
  <c r="R1881" i="3"/>
  <c r="S1881" i="3"/>
  <c r="T1881" i="3"/>
  <c r="U1881" i="3"/>
  <c r="V1881" i="3"/>
  <c r="Q1882" i="3"/>
  <c r="R1882" i="3"/>
  <c r="S1882" i="3"/>
  <c r="T1882" i="3"/>
  <c r="U1882" i="3"/>
  <c r="V1882" i="3"/>
  <c r="Q1883" i="3"/>
  <c r="R1883" i="3"/>
  <c r="S1883" i="3"/>
  <c r="T1883" i="3"/>
  <c r="U1883" i="3"/>
  <c r="V1883" i="3"/>
  <c r="Q1884" i="3"/>
  <c r="R1884" i="3"/>
  <c r="S1884" i="3"/>
  <c r="T1884" i="3"/>
  <c r="U1884" i="3"/>
  <c r="V1884" i="3"/>
  <c r="Q1885" i="3"/>
  <c r="R1885" i="3"/>
  <c r="S1885" i="3"/>
  <c r="T1885" i="3"/>
  <c r="U1885" i="3"/>
  <c r="V1885" i="3"/>
  <c r="Q1886" i="3"/>
  <c r="R1886" i="3"/>
  <c r="S1886" i="3"/>
  <c r="T1886" i="3"/>
  <c r="U1886" i="3"/>
  <c r="V1886" i="3"/>
  <c r="Q1887" i="3"/>
  <c r="R1887" i="3"/>
  <c r="S1887" i="3"/>
  <c r="T1887" i="3"/>
  <c r="U1887" i="3"/>
  <c r="V1887" i="3"/>
  <c r="Q1888" i="3"/>
  <c r="R1888" i="3"/>
  <c r="S1888" i="3"/>
  <c r="T1888" i="3"/>
  <c r="U1888" i="3"/>
  <c r="V1888" i="3"/>
  <c r="Q1889" i="3"/>
  <c r="R1889" i="3"/>
  <c r="S1889" i="3"/>
  <c r="T1889" i="3"/>
  <c r="U1889" i="3"/>
  <c r="V1889" i="3"/>
  <c r="Q1890" i="3"/>
  <c r="R1890" i="3"/>
  <c r="S1890" i="3"/>
  <c r="T1890" i="3"/>
  <c r="U1890" i="3"/>
  <c r="V1890" i="3"/>
  <c r="Q1891" i="3"/>
  <c r="R1891" i="3"/>
  <c r="S1891" i="3"/>
  <c r="T1891" i="3"/>
  <c r="U1891" i="3"/>
  <c r="V1891" i="3"/>
  <c r="Q1892" i="3"/>
  <c r="R1892" i="3"/>
  <c r="S1892" i="3"/>
  <c r="T1892" i="3"/>
  <c r="U1892" i="3"/>
  <c r="V1892" i="3"/>
  <c r="Q1893" i="3"/>
  <c r="R1893" i="3"/>
  <c r="S1893" i="3"/>
  <c r="T1893" i="3"/>
  <c r="U1893" i="3"/>
  <c r="V1893" i="3"/>
  <c r="Q1894" i="3"/>
  <c r="R1894" i="3"/>
  <c r="S1894" i="3"/>
  <c r="T1894" i="3"/>
  <c r="U1894" i="3"/>
  <c r="V1894" i="3"/>
  <c r="Q1895" i="3"/>
  <c r="R1895" i="3"/>
  <c r="S1895" i="3"/>
  <c r="T1895" i="3"/>
  <c r="U1895" i="3"/>
  <c r="V1895" i="3"/>
  <c r="Q1896" i="3"/>
  <c r="R1896" i="3"/>
  <c r="S1896" i="3"/>
  <c r="T1896" i="3"/>
  <c r="U1896" i="3"/>
  <c r="V1896" i="3"/>
  <c r="Q1897" i="3"/>
  <c r="R1897" i="3"/>
  <c r="S1897" i="3"/>
  <c r="T1897" i="3"/>
  <c r="U1897" i="3"/>
  <c r="V1897" i="3"/>
  <c r="Q1898" i="3"/>
  <c r="R1898" i="3"/>
  <c r="S1898" i="3"/>
  <c r="T1898" i="3"/>
  <c r="U1898" i="3"/>
  <c r="V1898" i="3"/>
  <c r="Q1899" i="3"/>
  <c r="R1899" i="3"/>
  <c r="S1899" i="3"/>
  <c r="T1899" i="3"/>
  <c r="U1899" i="3"/>
  <c r="V1899" i="3"/>
  <c r="Q1900" i="3"/>
  <c r="R1900" i="3"/>
  <c r="S1900" i="3"/>
  <c r="T1900" i="3"/>
  <c r="U1900" i="3"/>
  <c r="V1900" i="3"/>
  <c r="Q1901" i="3"/>
  <c r="R1901" i="3"/>
  <c r="S1901" i="3"/>
  <c r="T1901" i="3"/>
  <c r="U1901" i="3"/>
  <c r="V1901" i="3"/>
  <c r="Q1902" i="3"/>
  <c r="R1902" i="3"/>
  <c r="S1902" i="3"/>
  <c r="T1902" i="3"/>
  <c r="U1902" i="3"/>
  <c r="V1902" i="3"/>
  <c r="Q1903" i="3"/>
  <c r="R1903" i="3"/>
  <c r="S1903" i="3"/>
  <c r="T1903" i="3"/>
  <c r="U1903" i="3"/>
  <c r="V1903" i="3"/>
  <c r="Q1904" i="3"/>
  <c r="R1904" i="3"/>
  <c r="S1904" i="3"/>
  <c r="T1904" i="3"/>
  <c r="U1904" i="3"/>
  <c r="V1904" i="3"/>
  <c r="Q1905" i="3"/>
  <c r="R1905" i="3"/>
  <c r="S1905" i="3"/>
  <c r="T1905" i="3"/>
  <c r="U1905" i="3"/>
  <c r="V1905" i="3"/>
  <c r="Q1906" i="3"/>
  <c r="R1906" i="3"/>
  <c r="S1906" i="3"/>
  <c r="T1906" i="3"/>
  <c r="U1906" i="3"/>
  <c r="V1906" i="3"/>
  <c r="Q1907" i="3"/>
  <c r="R1907" i="3"/>
  <c r="S1907" i="3"/>
  <c r="T1907" i="3"/>
  <c r="U1907" i="3"/>
  <c r="V1907" i="3"/>
  <c r="Q1908" i="3"/>
  <c r="R1908" i="3"/>
  <c r="S1908" i="3"/>
  <c r="T1908" i="3"/>
  <c r="U1908" i="3"/>
  <c r="V1908" i="3"/>
  <c r="Q1909" i="3"/>
  <c r="R1909" i="3"/>
  <c r="S1909" i="3"/>
  <c r="T1909" i="3"/>
  <c r="U1909" i="3"/>
  <c r="V1909" i="3"/>
  <c r="Q1910" i="3"/>
  <c r="R1910" i="3"/>
  <c r="S1910" i="3"/>
  <c r="T1910" i="3"/>
  <c r="U1910" i="3"/>
  <c r="V1910" i="3"/>
  <c r="Q1911" i="3"/>
  <c r="R1911" i="3"/>
  <c r="S1911" i="3"/>
  <c r="T1911" i="3"/>
  <c r="U1911" i="3"/>
  <c r="V1911" i="3"/>
  <c r="Q1912" i="3"/>
  <c r="R1912" i="3"/>
  <c r="S1912" i="3"/>
  <c r="T1912" i="3"/>
  <c r="U1912" i="3"/>
  <c r="V1912" i="3"/>
  <c r="Q1913" i="3"/>
  <c r="R1913" i="3"/>
  <c r="S1913" i="3"/>
  <c r="T1913" i="3"/>
  <c r="U1913" i="3"/>
  <c r="V1913" i="3"/>
  <c r="Q1914" i="3"/>
  <c r="R1914" i="3"/>
  <c r="S1914" i="3"/>
  <c r="T1914" i="3"/>
  <c r="U1914" i="3"/>
  <c r="V1914" i="3"/>
  <c r="Q1915" i="3"/>
  <c r="R1915" i="3"/>
  <c r="S1915" i="3"/>
  <c r="T1915" i="3"/>
  <c r="U1915" i="3"/>
  <c r="V1915" i="3"/>
  <c r="Q1916" i="3"/>
  <c r="R1916" i="3"/>
  <c r="S1916" i="3"/>
  <c r="T1916" i="3"/>
  <c r="U1916" i="3"/>
  <c r="V1916" i="3"/>
  <c r="Q1917" i="3"/>
  <c r="R1917" i="3"/>
  <c r="S1917" i="3"/>
  <c r="T1917" i="3"/>
  <c r="U1917" i="3"/>
  <c r="V1917" i="3"/>
  <c r="Q1918" i="3"/>
  <c r="R1918" i="3"/>
  <c r="S1918" i="3"/>
  <c r="T1918" i="3"/>
  <c r="U1918" i="3"/>
  <c r="V1918" i="3"/>
  <c r="Q1919" i="3"/>
  <c r="R1919" i="3"/>
  <c r="S1919" i="3"/>
  <c r="T1919" i="3"/>
  <c r="U1919" i="3"/>
  <c r="V1919" i="3"/>
  <c r="Q1920" i="3"/>
  <c r="R1920" i="3"/>
  <c r="S1920" i="3"/>
  <c r="T1920" i="3"/>
  <c r="U1920" i="3"/>
  <c r="V1920" i="3"/>
  <c r="Q1921" i="3"/>
  <c r="R1921" i="3"/>
  <c r="S1921" i="3"/>
  <c r="T1921" i="3"/>
  <c r="U1921" i="3"/>
  <c r="V1921" i="3"/>
  <c r="Q1922" i="3"/>
  <c r="R1922" i="3"/>
  <c r="S1922" i="3"/>
  <c r="T1922" i="3"/>
  <c r="U1922" i="3"/>
  <c r="V1922" i="3"/>
  <c r="Q1923" i="3"/>
  <c r="R1923" i="3"/>
  <c r="S1923" i="3"/>
  <c r="T1923" i="3"/>
  <c r="U1923" i="3"/>
  <c r="V1923" i="3"/>
  <c r="Q1924" i="3"/>
  <c r="R1924" i="3"/>
  <c r="S1924" i="3"/>
  <c r="T1924" i="3"/>
  <c r="U1924" i="3"/>
  <c r="V1924" i="3"/>
  <c r="Q1925" i="3"/>
  <c r="R1925" i="3"/>
  <c r="S1925" i="3"/>
  <c r="T1925" i="3"/>
  <c r="U1925" i="3"/>
  <c r="V1925" i="3"/>
  <c r="Q1926" i="3"/>
  <c r="R1926" i="3"/>
  <c r="S1926" i="3"/>
  <c r="T1926" i="3"/>
  <c r="U1926" i="3"/>
  <c r="V1926" i="3"/>
  <c r="Q1927" i="3"/>
  <c r="R1927" i="3"/>
  <c r="S1927" i="3"/>
  <c r="T1927" i="3"/>
  <c r="U1927" i="3"/>
  <c r="V1927" i="3"/>
  <c r="Q1928" i="3"/>
  <c r="R1928" i="3"/>
  <c r="S1928" i="3"/>
  <c r="T1928" i="3"/>
  <c r="U1928" i="3"/>
  <c r="V1928" i="3"/>
  <c r="Q1929" i="3"/>
  <c r="R1929" i="3"/>
  <c r="S1929" i="3"/>
  <c r="T1929" i="3"/>
  <c r="U1929" i="3"/>
  <c r="V1929" i="3"/>
  <c r="Q1930" i="3"/>
  <c r="R1930" i="3"/>
  <c r="S1930" i="3"/>
  <c r="T1930" i="3"/>
  <c r="U1930" i="3"/>
  <c r="V1930" i="3"/>
  <c r="Q1931" i="3"/>
  <c r="R1931" i="3"/>
  <c r="S1931" i="3"/>
  <c r="T1931" i="3"/>
  <c r="U1931" i="3"/>
  <c r="V1931" i="3"/>
  <c r="Q1932" i="3"/>
  <c r="R1932" i="3"/>
  <c r="S1932" i="3"/>
  <c r="T1932" i="3"/>
  <c r="U1932" i="3"/>
  <c r="V1932" i="3"/>
  <c r="Q1933" i="3"/>
  <c r="R1933" i="3"/>
  <c r="S1933" i="3"/>
  <c r="T1933" i="3"/>
  <c r="U1933" i="3"/>
  <c r="V1933" i="3"/>
  <c r="Q1934" i="3"/>
  <c r="R1934" i="3"/>
  <c r="S1934" i="3"/>
  <c r="T1934" i="3"/>
  <c r="U1934" i="3"/>
  <c r="V1934" i="3"/>
  <c r="Q1935" i="3"/>
  <c r="R1935" i="3"/>
  <c r="S1935" i="3"/>
  <c r="T1935" i="3"/>
  <c r="U1935" i="3"/>
  <c r="V1935" i="3"/>
  <c r="Q1936" i="3"/>
  <c r="R1936" i="3"/>
  <c r="S1936" i="3"/>
  <c r="T1936" i="3"/>
  <c r="U1936" i="3"/>
  <c r="V1936" i="3"/>
  <c r="Q1937" i="3"/>
  <c r="R1937" i="3"/>
  <c r="S1937" i="3"/>
  <c r="T1937" i="3"/>
  <c r="U1937" i="3"/>
  <c r="V1937" i="3"/>
  <c r="Q1938" i="3"/>
  <c r="R1938" i="3"/>
  <c r="S1938" i="3"/>
  <c r="T1938" i="3"/>
  <c r="U1938" i="3"/>
  <c r="V1938" i="3"/>
  <c r="Q1939" i="3"/>
  <c r="R1939" i="3"/>
  <c r="S1939" i="3"/>
  <c r="T1939" i="3"/>
  <c r="U1939" i="3"/>
  <c r="V1939" i="3"/>
  <c r="Q1940" i="3"/>
  <c r="R1940" i="3"/>
  <c r="S1940" i="3"/>
  <c r="T1940" i="3"/>
  <c r="U1940" i="3"/>
  <c r="V1940" i="3"/>
  <c r="Q1941" i="3"/>
  <c r="R1941" i="3"/>
  <c r="S1941" i="3"/>
  <c r="T1941" i="3"/>
  <c r="U1941" i="3"/>
  <c r="V1941" i="3"/>
  <c r="Q1942" i="3"/>
  <c r="R1942" i="3"/>
  <c r="S1942" i="3"/>
  <c r="T1942" i="3"/>
  <c r="U1942" i="3"/>
  <c r="V1942" i="3"/>
  <c r="Q1943" i="3"/>
  <c r="R1943" i="3"/>
  <c r="S1943" i="3"/>
  <c r="T1943" i="3"/>
  <c r="U1943" i="3"/>
  <c r="V1943" i="3"/>
  <c r="Q1944" i="3"/>
  <c r="R1944" i="3"/>
  <c r="S1944" i="3"/>
  <c r="T1944" i="3"/>
  <c r="U1944" i="3"/>
  <c r="V1944" i="3"/>
  <c r="Q1945" i="3"/>
  <c r="R1945" i="3"/>
  <c r="S1945" i="3"/>
  <c r="T1945" i="3"/>
  <c r="U1945" i="3"/>
  <c r="V1945" i="3"/>
  <c r="Q1946" i="3"/>
  <c r="R1946" i="3"/>
  <c r="S1946" i="3"/>
  <c r="T1946" i="3"/>
  <c r="U1946" i="3"/>
  <c r="V1946" i="3"/>
  <c r="Q1947" i="3"/>
  <c r="R1947" i="3"/>
  <c r="S1947" i="3"/>
  <c r="T1947" i="3"/>
  <c r="U1947" i="3"/>
  <c r="V1947" i="3"/>
  <c r="Q1948" i="3"/>
  <c r="R1948" i="3"/>
  <c r="S1948" i="3"/>
  <c r="T1948" i="3"/>
  <c r="U1948" i="3"/>
  <c r="V1948" i="3"/>
  <c r="Q1949" i="3"/>
  <c r="R1949" i="3"/>
  <c r="S1949" i="3"/>
  <c r="T1949" i="3"/>
  <c r="U1949" i="3"/>
  <c r="V1949" i="3"/>
  <c r="Q1950" i="3"/>
  <c r="R1950" i="3"/>
  <c r="S1950" i="3"/>
  <c r="T1950" i="3"/>
  <c r="U1950" i="3"/>
  <c r="V1950" i="3"/>
  <c r="Q1951" i="3"/>
  <c r="R1951" i="3"/>
  <c r="S1951" i="3"/>
  <c r="T1951" i="3"/>
  <c r="U1951" i="3"/>
  <c r="V1951" i="3"/>
  <c r="Q1952" i="3"/>
  <c r="R1952" i="3"/>
  <c r="S1952" i="3"/>
  <c r="T1952" i="3"/>
  <c r="U1952" i="3"/>
  <c r="V1952" i="3"/>
  <c r="Q1953" i="3"/>
  <c r="R1953" i="3"/>
  <c r="S1953" i="3"/>
  <c r="T1953" i="3"/>
  <c r="U1953" i="3"/>
  <c r="V1953" i="3"/>
  <c r="Q1954" i="3"/>
  <c r="R1954" i="3"/>
  <c r="S1954" i="3"/>
  <c r="T1954" i="3"/>
  <c r="U1954" i="3"/>
  <c r="V1954" i="3"/>
  <c r="Q1955" i="3"/>
  <c r="R1955" i="3"/>
  <c r="S1955" i="3"/>
  <c r="T1955" i="3"/>
  <c r="U1955" i="3"/>
  <c r="V1955" i="3"/>
  <c r="Q1956" i="3"/>
  <c r="R1956" i="3"/>
  <c r="S1956" i="3"/>
  <c r="T1956" i="3"/>
  <c r="U1956" i="3"/>
  <c r="V1956" i="3"/>
  <c r="Q1957" i="3"/>
  <c r="R1957" i="3"/>
  <c r="S1957" i="3"/>
  <c r="T1957" i="3"/>
  <c r="U1957" i="3"/>
  <c r="V1957" i="3"/>
  <c r="Q1958" i="3"/>
  <c r="R1958" i="3"/>
  <c r="S1958" i="3"/>
  <c r="T1958" i="3"/>
  <c r="U1958" i="3"/>
  <c r="V1958" i="3"/>
  <c r="Q1959" i="3"/>
  <c r="R1959" i="3"/>
  <c r="S1959" i="3"/>
  <c r="T1959" i="3"/>
  <c r="U1959" i="3"/>
  <c r="V1959" i="3"/>
  <c r="Q1960" i="3"/>
  <c r="R1960" i="3"/>
  <c r="S1960" i="3"/>
  <c r="T1960" i="3"/>
  <c r="U1960" i="3"/>
  <c r="V1960" i="3"/>
  <c r="Q1961" i="3"/>
  <c r="R1961" i="3"/>
  <c r="S1961" i="3"/>
  <c r="T1961" i="3"/>
  <c r="U1961" i="3"/>
  <c r="V1961" i="3"/>
  <c r="Q1962" i="3"/>
  <c r="R1962" i="3"/>
  <c r="S1962" i="3"/>
  <c r="T1962" i="3"/>
  <c r="U1962" i="3"/>
  <c r="V1962" i="3"/>
  <c r="Q1963" i="3"/>
  <c r="R1963" i="3"/>
  <c r="S1963" i="3"/>
  <c r="T1963" i="3"/>
  <c r="U1963" i="3"/>
  <c r="V1963" i="3"/>
  <c r="Q1964" i="3"/>
  <c r="R1964" i="3"/>
  <c r="S1964" i="3"/>
  <c r="T1964" i="3"/>
  <c r="U1964" i="3"/>
  <c r="V1964" i="3"/>
  <c r="Q1965" i="3"/>
  <c r="R1965" i="3"/>
  <c r="S1965" i="3"/>
  <c r="T1965" i="3"/>
  <c r="U1965" i="3"/>
  <c r="V1965" i="3"/>
  <c r="Q1966" i="3"/>
  <c r="R1966" i="3"/>
  <c r="S1966" i="3"/>
  <c r="T1966" i="3"/>
  <c r="U1966" i="3"/>
  <c r="V1966" i="3"/>
  <c r="Q1967" i="3"/>
  <c r="R1967" i="3"/>
  <c r="S1967" i="3"/>
  <c r="T1967" i="3"/>
  <c r="U1967" i="3"/>
  <c r="V1967" i="3"/>
  <c r="Q1968" i="3"/>
  <c r="R1968" i="3"/>
  <c r="S1968" i="3"/>
  <c r="T1968" i="3"/>
  <c r="U1968" i="3"/>
  <c r="V1968" i="3"/>
  <c r="Q1969" i="3"/>
  <c r="R1969" i="3"/>
  <c r="S1969" i="3"/>
  <c r="T1969" i="3"/>
  <c r="U1969" i="3"/>
  <c r="V1969" i="3"/>
  <c r="Q1970" i="3"/>
  <c r="R1970" i="3"/>
  <c r="S1970" i="3"/>
  <c r="T1970" i="3"/>
  <c r="U1970" i="3"/>
  <c r="V1970" i="3"/>
  <c r="Q1971" i="3"/>
  <c r="R1971" i="3"/>
  <c r="S1971" i="3"/>
  <c r="T1971" i="3"/>
  <c r="U1971" i="3"/>
  <c r="V1971" i="3"/>
  <c r="Q1972" i="3"/>
  <c r="R1972" i="3"/>
  <c r="S1972" i="3"/>
  <c r="T1972" i="3"/>
  <c r="U1972" i="3"/>
  <c r="V1972" i="3"/>
  <c r="Q1973" i="3"/>
  <c r="R1973" i="3"/>
  <c r="S1973" i="3"/>
  <c r="T1973" i="3"/>
  <c r="U1973" i="3"/>
  <c r="V1973" i="3"/>
  <c r="Q1974" i="3"/>
  <c r="R1974" i="3"/>
  <c r="S1974" i="3"/>
  <c r="T1974" i="3"/>
  <c r="U1974" i="3"/>
  <c r="V1974" i="3"/>
  <c r="Q1975" i="3"/>
  <c r="R1975" i="3"/>
  <c r="S1975" i="3"/>
  <c r="T1975" i="3"/>
  <c r="U1975" i="3"/>
  <c r="V1975" i="3"/>
  <c r="Q1976" i="3"/>
  <c r="R1976" i="3"/>
  <c r="S1976" i="3"/>
  <c r="T1976" i="3"/>
  <c r="U1976" i="3"/>
  <c r="V1976" i="3"/>
  <c r="Q1977" i="3"/>
  <c r="R1977" i="3"/>
  <c r="S1977" i="3"/>
  <c r="T1977" i="3"/>
  <c r="U1977" i="3"/>
  <c r="V1977" i="3"/>
  <c r="Q1978" i="3"/>
  <c r="R1978" i="3"/>
  <c r="S1978" i="3"/>
  <c r="T1978" i="3"/>
  <c r="U1978" i="3"/>
  <c r="V1978" i="3"/>
  <c r="Q1979" i="3"/>
  <c r="R1979" i="3"/>
  <c r="S1979" i="3"/>
  <c r="T1979" i="3"/>
  <c r="U1979" i="3"/>
  <c r="V1979" i="3"/>
  <c r="Q1980" i="3"/>
  <c r="R1980" i="3"/>
  <c r="S1980" i="3"/>
  <c r="T1980" i="3"/>
  <c r="U1980" i="3"/>
  <c r="V1980" i="3"/>
  <c r="Q1981" i="3"/>
  <c r="R1981" i="3"/>
  <c r="S1981" i="3"/>
  <c r="T1981" i="3"/>
  <c r="U1981" i="3"/>
  <c r="V1981" i="3"/>
  <c r="Q1982" i="3"/>
  <c r="R1982" i="3"/>
  <c r="S1982" i="3"/>
  <c r="T1982" i="3"/>
  <c r="U1982" i="3"/>
  <c r="V1982" i="3"/>
  <c r="Q1983" i="3"/>
  <c r="R1983" i="3"/>
  <c r="S1983" i="3"/>
  <c r="T1983" i="3"/>
  <c r="U1983" i="3"/>
  <c r="V1983" i="3"/>
  <c r="Q1984" i="3"/>
  <c r="R1984" i="3"/>
  <c r="S1984" i="3"/>
  <c r="T1984" i="3"/>
  <c r="U1984" i="3"/>
  <c r="V1984" i="3"/>
  <c r="Q1985" i="3"/>
  <c r="R1985" i="3"/>
  <c r="S1985" i="3"/>
  <c r="T1985" i="3"/>
  <c r="U1985" i="3"/>
  <c r="V1985" i="3"/>
  <c r="Q1986" i="3"/>
  <c r="R1986" i="3"/>
  <c r="S1986" i="3"/>
  <c r="T1986" i="3"/>
  <c r="U1986" i="3"/>
  <c r="V1986" i="3"/>
  <c r="Q1987" i="3"/>
  <c r="R1987" i="3"/>
  <c r="S1987" i="3"/>
  <c r="T1987" i="3"/>
  <c r="U1987" i="3"/>
  <c r="V1987" i="3"/>
  <c r="Q1988" i="3"/>
  <c r="R1988" i="3"/>
  <c r="S1988" i="3"/>
  <c r="T1988" i="3"/>
  <c r="U1988" i="3"/>
  <c r="V1988" i="3"/>
  <c r="Q1989" i="3"/>
  <c r="R1989" i="3"/>
  <c r="S1989" i="3"/>
  <c r="T1989" i="3"/>
  <c r="U1989" i="3"/>
  <c r="V1989" i="3"/>
  <c r="Q1990" i="3"/>
  <c r="R1990" i="3"/>
  <c r="S1990" i="3"/>
  <c r="T1990" i="3"/>
  <c r="U1990" i="3"/>
  <c r="V1990" i="3"/>
  <c r="Q1991" i="3"/>
  <c r="R1991" i="3"/>
  <c r="S1991" i="3"/>
  <c r="T1991" i="3"/>
  <c r="U1991" i="3"/>
  <c r="V1991" i="3"/>
  <c r="Q1992" i="3"/>
  <c r="R1992" i="3"/>
  <c r="S1992" i="3"/>
  <c r="T1992" i="3"/>
  <c r="U1992" i="3"/>
  <c r="V1992" i="3"/>
  <c r="Q1993" i="3"/>
  <c r="R1993" i="3"/>
  <c r="S1993" i="3"/>
  <c r="T1993" i="3"/>
  <c r="U1993" i="3"/>
  <c r="V1993" i="3"/>
  <c r="Q1994" i="3"/>
  <c r="R1994" i="3"/>
  <c r="S1994" i="3"/>
  <c r="T1994" i="3"/>
  <c r="U1994" i="3"/>
  <c r="V1994" i="3"/>
  <c r="Q1995" i="3"/>
  <c r="R1995" i="3"/>
  <c r="S1995" i="3"/>
  <c r="T1995" i="3"/>
  <c r="U1995" i="3"/>
  <c r="V1995" i="3"/>
  <c r="Q1996" i="3"/>
  <c r="R1996" i="3"/>
  <c r="S1996" i="3"/>
  <c r="T1996" i="3"/>
  <c r="U1996" i="3"/>
  <c r="V1996" i="3"/>
  <c r="Q1997" i="3"/>
  <c r="R1997" i="3"/>
  <c r="S1997" i="3"/>
  <c r="T1997" i="3"/>
  <c r="U1997" i="3"/>
  <c r="V1997" i="3"/>
  <c r="Q1998" i="3"/>
  <c r="R1998" i="3"/>
  <c r="S1998" i="3"/>
  <c r="T1998" i="3"/>
  <c r="U1998" i="3"/>
  <c r="V1998" i="3"/>
  <c r="Q1999" i="3"/>
  <c r="R1999" i="3"/>
  <c r="S1999" i="3"/>
  <c r="T1999" i="3"/>
  <c r="U1999" i="3"/>
  <c r="V1999" i="3"/>
  <c r="Q2000" i="3"/>
  <c r="R2000" i="3"/>
  <c r="S2000" i="3"/>
  <c r="T2000" i="3"/>
  <c r="U2000" i="3"/>
  <c r="V2000" i="3"/>
  <c r="Q2001" i="3"/>
  <c r="R2001" i="3"/>
  <c r="S2001" i="3"/>
  <c r="T2001" i="3"/>
  <c r="U2001" i="3"/>
  <c r="V2001" i="3"/>
  <c r="Q2002" i="3"/>
  <c r="R2002" i="3"/>
  <c r="S2002" i="3"/>
  <c r="T2002" i="3"/>
  <c r="U2002" i="3"/>
  <c r="V2002" i="3"/>
  <c r="Q2003" i="3"/>
  <c r="R2003" i="3"/>
  <c r="S2003" i="3"/>
  <c r="T2003" i="3"/>
  <c r="U2003" i="3"/>
  <c r="V2003" i="3"/>
  <c r="Q2004" i="3"/>
  <c r="R2004" i="3"/>
  <c r="S2004" i="3"/>
  <c r="T2004" i="3"/>
  <c r="U2004" i="3"/>
  <c r="V2004" i="3"/>
  <c r="Q2005" i="3"/>
  <c r="R2005" i="3"/>
  <c r="S2005" i="3"/>
  <c r="T2005" i="3"/>
  <c r="U2005" i="3"/>
  <c r="V2005" i="3"/>
  <c r="Q2006" i="3"/>
  <c r="R2006" i="3"/>
  <c r="S2006" i="3"/>
  <c r="T2006" i="3"/>
  <c r="U2006" i="3"/>
  <c r="V2006" i="3"/>
  <c r="Q2007" i="3"/>
  <c r="R2007" i="3"/>
  <c r="S2007" i="3"/>
  <c r="T2007" i="3"/>
  <c r="U2007" i="3"/>
  <c r="V2007" i="3"/>
  <c r="Q2008" i="3"/>
  <c r="R2008" i="3"/>
  <c r="S2008" i="3"/>
  <c r="T2008" i="3"/>
  <c r="U2008" i="3"/>
  <c r="V2008" i="3"/>
  <c r="Q2009" i="3"/>
  <c r="R2009" i="3"/>
  <c r="S2009" i="3"/>
  <c r="T2009" i="3"/>
  <c r="U2009" i="3"/>
  <c r="V2009" i="3"/>
  <c r="Q2010" i="3"/>
  <c r="R2010" i="3"/>
  <c r="S2010" i="3"/>
  <c r="T2010" i="3"/>
  <c r="U2010" i="3"/>
  <c r="V2010" i="3"/>
  <c r="Q2011" i="3"/>
  <c r="R2011" i="3"/>
  <c r="S2011" i="3"/>
  <c r="T2011" i="3"/>
  <c r="U2011" i="3"/>
  <c r="V2011" i="3"/>
  <c r="Q2012" i="3"/>
  <c r="R2012" i="3"/>
  <c r="S2012" i="3"/>
  <c r="T2012" i="3"/>
  <c r="U2012" i="3"/>
  <c r="V2012" i="3"/>
  <c r="Q2013" i="3"/>
  <c r="R2013" i="3"/>
  <c r="S2013" i="3"/>
  <c r="T2013" i="3"/>
  <c r="U2013" i="3"/>
  <c r="V2013" i="3"/>
  <c r="Q2014" i="3"/>
  <c r="R2014" i="3"/>
  <c r="S2014" i="3"/>
  <c r="T2014" i="3"/>
  <c r="U2014" i="3"/>
  <c r="V2014" i="3"/>
  <c r="Q2015" i="3"/>
  <c r="R2015" i="3"/>
  <c r="S2015" i="3"/>
  <c r="T2015" i="3"/>
  <c r="U2015" i="3"/>
  <c r="V2015" i="3"/>
  <c r="Q2016" i="3"/>
  <c r="R2016" i="3"/>
  <c r="S2016" i="3"/>
  <c r="T2016" i="3"/>
  <c r="U2016" i="3"/>
  <c r="V2016" i="3"/>
  <c r="Q2017" i="3"/>
  <c r="R2017" i="3"/>
  <c r="S2017" i="3"/>
  <c r="T2017" i="3"/>
  <c r="U2017" i="3"/>
  <c r="V2017" i="3"/>
  <c r="Q2018" i="3"/>
  <c r="R2018" i="3"/>
  <c r="S2018" i="3"/>
  <c r="T2018" i="3"/>
  <c r="U2018" i="3"/>
  <c r="V2018" i="3"/>
  <c r="Q2019" i="3"/>
  <c r="R2019" i="3"/>
  <c r="S2019" i="3"/>
  <c r="T2019" i="3"/>
  <c r="U2019" i="3"/>
  <c r="V2019" i="3"/>
  <c r="Q2020" i="3"/>
  <c r="R2020" i="3"/>
  <c r="S2020" i="3"/>
  <c r="T2020" i="3"/>
  <c r="U2020" i="3"/>
  <c r="V2020" i="3"/>
  <c r="Q2021" i="3"/>
  <c r="R2021" i="3"/>
  <c r="S2021" i="3"/>
  <c r="T2021" i="3"/>
  <c r="U2021" i="3"/>
  <c r="V2021" i="3"/>
  <c r="Q2022" i="3"/>
  <c r="R2022" i="3"/>
  <c r="S2022" i="3"/>
  <c r="T2022" i="3"/>
  <c r="U2022" i="3"/>
  <c r="V2022" i="3"/>
  <c r="Q2023" i="3"/>
  <c r="R2023" i="3"/>
  <c r="S2023" i="3"/>
  <c r="T2023" i="3"/>
  <c r="U2023" i="3"/>
  <c r="V2023" i="3"/>
  <c r="Q2024" i="3"/>
  <c r="R2024" i="3"/>
  <c r="S2024" i="3"/>
  <c r="T2024" i="3"/>
  <c r="U2024" i="3"/>
  <c r="V2024" i="3"/>
  <c r="Q2025" i="3"/>
  <c r="R2025" i="3"/>
  <c r="S2025" i="3"/>
  <c r="T2025" i="3"/>
  <c r="U2025" i="3"/>
  <c r="V2025" i="3"/>
  <c r="Q2026" i="3"/>
  <c r="R2026" i="3"/>
  <c r="S2026" i="3"/>
  <c r="T2026" i="3"/>
  <c r="U2026" i="3"/>
  <c r="V2026" i="3"/>
  <c r="Q2027" i="3"/>
  <c r="R2027" i="3"/>
  <c r="S2027" i="3"/>
  <c r="T2027" i="3"/>
  <c r="U2027" i="3"/>
  <c r="V2027" i="3"/>
  <c r="Q2028" i="3"/>
  <c r="R2028" i="3"/>
  <c r="S2028" i="3"/>
  <c r="T2028" i="3"/>
  <c r="U2028" i="3"/>
  <c r="V2028" i="3"/>
  <c r="Q2029" i="3"/>
  <c r="R2029" i="3"/>
  <c r="S2029" i="3"/>
  <c r="T2029" i="3"/>
  <c r="U2029" i="3"/>
  <c r="V2029" i="3"/>
  <c r="Q2030" i="3"/>
  <c r="R2030" i="3"/>
  <c r="S2030" i="3"/>
  <c r="T2030" i="3"/>
  <c r="U2030" i="3"/>
  <c r="V2030" i="3"/>
  <c r="Q2031" i="3"/>
  <c r="R2031" i="3"/>
  <c r="S2031" i="3"/>
  <c r="T2031" i="3"/>
  <c r="U2031" i="3"/>
  <c r="V2031" i="3"/>
  <c r="Q2032" i="3"/>
  <c r="R2032" i="3"/>
  <c r="S2032" i="3"/>
  <c r="T2032" i="3"/>
  <c r="U2032" i="3"/>
  <c r="V2032" i="3"/>
  <c r="Q2033" i="3"/>
  <c r="R2033" i="3"/>
  <c r="S2033" i="3"/>
  <c r="T2033" i="3"/>
  <c r="U2033" i="3"/>
  <c r="V2033" i="3"/>
  <c r="Q2034" i="3"/>
  <c r="R2034" i="3"/>
  <c r="S2034" i="3"/>
  <c r="T2034" i="3"/>
  <c r="U2034" i="3"/>
  <c r="V2034" i="3"/>
  <c r="Q2035" i="3"/>
  <c r="R2035" i="3"/>
  <c r="S2035" i="3"/>
  <c r="T2035" i="3"/>
  <c r="U2035" i="3"/>
  <c r="V2035" i="3"/>
  <c r="Q2036" i="3"/>
  <c r="R2036" i="3"/>
  <c r="S2036" i="3"/>
  <c r="T2036" i="3"/>
  <c r="U2036" i="3"/>
  <c r="V2036" i="3"/>
  <c r="Q2037" i="3"/>
  <c r="R2037" i="3"/>
  <c r="S2037" i="3"/>
  <c r="T2037" i="3"/>
  <c r="U2037" i="3"/>
  <c r="V2037" i="3"/>
  <c r="Q2038" i="3"/>
  <c r="R2038" i="3"/>
  <c r="S2038" i="3"/>
  <c r="T2038" i="3"/>
  <c r="U2038" i="3"/>
  <c r="V2038" i="3"/>
  <c r="Q2039" i="3"/>
  <c r="R2039" i="3"/>
  <c r="S2039" i="3"/>
  <c r="T2039" i="3"/>
  <c r="U2039" i="3"/>
  <c r="V2039" i="3"/>
  <c r="Q2040" i="3"/>
  <c r="R2040" i="3"/>
  <c r="S2040" i="3"/>
  <c r="T2040" i="3"/>
  <c r="U2040" i="3"/>
  <c r="V2040" i="3"/>
  <c r="Q2041" i="3"/>
  <c r="R2041" i="3"/>
  <c r="S2041" i="3"/>
  <c r="T2041" i="3"/>
  <c r="U2041" i="3"/>
  <c r="V2041" i="3"/>
  <c r="Q2042" i="3"/>
  <c r="R2042" i="3"/>
  <c r="S2042" i="3"/>
  <c r="T2042" i="3"/>
  <c r="U2042" i="3"/>
  <c r="V2042" i="3"/>
  <c r="Q2043" i="3"/>
  <c r="R2043" i="3"/>
  <c r="S2043" i="3"/>
  <c r="T2043" i="3"/>
  <c r="U2043" i="3"/>
  <c r="V2043" i="3"/>
  <c r="Q2044" i="3"/>
  <c r="R2044" i="3"/>
  <c r="S2044" i="3"/>
  <c r="T2044" i="3"/>
  <c r="U2044" i="3"/>
  <c r="V2044" i="3"/>
  <c r="Q2045" i="3"/>
  <c r="R2045" i="3"/>
  <c r="S2045" i="3"/>
  <c r="T2045" i="3"/>
  <c r="U2045" i="3"/>
  <c r="V2045" i="3"/>
  <c r="Q2046" i="3"/>
  <c r="R2046" i="3"/>
  <c r="S2046" i="3"/>
  <c r="T2046" i="3"/>
  <c r="U2046" i="3"/>
  <c r="V2046" i="3"/>
  <c r="Q2047" i="3"/>
  <c r="R2047" i="3"/>
  <c r="S2047" i="3"/>
  <c r="T2047" i="3"/>
  <c r="U2047" i="3"/>
  <c r="V2047" i="3"/>
  <c r="Q2048" i="3"/>
  <c r="R2048" i="3"/>
  <c r="S2048" i="3"/>
  <c r="T2048" i="3"/>
  <c r="U2048" i="3"/>
  <c r="V2048" i="3"/>
  <c r="Q2049" i="3"/>
  <c r="R2049" i="3"/>
  <c r="S2049" i="3"/>
  <c r="T2049" i="3"/>
  <c r="U2049" i="3"/>
  <c r="V2049" i="3"/>
  <c r="Q2050" i="3"/>
  <c r="R2050" i="3"/>
  <c r="S2050" i="3"/>
  <c r="T2050" i="3"/>
  <c r="U2050" i="3"/>
  <c r="V2050" i="3"/>
  <c r="Q2051" i="3"/>
  <c r="R2051" i="3"/>
  <c r="S2051" i="3"/>
  <c r="T2051" i="3"/>
  <c r="U2051" i="3"/>
  <c r="V2051" i="3"/>
  <c r="Q2052" i="3"/>
  <c r="R2052" i="3"/>
  <c r="S2052" i="3"/>
  <c r="T2052" i="3"/>
  <c r="U2052" i="3"/>
  <c r="V2052" i="3"/>
  <c r="Q2053" i="3"/>
  <c r="R2053" i="3"/>
  <c r="S2053" i="3"/>
  <c r="T2053" i="3"/>
  <c r="U2053" i="3"/>
  <c r="V2053" i="3"/>
  <c r="Q2054" i="3"/>
  <c r="R2054" i="3"/>
  <c r="S2054" i="3"/>
  <c r="T2054" i="3"/>
  <c r="U2054" i="3"/>
  <c r="V2054" i="3"/>
  <c r="Q2055" i="3"/>
  <c r="R2055" i="3"/>
  <c r="S2055" i="3"/>
  <c r="T2055" i="3"/>
  <c r="U2055" i="3"/>
  <c r="V2055" i="3"/>
  <c r="Q2056" i="3"/>
  <c r="R2056" i="3"/>
  <c r="S2056" i="3"/>
  <c r="T2056" i="3"/>
  <c r="U2056" i="3"/>
  <c r="V2056" i="3"/>
  <c r="Q2057" i="3"/>
  <c r="R2057" i="3"/>
  <c r="S2057" i="3"/>
  <c r="T2057" i="3"/>
  <c r="U2057" i="3"/>
  <c r="V2057" i="3"/>
  <c r="Q2058" i="3"/>
  <c r="R2058" i="3"/>
  <c r="S2058" i="3"/>
  <c r="T2058" i="3"/>
  <c r="U2058" i="3"/>
  <c r="V2058" i="3"/>
  <c r="Q2059" i="3"/>
  <c r="R2059" i="3"/>
  <c r="S2059" i="3"/>
  <c r="T2059" i="3"/>
  <c r="U2059" i="3"/>
  <c r="V2059" i="3"/>
  <c r="Q2060" i="3"/>
  <c r="R2060" i="3"/>
  <c r="S2060" i="3"/>
  <c r="T2060" i="3"/>
  <c r="U2060" i="3"/>
  <c r="V2060" i="3"/>
  <c r="Q2061" i="3"/>
  <c r="R2061" i="3"/>
  <c r="S2061" i="3"/>
  <c r="T2061" i="3"/>
  <c r="U2061" i="3"/>
  <c r="V2061" i="3"/>
  <c r="Q2062" i="3"/>
  <c r="R2062" i="3"/>
  <c r="S2062" i="3"/>
  <c r="T2062" i="3"/>
  <c r="U2062" i="3"/>
  <c r="V2062" i="3"/>
  <c r="Q2063" i="3"/>
  <c r="R2063" i="3"/>
  <c r="S2063" i="3"/>
  <c r="T2063" i="3"/>
  <c r="U2063" i="3"/>
  <c r="V2063" i="3"/>
  <c r="Q2064" i="3"/>
  <c r="R2064" i="3"/>
  <c r="S2064" i="3"/>
  <c r="T2064" i="3"/>
  <c r="U2064" i="3"/>
  <c r="V2064" i="3"/>
  <c r="Q2065" i="3"/>
  <c r="R2065" i="3"/>
  <c r="S2065" i="3"/>
  <c r="T2065" i="3"/>
  <c r="U2065" i="3"/>
  <c r="V2065" i="3"/>
  <c r="Q2066" i="3"/>
  <c r="R2066" i="3"/>
  <c r="S2066" i="3"/>
  <c r="T2066" i="3"/>
  <c r="U2066" i="3"/>
  <c r="V2066" i="3"/>
  <c r="Q2067" i="3"/>
  <c r="R2067" i="3"/>
  <c r="S2067" i="3"/>
  <c r="T2067" i="3"/>
  <c r="U2067" i="3"/>
  <c r="V2067" i="3"/>
  <c r="Q2068" i="3"/>
  <c r="R2068" i="3"/>
  <c r="S2068" i="3"/>
  <c r="T2068" i="3"/>
  <c r="U2068" i="3"/>
  <c r="V2068" i="3"/>
  <c r="Q2069" i="3"/>
  <c r="R2069" i="3"/>
  <c r="S2069" i="3"/>
  <c r="T2069" i="3"/>
  <c r="U2069" i="3"/>
  <c r="V2069" i="3"/>
  <c r="Q2070" i="3"/>
  <c r="R2070" i="3"/>
  <c r="S2070" i="3"/>
  <c r="T2070" i="3"/>
  <c r="U2070" i="3"/>
  <c r="V2070" i="3"/>
  <c r="Q2071" i="3"/>
  <c r="R2071" i="3"/>
  <c r="S2071" i="3"/>
  <c r="T2071" i="3"/>
  <c r="U2071" i="3"/>
  <c r="V2071" i="3"/>
  <c r="Q2072" i="3"/>
  <c r="R2072" i="3"/>
  <c r="S2072" i="3"/>
  <c r="T2072" i="3"/>
  <c r="U2072" i="3"/>
  <c r="V2072" i="3"/>
  <c r="Q2073" i="3"/>
  <c r="R2073" i="3"/>
  <c r="S2073" i="3"/>
  <c r="T2073" i="3"/>
  <c r="U2073" i="3"/>
  <c r="V2073" i="3"/>
  <c r="Q2074" i="3"/>
  <c r="R2074" i="3"/>
  <c r="S2074" i="3"/>
  <c r="T2074" i="3"/>
  <c r="U2074" i="3"/>
  <c r="V2074" i="3"/>
  <c r="Q2075" i="3"/>
  <c r="R2075" i="3"/>
  <c r="S2075" i="3"/>
  <c r="T2075" i="3"/>
  <c r="U2075" i="3"/>
  <c r="V2075" i="3"/>
  <c r="Q2076" i="3"/>
  <c r="R2076" i="3"/>
  <c r="S2076" i="3"/>
  <c r="T2076" i="3"/>
  <c r="U2076" i="3"/>
  <c r="V2076" i="3"/>
  <c r="Q2077" i="3"/>
  <c r="R2077" i="3"/>
  <c r="S2077" i="3"/>
  <c r="T2077" i="3"/>
  <c r="U2077" i="3"/>
  <c r="V2077" i="3"/>
  <c r="Q2078" i="3"/>
  <c r="R2078" i="3"/>
  <c r="S2078" i="3"/>
  <c r="T2078" i="3"/>
  <c r="U2078" i="3"/>
  <c r="V2078" i="3"/>
  <c r="Q2079" i="3"/>
  <c r="R2079" i="3"/>
  <c r="S2079" i="3"/>
  <c r="T2079" i="3"/>
  <c r="U2079" i="3"/>
  <c r="V2079" i="3"/>
  <c r="Q2080" i="3"/>
  <c r="R2080" i="3"/>
  <c r="S2080" i="3"/>
  <c r="T2080" i="3"/>
  <c r="U2080" i="3"/>
  <c r="V2080" i="3"/>
  <c r="Q2081" i="3"/>
  <c r="R2081" i="3"/>
  <c r="S2081" i="3"/>
  <c r="T2081" i="3"/>
  <c r="U2081" i="3"/>
  <c r="V2081" i="3"/>
  <c r="Q2082" i="3"/>
  <c r="R2082" i="3"/>
  <c r="S2082" i="3"/>
  <c r="T2082" i="3"/>
  <c r="U2082" i="3"/>
  <c r="V2082" i="3"/>
  <c r="Q2083" i="3"/>
  <c r="R2083" i="3"/>
  <c r="S2083" i="3"/>
  <c r="T2083" i="3"/>
  <c r="U2083" i="3"/>
  <c r="V2083" i="3"/>
  <c r="Q2084" i="3"/>
  <c r="R2084" i="3"/>
  <c r="S2084" i="3"/>
  <c r="T2084" i="3"/>
  <c r="U2084" i="3"/>
  <c r="V2084" i="3"/>
  <c r="Q2085" i="3"/>
  <c r="R2085" i="3"/>
  <c r="S2085" i="3"/>
  <c r="T2085" i="3"/>
  <c r="U2085" i="3"/>
  <c r="V2085" i="3"/>
  <c r="Q2086" i="3"/>
  <c r="R2086" i="3"/>
  <c r="S2086" i="3"/>
  <c r="T2086" i="3"/>
  <c r="U2086" i="3"/>
  <c r="V2086" i="3"/>
  <c r="Q2087" i="3"/>
  <c r="R2087" i="3"/>
  <c r="S2087" i="3"/>
  <c r="T2087" i="3"/>
  <c r="U2087" i="3"/>
  <c r="V2087" i="3"/>
  <c r="Q2088" i="3"/>
  <c r="R2088" i="3"/>
  <c r="S2088" i="3"/>
  <c r="T2088" i="3"/>
  <c r="U2088" i="3"/>
  <c r="V2088" i="3"/>
  <c r="Q2089" i="3"/>
  <c r="R2089" i="3"/>
  <c r="S2089" i="3"/>
  <c r="T2089" i="3"/>
  <c r="U2089" i="3"/>
  <c r="V2089" i="3"/>
  <c r="Q2090" i="3"/>
  <c r="R2090" i="3"/>
  <c r="S2090" i="3"/>
  <c r="T2090" i="3"/>
  <c r="U2090" i="3"/>
  <c r="V2090" i="3"/>
  <c r="Q2091" i="3"/>
  <c r="R2091" i="3"/>
  <c r="S2091" i="3"/>
  <c r="T2091" i="3"/>
  <c r="U2091" i="3"/>
  <c r="V2091" i="3"/>
  <c r="Q2092" i="3"/>
  <c r="R2092" i="3"/>
  <c r="S2092" i="3"/>
  <c r="T2092" i="3"/>
  <c r="U2092" i="3"/>
  <c r="V2092" i="3"/>
  <c r="Q2093" i="3"/>
  <c r="R2093" i="3"/>
  <c r="S2093" i="3"/>
  <c r="T2093" i="3"/>
  <c r="U2093" i="3"/>
  <c r="V2093" i="3"/>
  <c r="Q2094" i="3"/>
  <c r="R2094" i="3"/>
  <c r="S2094" i="3"/>
  <c r="T2094" i="3"/>
  <c r="U2094" i="3"/>
  <c r="V2094" i="3"/>
  <c r="Q2095" i="3"/>
  <c r="R2095" i="3"/>
  <c r="S2095" i="3"/>
  <c r="T2095" i="3"/>
  <c r="U2095" i="3"/>
  <c r="V2095" i="3"/>
  <c r="Q2096" i="3"/>
  <c r="R2096" i="3"/>
  <c r="S2096" i="3"/>
  <c r="T2096" i="3"/>
  <c r="U2096" i="3"/>
  <c r="V2096" i="3"/>
  <c r="Q2097" i="3"/>
  <c r="R2097" i="3"/>
  <c r="S2097" i="3"/>
  <c r="T2097" i="3"/>
  <c r="U2097" i="3"/>
  <c r="V2097" i="3"/>
  <c r="Q2098" i="3"/>
  <c r="R2098" i="3"/>
  <c r="S2098" i="3"/>
  <c r="T2098" i="3"/>
  <c r="U2098" i="3"/>
  <c r="V2098" i="3"/>
  <c r="Q2099" i="3"/>
  <c r="R2099" i="3"/>
  <c r="S2099" i="3"/>
  <c r="T2099" i="3"/>
  <c r="U2099" i="3"/>
  <c r="V2099" i="3"/>
  <c r="Q2100" i="3"/>
  <c r="R2100" i="3"/>
  <c r="S2100" i="3"/>
  <c r="T2100" i="3"/>
  <c r="U2100" i="3"/>
  <c r="V2100" i="3"/>
  <c r="Q2101" i="3"/>
  <c r="R2101" i="3"/>
  <c r="S2101" i="3"/>
  <c r="T2101" i="3"/>
  <c r="U2101" i="3"/>
  <c r="V2101" i="3"/>
  <c r="Q2102" i="3"/>
  <c r="R2102" i="3"/>
  <c r="S2102" i="3"/>
  <c r="T2102" i="3"/>
  <c r="U2102" i="3"/>
  <c r="V2102" i="3"/>
  <c r="Q2103" i="3"/>
  <c r="R2103" i="3"/>
  <c r="S2103" i="3"/>
  <c r="T2103" i="3"/>
  <c r="U2103" i="3"/>
  <c r="V2103" i="3"/>
  <c r="Q2104" i="3"/>
  <c r="R2104" i="3"/>
  <c r="S2104" i="3"/>
  <c r="T2104" i="3"/>
  <c r="U2104" i="3"/>
  <c r="V2104" i="3"/>
  <c r="Q2105" i="3"/>
  <c r="R2105" i="3"/>
  <c r="S2105" i="3"/>
  <c r="T2105" i="3"/>
  <c r="U2105" i="3"/>
  <c r="V2105" i="3"/>
  <c r="Q2106" i="3"/>
  <c r="R2106" i="3"/>
  <c r="S2106" i="3"/>
  <c r="T2106" i="3"/>
  <c r="U2106" i="3"/>
  <c r="V2106" i="3"/>
  <c r="Q2107" i="3"/>
  <c r="R2107" i="3"/>
  <c r="S2107" i="3"/>
  <c r="T2107" i="3"/>
  <c r="U2107" i="3"/>
  <c r="V2107" i="3"/>
  <c r="Q2108" i="3"/>
  <c r="R2108" i="3"/>
  <c r="S2108" i="3"/>
  <c r="T2108" i="3"/>
  <c r="U2108" i="3"/>
  <c r="V2108" i="3"/>
  <c r="Q2109" i="3"/>
  <c r="R2109" i="3"/>
  <c r="S2109" i="3"/>
  <c r="T2109" i="3"/>
  <c r="U2109" i="3"/>
  <c r="V2109" i="3"/>
  <c r="Q2110" i="3"/>
  <c r="R2110" i="3"/>
  <c r="S2110" i="3"/>
  <c r="T2110" i="3"/>
  <c r="U2110" i="3"/>
  <c r="V2110" i="3"/>
  <c r="Q2111" i="3"/>
  <c r="R2111" i="3"/>
  <c r="S2111" i="3"/>
  <c r="T2111" i="3"/>
  <c r="U2111" i="3"/>
  <c r="V2111" i="3"/>
  <c r="Q2112" i="3"/>
  <c r="R2112" i="3"/>
  <c r="S2112" i="3"/>
  <c r="T2112" i="3"/>
  <c r="U2112" i="3"/>
  <c r="V2112" i="3"/>
  <c r="Q2113" i="3"/>
  <c r="R2113" i="3"/>
  <c r="S2113" i="3"/>
  <c r="T2113" i="3"/>
  <c r="U2113" i="3"/>
  <c r="V2113" i="3"/>
  <c r="Q2114" i="3"/>
  <c r="R2114" i="3"/>
  <c r="S2114" i="3"/>
  <c r="T2114" i="3"/>
  <c r="U2114" i="3"/>
  <c r="V2114" i="3"/>
  <c r="Q2115" i="3"/>
  <c r="R2115" i="3"/>
  <c r="S2115" i="3"/>
  <c r="T2115" i="3"/>
  <c r="U2115" i="3"/>
  <c r="V2115" i="3"/>
  <c r="Q2116" i="3"/>
  <c r="R2116" i="3"/>
  <c r="S2116" i="3"/>
  <c r="T2116" i="3"/>
  <c r="U2116" i="3"/>
  <c r="V2116" i="3"/>
  <c r="Q2117" i="3"/>
  <c r="R2117" i="3"/>
  <c r="S2117" i="3"/>
  <c r="T2117" i="3"/>
  <c r="U2117" i="3"/>
  <c r="V2117" i="3"/>
  <c r="Q2118" i="3"/>
  <c r="R2118" i="3"/>
  <c r="S2118" i="3"/>
  <c r="T2118" i="3"/>
  <c r="U2118" i="3"/>
  <c r="V2118" i="3"/>
  <c r="Q2119" i="3"/>
  <c r="R2119" i="3"/>
  <c r="S2119" i="3"/>
  <c r="T2119" i="3"/>
  <c r="U2119" i="3"/>
  <c r="V2119" i="3"/>
  <c r="Q2120" i="3"/>
  <c r="R2120" i="3"/>
  <c r="S2120" i="3"/>
  <c r="T2120" i="3"/>
  <c r="U2120" i="3"/>
  <c r="V2120" i="3"/>
  <c r="Q2121" i="3"/>
  <c r="R2121" i="3"/>
  <c r="S2121" i="3"/>
  <c r="T2121" i="3"/>
  <c r="U2121" i="3"/>
  <c r="V2121" i="3"/>
  <c r="Q2122" i="3"/>
  <c r="R2122" i="3"/>
  <c r="S2122" i="3"/>
  <c r="T2122" i="3"/>
  <c r="U2122" i="3"/>
  <c r="V2122" i="3"/>
  <c r="Q2123" i="3"/>
  <c r="R2123" i="3"/>
  <c r="S2123" i="3"/>
  <c r="T2123" i="3"/>
  <c r="U2123" i="3"/>
  <c r="V2123" i="3"/>
  <c r="Q2124" i="3"/>
  <c r="R2124" i="3"/>
  <c r="S2124" i="3"/>
  <c r="T2124" i="3"/>
  <c r="U2124" i="3"/>
  <c r="V2124" i="3"/>
  <c r="Q2125" i="3"/>
  <c r="R2125" i="3"/>
  <c r="S2125" i="3"/>
  <c r="T2125" i="3"/>
  <c r="U2125" i="3"/>
  <c r="V2125" i="3"/>
  <c r="Q2126" i="3"/>
  <c r="R2126" i="3"/>
  <c r="S2126" i="3"/>
  <c r="T2126" i="3"/>
  <c r="U2126" i="3"/>
  <c r="V2126" i="3"/>
  <c r="Q2127" i="3"/>
  <c r="R2127" i="3"/>
  <c r="S2127" i="3"/>
  <c r="T2127" i="3"/>
  <c r="U2127" i="3"/>
  <c r="V2127" i="3"/>
  <c r="Q2128" i="3"/>
  <c r="R2128" i="3"/>
  <c r="S2128" i="3"/>
  <c r="T2128" i="3"/>
  <c r="U2128" i="3"/>
  <c r="V2128" i="3"/>
  <c r="Q2129" i="3"/>
  <c r="R2129" i="3"/>
  <c r="S2129" i="3"/>
  <c r="T2129" i="3"/>
  <c r="U2129" i="3"/>
  <c r="V2129" i="3"/>
  <c r="Q2130" i="3"/>
  <c r="R2130" i="3"/>
  <c r="S2130" i="3"/>
  <c r="T2130" i="3"/>
  <c r="U2130" i="3"/>
  <c r="V2130" i="3"/>
  <c r="Q2131" i="3"/>
  <c r="R2131" i="3"/>
  <c r="S2131" i="3"/>
  <c r="T2131" i="3"/>
  <c r="U2131" i="3"/>
  <c r="V2131" i="3"/>
  <c r="Q2132" i="3"/>
  <c r="R2132" i="3"/>
  <c r="S2132" i="3"/>
  <c r="T2132" i="3"/>
  <c r="U2132" i="3"/>
  <c r="V2132" i="3"/>
  <c r="Q2133" i="3"/>
  <c r="R2133" i="3"/>
  <c r="S2133" i="3"/>
  <c r="T2133" i="3"/>
  <c r="U2133" i="3"/>
  <c r="V2133" i="3"/>
  <c r="Q2134" i="3"/>
  <c r="R2134" i="3"/>
  <c r="S2134" i="3"/>
  <c r="T2134" i="3"/>
  <c r="U2134" i="3"/>
  <c r="V2134" i="3"/>
  <c r="Q2135" i="3"/>
  <c r="R2135" i="3"/>
  <c r="S2135" i="3"/>
  <c r="T2135" i="3"/>
  <c r="U2135" i="3"/>
  <c r="V2135" i="3"/>
  <c r="Q2136" i="3"/>
  <c r="R2136" i="3"/>
  <c r="S2136" i="3"/>
  <c r="T2136" i="3"/>
  <c r="U2136" i="3"/>
  <c r="V2136" i="3"/>
  <c r="Q2137" i="3"/>
  <c r="R2137" i="3"/>
  <c r="S2137" i="3"/>
  <c r="T2137" i="3"/>
  <c r="U2137" i="3"/>
  <c r="V2137" i="3"/>
  <c r="Q2138" i="3"/>
  <c r="R2138" i="3"/>
  <c r="S2138" i="3"/>
  <c r="T2138" i="3"/>
  <c r="U2138" i="3"/>
  <c r="V2138" i="3"/>
  <c r="Q2139" i="3"/>
  <c r="R2139" i="3"/>
  <c r="S2139" i="3"/>
  <c r="T2139" i="3"/>
  <c r="U2139" i="3"/>
  <c r="V2139" i="3"/>
  <c r="Q2140" i="3"/>
  <c r="R2140" i="3"/>
  <c r="S2140" i="3"/>
  <c r="T2140" i="3"/>
  <c r="U2140" i="3"/>
  <c r="V2140" i="3"/>
  <c r="Q2141" i="3"/>
  <c r="R2141" i="3"/>
  <c r="S2141" i="3"/>
  <c r="T2141" i="3"/>
  <c r="U2141" i="3"/>
  <c r="V2141" i="3"/>
  <c r="Q2142" i="3"/>
  <c r="R2142" i="3"/>
  <c r="S2142" i="3"/>
  <c r="T2142" i="3"/>
  <c r="U2142" i="3"/>
  <c r="V2142" i="3"/>
  <c r="Q2143" i="3"/>
  <c r="R2143" i="3"/>
  <c r="S2143" i="3"/>
  <c r="T2143" i="3"/>
  <c r="U2143" i="3"/>
  <c r="V2143" i="3"/>
  <c r="Q2144" i="3"/>
  <c r="R2144" i="3"/>
  <c r="S2144" i="3"/>
  <c r="T2144" i="3"/>
  <c r="U2144" i="3"/>
  <c r="V2144" i="3"/>
  <c r="Q2145" i="3"/>
  <c r="R2145" i="3"/>
  <c r="S2145" i="3"/>
  <c r="T2145" i="3"/>
  <c r="U2145" i="3"/>
  <c r="V2145" i="3"/>
  <c r="Q2146" i="3"/>
  <c r="R2146" i="3"/>
  <c r="S2146" i="3"/>
  <c r="T2146" i="3"/>
  <c r="U2146" i="3"/>
  <c r="V2146" i="3"/>
  <c r="Q2147" i="3"/>
  <c r="R2147" i="3"/>
  <c r="S2147" i="3"/>
  <c r="T2147" i="3"/>
  <c r="U2147" i="3"/>
  <c r="V2147" i="3"/>
  <c r="Q2148" i="3"/>
  <c r="R2148" i="3"/>
  <c r="S2148" i="3"/>
  <c r="T2148" i="3"/>
  <c r="U2148" i="3"/>
  <c r="V2148" i="3"/>
  <c r="Q2149" i="3"/>
  <c r="R2149" i="3"/>
  <c r="S2149" i="3"/>
  <c r="T2149" i="3"/>
  <c r="U2149" i="3"/>
  <c r="V2149" i="3"/>
  <c r="Q2150" i="3"/>
  <c r="R2150" i="3"/>
  <c r="S2150" i="3"/>
  <c r="T2150" i="3"/>
  <c r="U2150" i="3"/>
  <c r="V2150" i="3"/>
  <c r="Q2151" i="3"/>
  <c r="R2151" i="3"/>
  <c r="S2151" i="3"/>
  <c r="T2151" i="3"/>
  <c r="U2151" i="3"/>
  <c r="V2151" i="3"/>
  <c r="Q2152" i="3"/>
  <c r="R2152" i="3"/>
  <c r="S2152" i="3"/>
  <c r="T2152" i="3"/>
  <c r="U2152" i="3"/>
  <c r="V2152" i="3"/>
  <c r="Q2153" i="3"/>
  <c r="R2153" i="3"/>
  <c r="S2153" i="3"/>
  <c r="T2153" i="3"/>
  <c r="U2153" i="3"/>
  <c r="V2153" i="3"/>
  <c r="Q2154" i="3"/>
  <c r="R2154" i="3"/>
  <c r="S2154" i="3"/>
  <c r="T2154" i="3"/>
  <c r="U2154" i="3"/>
  <c r="V2154" i="3"/>
  <c r="Q2155" i="3"/>
  <c r="R2155" i="3"/>
  <c r="S2155" i="3"/>
  <c r="T2155" i="3"/>
  <c r="U2155" i="3"/>
  <c r="V2155" i="3"/>
  <c r="Q2156" i="3"/>
  <c r="R2156" i="3"/>
  <c r="S2156" i="3"/>
  <c r="T2156" i="3"/>
  <c r="U2156" i="3"/>
  <c r="V2156" i="3"/>
  <c r="Q2157" i="3"/>
  <c r="R2157" i="3"/>
  <c r="S2157" i="3"/>
  <c r="T2157" i="3"/>
  <c r="U2157" i="3"/>
  <c r="V2157" i="3"/>
  <c r="Q2158" i="3"/>
  <c r="R2158" i="3"/>
  <c r="S2158" i="3"/>
  <c r="T2158" i="3"/>
  <c r="U2158" i="3"/>
  <c r="V2158" i="3"/>
  <c r="Q2159" i="3"/>
  <c r="R2159" i="3"/>
  <c r="S2159" i="3"/>
  <c r="T2159" i="3"/>
  <c r="U2159" i="3"/>
  <c r="V2159" i="3"/>
  <c r="Q2160" i="3"/>
  <c r="R2160" i="3"/>
  <c r="S2160" i="3"/>
  <c r="T2160" i="3"/>
  <c r="U2160" i="3"/>
  <c r="V2160" i="3"/>
  <c r="Q2161" i="3"/>
  <c r="R2161" i="3"/>
  <c r="S2161" i="3"/>
  <c r="T2161" i="3"/>
  <c r="U2161" i="3"/>
  <c r="V2161" i="3"/>
  <c r="Q2162" i="3"/>
  <c r="R2162" i="3"/>
  <c r="S2162" i="3"/>
  <c r="T2162" i="3"/>
  <c r="U2162" i="3"/>
  <c r="V2162" i="3"/>
  <c r="Q2163" i="3"/>
  <c r="R2163" i="3"/>
  <c r="S2163" i="3"/>
  <c r="T2163" i="3"/>
  <c r="U2163" i="3"/>
  <c r="V2163" i="3"/>
  <c r="Q2164" i="3"/>
  <c r="R2164" i="3"/>
  <c r="S2164" i="3"/>
  <c r="T2164" i="3"/>
  <c r="U2164" i="3"/>
  <c r="V2164" i="3"/>
  <c r="Q2165" i="3"/>
  <c r="R2165" i="3"/>
  <c r="S2165" i="3"/>
  <c r="T2165" i="3"/>
  <c r="U2165" i="3"/>
  <c r="V2165" i="3"/>
  <c r="Q2166" i="3"/>
  <c r="R2166" i="3"/>
  <c r="S2166" i="3"/>
  <c r="T2166" i="3"/>
  <c r="U2166" i="3"/>
  <c r="V2166" i="3"/>
  <c r="Q2167" i="3"/>
  <c r="R2167" i="3"/>
  <c r="S2167" i="3"/>
  <c r="T2167" i="3"/>
  <c r="U2167" i="3"/>
  <c r="V2167" i="3"/>
  <c r="Q2168" i="3"/>
  <c r="R2168" i="3"/>
  <c r="S2168" i="3"/>
  <c r="T2168" i="3"/>
  <c r="U2168" i="3"/>
  <c r="V2168" i="3"/>
  <c r="Q2169" i="3"/>
  <c r="R2169" i="3"/>
  <c r="S2169" i="3"/>
  <c r="T2169" i="3"/>
  <c r="U2169" i="3"/>
  <c r="V2169" i="3"/>
  <c r="Q2170" i="3"/>
  <c r="R2170" i="3"/>
  <c r="S2170" i="3"/>
  <c r="T2170" i="3"/>
  <c r="U2170" i="3"/>
  <c r="V2170" i="3"/>
  <c r="Q2171" i="3"/>
  <c r="R2171" i="3"/>
  <c r="S2171" i="3"/>
  <c r="T2171" i="3"/>
  <c r="U2171" i="3"/>
  <c r="V2171" i="3"/>
  <c r="Q2172" i="3"/>
  <c r="R2172" i="3"/>
  <c r="S2172" i="3"/>
  <c r="T2172" i="3"/>
  <c r="U2172" i="3"/>
  <c r="V2172" i="3"/>
  <c r="Q2173" i="3"/>
  <c r="R2173" i="3"/>
  <c r="S2173" i="3"/>
  <c r="T2173" i="3"/>
  <c r="U2173" i="3"/>
  <c r="V2173" i="3"/>
  <c r="Q2174" i="3"/>
  <c r="R2174" i="3"/>
  <c r="S2174" i="3"/>
  <c r="T2174" i="3"/>
  <c r="U2174" i="3"/>
  <c r="V2174" i="3"/>
  <c r="Q2175" i="3"/>
  <c r="R2175" i="3"/>
  <c r="S2175" i="3"/>
  <c r="T2175" i="3"/>
  <c r="U2175" i="3"/>
  <c r="V2175" i="3"/>
  <c r="Q2176" i="3"/>
  <c r="R2176" i="3"/>
  <c r="S2176" i="3"/>
  <c r="T2176" i="3"/>
  <c r="U2176" i="3"/>
  <c r="V2176" i="3"/>
  <c r="Q2177" i="3"/>
  <c r="R2177" i="3"/>
  <c r="S2177" i="3"/>
  <c r="T2177" i="3"/>
  <c r="U2177" i="3"/>
  <c r="V2177" i="3"/>
  <c r="Q2178" i="3"/>
  <c r="R2178" i="3"/>
  <c r="S2178" i="3"/>
  <c r="T2178" i="3"/>
  <c r="U2178" i="3"/>
  <c r="V2178" i="3"/>
  <c r="Q2179" i="3"/>
  <c r="R2179" i="3"/>
  <c r="S2179" i="3"/>
  <c r="T2179" i="3"/>
  <c r="U2179" i="3"/>
  <c r="V2179" i="3"/>
  <c r="Q2180" i="3"/>
  <c r="R2180" i="3"/>
  <c r="S2180" i="3"/>
  <c r="T2180" i="3"/>
  <c r="U2180" i="3"/>
  <c r="V2180" i="3"/>
  <c r="Q2181" i="3"/>
  <c r="R2181" i="3"/>
  <c r="S2181" i="3"/>
  <c r="T2181" i="3"/>
  <c r="U2181" i="3"/>
  <c r="V2181" i="3"/>
  <c r="Q2182" i="3"/>
  <c r="R2182" i="3"/>
  <c r="S2182" i="3"/>
  <c r="T2182" i="3"/>
  <c r="U2182" i="3"/>
  <c r="V2182" i="3"/>
  <c r="Q2183" i="3"/>
  <c r="R2183" i="3"/>
  <c r="S2183" i="3"/>
  <c r="T2183" i="3"/>
  <c r="U2183" i="3"/>
  <c r="V2183" i="3"/>
  <c r="Q2184" i="3"/>
  <c r="R2184" i="3"/>
  <c r="S2184" i="3"/>
  <c r="T2184" i="3"/>
  <c r="U2184" i="3"/>
  <c r="V2184" i="3"/>
  <c r="Q2185" i="3"/>
  <c r="R2185" i="3"/>
  <c r="S2185" i="3"/>
  <c r="T2185" i="3"/>
  <c r="U2185" i="3"/>
  <c r="V2185" i="3"/>
  <c r="Q2186" i="3"/>
  <c r="R2186" i="3"/>
  <c r="S2186" i="3"/>
  <c r="T2186" i="3"/>
  <c r="U2186" i="3"/>
  <c r="V2186" i="3"/>
  <c r="Q2187" i="3"/>
  <c r="R2187" i="3"/>
  <c r="S2187" i="3"/>
  <c r="T2187" i="3"/>
  <c r="U2187" i="3"/>
  <c r="V2187" i="3"/>
  <c r="Q2188" i="3"/>
  <c r="R2188" i="3"/>
  <c r="S2188" i="3"/>
  <c r="T2188" i="3"/>
  <c r="U2188" i="3"/>
  <c r="V2188" i="3"/>
  <c r="Q2189" i="3"/>
  <c r="R2189" i="3"/>
  <c r="S2189" i="3"/>
  <c r="T2189" i="3"/>
  <c r="U2189" i="3"/>
  <c r="V2189" i="3"/>
  <c r="Q2190" i="3"/>
  <c r="R2190" i="3"/>
  <c r="S2190" i="3"/>
  <c r="T2190" i="3"/>
  <c r="U2190" i="3"/>
  <c r="V2190" i="3"/>
  <c r="Q2191" i="3"/>
  <c r="R2191" i="3"/>
  <c r="S2191" i="3"/>
  <c r="T2191" i="3"/>
  <c r="U2191" i="3"/>
  <c r="V2191" i="3"/>
  <c r="Q2192" i="3"/>
  <c r="R2192" i="3"/>
  <c r="S2192" i="3"/>
  <c r="T2192" i="3"/>
  <c r="U2192" i="3"/>
  <c r="V2192" i="3"/>
  <c r="Q2193" i="3"/>
  <c r="R2193" i="3"/>
  <c r="S2193" i="3"/>
  <c r="T2193" i="3"/>
  <c r="U2193" i="3"/>
  <c r="V2193" i="3"/>
  <c r="Q2194" i="3"/>
  <c r="R2194" i="3"/>
  <c r="S2194" i="3"/>
  <c r="T2194" i="3"/>
  <c r="U2194" i="3"/>
  <c r="V2194" i="3"/>
  <c r="Q2195" i="3"/>
  <c r="R2195" i="3"/>
  <c r="S2195" i="3"/>
  <c r="T2195" i="3"/>
  <c r="U2195" i="3"/>
  <c r="V2195" i="3"/>
  <c r="Q2196" i="3"/>
  <c r="R2196" i="3"/>
  <c r="S2196" i="3"/>
  <c r="T2196" i="3"/>
  <c r="U2196" i="3"/>
  <c r="V2196" i="3"/>
  <c r="Q2197" i="3"/>
  <c r="R2197" i="3"/>
  <c r="S2197" i="3"/>
  <c r="T2197" i="3"/>
  <c r="U2197" i="3"/>
  <c r="V2197" i="3"/>
  <c r="Q2198" i="3"/>
  <c r="R2198" i="3"/>
  <c r="S2198" i="3"/>
  <c r="T2198" i="3"/>
  <c r="U2198" i="3"/>
  <c r="V2198" i="3"/>
  <c r="Q2199" i="3"/>
  <c r="R2199" i="3"/>
  <c r="S2199" i="3"/>
  <c r="T2199" i="3"/>
  <c r="U2199" i="3"/>
  <c r="V2199" i="3"/>
  <c r="Q2200" i="3"/>
  <c r="R2200" i="3"/>
  <c r="S2200" i="3"/>
  <c r="T2200" i="3"/>
  <c r="U2200" i="3"/>
  <c r="V2200" i="3"/>
  <c r="Q2201" i="3"/>
  <c r="R2201" i="3"/>
  <c r="S2201" i="3"/>
  <c r="T2201" i="3"/>
  <c r="U2201" i="3"/>
  <c r="V2201" i="3"/>
  <c r="Q2202" i="3"/>
  <c r="R2202" i="3"/>
  <c r="S2202" i="3"/>
  <c r="T2202" i="3"/>
  <c r="U2202" i="3"/>
  <c r="V2202" i="3"/>
  <c r="Q2203" i="3"/>
  <c r="R2203" i="3"/>
  <c r="S2203" i="3"/>
  <c r="T2203" i="3"/>
  <c r="U2203" i="3"/>
  <c r="V2203" i="3"/>
  <c r="Q2204" i="3"/>
  <c r="R2204" i="3"/>
  <c r="S2204" i="3"/>
  <c r="T2204" i="3"/>
  <c r="U2204" i="3"/>
  <c r="V2204" i="3"/>
  <c r="Q2205" i="3"/>
  <c r="R2205" i="3"/>
  <c r="S2205" i="3"/>
  <c r="T2205" i="3"/>
  <c r="U2205" i="3"/>
  <c r="V2205" i="3"/>
  <c r="Q2206" i="3"/>
  <c r="R2206" i="3"/>
  <c r="S2206" i="3"/>
  <c r="T2206" i="3"/>
  <c r="U2206" i="3"/>
  <c r="V2206" i="3"/>
  <c r="Q2207" i="3"/>
  <c r="R2207" i="3"/>
  <c r="S2207" i="3"/>
  <c r="T2207" i="3"/>
  <c r="U2207" i="3"/>
  <c r="V2207" i="3"/>
  <c r="Q2208" i="3"/>
  <c r="R2208" i="3"/>
  <c r="S2208" i="3"/>
  <c r="T2208" i="3"/>
  <c r="U2208" i="3"/>
  <c r="V2208" i="3"/>
  <c r="Q2209" i="3"/>
  <c r="R2209" i="3"/>
  <c r="S2209" i="3"/>
  <c r="T2209" i="3"/>
  <c r="U2209" i="3"/>
  <c r="V2209" i="3"/>
  <c r="Q2210" i="3"/>
  <c r="R2210" i="3"/>
  <c r="S2210" i="3"/>
  <c r="T2210" i="3"/>
  <c r="U2210" i="3"/>
  <c r="V2210" i="3"/>
  <c r="Q2211" i="3"/>
  <c r="R2211" i="3"/>
  <c r="S2211" i="3"/>
  <c r="T2211" i="3"/>
  <c r="U2211" i="3"/>
  <c r="V2211" i="3"/>
  <c r="Q2212" i="3"/>
  <c r="R2212" i="3"/>
  <c r="S2212" i="3"/>
  <c r="T2212" i="3"/>
  <c r="U2212" i="3"/>
  <c r="V2212" i="3"/>
  <c r="Q2213" i="3"/>
  <c r="R2213" i="3"/>
  <c r="S2213" i="3"/>
  <c r="T2213" i="3"/>
  <c r="U2213" i="3"/>
  <c r="V2213" i="3"/>
  <c r="Q2214" i="3"/>
  <c r="R2214" i="3"/>
  <c r="S2214" i="3"/>
  <c r="T2214" i="3"/>
  <c r="U2214" i="3"/>
  <c r="V2214" i="3"/>
  <c r="Q2215" i="3"/>
  <c r="R2215" i="3"/>
  <c r="S2215" i="3"/>
  <c r="T2215" i="3"/>
  <c r="U2215" i="3"/>
  <c r="V2215" i="3"/>
  <c r="Q2216" i="3"/>
  <c r="R2216" i="3"/>
  <c r="S2216" i="3"/>
  <c r="T2216" i="3"/>
  <c r="U2216" i="3"/>
  <c r="V2216" i="3"/>
  <c r="Q2217" i="3"/>
  <c r="R2217" i="3"/>
  <c r="S2217" i="3"/>
  <c r="T2217" i="3"/>
  <c r="U2217" i="3"/>
  <c r="V2217" i="3"/>
  <c r="Q2218" i="3"/>
  <c r="R2218" i="3"/>
  <c r="S2218" i="3"/>
  <c r="T2218" i="3"/>
  <c r="U2218" i="3"/>
  <c r="V2218" i="3"/>
  <c r="Q2219" i="3"/>
  <c r="R2219" i="3"/>
  <c r="S2219" i="3"/>
  <c r="T2219" i="3"/>
  <c r="U2219" i="3"/>
  <c r="V2219" i="3"/>
  <c r="Q2220" i="3"/>
  <c r="R2220" i="3"/>
  <c r="S2220" i="3"/>
  <c r="T2220" i="3"/>
  <c r="U2220" i="3"/>
  <c r="V2220" i="3"/>
  <c r="Q2221" i="3"/>
  <c r="R2221" i="3"/>
  <c r="S2221" i="3"/>
  <c r="T2221" i="3"/>
  <c r="U2221" i="3"/>
  <c r="V2221" i="3"/>
  <c r="Q2222" i="3"/>
  <c r="R2222" i="3"/>
  <c r="S2222" i="3"/>
  <c r="T2222" i="3"/>
  <c r="U2222" i="3"/>
  <c r="V2222" i="3"/>
  <c r="Q2223" i="3"/>
  <c r="R2223" i="3"/>
  <c r="S2223" i="3"/>
  <c r="T2223" i="3"/>
  <c r="U2223" i="3"/>
  <c r="V2223" i="3"/>
  <c r="Q2224" i="3"/>
  <c r="R2224" i="3"/>
  <c r="S2224" i="3"/>
  <c r="T2224" i="3"/>
  <c r="U2224" i="3"/>
  <c r="V2224" i="3"/>
  <c r="Q2225" i="3"/>
  <c r="R2225" i="3"/>
  <c r="S2225" i="3"/>
  <c r="T2225" i="3"/>
  <c r="U2225" i="3"/>
  <c r="V2225" i="3"/>
  <c r="Q2226" i="3"/>
  <c r="R2226" i="3"/>
  <c r="S2226" i="3"/>
  <c r="T2226" i="3"/>
  <c r="U2226" i="3"/>
  <c r="V2226" i="3"/>
  <c r="Q2227" i="3"/>
  <c r="R2227" i="3"/>
  <c r="S2227" i="3"/>
  <c r="T2227" i="3"/>
  <c r="U2227" i="3"/>
  <c r="V2227" i="3"/>
  <c r="Q2228" i="3"/>
  <c r="R2228" i="3"/>
  <c r="S2228" i="3"/>
  <c r="T2228" i="3"/>
  <c r="U2228" i="3"/>
  <c r="V2228" i="3"/>
  <c r="Q2229" i="3"/>
  <c r="R2229" i="3"/>
  <c r="S2229" i="3"/>
  <c r="T2229" i="3"/>
  <c r="U2229" i="3"/>
  <c r="V2229" i="3"/>
  <c r="Q2230" i="3"/>
  <c r="R2230" i="3"/>
  <c r="S2230" i="3"/>
  <c r="T2230" i="3"/>
  <c r="U2230" i="3"/>
  <c r="V2230" i="3"/>
  <c r="Q2231" i="3"/>
  <c r="R2231" i="3"/>
  <c r="S2231" i="3"/>
  <c r="T2231" i="3"/>
  <c r="U2231" i="3"/>
  <c r="V2231" i="3"/>
  <c r="Q2232" i="3"/>
  <c r="R2232" i="3"/>
  <c r="S2232" i="3"/>
  <c r="T2232" i="3"/>
  <c r="U2232" i="3"/>
  <c r="V2232" i="3"/>
  <c r="Q2233" i="3"/>
  <c r="R2233" i="3"/>
  <c r="S2233" i="3"/>
  <c r="T2233" i="3"/>
  <c r="U2233" i="3"/>
  <c r="V2233" i="3"/>
  <c r="Q2234" i="3"/>
  <c r="R2234" i="3"/>
  <c r="S2234" i="3"/>
  <c r="T2234" i="3"/>
  <c r="U2234" i="3"/>
  <c r="V2234" i="3"/>
  <c r="Q2235" i="3"/>
  <c r="R2235" i="3"/>
  <c r="S2235" i="3"/>
  <c r="T2235" i="3"/>
  <c r="U2235" i="3"/>
  <c r="V2235" i="3"/>
  <c r="Q2236" i="3"/>
  <c r="R2236" i="3"/>
  <c r="S2236" i="3"/>
  <c r="T2236" i="3"/>
  <c r="U2236" i="3"/>
  <c r="V2236" i="3"/>
  <c r="Q2237" i="3"/>
  <c r="R2237" i="3"/>
  <c r="S2237" i="3"/>
  <c r="T2237" i="3"/>
  <c r="U2237" i="3"/>
  <c r="V2237" i="3"/>
  <c r="Q2238" i="3"/>
  <c r="R2238" i="3"/>
  <c r="S2238" i="3"/>
  <c r="T2238" i="3"/>
  <c r="U2238" i="3"/>
  <c r="V2238" i="3"/>
  <c r="Q2239" i="3"/>
  <c r="R2239" i="3"/>
  <c r="S2239" i="3"/>
  <c r="T2239" i="3"/>
  <c r="U2239" i="3"/>
  <c r="V2239" i="3"/>
  <c r="Q2240" i="3"/>
  <c r="R2240" i="3"/>
  <c r="S2240" i="3"/>
  <c r="T2240" i="3"/>
  <c r="U2240" i="3"/>
  <c r="V2240" i="3"/>
  <c r="Q2241" i="3"/>
  <c r="R2241" i="3"/>
  <c r="S2241" i="3"/>
  <c r="T2241" i="3"/>
  <c r="U2241" i="3"/>
  <c r="V2241" i="3"/>
  <c r="Q2242" i="3"/>
  <c r="R2242" i="3"/>
  <c r="S2242" i="3"/>
  <c r="T2242" i="3"/>
  <c r="U2242" i="3"/>
  <c r="V2242" i="3"/>
  <c r="Q2243" i="3"/>
  <c r="R2243" i="3"/>
  <c r="S2243" i="3"/>
  <c r="T2243" i="3"/>
  <c r="U2243" i="3"/>
  <c r="V2243" i="3"/>
  <c r="Q2244" i="3"/>
  <c r="R2244" i="3"/>
  <c r="S2244" i="3"/>
  <c r="T2244" i="3"/>
  <c r="U2244" i="3"/>
  <c r="V2244" i="3"/>
  <c r="Q2245" i="3"/>
  <c r="R2245" i="3"/>
  <c r="S2245" i="3"/>
  <c r="T2245" i="3"/>
  <c r="U2245" i="3"/>
  <c r="V2245" i="3"/>
  <c r="Q2246" i="3"/>
  <c r="R2246" i="3"/>
  <c r="S2246" i="3"/>
  <c r="T2246" i="3"/>
  <c r="U2246" i="3"/>
  <c r="V2246" i="3"/>
  <c r="Q2247" i="3"/>
  <c r="R2247" i="3"/>
  <c r="S2247" i="3"/>
  <c r="T2247" i="3"/>
  <c r="U2247" i="3"/>
  <c r="V2247" i="3"/>
  <c r="Q2248" i="3"/>
  <c r="R2248" i="3"/>
  <c r="S2248" i="3"/>
  <c r="T2248" i="3"/>
  <c r="U2248" i="3"/>
  <c r="V2248" i="3"/>
  <c r="Q2249" i="3"/>
  <c r="R2249" i="3"/>
  <c r="S2249" i="3"/>
  <c r="T2249" i="3"/>
  <c r="U2249" i="3"/>
  <c r="V2249" i="3"/>
  <c r="Q2250" i="3"/>
  <c r="R2250" i="3"/>
  <c r="S2250" i="3"/>
  <c r="T2250" i="3"/>
  <c r="U2250" i="3"/>
  <c r="V2250" i="3"/>
  <c r="Q2251" i="3"/>
  <c r="R2251" i="3"/>
  <c r="S2251" i="3"/>
  <c r="T2251" i="3"/>
  <c r="U2251" i="3"/>
  <c r="V2251" i="3"/>
  <c r="Q2252" i="3"/>
  <c r="R2252" i="3"/>
  <c r="S2252" i="3"/>
  <c r="T2252" i="3"/>
  <c r="U2252" i="3"/>
  <c r="V2252" i="3"/>
  <c r="Q2253" i="3"/>
  <c r="R2253" i="3"/>
  <c r="S2253" i="3"/>
  <c r="T2253" i="3"/>
  <c r="U2253" i="3"/>
  <c r="V2253" i="3"/>
  <c r="Q2254" i="3"/>
  <c r="R2254" i="3"/>
  <c r="S2254" i="3"/>
  <c r="T2254" i="3"/>
  <c r="U2254" i="3"/>
  <c r="V2254" i="3"/>
  <c r="Q2255" i="3"/>
  <c r="R2255" i="3"/>
  <c r="S2255" i="3"/>
  <c r="T2255" i="3"/>
  <c r="U2255" i="3"/>
  <c r="V2255" i="3"/>
  <c r="Q2256" i="3"/>
  <c r="R2256" i="3"/>
  <c r="S2256" i="3"/>
  <c r="T2256" i="3"/>
  <c r="U2256" i="3"/>
  <c r="V2256" i="3"/>
  <c r="Q2257" i="3"/>
  <c r="R2257" i="3"/>
  <c r="S2257" i="3"/>
  <c r="T2257" i="3"/>
  <c r="U2257" i="3"/>
  <c r="V2257" i="3"/>
  <c r="Q2258" i="3"/>
  <c r="R2258" i="3"/>
  <c r="S2258" i="3"/>
  <c r="T2258" i="3"/>
  <c r="U2258" i="3"/>
  <c r="V2258" i="3"/>
  <c r="Q2259" i="3"/>
  <c r="R2259" i="3"/>
  <c r="S2259" i="3"/>
  <c r="T2259" i="3"/>
  <c r="U2259" i="3"/>
  <c r="V2259" i="3"/>
  <c r="Q2260" i="3"/>
  <c r="R2260" i="3"/>
  <c r="S2260" i="3"/>
  <c r="T2260" i="3"/>
  <c r="U2260" i="3"/>
  <c r="V2260" i="3"/>
  <c r="Q2261" i="3"/>
  <c r="R2261" i="3"/>
  <c r="S2261" i="3"/>
  <c r="T2261" i="3"/>
  <c r="U2261" i="3"/>
  <c r="V2261" i="3"/>
  <c r="Q2262" i="3"/>
  <c r="R2262" i="3"/>
  <c r="S2262" i="3"/>
  <c r="T2262" i="3"/>
  <c r="U2262" i="3"/>
  <c r="V2262" i="3"/>
  <c r="Q2263" i="3"/>
  <c r="R2263" i="3"/>
  <c r="S2263" i="3"/>
  <c r="T2263" i="3"/>
  <c r="U2263" i="3"/>
  <c r="V2263" i="3"/>
  <c r="Q2264" i="3"/>
  <c r="R2264" i="3"/>
  <c r="S2264" i="3"/>
  <c r="T2264" i="3"/>
  <c r="U2264" i="3"/>
  <c r="V2264" i="3"/>
  <c r="Q2265" i="3"/>
  <c r="R2265" i="3"/>
  <c r="S2265" i="3"/>
  <c r="T2265" i="3"/>
  <c r="U2265" i="3"/>
  <c r="V2265" i="3"/>
  <c r="Q2266" i="3"/>
  <c r="R2266" i="3"/>
  <c r="S2266" i="3"/>
  <c r="T2266" i="3"/>
  <c r="U2266" i="3"/>
  <c r="V2266" i="3"/>
  <c r="Q2267" i="3"/>
  <c r="R2267" i="3"/>
  <c r="S2267" i="3"/>
  <c r="T2267" i="3"/>
  <c r="U2267" i="3"/>
  <c r="V2267" i="3"/>
  <c r="Q2268" i="3"/>
  <c r="R2268" i="3"/>
  <c r="S2268" i="3"/>
  <c r="T2268" i="3"/>
  <c r="U2268" i="3"/>
  <c r="V2268" i="3"/>
  <c r="Q2269" i="3"/>
  <c r="R2269" i="3"/>
  <c r="S2269" i="3"/>
  <c r="T2269" i="3"/>
  <c r="U2269" i="3"/>
  <c r="V2269" i="3"/>
  <c r="Q2270" i="3"/>
  <c r="R2270" i="3"/>
  <c r="S2270" i="3"/>
  <c r="T2270" i="3"/>
  <c r="U2270" i="3"/>
  <c r="V2270" i="3"/>
  <c r="Q2271" i="3"/>
  <c r="R2271" i="3"/>
  <c r="S2271" i="3"/>
  <c r="T2271" i="3"/>
  <c r="U2271" i="3"/>
  <c r="V2271" i="3"/>
  <c r="Q2272" i="3"/>
  <c r="R2272" i="3"/>
  <c r="S2272" i="3"/>
  <c r="T2272" i="3"/>
  <c r="U2272" i="3"/>
  <c r="V2272" i="3"/>
  <c r="Q2273" i="3"/>
  <c r="R2273" i="3"/>
  <c r="S2273" i="3"/>
  <c r="T2273" i="3"/>
  <c r="U2273" i="3"/>
  <c r="V2273" i="3"/>
  <c r="Q2274" i="3"/>
  <c r="R2274" i="3"/>
  <c r="S2274" i="3"/>
  <c r="T2274" i="3"/>
  <c r="U2274" i="3"/>
  <c r="V2274" i="3"/>
  <c r="Q2275" i="3"/>
  <c r="R2275" i="3"/>
  <c r="S2275" i="3"/>
  <c r="T2275" i="3"/>
  <c r="U2275" i="3"/>
  <c r="V2275" i="3"/>
  <c r="Q2276" i="3"/>
  <c r="R2276" i="3"/>
  <c r="S2276" i="3"/>
  <c r="T2276" i="3"/>
  <c r="U2276" i="3"/>
  <c r="V2276" i="3"/>
  <c r="Q2277" i="3"/>
  <c r="R2277" i="3"/>
  <c r="S2277" i="3"/>
  <c r="T2277" i="3"/>
  <c r="U2277" i="3"/>
  <c r="V2277" i="3"/>
  <c r="Q2278" i="3"/>
  <c r="R2278" i="3"/>
  <c r="S2278" i="3"/>
  <c r="T2278" i="3"/>
  <c r="U2278" i="3"/>
  <c r="V2278" i="3"/>
  <c r="Q2279" i="3"/>
  <c r="R2279" i="3"/>
  <c r="S2279" i="3"/>
  <c r="T2279" i="3"/>
  <c r="U2279" i="3"/>
  <c r="V2279" i="3"/>
  <c r="Q2280" i="3"/>
  <c r="R2280" i="3"/>
  <c r="S2280" i="3"/>
  <c r="T2280" i="3"/>
  <c r="U2280" i="3"/>
  <c r="V2280" i="3"/>
  <c r="Q2281" i="3"/>
  <c r="R2281" i="3"/>
  <c r="S2281" i="3"/>
  <c r="T2281" i="3"/>
  <c r="U2281" i="3"/>
  <c r="V2281" i="3"/>
  <c r="Q2282" i="3"/>
  <c r="R2282" i="3"/>
  <c r="S2282" i="3"/>
  <c r="T2282" i="3"/>
  <c r="U2282" i="3"/>
  <c r="V2282" i="3"/>
  <c r="Q2283" i="3"/>
  <c r="R2283" i="3"/>
  <c r="S2283" i="3"/>
  <c r="T2283" i="3"/>
  <c r="U2283" i="3"/>
  <c r="V2283" i="3"/>
  <c r="Q2284" i="3"/>
  <c r="R2284" i="3"/>
  <c r="S2284" i="3"/>
  <c r="T2284" i="3"/>
  <c r="U2284" i="3"/>
  <c r="V2284" i="3"/>
  <c r="Q2285" i="3"/>
  <c r="R2285" i="3"/>
  <c r="S2285" i="3"/>
  <c r="T2285" i="3"/>
  <c r="U2285" i="3"/>
  <c r="V2285" i="3"/>
  <c r="Q2286" i="3"/>
  <c r="R2286" i="3"/>
  <c r="S2286" i="3"/>
  <c r="T2286" i="3"/>
  <c r="U2286" i="3"/>
  <c r="V2286" i="3"/>
  <c r="Q2287" i="3"/>
  <c r="R2287" i="3"/>
  <c r="S2287" i="3"/>
  <c r="T2287" i="3"/>
  <c r="U2287" i="3"/>
  <c r="V2287" i="3"/>
  <c r="Q2288" i="3"/>
  <c r="R2288" i="3"/>
  <c r="S2288" i="3"/>
  <c r="T2288" i="3"/>
  <c r="U2288" i="3"/>
  <c r="V2288" i="3"/>
  <c r="Q2289" i="3"/>
  <c r="R2289" i="3"/>
  <c r="S2289" i="3"/>
  <c r="T2289" i="3"/>
  <c r="U2289" i="3"/>
  <c r="V2289" i="3"/>
  <c r="Q2290" i="3"/>
  <c r="R2290" i="3"/>
  <c r="S2290" i="3"/>
  <c r="T2290" i="3"/>
  <c r="U2290" i="3"/>
  <c r="V2290" i="3"/>
  <c r="Q2291" i="3"/>
  <c r="R2291" i="3"/>
  <c r="S2291" i="3"/>
  <c r="T2291" i="3"/>
  <c r="U2291" i="3"/>
  <c r="V2291" i="3"/>
  <c r="Q2292" i="3"/>
  <c r="R2292" i="3"/>
  <c r="S2292" i="3"/>
  <c r="T2292" i="3"/>
  <c r="U2292" i="3"/>
  <c r="V2292" i="3"/>
  <c r="Q2293" i="3"/>
  <c r="R2293" i="3"/>
  <c r="S2293" i="3"/>
  <c r="T2293" i="3"/>
  <c r="U2293" i="3"/>
  <c r="V2293" i="3"/>
  <c r="Q2294" i="3"/>
  <c r="R2294" i="3"/>
  <c r="S2294" i="3"/>
  <c r="T2294" i="3"/>
  <c r="U2294" i="3"/>
  <c r="V2294" i="3"/>
  <c r="Q2295" i="3"/>
  <c r="R2295" i="3"/>
  <c r="S2295" i="3"/>
  <c r="T2295" i="3"/>
  <c r="U2295" i="3"/>
  <c r="V2295" i="3"/>
  <c r="Q2296" i="3"/>
  <c r="R2296" i="3"/>
  <c r="S2296" i="3"/>
  <c r="T2296" i="3"/>
  <c r="U2296" i="3"/>
  <c r="V2296" i="3"/>
  <c r="Q2297" i="3"/>
  <c r="R2297" i="3"/>
  <c r="S2297" i="3"/>
  <c r="T2297" i="3"/>
  <c r="U2297" i="3"/>
  <c r="V2297" i="3"/>
  <c r="Q2298" i="3"/>
  <c r="R2298" i="3"/>
  <c r="S2298" i="3"/>
  <c r="T2298" i="3"/>
  <c r="U2298" i="3"/>
  <c r="V2298" i="3"/>
  <c r="Q2299" i="3"/>
  <c r="R2299" i="3"/>
  <c r="S2299" i="3"/>
  <c r="T2299" i="3"/>
  <c r="U2299" i="3"/>
  <c r="V2299" i="3"/>
  <c r="Q2300" i="3"/>
  <c r="R2300" i="3"/>
  <c r="S2300" i="3"/>
  <c r="T2300" i="3"/>
  <c r="U2300" i="3"/>
  <c r="V2300" i="3"/>
  <c r="Q2301" i="3"/>
  <c r="R2301" i="3"/>
  <c r="S2301" i="3"/>
  <c r="T2301" i="3"/>
  <c r="U2301" i="3"/>
  <c r="V2301" i="3"/>
  <c r="Q2302" i="3"/>
  <c r="R2302" i="3"/>
  <c r="S2302" i="3"/>
  <c r="T2302" i="3"/>
  <c r="U2302" i="3"/>
  <c r="V2302" i="3"/>
  <c r="Q2303" i="3"/>
  <c r="R2303" i="3"/>
  <c r="S2303" i="3"/>
  <c r="T2303" i="3"/>
  <c r="U2303" i="3"/>
  <c r="V2303" i="3"/>
  <c r="Q2304" i="3"/>
  <c r="R2304" i="3"/>
  <c r="S2304" i="3"/>
  <c r="T2304" i="3"/>
  <c r="U2304" i="3"/>
  <c r="V2304" i="3"/>
  <c r="Q2305" i="3"/>
  <c r="R2305" i="3"/>
  <c r="S2305" i="3"/>
  <c r="T2305" i="3"/>
  <c r="U2305" i="3"/>
  <c r="V2305" i="3"/>
  <c r="Q2306" i="3"/>
  <c r="R2306" i="3"/>
  <c r="S2306" i="3"/>
  <c r="T2306" i="3"/>
  <c r="U2306" i="3"/>
  <c r="V2306" i="3"/>
  <c r="Q2307" i="3"/>
  <c r="R2307" i="3"/>
  <c r="S2307" i="3"/>
  <c r="T2307" i="3"/>
  <c r="U2307" i="3"/>
  <c r="V2307" i="3"/>
  <c r="Q2308" i="3"/>
  <c r="R2308" i="3"/>
  <c r="S2308" i="3"/>
  <c r="T2308" i="3"/>
  <c r="U2308" i="3"/>
  <c r="V2308" i="3"/>
  <c r="Q2309" i="3"/>
  <c r="R2309" i="3"/>
  <c r="S2309" i="3"/>
  <c r="T2309" i="3"/>
  <c r="U2309" i="3"/>
  <c r="V2309" i="3"/>
  <c r="Q2310" i="3"/>
  <c r="R2310" i="3"/>
  <c r="S2310" i="3"/>
  <c r="T2310" i="3"/>
  <c r="U2310" i="3"/>
  <c r="V2310" i="3"/>
  <c r="Q2311" i="3"/>
  <c r="R2311" i="3"/>
  <c r="S2311" i="3"/>
  <c r="T2311" i="3"/>
  <c r="U2311" i="3"/>
  <c r="V2311" i="3"/>
  <c r="Q2312" i="3"/>
  <c r="R2312" i="3"/>
  <c r="S2312" i="3"/>
  <c r="T2312" i="3"/>
  <c r="U2312" i="3"/>
  <c r="V2312" i="3"/>
  <c r="Q2313" i="3"/>
  <c r="R2313" i="3"/>
  <c r="S2313" i="3"/>
  <c r="T2313" i="3"/>
  <c r="U2313" i="3"/>
  <c r="V2313" i="3"/>
  <c r="Q2314" i="3"/>
  <c r="R2314" i="3"/>
  <c r="S2314" i="3"/>
  <c r="T2314" i="3"/>
  <c r="U2314" i="3"/>
  <c r="V2314" i="3"/>
  <c r="Q2315" i="3"/>
  <c r="R2315" i="3"/>
  <c r="S2315" i="3"/>
  <c r="T2315" i="3"/>
  <c r="U2315" i="3"/>
  <c r="V2315" i="3"/>
  <c r="Q2316" i="3"/>
  <c r="R2316" i="3"/>
  <c r="S2316" i="3"/>
  <c r="T2316" i="3"/>
  <c r="U2316" i="3"/>
  <c r="V2316" i="3"/>
  <c r="Q2317" i="3"/>
  <c r="R2317" i="3"/>
  <c r="S2317" i="3"/>
  <c r="T2317" i="3"/>
  <c r="U2317" i="3"/>
  <c r="V2317" i="3"/>
  <c r="Q2318" i="3"/>
  <c r="R2318" i="3"/>
  <c r="S2318" i="3"/>
  <c r="T2318" i="3"/>
  <c r="U2318" i="3"/>
  <c r="V2318" i="3"/>
  <c r="Q2319" i="3"/>
  <c r="R2319" i="3"/>
  <c r="S2319" i="3"/>
  <c r="T2319" i="3"/>
  <c r="U2319" i="3"/>
  <c r="V2319" i="3"/>
  <c r="Q2320" i="3"/>
  <c r="R2320" i="3"/>
  <c r="S2320" i="3"/>
  <c r="T2320" i="3"/>
  <c r="U2320" i="3"/>
  <c r="V2320" i="3"/>
  <c r="Q2321" i="3"/>
  <c r="R2321" i="3"/>
  <c r="S2321" i="3"/>
  <c r="T2321" i="3"/>
  <c r="U2321" i="3"/>
  <c r="V2321" i="3"/>
  <c r="Q2322" i="3"/>
  <c r="R2322" i="3"/>
  <c r="S2322" i="3"/>
  <c r="T2322" i="3"/>
  <c r="U2322" i="3"/>
  <c r="V2322" i="3"/>
  <c r="Q2323" i="3"/>
  <c r="R2323" i="3"/>
  <c r="S2323" i="3"/>
  <c r="T2323" i="3"/>
  <c r="U2323" i="3"/>
  <c r="V2323" i="3"/>
  <c r="Q2324" i="3"/>
  <c r="R2324" i="3"/>
  <c r="S2324" i="3"/>
  <c r="T2324" i="3"/>
  <c r="U2324" i="3"/>
  <c r="V2324" i="3"/>
  <c r="Q2325" i="3"/>
  <c r="R2325" i="3"/>
  <c r="S2325" i="3"/>
  <c r="T2325" i="3"/>
  <c r="U2325" i="3"/>
  <c r="V2325" i="3"/>
  <c r="Q2326" i="3"/>
  <c r="R2326" i="3"/>
  <c r="S2326" i="3"/>
  <c r="T2326" i="3"/>
  <c r="U2326" i="3"/>
  <c r="V2326" i="3"/>
  <c r="Q2327" i="3"/>
  <c r="R2327" i="3"/>
  <c r="S2327" i="3"/>
  <c r="T2327" i="3"/>
  <c r="U2327" i="3"/>
  <c r="V2327" i="3"/>
  <c r="Q2328" i="3"/>
  <c r="R2328" i="3"/>
  <c r="S2328" i="3"/>
  <c r="T2328" i="3"/>
  <c r="U2328" i="3"/>
  <c r="V2328" i="3"/>
  <c r="Q2329" i="3"/>
  <c r="R2329" i="3"/>
  <c r="S2329" i="3"/>
  <c r="T2329" i="3"/>
  <c r="U2329" i="3"/>
  <c r="V2329" i="3"/>
  <c r="Q2330" i="3"/>
  <c r="R2330" i="3"/>
  <c r="S2330" i="3"/>
  <c r="T2330" i="3"/>
  <c r="U2330" i="3"/>
  <c r="V2330" i="3"/>
  <c r="Q2331" i="3"/>
  <c r="R2331" i="3"/>
  <c r="S2331" i="3"/>
  <c r="T2331" i="3"/>
  <c r="U2331" i="3"/>
  <c r="V2331" i="3"/>
  <c r="Q2332" i="3"/>
  <c r="R2332" i="3"/>
  <c r="S2332" i="3"/>
  <c r="T2332" i="3"/>
  <c r="U2332" i="3"/>
  <c r="V2332" i="3"/>
  <c r="Q2333" i="3"/>
  <c r="R2333" i="3"/>
  <c r="S2333" i="3"/>
  <c r="T2333" i="3"/>
  <c r="U2333" i="3"/>
  <c r="V2333" i="3"/>
  <c r="Q2334" i="3"/>
  <c r="R2334" i="3"/>
  <c r="S2334" i="3"/>
  <c r="T2334" i="3"/>
  <c r="U2334" i="3"/>
  <c r="V2334" i="3"/>
  <c r="Q2335" i="3"/>
  <c r="R2335" i="3"/>
  <c r="S2335" i="3"/>
  <c r="T2335" i="3"/>
  <c r="U2335" i="3"/>
  <c r="V2335" i="3"/>
  <c r="Q2336" i="3"/>
  <c r="R2336" i="3"/>
  <c r="S2336" i="3"/>
  <c r="T2336" i="3"/>
  <c r="U2336" i="3"/>
  <c r="V2336" i="3"/>
  <c r="Q2337" i="3"/>
  <c r="R2337" i="3"/>
  <c r="S2337" i="3"/>
  <c r="T2337" i="3"/>
  <c r="U2337" i="3"/>
  <c r="V2337" i="3"/>
  <c r="Q2338" i="3"/>
  <c r="R2338" i="3"/>
  <c r="S2338" i="3"/>
  <c r="T2338" i="3"/>
  <c r="U2338" i="3"/>
  <c r="V2338" i="3"/>
  <c r="Q2339" i="3"/>
  <c r="R2339" i="3"/>
  <c r="S2339" i="3"/>
  <c r="T2339" i="3"/>
  <c r="U2339" i="3"/>
  <c r="V2339" i="3"/>
  <c r="Q2340" i="3"/>
  <c r="R2340" i="3"/>
  <c r="S2340" i="3"/>
  <c r="T2340" i="3"/>
  <c r="U2340" i="3"/>
  <c r="V2340" i="3"/>
  <c r="Q2341" i="3"/>
  <c r="R2341" i="3"/>
  <c r="S2341" i="3"/>
  <c r="T2341" i="3"/>
  <c r="U2341" i="3"/>
  <c r="V2341" i="3"/>
  <c r="Q2342" i="3"/>
  <c r="R2342" i="3"/>
  <c r="S2342" i="3"/>
  <c r="T2342" i="3"/>
  <c r="U2342" i="3"/>
  <c r="V2342" i="3"/>
  <c r="Q2343" i="3"/>
  <c r="R2343" i="3"/>
  <c r="S2343" i="3"/>
  <c r="T2343" i="3"/>
  <c r="U2343" i="3"/>
  <c r="V2343" i="3"/>
  <c r="Q2344" i="3"/>
  <c r="R2344" i="3"/>
  <c r="S2344" i="3"/>
  <c r="T2344" i="3"/>
  <c r="U2344" i="3"/>
  <c r="V2344" i="3"/>
  <c r="Q2345" i="3"/>
  <c r="R2345" i="3"/>
  <c r="S2345" i="3"/>
  <c r="T2345" i="3"/>
  <c r="U2345" i="3"/>
  <c r="V2345" i="3"/>
  <c r="Q2346" i="3"/>
  <c r="R2346" i="3"/>
  <c r="S2346" i="3"/>
  <c r="T2346" i="3"/>
  <c r="U2346" i="3"/>
  <c r="V2346" i="3"/>
  <c r="Q2347" i="3"/>
  <c r="R2347" i="3"/>
  <c r="S2347" i="3"/>
  <c r="T2347" i="3"/>
  <c r="U2347" i="3"/>
  <c r="V2347" i="3"/>
  <c r="Q2348" i="3"/>
  <c r="R2348" i="3"/>
  <c r="S2348" i="3"/>
  <c r="T2348" i="3"/>
  <c r="U2348" i="3"/>
  <c r="V2348" i="3"/>
  <c r="Q2349" i="3"/>
  <c r="R2349" i="3"/>
  <c r="S2349" i="3"/>
  <c r="T2349" i="3"/>
  <c r="U2349" i="3"/>
  <c r="V2349" i="3"/>
  <c r="Q2350" i="3"/>
  <c r="R2350" i="3"/>
  <c r="S2350" i="3"/>
  <c r="T2350" i="3"/>
  <c r="U2350" i="3"/>
  <c r="V2350" i="3"/>
  <c r="Q2351" i="3"/>
  <c r="R2351" i="3"/>
  <c r="S2351" i="3"/>
  <c r="T2351" i="3"/>
  <c r="U2351" i="3"/>
  <c r="V2351" i="3"/>
  <c r="Q2352" i="3"/>
  <c r="R2352" i="3"/>
  <c r="S2352" i="3"/>
  <c r="T2352" i="3"/>
  <c r="U2352" i="3"/>
  <c r="V2352" i="3"/>
  <c r="Q2353" i="3"/>
  <c r="R2353" i="3"/>
  <c r="S2353" i="3"/>
  <c r="T2353" i="3"/>
  <c r="U2353" i="3"/>
  <c r="V2353" i="3"/>
  <c r="Q2354" i="3"/>
  <c r="R2354" i="3"/>
  <c r="S2354" i="3"/>
  <c r="T2354" i="3"/>
  <c r="U2354" i="3"/>
  <c r="V2354" i="3"/>
  <c r="Q2355" i="3"/>
  <c r="R2355" i="3"/>
  <c r="S2355" i="3"/>
  <c r="T2355" i="3"/>
  <c r="U2355" i="3"/>
  <c r="V2355" i="3"/>
  <c r="Q2356" i="3"/>
  <c r="R2356" i="3"/>
  <c r="S2356" i="3"/>
  <c r="T2356" i="3"/>
  <c r="U2356" i="3"/>
  <c r="V2356" i="3"/>
  <c r="Q2357" i="3"/>
  <c r="R2357" i="3"/>
  <c r="S2357" i="3"/>
  <c r="T2357" i="3"/>
  <c r="U2357" i="3"/>
  <c r="V2357" i="3"/>
  <c r="Q2358" i="3"/>
  <c r="R2358" i="3"/>
  <c r="S2358" i="3"/>
  <c r="T2358" i="3"/>
  <c r="U2358" i="3"/>
  <c r="V2358" i="3"/>
  <c r="Q2359" i="3"/>
  <c r="R2359" i="3"/>
  <c r="S2359" i="3"/>
  <c r="T2359" i="3"/>
  <c r="U2359" i="3"/>
  <c r="V2359" i="3"/>
  <c r="Q2360" i="3"/>
  <c r="R2360" i="3"/>
  <c r="S2360" i="3"/>
  <c r="T2360" i="3"/>
  <c r="U2360" i="3"/>
  <c r="V2360" i="3"/>
  <c r="Q2361" i="3"/>
  <c r="R2361" i="3"/>
  <c r="S2361" i="3"/>
  <c r="T2361" i="3"/>
  <c r="U2361" i="3"/>
  <c r="V2361" i="3"/>
  <c r="Q2362" i="3"/>
  <c r="R2362" i="3"/>
  <c r="S2362" i="3"/>
  <c r="T2362" i="3"/>
  <c r="U2362" i="3"/>
  <c r="V2362" i="3"/>
  <c r="Q2363" i="3"/>
  <c r="R2363" i="3"/>
  <c r="S2363" i="3"/>
  <c r="T2363" i="3"/>
  <c r="U2363" i="3"/>
  <c r="V2363" i="3"/>
  <c r="Q2364" i="3"/>
  <c r="R2364" i="3"/>
  <c r="S2364" i="3"/>
  <c r="T2364" i="3"/>
  <c r="U2364" i="3"/>
  <c r="V2364" i="3"/>
  <c r="Q2365" i="3"/>
  <c r="R2365" i="3"/>
  <c r="S2365" i="3"/>
  <c r="T2365" i="3"/>
  <c r="U2365" i="3"/>
  <c r="V2365" i="3"/>
  <c r="Q2366" i="3"/>
  <c r="R2366" i="3"/>
  <c r="S2366" i="3"/>
  <c r="T2366" i="3"/>
  <c r="U2366" i="3"/>
  <c r="V2366" i="3"/>
  <c r="Q2367" i="3"/>
  <c r="R2367" i="3"/>
  <c r="S2367" i="3"/>
  <c r="T2367" i="3"/>
  <c r="U2367" i="3"/>
  <c r="V2367" i="3"/>
  <c r="Q2368" i="3"/>
  <c r="R2368" i="3"/>
  <c r="S2368" i="3"/>
  <c r="T2368" i="3"/>
  <c r="U2368" i="3"/>
  <c r="V2368" i="3"/>
  <c r="Q2369" i="3"/>
  <c r="R2369" i="3"/>
  <c r="S2369" i="3"/>
  <c r="T2369" i="3"/>
  <c r="U2369" i="3"/>
  <c r="V2369" i="3"/>
  <c r="Q2370" i="3"/>
  <c r="R2370" i="3"/>
  <c r="S2370" i="3"/>
  <c r="T2370" i="3"/>
  <c r="U2370" i="3"/>
  <c r="V2370" i="3"/>
  <c r="Q2371" i="3"/>
  <c r="R2371" i="3"/>
  <c r="S2371" i="3"/>
  <c r="T2371" i="3"/>
  <c r="U2371" i="3"/>
  <c r="V2371" i="3"/>
  <c r="Q2372" i="3"/>
  <c r="R2372" i="3"/>
  <c r="S2372" i="3"/>
  <c r="T2372" i="3"/>
  <c r="U2372" i="3"/>
  <c r="V2372" i="3"/>
  <c r="Q2373" i="3"/>
  <c r="R2373" i="3"/>
  <c r="S2373" i="3"/>
  <c r="T2373" i="3"/>
  <c r="U2373" i="3"/>
  <c r="V2373" i="3"/>
  <c r="Q2374" i="3"/>
  <c r="R2374" i="3"/>
  <c r="S2374" i="3"/>
  <c r="T2374" i="3"/>
  <c r="U2374" i="3"/>
  <c r="V2374" i="3"/>
  <c r="Q2375" i="3"/>
  <c r="R2375" i="3"/>
  <c r="S2375" i="3"/>
  <c r="T2375" i="3"/>
  <c r="U2375" i="3"/>
  <c r="V2375" i="3"/>
  <c r="Q2376" i="3"/>
  <c r="R2376" i="3"/>
  <c r="S2376" i="3"/>
  <c r="T2376" i="3"/>
  <c r="U2376" i="3"/>
  <c r="V2376" i="3"/>
  <c r="Q2377" i="3"/>
  <c r="R2377" i="3"/>
  <c r="S2377" i="3"/>
  <c r="T2377" i="3"/>
  <c r="U2377" i="3"/>
  <c r="V2377" i="3"/>
  <c r="Q2378" i="3"/>
  <c r="R2378" i="3"/>
  <c r="S2378" i="3"/>
  <c r="T2378" i="3"/>
  <c r="U2378" i="3"/>
  <c r="V2378" i="3"/>
  <c r="Q2379" i="3"/>
  <c r="R2379" i="3"/>
  <c r="S2379" i="3"/>
  <c r="T2379" i="3"/>
  <c r="U2379" i="3"/>
  <c r="V2379" i="3"/>
  <c r="Q2380" i="3"/>
  <c r="R2380" i="3"/>
  <c r="S2380" i="3"/>
  <c r="T2380" i="3"/>
  <c r="U2380" i="3"/>
  <c r="V2380" i="3"/>
  <c r="Q2381" i="3"/>
  <c r="R2381" i="3"/>
  <c r="S2381" i="3"/>
  <c r="T2381" i="3"/>
  <c r="U2381" i="3"/>
  <c r="V2381" i="3"/>
  <c r="Q2382" i="3"/>
  <c r="R2382" i="3"/>
  <c r="S2382" i="3"/>
  <c r="T2382" i="3"/>
  <c r="U2382" i="3"/>
  <c r="V2382" i="3"/>
  <c r="Q2383" i="3"/>
  <c r="R2383" i="3"/>
  <c r="S2383" i="3"/>
  <c r="T2383" i="3"/>
  <c r="U2383" i="3"/>
  <c r="V2383" i="3"/>
  <c r="Q2384" i="3"/>
  <c r="R2384" i="3"/>
  <c r="S2384" i="3"/>
  <c r="T2384" i="3"/>
  <c r="U2384" i="3"/>
  <c r="V2384" i="3"/>
  <c r="Q2385" i="3"/>
  <c r="R2385" i="3"/>
  <c r="S2385" i="3"/>
  <c r="T2385" i="3"/>
  <c r="U2385" i="3"/>
  <c r="V2385" i="3"/>
  <c r="Q2386" i="3"/>
  <c r="R2386" i="3"/>
  <c r="S2386" i="3"/>
  <c r="T2386" i="3"/>
  <c r="U2386" i="3"/>
  <c r="V2386" i="3"/>
  <c r="Q2387" i="3"/>
  <c r="R2387" i="3"/>
  <c r="S2387" i="3"/>
  <c r="T2387" i="3"/>
  <c r="U2387" i="3"/>
  <c r="V2387" i="3"/>
  <c r="Q2388" i="3"/>
  <c r="R2388" i="3"/>
  <c r="S2388" i="3"/>
  <c r="T2388" i="3"/>
  <c r="U2388" i="3"/>
  <c r="V2388" i="3"/>
  <c r="Q2389" i="3"/>
  <c r="R2389" i="3"/>
  <c r="S2389" i="3"/>
  <c r="T2389" i="3"/>
  <c r="U2389" i="3"/>
  <c r="V2389" i="3"/>
  <c r="Q2390" i="3"/>
  <c r="R2390" i="3"/>
  <c r="S2390" i="3"/>
  <c r="T2390" i="3"/>
  <c r="U2390" i="3"/>
  <c r="V2390" i="3"/>
  <c r="Q2391" i="3"/>
  <c r="R2391" i="3"/>
  <c r="S2391" i="3"/>
  <c r="T2391" i="3"/>
  <c r="U2391" i="3"/>
  <c r="V2391" i="3"/>
  <c r="Q2392" i="3"/>
  <c r="R2392" i="3"/>
  <c r="S2392" i="3"/>
  <c r="T2392" i="3"/>
  <c r="U2392" i="3"/>
  <c r="V2392" i="3"/>
  <c r="Q2393" i="3"/>
  <c r="R2393" i="3"/>
  <c r="S2393" i="3"/>
  <c r="T2393" i="3"/>
  <c r="U2393" i="3"/>
  <c r="V2393" i="3"/>
  <c r="Q2394" i="3"/>
  <c r="R2394" i="3"/>
  <c r="S2394" i="3"/>
  <c r="T2394" i="3"/>
  <c r="U2394" i="3"/>
  <c r="V2394" i="3"/>
  <c r="Q2395" i="3"/>
  <c r="R2395" i="3"/>
  <c r="S2395" i="3"/>
  <c r="T2395" i="3"/>
  <c r="U2395" i="3"/>
  <c r="V2395" i="3"/>
  <c r="Q2396" i="3"/>
  <c r="R2396" i="3"/>
  <c r="S2396" i="3"/>
  <c r="T2396" i="3"/>
  <c r="U2396" i="3"/>
  <c r="V2396" i="3"/>
  <c r="Q2397" i="3"/>
  <c r="R2397" i="3"/>
  <c r="S2397" i="3"/>
  <c r="T2397" i="3"/>
  <c r="U2397" i="3"/>
  <c r="V2397" i="3"/>
  <c r="Q2398" i="3"/>
  <c r="R2398" i="3"/>
  <c r="S2398" i="3"/>
  <c r="T2398" i="3"/>
  <c r="U2398" i="3"/>
  <c r="V2398" i="3"/>
  <c r="Q2399" i="3"/>
  <c r="R2399" i="3"/>
  <c r="S2399" i="3"/>
  <c r="T2399" i="3"/>
  <c r="U2399" i="3"/>
  <c r="V2399" i="3"/>
  <c r="Q2400" i="3"/>
  <c r="R2400" i="3"/>
  <c r="S2400" i="3"/>
  <c r="T2400" i="3"/>
  <c r="U2400" i="3"/>
  <c r="V2400" i="3"/>
  <c r="Q2401" i="3"/>
  <c r="R2401" i="3"/>
  <c r="S2401" i="3"/>
  <c r="T2401" i="3"/>
  <c r="U2401" i="3"/>
  <c r="V2401" i="3"/>
  <c r="Q2402" i="3"/>
  <c r="R2402" i="3"/>
  <c r="S2402" i="3"/>
  <c r="T2402" i="3"/>
  <c r="U2402" i="3"/>
  <c r="V2402" i="3"/>
  <c r="Q2403" i="3"/>
  <c r="R2403" i="3"/>
  <c r="S2403" i="3"/>
  <c r="T2403" i="3"/>
  <c r="U2403" i="3"/>
  <c r="V2403" i="3"/>
  <c r="Q2404" i="3"/>
  <c r="R2404" i="3"/>
  <c r="S2404" i="3"/>
  <c r="T2404" i="3"/>
  <c r="U2404" i="3"/>
  <c r="V2404" i="3"/>
  <c r="Q2405" i="3"/>
  <c r="R2405" i="3"/>
  <c r="S2405" i="3"/>
  <c r="T2405" i="3"/>
  <c r="U2405" i="3"/>
  <c r="V2405" i="3"/>
  <c r="Q2406" i="3"/>
  <c r="R2406" i="3"/>
  <c r="S2406" i="3"/>
  <c r="T2406" i="3"/>
  <c r="U2406" i="3"/>
  <c r="V2406" i="3"/>
  <c r="Q2407" i="3"/>
  <c r="R2407" i="3"/>
  <c r="S2407" i="3"/>
  <c r="T2407" i="3"/>
  <c r="U2407" i="3"/>
  <c r="V2407" i="3"/>
  <c r="Q2408" i="3"/>
  <c r="R2408" i="3"/>
  <c r="S2408" i="3"/>
  <c r="T2408" i="3"/>
  <c r="U2408" i="3"/>
  <c r="V2408" i="3"/>
  <c r="Q2409" i="3"/>
  <c r="R2409" i="3"/>
  <c r="S2409" i="3"/>
  <c r="T2409" i="3"/>
  <c r="U2409" i="3"/>
  <c r="V2409" i="3"/>
  <c r="Q2410" i="3"/>
  <c r="R2410" i="3"/>
  <c r="S2410" i="3"/>
  <c r="T2410" i="3"/>
  <c r="U2410" i="3"/>
  <c r="V2410" i="3"/>
  <c r="Q2411" i="3"/>
  <c r="R2411" i="3"/>
  <c r="S2411" i="3"/>
  <c r="T2411" i="3"/>
  <c r="U2411" i="3"/>
  <c r="V2411" i="3"/>
  <c r="Q2412" i="3"/>
  <c r="R2412" i="3"/>
  <c r="S2412" i="3"/>
  <c r="T2412" i="3"/>
  <c r="U2412" i="3"/>
  <c r="V2412" i="3"/>
  <c r="Q2413" i="3"/>
  <c r="R2413" i="3"/>
  <c r="S2413" i="3"/>
  <c r="T2413" i="3"/>
  <c r="U2413" i="3"/>
  <c r="V2413" i="3"/>
  <c r="Q2414" i="3"/>
  <c r="R2414" i="3"/>
  <c r="S2414" i="3"/>
  <c r="T2414" i="3"/>
  <c r="U2414" i="3"/>
  <c r="V2414" i="3"/>
  <c r="Q2415" i="3"/>
  <c r="R2415" i="3"/>
  <c r="S2415" i="3"/>
  <c r="T2415" i="3"/>
  <c r="U2415" i="3"/>
  <c r="V2415" i="3"/>
  <c r="Q2416" i="3"/>
  <c r="R2416" i="3"/>
  <c r="S2416" i="3"/>
  <c r="T2416" i="3"/>
  <c r="U2416" i="3"/>
  <c r="V2416" i="3"/>
  <c r="Q2417" i="3"/>
  <c r="R2417" i="3"/>
  <c r="S2417" i="3"/>
  <c r="T2417" i="3"/>
  <c r="U2417" i="3"/>
  <c r="V2417" i="3"/>
  <c r="Q2418" i="3"/>
  <c r="R2418" i="3"/>
  <c r="S2418" i="3"/>
  <c r="T2418" i="3"/>
  <c r="U2418" i="3"/>
  <c r="V2418" i="3"/>
  <c r="Q2419" i="3"/>
  <c r="R2419" i="3"/>
  <c r="S2419" i="3"/>
  <c r="T2419" i="3"/>
  <c r="U2419" i="3"/>
  <c r="V2419" i="3"/>
  <c r="Q2420" i="3"/>
  <c r="R2420" i="3"/>
  <c r="S2420" i="3"/>
  <c r="T2420" i="3"/>
  <c r="U2420" i="3"/>
  <c r="V2420" i="3"/>
  <c r="Q2421" i="3"/>
  <c r="R2421" i="3"/>
  <c r="S2421" i="3"/>
  <c r="T2421" i="3"/>
  <c r="U2421" i="3"/>
  <c r="V2421" i="3"/>
  <c r="Q2422" i="3"/>
  <c r="R2422" i="3"/>
  <c r="S2422" i="3"/>
  <c r="T2422" i="3"/>
  <c r="U2422" i="3"/>
  <c r="V2422" i="3"/>
  <c r="Q2423" i="3"/>
  <c r="R2423" i="3"/>
  <c r="S2423" i="3"/>
  <c r="T2423" i="3"/>
  <c r="U2423" i="3"/>
  <c r="V2423" i="3"/>
  <c r="Q2424" i="3"/>
  <c r="R2424" i="3"/>
  <c r="S2424" i="3"/>
  <c r="T2424" i="3"/>
  <c r="U2424" i="3"/>
  <c r="V2424" i="3"/>
  <c r="Q2425" i="3"/>
  <c r="R2425" i="3"/>
  <c r="S2425" i="3"/>
  <c r="T2425" i="3"/>
  <c r="U2425" i="3"/>
  <c r="V2425" i="3"/>
  <c r="Q2426" i="3"/>
  <c r="R2426" i="3"/>
  <c r="S2426" i="3"/>
  <c r="T2426" i="3"/>
  <c r="U2426" i="3"/>
  <c r="V2426" i="3"/>
  <c r="Q2427" i="3"/>
  <c r="R2427" i="3"/>
  <c r="S2427" i="3"/>
  <c r="T2427" i="3"/>
  <c r="U2427" i="3"/>
  <c r="V2427" i="3"/>
  <c r="Q2428" i="3"/>
  <c r="R2428" i="3"/>
  <c r="S2428" i="3"/>
  <c r="T2428" i="3"/>
  <c r="U2428" i="3"/>
  <c r="V2428" i="3"/>
  <c r="Q2429" i="3"/>
  <c r="R2429" i="3"/>
  <c r="S2429" i="3"/>
  <c r="T2429" i="3"/>
  <c r="U2429" i="3"/>
  <c r="V2429" i="3"/>
  <c r="Q2430" i="3"/>
  <c r="R2430" i="3"/>
  <c r="S2430" i="3"/>
  <c r="T2430" i="3"/>
  <c r="U2430" i="3"/>
  <c r="V2430" i="3"/>
  <c r="Q2431" i="3"/>
  <c r="R2431" i="3"/>
  <c r="S2431" i="3"/>
  <c r="T2431" i="3"/>
  <c r="U2431" i="3"/>
  <c r="V2431" i="3"/>
  <c r="Q2432" i="3"/>
  <c r="R2432" i="3"/>
  <c r="S2432" i="3"/>
  <c r="T2432" i="3"/>
  <c r="U2432" i="3"/>
  <c r="V2432" i="3"/>
  <c r="Q2433" i="3"/>
  <c r="R2433" i="3"/>
  <c r="S2433" i="3"/>
  <c r="T2433" i="3"/>
  <c r="U2433" i="3"/>
  <c r="V2433" i="3"/>
  <c r="Q2434" i="3"/>
  <c r="R2434" i="3"/>
  <c r="S2434" i="3"/>
  <c r="T2434" i="3"/>
  <c r="U2434" i="3"/>
  <c r="V2434" i="3"/>
  <c r="Q2435" i="3"/>
  <c r="R2435" i="3"/>
  <c r="S2435" i="3"/>
  <c r="T2435" i="3"/>
  <c r="U2435" i="3"/>
  <c r="V2435" i="3"/>
  <c r="Q2436" i="3"/>
  <c r="R2436" i="3"/>
  <c r="S2436" i="3"/>
  <c r="T2436" i="3"/>
  <c r="U2436" i="3"/>
  <c r="V2436" i="3"/>
  <c r="Q2437" i="3"/>
  <c r="R2437" i="3"/>
  <c r="S2437" i="3"/>
  <c r="T2437" i="3"/>
  <c r="U2437" i="3"/>
  <c r="V2437" i="3"/>
  <c r="Q2438" i="3"/>
  <c r="R2438" i="3"/>
  <c r="S2438" i="3"/>
  <c r="T2438" i="3"/>
  <c r="U2438" i="3"/>
  <c r="V2438" i="3"/>
  <c r="Q2439" i="3"/>
  <c r="R2439" i="3"/>
  <c r="S2439" i="3"/>
  <c r="T2439" i="3"/>
  <c r="U2439" i="3"/>
  <c r="V2439" i="3"/>
  <c r="Q2440" i="3"/>
  <c r="R2440" i="3"/>
  <c r="S2440" i="3"/>
  <c r="T2440" i="3"/>
  <c r="U2440" i="3"/>
  <c r="V2440" i="3"/>
  <c r="Q2441" i="3"/>
  <c r="R2441" i="3"/>
  <c r="S2441" i="3"/>
  <c r="T2441" i="3"/>
  <c r="U2441" i="3"/>
  <c r="V2441" i="3"/>
  <c r="Q2442" i="3"/>
  <c r="R2442" i="3"/>
  <c r="S2442" i="3"/>
  <c r="T2442" i="3"/>
  <c r="U2442" i="3"/>
  <c r="V2442" i="3"/>
  <c r="Q2443" i="3"/>
  <c r="R2443" i="3"/>
  <c r="S2443" i="3"/>
  <c r="T2443" i="3"/>
  <c r="U2443" i="3"/>
  <c r="V2443" i="3"/>
  <c r="Q2444" i="3"/>
  <c r="R2444" i="3"/>
  <c r="S2444" i="3"/>
  <c r="T2444" i="3"/>
  <c r="U2444" i="3"/>
  <c r="V2444" i="3"/>
  <c r="Q2445" i="3"/>
  <c r="R2445" i="3"/>
  <c r="S2445" i="3"/>
  <c r="T2445" i="3"/>
  <c r="U2445" i="3"/>
  <c r="V2445" i="3"/>
  <c r="Q2446" i="3"/>
  <c r="R2446" i="3"/>
  <c r="S2446" i="3"/>
  <c r="T2446" i="3"/>
  <c r="U2446" i="3"/>
  <c r="V2446" i="3"/>
  <c r="Q2447" i="3"/>
  <c r="R2447" i="3"/>
  <c r="S2447" i="3"/>
  <c r="T2447" i="3"/>
  <c r="U2447" i="3"/>
  <c r="V2447" i="3"/>
  <c r="Q2448" i="3"/>
  <c r="R2448" i="3"/>
  <c r="S2448" i="3"/>
  <c r="T2448" i="3"/>
  <c r="U2448" i="3"/>
  <c r="V2448" i="3"/>
  <c r="Q2449" i="3"/>
  <c r="R2449" i="3"/>
  <c r="S2449" i="3"/>
  <c r="T2449" i="3"/>
  <c r="U2449" i="3"/>
  <c r="V2449" i="3"/>
  <c r="Q2450" i="3"/>
  <c r="R2450" i="3"/>
  <c r="S2450" i="3"/>
  <c r="T2450" i="3"/>
  <c r="U2450" i="3"/>
  <c r="V2450" i="3"/>
  <c r="Q2451" i="3"/>
  <c r="R2451" i="3"/>
  <c r="S2451" i="3"/>
  <c r="T2451" i="3"/>
  <c r="U2451" i="3"/>
  <c r="V2451" i="3"/>
  <c r="Q2452" i="3"/>
  <c r="R2452" i="3"/>
  <c r="S2452" i="3"/>
  <c r="T2452" i="3"/>
  <c r="U2452" i="3"/>
  <c r="V2452" i="3"/>
  <c r="Q2453" i="3"/>
  <c r="R2453" i="3"/>
  <c r="S2453" i="3"/>
  <c r="T2453" i="3"/>
  <c r="U2453" i="3"/>
  <c r="V2453" i="3"/>
  <c r="Q2454" i="3"/>
  <c r="R2454" i="3"/>
  <c r="S2454" i="3"/>
  <c r="T2454" i="3"/>
  <c r="U2454" i="3"/>
  <c r="V2454" i="3"/>
  <c r="Q2455" i="3"/>
  <c r="R2455" i="3"/>
  <c r="S2455" i="3"/>
  <c r="T2455" i="3"/>
  <c r="U2455" i="3"/>
  <c r="V2455" i="3"/>
  <c r="Q2456" i="3"/>
  <c r="R2456" i="3"/>
  <c r="S2456" i="3"/>
  <c r="T2456" i="3"/>
  <c r="U2456" i="3"/>
  <c r="V2456" i="3"/>
  <c r="Q2457" i="3"/>
  <c r="R2457" i="3"/>
  <c r="S2457" i="3"/>
  <c r="T2457" i="3"/>
  <c r="U2457" i="3"/>
  <c r="V2457" i="3"/>
  <c r="Q2458" i="3"/>
  <c r="R2458" i="3"/>
  <c r="S2458" i="3"/>
  <c r="T2458" i="3"/>
  <c r="U2458" i="3"/>
  <c r="V2458" i="3"/>
  <c r="Q2459" i="3"/>
  <c r="R2459" i="3"/>
  <c r="S2459" i="3"/>
  <c r="T2459" i="3"/>
  <c r="U2459" i="3"/>
  <c r="V2459" i="3"/>
  <c r="Q2460" i="3"/>
  <c r="R2460" i="3"/>
  <c r="S2460" i="3"/>
  <c r="T2460" i="3"/>
  <c r="U2460" i="3"/>
  <c r="V2460" i="3"/>
  <c r="Q2461" i="3"/>
  <c r="R2461" i="3"/>
  <c r="S2461" i="3"/>
  <c r="T2461" i="3"/>
  <c r="U2461" i="3"/>
  <c r="V2461" i="3"/>
  <c r="Q2462" i="3"/>
  <c r="R2462" i="3"/>
  <c r="S2462" i="3"/>
  <c r="T2462" i="3"/>
  <c r="U2462" i="3"/>
  <c r="V2462" i="3"/>
  <c r="Q2463" i="3"/>
  <c r="R2463" i="3"/>
  <c r="S2463" i="3"/>
  <c r="T2463" i="3"/>
  <c r="U2463" i="3"/>
  <c r="V2463" i="3"/>
  <c r="Q2464" i="3"/>
  <c r="R2464" i="3"/>
  <c r="S2464" i="3"/>
  <c r="T2464" i="3"/>
  <c r="U2464" i="3"/>
  <c r="V2464" i="3"/>
  <c r="Q2465" i="3"/>
  <c r="R2465" i="3"/>
  <c r="S2465" i="3"/>
  <c r="T2465" i="3"/>
  <c r="U2465" i="3"/>
  <c r="V2465" i="3"/>
  <c r="Q2466" i="3"/>
  <c r="R2466" i="3"/>
  <c r="S2466" i="3"/>
  <c r="T2466" i="3"/>
  <c r="U2466" i="3"/>
  <c r="V2466" i="3"/>
  <c r="Q2467" i="3"/>
  <c r="R2467" i="3"/>
  <c r="S2467" i="3"/>
  <c r="T2467" i="3"/>
  <c r="U2467" i="3"/>
  <c r="V2467" i="3"/>
  <c r="Q2468" i="3"/>
  <c r="R2468" i="3"/>
  <c r="S2468" i="3"/>
  <c r="T2468" i="3"/>
  <c r="U2468" i="3"/>
  <c r="V2468" i="3"/>
  <c r="Q2469" i="3"/>
  <c r="R2469" i="3"/>
  <c r="S2469" i="3"/>
  <c r="T2469" i="3"/>
  <c r="U2469" i="3"/>
  <c r="V2469" i="3"/>
  <c r="Q2470" i="3"/>
  <c r="R2470" i="3"/>
  <c r="S2470" i="3"/>
  <c r="T2470" i="3"/>
  <c r="U2470" i="3"/>
  <c r="V2470" i="3"/>
  <c r="Q2471" i="3"/>
  <c r="R2471" i="3"/>
  <c r="S2471" i="3"/>
  <c r="T2471" i="3"/>
  <c r="U2471" i="3"/>
  <c r="V2471" i="3"/>
  <c r="Q2472" i="3"/>
  <c r="R2472" i="3"/>
  <c r="S2472" i="3"/>
  <c r="T2472" i="3"/>
  <c r="U2472" i="3"/>
  <c r="V2472" i="3"/>
  <c r="Q2473" i="3"/>
  <c r="R2473" i="3"/>
  <c r="S2473" i="3"/>
  <c r="T2473" i="3"/>
  <c r="U2473" i="3"/>
  <c r="V2473" i="3"/>
  <c r="Q2474" i="3"/>
  <c r="R2474" i="3"/>
  <c r="S2474" i="3"/>
  <c r="T2474" i="3"/>
  <c r="U2474" i="3"/>
  <c r="V2474" i="3"/>
  <c r="Q2475" i="3"/>
  <c r="R2475" i="3"/>
  <c r="S2475" i="3"/>
  <c r="T2475" i="3"/>
  <c r="U2475" i="3"/>
  <c r="V2475" i="3"/>
  <c r="Q2476" i="3"/>
  <c r="R2476" i="3"/>
  <c r="S2476" i="3"/>
  <c r="T2476" i="3"/>
  <c r="U2476" i="3"/>
  <c r="V2476" i="3"/>
  <c r="Q2477" i="3"/>
  <c r="R2477" i="3"/>
  <c r="S2477" i="3"/>
  <c r="T2477" i="3"/>
  <c r="U2477" i="3"/>
  <c r="V2477" i="3"/>
  <c r="Q2478" i="3"/>
  <c r="R2478" i="3"/>
  <c r="S2478" i="3"/>
  <c r="T2478" i="3"/>
  <c r="U2478" i="3"/>
  <c r="V2478" i="3"/>
  <c r="Q2479" i="3"/>
  <c r="R2479" i="3"/>
  <c r="S2479" i="3"/>
  <c r="T2479" i="3"/>
  <c r="U2479" i="3"/>
  <c r="V2479" i="3"/>
  <c r="Q2480" i="3"/>
  <c r="R2480" i="3"/>
  <c r="S2480" i="3"/>
  <c r="T2480" i="3"/>
  <c r="U2480" i="3"/>
  <c r="V2480" i="3"/>
  <c r="Q2481" i="3"/>
  <c r="R2481" i="3"/>
  <c r="S2481" i="3"/>
  <c r="T2481" i="3"/>
  <c r="U2481" i="3"/>
  <c r="V2481" i="3"/>
  <c r="Q2482" i="3"/>
  <c r="R2482" i="3"/>
  <c r="S2482" i="3"/>
  <c r="T2482" i="3"/>
  <c r="U2482" i="3"/>
  <c r="V2482" i="3"/>
  <c r="Q2483" i="3"/>
  <c r="R2483" i="3"/>
  <c r="S2483" i="3"/>
  <c r="T2483" i="3"/>
  <c r="U2483" i="3"/>
  <c r="V2483" i="3"/>
  <c r="Q2484" i="3"/>
  <c r="R2484" i="3"/>
  <c r="S2484" i="3"/>
  <c r="T2484" i="3"/>
  <c r="U2484" i="3"/>
  <c r="V2484" i="3"/>
  <c r="Q2485" i="3"/>
  <c r="R2485" i="3"/>
  <c r="S2485" i="3"/>
  <c r="T2485" i="3"/>
  <c r="U2485" i="3"/>
  <c r="V2485" i="3"/>
  <c r="Q2486" i="3"/>
  <c r="R2486" i="3"/>
  <c r="S2486" i="3"/>
  <c r="T2486" i="3"/>
  <c r="U2486" i="3"/>
  <c r="V2486" i="3"/>
  <c r="Q2487" i="3"/>
  <c r="R2487" i="3"/>
  <c r="S2487" i="3"/>
  <c r="T2487" i="3"/>
  <c r="U2487" i="3"/>
  <c r="V2487" i="3"/>
  <c r="Q2488" i="3"/>
  <c r="R2488" i="3"/>
  <c r="S2488" i="3"/>
  <c r="T2488" i="3"/>
  <c r="U2488" i="3"/>
  <c r="V2488" i="3"/>
  <c r="Q2489" i="3"/>
  <c r="R2489" i="3"/>
  <c r="S2489" i="3"/>
  <c r="T2489" i="3"/>
  <c r="U2489" i="3"/>
  <c r="V2489" i="3"/>
  <c r="Q2490" i="3"/>
  <c r="R2490" i="3"/>
  <c r="S2490" i="3"/>
  <c r="T2490" i="3"/>
  <c r="U2490" i="3"/>
  <c r="V2490" i="3"/>
  <c r="Q2491" i="3"/>
  <c r="R2491" i="3"/>
  <c r="S2491" i="3"/>
  <c r="T2491" i="3"/>
  <c r="U2491" i="3"/>
  <c r="V2491" i="3"/>
  <c r="Q2492" i="3"/>
  <c r="R2492" i="3"/>
  <c r="S2492" i="3"/>
  <c r="T2492" i="3"/>
  <c r="U2492" i="3"/>
  <c r="V2492" i="3"/>
  <c r="Q2493" i="3"/>
  <c r="R2493" i="3"/>
  <c r="S2493" i="3"/>
  <c r="T2493" i="3"/>
  <c r="U2493" i="3"/>
  <c r="V2493" i="3"/>
  <c r="Q2494" i="3"/>
  <c r="R2494" i="3"/>
  <c r="S2494" i="3"/>
  <c r="T2494" i="3"/>
  <c r="U2494" i="3"/>
  <c r="V2494" i="3"/>
  <c r="Q2495" i="3"/>
  <c r="R2495" i="3"/>
  <c r="S2495" i="3"/>
  <c r="T2495" i="3"/>
  <c r="U2495" i="3"/>
  <c r="V2495" i="3"/>
  <c r="Q2496" i="3"/>
  <c r="R2496" i="3"/>
  <c r="S2496" i="3"/>
  <c r="T2496" i="3"/>
  <c r="U2496" i="3"/>
  <c r="V2496" i="3"/>
  <c r="Q2497" i="3"/>
  <c r="R2497" i="3"/>
  <c r="S2497" i="3"/>
  <c r="T2497" i="3"/>
  <c r="U2497" i="3"/>
  <c r="V2497" i="3"/>
  <c r="Q2498" i="3"/>
  <c r="R2498" i="3"/>
  <c r="S2498" i="3"/>
  <c r="T2498" i="3"/>
  <c r="U2498" i="3"/>
  <c r="V2498" i="3"/>
  <c r="Q2499" i="3"/>
  <c r="R2499" i="3"/>
  <c r="S2499" i="3"/>
  <c r="T2499" i="3"/>
  <c r="U2499" i="3"/>
  <c r="V2499" i="3"/>
  <c r="Q2500" i="3"/>
  <c r="R2500" i="3"/>
  <c r="S2500" i="3"/>
  <c r="T2500" i="3"/>
  <c r="U2500" i="3"/>
  <c r="V2500" i="3"/>
  <c r="Q2501" i="3"/>
  <c r="R2501" i="3"/>
  <c r="S2501" i="3"/>
  <c r="T2501" i="3"/>
  <c r="U2501" i="3"/>
  <c r="V2501" i="3"/>
  <c r="Q2502" i="3"/>
  <c r="R2502" i="3"/>
  <c r="S2502" i="3"/>
  <c r="T2502" i="3"/>
  <c r="U2502" i="3"/>
  <c r="V2502" i="3"/>
  <c r="Q2503" i="3"/>
  <c r="R2503" i="3"/>
  <c r="S2503" i="3"/>
  <c r="T2503" i="3"/>
  <c r="U2503" i="3"/>
  <c r="V2503" i="3"/>
  <c r="Q2504" i="3"/>
  <c r="R2504" i="3"/>
  <c r="S2504" i="3"/>
  <c r="T2504" i="3"/>
  <c r="U2504" i="3"/>
  <c r="V2504" i="3"/>
  <c r="Q2505" i="3"/>
  <c r="R2505" i="3"/>
  <c r="S2505" i="3"/>
  <c r="T2505" i="3"/>
  <c r="U2505" i="3"/>
  <c r="V2505" i="3"/>
  <c r="Q2506" i="3"/>
  <c r="R2506" i="3"/>
  <c r="S2506" i="3"/>
  <c r="T2506" i="3"/>
  <c r="U2506" i="3"/>
  <c r="V2506" i="3"/>
  <c r="Q2507" i="3"/>
  <c r="R2507" i="3"/>
  <c r="S2507" i="3"/>
  <c r="T2507" i="3"/>
  <c r="U2507" i="3"/>
  <c r="V2507" i="3"/>
  <c r="Q2508" i="3"/>
  <c r="R2508" i="3"/>
  <c r="S2508" i="3"/>
  <c r="T2508" i="3"/>
  <c r="U2508" i="3"/>
  <c r="V2508" i="3"/>
  <c r="Q2509" i="3"/>
  <c r="R2509" i="3"/>
  <c r="S2509" i="3"/>
  <c r="T2509" i="3"/>
  <c r="U2509" i="3"/>
  <c r="V2509" i="3"/>
  <c r="Q2510" i="3"/>
  <c r="R2510" i="3"/>
  <c r="S2510" i="3"/>
  <c r="T2510" i="3"/>
  <c r="U2510" i="3"/>
  <c r="V2510" i="3"/>
  <c r="Q2511" i="3"/>
  <c r="R2511" i="3"/>
  <c r="S2511" i="3"/>
  <c r="T2511" i="3"/>
  <c r="U2511" i="3"/>
  <c r="V2511" i="3"/>
  <c r="Q2512" i="3"/>
  <c r="R2512" i="3"/>
  <c r="S2512" i="3"/>
  <c r="T2512" i="3"/>
  <c r="U2512" i="3"/>
  <c r="V2512" i="3"/>
  <c r="Q2513" i="3"/>
  <c r="R2513" i="3"/>
  <c r="S2513" i="3"/>
  <c r="T2513" i="3"/>
  <c r="U2513" i="3"/>
  <c r="V2513" i="3"/>
  <c r="Q2514" i="3"/>
  <c r="R2514" i="3"/>
  <c r="S2514" i="3"/>
  <c r="T2514" i="3"/>
  <c r="U2514" i="3"/>
  <c r="V2514" i="3"/>
  <c r="Q2515" i="3"/>
  <c r="R2515" i="3"/>
  <c r="S2515" i="3"/>
  <c r="T2515" i="3"/>
  <c r="U2515" i="3"/>
  <c r="V2515" i="3"/>
  <c r="Q2516" i="3"/>
  <c r="R2516" i="3"/>
  <c r="S2516" i="3"/>
  <c r="T2516" i="3"/>
  <c r="U2516" i="3"/>
  <c r="V2516" i="3"/>
  <c r="Q2517" i="3"/>
  <c r="R2517" i="3"/>
  <c r="S2517" i="3"/>
  <c r="T2517" i="3"/>
  <c r="U2517" i="3"/>
  <c r="V2517" i="3"/>
  <c r="Q2518" i="3"/>
  <c r="R2518" i="3"/>
  <c r="S2518" i="3"/>
  <c r="T2518" i="3"/>
  <c r="U2518" i="3"/>
  <c r="V2518" i="3"/>
  <c r="Q2519" i="3"/>
  <c r="R2519" i="3"/>
  <c r="S2519" i="3"/>
  <c r="T2519" i="3"/>
  <c r="U2519" i="3"/>
  <c r="V2519" i="3"/>
  <c r="Q2520" i="3"/>
  <c r="R2520" i="3"/>
  <c r="S2520" i="3"/>
  <c r="T2520" i="3"/>
  <c r="U2520" i="3"/>
  <c r="V2520" i="3"/>
  <c r="Q2521" i="3"/>
  <c r="R2521" i="3"/>
  <c r="S2521" i="3"/>
  <c r="T2521" i="3"/>
  <c r="U2521" i="3"/>
  <c r="V2521" i="3"/>
  <c r="Q2522" i="3"/>
  <c r="R2522" i="3"/>
  <c r="S2522" i="3"/>
  <c r="T2522" i="3"/>
  <c r="U2522" i="3"/>
  <c r="V2522" i="3"/>
  <c r="Q2523" i="3"/>
  <c r="R2523" i="3"/>
  <c r="S2523" i="3"/>
  <c r="T2523" i="3"/>
  <c r="U2523" i="3"/>
  <c r="V2523" i="3"/>
  <c r="Q2524" i="3"/>
  <c r="R2524" i="3"/>
  <c r="S2524" i="3"/>
  <c r="T2524" i="3"/>
  <c r="U2524" i="3"/>
  <c r="V2524" i="3"/>
  <c r="Q2525" i="3"/>
  <c r="R2525" i="3"/>
  <c r="S2525" i="3"/>
  <c r="T2525" i="3"/>
  <c r="U2525" i="3"/>
  <c r="V2525" i="3"/>
  <c r="Q2526" i="3"/>
  <c r="R2526" i="3"/>
  <c r="S2526" i="3"/>
  <c r="T2526" i="3"/>
  <c r="U2526" i="3"/>
  <c r="V2526" i="3"/>
  <c r="Q2527" i="3"/>
  <c r="R2527" i="3"/>
  <c r="S2527" i="3"/>
  <c r="T2527" i="3"/>
  <c r="U2527" i="3"/>
  <c r="V2527" i="3"/>
  <c r="Q2528" i="3"/>
  <c r="R2528" i="3"/>
  <c r="S2528" i="3"/>
  <c r="T2528" i="3"/>
  <c r="U2528" i="3"/>
  <c r="V2528" i="3"/>
  <c r="Q2529" i="3"/>
  <c r="R2529" i="3"/>
  <c r="S2529" i="3"/>
  <c r="T2529" i="3"/>
  <c r="U2529" i="3"/>
  <c r="V2529" i="3"/>
  <c r="Q2530" i="3"/>
  <c r="R2530" i="3"/>
  <c r="S2530" i="3"/>
  <c r="T2530" i="3"/>
  <c r="U2530" i="3"/>
  <c r="V2530" i="3"/>
  <c r="Q2531" i="3"/>
  <c r="R2531" i="3"/>
  <c r="S2531" i="3"/>
  <c r="T2531" i="3"/>
  <c r="U2531" i="3"/>
  <c r="V2531" i="3"/>
  <c r="Q2532" i="3"/>
  <c r="R2532" i="3"/>
  <c r="S2532" i="3"/>
  <c r="T2532" i="3"/>
  <c r="U2532" i="3"/>
  <c r="V2532" i="3"/>
  <c r="Q2533" i="3"/>
  <c r="R2533" i="3"/>
  <c r="S2533" i="3"/>
  <c r="T2533" i="3"/>
  <c r="U2533" i="3"/>
  <c r="V2533" i="3"/>
  <c r="Q2534" i="3"/>
  <c r="R2534" i="3"/>
  <c r="S2534" i="3"/>
  <c r="T2534" i="3"/>
  <c r="U2534" i="3"/>
  <c r="V2534" i="3"/>
  <c r="Q2535" i="3"/>
  <c r="R2535" i="3"/>
  <c r="S2535" i="3"/>
  <c r="T2535" i="3"/>
  <c r="U2535" i="3"/>
  <c r="V2535" i="3"/>
  <c r="Q2536" i="3"/>
  <c r="R2536" i="3"/>
  <c r="S2536" i="3"/>
  <c r="T2536" i="3"/>
  <c r="U2536" i="3"/>
  <c r="V2536" i="3"/>
  <c r="Q2537" i="3"/>
  <c r="R2537" i="3"/>
  <c r="S2537" i="3"/>
  <c r="T2537" i="3"/>
  <c r="U2537" i="3"/>
  <c r="V2537" i="3"/>
  <c r="Q2538" i="3"/>
  <c r="R2538" i="3"/>
  <c r="S2538" i="3"/>
  <c r="T2538" i="3"/>
  <c r="U2538" i="3"/>
  <c r="V2538" i="3"/>
  <c r="Q2539" i="3"/>
  <c r="R2539" i="3"/>
  <c r="S2539" i="3"/>
  <c r="T2539" i="3"/>
  <c r="U2539" i="3"/>
  <c r="V2539" i="3"/>
  <c r="Q2540" i="3"/>
  <c r="R2540" i="3"/>
  <c r="S2540" i="3"/>
  <c r="T2540" i="3"/>
  <c r="U2540" i="3"/>
  <c r="V2540" i="3"/>
  <c r="Q2541" i="3"/>
  <c r="R2541" i="3"/>
  <c r="S2541" i="3"/>
  <c r="T2541" i="3"/>
  <c r="U2541" i="3"/>
  <c r="V2541" i="3"/>
  <c r="Q2542" i="3"/>
  <c r="R2542" i="3"/>
  <c r="S2542" i="3"/>
  <c r="T2542" i="3"/>
  <c r="U2542" i="3"/>
  <c r="V2542" i="3"/>
  <c r="Q2543" i="3"/>
  <c r="R2543" i="3"/>
  <c r="S2543" i="3"/>
  <c r="T2543" i="3"/>
  <c r="U2543" i="3"/>
  <c r="V2543" i="3"/>
  <c r="Q2544" i="3"/>
  <c r="R2544" i="3"/>
  <c r="S2544" i="3"/>
  <c r="T2544" i="3"/>
  <c r="U2544" i="3"/>
  <c r="V2544" i="3"/>
  <c r="Q2545" i="3"/>
  <c r="R2545" i="3"/>
  <c r="S2545" i="3"/>
  <c r="T2545" i="3"/>
  <c r="U2545" i="3"/>
  <c r="V2545" i="3"/>
  <c r="Q2546" i="3"/>
  <c r="R2546" i="3"/>
  <c r="S2546" i="3"/>
  <c r="T2546" i="3"/>
  <c r="U2546" i="3"/>
  <c r="V2546" i="3"/>
  <c r="Q2547" i="3"/>
  <c r="R2547" i="3"/>
  <c r="S2547" i="3"/>
  <c r="T2547" i="3"/>
  <c r="U2547" i="3"/>
  <c r="V2547" i="3"/>
  <c r="Q2548" i="3"/>
  <c r="R2548" i="3"/>
  <c r="S2548" i="3"/>
  <c r="T2548" i="3"/>
  <c r="U2548" i="3"/>
  <c r="V2548" i="3"/>
  <c r="Q2549" i="3"/>
  <c r="R2549" i="3"/>
  <c r="S2549" i="3"/>
  <c r="T2549" i="3"/>
  <c r="U2549" i="3"/>
  <c r="V2549" i="3"/>
  <c r="Q2550" i="3"/>
  <c r="R2550" i="3"/>
  <c r="S2550" i="3"/>
  <c r="T2550" i="3"/>
  <c r="U2550" i="3"/>
  <c r="V2550" i="3"/>
  <c r="Q2551" i="3"/>
  <c r="R2551" i="3"/>
  <c r="S2551" i="3"/>
  <c r="T2551" i="3"/>
  <c r="U2551" i="3"/>
  <c r="V2551" i="3"/>
  <c r="Q2552" i="3"/>
  <c r="R2552" i="3"/>
  <c r="S2552" i="3"/>
  <c r="T2552" i="3"/>
  <c r="U2552" i="3"/>
  <c r="V2552" i="3"/>
  <c r="Q2553" i="3"/>
  <c r="R2553" i="3"/>
  <c r="S2553" i="3"/>
  <c r="T2553" i="3"/>
  <c r="U2553" i="3"/>
  <c r="V2553" i="3"/>
  <c r="Q2554" i="3"/>
  <c r="R2554" i="3"/>
  <c r="S2554" i="3"/>
  <c r="T2554" i="3"/>
  <c r="U2554" i="3"/>
  <c r="V2554" i="3"/>
  <c r="Q2555" i="3"/>
  <c r="R2555" i="3"/>
  <c r="S2555" i="3"/>
  <c r="T2555" i="3"/>
  <c r="U2555" i="3"/>
  <c r="V2555" i="3"/>
  <c r="Q2556" i="3"/>
  <c r="R2556" i="3"/>
  <c r="S2556" i="3"/>
  <c r="T2556" i="3"/>
  <c r="U2556" i="3"/>
  <c r="V2556" i="3"/>
  <c r="Q2557" i="3"/>
  <c r="R2557" i="3"/>
  <c r="S2557" i="3"/>
  <c r="T2557" i="3"/>
  <c r="U2557" i="3"/>
  <c r="V2557" i="3"/>
  <c r="Q2558" i="3"/>
  <c r="R2558" i="3"/>
  <c r="S2558" i="3"/>
  <c r="T2558" i="3"/>
  <c r="U2558" i="3"/>
  <c r="V2558" i="3"/>
  <c r="Q2559" i="3"/>
  <c r="R2559" i="3"/>
  <c r="S2559" i="3"/>
  <c r="T2559" i="3"/>
  <c r="U2559" i="3"/>
  <c r="V2559" i="3"/>
  <c r="Q2560" i="3"/>
  <c r="R2560" i="3"/>
  <c r="S2560" i="3"/>
  <c r="T2560" i="3"/>
  <c r="U2560" i="3"/>
  <c r="V2560" i="3"/>
  <c r="Q2561" i="3"/>
  <c r="R2561" i="3"/>
  <c r="S2561" i="3"/>
  <c r="T2561" i="3"/>
  <c r="U2561" i="3"/>
  <c r="V2561" i="3"/>
  <c r="Q2562" i="3"/>
  <c r="R2562" i="3"/>
  <c r="S2562" i="3"/>
  <c r="T2562" i="3"/>
  <c r="U2562" i="3"/>
  <c r="V2562" i="3"/>
  <c r="Q2563" i="3"/>
  <c r="R2563" i="3"/>
  <c r="S2563" i="3"/>
  <c r="T2563" i="3"/>
  <c r="U2563" i="3"/>
  <c r="V2563" i="3"/>
  <c r="Q2564" i="3"/>
  <c r="R2564" i="3"/>
  <c r="S2564" i="3"/>
  <c r="T2564" i="3"/>
  <c r="U2564" i="3"/>
  <c r="V2564" i="3"/>
  <c r="Q2565" i="3"/>
  <c r="R2565" i="3"/>
  <c r="S2565" i="3"/>
  <c r="T2565" i="3"/>
  <c r="U2565" i="3"/>
  <c r="V2565" i="3"/>
  <c r="Q2566" i="3"/>
  <c r="R2566" i="3"/>
  <c r="S2566" i="3"/>
  <c r="T2566" i="3"/>
  <c r="U2566" i="3"/>
  <c r="V2566" i="3"/>
  <c r="Q2567" i="3"/>
  <c r="R2567" i="3"/>
  <c r="S2567" i="3"/>
  <c r="T2567" i="3"/>
  <c r="U2567" i="3"/>
  <c r="V2567" i="3"/>
  <c r="Q2568" i="3"/>
  <c r="R2568" i="3"/>
  <c r="S2568" i="3"/>
  <c r="T2568" i="3"/>
  <c r="U2568" i="3"/>
  <c r="V2568" i="3"/>
  <c r="Q2569" i="3"/>
  <c r="R2569" i="3"/>
  <c r="S2569" i="3"/>
  <c r="T2569" i="3"/>
  <c r="U2569" i="3"/>
  <c r="V2569" i="3"/>
  <c r="Q2570" i="3"/>
  <c r="R2570" i="3"/>
  <c r="S2570" i="3"/>
  <c r="T2570" i="3"/>
  <c r="U2570" i="3"/>
  <c r="V2570" i="3"/>
  <c r="Q2571" i="3"/>
  <c r="R2571" i="3"/>
  <c r="S2571" i="3"/>
  <c r="T2571" i="3"/>
  <c r="U2571" i="3"/>
  <c r="V2571" i="3"/>
  <c r="Q2572" i="3"/>
  <c r="R2572" i="3"/>
  <c r="S2572" i="3"/>
  <c r="T2572" i="3"/>
  <c r="U2572" i="3"/>
  <c r="V2572" i="3"/>
  <c r="Q2573" i="3"/>
  <c r="R2573" i="3"/>
  <c r="S2573" i="3"/>
  <c r="T2573" i="3"/>
  <c r="U2573" i="3"/>
  <c r="V2573" i="3"/>
  <c r="Q2574" i="3"/>
  <c r="R2574" i="3"/>
  <c r="S2574" i="3"/>
  <c r="T2574" i="3"/>
  <c r="U2574" i="3"/>
  <c r="V2574" i="3"/>
  <c r="Q2575" i="3"/>
  <c r="R2575" i="3"/>
  <c r="S2575" i="3"/>
  <c r="T2575" i="3"/>
  <c r="U2575" i="3"/>
  <c r="V2575" i="3"/>
  <c r="Q2576" i="3"/>
  <c r="R2576" i="3"/>
  <c r="S2576" i="3"/>
  <c r="T2576" i="3"/>
  <c r="U2576" i="3"/>
  <c r="V2576" i="3"/>
  <c r="Q2577" i="3"/>
  <c r="R2577" i="3"/>
  <c r="S2577" i="3"/>
  <c r="T2577" i="3"/>
  <c r="U2577" i="3"/>
  <c r="V2577" i="3"/>
  <c r="Q2578" i="3"/>
  <c r="R2578" i="3"/>
  <c r="S2578" i="3"/>
  <c r="T2578" i="3"/>
  <c r="U2578" i="3"/>
  <c r="V2578" i="3"/>
  <c r="Q2579" i="3"/>
  <c r="R2579" i="3"/>
  <c r="S2579" i="3"/>
  <c r="T2579" i="3"/>
  <c r="U2579" i="3"/>
  <c r="V2579" i="3"/>
  <c r="Q2580" i="3"/>
  <c r="R2580" i="3"/>
  <c r="S2580" i="3"/>
  <c r="T2580" i="3"/>
  <c r="U2580" i="3"/>
  <c r="V2580" i="3"/>
  <c r="Q2581" i="3"/>
  <c r="R2581" i="3"/>
  <c r="S2581" i="3"/>
  <c r="T2581" i="3"/>
  <c r="U2581" i="3"/>
  <c r="V2581" i="3"/>
  <c r="Q2582" i="3"/>
  <c r="R2582" i="3"/>
  <c r="S2582" i="3"/>
  <c r="T2582" i="3"/>
  <c r="U2582" i="3"/>
  <c r="V2582" i="3"/>
  <c r="Q2583" i="3"/>
  <c r="R2583" i="3"/>
  <c r="S2583" i="3"/>
  <c r="T2583" i="3"/>
  <c r="U2583" i="3"/>
  <c r="V2583" i="3"/>
  <c r="Q2584" i="3"/>
  <c r="R2584" i="3"/>
  <c r="S2584" i="3"/>
  <c r="T2584" i="3"/>
  <c r="U2584" i="3"/>
  <c r="V2584" i="3"/>
  <c r="Q2585" i="3"/>
  <c r="R2585" i="3"/>
  <c r="S2585" i="3"/>
  <c r="T2585" i="3"/>
  <c r="U2585" i="3"/>
  <c r="V2585" i="3"/>
  <c r="Q2586" i="3"/>
  <c r="R2586" i="3"/>
  <c r="S2586" i="3"/>
  <c r="T2586" i="3"/>
  <c r="U2586" i="3"/>
  <c r="V2586" i="3"/>
  <c r="Q2587" i="3"/>
  <c r="R2587" i="3"/>
  <c r="S2587" i="3"/>
  <c r="T2587" i="3"/>
  <c r="U2587" i="3"/>
  <c r="V2587" i="3"/>
  <c r="Q2588" i="3"/>
  <c r="R2588" i="3"/>
  <c r="S2588" i="3"/>
  <c r="T2588" i="3"/>
  <c r="U2588" i="3"/>
  <c r="V2588" i="3"/>
  <c r="Q2589" i="3"/>
  <c r="R2589" i="3"/>
  <c r="S2589" i="3"/>
  <c r="T2589" i="3"/>
  <c r="U2589" i="3"/>
  <c r="V2589" i="3"/>
  <c r="Q2590" i="3"/>
  <c r="R2590" i="3"/>
  <c r="S2590" i="3"/>
  <c r="T2590" i="3"/>
  <c r="U2590" i="3"/>
  <c r="V2590" i="3"/>
  <c r="Q2591" i="3"/>
  <c r="R2591" i="3"/>
  <c r="S2591" i="3"/>
  <c r="T2591" i="3"/>
  <c r="U2591" i="3"/>
  <c r="V2591" i="3"/>
  <c r="Q2592" i="3"/>
  <c r="R2592" i="3"/>
  <c r="S2592" i="3"/>
  <c r="T2592" i="3"/>
  <c r="U2592" i="3"/>
  <c r="V2592" i="3"/>
  <c r="Q2593" i="3"/>
  <c r="R2593" i="3"/>
  <c r="S2593" i="3"/>
  <c r="T2593" i="3"/>
  <c r="U2593" i="3"/>
  <c r="V2593" i="3"/>
  <c r="Q2594" i="3"/>
  <c r="R2594" i="3"/>
  <c r="S2594" i="3"/>
  <c r="T2594" i="3"/>
  <c r="U2594" i="3"/>
  <c r="V2594" i="3"/>
  <c r="Q2595" i="3"/>
  <c r="R2595" i="3"/>
  <c r="S2595" i="3"/>
  <c r="T2595" i="3"/>
  <c r="U2595" i="3"/>
  <c r="V2595" i="3"/>
  <c r="Q2596" i="3"/>
  <c r="R2596" i="3"/>
  <c r="S2596" i="3"/>
  <c r="T2596" i="3"/>
  <c r="U2596" i="3"/>
  <c r="V2596" i="3"/>
  <c r="Q2597" i="3"/>
  <c r="R2597" i="3"/>
  <c r="S2597" i="3"/>
  <c r="T2597" i="3"/>
  <c r="U2597" i="3"/>
  <c r="V2597" i="3"/>
  <c r="Q2598" i="3"/>
  <c r="R2598" i="3"/>
  <c r="S2598" i="3"/>
  <c r="T2598" i="3"/>
  <c r="U2598" i="3"/>
  <c r="V2598" i="3"/>
  <c r="Q2599" i="3"/>
  <c r="R2599" i="3"/>
  <c r="S2599" i="3"/>
  <c r="T2599" i="3"/>
  <c r="U2599" i="3"/>
  <c r="V2599" i="3"/>
  <c r="Q2600" i="3"/>
  <c r="R2600" i="3"/>
  <c r="S2600" i="3"/>
  <c r="T2600" i="3"/>
  <c r="U2600" i="3"/>
  <c r="V2600" i="3"/>
  <c r="Q2601" i="3"/>
  <c r="R2601" i="3"/>
  <c r="S2601" i="3"/>
  <c r="T2601" i="3"/>
  <c r="U2601" i="3"/>
  <c r="V2601" i="3"/>
  <c r="Q2602" i="3"/>
  <c r="R2602" i="3"/>
  <c r="S2602" i="3"/>
  <c r="T2602" i="3"/>
  <c r="U2602" i="3"/>
  <c r="V2602" i="3"/>
  <c r="Q2603" i="3"/>
  <c r="R2603" i="3"/>
  <c r="S2603" i="3"/>
  <c r="T2603" i="3"/>
  <c r="U2603" i="3"/>
  <c r="V2603" i="3"/>
  <c r="Q2604" i="3"/>
  <c r="R2604" i="3"/>
  <c r="S2604" i="3"/>
  <c r="T2604" i="3"/>
  <c r="U2604" i="3"/>
  <c r="V2604" i="3"/>
  <c r="Q2605" i="3"/>
  <c r="R2605" i="3"/>
  <c r="S2605" i="3"/>
  <c r="T2605" i="3"/>
  <c r="U2605" i="3"/>
  <c r="V2605" i="3"/>
  <c r="Q2606" i="3"/>
  <c r="R2606" i="3"/>
  <c r="S2606" i="3"/>
  <c r="T2606" i="3"/>
  <c r="U2606" i="3"/>
  <c r="V2606" i="3"/>
  <c r="Q2607" i="3"/>
  <c r="R2607" i="3"/>
  <c r="S2607" i="3"/>
  <c r="T2607" i="3"/>
  <c r="U2607" i="3"/>
  <c r="V2607" i="3"/>
  <c r="Q2608" i="3"/>
  <c r="R2608" i="3"/>
  <c r="S2608" i="3"/>
  <c r="T2608" i="3"/>
  <c r="U2608" i="3"/>
  <c r="V2608" i="3"/>
  <c r="Q2609" i="3"/>
  <c r="R2609" i="3"/>
  <c r="S2609" i="3"/>
  <c r="T2609" i="3"/>
  <c r="U2609" i="3"/>
  <c r="V2609" i="3"/>
  <c r="Q2610" i="3"/>
  <c r="R2610" i="3"/>
  <c r="S2610" i="3"/>
  <c r="T2610" i="3"/>
  <c r="U2610" i="3"/>
  <c r="V2610" i="3"/>
  <c r="Q2611" i="3"/>
  <c r="R2611" i="3"/>
  <c r="S2611" i="3"/>
  <c r="T2611" i="3"/>
  <c r="U2611" i="3"/>
  <c r="V2611" i="3"/>
  <c r="Q2612" i="3"/>
  <c r="R2612" i="3"/>
  <c r="S2612" i="3"/>
  <c r="T2612" i="3"/>
  <c r="U2612" i="3"/>
  <c r="V2612" i="3"/>
  <c r="Q2613" i="3"/>
  <c r="R2613" i="3"/>
  <c r="S2613" i="3"/>
  <c r="T2613" i="3"/>
  <c r="U2613" i="3"/>
  <c r="V2613" i="3"/>
  <c r="Q2614" i="3"/>
  <c r="R2614" i="3"/>
  <c r="S2614" i="3"/>
  <c r="T2614" i="3"/>
  <c r="U2614" i="3"/>
  <c r="V2614" i="3"/>
  <c r="Q2615" i="3"/>
  <c r="R2615" i="3"/>
  <c r="S2615" i="3"/>
  <c r="T2615" i="3"/>
  <c r="U2615" i="3"/>
  <c r="V2615" i="3"/>
  <c r="Q2616" i="3"/>
  <c r="R2616" i="3"/>
  <c r="S2616" i="3"/>
  <c r="T2616" i="3"/>
  <c r="U2616" i="3"/>
  <c r="V2616" i="3"/>
  <c r="Q2617" i="3"/>
  <c r="R2617" i="3"/>
  <c r="S2617" i="3"/>
  <c r="T2617" i="3"/>
  <c r="U2617" i="3"/>
  <c r="V2617" i="3"/>
  <c r="Q2618" i="3"/>
  <c r="R2618" i="3"/>
  <c r="S2618" i="3"/>
  <c r="T2618" i="3"/>
  <c r="U2618" i="3"/>
  <c r="V2618" i="3"/>
  <c r="Q2619" i="3"/>
  <c r="R2619" i="3"/>
  <c r="S2619" i="3"/>
  <c r="T2619" i="3"/>
  <c r="U2619" i="3"/>
  <c r="V2619" i="3"/>
  <c r="Q2620" i="3"/>
  <c r="R2620" i="3"/>
  <c r="S2620" i="3"/>
  <c r="T2620" i="3"/>
  <c r="U2620" i="3"/>
  <c r="V2620" i="3"/>
  <c r="Q2621" i="3"/>
  <c r="R2621" i="3"/>
  <c r="S2621" i="3"/>
  <c r="T2621" i="3"/>
  <c r="U2621" i="3"/>
  <c r="V2621" i="3"/>
  <c r="Q2622" i="3"/>
  <c r="R2622" i="3"/>
  <c r="S2622" i="3"/>
  <c r="T2622" i="3"/>
  <c r="U2622" i="3"/>
  <c r="V2622" i="3"/>
  <c r="Q2623" i="3"/>
  <c r="R2623" i="3"/>
  <c r="S2623" i="3"/>
  <c r="T2623" i="3"/>
  <c r="U2623" i="3"/>
  <c r="V2623" i="3"/>
  <c r="Q2624" i="3"/>
  <c r="R2624" i="3"/>
  <c r="S2624" i="3"/>
  <c r="T2624" i="3"/>
  <c r="U2624" i="3"/>
  <c r="V2624" i="3"/>
  <c r="Q2625" i="3"/>
  <c r="R2625" i="3"/>
  <c r="S2625" i="3"/>
  <c r="T2625" i="3"/>
  <c r="U2625" i="3"/>
  <c r="V2625" i="3"/>
  <c r="Q2626" i="3"/>
  <c r="R2626" i="3"/>
  <c r="S2626" i="3"/>
  <c r="T2626" i="3"/>
  <c r="U2626" i="3"/>
  <c r="V2626" i="3"/>
  <c r="Q2627" i="3"/>
  <c r="R2627" i="3"/>
  <c r="S2627" i="3"/>
  <c r="T2627" i="3"/>
  <c r="U2627" i="3"/>
  <c r="V2627" i="3"/>
  <c r="Q2628" i="3"/>
  <c r="R2628" i="3"/>
  <c r="S2628" i="3"/>
  <c r="T2628" i="3"/>
  <c r="U2628" i="3"/>
  <c r="V2628" i="3"/>
  <c r="Q2629" i="3"/>
  <c r="R2629" i="3"/>
  <c r="S2629" i="3"/>
  <c r="T2629" i="3"/>
  <c r="U2629" i="3"/>
  <c r="V2629" i="3"/>
  <c r="Q2630" i="3"/>
  <c r="R2630" i="3"/>
  <c r="S2630" i="3"/>
  <c r="T2630" i="3"/>
  <c r="U2630" i="3"/>
  <c r="V2630" i="3"/>
  <c r="Q2631" i="3"/>
  <c r="R2631" i="3"/>
  <c r="S2631" i="3"/>
  <c r="T2631" i="3"/>
  <c r="U2631" i="3"/>
  <c r="V2631" i="3"/>
  <c r="Q2632" i="3"/>
  <c r="R2632" i="3"/>
  <c r="S2632" i="3"/>
  <c r="T2632" i="3"/>
  <c r="U2632" i="3"/>
  <c r="V2632" i="3"/>
  <c r="Q2633" i="3"/>
  <c r="R2633" i="3"/>
  <c r="S2633" i="3"/>
  <c r="T2633" i="3"/>
  <c r="U2633" i="3"/>
  <c r="V2633" i="3"/>
  <c r="Q2634" i="3"/>
  <c r="R2634" i="3"/>
  <c r="S2634" i="3"/>
  <c r="T2634" i="3"/>
  <c r="U2634" i="3"/>
  <c r="V2634" i="3"/>
  <c r="Q2635" i="3"/>
  <c r="R2635" i="3"/>
  <c r="S2635" i="3"/>
  <c r="T2635" i="3"/>
  <c r="U2635" i="3"/>
  <c r="V2635" i="3"/>
  <c r="Q2636" i="3"/>
  <c r="R2636" i="3"/>
  <c r="S2636" i="3"/>
  <c r="T2636" i="3"/>
  <c r="U2636" i="3"/>
  <c r="V2636" i="3"/>
  <c r="Q2637" i="3"/>
  <c r="R2637" i="3"/>
  <c r="S2637" i="3"/>
  <c r="T2637" i="3"/>
  <c r="U2637" i="3"/>
  <c r="V2637" i="3"/>
  <c r="Q2638" i="3"/>
  <c r="R2638" i="3"/>
  <c r="S2638" i="3"/>
  <c r="T2638" i="3"/>
  <c r="U2638" i="3"/>
  <c r="V2638" i="3"/>
  <c r="Q2639" i="3"/>
  <c r="R2639" i="3"/>
  <c r="S2639" i="3"/>
  <c r="T2639" i="3"/>
  <c r="U2639" i="3"/>
  <c r="V2639" i="3"/>
  <c r="Q2640" i="3"/>
  <c r="R2640" i="3"/>
  <c r="S2640" i="3"/>
  <c r="T2640" i="3"/>
  <c r="U2640" i="3"/>
  <c r="V2640" i="3"/>
  <c r="Q2641" i="3"/>
  <c r="R2641" i="3"/>
  <c r="S2641" i="3"/>
  <c r="T2641" i="3"/>
  <c r="U2641" i="3"/>
  <c r="V2641" i="3"/>
  <c r="Q2642" i="3"/>
  <c r="R2642" i="3"/>
  <c r="S2642" i="3"/>
  <c r="T2642" i="3"/>
  <c r="U2642" i="3"/>
  <c r="V2642" i="3"/>
  <c r="Q2643" i="3"/>
  <c r="R2643" i="3"/>
  <c r="S2643" i="3"/>
  <c r="T2643" i="3"/>
  <c r="U2643" i="3"/>
  <c r="V2643" i="3"/>
  <c r="Q2644" i="3"/>
  <c r="R2644" i="3"/>
  <c r="S2644" i="3"/>
  <c r="T2644" i="3"/>
  <c r="U2644" i="3"/>
  <c r="V2644" i="3"/>
  <c r="Q2645" i="3"/>
  <c r="R2645" i="3"/>
  <c r="S2645" i="3"/>
  <c r="T2645" i="3"/>
  <c r="U2645" i="3"/>
  <c r="V2645" i="3"/>
  <c r="Q2646" i="3"/>
  <c r="R2646" i="3"/>
  <c r="S2646" i="3"/>
  <c r="T2646" i="3"/>
  <c r="U2646" i="3"/>
  <c r="V2646" i="3"/>
  <c r="Q2647" i="3"/>
  <c r="R2647" i="3"/>
  <c r="S2647" i="3"/>
  <c r="T2647" i="3"/>
  <c r="U2647" i="3"/>
  <c r="V2647" i="3"/>
  <c r="Q2648" i="3"/>
  <c r="R2648" i="3"/>
  <c r="S2648" i="3"/>
  <c r="T2648" i="3"/>
  <c r="U2648" i="3"/>
  <c r="V2648" i="3"/>
  <c r="Q2649" i="3"/>
  <c r="R2649" i="3"/>
  <c r="S2649" i="3"/>
  <c r="T2649" i="3"/>
  <c r="U2649" i="3"/>
  <c r="V2649" i="3"/>
  <c r="Q2650" i="3"/>
  <c r="R2650" i="3"/>
  <c r="S2650" i="3"/>
  <c r="T2650" i="3"/>
  <c r="U2650" i="3"/>
  <c r="V2650" i="3"/>
  <c r="Q2651" i="3"/>
  <c r="R2651" i="3"/>
  <c r="S2651" i="3"/>
  <c r="T2651" i="3"/>
  <c r="U2651" i="3"/>
  <c r="V2651" i="3"/>
  <c r="Q2652" i="3"/>
  <c r="R2652" i="3"/>
  <c r="S2652" i="3"/>
  <c r="T2652" i="3"/>
  <c r="U2652" i="3"/>
  <c r="V2652" i="3"/>
  <c r="Q2653" i="3"/>
  <c r="R2653" i="3"/>
  <c r="S2653" i="3"/>
  <c r="T2653" i="3"/>
  <c r="U2653" i="3"/>
  <c r="V2653" i="3"/>
  <c r="Q2654" i="3"/>
  <c r="R2654" i="3"/>
  <c r="S2654" i="3"/>
  <c r="T2654" i="3"/>
  <c r="U2654" i="3"/>
  <c r="V2654" i="3"/>
  <c r="Q2655" i="3"/>
  <c r="R2655" i="3"/>
  <c r="S2655" i="3"/>
  <c r="T2655" i="3"/>
  <c r="U2655" i="3"/>
  <c r="V2655" i="3"/>
  <c r="Q2656" i="3"/>
  <c r="R2656" i="3"/>
  <c r="S2656" i="3"/>
  <c r="T2656" i="3"/>
  <c r="U2656" i="3"/>
  <c r="V2656" i="3"/>
  <c r="Q2657" i="3"/>
  <c r="R2657" i="3"/>
  <c r="S2657" i="3"/>
  <c r="T2657" i="3"/>
  <c r="U2657" i="3"/>
  <c r="V2657" i="3"/>
  <c r="Q2658" i="3"/>
  <c r="R2658" i="3"/>
  <c r="S2658" i="3"/>
  <c r="T2658" i="3"/>
  <c r="U2658" i="3"/>
  <c r="V2658" i="3"/>
  <c r="Q2659" i="3"/>
  <c r="R2659" i="3"/>
  <c r="S2659" i="3"/>
  <c r="T2659" i="3"/>
  <c r="U2659" i="3"/>
  <c r="V2659" i="3"/>
  <c r="Q2660" i="3"/>
  <c r="R2660" i="3"/>
  <c r="S2660" i="3"/>
  <c r="T2660" i="3"/>
  <c r="U2660" i="3"/>
  <c r="V2660" i="3"/>
  <c r="Q2661" i="3"/>
  <c r="R2661" i="3"/>
  <c r="S2661" i="3"/>
  <c r="T2661" i="3"/>
  <c r="U2661" i="3"/>
  <c r="V2661" i="3"/>
  <c r="Q2662" i="3"/>
  <c r="R2662" i="3"/>
  <c r="S2662" i="3"/>
  <c r="T2662" i="3"/>
  <c r="U2662" i="3"/>
  <c r="V2662" i="3"/>
  <c r="Q2663" i="3"/>
  <c r="R2663" i="3"/>
  <c r="S2663" i="3"/>
  <c r="T2663" i="3"/>
  <c r="U2663" i="3"/>
  <c r="V2663" i="3"/>
  <c r="Q2664" i="3"/>
  <c r="R2664" i="3"/>
  <c r="S2664" i="3"/>
  <c r="T2664" i="3"/>
  <c r="U2664" i="3"/>
  <c r="V2664" i="3"/>
  <c r="Q2665" i="3"/>
  <c r="R2665" i="3"/>
  <c r="S2665" i="3"/>
  <c r="T2665" i="3"/>
  <c r="U2665" i="3"/>
  <c r="V2665" i="3"/>
  <c r="Q2666" i="3"/>
  <c r="R2666" i="3"/>
  <c r="S2666" i="3"/>
  <c r="T2666" i="3"/>
  <c r="U2666" i="3"/>
  <c r="V2666" i="3"/>
  <c r="Q2667" i="3"/>
  <c r="R2667" i="3"/>
  <c r="S2667" i="3"/>
  <c r="T2667" i="3"/>
  <c r="U2667" i="3"/>
  <c r="V2667" i="3"/>
  <c r="Q2668" i="3"/>
  <c r="R2668" i="3"/>
  <c r="S2668" i="3"/>
  <c r="T2668" i="3"/>
  <c r="U2668" i="3"/>
  <c r="V2668" i="3"/>
  <c r="Q2669" i="3"/>
  <c r="R2669" i="3"/>
  <c r="S2669" i="3"/>
  <c r="T2669" i="3"/>
  <c r="U2669" i="3"/>
  <c r="V2669" i="3"/>
  <c r="Q2670" i="3"/>
  <c r="R2670" i="3"/>
  <c r="S2670" i="3"/>
  <c r="T2670" i="3"/>
  <c r="U2670" i="3"/>
  <c r="V2670" i="3"/>
  <c r="Q2671" i="3"/>
  <c r="R2671" i="3"/>
  <c r="S2671" i="3"/>
  <c r="T2671" i="3"/>
  <c r="U2671" i="3"/>
  <c r="V2671" i="3"/>
  <c r="Q2672" i="3"/>
  <c r="R2672" i="3"/>
  <c r="S2672" i="3"/>
  <c r="T2672" i="3"/>
  <c r="U2672" i="3"/>
  <c r="V2672" i="3"/>
  <c r="Q2673" i="3"/>
  <c r="R2673" i="3"/>
  <c r="S2673" i="3"/>
  <c r="T2673" i="3"/>
  <c r="U2673" i="3"/>
  <c r="V2673" i="3"/>
  <c r="Q2674" i="3"/>
  <c r="R2674" i="3"/>
  <c r="S2674" i="3"/>
  <c r="T2674" i="3"/>
  <c r="U2674" i="3"/>
  <c r="V2674" i="3"/>
  <c r="Q2675" i="3"/>
  <c r="R2675" i="3"/>
  <c r="S2675" i="3"/>
  <c r="T2675" i="3"/>
  <c r="U2675" i="3"/>
  <c r="V2675" i="3"/>
  <c r="Q2676" i="3"/>
  <c r="R2676" i="3"/>
  <c r="S2676" i="3"/>
  <c r="T2676" i="3"/>
  <c r="U2676" i="3"/>
  <c r="V2676" i="3"/>
  <c r="Q2677" i="3"/>
  <c r="R2677" i="3"/>
  <c r="S2677" i="3"/>
  <c r="T2677" i="3"/>
  <c r="U2677" i="3"/>
  <c r="V2677" i="3"/>
  <c r="Q2678" i="3"/>
  <c r="R2678" i="3"/>
  <c r="S2678" i="3"/>
  <c r="T2678" i="3"/>
  <c r="U2678" i="3"/>
  <c r="V2678" i="3"/>
  <c r="Q2679" i="3"/>
  <c r="R2679" i="3"/>
  <c r="S2679" i="3"/>
  <c r="T2679" i="3"/>
  <c r="U2679" i="3"/>
  <c r="V2679" i="3"/>
  <c r="Q2680" i="3"/>
  <c r="R2680" i="3"/>
  <c r="S2680" i="3"/>
  <c r="T2680" i="3"/>
  <c r="U2680" i="3"/>
  <c r="V2680" i="3"/>
  <c r="Q2681" i="3"/>
  <c r="R2681" i="3"/>
  <c r="S2681" i="3"/>
  <c r="T2681" i="3"/>
  <c r="U2681" i="3"/>
  <c r="V2681" i="3"/>
  <c r="Q2682" i="3"/>
  <c r="R2682" i="3"/>
  <c r="S2682" i="3"/>
  <c r="T2682" i="3"/>
  <c r="U2682" i="3"/>
  <c r="V2682" i="3"/>
  <c r="Q2683" i="3"/>
  <c r="R2683" i="3"/>
  <c r="S2683" i="3"/>
  <c r="T2683" i="3"/>
  <c r="U2683" i="3"/>
  <c r="V2683" i="3"/>
  <c r="Q2684" i="3"/>
  <c r="R2684" i="3"/>
  <c r="S2684" i="3"/>
  <c r="T2684" i="3"/>
  <c r="U2684" i="3"/>
  <c r="V2684" i="3"/>
  <c r="Q2685" i="3"/>
  <c r="R2685" i="3"/>
  <c r="S2685" i="3"/>
  <c r="T2685" i="3"/>
  <c r="U2685" i="3"/>
  <c r="V2685" i="3"/>
  <c r="Q2686" i="3"/>
  <c r="R2686" i="3"/>
  <c r="S2686" i="3"/>
  <c r="T2686" i="3"/>
  <c r="U2686" i="3"/>
  <c r="V2686" i="3"/>
  <c r="Q2687" i="3"/>
  <c r="R2687" i="3"/>
  <c r="S2687" i="3"/>
  <c r="T2687" i="3"/>
  <c r="U2687" i="3"/>
  <c r="V2687" i="3"/>
  <c r="Q2688" i="3"/>
  <c r="R2688" i="3"/>
  <c r="S2688" i="3"/>
  <c r="T2688" i="3"/>
  <c r="U2688" i="3"/>
  <c r="V2688" i="3"/>
  <c r="Q2689" i="3"/>
  <c r="R2689" i="3"/>
  <c r="S2689" i="3"/>
  <c r="T2689" i="3"/>
  <c r="U2689" i="3"/>
  <c r="V2689" i="3"/>
  <c r="Q2690" i="3"/>
  <c r="R2690" i="3"/>
  <c r="S2690" i="3"/>
  <c r="T2690" i="3"/>
  <c r="U2690" i="3"/>
  <c r="V2690" i="3"/>
  <c r="Q2691" i="3"/>
  <c r="R2691" i="3"/>
  <c r="S2691" i="3"/>
  <c r="T2691" i="3"/>
  <c r="U2691" i="3"/>
  <c r="V2691" i="3"/>
  <c r="Q2692" i="3"/>
  <c r="R2692" i="3"/>
  <c r="S2692" i="3"/>
  <c r="T2692" i="3"/>
  <c r="U2692" i="3"/>
  <c r="V2692" i="3"/>
  <c r="Q2693" i="3"/>
  <c r="R2693" i="3"/>
  <c r="S2693" i="3"/>
  <c r="T2693" i="3"/>
  <c r="U2693" i="3"/>
  <c r="V2693" i="3"/>
  <c r="Q2694" i="3"/>
  <c r="R2694" i="3"/>
  <c r="S2694" i="3"/>
  <c r="T2694" i="3"/>
  <c r="U2694" i="3"/>
  <c r="V2694" i="3"/>
  <c r="Q2695" i="3"/>
  <c r="R2695" i="3"/>
  <c r="S2695" i="3"/>
  <c r="T2695" i="3"/>
  <c r="U2695" i="3"/>
  <c r="V2695" i="3"/>
  <c r="Q2696" i="3"/>
  <c r="R2696" i="3"/>
  <c r="S2696" i="3"/>
  <c r="T2696" i="3"/>
  <c r="U2696" i="3"/>
  <c r="V2696" i="3"/>
  <c r="Q2697" i="3"/>
  <c r="R2697" i="3"/>
  <c r="S2697" i="3"/>
  <c r="T2697" i="3"/>
  <c r="U2697" i="3"/>
  <c r="V2697" i="3"/>
  <c r="Q2698" i="3"/>
  <c r="R2698" i="3"/>
  <c r="S2698" i="3"/>
  <c r="T2698" i="3"/>
  <c r="U2698" i="3"/>
  <c r="V2698" i="3"/>
  <c r="Q2699" i="3"/>
  <c r="R2699" i="3"/>
  <c r="S2699" i="3"/>
  <c r="T2699" i="3"/>
  <c r="U2699" i="3"/>
  <c r="V2699" i="3"/>
  <c r="Q2700" i="3"/>
  <c r="R2700" i="3"/>
  <c r="S2700" i="3"/>
  <c r="T2700" i="3"/>
  <c r="U2700" i="3"/>
  <c r="V2700" i="3"/>
  <c r="Q2701" i="3"/>
  <c r="R2701" i="3"/>
  <c r="S2701" i="3"/>
  <c r="T2701" i="3"/>
  <c r="U2701" i="3"/>
  <c r="V2701" i="3"/>
  <c r="Q2702" i="3"/>
  <c r="R2702" i="3"/>
  <c r="S2702" i="3"/>
  <c r="T2702" i="3"/>
  <c r="U2702" i="3"/>
  <c r="V2702" i="3"/>
  <c r="Q2703" i="3"/>
  <c r="R2703" i="3"/>
  <c r="S2703" i="3"/>
  <c r="T2703" i="3"/>
  <c r="U2703" i="3"/>
  <c r="V2703" i="3"/>
  <c r="Q2704" i="3"/>
  <c r="R2704" i="3"/>
  <c r="S2704" i="3"/>
  <c r="T2704" i="3"/>
  <c r="U2704" i="3"/>
  <c r="V2704" i="3"/>
  <c r="Q2705" i="3"/>
  <c r="R2705" i="3"/>
  <c r="S2705" i="3"/>
  <c r="T2705" i="3"/>
  <c r="U2705" i="3"/>
  <c r="V2705" i="3"/>
  <c r="Q2706" i="3"/>
  <c r="R2706" i="3"/>
  <c r="S2706" i="3"/>
  <c r="T2706" i="3"/>
  <c r="U2706" i="3"/>
  <c r="V2706" i="3"/>
  <c r="Q2707" i="3"/>
  <c r="R2707" i="3"/>
  <c r="S2707" i="3"/>
  <c r="T2707" i="3"/>
  <c r="U2707" i="3"/>
  <c r="V2707" i="3"/>
  <c r="Q2708" i="3"/>
  <c r="R2708" i="3"/>
  <c r="S2708" i="3"/>
  <c r="T2708" i="3"/>
  <c r="U2708" i="3"/>
  <c r="V2708" i="3"/>
  <c r="Q2709" i="3"/>
  <c r="R2709" i="3"/>
  <c r="S2709" i="3"/>
  <c r="T2709" i="3"/>
  <c r="U2709" i="3"/>
  <c r="V2709" i="3"/>
  <c r="Q2710" i="3"/>
  <c r="R2710" i="3"/>
  <c r="S2710" i="3"/>
  <c r="T2710" i="3"/>
  <c r="U2710" i="3"/>
  <c r="V2710" i="3"/>
  <c r="Q2711" i="3"/>
  <c r="R2711" i="3"/>
  <c r="S2711" i="3"/>
  <c r="T2711" i="3"/>
  <c r="U2711" i="3"/>
  <c r="V2711" i="3"/>
  <c r="Q2712" i="3"/>
  <c r="R2712" i="3"/>
  <c r="S2712" i="3"/>
  <c r="T2712" i="3"/>
  <c r="U2712" i="3"/>
  <c r="V2712" i="3"/>
  <c r="Q2713" i="3"/>
  <c r="R2713" i="3"/>
  <c r="S2713" i="3"/>
  <c r="T2713" i="3"/>
  <c r="U2713" i="3"/>
  <c r="V2713" i="3"/>
  <c r="Q2714" i="3"/>
  <c r="R2714" i="3"/>
  <c r="S2714" i="3"/>
  <c r="T2714" i="3"/>
  <c r="U2714" i="3"/>
  <c r="V2714" i="3"/>
  <c r="Q2715" i="3"/>
  <c r="R2715" i="3"/>
  <c r="S2715" i="3"/>
  <c r="T2715" i="3"/>
  <c r="U2715" i="3"/>
  <c r="V2715" i="3"/>
  <c r="Q2716" i="3"/>
  <c r="R2716" i="3"/>
  <c r="S2716" i="3"/>
  <c r="T2716" i="3"/>
  <c r="U2716" i="3"/>
  <c r="V2716" i="3"/>
  <c r="Q2717" i="3"/>
  <c r="R2717" i="3"/>
  <c r="S2717" i="3"/>
  <c r="T2717" i="3"/>
  <c r="U2717" i="3"/>
  <c r="V2717" i="3"/>
  <c r="Q2718" i="3"/>
  <c r="R2718" i="3"/>
  <c r="S2718" i="3"/>
  <c r="T2718" i="3"/>
  <c r="U2718" i="3"/>
  <c r="V2718" i="3"/>
  <c r="Q2719" i="3"/>
  <c r="R2719" i="3"/>
  <c r="S2719" i="3"/>
  <c r="T2719" i="3"/>
  <c r="U2719" i="3"/>
  <c r="V2719" i="3"/>
  <c r="Q2720" i="3"/>
  <c r="R2720" i="3"/>
  <c r="S2720" i="3"/>
  <c r="T2720" i="3"/>
  <c r="U2720" i="3"/>
  <c r="V2720" i="3"/>
  <c r="Q2721" i="3"/>
  <c r="R2721" i="3"/>
  <c r="S2721" i="3"/>
  <c r="T2721" i="3"/>
  <c r="U2721" i="3"/>
  <c r="V2721" i="3"/>
  <c r="Q2722" i="3"/>
  <c r="R2722" i="3"/>
  <c r="S2722" i="3"/>
  <c r="T2722" i="3"/>
  <c r="U2722" i="3"/>
  <c r="V2722" i="3"/>
  <c r="Q2723" i="3"/>
  <c r="R2723" i="3"/>
  <c r="S2723" i="3"/>
  <c r="T2723" i="3"/>
  <c r="U2723" i="3"/>
  <c r="V2723" i="3"/>
  <c r="Q2724" i="3"/>
  <c r="R2724" i="3"/>
  <c r="S2724" i="3"/>
  <c r="T2724" i="3"/>
  <c r="U2724" i="3"/>
  <c r="V2724" i="3"/>
  <c r="Q2725" i="3"/>
  <c r="R2725" i="3"/>
  <c r="S2725" i="3"/>
  <c r="T2725" i="3"/>
  <c r="U2725" i="3"/>
  <c r="V2725" i="3"/>
  <c r="Q2726" i="3"/>
  <c r="R2726" i="3"/>
  <c r="S2726" i="3"/>
  <c r="T2726" i="3"/>
  <c r="U2726" i="3"/>
  <c r="V2726" i="3"/>
  <c r="Q2727" i="3"/>
  <c r="R2727" i="3"/>
  <c r="S2727" i="3"/>
  <c r="T2727" i="3"/>
  <c r="U2727" i="3"/>
  <c r="V2727" i="3"/>
  <c r="Q2728" i="3"/>
  <c r="R2728" i="3"/>
  <c r="S2728" i="3"/>
  <c r="T2728" i="3"/>
  <c r="U2728" i="3"/>
  <c r="V2728" i="3"/>
  <c r="Q2729" i="3"/>
  <c r="R2729" i="3"/>
  <c r="S2729" i="3"/>
  <c r="T2729" i="3"/>
  <c r="U2729" i="3"/>
  <c r="V2729" i="3"/>
  <c r="Q2730" i="3"/>
  <c r="R2730" i="3"/>
  <c r="S2730" i="3"/>
  <c r="T2730" i="3"/>
  <c r="U2730" i="3"/>
  <c r="V2730" i="3"/>
  <c r="Q2731" i="3"/>
  <c r="R2731" i="3"/>
  <c r="S2731" i="3"/>
  <c r="T2731" i="3"/>
  <c r="U2731" i="3"/>
  <c r="V2731" i="3"/>
  <c r="Q2732" i="3"/>
  <c r="R2732" i="3"/>
  <c r="S2732" i="3"/>
  <c r="T2732" i="3"/>
  <c r="U2732" i="3"/>
  <c r="V2732" i="3"/>
  <c r="Q2733" i="3"/>
  <c r="R2733" i="3"/>
  <c r="S2733" i="3"/>
  <c r="T2733" i="3"/>
  <c r="U2733" i="3"/>
  <c r="V2733" i="3"/>
  <c r="Q2734" i="3"/>
  <c r="R2734" i="3"/>
  <c r="S2734" i="3"/>
  <c r="T2734" i="3"/>
  <c r="U2734" i="3"/>
  <c r="V2734" i="3"/>
  <c r="Q2735" i="3"/>
  <c r="R2735" i="3"/>
  <c r="S2735" i="3"/>
  <c r="T2735" i="3"/>
  <c r="U2735" i="3"/>
  <c r="V2735" i="3"/>
  <c r="Q2736" i="3"/>
  <c r="R2736" i="3"/>
  <c r="S2736" i="3"/>
  <c r="T2736" i="3"/>
  <c r="U2736" i="3"/>
  <c r="V2736" i="3"/>
  <c r="Q2737" i="3"/>
  <c r="R2737" i="3"/>
  <c r="S2737" i="3"/>
  <c r="T2737" i="3"/>
  <c r="U2737" i="3"/>
  <c r="V2737" i="3"/>
  <c r="Q2738" i="3"/>
  <c r="R2738" i="3"/>
  <c r="S2738" i="3"/>
  <c r="T2738" i="3"/>
  <c r="U2738" i="3"/>
  <c r="V2738" i="3"/>
  <c r="Q2739" i="3"/>
  <c r="R2739" i="3"/>
  <c r="S2739" i="3"/>
  <c r="T2739" i="3"/>
  <c r="U2739" i="3"/>
  <c r="V2739" i="3"/>
  <c r="Q2740" i="3"/>
  <c r="R2740" i="3"/>
  <c r="S2740" i="3"/>
  <c r="T2740" i="3"/>
  <c r="U2740" i="3"/>
  <c r="V2740" i="3"/>
  <c r="Q2741" i="3"/>
  <c r="R2741" i="3"/>
  <c r="S2741" i="3"/>
  <c r="T2741" i="3"/>
  <c r="U2741" i="3"/>
  <c r="V2741" i="3"/>
  <c r="Q2742" i="3"/>
  <c r="R2742" i="3"/>
  <c r="S2742" i="3"/>
  <c r="T2742" i="3"/>
  <c r="U2742" i="3"/>
  <c r="V2742" i="3"/>
  <c r="Q2743" i="3"/>
  <c r="R2743" i="3"/>
  <c r="S2743" i="3"/>
  <c r="T2743" i="3"/>
  <c r="U2743" i="3"/>
  <c r="V2743" i="3"/>
  <c r="Q2744" i="3"/>
  <c r="R2744" i="3"/>
  <c r="S2744" i="3"/>
  <c r="T2744" i="3"/>
  <c r="U2744" i="3"/>
  <c r="V2744" i="3"/>
  <c r="Q2745" i="3"/>
  <c r="R2745" i="3"/>
  <c r="S2745" i="3"/>
  <c r="T2745" i="3"/>
  <c r="U2745" i="3"/>
  <c r="V2745" i="3"/>
  <c r="Q2746" i="3"/>
  <c r="R2746" i="3"/>
  <c r="S2746" i="3"/>
  <c r="T2746" i="3"/>
  <c r="U2746" i="3"/>
  <c r="V2746" i="3"/>
  <c r="Q2747" i="3"/>
  <c r="R2747" i="3"/>
  <c r="S2747" i="3"/>
  <c r="T2747" i="3"/>
  <c r="U2747" i="3"/>
  <c r="V2747" i="3"/>
  <c r="Q2748" i="3"/>
  <c r="R2748" i="3"/>
  <c r="S2748" i="3"/>
  <c r="T2748" i="3"/>
  <c r="U2748" i="3"/>
  <c r="V2748" i="3"/>
  <c r="Q2749" i="3"/>
  <c r="R2749" i="3"/>
  <c r="S2749" i="3"/>
  <c r="T2749" i="3"/>
  <c r="U2749" i="3"/>
  <c r="V2749" i="3"/>
  <c r="Q2750" i="3"/>
  <c r="R2750" i="3"/>
  <c r="S2750" i="3"/>
  <c r="T2750" i="3"/>
  <c r="U2750" i="3"/>
  <c r="V2750" i="3"/>
  <c r="Q2751" i="3"/>
  <c r="R2751" i="3"/>
  <c r="S2751" i="3"/>
  <c r="T2751" i="3"/>
  <c r="U2751" i="3"/>
  <c r="V2751" i="3"/>
  <c r="Q2752" i="3"/>
  <c r="R2752" i="3"/>
  <c r="S2752" i="3"/>
  <c r="T2752" i="3"/>
  <c r="U2752" i="3"/>
  <c r="V2752" i="3"/>
  <c r="Q2753" i="3"/>
  <c r="R2753" i="3"/>
  <c r="S2753" i="3"/>
  <c r="T2753" i="3"/>
  <c r="U2753" i="3"/>
  <c r="V2753" i="3"/>
  <c r="Q2754" i="3"/>
  <c r="R2754" i="3"/>
  <c r="S2754" i="3"/>
  <c r="T2754" i="3"/>
  <c r="U2754" i="3"/>
  <c r="V2754" i="3"/>
  <c r="Q2755" i="3"/>
  <c r="R2755" i="3"/>
  <c r="S2755" i="3"/>
  <c r="T2755" i="3"/>
  <c r="U2755" i="3"/>
  <c r="V2755" i="3"/>
  <c r="Q2756" i="3"/>
  <c r="R2756" i="3"/>
  <c r="S2756" i="3"/>
  <c r="T2756" i="3"/>
  <c r="U2756" i="3"/>
  <c r="V2756" i="3"/>
  <c r="Q2757" i="3"/>
  <c r="R2757" i="3"/>
  <c r="S2757" i="3"/>
  <c r="T2757" i="3"/>
  <c r="U2757" i="3"/>
  <c r="V2757" i="3"/>
  <c r="Q2758" i="3"/>
  <c r="R2758" i="3"/>
  <c r="S2758" i="3"/>
  <c r="T2758" i="3"/>
  <c r="U2758" i="3"/>
  <c r="V2758" i="3"/>
  <c r="Q2759" i="3"/>
  <c r="R2759" i="3"/>
  <c r="S2759" i="3"/>
  <c r="T2759" i="3"/>
  <c r="U2759" i="3"/>
  <c r="V2759" i="3"/>
  <c r="Q2760" i="3"/>
  <c r="R2760" i="3"/>
  <c r="S2760" i="3"/>
  <c r="T2760" i="3"/>
  <c r="U2760" i="3"/>
  <c r="V2760" i="3"/>
  <c r="Q2761" i="3"/>
  <c r="R2761" i="3"/>
  <c r="S2761" i="3"/>
  <c r="T2761" i="3"/>
  <c r="U2761" i="3"/>
  <c r="V2761" i="3"/>
  <c r="Q2762" i="3"/>
  <c r="R2762" i="3"/>
  <c r="S2762" i="3"/>
  <c r="T2762" i="3"/>
  <c r="U2762" i="3"/>
  <c r="V2762" i="3"/>
  <c r="Q2763" i="3"/>
  <c r="R2763" i="3"/>
  <c r="S2763" i="3"/>
  <c r="T2763" i="3"/>
  <c r="U2763" i="3"/>
  <c r="V2763" i="3"/>
  <c r="Q2764" i="3"/>
  <c r="R2764" i="3"/>
  <c r="S2764" i="3"/>
  <c r="T2764" i="3"/>
  <c r="U2764" i="3"/>
  <c r="V2764" i="3"/>
  <c r="Q2765" i="3"/>
  <c r="R2765" i="3"/>
  <c r="S2765" i="3"/>
  <c r="T2765" i="3"/>
  <c r="U2765" i="3"/>
  <c r="V2765" i="3"/>
  <c r="Q2766" i="3"/>
  <c r="R2766" i="3"/>
  <c r="S2766" i="3"/>
  <c r="T2766" i="3"/>
  <c r="U2766" i="3"/>
  <c r="V2766" i="3"/>
  <c r="Q2767" i="3"/>
  <c r="R2767" i="3"/>
  <c r="S2767" i="3"/>
  <c r="T2767" i="3"/>
  <c r="U2767" i="3"/>
  <c r="V2767" i="3"/>
  <c r="Q2768" i="3"/>
  <c r="R2768" i="3"/>
  <c r="S2768" i="3"/>
  <c r="T2768" i="3"/>
  <c r="U2768" i="3"/>
  <c r="V2768" i="3"/>
  <c r="Q2769" i="3"/>
  <c r="R2769" i="3"/>
  <c r="S2769" i="3"/>
  <c r="T2769" i="3"/>
  <c r="U2769" i="3"/>
  <c r="V2769" i="3"/>
  <c r="Q2770" i="3"/>
  <c r="R2770" i="3"/>
  <c r="S2770" i="3"/>
  <c r="T2770" i="3"/>
  <c r="U2770" i="3"/>
  <c r="V2770" i="3"/>
  <c r="Q2771" i="3"/>
  <c r="R2771" i="3"/>
  <c r="S2771" i="3"/>
  <c r="T2771" i="3"/>
  <c r="U2771" i="3"/>
  <c r="V2771" i="3"/>
  <c r="Q2772" i="3"/>
  <c r="R2772" i="3"/>
  <c r="S2772" i="3"/>
  <c r="T2772" i="3"/>
  <c r="U2772" i="3"/>
  <c r="V2772" i="3"/>
  <c r="Q2773" i="3"/>
  <c r="R2773" i="3"/>
  <c r="S2773" i="3"/>
  <c r="T2773" i="3"/>
  <c r="U2773" i="3"/>
  <c r="V2773" i="3"/>
  <c r="Q2774" i="3"/>
  <c r="R2774" i="3"/>
  <c r="S2774" i="3"/>
  <c r="T2774" i="3"/>
  <c r="U2774" i="3"/>
  <c r="V2774" i="3"/>
  <c r="Q2775" i="3"/>
  <c r="R2775" i="3"/>
  <c r="S2775" i="3"/>
  <c r="T2775" i="3"/>
  <c r="U2775" i="3"/>
  <c r="V2775" i="3"/>
  <c r="Q2776" i="3"/>
  <c r="R2776" i="3"/>
  <c r="S2776" i="3"/>
  <c r="T2776" i="3"/>
  <c r="U2776" i="3"/>
  <c r="V2776" i="3"/>
  <c r="Q2777" i="3"/>
  <c r="R2777" i="3"/>
  <c r="S2777" i="3"/>
  <c r="T2777" i="3"/>
  <c r="U2777" i="3"/>
  <c r="V2777" i="3"/>
  <c r="Q2778" i="3"/>
  <c r="R2778" i="3"/>
  <c r="S2778" i="3"/>
  <c r="T2778" i="3"/>
  <c r="U2778" i="3"/>
  <c r="V2778" i="3"/>
  <c r="Q2779" i="3"/>
  <c r="R2779" i="3"/>
  <c r="S2779" i="3"/>
  <c r="T2779" i="3"/>
  <c r="U2779" i="3"/>
  <c r="V2779" i="3"/>
  <c r="Q2780" i="3"/>
  <c r="R2780" i="3"/>
  <c r="S2780" i="3"/>
  <c r="T2780" i="3"/>
  <c r="U2780" i="3"/>
  <c r="V2780" i="3"/>
  <c r="Q2781" i="3"/>
  <c r="R2781" i="3"/>
  <c r="S2781" i="3"/>
  <c r="T2781" i="3"/>
  <c r="U2781" i="3"/>
  <c r="V2781" i="3"/>
  <c r="Q2782" i="3"/>
  <c r="R2782" i="3"/>
  <c r="S2782" i="3"/>
  <c r="T2782" i="3"/>
  <c r="U2782" i="3"/>
  <c r="V2782" i="3"/>
  <c r="Q2783" i="3"/>
  <c r="R2783" i="3"/>
  <c r="S2783" i="3"/>
  <c r="T2783" i="3"/>
  <c r="U2783" i="3"/>
  <c r="V2783" i="3"/>
  <c r="Q2784" i="3"/>
  <c r="R2784" i="3"/>
  <c r="S2784" i="3"/>
  <c r="T2784" i="3"/>
  <c r="U2784" i="3"/>
  <c r="V2784" i="3"/>
  <c r="Q2785" i="3"/>
  <c r="R2785" i="3"/>
  <c r="S2785" i="3"/>
  <c r="T2785" i="3"/>
  <c r="U2785" i="3"/>
  <c r="V2785" i="3"/>
  <c r="Q2786" i="3"/>
  <c r="R2786" i="3"/>
  <c r="S2786" i="3"/>
  <c r="T2786" i="3"/>
  <c r="U2786" i="3"/>
  <c r="V2786" i="3"/>
  <c r="Q2787" i="3"/>
  <c r="R2787" i="3"/>
  <c r="S2787" i="3"/>
  <c r="T2787" i="3"/>
  <c r="U2787" i="3"/>
  <c r="V2787" i="3"/>
  <c r="Q2788" i="3"/>
  <c r="R2788" i="3"/>
  <c r="S2788" i="3"/>
  <c r="T2788" i="3"/>
  <c r="U2788" i="3"/>
  <c r="V2788" i="3"/>
  <c r="Q2789" i="3"/>
  <c r="R2789" i="3"/>
  <c r="S2789" i="3"/>
  <c r="T2789" i="3"/>
  <c r="U2789" i="3"/>
  <c r="V2789" i="3"/>
  <c r="Q2790" i="3"/>
  <c r="R2790" i="3"/>
  <c r="S2790" i="3"/>
  <c r="T2790" i="3"/>
  <c r="U2790" i="3"/>
  <c r="V2790" i="3"/>
  <c r="Q2791" i="3"/>
  <c r="R2791" i="3"/>
  <c r="S2791" i="3"/>
  <c r="T2791" i="3"/>
  <c r="U2791" i="3"/>
  <c r="V2791" i="3"/>
  <c r="Q2792" i="3"/>
  <c r="R2792" i="3"/>
  <c r="S2792" i="3"/>
  <c r="T2792" i="3"/>
  <c r="U2792" i="3"/>
  <c r="V2792" i="3"/>
  <c r="Q2793" i="3"/>
  <c r="R2793" i="3"/>
  <c r="S2793" i="3"/>
  <c r="T2793" i="3"/>
  <c r="U2793" i="3"/>
  <c r="V2793" i="3"/>
  <c r="Q2794" i="3"/>
  <c r="R2794" i="3"/>
  <c r="S2794" i="3"/>
  <c r="T2794" i="3"/>
  <c r="U2794" i="3"/>
  <c r="V2794" i="3"/>
  <c r="Q2795" i="3"/>
  <c r="R2795" i="3"/>
  <c r="S2795" i="3"/>
  <c r="T2795" i="3"/>
  <c r="U2795" i="3"/>
  <c r="V2795" i="3"/>
  <c r="Q2796" i="3"/>
  <c r="R2796" i="3"/>
  <c r="S2796" i="3"/>
  <c r="T2796" i="3"/>
  <c r="U2796" i="3"/>
  <c r="V2796" i="3"/>
  <c r="Q2797" i="3"/>
  <c r="R2797" i="3"/>
  <c r="S2797" i="3"/>
  <c r="T2797" i="3"/>
  <c r="U2797" i="3"/>
  <c r="V2797" i="3"/>
  <c r="Q2798" i="3"/>
  <c r="R2798" i="3"/>
  <c r="S2798" i="3"/>
  <c r="T2798" i="3"/>
  <c r="U2798" i="3"/>
  <c r="V2798" i="3"/>
  <c r="Q2799" i="3"/>
  <c r="R2799" i="3"/>
  <c r="S2799" i="3"/>
  <c r="T2799" i="3"/>
  <c r="U2799" i="3"/>
  <c r="V2799" i="3"/>
  <c r="Q2800" i="3"/>
  <c r="R2800" i="3"/>
  <c r="S2800" i="3"/>
  <c r="T2800" i="3"/>
  <c r="U2800" i="3"/>
  <c r="V2800" i="3"/>
  <c r="Q2801" i="3"/>
  <c r="R2801" i="3"/>
  <c r="S2801" i="3"/>
  <c r="T2801" i="3"/>
  <c r="U2801" i="3"/>
  <c r="V2801" i="3"/>
  <c r="Q2802" i="3"/>
  <c r="R2802" i="3"/>
  <c r="S2802" i="3"/>
  <c r="T2802" i="3"/>
  <c r="U2802" i="3"/>
  <c r="V2802" i="3"/>
  <c r="Q2803" i="3"/>
  <c r="R2803" i="3"/>
  <c r="S2803" i="3"/>
  <c r="T2803" i="3"/>
  <c r="U2803" i="3"/>
  <c r="V2803" i="3"/>
  <c r="Q2804" i="3"/>
  <c r="R2804" i="3"/>
  <c r="S2804" i="3"/>
  <c r="T2804" i="3"/>
  <c r="U2804" i="3"/>
  <c r="V2804" i="3"/>
  <c r="Q2805" i="3"/>
  <c r="R2805" i="3"/>
  <c r="S2805" i="3"/>
  <c r="T2805" i="3"/>
  <c r="U2805" i="3"/>
  <c r="V2805" i="3"/>
  <c r="Q2806" i="3"/>
  <c r="R2806" i="3"/>
  <c r="S2806" i="3"/>
  <c r="T2806" i="3"/>
  <c r="U2806" i="3"/>
  <c r="V2806" i="3"/>
  <c r="Q2807" i="3"/>
  <c r="R2807" i="3"/>
  <c r="S2807" i="3"/>
  <c r="T2807" i="3"/>
  <c r="U2807" i="3"/>
  <c r="V2807" i="3"/>
  <c r="Q2808" i="3"/>
  <c r="R2808" i="3"/>
  <c r="S2808" i="3"/>
  <c r="T2808" i="3"/>
  <c r="U2808" i="3"/>
  <c r="V2808" i="3"/>
  <c r="Q2809" i="3"/>
  <c r="R2809" i="3"/>
  <c r="S2809" i="3"/>
  <c r="T2809" i="3"/>
  <c r="U2809" i="3"/>
  <c r="V2809" i="3"/>
  <c r="Q2810" i="3"/>
  <c r="R2810" i="3"/>
  <c r="S2810" i="3"/>
  <c r="T2810" i="3"/>
  <c r="U2810" i="3"/>
  <c r="V2810" i="3"/>
  <c r="Q2811" i="3"/>
  <c r="R2811" i="3"/>
  <c r="S2811" i="3"/>
  <c r="T2811" i="3"/>
  <c r="U2811" i="3"/>
  <c r="V2811" i="3"/>
  <c r="Q2812" i="3"/>
  <c r="R2812" i="3"/>
  <c r="S2812" i="3"/>
  <c r="T2812" i="3"/>
  <c r="U2812" i="3"/>
  <c r="V2812" i="3"/>
  <c r="Q2813" i="3"/>
  <c r="R2813" i="3"/>
  <c r="S2813" i="3"/>
  <c r="T2813" i="3"/>
  <c r="U2813" i="3"/>
  <c r="V2813" i="3"/>
  <c r="Q2814" i="3"/>
  <c r="R2814" i="3"/>
  <c r="S2814" i="3"/>
  <c r="T2814" i="3"/>
  <c r="U2814" i="3"/>
  <c r="V2814" i="3"/>
  <c r="Q2815" i="3"/>
  <c r="R2815" i="3"/>
  <c r="S2815" i="3"/>
  <c r="T2815" i="3"/>
  <c r="U2815" i="3"/>
  <c r="V2815" i="3"/>
  <c r="Q2816" i="3"/>
  <c r="R2816" i="3"/>
  <c r="S2816" i="3"/>
  <c r="T2816" i="3"/>
  <c r="U2816" i="3"/>
  <c r="V2816" i="3"/>
  <c r="Q2817" i="3"/>
  <c r="R2817" i="3"/>
  <c r="S2817" i="3"/>
  <c r="T2817" i="3"/>
  <c r="U2817" i="3"/>
  <c r="V2817" i="3"/>
  <c r="Q2818" i="3"/>
  <c r="R2818" i="3"/>
  <c r="S2818" i="3"/>
  <c r="T2818" i="3"/>
  <c r="U2818" i="3"/>
  <c r="V2818" i="3"/>
  <c r="Q2819" i="3"/>
  <c r="R2819" i="3"/>
  <c r="S2819" i="3"/>
  <c r="T2819" i="3"/>
  <c r="U2819" i="3"/>
  <c r="V2819" i="3"/>
  <c r="Q2820" i="3"/>
  <c r="R2820" i="3"/>
  <c r="S2820" i="3"/>
  <c r="T2820" i="3"/>
  <c r="U2820" i="3"/>
  <c r="V2820" i="3"/>
  <c r="Q2821" i="3"/>
  <c r="R2821" i="3"/>
  <c r="S2821" i="3"/>
  <c r="T2821" i="3"/>
  <c r="U2821" i="3"/>
  <c r="V2821" i="3"/>
  <c r="Q2822" i="3"/>
  <c r="R2822" i="3"/>
  <c r="S2822" i="3"/>
  <c r="T2822" i="3"/>
  <c r="U2822" i="3"/>
  <c r="V2822" i="3"/>
  <c r="Q2823" i="3"/>
  <c r="R2823" i="3"/>
  <c r="S2823" i="3"/>
  <c r="T2823" i="3"/>
  <c r="U2823" i="3"/>
  <c r="V2823" i="3"/>
  <c r="Q2824" i="3"/>
  <c r="R2824" i="3"/>
  <c r="S2824" i="3"/>
  <c r="T2824" i="3"/>
  <c r="U2824" i="3"/>
  <c r="V2824" i="3"/>
  <c r="Q2825" i="3"/>
  <c r="R2825" i="3"/>
  <c r="S2825" i="3"/>
  <c r="T2825" i="3"/>
  <c r="U2825" i="3"/>
  <c r="V2825" i="3"/>
  <c r="Q2826" i="3"/>
  <c r="R2826" i="3"/>
  <c r="S2826" i="3"/>
  <c r="T2826" i="3"/>
  <c r="U2826" i="3"/>
  <c r="V2826" i="3"/>
  <c r="Q2827" i="3"/>
  <c r="R2827" i="3"/>
  <c r="S2827" i="3"/>
  <c r="T2827" i="3"/>
  <c r="U2827" i="3"/>
  <c r="V2827" i="3"/>
  <c r="Q2828" i="3"/>
  <c r="R2828" i="3"/>
  <c r="S2828" i="3"/>
  <c r="T2828" i="3"/>
  <c r="U2828" i="3"/>
  <c r="V2828" i="3"/>
  <c r="Q2829" i="3"/>
  <c r="R2829" i="3"/>
  <c r="S2829" i="3"/>
  <c r="T2829" i="3"/>
  <c r="U2829" i="3"/>
  <c r="V2829" i="3"/>
  <c r="Q2830" i="3"/>
  <c r="R2830" i="3"/>
  <c r="S2830" i="3"/>
  <c r="T2830" i="3"/>
  <c r="U2830" i="3"/>
  <c r="V2830" i="3"/>
  <c r="Q2831" i="3"/>
  <c r="R2831" i="3"/>
  <c r="S2831" i="3"/>
  <c r="T2831" i="3"/>
  <c r="U2831" i="3"/>
  <c r="V2831" i="3"/>
  <c r="Q2832" i="3"/>
  <c r="R2832" i="3"/>
  <c r="S2832" i="3"/>
  <c r="T2832" i="3"/>
  <c r="U2832" i="3"/>
  <c r="V2832" i="3"/>
  <c r="Q2833" i="3"/>
  <c r="R2833" i="3"/>
  <c r="S2833" i="3"/>
  <c r="T2833" i="3"/>
  <c r="U2833" i="3"/>
  <c r="V2833" i="3"/>
  <c r="Q2834" i="3"/>
  <c r="R2834" i="3"/>
  <c r="S2834" i="3"/>
  <c r="T2834" i="3"/>
  <c r="U2834" i="3"/>
  <c r="V2834" i="3"/>
  <c r="Q2835" i="3"/>
  <c r="R2835" i="3"/>
  <c r="S2835" i="3"/>
  <c r="T2835" i="3"/>
  <c r="U2835" i="3"/>
  <c r="V2835" i="3"/>
  <c r="Q2836" i="3"/>
  <c r="R2836" i="3"/>
  <c r="S2836" i="3"/>
  <c r="T2836" i="3"/>
  <c r="U2836" i="3"/>
  <c r="V2836" i="3"/>
  <c r="Q2837" i="3"/>
  <c r="R2837" i="3"/>
  <c r="S2837" i="3"/>
  <c r="T2837" i="3"/>
  <c r="U2837" i="3"/>
  <c r="V2837" i="3"/>
  <c r="Q2838" i="3"/>
  <c r="R2838" i="3"/>
  <c r="S2838" i="3"/>
  <c r="T2838" i="3"/>
  <c r="U2838" i="3"/>
  <c r="V2838" i="3"/>
  <c r="Q2839" i="3"/>
  <c r="R2839" i="3"/>
  <c r="S2839" i="3"/>
  <c r="T2839" i="3"/>
  <c r="U2839" i="3"/>
  <c r="V2839" i="3"/>
  <c r="Q2840" i="3"/>
  <c r="R2840" i="3"/>
  <c r="S2840" i="3"/>
  <c r="T2840" i="3"/>
  <c r="U2840" i="3"/>
  <c r="V2840" i="3"/>
  <c r="Q2841" i="3"/>
  <c r="R2841" i="3"/>
  <c r="S2841" i="3"/>
  <c r="T2841" i="3"/>
  <c r="U2841" i="3"/>
  <c r="V2841" i="3"/>
  <c r="Q2842" i="3"/>
  <c r="R2842" i="3"/>
  <c r="S2842" i="3"/>
  <c r="T2842" i="3"/>
  <c r="U2842" i="3"/>
  <c r="V2842" i="3"/>
  <c r="Q2843" i="3"/>
  <c r="R2843" i="3"/>
  <c r="S2843" i="3"/>
  <c r="T2843" i="3"/>
  <c r="U2843" i="3"/>
  <c r="V2843" i="3"/>
  <c r="Q2844" i="3"/>
  <c r="R2844" i="3"/>
  <c r="S2844" i="3"/>
  <c r="T2844" i="3"/>
  <c r="U2844" i="3"/>
  <c r="V2844" i="3"/>
  <c r="Q2845" i="3"/>
  <c r="R2845" i="3"/>
  <c r="S2845" i="3"/>
  <c r="T2845" i="3"/>
  <c r="U2845" i="3"/>
  <c r="V2845" i="3"/>
  <c r="Q2846" i="3"/>
  <c r="R2846" i="3"/>
  <c r="S2846" i="3"/>
  <c r="T2846" i="3"/>
  <c r="U2846" i="3"/>
  <c r="V2846" i="3"/>
  <c r="Q2847" i="3"/>
  <c r="R2847" i="3"/>
  <c r="S2847" i="3"/>
  <c r="T2847" i="3"/>
  <c r="U2847" i="3"/>
  <c r="V2847" i="3"/>
  <c r="Q2848" i="3"/>
  <c r="R2848" i="3"/>
  <c r="S2848" i="3"/>
  <c r="T2848" i="3"/>
  <c r="U2848" i="3"/>
  <c r="V2848" i="3"/>
  <c r="Q2849" i="3"/>
  <c r="R2849" i="3"/>
  <c r="S2849" i="3"/>
  <c r="T2849" i="3"/>
  <c r="U2849" i="3"/>
  <c r="V2849" i="3"/>
  <c r="Q2850" i="3"/>
  <c r="R2850" i="3"/>
  <c r="S2850" i="3"/>
  <c r="T2850" i="3"/>
  <c r="U2850" i="3"/>
  <c r="V2850" i="3"/>
  <c r="Q2851" i="3"/>
  <c r="R2851" i="3"/>
  <c r="S2851" i="3"/>
  <c r="T2851" i="3"/>
  <c r="U2851" i="3"/>
  <c r="V2851" i="3"/>
  <c r="Q2852" i="3"/>
  <c r="R2852" i="3"/>
  <c r="S2852" i="3"/>
  <c r="T2852" i="3"/>
  <c r="U2852" i="3"/>
  <c r="V2852" i="3"/>
  <c r="Q2853" i="3"/>
  <c r="R2853" i="3"/>
  <c r="S2853" i="3"/>
  <c r="T2853" i="3"/>
  <c r="U2853" i="3"/>
  <c r="V2853" i="3"/>
  <c r="Q2854" i="3"/>
  <c r="R2854" i="3"/>
  <c r="S2854" i="3"/>
  <c r="T2854" i="3"/>
  <c r="U2854" i="3"/>
  <c r="V2854" i="3"/>
  <c r="Q2855" i="3"/>
  <c r="R2855" i="3"/>
  <c r="S2855" i="3"/>
  <c r="T2855" i="3"/>
  <c r="U2855" i="3"/>
  <c r="V2855" i="3"/>
  <c r="Q2856" i="3"/>
  <c r="R2856" i="3"/>
  <c r="S2856" i="3"/>
  <c r="T2856" i="3"/>
  <c r="U2856" i="3"/>
  <c r="V2856" i="3"/>
  <c r="Q2857" i="3"/>
  <c r="R2857" i="3"/>
  <c r="S2857" i="3"/>
  <c r="T2857" i="3"/>
  <c r="U2857" i="3"/>
  <c r="V2857" i="3"/>
  <c r="Q2858" i="3"/>
  <c r="R2858" i="3"/>
  <c r="S2858" i="3"/>
  <c r="T2858" i="3"/>
  <c r="U2858" i="3"/>
  <c r="V2858" i="3"/>
  <c r="Q2859" i="3"/>
  <c r="R2859" i="3"/>
  <c r="S2859" i="3"/>
  <c r="T2859" i="3"/>
  <c r="U2859" i="3"/>
  <c r="V2859" i="3"/>
  <c r="Q2860" i="3"/>
  <c r="R2860" i="3"/>
  <c r="S2860" i="3"/>
  <c r="T2860" i="3"/>
  <c r="U2860" i="3"/>
  <c r="V2860" i="3"/>
  <c r="Q2861" i="3"/>
  <c r="R2861" i="3"/>
  <c r="S2861" i="3"/>
  <c r="T2861" i="3"/>
  <c r="U2861" i="3"/>
  <c r="V2861" i="3"/>
  <c r="Q2862" i="3"/>
  <c r="R2862" i="3"/>
  <c r="S2862" i="3"/>
  <c r="T2862" i="3"/>
  <c r="U2862" i="3"/>
  <c r="V2862" i="3"/>
  <c r="Q2863" i="3"/>
  <c r="R2863" i="3"/>
  <c r="S2863" i="3"/>
  <c r="T2863" i="3"/>
  <c r="U2863" i="3"/>
  <c r="V2863" i="3"/>
  <c r="Q2864" i="3"/>
  <c r="R2864" i="3"/>
  <c r="S2864" i="3"/>
  <c r="T2864" i="3"/>
  <c r="U2864" i="3"/>
  <c r="V2864" i="3"/>
  <c r="Q2865" i="3"/>
  <c r="R2865" i="3"/>
  <c r="S2865" i="3"/>
  <c r="T2865" i="3"/>
  <c r="U2865" i="3"/>
  <c r="V2865" i="3"/>
  <c r="Q2866" i="3"/>
  <c r="R2866" i="3"/>
  <c r="S2866" i="3"/>
  <c r="T2866" i="3"/>
  <c r="U2866" i="3"/>
  <c r="V2866" i="3"/>
  <c r="Q2867" i="3"/>
  <c r="R2867" i="3"/>
  <c r="S2867" i="3"/>
  <c r="T2867" i="3"/>
  <c r="U2867" i="3"/>
  <c r="V2867" i="3"/>
  <c r="Q2868" i="3"/>
  <c r="R2868" i="3"/>
  <c r="S2868" i="3"/>
  <c r="T2868" i="3"/>
  <c r="U2868" i="3"/>
  <c r="V2868" i="3"/>
  <c r="Q2869" i="3"/>
  <c r="R2869" i="3"/>
  <c r="S2869" i="3"/>
  <c r="T2869" i="3"/>
  <c r="U2869" i="3"/>
  <c r="V2869" i="3"/>
  <c r="Q2870" i="3"/>
  <c r="R2870" i="3"/>
  <c r="S2870" i="3"/>
  <c r="T2870" i="3"/>
  <c r="U2870" i="3"/>
  <c r="V2870" i="3"/>
  <c r="Q2871" i="3"/>
  <c r="R2871" i="3"/>
  <c r="S2871" i="3"/>
  <c r="T2871" i="3"/>
  <c r="U2871" i="3"/>
  <c r="V2871" i="3"/>
  <c r="Q2872" i="3"/>
  <c r="R2872" i="3"/>
  <c r="S2872" i="3"/>
  <c r="T2872" i="3"/>
  <c r="U2872" i="3"/>
  <c r="V2872" i="3"/>
  <c r="Q2873" i="3"/>
  <c r="R2873" i="3"/>
  <c r="S2873" i="3"/>
  <c r="T2873" i="3"/>
  <c r="U2873" i="3"/>
  <c r="V2873" i="3"/>
  <c r="Q2874" i="3"/>
  <c r="R2874" i="3"/>
  <c r="S2874" i="3"/>
  <c r="T2874" i="3"/>
  <c r="U2874" i="3"/>
  <c r="V2874" i="3"/>
  <c r="Q2875" i="3"/>
  <c r="R2875" i="3"/>
  <c r="S2875" i="3"/>
  <c r="T2875" i="3"/>
  <c r="U2875" i="3"/>
  <c r="V2875" i="3"/>
  <c r="Q2876" i="3"/>
  <c r="R2876" i="3"/>
  <c r="S2876" i="3"/>
  <c r="T2876" i="3"/>
  <c r="U2876" i="3"/>
  <c r="V2876" i="3"/>
  <c r="Q2877" i="3"/>
  <c r="R2877" i="3"/>
  <c r="S2877" i="3"/>
  <c r="T2877" i="3"/>
  <c r="U2877" i="3"/>
  <c r="V2877" i="3"/>
  <c r="Q2878" i="3"/>
  <c r="R2878" i="3"/>
  <c r="S2878" i="3"/>
  <c r="T2878" i="3"/>
  <c r="U2878" i="3"/>
  <c r="V2878" i="3"/>
  <c r="Q2879" i="3"/>
  <c r="R2879" i="3"/>
  <c r="S2879" i="3"/>
  <c r="T2879" i="3"/>
  <c r="U2879" i="3"/>
  <c r="V2879" i="3"/>
  <c r="Q2880" i="3"/>
  <c r="R2880" i="3"/>
  <c r="S2880" i="3"/>
  <c r="T2880" i="3"/>
  <c r="U2880" i="3"/>
  <c r="V2880" i="3"/>
  <c r="Q2881" i="3"/>
  <c r="R2881" i="3"/>
  <c r="S2881" i="3"/>
  <c r="T2881" i="3"/>
  <c r="U2881" i="3"/>
  <c r="V2881" i="3"/>
  <c r="Q2882" i="3"/>
  <c r="R2882" i="3"/>
  <c r="S2882" i="3"/>
  <c r="T2882" i="3"/>
  <c r="U2882" i="3"/>
  <c r="V2882" i="3"/>
  <c r="Q2883" i="3"/>
  <c r="R2883" i="3"/>
  <c r="S2883" i="3"/>
  <c r="T2883" i="3"/>
  <c r="U2883" i="3"/>
  <c r="V2883" i="3"/>
  <c r="Q2884" i="3"/>
  <c r="R2884" i="3"/>
  <c r="S2884" i="3"/>
  <c r="T2884" i="3"/>
  <c r="U2884" i="3"/>
  <c r="V2884" i="3"/>
  <c r="Q2885" i="3"/>
  <c r="R2885" i="3"/>
  <c r="S2885" i="3"/>
  <c r="T2885" i="3"/>
  <c r="U2885" i="3"/>
  <c r="V2885" i="3"/>
  <c r="Q2886" i="3"/>
  <c r="R2886" i="3"/>
  <c r="S2886" i="3"/>
  <c r="T2886" i="3"/>
  <c r="U2886" i="3"/>
  <c r="V2886" i="3"/>
  <c r="Q2887" i="3"/>
  <c r="R2887" i="3"/>
  <c r="S2887" i="3"/>
  <c r="T2887" i="3"/>
  <c r="U2887" i="3"/>
  <c r="V2887" i="3"/>
  <c r="Q2888" i="3"/>
  <c r="R2888" i="3"/>
  <c r="S2888" i="3"/>
  <c r="T2888" i="3"/>
  <c r="U2888" i="3"/>
  <c r="V2888" i="3"/>
  <c r="Q2889" i="3"/>
  <c r="R2889" i="3"/>
  <c r="S2889" i="3"/>
  <c r="T2889" i="3"/>
  <c r="U2889" i="3"/>
  <c r="V2889" i="3"/>
  <c r="Q2890" i="3"/>
  <c r="R2890" i="3"/>
  <c r="S2890" i="3"/>
  <c r="T2890" i="3"/>
  <c r="U2890" i="3"/>
  <c r="V2890" i="3"/>
  <c r="Q2891" i="3"/>
  <c r="R2891" i="3"/>
  <c r="S2891" i="3"/>
  <c r="T2891" i="3"/>
  <c r="U2891" i="3"/>
  <c r="V2891" i="3"/>
  <c r="Q2892" i="3"/>
  <c r="R2892" i="3"/>
  <c r="S2892" i="3"/>
  <c r="T2892" i="3"/>
  <c r="U2892" i="3"/>
  <c r="V2892" i="3"/>
  <c r="Q2893" i="3"/>
  <c r="R2893" i="3"/>
  <c r="S2893" i="3"/>
  <c r="T2893" i="3"/>
  <c r="U2893" i="3"/>
  <c r="V2893" i="3"/>
  <c r="Q2894" i="3"/>
  <c r="R2894" i="3"/>
  <c r="S2894" i="3"/>
  <c r="T2894" i="3"/>
  <c r="U2894" i="3"/>
  <c r="V2894" i="3"/>
  <c r="Q2895" i="3"/>
  <c r="R2895" i="3"/>
  <c r="S2895" i="3"/>
  <c r="T2895" i="3"/>
  <c r="U2895" i="3"/>
  <c r="V2895" i="3"/>
  <c r="Q2896" i="3"/>
  <c r="R2896" i="3"/>
  <c r="S2896" i="3"/>
  <c r="T2896" i="3"/>
  <c r="U2896" i="3"/>
  <c r="V2896" i="3"/>
  <c r="Q2897" i="3"/>
  <c r="R2897" i="3"/>
  <c r="S2897" i="3"/>
  <c r="T2897" i="3"/>
  <c r="U2897" i="3"/>
  <c r="V2897" i="3"/>
  <c r="Q2898" i="3"/>
  <c r="R2898" i="3"/>
  <c r="S2898" i="3"/>
  <c r="T2898" i="3"/>
  <c r="U2898" i="3"/>
  <c r="V2898" i="3"/>
  <c r="Q2899" i="3"/>
  <c r="R2899" i="3"/>
  <c r="S2899" i="3"/>
  <c r="T2899" i="3"/>
  <c r="U2899" i="3"/>
  <c r="V2899" i="3"/>
  <c r="Q2900" i="3"/>
  <c r="R2900" i="3"/>
  <c r="S2900" i="3"/>
  <c r="T2900" i="3"/>
  <c r="U2900" i="3"/>
  <c r="V2900" i="3"/>
  <c r="Q2901" i="3"/>
  <c r="R2901" i="3"/>
  <c r="S2901" i="3"/>
  <c r="T2901" i="3"/>
  <c r="U2901" i="3"/>
  <c r="V2901" i="3"/>
  <c r="Q2902" i="3"/>
  <c r="R2902" i="3"/>
  <c r="S2902" i="3"/>
  <c r="T2902" i="3"/>
  <c r="U2902" i="3"/>
  <c r="V2902" i="3"/>
  <c r="Q2903" i="3"/>
  <c r="R2903" i="3"/>
  <c r="S2903" i="3"/>
  <c r="T2903" i="3"/>
  <c r="U2903" i="3"/>
  <c r="V2903" i="3"/>
  <c r="Q2904" i="3"/>
  <c r="R2904" i="3"/>
  <c r="S2904" i="3"/>
  <c r="T2904" i="3"/>
  <c r="U2904" i="3"/>
  <c r="V2904" i="3"/>
  <c r="Q2905" i="3"/>
  <c r="R2905" i="3"/>
  <c r="S2905" i="3"/>
  <c r="T2905" i="3"/>
  <c r="U2905" i="3"/>
  <c r="V2905" i="3"/>
  <c r="Q2906" i="3"/>
  <c r="R2906" i="3"/>
  <c r="S2906" i="3"/>
  <c r="T2906" i="3"/>
  <c r="U2906" i="3"/>
  <c r="V2906" i="3"/>
  <c r="Q2907" i="3"/>
  <c r="R2907" i="3"/>
  <c r="S2907" i="3"/>
  <c r="T2907" i="3"/>
  <c r="U2907" i="3"/>
  <c r="V2907" i="3"/>
  <c r="Q2908" i="3"/>
  <c r="R2908" i="3"/>
  <c r="S2908" i="3"/>
  <c r="T2908" i="3"/>
  <c r="U2908" i="3"/>
  <c r="V2908" i="3"/>
  <c r="Q2909" i="3"/>
  <c r="R2909" i="3"/>
  <c r="S2909" i="3"/>
  <c r="T2909" i="3"/>
  <c r="U2909" i="3"/>
  <c r="V2909" i="3"/>
  <c r="Q2910" i="3"/>
  <c r="R2910" i="3"/>
  <c r="S2910" i="3"/>
  <c r="T2910" i="3"/>
  <c r="U2910" i="3"/>
  <c r="V2910" i="3"/>
  <c r="Q2911" i="3"/>
  <c r="R2911" i="3"/>
  <c r="S2911" i="3"/>
  <c r="T2911" i="3"/>
  <c r="U2911" i="3"/>
  <c r="V2911" i="3"/>
  <c r="Q2912" i="3"/>
  <c r="R2912" i="3"/>
  <c r="S2912" i="3"/>
  <c r="T2912" i="3"/>
  <c r="U2912" i="3"/>
  <c r="V2912" i="3"/>
  <c r="Q2913" i="3"/>
  <c r="R2913" i="3"/>
  <c r="S2913" i="3"/>
  <c r="T2913" i="3"/>
  <c r="U2913" i="3"/>
  <c r="V2913" i="3"/>
  <c r="Q2914" i="3"/>
  <c r="R2914" i="3"/>
  <c r="S2914" i="3"/>
  <c r="T2914" i="3"/>
  <c r="U2914" i="3"/>
  <c r="V2914" i="3"/>
  <c r="Q2915" i="3"/>
  <c r="R2915" i="3"/>
  <c r="S2915" i="3"/>
  <c r="T2915" i="3"/>
  <c r="U2915" i="3"/>
  <c r="V2915" i="3"/>
  <c r="Q2916" i="3"/>
  <c r="R2916" i="3"/>
  <c r="S2916" i="3"/>
  <c r="T2916" i="3"/>
  <c r="U2916" i="3"/>
  <c r="V2916" i="3"/>
  <c r="Q2917" i="3"/>
  <c r="R2917" i="3"/>
  <c r="S2917" i="3"/>
  <c r="T2917" i="3"/>
  <c r="U2917" i="3"/>
  <c r="V2917" i="3"/>
  <c r="Q2918" i="3"/>
  <c r="R2918" i="3"/>
  <c r="S2918" i="3"/>
  <c r="T2918" i="3"/>
  <c r="U2918" i="3"/>
  <c r="V2918" i="3"/>
  <c r="Q2919" i="3"/>
  <c r="R2919" i="3"/>
  <c r="S2919" i="3"/>
  <c r="T2919" i="3"/>
  <c r="U2919" i="3"/>
  <c r="V2919" i="3"/>
  <c r="Q2920" i="3"/>
  <c r="R2920" i="3"/>
  <c r="S2920" i="3"/>
  <c r="T2920" i="3"/>
  <c r="U2920" i="3"/>
  <c r="V2920" i="3"/>
  <c r="Q2921" i="3"/>
  <c r="R2921" i="3"/>
  <c r="S2921" i="3"/>
  <c r="T2921" i="3"/>
  <c r="U2921" i="3"/>
  <c r="V2921" i="3"/>
  <c r="Q2922" i="3"/>
  <c r="R2922" i="3"/>
  <c r="S2922" i="3"/>
  <c r="T2922" i="3"/>
  <c r="U2922" i="3"/>
  <c r="V2922" i="3"/>
  <c r="Q2923" i="3"/>
  <c r="R2923" i="3"/>
  <c r="S2923" i="3"/>
  <c r="T2923" i="3"/>
  <c r="U2923" i="3"/>
  <c r="V2923" i="3"/>
  <c r="Q2924" i="3"/>
  <c r="R2924" i="3"/>
  <c r="S2924" i="3"/>
  <c r="T2924" i="3"/>
  <c r="U2924" i="3"/>
  <c r="V2924" i="3"/>
  <c r="Q2925" i="3"/>
  <c r="R2925" i="3"/>
  <c r="S2925" i="3"/>
  <c r="T2925" i="3"/>
  <c r="U2925" i="3"/>
  <c r="V2925" i="3"/>
  <c r="Q2926" i="3"/>
  <c r="R2926" i="3"/>
  <c r="S2926" i="3"/>
  <c r="T2926" i="3"/>
  <c r="U2926" i="3"/>
  <c r="V2926" i="3"/>
  <c r="Q2927" i="3"/>
  <c r="R2927" i="3"/>
  <c r="S2927" i="3"/>
  <c r="T2927" i="3"/>
  <c r="U2927" i="3"/>
  <c r="V2927" i="3"/>
  <c r="Q2928" i="3"/>
  <c r="R2928" i="3"/>
  <c r="S2928" i="3"/>
  <c r="T2928" i="3"/>
  <c r="U2928" i="3"/>
  <c r="V2928" i="3"/>
  <c r="Q2929" i="3"/>
  <c r="R2929" i="3"/>
  <c r="S2929" i="3"/>
  <c r="T2929" i="3"/>
  <c r="U2929" i="3"/>
  <c r="V2929" i="3"/>
  <c r="Q2930" i="3"/>
  <c r="R2930" i="3"/>
  <c r="S2930" i="3"/>
  <c r="T2930" i="3"/>
  <c r="U2930" i="3"/>
  <c r="V2930" i="3"/>
  <c r="Q2931" i="3"/>
  <c r="R2931" i="3"/>
  <c r="S2931" i="3"/>
  <c r="T2931" i="3"/>
  <c r="U2931" i="3"/>
  <c r="V2931" i="3"/>
  <c r="Q2932" i="3"/>
  <c r="R2932" i="3"/>
  <c r="S2932" i="3"/>
  <c r="T2932" i="3"/>
  <c r="U2932" i="3"/>
  <c r="V2932" i="3"/>
  <c r="Q2933" i="3"/>
  <c r="R2933" i="3"/>
  <c r="S2933" i="3"/>
  <c r="T2933" i="3"/>
  <c r="U2933" i="3"/>
  <c r="V2933" i="3"/>
  <c r="Q2934" i="3"/>
  <c r="R2934" i="3"/>
  <c r="S2934" i="3"/>
  <c r="T2934" i="3"/>
  <c r="U2934" i="3"/>
  <c r="V2934" i="3"/>
  <c r="Q2935" i="3"/>
  <c r="R2935" i="3"/>
  <c r="S2935" i="3"/>
  <c r="T2935" i="3"/>
  <c r="U2935" i="3"/>
  <c r="V2935" i="3"/>
  <c r="Q2936" i="3"/>
  <c r="R2936" i="3"/>
  <c r="S2936" i="3"/>
  <c r="T2936" i="3"/>
  <c r="U2936" i="3"/>
  <c r="V2936" i="3"/>
  <c r="Q2937" i="3"/>
  <c r="R2937" i="3"/>
  <c r="S2937" i="3"/>
  <c r="T2937" i="3"/>
  <c r="U2937" i="3"/>
  <c r="V2937" i="3"/>
  <c r="Q2938" i="3"/>
  <c r="R2938" i="3"/>
  <c r="S2938" i="3"/>
  <c r="T2938" i="3"/>
  <c r="U2938" i="3"/>
  <c r="V2938" i="3"/>
  <c r="Q2939" i="3"/>
  <c r="R2939" i="3"/>
  <c r="S2939" i="3"/>
  <c r="T2939" i="3"/>
  <c r="U2939" i="3"/>
  <c r="V2939" i="3"/>
  <c r="Q2940" i="3"/>
  <c r="R2940" i="3"/>
  <c r="S2940" i="3"/>
  <c r="T2940" i="3"/>
  <c r="U2940" i="3"/>
  <c r="V2940" i="3"/>
  <c r="Q2941" i="3"/>
  <c r="R2941" i="3"/>
  <c r="S2941" i="3"/>
  <c r="T2941" i="3"/>
  <c r="U2941" i="3"/>
  <c r="V2941" i="3"/>
  <c r="Q2942" i="3"/>
  <c r="R2942" i="3"/>
  <c r="S2942" i="3"/>
  <c r="T2942" i="3"/>
  <c r="U2942" i="3"/>
  <c r="V2942" i="3"/>
  <c r="Q2943" i="3"/>
  <c r="R2943" i="3"/>
  <c r="S2943" i="3"/>
  <c r="T2943" i="3"/>
  <c r="U2943" i="3"/>
  <c r="V2943" i="3"/>
  <c r="Q2944" i="3"/>
  <c r="R2944" i="3"/>
  <c r="S2944" i="3"/>
  <c r="T2944" i="3"/>
  <c r="U2944" i="3"/>
  <c r="V2944" i="3"/>
  <c r="Q2945" i="3"/>
  <c r="R2945" i="3"/>
  <c r="S2945" i="3"/>
  <c r="T2945" i="3"/>
  <c r="U2945" i="3"/>
  <c r="V2945" i="3"/>
  <c r="Q2946" i="3"/>
  <c r="R2946" i="3"/>
  <c r="S2946" i="3"/>
  <c r="T2946" i="3"/>
  <c r="U2946" i="3"/>
  <c r="V2946" i="3"/>
  <c r="Q2947" i="3"/>
  <c r="R2947" i="3"/>
  <c r="S2947" i="3"/>
  <c r="T2947" i="3"/>
  <c r="U2947" i="3"/>
  <c r="V2947" i="3"/>
  <c r="Q2948" i="3"/>
  <c r="R2948" i="3"/>
  <c r="S2948" i="3"/>
  <c r="T2948" i="3"/>
  <c r="U2948" i="3"/>
  <c r="V2948" i="3"/>
  <c r="Q2949" i="3"/>
  <c r="R2949" i="3"/>
  <c r="S2949" i="3"/>
  <c r="T2949" i="3"/>
  <c r="U2949" i="3"/>
  <c r="V2949" i="3"/>
  <c r="Q2950" i="3"/>
  <c r="R2950" i="3"/>
  <c r="S2950" i="3"/>
  <c r="T2950" i="3"/>
  <c r="U2950" i="3"/>
  <c r="V2950" i="3"/>
  <c r="Q2951" i="3"/>
  <c r="R2951" i="3"/>
  <c r="S2951" i="3"/>
  <c r="T2951" i="3"/>
  <c r="U2951" i="3"/>
  <c r="V2951" i="3"/>
  <c r="Q2952" i="3"/>
  <c r="R2952" i="3"/>
  <c r="S2952" i="3"/>
  <c r="T2952" i="3"/>
  <c r="U2952" i="3"/>
  <c r="V2952" i="3"/>
  <c r="Q2953" i="3"/>
  <c r="R2953" i="3"/>
  <c r="S2953" i="3"/>
  <c r="T2953" i="3"/>
  <c r="U2953" i="3"/>
  <c r="V2953" i="3"/>
  <c r="Q2954" i="3"/>
  <c r="R2954" i="3"/>
  <c r="S2954" i="3"/>
  <c r="T2954" i="3"/>
  <c r="U2954" i="3"/>
  <c r="V2954" i="3"/>
  <c r="Q2955" i="3"/>
  <c r="R2955" i="3"/>
  <c r="S2955" i="3"/>
  <c r="T2955" i="3"/>
  <c r="U2955" i="3"/>
  <c r="V2955" i="3"/>
  <c r="Q2956" i="3"/>
  <c r="R2956" i="3"/>
  <c r="S2956" i="3"/>
  <c r="T2956" i="3"/>
  <c r="U2956" i="3"/>
  <c r="V2956" i="3"/>
  <c r="Q2957" i="3"/>
  <c r="R2957" i="3"/>
  <c r="S2957" i="3"/>
  <c r="T2957" i="3"/>
  <c r="U2957" i="3"/>
  <c r="V2957" i="3"/>
  <c r="Q2958" i="3"/>
  <c r="R2958" i="3"/>
  <c r="S2958" i="3"/>
  <c r="T2958" i="3"/>
  <c r="U2958" i="3"/>
  <c r="V2958" i="3"/>
  <c r="Q2959" i="3"/>
  <c r="R2959" i="3"/>
  <c r="S2959" i="3"/>
  <c r="T2959" i="3"/>
  <c r="U2959" i="3"/>
  <c r="V2959" i="3"/>
  <c r="Q2960" i="3"/>
  <c r="R2960" i="3"/>
  <c r="S2960" i="3"/>
  <c r="T2960" i="3"/>
  <c r="U2960" i="3"/>
  <c r="V2960" i="3"/>
  <c r="Q2961" i="3"/>
  <c r="R2961" i="3"/>
  <c r="S2961" i="3"/>
  <c r="T2961" i="3"/>
  <c r="U2961" i="3"/>
  <c r="V2961" i="3"/>
  <c r="Q2962" i="3"/>
  <c r="R2962" i="3"/>
  <c r="S2962" i="3"/>
  <c r="T2962" i="3"/>
  <c r="U2962" i="3"/>
  <c r="V2962" i="3"/>
  <c r="Q2963" i="3"/>
  <c r="R2963" i="3"/>
  <c r="S2963" i="3"/>
  <c r="T2963" i="3"/>
  <c r="U2963" i="3"/>
  <c r="V2963" i="3"/>
  <c r="Q2964" i="3"/>
  <c r="R2964" i="3"/>
  <c r="S2964" i="3"/>
  <c r="T2964" i="3"/>
  <c r="U2964" i="3"/>
  <c r="V2964" i="3"/>
  <c r="Q2965" i="3"/>
  <c r="R2965" i="3"/>
  <c r="S2965" i="3"/>
  <c r="T2965" i="3"/>
  <c r="U2965" i="3"/>
  <c r="V2965" i="3"/>
  <c r="Q2966" i="3"/>
  <c r="R2966" i="3"/>
  <c r="S2966" i="3"/>
  <c r="T2966" i="3"/>
  <c r="U2966" i="3"/>
  <c r="V2966" i="3"/>
  <c r="Q2967" i="3"/>
  <c r="R2967" i="3"/>
  <c r="S2967" i="3"/>
  <c r="T2967" i="3"/>
  <c r="U2967" i="3"/>
  <c r="V2967" i="3"/>
  <c r="Q2968" i="3"/>
  <c r="R2968" i="3"/>
  <c r="S2968" i="3"/>
  <c r="T2968" i="3"/>
  <c r="U2968" i="3"/>
  <c r="V2968" i="3"/>
  <c r="Q2969" i="3"/>
  <c r="R2969" i="3"/>
  <c r="S2969" i="3"/>
  <c r="T2969" i="3"/>
  <c r="U2969" i="3"/>
  <c r="V2969" i="3"/>
  <c r="Q2970" i="3"/>
  <c r="R2970" i="3"/>
  <c r="S2970" i="3"/>
  <c r="T2970" i="3"/>
  <c r="U2970" i="3"/>
  <c r="V2970" i="3"/>
  <c r="Q2971" i="3"/>
  <c r="R2971" i="3"/>
  <c r="S2971" i="3"/>
  <c r="T2971" i="3"/>
  <c r="U2971" i="3"/>
  <c r="V2971" i="3"/>
  <c r="T6" i="3"/>
  <c r="U6" i="3"/>
  <c r="V6" i="3"/>
  <c r="S6" i="3"/>
  <c r="R6" i="3"/>
  <c r="Q6" i="3"/>
  <c r="C14" i="1" l="1"/>
  <c r="H15" i="1"/>
  <c r="I15" i="1"/>
  <c r="J15" i="1"/>
  <c r="K15" i="1"/>
  <c r="L15" i="1"/>
  <c r="M15" i="1"/>
  <c r="N15" i="1"/>
  <c r="O15" i="1"/>
  <c r="H16" i="1"/>
  <c r="I16" i="1"/>
  <c r="J16" i="1"/>
  <c r="K16" i="1"/>
  <c r="L16" i="1"/>
  <c r="M16" i="1"/>
  <c r="N16" i="1"/>
  <c r="O16" i="1"/>
  <c r="H17" i="1"/>
  <c r="I17" i="1"/>
  <c r="J17" i="1"/>
  <c r="K17" i="1"/>
  <c r="L17" i="1"/>
  <c r="M17" i="1"/>
  <c r="N17" i="1"/>
  <c r="O17" i="1"/>
  <c r="H18" i="1"/>
  <c r="I18" i="1"/>
  <c r="J18" i="1"/>
  <c r="K18" i="1"/>
  <c r="L18" i="1"/>
  <c r="M18" i="1"/>
  <c r="N18" i="1"/>
  <c r="O18" i="1"/>
  <c r="H19" i="1"/>
  <c r="I19" i="1"/>
  <c r="J19" i="1"/>
  <c r="K19" i="1"/>
  <c r="L19" i="1"/>
  <c r="M19" i="1"/>
  <c r="N19" i="1"/>
  <c r="O19" i="1"/>
  <c r="H20" i="1"/>
  <c r="I20" i="1"/>
  <c r="J20" i="1"/>
  <c r="K20" i="1"/>
  <c r="L20" i="1"/>
  <c r="M20" i="1"/>
  <c r="N20" i="1"/>
  <c r="O20" i="1"/>
  <c r="H21" i="1"/>
  <c r="I21" i="1"/>
  <c r="J21" i="1"/>
  <c r="K21" i="1"/>
  <c r="L21" i="1"/>
  <c r="M21" i="1"/>
  <c r="N21" i="1"/>
  <c r="O21" i="1"/>
  <c r="H22" i="1"/>
  <c r="I22" i="1"/>
  <c r="J22" i="1"/>
  <c r="K22" i="1"/>
  <c r="L22" i="1"/>
  <c r="M22" i="1"/>
  <c r="N22" i="1"/>
  <c r="O22" i="1"/>
  <c r="H23" i="1"/>
  <c r="I23" i="1"/>
  <c r="J23" i="1"/>
  <c r="K23" i="1"/>
  <c r="L23" i="1"/>
  <c r="M23" i="1"/>
  <c r="N23" i="1"/>
  <c r="O23" i="1"/>
  <c r="H24" i="1"/>
  <c r="I24" i="1"/>
  <c r="J24" i="1"/>
  <c r="K24" i="1"/>
  <c r="L24" i="1"/>
  <c r="M24" i="1"/>
  <c r="N24" i="1"/>
  <c r="O24" i="1"/>
  <c r="H25" i="1"/>
  <c r="I25" i="1"/>
  <c r="J25" i="1"/>
  <c r="K25" i="1"/>
  <c r="L25" i="1"/>
  <c r="M25" i="1"/>
  <c r="N25" i="1"/>
  <c r="O25" i="1"/>
  <c r="H26" i="1"/>
  <c r="I26" i="1"/>
  <c r="J26" i="1"/>
  <c r="K26" i="1"/>
  <c r="L26" i="1"/>
  <c r="M26" i="1"/>
  <c r="N26" i="1"/>
  <c r="O26" i="1"/>
  <c r="H27" i="1"/>
  <c r="I27" i="1"/>
  <c r="J27" i="1"/>
  <c r="K27" i="1"/>
  <c r="L27" i="1"/>
  <c r="M27" i="1"/>
  <c r="N27" i="1"/>
  <c r="O27" i="1"/>
  <c r="H28" i="1"/>
  <c r="I28" i="1"/>
  <c r="J28" i="1"/>
  <c r="K28" i="1"/>
  <c r="L28" i="1"/>
  <c r="M28" i="1"/>
  <c r="N28" i="1"/>
  <c r="O28" i="1"/>
  <c r="H29" i="1"/>
  <c r="I29" i="1"/>
  <c r="J29" i="1"/>
  <c r="K29" i="1"/>
  <c r="L29" i="1"/>
  <c r="M29" i="1"/>
  <c r="N29" i="1"/>
  <c r="O29" i="1"/>
  <c r="H30" i="1"/>
  <c r="I30" i="1"/>
  <c r="J30" i="1"/>
  <c r="K30" i="1"/>
  <c r="L30" i="1"/>
  <c r="M30" i="1"/>
  <c r="N30" i="1"/>
  <c r="O30" i="1"/>
  <c r="H31" i="1"/>
  <c r="I31" i="1"/>
  <c r="J31" i="1"/>
  <c r="K31" i="1"/>
  <c r="L31" i="1"/>
  <c r="M31" i="1"/>
  <c r="N31" i="1"/>
  <c r="O31" i="1"/>
  <c r="H32" i="1"/>
  <c r="I32" i="1"/>
  <c r="J32" i="1"/>
  <c r="K32" i="1"/>
  <c r="L32" i="1"/>
  <c r="M32" i="1"/>
  <c r="N32" i="1"/>
  <c r="O32" i="1"/>
  <c r="H33" i="1"/>
  <c r="I33" i="1"/>
  <c r="J33" i="1"/>
  <c r="K33" i="1"/>
  <c r="L33" i="1"/>
  <c r="M33" i="1"/>
  <c r="N33" i="1"/>
  <c r="O33" i="1"/>
  <c r="H34" i="1"/>
  <c r="I34" i="1"/>
  <c r="J34" i="1"/>
  <c r="K34" i="1"/>
  <c r="L34" i="1"/>
  <c r="M34" i="1"/>
  <c r="N34" i="1"/>
  <c r="O34" i="1"/>
  <c r="H35" i="1"/>
  <c r="I35" i="1"/>
  <c r="J35" i="1"/>
  <c r="K35" i="1"/>
  <c r="L35" i="1"/>
  <c r="M35" i="1"/>
  <c r="N35" i="1"/>
  <c r="O35" i="1"/>
  <c r="H36" i="1"/>
  <c r="I36" i="1"/>
  <c r="J36" i="1"/>
  <c r="K36" i="1"/>
  <c r="L36" i="1"/>
  <c r="M36" i="1"/>
  <c r="N36" i="1"/>
  <c r="O36" i="1"/>
  <c r="H37" i="1"/>
  <c r="I37" i="1"/>
  <c r="J37" i="1"/>
  <c r="K37" i="1"/>
  <c r="L37" i="1"/>
  <c r="M37" i="1"/>
  <c r="N37" i="1"/>
  <c r="O37" i="1"/>
  <c r="H38" i="1"/>
  <c r="I38" i="1"/>
  <c r="J38" i="1"/>
  <c r="K38" i="1"/>
  <c r="L38" i="1"/>
  <c r="M38" i="1"/>
  <c r="N38" i="1"/>
  <c r="O38" i="1"/>
  <c r="H39" i="1"/>
  <c r="I39" i="1"/>
  <c r="J39" i="1"/>
  <c r="K39" i="1"/>
  <c r="L39" i="1"/>
  <c r="M39" i="1"/>
  <c r="N39" i="1"/>
  <c r="O39" i="1"/>
  <c r="H40" i="1"/>
  <c r="I40" i="1"/>
  <c r="J40" i="1"/>
  <c r="K40" i="1"/>
  <c r="L40" i="1"/>
  <c r="M40" i="1"/>
  <c r="N40" i="1"/>
  <c r="O40" i="1"/>
  <c r="H41" i="1"/>
  <c r="I41" i="1"/>
  <c r="J41" i="1"/>
  <c r="K41" i="1"/>
  <c r="L41" i="1"/>
  <c r="M41" i="1"/>
  <c r="N41" i="1"/>
  <c r="O41" i="1"/>
  <c r="H42" i="1"/>
  <c r="I42" i="1"/>
  <c r="J42" i="1"/>
  <c r="K42" i="1"/>
  <c r="L42" i="1"/>
  <c r="M42" i="1"/>
  <c r="N42" i="1"/>
  <c r="O42" i="1"/>
  <c r="H43" i="1"/>
  <c r="I43" i="1"/>
  <c r="J43" i="1"/>
  <c r="K43" i="1"/>
  <c r="L43" i="1"/>
  <c r="M43" i="1"/>
  <c r="N43" i="1"/>
  <c r="O43" i="1"/>
  <c r="H44" i="1"/>
  <c r="I44" i="1"/>
  <c r="J44" i="1"/>
  <c r="K44" i="1"/>
  <c r="L44" i="1"/>
  <c r="M44" i="1"/>
  <c r="N44" i="1"/>
  <c r="O44" i="1"/>
  <c r="H45" i="1"/>
  <c r="I45" i="1"/>
  <c r="J45" i="1"/>
  <c r="K45" i="1"/>
  <c r="L45" i="1"/>
  <c r="M45" i="1"/>
  <c r="N45" i="1"/>
  <c r="O45" i="1"/>
  <c r="H46" i="1"/>
  <c r="I46" i="1"/>
  <c r="J46" i="1"/>
  <c r="K46" i="1"/>
  <c r="L46" i="1"/>
  <c r="M46" i="1"/>
  <c r="N46" i="1"/>
  <c r="O46" i="1"/>
  <c r="H47" i="1"/>
  <c r="I47" i="1"/>
  <c r="J47" i="1"/>
  <c r="K47" i="1"/>
  <c r="L47" i="1"/>
  <c r="M47" i="1"/>
  <c r="N47" i="1"/>
  <c r="O47" i="1"/>
  <c r="H48" i="1"/>
  <c r="I48" i="1"/>
  <c r="J48" i="1"/>
  <c r="K48" i="1"/>
  <c r="L48" i="1"/>
  <c r="M48" i="1"/>
  <c r="N48" i="1"/>
  <c r="O48" i="1"/>
  <c r="H49" i="1"/>
  <c r="I49" i="1"/>
  <c r="J49" i="1"/>
  <c r="K49" i="1"/>
  <c r="L49" i="1"/>
  <c r="M49" i="1"/>
  <c r="N49" i="1"/>
  <c r="O49" i="1"/>
  <c r="H50" i="1"/>
  <c r="I50" i="1"/>
  <c r="J50" i="1"/>
  <c r="K50" i="1"/>
  <c r="L50" i="1"/>
  <c r="M50" i="1"/>
  <c r="N50" i="1"/>
  <c r="O50" i="1"/>
  <c r="H51" i="1"/>
  <c r="I51" i="1"/>
  <c r="J51" i="1"/>
  <c r="K51" i="1"/>
  <c r="L51" i="1"/>
  <c r="M51" i="1"/>
  <c r="N51" i="1"/>
  <c r="O51" i="1"/>
  <c r="H52" i="1"/>
  <c r="I52" i="1"/>
  <c r="J52" i="1"/>
  <c r="K52" i="1"/>
  <c r="L52" i="1"/>
  <c r="M52" i="1"/>
  <c r="N52" i="1"/>
  <c r="O52" i="1"/>
  <c r="H53" i="1"/>
  <c r="I53" i="1"/>
  <c r="J53" i="1"/>
  <c r="K53" i="1"/>
  <c r="L53" i="1"/>
  <c r="M53" i="1"/>
  <c r="N53" i="1"/>
  <c r="O53" i="1"/>
  <c r="H54" i="1"/>
  <c r="I54" i="1"/>
  <c r="J54" i="1"/>
  <c r="K54" i="1"/>
  <c r="L54" i="1"/>
  <c r="M54" i="1"/>
  <c r="N54" i="1"/>
  <c r="O54" i="1"/>
  <c r="H55" i="1"/>
  <c r="I55" i="1"/>
  <c r="J55" i="1"/>
  <c r="K55" i="1"/>
  <c r="L55" i="1"/>
  <c r="M55" i="1"/>
  <c r="N55" i="1"/>
  <c r="O55" i="1"/>
  <c r="H56" i="1"/>
  <c r="I56" i="1"/>
  <c r="J56" i="1"/>
  <c r="K56" i="1"/>
  <c r="L56" i="1"/>
  <c r="M56" i="1"/>
  <c r="N56" i="1"/>
  <c r="O56" i="1"/>
  <c r="H57" i="1"/>
  <c r="I57" i="1"/>
  <c r="J57" i="1"/>
  <c r="K57" i="1"/>
  <c r="L57" i="1"/>
  <c r="M57" i="1"/>
  <c r="N57" i="1"/>
  <c r="O57" i="1"/>
  <c r="H58" i="1"/>
  <c r="I58" i="1"/>
  <c r="J58" i="1"/>
  <c r="K58" i="1"/>
  <c r="L58" i="1"/>
  <c r="M58" i="1"/>
  <c r="N58" i="1"/>
  <c r="O58" i="1"/>
  <c r="H59" i="1"/>
  <c r="I59" i="1"/>
  <c r="J59" i="1"/>
  <c r="K59" i="1"/>
  <c r="L59" i="1"/>
  <c r="M59" i="1"/>
  <c r="N59" i="1"/>
  <c r="O59" i="1"/>
  <c r="H60" i="1"/>
  <c r="I60" i="1"/>
  <c r="J60" i="1"/>
  <c r="K60" i="1"/>
  <c r="L60" i="1"/>
  <c r="M60" i="1"/>
  <c r="N60" i="1"/>
  <c r="O60" i="1"/>
  <c r="H61" i="1"/>
  <c r="I61" i="1"/>
  <c r="J61" i="1"/>
  <c r="K61" i="1"/>
  <c r="L61" i="1"/>
  <c r="M61" i="1"/>
  <c r="N61" i="1"/>
  <c r="O61" i="1"/>
  <c r="H62" i="1"/>
  <c r="I62" i="1"/>
  <c r="J62" i="1"/>
  <c r="K62" i="1"/>
  <c r="L62" i="1"/>
  <c r="M62" i="1"/>
  <c r="N62" i="1"/>
  <c r="O62" i="1"/>
  <c r="H63" i="1"/>
  <c r="I63" i="1"/>
  <c r="J63" i="1"/>
  <c r="K63" i="1"/>
  <c r="L63" i="1"/>
  <c r="M63" i="1"/>
  <c r="N63" i="1"/>
  <c r="O63" i="1"/>
  <c r="H64" i="1"/>
  <c r="I64" i="1"/>
  <c r="J64" i="1"/>
  <c r="K64" i="1"/>
  <c r="L64" i="1"/>
  <c r="M64" i="1"/>
  <c r="N64" i="1"/>
  <c r="O64" i="1"/>
  <c r="H65" i="1"/>
  <c r="I65" i="1"/>
  <c r="J65" i="1"/>
  <c r="K65" i="1"/>
  <c r="L65" i="1"/>
  <c r="M65" i="1"/>
  <c r="N65" i="1"/>
  <c r="O65" i="1"/>
  <c r="H66" i="1"/>
  <c r="I66" i="1"/>
  <c r="J66" i="1"/>
  <c r="K66" i="1"/>
  <c r="L66" i="1"/>
  <c r="M66" i="1"/>
  <c r="N66" i="1"/>
  <c r="O66" i="1"/>
  <c r="H67" i="1"/>
  <c r="I67" i="1"/>
  <c r="J67" i="1"/>
  <c r="K67" i="1"/>
  <c r="L67" i="1"/>
  <c r="M67" i="1"/>
  <c r="N67" i="1"/>
  <c r="O67" i="1"/>
  <c r="H68" i="1"/>
  <c r="I68" i="1"/>
  <c r="J68" i="1"/>
  <c r="K68" i="1"/>
  <c r="L68" i="1"/>
  <c r="M68" i="1"/>
  <c r="N68" i="1"/>
  <c r="O68" i="1"/>
  <c r="H69" i="1"/>
  <c r="I69" i="1"/>
  <c r="J69" i="1"/>
  <c r="K69" i="1"/>
  <c r="L69" i="1"/>
  <c r="M69" i="1"/>
  <c r="N69" i="1"/>
  <c r="O69" i="1"/>
  <c r="H70" i="1"/>
  <c r="I70" i="1"/>
  <c r="J70" i="1"/>
  <c r="K70" i="1"/>
  <c r="L70" i="1"/>
  <c r="M70" i="1"/>
  <c r="N70" i="1"/>
  <c r="O70" i="1"/>
  <c r="H71" i="1"/>
  <c r="I71" i="1"/>
  <c r="J71" i="1"/>
  <c r="K71" i="1"/>
  <c r="L71" i="1"/>
  <c r="M71" i="1"/>
  <c r="N71" i="1"/>
  <c r="O71" i="1"/>
  <c r="H72" i="1"/>
  <c r="I72" i="1"/>
  <c r="J72" i="1"/>
  <c r="K72" i="1"/>
  <c r="L72" i="1"/>
  <c r="M72" i="1"/>
  <c r="N72" i="1"/>
  <c r="O72" i="1"/>
  <c r="H73" i="1"/>
  <c r="I73" i="1"/>
  <c r="J73" i="1"/>
  <c r="K73" i="1"/>
  <c r="L73" i="1"/>
  <c r="M73" i="1"/>
  <c r="N73" i="1"/>
  <c r="O73" i="1"/>
  <c r="H74" i="1"/>
  <c r="I74" i="1"/>
  <c r="J74" i="1"/>
  <c r="K74" i="1"/>
  <c r="L74" i="1"/>
  <c r="M74" i="1"/>
  <c r="N74" i="1"/>
  <c r="O74" i="1"/>
  <c r="H75" i="1"/>
  <c r="I75" i="1"/>
  <c r="J75" i="1"/>
  <c r="K75" i="1"/>
  <c r="L75" i="1"/>
  <c r="M75" i="1"/>
  <c r="N75" i="1"/>
  <c r="O75" i="1"/>
  <c r="H76" i="1"/>
  <c r="I76" i="1"/>
  <c r="J76" i="1"/>
  <c r="K76" i="1"/>
  <c r="L76" i="1"/>
  <c r="M76" i="1"/>
  <c r="N76" i="1"/>
  <c r="O76" i="1"/>
  <c r="H77" i="1"/>
  <c r="I77" i="1"/>
  <c r="J77" i="1"/>
  <c r="K77" i="1"/>
  <c r="L77" i="1"/>
  <c r="M77" i="1"/>
  <c r="N77" i="1"/>
  <c r="O77" i="1"/>
  <c r="H78" i="1"/>
  <c r="I78" i="1"/>
  <c r="J78" i="1"/>
  <c r="K78" i="1"/>
  <c r="L78" i="1"/>
  <c r="M78" i="1"/>
  <c r="N78" i="1"/>
  <c r="O78" i="1"/>
  <c r="H79" i="1"/>
  <c r="I79" i="1"/>
  <c r="J79" i="1"/>
  <c r="K79" i="1"/>
  <c r="L79" i="1"/>
  <c r="M79" i="1"/>
  <c r="N79" i="1"/>
  <c r="O79" i="1"/>
  <c r="H80" i="1"/>
  <c r="I80" i="1"/>
  <c r="J80" i="1"/>
  <c r="K80" i="1"/>
  <c r="L80" i="1"/>
  <c r="M80" i="1"/>
  <c r="N80" i="1"/>
  <c r="O80" i="1"/>
  <c r="H81" i="1"/>
  <c r="I81" i="1"/>
  <c r="J81" i="1"/>
  <c r="K81" i="1"/>
  <c r="L81" i="1"/>
  <c r="M81" i="1"/>
  <c r="N81" i="1"/>
  <c r="O81" i="1"/>
  <c r="H82" i="1"/>
  <c r="I82" i="1"/>
  <c r="J82" i="1"/>
  <c r="K82" i="1"/>
  <c r="L82" i="1"/>
  <c r="M82" i="1"/>
  <c r="N82" i="1"/>
  <c r="O82" i="1"/>
  <c r="H83" i="1"/>
  <c r="I83" i="1"/>
  <c r="J83" i="1"/>
  <c r="K83" i="1"/>
  <c r="L83" i="1"/>
  <c r="M83" i="1"/>
  <c r="N83" i="1"/>
  <c r="O83" i="1"/>
  <c r="H84" i="1"/>
  <c r="I84" i="1"/>
  <c r="J84" i="1"/>
  <c r="K84" i="1"/>
  <c r="L84" i="1"/>
  <c r="M84" i="1"/>
  <c r="N84" i="1"/>
  <c r="O84" i="1"/>
  <c r="H85" i="1"/>
  <c r="I85" i="1"/>
  <c r="J85" i="1"/>
  <c r="K85" i="1"/>
  <c r="L85" i="1"/>
  <c r="M85" i="1"/>
  <c r="N85" i="1"/>
  <c r="O85" i="1"/>
  <c r="H86" i="1"/>
  <c r="I86" i="1"/>
  <c r="J86" i="1"/>
  <c r="K86" i="1"/>
  <c r="L86" i="1"/>
  <c r="M86" i="1"/>
  <c r="N86" i="1"/>
  <c r="O86" i="1"/>
  <c r="H87" i="1"/>
  <c r="I87" i="1"/>
  <c r="J87" i="1"/>
  <c r="K87" i="1"/>
  <c r="L87" i="1"/>
  <c r="M87" i="1"/>
  <c r="N87" i="1"/>
  <c r="O87" i="1"/>
  <c r="H88" i="1"/>
  <c r="I88" i="1"/>
  <c r="J88" i="1"/>
  <c r="K88" i="1"/>
  <c r="L88" i="1"/>
  <c r="M88" i="1"/>
  <c r="N88" i="1"/>
  <c r="O88" i="1"/>
  <c r="H89" i="1"/>
  <c r="I89" i="1"/>
  <c r="J89" i="1"/>
  <c r="K89" i="1"/>
  <c r="L89" i="1"/>
  <c r="M89" i="1"/>
  <c r="N89" i="1"/>
  <c r="O89" i="1"/>
  <c r="H90" i="1"/>
  <c r="I90" i="1"/>
  <c r="J90" i="1"/>
  <c r="K90" i="1"/>
  <c r="L90" i="1"/>
  <c r="M90" i="1"/>
  <c r="N90" i="1"/>
  <c r="O90" i="1"/>
  <c r="H91" i="1"/>
  <c r="I91" i="1"/>
  <c r="J91" i="1"/>
  <c r="K91" i="1"/>
  <c r="L91" i="1"/>
  <c r="M91" i="1"/>
  <c r="N91" i="1"/>
  <c r="O91" i="1"/>
  <c r="H92" i="1"/>
  <c r="I92" i="1"/>
  <c r="J92" i="1"/>
  <c r="K92" i="1"/>
  <c r="L92" i="1"/>
  <c r="M92" i="1"/>
  <c r="N92" i="1"/>
  <c r="O92" i="1"/>
  <c r="H93" i="1"/>
  <c r="I93" i="1"/>
  <c r="J93" i="1"/>
  <c r="K93" i="1"/>
  <c r="L93" i="1"/>
  <c r="M93" i="1"/>
  <c r="N93" i="1"/>
  <c r="O93" i="1"/>
  <c r="H94" i="1"/>
  <c r="I94" i="1"/>
  <c r="J94" i="1"/>
  <c r="K94" i="1"/>
  <c r="L94" i="1"/>
  <c r="M94" i="1"/>
  <c r="N94" i="1"/>
  <c r="O94" i="1"/>
  <c r="H95" i="1"/>
  <c r="I95" i="1"/>
  <c r="J95" i="1"/>
  <c r="K95" i="1"/>
  <c r="L95" i="1"/>
  <c r="M95" i="1"/>
  <c r="N95" i="1"/>
  <c r="O95" i="1"/>
  <c r="H96" i="1"/>
  <c r="I96" i="1"/>
  <c r="J96" i="1"/>
  <c r="K96" i="1"/>
  <c r="L96" i="1"/>
  <c r="M96" i="1"/>
  <c r="N96" i="1"/>
  <c r="O96" i="1"/>
  <c r="H97" i="1"/>
  <c r="I97" i="1"/>
  <c r="J97" i="1"/>
  <c r="K97" i="1"/>
  <c r="L97" i="1"/>
  <c r="M97" i="1"/>
  <c r="N97" i="1"/>
  <c r="O97" i="1"/>
  <c r="H98" i="1"/>
  <c r="I98" i="1"/>
  <c r="J98" i="1"/>
  <c r="K98" i="1"/>
  <c r="L98" i="1"/>
  <c r="M98" i="1"/>
  <c r="N98" i="1"/>
  <c r="O98" i="1"/>
  <c r="H99" i="1"/>
  <c r="I99" i="1"/>
  <c r="J99" i="1"/>
  <c r="K99" i="1"/>
  <c r="L99" i="1"/>
  <c r="M99" i="1"/>
  <c r="N99" i="1"/>
  <c r="O99" i="1"/>
  <c r="H100" i="1"/>
  <c r="I100" i="1"/>
  <c r="J100" i="1"/>
  <c r="K100" i="1"/>
  <c r="L100" i="1"/>
  <c r="M100" i="1"/>
  <c r="N100" i="1"/>
  <c r="O100" i="1"/>
  <c r="H101" i="1"/>
  <c r="I101" i="1"/>
  <c r="J101" i="1"/>
  <c r="K101" i="1"/>
  <c r="L101" i="1"/>
  <c r="M101" i="1"/>
  <c r="N101" i="1"/>
  <c r="O101" i="1"/>
  <c r="H102" i="1"/>
  <c r="I102" i="1"/>
  <c r="J102" i="1"/>
  <c r="K102" i="1"/>
  <c r="L102" i="1"/>
  <c r="M102" i="1"/>
  <c r="N102" i="1"/>
  <c r="O102" i="1"/>
  <c r="H103" i="1"/>
  <c r="I103" i="1"/>
  <c r="J103" i="1"/>
  <c r="K103" i="1"/>
  <c r="L103" i="1"/>
  <c r="M103" i="1"/>
  <c r="N103" i="1"/>
  <c r="O103" i="1"/>
  <c r="H104" i="1"/>
  <c r="I104" i="1"/>
  <c r="J104" i="1"/>
  <c r="K104" i="1"/>
  <c r="L104" i="1"/>
  <c r="M104" i="1"/>
  <c r="N104" i="1"/>
  <c r="O104" i="1"/>
  <c r="H105" i="1"/>
  <c r="I105" i="1"/>
  <c r="J105" i="1"/>
  <c r="K105" i="1"/>
  <c r="L105" i="1"/>
  <c r="M105" i="1"/>
  <c r="N105" i="1"/>
  <c r="O105" i="1"/>
  <c r="H106" i="1"/>
  <c r="I106" i="1"/>
  <c r="J106" i="1"/>
  <c r="K106" i="1"/>
  <c r="L106" i="1"/>
  <c r="M106" i="1"/>
  <c r="N106" i="1"/>
  <c r="O106" i="1"/>
  <c r="H107" i="1"/>
  <c r="I107" i="1"/>
  <c r="J107" i="1"/>
  <c r="K107" i="1"/>
  <c r="L107" i="1"/>
  <c r="M107" i="1"/>
  <c r="N107" i="1"/>
  <c r="O107" i="1"/>
  <c r="H108" i="1"/>
  <c r="I108" i="1"/>
  <c r="J108" i="1"/>
  <c r="K108" i="1"/>
  <c r="L108" i="1"/>
  <c r="M108" i="1"/>
  <c r="N108" i="1"/>
  <c r="O108" i="1"/>
  <c r="H109" i="1"/>
  <c r="I109" i="1"/>
  <c r="J109" i="1"/>
  <c r="K109" i="1"/>
  <c r="L109" i="1"/>
  <c r="M109" i="1"/>
  <c r="N109" i="1"/>
  <c r="O109" i="1"/>
  <c r="H110" i="1"/>
  <c r="I110" i="1"/>
  <c r="J110" i="1"/>
  <c r="K110" i="1"/>
  <c r="L110" i="1"/>
  <c r="M110" i="1"/>
  <c r="N110" i="1"/>
  <c r="O110" i="1"/>
  <c r="H111" i="1"/>
  <c r="I111" i="1"/>
  <c r="J111" i="1"/>
  <c r="K111" i="1"/>
  <c r="L111" i="1"/>
  <c r="M111" i="1"/>
  <c r="N111" i="1"/>
  <c r="O111" i="1"/>
  <c r="H112" i="1"/>
  <c r="I112" i="1"/>
  <c r="J112" i="1"/>
  <c r="K112" i="1"/>
  <c r="L112" i="1"/>
  <c r="M112" i="1"/>
  <c r="N112" i="1"/>
  <c r="O112" i="1"/>
  <c r="H113" i="1"/>
  <c r="I113" i="1"/>
  <c r="J113" i="1"/>
  <c r="K113" i="1"/>
  <c r="L113" i="1"/>
  <c r="M113" i="1"/>
  <c r="N113" i="1"/>
  <c r="O113" i="1"/>
  <c r="H114" i="1"/>
  <c r="I114" i="1"/>
  <c r="J114" i="1"/>
  <c r="K114" i="1"/>
  <c r="L114" i="1"/>
  <c r="M114" i="1"/>
  <c r="N114" i="1"/>
  <c r="O114" i="1"/>
  <c r="H115" i="1"/>
  <c r="I115" i="1"/>
  <c r="J115" i="1"/>
  <c r="K115" i="1"/>
  <c r="L115" i="1"/>
  <c r="M115" i="1"/>
  <c r="N115" i="1"/>
  <c r="O115" i="1"/>
  <c r="H116" i="1"/>
  <c r="I116" i="1"/>
  <c r="J116" i="1"/>
  <c r="K116" i="1"/>
  <c r="L116" i="1"/>
  <c r="M116" i="1"/>
  <c r="N116" i="1"/>
  <c r="O116" i="1"/>
  <c r="H117" i="1"/>
  <c r="I117" i="1"/>
  <c r="J117" i="1"/>
  <c r="K117" i="1"/>
  <c r="L117" i="1"/>
  <c r="M117" i="1"/>
  <c r="N117" i="1"/>
  <c r="O117" i="1"/>
  <c r="H118" i="1"/>
  <c r="I118" i="1"/>
  <c r="J118" i="1"/>
  <c r="K118" i="1"/>
  <c r="L118" i="1"/>
  <c r="M118" i="1"/>
  <c r="N118" i="1"/>
  <c r="O118" i="1"/>
  <c r="H119" i="1"/>
  <c r="I119" i="1"/>
  <c r="J119" i="1"/>
  <c r="K119" i="1"/>
  <c r="L119" i="1"/>
  <c r="M119" i="1"/>
  <c r="N119" i="1"/>
  <c r="O119" i="1"/>
  <c r="H120" i="1"/>
  <c r="I120" i="1"/>
  <c r="J120" i="1"/>
  <c r="K120" i="1"/>
  <c r="L120" i="1"/>
  <c r="M120" i="1"/>
  <c r="N120" i="1"/>
  <c r="O120" i="1"/>
  <c r="H121" i="1"/>
  <c r="I121" i="1"/>
  <c r="J121" i="1"/>
  <c r="K121" i="1"/>
  <c r="L121" i="1"/>
  <c r="M121" i="1"/>
  <c r="N121" i="1"/>
  <c r="O121" i="1"/>
  <c r="H122" i="1"/>
  <c r="I122" i="1"/>
  <c r="J122" i="1"/>
  <c r="K122" i="1"/>
  <c r="L122" i="1"/>
  <c r="M122" i="1"/>
  <c r="N122" i="1"/>
  <c r="O122" i="1"/>
  <c r="H123" i="1"/>
  <c r="I123" i="1"/>
  <c r="J123" i="1"/>
  <c r="K123" i="1"/>
  <c r="L123" i="1"/>
  <c r="M123" i="1"/>
  <c r="N123" i="1"/>
  <c r="O123" i="1"/>
  <c r="H124" i="1"/>
  <c r="I124" i="1"/>
  <c r="J124" i="1"/>
  <c r="K124" i="1"/>
  <c r="L124" i="1"/>
  <c r="M124" i="1"/>
  <c r="N124" i="1"/>
  <c r="O124" i="1"/>
  <c r="H125" i="1"/>
  <c r="I125" i="1"/>
  <c r="J125" i="1"/>
  <c r="K125" i="1"/>
  <c r="L125" i="1"/>
  <c r="M125" i="1"/>
  <c r="N125" i="1"/>
  <c r="O125" i="1"/>
  <c r="H126" i="1"/>
  <c r="I126" i="1"/>
  <c r="J126" i="1"/>
  <c r="K126" i="1"/>
  <c r="L126" i="1"/>
  <c r="M126" i="1"/>
  <c r="N126" i="1"/>
  <c r="O126" i="1"/>
  <c r="H127" i="1"/>
  <c r="I127" i="1"/>
  <c r="J127" i="1"/>
  <c r="K127" i="1"/>
  <c r="L127" i="1"/>
  <c r="M127" i="1"/>
  <c r="N127" i="1"/>
  <c r="O127" i="1"/>
  <c r="H128" i="1"/>
  <c r="I128" i="1"/>
  <c r="J128" i="1"/>
  <c r="K128" i="1"/>
  <c r="L128" i="1"/>
  <c r="M128" i="1"/>
  <c r="N128" i="1"/>
  <c r="O128" i="1"/>
  <c r="H129" i="1"/>
  <c r="I129" i="1"/>
  <c r="J129" i="1"/>
  <c r="K129" i="1"/>
  <c r="L129" i="1"/>
  <c r="M129" i="1"/>
  <c r="N129" i="1"/>
  <c r="O129" i="1"/>
  <c r="H130" i="1"/>
  <c r="I130" i="1"/>
  <c r="J130" i="1"/>
  <c r="K130" i="1"/>
  <c r="L130" i="1"/>
  <c r="M130" i="1"/>
  <c r="N130" i="1"/>
  <c r="O130" i="1"/>
  <c r="H131" i="1"/>
  <c r="I131" i="1"/>
  <c r="J131" i="1"/>
  <c r="K131" i="1"/>
  <c r="L131" i="1"/>
  <c r="M131" i="1"/>
  <c r="N131" i="1"/>
  <c r="O131" i="1"/>
  <c r="H132" i="1"/>
  <c r="I132" i="1"/>
  <c r="J132" i="1"/>
  <c r="K132" i="1"/>
  <c r="L132" i="1"/>
  <c r="M132" i="1"/>
  <c r="N132" i="1"/>
  <c r="O132" i="1"/>
  <c r="H133" i="1"/>
  <c r="I133" i="1"/>
  <c r="J133" i="1"/>
  <c r="K133" i="1"/>
  <c r="L133" i="1"/>
  <c r="M133" i="1"/>
  <c r="N133" i="1"/>
  <c r="O133" i="1"/>
  <c r="H134" i="1"/>
  <c r="I134" i="1"/>
  <c r="J134" i="1"/>
  <c r="K134" i="1"/>
  <c r="L134" i="1"/>
  <c r="M134" i="1"/>
  <c r="N134" i="1"/>
  <c r="O134" i="1"/>
  <c r="H135" i="1"/>
  <c r="I135" i="1"/>
  <c r="J135" i="1"/>
  <c r="K135" i="1"/>
  <c r="L135" i="1"/>
  <c r="M135" i="1"/>
  <c r="N135" i="1"/>
  <c r="O135" i="1"/>
  <c r="H136" i="1"/>
  <c r="I136" i="1"/>
  <c r="J136" i="1"/>
  <c r="K136" i="1"/>
  <c r="L136" i="1"/>
  <c r="M136" i="1"/>
  <c r="N136" i="1"/>
  <c r="O136" i="1"/>
  <c r="H137" i="1"/>
  <c r="I137" i="1"/>
  <c r="J137" i="1"/>
  <c r="K137" i="1"/>
  <c r="L137" i="1"/>
  <c r="M137" i="1"/>
  <c r="N137" i="1"/>
  <c r="O137" i="1"/>
  <c r="H138" i="1"/>
  <c r="I138" i="1"/>
  <c r="J138" i="1"/>
  <c r="K138" i="1"/>
  <c r="L138" i="1"/>
  <c r="M138" i="1"/>
  <c r="N138" i="1"/>
  <c r="O138" i="1"/>
  <c r="H139" i="1"/>
  <c r="I139" i="1"/>
  <c r="J139" i="1"/>
  <c r="K139" i="1"/>
  <c r="L139" i="1"/>
  <c r="M139" i="1"/>
  <c r="N139" i="1"/>
  <c r="O139" i="1"/>
  <c r="H140" i="1"/>
  <c r="I140" i="1"/>
  <c r="J140" i="1"/>
  <c r="K140" i="1"/>
  <c r="L140" i="1"/>
  <c r="M140" i="1"/>
  <c r="N140" i="1"/>
  <c r="O140" i="1"/>
  <c r="H141" i="1"/>
  <c r="I141" i="1"/>
  <c r="J141" i="1"/>
  <c r="K141" i="1"/>
  <c r="L141" i="1"/>
  <c r="M141" i="1"/>
  <c r="N141" i="1"/>
  <c r="O141" i="1"/>
  <c r="H142" i="1"/>
  <c r="I142" i="1"/>
  <c r="J142" i="1"/>
  <c r="K142" i="1"/>
  <c r="L142" i="1"/>
  <c r="M142" i="1"/>
  <c r="N142" i="1"/>
  <c r="O142" i="1"/>
  <c r="H143" i="1"/>
  <c r="I143" i="1"/>
  <c r="J143" i="1"/>
  <c r="K143" i="1"/>
  <c r="L143" i="1"/>
  <c r="M143" i="1"/>
  <c r="N143" i="1"/>
  <c r="O143" i="1"/>
  <c r="H144" i="1"/>
  <c r="I144" i="1"/>
  <c r="J144" i="1"/>
  <c r="K144" i="1"/>
  <c r="L144" i="1"/>
  <c r="M144" i="1"/>
  <c r="N144" i="1"/>
  <c r="O144" i="1"/>
  <c r="H145" i="1"/>
  <c r="I145" i="1"/>
  <c r="J145" i="1"/>
  <c r="K145" i="1"/>
  <c r="L145" i="1"/>
  <c r="M145" i="1"/>
  <c r="N145" i="1"/>
  <c r="O145" i="1"/>
  <c r="H146" i="1"/>
  <c r="I146" i="1"/>
  <c r="J146" i="1"/>
  <c r="K146" i="1"/>
  <c r="L146" i="1"/>
  <c r="M146" i="1"/>
  <c r="N146" i="1"/>
  <c r="O146" i="1"/>
  <c r="H147" i="1"/>
  <c r="I147" i="1"/>
  <c r="J147" i="1"/>
  <c r="K147" i="1"/>
  <c r="L147" i="1"/>
  <c r="M147" i="1"/>
  <c r="N147" i="1"/>
  <c r="O147" i="1"/>
  <c r="H148" i="1"/>
  <c r="I148" i="1"/>
  <c r="J148" i="1"/>
  <c r="K148" i="1"/>
  <c r="L148" i="1"/>
  <c r="M148" i="1"/>
  <c r="N148" i="1"/>
  <c r="O148" i="1"/>
  <c r="H149" i="1"/>
  <c r="I149" i="1"/>
  <c r="J149" i="1"/>
  <c r="K149" i="1"/>
  <c r="L149" i="1"/>
  <c r="M149" i="1"/>
  <c r="N149" i="1"/>
  <c r="O149" i="1"/>
  <c r="H150" i="1"/>
  <c r="I150" i="1"/>
  <c r="J150" i="1"/>
  <c r="K150" i="1"/>
  <c r="L150" i="1"/>
  <c r="M150" i="1"/>
  <c r="N150" i="1"/>
  <c r="O150" i="1"/>
  <c r="H151" i="1"/>
  <c r="I151" i="1"/>
  <c r="J151" i="1"/>
  <c r="K151" i="1"/>
  <c r="L151" i="1"/>
  <c r="M151" i="1"/>
  <c r="N151" i="1"/>
  <c r="O151" i="1"/>
  <c r="H152" i="1"/>
  <c r="I152" i="1"/>
  <c r="J152" i="1"/>
  <c r="K152" i="1"/>
  <c r="L152" i="1"/>
  <c r="M152" i="1"/>
  <c r="N152" i="1"/>
  <c r="O152" i="1"/>
  <c r="H153" i="1"/>
  <c r="I153" i="1"/>
  <c r="J153" i="1"/>
  <c r="K153" i="1"/>
  <c r="L153" i="1"/>
  <c r="M153" i="1"/>
  <c r="N153" i="1"/>
  <c r="O153" i="1"/>
  <c r="H154" i="1"/>
  <c r="I154" i="1"/>
  <c r="J154" i="1"/>
  <c r="K154" i="1"/>
  <c r="L154" i="1"/>
  <c r="M154" i="1"/>
  <c r="N154" i="1"/>
  <c r="O154" i="1"/>
  <c r="H155" i="1"/>
  <c r="I155" i="1"/>
  <c r="J155" i="1"/>
  <c r="K155" i="1"/>
  <c r="L155" i="1"/>
  <c r="M155" i="1"/>
  <c r="N155" i="1"/>
  <c r="O155" i="1"/>
  <c r="H156" i="1"/>
  <c r="I156" i="1"/>
  <c r="J156" i="1"/>
  <c r="K156" i="1"/>
  <c r="L156" i="1"/>
  <c r="M156" i="1"/>
  <c r="N156" i="1"/>
  <c r="O156" i="1"/>
  <c r="H157" i="1"/>
  <c r="I157" i="1"/>
  <c r="J157" i="1"/>
  <c r="K157" i="1"/>
  <c r="L157" i="1"/>
  <c r="M157" i="1"/>
  <c r="N157" i="1"/>
  <c r="O157" i="1"/>
  <c r="H158" i="1"/>
  <c r="I158" i="1"/>
  <c r="J158" i="1"/>
  <c r="K158" i="1"/>
  <c r="L158" i="1"/>
  <c r="M158" i="1"/>
  <c r="N158" i="1"/>
  <c r="O158" i="1"/>
  <c r="H159" i="1"/>
  <c r="I159" i="1"/>
  <c r="J159" i="1"/>
  <c r="K159" i="1"/>
  <c r="L159" i="1"/>
  <c r="M159" i="1"/>
  <c r="N159" i="1"/>
  <c r="O159" i="1"/>
  <c r="H160" i="1"/>
  <c r="I160" i="1"/>
  <c r="J160" i="1"/>
  <c r="K160" i="1"/>
  <c r="L160" i="1"/>
  <c r="M160" i="1"/>
  <c r="N160" i="1"/>
  <c r="O160" i="1"/>
  <c r="H161" i="1"/>
  <c r="I161" i="1"/>
  <c r="J161" i="1"/>
  <c r="K161" i="1"/>
  <c r="L161" i="1"/>
  <c r="M161" i="1"/>
  <c r="N161" i="1"/>
  <c r="O161" i="1"/>
  <c r="H162" i="1"/>
  <c r="I162" i="1"/>
  <c r="J162" i="1"/>
  <c r="K162" i="1"/>
  <c r="L162" i="1"/>
  <c r="M162" i="1"/>
  <c r="N162" i="1"/>
  <c r="O162" i="1"/>
  <c r="H163" i="1"/>
  <c r="I163" i="1"/>
  <c r="J163" i="1"/>
  <c r="K163" i="1"/>
  <c r="L163" i="1"/>
  <c r="M163" i="1"/>
  <c r="N163" i="1"/>
  <c r="O163" i="1"/>
  <c r="H164" i="1"/>
  <c r="I164" i="1"/>
  <c r="J164" i="1"/>
  <c r="K164" i="1"/>
  <c r="L164" i="1"/>
  <c r="M164" i="1"/>
  <c r="N164" i="1"/>
  <c r="O164" i="1"/>
  <c r="H165" i="1"/>
  <c r="I165" i="1"/>
  <c r="J165" i="1"/>
  <c r="K165" i="1"/>
  <c r="L165" i="1"/>
  <c r="M165" i="1"/>
  <c r="N165" i="1"/>
  <c r="O165" i="1"/>
  <c r="H166" i="1"/>
  <c r="I166" i="1"/>
  <c r="J166" i="1"/>
  <c r="K166" i="1"/>
  <c r="L166" i="1"/>
  <c r="M166" i="1"/>
  <c r="N166" i="1"/>
  <c r="O166" i="1"/>
  <c r="H167" i="1"/>
  <c r="I167" i="1"/>
  <c r="J167" i="1"/>
  <c r="K167" i="1"/>
  <c r="L167" i="1"/>
  <c r="M167" i="1"/>
  <c r="N167" i="1"/>
  <c r="O167" i="1"/>
  <c r="H168" i="1"/>
  <c r="I168" i="1"/>
  <c r="J168" i="1"/>
  <c r="K168" i="1"/>
  <c r="L168" i="1"/>
  <c r="M168" i="1"/>
  <c r="N168" i="1"/>
  <c r="O168" i="1"/>
  <c r="H169" i="1"/>
  <c r="I169" i="1"/>
  <c r="J169" i="1"/>
  <c r="K169" i="1"/>
  <c r="L169" i="1"/>
  <c r="M169" i="1"/>
  <c r="N169" i="1"/>
  <c r="O169" i="1"/>
  <c r="H170" i="1"/>
  <c r="I170" i="1"/>
  <c r="J170" i="1"/>
  <c r="K170" i="1"/>
  <c r="L170" i="1"/>
  <c r="M170" i="1"/>
  <c r="N170" i="1"/>
  <c r="O170" i="1"/>
  <c r="H171" i="1"/>
  <c r="I171" i="1"/>
  <c r="J171" i="1"/>
  <c r="K171" i="1"/>
  <c r="L171" i="1"/>
  <c r="M171" i="1"/>
  <c r="N171" i="1"/>
  <c r="O171" i="1"/>
  <c r="H172" i="1"/>
  <c r="I172" i="1"/>
  <c r="J172" i="1"/>
  <c r="K172" i="1"/>
  <c r="L172" i="1"/>
  <c r="M172" i="1"/>
  <c r="N172" i="1"/>
  <c r="O172" i="1"/>
  <c r="H173" i="1"/>
  <c r="I173" i="1"/>
  <c r="J173" i="1"/>
  <c r="K173" i="1"/>
  <c r="L173" i="1"/>
  <c r="M173" i="1"/>
  <c r="N173" i="1"/>
  <c r="O173" i="1"/>
  <c r="H174" i="1"/>
  <c r="I174" i="1"/>
  <c r="J174" i="1"/>
  <c r="K174" i="1"/>
  <c r="L174" i="1"/>
  <c r="M174" i="1"/>
  <c r="N174" i="1"/>
  <c r="O174" i="1"/>
  <c r="H175" i="1"/>
  <c r="I175" i="1"/>
  <c r="J175" i="1"/>
  <c r="K175" i="1"/>
  <c r="L175" i="1"/>
  <c r="M175" i="1"/>
  <c r="N175" i="1"/>
  <c r="O175" i="1"/>
  <c r="H176" i="1"/>
  <c r="I176" i="1"/>
  <c r="J176" i="1"/>
  <c r="K176" i="1"/>
  <c r="L176" i="1"/>
  <c r="M176" i="1"/>
  <c r="N176" i="1"/>
  <c r="O176" i="1"/>
  <c r="H177" i="1"/>
  <c r="I177" i="1"/>
  <c r="J177" i="1"/>
  <c r="K177" i="1"/>
  <c r="L177" i="1"/>
  <c r="M177" i="1"/>
  <c r="N177" i="1"/>
  <c r="O177" i="1"/>
  <c r="H178" i="1"/>
  <c r="I178" i="1"/>
  <c r="J178" i="1"/>
  <c r="K178" i="1"/>
  <c r="L178" i="1"/>
  <c r="M178" i="1"/>
  <c r="N178" i="1"/>
  <c r="O178" i="1"/>
  <c r="H179" i="1"/>
  <c r="I179" i="1"/>
  <c r="J179" i="1"/>
  <c r="K179" i="1"/>
  <c r="L179" i="1"/>
  <c r="M179" i="1"/>
  <c r="N179" i="1"/>
  <c r="O179" i="1"/>
  <c r="H180" i="1"/>
  <c r="I180" i="1"/>
  <c r="J180" i="1"/>
  <c r="K180" i="1"/>
  <c r="L180" i="1"/>
  <c r="M180" i="1"/>
  <c r="N180" i="1"/>
  <c r="O180" i="1"/>
  <c r="H181" i="1"/>
  <c r="I181" i="1"/>
  <c r="J181" i="1"/>
  <c r="K181" i="1"/>
  <c r="L181" i="1"/>
  <c r="M181" i="1"/>
  <c r="N181" i="1"/>
  <c r="O181" i="1"/>
  <c r="H182" i="1"/>
  <c r="I182" i="1"/>
  <c r="J182" i="1"/>
  <c r="K182" i="1"/>
  <c r="L182" i="1"/>
  <c r="M182" i="1"/>
  <c r="N182" i="1"/>
  <c r="O182" i="1"/>
  <c r="H183" i="1"/>
  <c r="I183" i="1"/>
  <c r="J183" i="1"/>
  <c r="K183" i="1"/>
  <c r="L183" i="1"/>
  <c r="M183" i="1"/>
  <c r="N183" i="1"/>
  <c r="O183" i="1"/>
  <c r="H184" i="1"/>
  <c r="I184" i="1"/>
  <c r="J184" i="1"/>
  <c r="K184" i="1"/>
  <c r="L184" i="1"/>
  <c r="M184" i="1"/>
  <c r="N184" i="1"/>
  <c r="O184" i="1"/>
  <c r="H185" i="1"/>
  <c r="I185" i="1"/>
  <c r="J185" i="1"/>
  <c r="K185" i="1"/>
  <c r="L185" i="1"/>
  <c r="M185" i="1"/>
  <c r="N185" i="1"/>
  <c r="O185" i="1"/>
  <c r="H186" i="1"/>
  <c r="I186" i="1"/>
  <c r="J186" i="1"/>
  <c r="K186" i="1"/>
  <c r="L186" i="1"/>
  <c r="M186" i="1"/>
  <c r="N186" i="1"/>
  <c r="O186" i="1"/>
  <c r="H187" i="1"/>
  <c r="I187" i="1"/>
  <c r="J187" i="1"/>
  <c r="K187" i="1"/>
  <c r="L187" i="1"/>
  <c r="M187" i="1"/>
  <c r="N187" i="1"/>
  <c r="O187" i="1"/>
  <c r="H188" i="1"/>
  <c r="I188" i="1"/>
  <c r="J188" i="1"/>
  <c r="K188" i="1"/>
  <c r="L188" i="1"/>
  <c r="M188" i="1"/>
  <c r="N188" i="1"/>
  <c r="O188" i="1"/>
  <c r="H189" i="1"/>
  <c r="I189" i="1"/>
  <c r="J189" i="1"/>
  <c r="K189" i="1"/>
  <c r="L189" i="1"/>
  <c r="M189" i="1"/>
  <c r="N189" i="1"/>
  <c r="O189" i="1"/>
  <c r="H190" i="1"/>
  <c r="I190" i="1"/>
  <c r="J190" i="1"/>
  <c r="K190" i="1"/>
  <c r="L190" i="1"/>
  <c r="M190" i="1"/>
  <c r="N190" i="1"/>
  <c r="O190" i="1"/>
  <c r="H191" i="1"/>
  <c r="I191" i="1"/>
  <c r="J191" i="1"/>
  <c r="K191" i="1"/>
  <c r="L191" i="1"/>
  <c r="M191" i="1"/>
  <c r="N191" i="1"/>
  <c r="O191" i="1"/>
  <c r="H192" i="1"/>
  <c r="I192" i="1"/>
  <c r="J192" i="1"/>
  <c r="K192" i="1"/>
  <c r="L192" i="1"/>
  <c r="M192" i="1"/>
  <c r="N192" i="1"/>
  <c r="O192" i="1"/>
  <c r="H193" i="1"/>
  <c r="I193" i="1"/>
  <c r="J193" i="1"/>
  <c r="K193" i="1"/>
  <c r="L193" i="1"/>
  <c r="M193" i="1"/>
  <c r="N193" i="1"/>
  <c r="O193" i="1"/>
  <c r="H194" i="1"/>
  <c r="I194" i="1"/>
  <c r="J194" i="1"/>
  <c r="K194" i="1"/>
  <c r="L194" i="1"/>
  <c r="M194" i="1"/>
  <c r="N194" i="1"/>
  <c r="O194" i="1"/>
  <c r="H195" i="1"/>
  <c r="I195" i="1"/>
  <c r="J195" i="1"/>
  <c r="K195" i="1"/>
  <c r="L195" i="1"/>
  <c r="M195" i="1"/>
  <c r="N195" i="1"/>
  <c r="O195" i="1"/>
  <c r="H196" i="1"/>
  <c r="I196" i="1"/>
  <c r="J196" i="1"/>
  <c r="K196" i="1"/>
  <c r="L196" i="1"/>
  <c r="M196" i="1"/>
  <c r="N196" i="1"/>
  <c r="O196" i="1"/>
  <c r="H197" i="1"/>
  <c r="I197" i="1"/>
  <c r="J197" i="1"/>
  <c r="K197" i="1"/>
  <c r="L197" i="1"/>
  <c r="M197" i="1"/>
  <c r="N197" i="1"/>
  <c r="O197" i="1"/>
  <c r="H198" i="1"/>
  <c r="I198" i="1"/>
  <c r="J198" i="1"/>
  <c r="K198" i="1"/>
  <c r="L198" i="1"/>
  <c r="M198" i="1"/>
  <c r="N198" i="1"/>
  <c r="O198" i="1"/>
  <c r="H199" i="1"/>
  <c r="I199" i="1"/>
  <c r="J199" i="1"/>
  <c r="K199" i="1"/>
  <c r="L199" i="1"/>
  <c r="M199" i="1"/>
  <c r="N199" i="1"/>
  <c r="O199" i="1"/>
  <c r="H200" i="1"/>
  <c r="I200" i="1"/>
  <c r="J200" i="1"/>
  <c r="K200" i="1"/>
  <c r="L200" i="1"/>
  <c r="M200" i="1"/>
  <c r="N200" i="1"/>
  <c r="O200" i="1"/>
  <c r="H201" i="1"/>
  <c r="I201" i="1"/>
  <c r="J201" i="1"/>
  <c r="K201" i="1"/>
  <c r="L201" i="1"/>
  <c r="M201" i="1"/>
  <c r="N201" i="1"/>
  <c r="O201" i="1"/>
  <c r="H202" i="1"/>
  <c r="I202" i="1"/>
  <c r="J202" i="1"/>
  <c r="K202" i="1"/>
  <c r="L202" i="1"/>
  <c r="M202" i="1"/>
  <c r="N202" i="1"/>
  <c r="O202" i="1"/>
  <c r="H203" i="1"/>
  <c r="I203" i="1"/>
  <c r="J203" i="1"/>
  <c r="K203" i="1"/>
  <c r="L203" i="1"/>
  <c r="M203" i="1"/>
  <c r="N203" i="1"/>
  <c r="O203" i="1"/>
  <c r="H204" i="1"/>
  <c r="I204" i="1"/>
  <c r="J204" i="1"/>
  <c r="K204" i="1"/>
  <c r="L204" i="1"/>
  <c r="M204" i="1"/>
  <c r="N204" i="1"/>
  <c r="O204" i="1"/>
  <c r="H205" i="1"/>
  <c r="I205" i="1"/>
  <c r="J205" i="1"/>
  <c r="K205" i="1"/>
  <c r="L205" i="1"/>
  <c r="M205" i="1"/>
  <c r="N205" i="1"/>
  <c r="O205" i="1"/>
  <c r="H206" i="1"/>
  <c r="I206" i="1"/>
  <c r="J206" i="1"/>
  <c r="K206" i="1"/>
  <c r="L206" i="1"/>
  <c r="M206" i="1"/>
  <c r="N206" i="1"/>
  <c r="O206" i="1"/>
  <c r="H207" i="1"/>
  <c r="I207" i="1"/>
  <c r="J207" i="1"/>
  <c r="K207" i="1"/>
  <c r="L207" i="1"/>
  <c r="M207" i="1"/>
  <c r="N207" i="1"/>
  <c r="O207" i="1"/>
  <c r="H208" i="1"/>
  <c r="I208" i="1"/>
  <c r="J208" i="1"/>
  <c r="K208" i="1"/>
  <c r="L208" i="1"/>
  <c r="M208" i="1"/>
  <c r="N208" i="1"/>
  <c r="O208" i="1"/>
  <c r="H209" i="1"/>
  <c r="I209" i="1"/>
  <c r="J209" i="1"/>
  <c r="K209" i="1"/>
  <c r="L209" i="1"/>
  <c r="M209" i="1"/>
  <c r="N209" i="1"/>
  <c r="O209" i="1"/>
  <c r="H210" i="1"/>
  <c r="I210" i="1"/>
  <c r="J210" i="1"/>
  <c r="K210" i="1"/>
  <c r="L210" i="1"/>
  <c r="M210" i="1"/>
  <c r="N210" i="1"/>
  <c r="O210" i="1"/>
  <c r="H211" i="1"/>
  <c r="I211" i="1"/>
  <c r="J211" i="1"/>
  <c r="K211" i="1"/>
  <c r="L211" i="1"/>
  <c r="M211" i="1"/>
  <c r="N211" i="1"/>
  <c r="O211" i="1"/>
  <c r="H212" i="1"/>
  <c r="I212" i="1"/>
  <c r="J212" i="1"/>
  <c r="K212" i="1"/>
  <c r="L212" i="1"/>
  <c r="M212" i="1"/>
  <c r="N212" i="1"/>
  <c r="O212" i="1"/>
  <c r="H213" i="1"/>
  <c r="I213" i="1"/>
  <c r="J213" i="1"/>
  <c r="K213" i="1"/>
  <c r="L213" i="1"/>
  <c r="M213" i="1"/>
  <c r="N213" i="1"/>
  <c r="O213" i="1"/>
  <c r="H214" i="1"/>
  <c r="I214" i="1"/>
  <c r="J214" i="1"/>
  <c r="K214" i="1"/>
  <c r="L214" i="1"/>
  <c r="M214" i="1"/>
  <c r="N214" i="1"/>
  <c r="O214" i="1"/>
  <c r="H215" i="1"/>
  <c r="I215" i="1"/>
  <c r="J215" i="1"/>
  <c r="K215" i="1"/>
  <c r="L215" i="1"/>
  <c r="M215" i="1"/>
  <c r="N215" i="1"/>
  <c r="O215" i="1"/>
  <c r="H216" i="1"/>
  <c r="I216" i="1"/>
  <c r="J216" i="1"/>
  <c r="K216" i="1"/>
  <c r="L216" i="1"/>
  <c r="M216" i="1"/>
  <c r="N216" i="1"/>
  <c r="O216" i="1"/>
  <c r="H217" i="1"/>
  <c r="I217" i="1"/>
  <c r="J217" i="1"/>
  <c r="K217" i="1"/>
  <c r="L217" i="1"/>
  <c r="M217" i="1"/>
  <c r="N217" i="1"/>
  <c r="O217" i="1"/>
  <c r="H218" i="1"/>
  <c r="I218" i="1"/>
  <c r="J218" i="1"/>
  <c r="K218" i="1"/>
  <c r="L218" i="1"/>
  <c r="M218" i="1"/>
  <c r="N218" i="1"/>
  <c r="O218" i="1"/>
  <c r="H219" i="1"/>
  <c r="I219" i="1"/>
  <c r="J219" i="1"/>
  <c r="K219" i="1"/>
  <c r="L219" i="1"/>
  <c r="M219" i="1"/>
  <c r="N219" i="1"/>
  <c r="O219" i="1"/>
  <c r="H220" i="1"/>
  <c r="I220" i="1"/>
  <c r="J220" i="1"/>
  <c r="K220" i="1"/>
  <c r="L220" i="1"/>
  <c r="M220" i="1"/>
  <c r="N220" i="1"/>
  <c r="O220" i="1"/>
  <c r="H221" i="1"/>
  <c r="I221" i="1"/>
  <c r="J221" i="1"/>
  <c r="K221" i="1"/>
  <c r="L221" i="1"/>
  <c r="M221" i="1"/>
  <c r="N221" i="1"/>
  <c r="O221" i="1"/>
  <c r="H222" i="1"/>
  <c r="I222" i="1"/>
  <c r="J222" i="1"/>
  <c r="K222" i="1"/>
  <c r="L222" i="1"/>
  <c r="M222" i="1"/>
  <c r="N222" i="1"/>
  <c r="O222" i="1"/>
  <c r="H223" i="1"/>
  <c r="I223" i="1"/>
  <c r="J223" i="1"/>
  <c r="K223" i="1"/>
  <c r="L223" i="1"/>
  <c r="M223" i="1"/>
  <c r="N223" i="1"/>
  <c r="O223" i="1"/>
  <c r="H224" i="1"/>
  <c r="I224" i="1"/>
  <c r="J224" i="1"/>
  <c r="K224" i="1"/>
  <c r="L224" i="1"/>
  <c r="M224" i="1"/>
  <c r="N224" i="1"/>
  <c r="O224" i="1"/>
  <c r="H225" i="1"/>
  <c r="I225" i="1"/>
  <c r="J225" i="1"/>
  <c r="K225" i="1"/>
  <c r="L225" i="1"/>
  <c r="M225" i="1"/>
  <c r="N225" i="1"/>
  <c r="O225" i="1"/>
  <c r="H226" i="1"/>
  <c r="I226" i="1"/>
  <c r="J226" i="1"/>
  <c r="K226" i="1"/>
  <c r="L226" i="1"/>
  <c r="M226" i="1"/>
  <c r="N226" i="1"/>
  <c r="O226" i="1"/>
  <c r="H227" i="1"/>
  <c r="I227" i="1"/>
  <c r="J227" i="1"/>
  <c r="K227" i="1"/>
  <c r="L227" i="1"/>
  <c r="M227" i="1"/>
  <c r="N227" i="1"/>
  <c r="O227" i="1"/>
  <c r="H228" i="1"/>
  <c r="I228" i="1"/>
  <c r="J228" i="1"/>
  <c r="K228" i="1"/>
  <c r="L228" i="1"/>
  <c r="M228" i="1"/>
  <c r="N228" i="1"/>
  <c r="O228" i="1"/>
  <c r="H229" i="1"/>
  <c r="I229" i="1"/>
  <c r="J229" i="1"/>
  <c r="K229" i="1"/>
  <c r="L229" i="1"/>
  <c r="M229" i="1"/>
  <c r="N229" i="1"/>
  <c r="O229" i="1"/>
  <c r="H230" i="1"/>
  <c r="I230" i="1"/>
  <c r="J230" i="1"/>
  <c r="K230" i="1"/>
  <c r="L230" i="1"/>
  <c r="M230" i="1"/>
  <c r="N230" i="1"/>
  <c r="O230" i="1"/>
  <c r="H231" i="1"/>
  <c r="I231" i="1"/>
  <c r="J231" i="1"/>
  <c r="K231" i="1"/>
  <c r="L231" i="1"/>
  <c r="M231" i="1"/>
  <c r="N231" i="1"/>
  <c r="O231" i="1"/>
  <c r="H232" i="1"/>
  <c r="I232" i="1"/>
  <c r="J232" i="1"/>
  <c r="K232" i="1"/>
  <c r="L232" i="1"/>
  <c r="M232" i="1"/>
  <c r="N232" i="1"/>
  <c r="O232" i="1"/>
  <c r="H233" i="1"/>
  <c r="I233" i="1"/>
  <c r="J233" i="1"/>
  <c r="K233" i="1"/>
  <c r="L233" i="1"/>
  <c r="M233" i="1"/>
  <c r="N233" i="1"/>
  <c r="O233" i="1"/>
  <c r="H234" i="1"/>
  <c r="I234" i="1"/>
  <c r="J234" i="1"/>
  <c r="K234" i="1"/>
  <c r="L234" i="1"/>
  <c r="M234" i="1"/>
  <c r="N234" i="1"/>
  <c r="O234" i="1"/>
  <c r="H235" i="1"/>
  <c r="I235" i="1"/>
  <c r="J235" i="1"/>
  <c r="K235" i="1"/>
  <c r="L235" i="1"/>
  <c r="M235" i="1"/>
  <c r="N235" i="1"/>
  <c r="O235" i="1"/>
  <c r="H236" i="1"/>
  <c r="I236" i="1"/>
  <c r="J236" i="1"/>
  <c r="K236" i="1"/>
  <c r="L236" i="1"/>
  <c r="M236" i="1"/>
  <c r="N236" i="1"/>
  <c r="O236" i="1"/>
  <c r="H237" i="1"/>
  <c r="I237" i="1"/>
  <c r="J237" i="1"/>
  <c r="K237" i="1"/>
  <c r="L237" i="1"/>
  <c r="M237" i="1"/>
  <c r="N237" i="1"/>
  <c r="O237" i="1"/>
  <c r="H238" i="1"/>
  <c r="I238" i="1"/>
  <c r="J238" i="1"/>
  <c r="K238" i="1"/>
  <c r="L238" i="1"/>
  <c r="M238" i="1"/>
  <c r="N238" i="1"/>
  <c r="O238" i="1"/>
  <c r="H239" i="1"/>
  <c r="I239" i="1"/>
  <c r="J239" i="1"/>
  <c r="K239" i="1"/>
  <c r="L239" i="1"/>
  <c r="M239" i="1"/>
  <c r="N239" i="1"/>
  <c r="O239" i="1"/>
  <c r="H240" i="1"/>
  <c r="I240" i="1"/>
  <c r="J240" i="1"/>
  <c r="K240" i="1"/>
  <c r="L240" i="1"/>
  <c r="M240" i="1"/>
  <c r="N240" i="1"/>
  <c r="O240" i="1"/>
  <c r="H241" i="1"/>
  <c r="I241" i="1"/>
  <c r="J241" i="1"/>
  <c r="K241" i="1"/>
  <c r="L241" i="1"/>
  <c r="M241" i="1"/>
  <c r="N241" i="1"/>
  <c r="O241" i="1"/>
  <c r="H242" i="1"/>
  <c r="I242" i="1"/>
  <c r="J242" i="1"/>
  <c r="K242" i="1"/>
  <c r="L242" i="1"/>
  <c r="M242" i="1"/>
  <c r="N242" i="1"/>
  <c r="O242" i="1"/>
  <c r="H243" i="1"/>
  <c r="I243" i="1"/>
  <c r="J243" i="1"/>
  <c r="K243" i="1"/>
  <c r="L243" i="1"/>
  <c r="M243" i="1"/>
  <c r="N243" i="1"/>
  <c r="O243" i="1"/>
  <c r="H244" i="1"/>
  <c r="I244" i="1"/>
  <c r="J244" i="1"/>
  <c r="K244" i="1"/>
  <c r="L244" i="1"/>
  <c r="M244" i="1"/>
  <c r="N244" i="1"/>
  <c r="O244" i="1"/>
  <c r="H245" i="1"/>
  <c r="I245" i="1"/>
  <c r="J245" i="1"/>
  <c r="K245" i="1"/>
  <c r="L245" i="1"/>
  <c r="M245" i="1"/>
  <c r="N245" i="1"/>
  <c r="O245" i="1"/>
  <c r="H246" i="1"/>
  <c r="I246" i="1"/>
  <c r="J246" i="1"/>
  <c r="K246" i="1"/>
  <c r="L246" i="1"/>
  <c r="M246" i="1"/>
  <c r="N246" i="1"/>
  <c r="O246" i="1"/>
  <c r="H247" i="1"/>
  <c r="I247" i="1"/>
  <c r="J247" i="1"/>
  <c r="K247" i="1"/>
  <c r="L247" i="1"/>
  <c r="M247" i="1"/>
  <c r="N247" i="1"/>
  <c r="O247" i="1"/>
  <c r="H248" i="1"/>
  <c r="I248" i="1"/>
  <c r="J248" i="1"/>
  <c r="K248" i="1"/>
  <c r="L248" i="1"/>
  <c r="M248" i="1"/>
  <c r="N248" i="1"/>
  <c r="O248" i="1"/>
  <c r="H249" i="1"/>
  <c r="I249" i="1"/>
  <c r="J249" i="1"/>
  <c r="K249" i="1"/>
  <c r="L249" i="1"/>
  <c r="M249" i="1"/>
  <c r="N249" i="1"/>
  <c r="O249" i="1"/>
  <c r="H250" i="1"/>
  <c r="I250" i="1"/>
  <c r="J250" i="1"/>
  <c r="K250" i="1"/>
  <c r="L250" i="1"/>
  <c r="M250" i="1"/>
  <c r="N250" i="1"/>
  <c r="O250" i="1"/>
  <c r="H251" i="1"/>
  <c r="I251" i="1"/>
  <c r="J251" i="1"/>
  <c r="K251" i="1"/>
  <c r="L251" i="1"/>
  <c r="M251" i="1"/>
  <c r="N251" i="1"/>
  <c r="O251" i="1"/>
  <c r="H252" i="1"/>
  <c r="I252" i="1"/>
  <c r="J252" i="1"/>
  <c r="K252" i="1"/>
  <c r="L252" i="1"/>
  <c r="M252" i="1"/>
  <c r="N252" i="1"/>
  <c r="O252" i="1"/>
  <c r="H253" i="1"/>
  <c r="I253" i="1"/>
  <c r="J253" i="1"/>
  <c r="K253" i="1"/>
  <c r="L253" i="1"/>
  <c r="M253" i="1"/>
  <c r="N253" i="1"/>
  <c r="O253" i="1"/>
  <c r="H254" i="1"/>
  <c r="I254" i="1"/>
  <c r="J254" i="1"/>
  <c r="K254" i="1"/>
  <c r="L254" i="1"/>
  <c r="M254" i="1"/>
  <c r="N254" i="1"/>
  <c r="O254" i="1"/>
  <c r="H255" i="1"/>
  <c r="I255" i="1"/>
  <c r="J255" i="1"/>
  <c r="K255" i="1"/>
  <c r="L255" i="1"/>
  <c r="M255" i="1"/>
  <c r="N255" i="1"/>
  <c r="O255" i="1"/>
  <c r="H256" i="1"/>
  <c r="I256" i="1"/>
  <c r="J256" i="1"/>
  <c r="K256" i="1"/>
  <c r="L256" i="1"/>
  <c r="M256" i="1"/>
  <c r="N256" i="1"/>
  <c r="O256" i="1"/>
  <c r="H257" i="1"/>
  <c r="I257" i="1"/>
  <c r="J257" i="1"/>
  <c r="K257" i="1"/>
  <c r="L257" i="1"/>
  <c r="M257" i="1"/>
  <c r="N257" i="1"/>
  <c r="O257" i="1"/>
  <c r="H258" i="1"/>
  <c r="I258" i="1"/>
  <c r="J258" i="1"/>
  <c r="K258" i="1"/>
  <c r="L258" i="1"/>
  <c r="M258" i="1"/>
  <c r="N258" i="1"/>
  <c r="O258" i="1"/>
  <c r="H259" i="1"/>
  <c r="I259" i="1"/>
  <c r="J259" i="1"/>
  <c r="K259" i="1"/>
  <c r="L259" i="1"/>
  <c r="M259" i="1"/>
  <c r="N259" i="1"/>
  <c r="O259" i="1"/>
  <c r="H260" i="1"/>
  <c r="I260" i="1"/>
  <c r="J260" i="1"/>
  <c r="K260" i="1"/>
  <c r="L260" i="1"/>
  <c r="M260" i="1"/>
  <c r="N260" i="1"/>
  <c r="O260" i="1"/>
  <c r="H261" i="1"/>
  <c r="I261" i="1"/>
  <c r="J261" i="1"/>
  <c r="K261" i="1"/>
  <c r="L261" i="1"/>
  <c r="M261" i="1"/>
  <c r="N261" i="1"/>
  <c r="O261" i="1"/>
  <c r="H262" i="1"/>
  <c r="I262" i="1"/>
  <c r="J262" i="1"/>
  <c r="K262" i="1"/>
  <c r="L262" i="1"/>
  <c r="M262" i="1"/>
  <c r="N262" i="1"/>
  <c r="O262" i="1"/>
  <c r="H263" i="1"/>
  <c r="I263" i="1"/>
  <c r="J263" i="1"/>
  <c r="K263" i="1"/>
  <c r="L263" i="1"/>
  <c r="M263" i="1"/>
  <c r="N263" i="1"/>
  <c r="O263" i="1"/>
  <c r="H264" i="1"/>
  <c r="I264" i="1"/>
  <c r="J264" i="1"/>
  <c r="K264" i="1"/>
  <c r="L264" i="1"/>
  <c r="M264" i="1"/>
  <c r="N264" i="1"/>
  <c r="O264" i="1"/>
  <c r="H265" i="1"/>
  <c r="I265" i="1"/>
  <c r="J265" i="1"/>
  <c r="K265" i="1"/>
  <c r="L265" i="1"/>
  <c r="M265" i="1"/>
  <c r="N265" i="1"/>
  <c r="O265" i="1"/>
  <c r="H266" i="1"/>
  <c r="I266" i="1"/>
  <c r="J266" i="1"/>
  <c r="K266" i="1"/>
  <c r="L266" i="1"/>
  <c r="M266" i="1"/>
  <c r="N266" i="1"/>
  <c r="O266" i="1"/>
  <c r="H267" i="1"/>
  <c r="I267" i="1"/>
  <c r="J267" i="1"/>
  <c r="K267" i="1"/>
  <c r="L267" i="1"/>
  <c r="M267" i="1"/>
  <c r="N267" i="1"/>
  <c r="O267" i="1"/>
  <c r="H268" i="1"/>
  <c r="I268" i="1"/>
  <c r="J268" i="1"/>
  <c r="K268" i="1"/>
  <c r="L268" i="1"/>
  <c r="M268" i="1"/>
  <c r="N268" i="1"/>
  <c r="O268" i="1"/>
  <c r="H269" i="1"/>
  <c r="I269" i="1"/>
  <c r="J269" i="1"/>
  <c r="K269" i="1"/>
  <c r="L269" i="1"/>
  <c r="M269" i="1"/>
  <c r="N269" i="1"/>
  <c r="O269" i="1"/>
  <c r="H270" i="1"/>
  <c r="I270" i="1"/>
  <c r="J270" i="1"/>
  <c r="K270" i="1"/>
  <c r="L270" i="1"/>
  <c r="M270" i="1"/>
  <c r="N270" i="1"/>
  <c r="O270" i="1"/>
  <c r="H271" i="1"/>
  <c r="I271" i="1"/>
  <c r="J271" i="1"/>
  <c r="K271" i="1"/>
  <c r="L271" i="1"/>
  <c r="M271" i="1"/>
  <c r="N271" i="1"/>
  <c r="O271" i="1"/>
  <c r="H272" i="1"/>
  <c r="I272" i="1"/>
  <c r="J272" i="1"/>
  <c r="K272" i="1"/>
  <c r="L272" i="1"/>
  <c r="M272" i="1"/>
  <c r="N272" i="1"/>
  <c r="O272" i="1"/>
  <c r="H273" i="1"/>
  <c r="I273" i="1"/>
  <c r="J273" i="1"/>
  <c r="K273" i="1"/>
  <c r="L273" i="1"/>
  <c r="M273" i="1"/>
  <c r="N273" i="1"/>
  <c r="O273" i="1"/>
  <c r="H274" i="1"/>
  <c r="I274" i="1"/>
  <c r="J274" i="1"/>
  <c r="K274" i="1"/>
  <c r="L274" i="1"/>
  <c r="M274" i="1"/>
  <c r="N274" i="1"/>
  <c r="O274" i="1"/>
  <c r="H275" i="1"/>
  <c r="I275" i="1"/>
  <c r="J275" i="1"/>
  <c r="K275" i="1"/>
  <c r="L275" i="1"/>
  <c r="M275" i="1"/>
  <c r="N275" i="1"/>
  <c r="O275" i="1"/>
  <c r="H276" i="1"/>
  <c r="I276" i="1"/>
  <c r="J276" i="1"/>
  <c r="K276" i="1"/>
  <c r="L276" i="1"/>
  <c r="M276" i="1"/>
  <c r="N276" i="1"/>
  <c r="O276" i="1"/>
  <c r="H277" i="1"/>
  <c r="I277" i="1"/>
  <c r="J277" i="1"/>
  <c r="K277" i="1"/>
  <c r="L277" i="1"/>
  <c r="M277" i="1"/>
  <c r="N277" i="1"/>
  <c r="O277" i="1"/>
  <c r="H278" i="1"/>
  <c r="I278" i="1"/>
  <c r="J278" i="1"/>
  <c r="K278" i="1"/>
  <c r="L278" i="1"/>
  <c r="M278" i="1"/>
  <c r="N278" i="1"/>
  <c r="O278" i="1"/>
  <c r="H279" i="1"/>
  <c r="I279" i="1"/>
  <c r="J279" i="1"/>
  <c r="K279" i="1"/>
  <c r="L279" i="1"/>
  <c r="M279" i="1"/>
  <c r="N279" i="1"/>
  <c r="O279" i="1"/>
  <c r="H280" i="1"/>
  <c r="I280" i="1"/>
  <c r="J280" i="1"/>
  <c r="K280" i="1"/>
  <c r="L280" i="1"/>
  <c r="M280" i="1"/>
  <c r="N280" i="1"/>
  <c r="O280" i="1"/>
  <c r="H281" i="1"/>
  <c r="I281" i="1"/>
  <c r="J281" i="1"/>
  <c r="K281" i="1"/>
  <c r="L281" i="1"/>
  <c r="M281" i="1"/>
  <c r="N281" i="1"/>
  <c r="O281" i="1"/>
  <c r="H282" i="1"/>
  <c r="I282" i="1"/>
  <c r="J282" i="1"/>
  <c r="K282" i="1"/>
  <c r="L282" i="1"/>
  <c r="M282" i="1"/>
  <c r="N282" i="1"/>
  <c r="O282" i="1"/>
  <c r="H283" i="1"/>
  <c r="I283" i="1"/>
  <c r="J283" i="1"/>
  <c r="K283" i="1"/>
  <c r="L283" i="1"/>
  <c r="M283" i="1"/>
  <c r="N283" i="1"/>
  <c r="O283" i="1"/>
  <c r="H284" i="1"/>
  <c r="I284" i="1"/>
  <c r="J284" i="1"/>
  <c r="K284" i="1"/>
  <c r="L284" i="1"/>
  <c r="M284" i="1"/>
  <c r="N284" i="1"/>
  <c r="O284" i="1"/>
  <c r="H285" i="1"/>
  <c r="I285" i="1"/>
  <c r="J285" i="1"/>
  <c r="K285" i="1"/>
  <c r="L285" i="1"/>
  <c r="M285" i="1"/>
  <c r="N285" i="1"/>
  <c r="O285" i="1"/>
  <c r="H286" i="1"/>
  <c r="I286" i="1"/>
  <c r="J286" i="1"/>
  <c r="K286" i="1"/>
  <c r="L286" i="1"/>
  <c r="M286" i="1"/>
  <c r="N286" i="1"/>
  <c r="O286" i="1"/>
  <c r="H287" i="1"/>
  <c r="I287" i="1"/>
  <c r="J287" i="1"/>
  <c r="K287" i="1"/>
  <c r="L287" i="1"/>
  <c r="M287" i="1"/>
  <c r="N287" i="1"/>
  <c r="O287" i="1"/>
  <c r="H288" i="1"/>
  <c r="I288" i="1"/>
  <c r="J288" i="1"/>
  <c r="K288" i="1"/>
  <c r="L288" i="1"/>
  <c r="M288" i="1"/>
  <c r="N288" i="1"/>
  <c r="O288" i="1"/>
  <c r="H289" i="1"/>
  <c r="I289" i="1"/>
  <c r="J289" i="1"/>
  <c r="K289" i="1"/>
  <c r="L289" i="1"/>
  <c r="M289" i="1"/>
  <c r="N289" i="1"/>
  <c r="O289" i="1"/>
  <c r="H290" i="1"/>
  <c r="I290" i="1"/>
  <c r="J290" i="1"/>
  <c r="K290" i="1"/>
  <c r="L290" i="1"/>
  <c r="M290" i="1"/>
  <c r="N290" i="1"/>
  <c r="O290" i="1"/>
  <c r="H291" i="1"/>
  <c r="I291" i="1"/>
  <c r="J291" i="1"/>
  <c r="K291" i="1"/>
  <c r="L291" i="1"/>
  <c r="M291" i="1"/>
  <c r="N291" i="1"/>
  <c r="O291" i="1"/>
  <c r="H292" i="1"/>
  <c r="I292" i="1"/>
  <c r="J292" i="1"/>
  <c r="K292" i="1"/>
  <c r="L292" i="1"/>
  <c r="M292" i="1"/>
  <c r="N292" i="1"/>
  <c r="O292" i="1"/>
  <c r="H293" i="1"/>
  <c r="I293" i="1"/>
  <c r="J293" i="1"/>
  <c r="K293" i="1"/>
  <c r="L293" i="1"/>
  <c r="M293" i="1"/>
  <c r="N293" i="1"/>
  <c r="O293" i="1"/>
  <c r="H294" i="1"/>
  <c r="I294" i="1"/>
  <c r="J294" i="1"/>
  <c r="K294" i="1"/>
  <c r="L294" i="1"/>
  <c r="M294" i="1"/>
  <c r="N294" i="1"/>
  <c r="O294" i="1"/>
  <c r="H295" i="1"/>
  <c r="I295" i="1"/>
  <c r="J295" i="1"/>
  <c r="K295" i="1"/>
  <c r="L295" i="1"/>
  <c r="M295" i="1"/>
  <c r="N295" i="1"/>
  <c r="O295" i="1"/>
  <c r="H296" i="1"/>
  <c r="I296" i="1"/>
  <c r="J296" i="1"/>
  <c r="K296" i="1"/>
  <c r="L296" i="1"/>
  <c r="M296" i="1"/>
  <c r="N296" i="1"/>
  <c r="O296" i="1"/>
  <c r="H297" i="1"/>
  <c r="I297" i="1"/>
  <c r="J297" i="1"/>
  <c r="K297" i="1"/>
  <c r="L297" i="1"/>
  <c r="M297" i="1"/>
  <c r="N297" i="1"/>
  <c r="O297" i="1"/>
  <c r="H298" i="1"/>
  <c r="I298" i="1"/>
  <c r="J298" i="1"/>
  <c r="K298" i="1"/>
  <c r="L298" i="1"/>
  <c r="M298" i="1"/>
  <c r="N298" i="1"/>
  <c r="O298" i="1"/>
  <c r="H299" i="1"/>
  <c r="I299" i="1"/>
  <c r="J299" i="1"/>
  <c r="K299" i="1"/>
  <c r="L299" i="1"/>
  <c r="M299" i="1"/>
  <c r="N299" i="1"/>
  <c r="O299" i="1"/>
  <c r="H300" i="1"/>
  <c r="I300" i="1"/>
  <c r="J300" i="1"/>
  <c r="K300" i="1"/>
  <c r="L300" i="1"/>
  <c r="M300" i="1"/>
  <c r="N300" i="1"/>
  <c r="O300" i="1"/>
  <c r="H301" i="1"/>
  <c r="I301" i="1"/>
  <c r="J301" i="1"/>
  <c r="K301" i="1"/>
  <c r="L301" i="1"/>
  <c r="M301" i="1"/>
  <c r="N301" i="1"/>
  <c r="O301" i="1"/>
  <c r="H302" i="1"/>
  <c r="I302" i="1"/>
  <c r="J302" i="1"/>
  <c r="K302" i="1"/>
  <c r="L302" i="1"/>
  <c r="M302" i="1"/>
  <c r="N302" i="1"/>
  <c r="O302" i="1"/>
  <c r="H303" i="1"/>
  <c r="I303" i="1"/>
  <c r="J303" i="1"/>
  <c r="K303" i="1"/>
  <c r="L303" i="1"/>
  <c r="M303" i="1"/>
  <c r="N303" i="1"/>
  <c r="O303" i="1"/>
  <c r="H304" i="1"/>
  <c r="I304" i="1"/>
  <c r="J304" i="1"/>
  <c r="K304" i="1"/>
  <c r="L304" i="1"/>
  <c r="M304" i="1"/>
  <c r="N304" i="1"/>
  <c r="O304" i="1"/>
  <c r="H305" i="1"/>
  <c r="I305" i="1"/>
  <c r="J305" i="1"/>
  <c r="K305" i="1"/>
  <c r="L305" i="1"/>
  <c r="M305" i="1"/>
  <c r="N305" i="1"/>
  <c r="O305" i="1"/>
  <c r="H306" i="1"/>
  <c r="I306" i="1"/>
  <c r="J306" i="1"/>
  <c r="K306" i="1"/>
  <c r="L306" i="1"/>
  <c r="M306" i="1"/>
  <c r="N306" i="1"/>
  <c r="O306" i="1"/>
  <c r="H307" i="1"/>
  <c r="I307" i="1"/>
  <c r="J307" i="1"/>
  <c r="K307" i="1"/>
  <c r="L307" i="1"/>
  <c r="M307" i="1"/>
  <c r="N307" i="1"/>
  <c r="O307" i="1"/>
  <c r="H308" i="1"/>
  <c r="I308" i="1"/>
  <c r="J308" i="1"/>
  <c r="K308" i="1"/>
  <c r="L308" i="1"/>
  <c r="M308" i="1"/>
  <c r="N308" i="1"/>
  <c r="O308" i="1"/>
  <c r="H309" i="1"/>
  <c r="I309" i="1"/>
  <c r="J309" i="1"/>
  <c r="K309" i="1"/>
  <c r="L309" i="1"/>
  <c r="M309" i="1"/>
  <c r="N309" i="1"/>
  <c r="O309" i="1"/>
  <c r="H310" i="1"/>
  <c r="I310" i="1"/>
  <c r="J310" i="1"/>
  <c r="K310" i="1"/>
  <c r="L310" i="1"/>
  <c r="M310" i="1"/>
  <c r="N310" i="1"/>
  <c r="O310" i="1"/>
  <c r="H311" i="1"/>
  <c r="I311" i="1"/>
  <c r="J311" i="1"/>
  <c r="K311" i="1"/>
  <c r="L311" i="1"/>
  <c r="M311" i="1"/>
  <c r="N311" i="1"/>
  <c r="O311" i="1"/>
  <c r="H312" i="1"/>
  <c r="I312" i="1"/>
  <c r="J312" i="1"/>
  <c r="K312" i="1"/>
  <c r="L312" i="1"/>
  <c r="M312" i="1"/>
  <c r="N312" i="1"/>
  <c r="O312" i="1"/>
  <c r="H313" i="1"/>
  <c r="I313" i="1"/>
  <c r="J313" i="1"/>
  <c r="K313" i="1"/>
  <c r="L313" i="1"/>
  <c r="M313" i="1"/>
  <c r="N313" i="1"/>
  <c r="O313" i="1"/>
  <c r="H314" i="1"/>
  <c r="I314" i="1"/>
  <c r="J314" i="1"/>
  <c r="K314" i="1"/>
  <c r="L314" i="1"/>
  <c r="M314" i="1"/>
  <c r="N314" i="1"/>
  <c r="O314" i="1"/>
  <c r="H315" i="1"/>
  <c r="I315" i="1"/>
  <c r="J315" i="1"/>
  <c r="K315" i="1"/>
  <c r="L315" i="1"/>
  <c r="M315" i="1"/>
  <c r="N315" i="1"/>
  <c r="O315" i="1"/>
  <c r="H316" i="1"/>
  <c r="I316" i="1"/>
  <c r="J316" i="1"/>
  <c r="K316" i="1"/>
  <c r="L316" i="1"/>
  <c r="M316" i="1"/>
  <c r="N316" i="1"/>
  <c r="O316" i="1"/>
  <c r="H317" i="1"/>
  <c r="I317" i="1"/>
  <c r="J317" i="1"/>
  <c r="K317" i="1"/>
  <c r="L317" i="1"/>
  <c r="M317" i="1"/>
  <c r="N317" i="1"/>
  <c r="O317" i="1"/>
  <c r="H318" i="1"/>
  <c r="I318" i="1"/>
  <c r="J318" i="1"/>
  <c r="K318" i="1"/>
  <c r="L318" i="1"/>
  <c r="M318" i="1"/>
  <c r="N318" i="1"/>
  <c r="O318" i="1"/>
  <c r="H319" i="1"/>
  <c r="I319" i="1"/>
  <c r="J319" i="1"/>
  <c r="K319" i="1"/>
  <c r="L319" i="1"/>
  <c r="M319" i="1"/>
  <c r="N319" i="1"/>
  <c r="O319" i="1"/>
  <c r="H320" i="1"/>
  <c r="I320" i="1"/>
  <c r="J320" i="1"/>
  <c r="K320" i="1"/>
  <c r="L320" i="1"/>
  <c r="M320" i="1"/>
  <c r="N320" i="1"/>
  <c r="O320" i="1"/>
  <c r="H321" i="1"/>
  <c r="I321" i="1"/>
  <c r="J321" i="1"/>
  <c r="K321" i="1"/>
  <c r="L321" i="1"/>
  <c r="M321" i="1"/>
  <c r="N321" i="1"/>
  <c r="O321" i="1"/>
  <c r="H322" i="1"/>
  <c r="I322" i="1"/>
  <c r="J322" i="1"/>
  <c r="K322" i="1"/>
  <c r="L322" i="1"/>
  <c r="M322" i="1"/>
  <c r="N322" i="1"/>
  <c r="O322" i="1"/>
  <c r="H323" i="1"/>
  <c r="I323" i="1"/>
  <c r="J323" i="1"/>
  <c r="K323" i="1"/>
  <c r="L323" i="1"/>
  <c r="M323" i="1"/>
  <c r="N323" i="1"/>
  <c r="O323" i="1"/>
  <c r="H324" i="1"/>
  <c r="I324" i="1"/>
  <c r="J324" i="1"/>
  <c r="K324" i="1"/>
  <c r="L324" i="1"/>
  <c r="M324" i="1"/>
  <c r="N324" i="1"/>
  <c r="O324" i="1"/>
  <c r="H325" i="1"/>
  <c r="I325" i="1"/>
  <c r="J325" i="1"/>
  <c r="K325" i="1"/>
  <c r="L325" i="1"/>
  <c r="M325" i="1"/>
  <c r="N325" i="1"/>
  <c r="O325" i="1"/>
  <c r="H326" i="1"/>
  <c r="I326" i="1"/>
  <c r="J326" i="1"/>
  <c r="K326" i="1"/>
  <c r="L326" i="1"/>
  <c r="M326" i="1"/>
  <c r="N326" i="1"/>
  <c r="O326" i="1"/>
  <c r="H327" i="1"/>
  <c r="I327" i="1"/>
  <c r="J327" i="1"/>
  <c r="K327" i="1"/>
  <c r="L327" i="1"/>
  <c r="M327" i="1"/>
  <c r="N327" i="1"/>
  <c r="O327" i="1"/>
  <c r="H328" i="1"/>
  <c r="I328" i="1"/>
  <c r="J328" i="1"/>
  <c r="K328" i="1"/>
  <c r="L328" i="1"/>
  <c r="M328" i="1"/>
  <c r="N328" i="1"/>
  <c r="O328" i="1"/>
  <c r="H329" i="1"/>
  <c r="I329" i="1"/>
  <c r="J329" i="1"/>
  <c r="K329" i="1"/>
  <c r="L329" i="1"/>
  <c r="M329" i="1"/>
  <c r="N329" i="1"/>
  <c r="O329" i="1"/>
  <c r="H330" i="1"/>
  <c r="I330" i="1"/>
  <c r="J330" i="1"/>
  <c r="K330" i="1"/>
  <c r="L330" i="1"/>
  <c r="M330" i="1"/>
  <c r="N330" i="1"/>
  <c r="O330" i="1"/>
  <c r="H331" i="1"/>
  <c r="I331" i="1"/>
  <c r="J331" i="1"/>
  <c r="K331" i="1"/>
  <c r="L331" i="1"/>
  <c r="M331" i="1"/>
  <c r="N331" i="1"/>
  <c r="O331" i="1"/>
  <c r="H332" i="1"/>
  <c r="I332" i="1"/>
  <c r="J332" i="1"/>
  <c r="K332" i="1"/>
  <c r="L332" i="1"/>
  <c r="M332" i="1"/>
  <c r="N332" i="1"/>
  <c r="O332" i="1"/>
  <c r="H333" i="1"/>
  <c r="I333" i="1"/>
  <c r="J333" i="1"/>
  <c r="K333" i="1"/>
  <c r="L333" i="1"/>
  <c r="M333" i="1"/>
  <c r="N333" i="1"/>
  <c r="O333" i="1"/>
  <c r="H334" i="1"/>
  <c r="I334" i="1"/>
  <c r="J334" i="1"/>
  <c r="K334" i="1"/>
  <c r="L334" i="1"/>
  <c r="M334" i="1"/>
  <c r="N334" i="1"/>
  <c r="O334" i="1"/>
  <c r="H335" i="1"/>
  <c r="I335" i="1"/>
  <c r="J335" i="1"/>
  <c r="K335" i="1"/>
  <c r="L335" i="1"/>
  <c r="M335" i="1"/>
  <c r="N335" i="1"/>
  <c r="O335" i="1"/>
  <c r="H336" i="1"/>
  <c r="I336" i="1"/>
  <c r="J336" i="1"/>
  <c r="K336" i="1"/>
  <c r="L336" i="1"/>
  <c r="M336" i="1"/>
  <c r="N336" i="1"/>
  <c r="O336" i="1"/>
  <c r="H337" i="1"/>
  <c r="I337" i="1"/>
  <c r="J337" i="1"/>
  <c r="K337" i="1"/>
  <c r="L337" i="1"/>
  <c r="M337" i="1"/>
  <c r="N337" i="1"/>
  <c r="O337" i="1"/>
  <c r="H338" i="1"/>
  <c r="I338" i="1"/>
  <c r="J338" i="1"/>
  <c r="K338" i="1"/>
  <c r="L338" i="1"/>
  <c r="M338" i="1"/>
  <c r="N338" i="1"/>
  <c r="O338" i="1"/>
  <c r="H339" i="1"/>
  <c r="I339" i="1"/>
  <c r="J339" i="1"/>
  <c r="K339" i="1"/>
  <c r="L339" i="1"/>
  <c r="M339" i="1"/>
  <c r="N339" i="1"/>
  <c r="O339" i="1"/>
  <c r="H340" i="1"/>
  <c r="I340" i="1"/>
  <c r="J340" i="1"/>
  <c r="K340" i="1"/>
  <c r="L340" i="1"/>
  <c r="M340" i="1"/>
  <c r="N340" i="1"/>
  <c r="O340" i="1"/>
  <c r="H341" i="1"/>
  <c r="I341" i="1"/>
  <c r="J341" i="1"/>
  <c r="K341" i="1"/>
  <c r="L341" i="1"/>
  <c r="M341" i="1"/>
  <c r="N341" i="1"/>
  <c r="O341" i="1"/>
  <c r="H342" i="1"/>
  <c r="I342" i="1"/>
  <c r="J342" i="1"/>
  <c r="K342" i="1"/>
  <c r="L342" i="1"/>
  <c r="M342" i="1"/>
  <c r="N342" i="1"/>
  <c r="O342" i="1"/>
  <c r="H343" i="1"/>
  <c r="I343" i="1"/>
  <c r="J343" i="1"/>
  <c r="K343" i="1"/>
  <c r="L343" i="1"/>
  <c r="M343" i="1"/>
  <c r="N343" i="1"/>
  <c r="O343" i="1"/>
  <c r="H344" i="1"/>
  <c r="I344" i="1"/>
  <c r="J344" i="1"/>
  <c r="K344" i="1"/>
  <c r="L344" i="1"/>
  <c r="M344" i="1"/>
  <c r="N344" i="1"/>
  <c r="O344" i="1"/>
  <c r="H345" i="1"/>
  <c r="I345" i="1"/>
  <c r="J345" i="1"/>
  <c r="K345" i="1"/>
  <c r="L345" i="1"/>
  <c r="M345" i="1"/>
  <c r="N345" i="1"/>
  <c r="O345" i="1"/>
  <c r="H346" i="1"/>
  <c r="I346" i="1"/>
  <c r="J346" i="1"/>
  <c r="K346" i="1"/>
  <c r="L346" i="1"/>
  <c r="M346" i="1"/>
  <c r="N346" i="1"/>
  <c r="O346" i="1"/>
  <c r="H347" i="1"/>
  <c r="I347" i="1"/>
  <c r="J347" i="1"/>
  <c r="K347" i="1"/>
  <c r="L347" i="1"/>
  <c r="M347" i="1"/>
  <c r="N347" i="1"/>
  <c r="O347" i="1"/>
  <c r="H348" i="1"/>
  <c r="I348" i="1"/>
  <c r="J348" i="1"/>
  <c r="K348" i="1"/>
  <c r="L348" i="1"/>
  <c r="M348" i="1"/>
  <c r="N348" i="1"/>
  <c r="O348" i="1"/>
  <c r="H349" i="1"/>
  <c r="I349" i="1"/>
  <c r="J349" i="1"/>
  <c r="K349" i="1"/>
  <c r="L349" i="1"/>
  <c r="M349" i="1"/>
  <c r="N349" i="1"/>
  <c r="O349" i="1"/>
  <c r="H350" i="1"/>
  <c r="I350" i="1"/>
  <c r="J350" i="1"/>
  <c r="K350" i="1"/>
  <c r="L350" i="1"/>
  <c r="M350" i="1"/>
  <c r="N350" i="1"/>
  <c r="O350" i="1"/>
  <c r="H351" i="1"/>
  <c r="I351" i="1"/>
  <c r="J351" i="1"/>
  <c r="K351" i="1"/>
  <c r="L351" i="1"/>
  <c r="M351" i="1"/>
  <c r="N351" i="1"/>
  <c r="O351" i="1"/>
  <c r="H352" i="1"/>
  <c r="I352" i="1"/>
  <c r="J352" i="1"/>
  <c r="K352" i="1"/>
  <c r="L352" i="1"/>
  <c r="M352" i="1"/>
  <c r="N352" i="1"/>
  <c r="O352" i="1"/>
  <c r="H353" i="1"/>
  <c r="I353" i="1"/>
  <c r="J353" i="1"/>
  <c r="K353" i="1"/>
  <c r="L353" i="1"/>
  <c r="M353" i="1"/>
  <c r="N353" i="1"/>
  <c r="O353" i="1"/>
  <c r="H354" i="1"/>
  <c r="I354" i="1"/>
  <c r="J354" i="1"/>
  <c r="K354" i="1"/>
  <c r="L354" i="1"/>
  <c r="M354" i="1"/>
  <c r="N354" i="1"/>
  <c r="O354" i="1"/>
  <c r="H355" i="1"/>
  <c r="I355" i="1"/>
  <c r="J355" i="1"/>
  <c r="K355" i="1"/>
  <c r="L355" i="1"/>
  <c r="M355" i="1"/>
  <c r="N355" i="1"/>
  <c r="O355" i="1"/>
  <c r="H356" i="1"/>
  <c r="I356" i="1"/>
  <c r="J356" i="1"/>
  <c r="K356" i="1"/>
  <c r="L356" i="1"/>
  <c r="M356" i="1"/>
  <c r="N356" i="1"/>
  <c r="O356" i="1"/>
  <c r="H357" i="1"/>
  <c r="I357" i="1"/>
  <c r="J357" i="1"/>
  <c r="K357" i="1"/>
  <c r="L357" i="1"/>
  <c r="M357" i="1"/>
  <c r="N357" i="1"/>
  <c r="O357" i="1"/>
  <c r="H358" i="1"/>
  <c r="I358" i="1"/>
  <c r="J358" i="1"/>
  <c r="K358" i="1"/>
  <c r="L358" i="1"/>
  <c r="M358" i="1"/>
  <c r="N358" i="1"/>
  <c r="O358" i="1"/>
  <c r="H359" i="1"/>
  <c r="I359" i="1"/>
  <c r="J359" i="1"/>
  <c r="K359" i="1"/>
  <c r="L359" i="1"/>
  <c r="M359" i="1"/>
  <c r="N359" i="1"/>
  <c r="O359" i="1"/>
  <c r="H360" i="1"/>
  <c r="I360" i="1"/>
  <c r="J360" i="1"/>
  <c r="K360" i="1"/>
  <c r="L360" i="1"/>
  <c r="M360" i="1"/>
  <c r="N360" i="1"/>
  <c r="O360" i="1"/>
  <c r="H361" i="1"/>
  <c r="I361" i="1"/>
  <c r="J361" i="1"/>
  <c r="K361" i="1"/>
  <c r="L361" i="1"/>
  <c r="M361" i="1"/>
  <c r="N361" i="1"/>
  <c r="O361" i="1"/>
  <c r="H362" i="1"/>
  <c r="I362" i="1"/>
  <c r="J362" i="1"/>
  <c r="K362" i="1"/>
  <c r="L362" i="1"/>
  <c r="M362" i="1"/>
  <c r="N362" i="1"/>
  <c r="O362" i="1"/>
  <c r="H363" i="1"/>
  <c r="I363" i="1"/>
  <c r="J363" i="1"/>
  <c r="K363" i="1"/>
  <c r="L363" i="1"/>
  <c r="M363" i="1"/>
  <c r="N363" i="1"/>
  <c r="O363" i="1"/>
  <c r="H364" i="1"/>
  <c r="I364" i="1"/>
  <c r="J364" i="1"/>
  <c r="K364" i="1"/>
  <c r="L364" i="1"/>
  <c r="M364" i="1"/>
  <c r="N364" i="1"/>
  <c r="O364" i="1"/>
  <c r="H365" i="1"/>
  <c r="I365" i="1"/>
  <c r="J365" i="1"/>
  <c r="K365" i="1"/>
  <c r="L365" i="1"/>
  <c r="M365" i="1"/>
  <c r="N365" i="1"/>
  <c r="O365" i="1"/>
  <c r="H366" i="1"/>
  <c r="I366" i="1"/>
  <c r="J366" i="1"/>
  <c r="K366" i="1"/>
  <c r="L366" i="1"/>
  <c r="M366" i="1"/>
  <c r="N366" i="1"/>
  <c r="O366" i="1"/>
  <c r="H367" i="1"/>
  <c r="I367" i="1"/>
  <c r="J367" i="1"/>
  <c r="K367" i="1"/>
  <c r="L367" i="1"/>
  <c r="M367" i="1"/>
  <c r="N367" i="1"/>
  <c r="O367" i="1"/>
  <c r="H368" i="1"/>
  <c r="I368" i="1"/>
  <c r="J368" i="1"/>
  <c r="K368" i="1"/>
  <c r="L368" i="1"/>
  <c r="M368" i="1"/>
  <c r="N368" i="1"/>
  <c r="O368" i="1"/>
  <c r="H369" i="1"/>
  <c r="I369" i="1"/>
  <c r="J369" i="1"/>
  <c r="K369" i="1"/>
  <c r="L369" i="1"/>
  <c r="M369" i="1"/>
  <c r="N369" i="1"/>
  <c r="O369" i="1"/>
  <c r="H370" i="1"/>
  <c r="I370" i="1"/>
  <c r="J370" i="1"/>
  <c r="K370" i="1"/>
  <c r="L370" i="1"/>
  <c r="M370" i="1"/>
  <c r="N370" i="1"/>
  <c r="O370" i="1"/>
  <c r="H371" i="1"/>
  <c r="I371" i="1"/>
  <c r="J371" i="1"/>
  <c r="K371" i="1"/>
  <c r="L371" i="1"/>
  <c r="M371" i="1"/>
  <c r="N371" i="1"/>
  <c r="O371" i="1"/>
  <c r="H372" i="1"/>
  <c r="I372" i="1"/>
  <c r="J372" i="1"/>
  <c r="K372" i="1"/>
  <c r="L372" i="1"/>
  <c r="M372" i="1"/>
  <c r="N372" i="1"/>
  <c r="O372" i="1"/>
  <c r="H373" i="1"/>
  <c r="I373" i="1"/>
  <c r="J373" i="1"/>
  <c r="K373" i="1"/>
  <c r="L373" i="1"/>
  <c r="M373" i="1"/>
  <c r="N373" i="1"/>
  <c r="O373" i="1"/>
  <c r="H374" i="1"/>
  <c r="I374" i="1"/>
  <c r="J374" i="1"/>
  <c r="K374" i="1"/>
  <c r="L374" i="1"/>
  <c r="M374" i="1"/>
  <c r="N374" i="1"/>
  <c r="O374" i="1"/>
  <c r="H375" i="1"/>
  <c r="I375" i="1"/>
  <c r="J375" i="1"/>
  <c r="K375" i="1"/>
  <c r="L375" i="1"/>
  <c r="M375" i="1"/>
  <c r="N375" i="1"/>
  <c r="O375" i="1"/>
  <c r="H376" i="1"/>
  <c r="I376" i="1"/>
  <c r="J376" i="1"/>
  <c r="K376" i="1"/>
  <c r="L376" i="1"/>
  <c r="M376" i="1"/>
  <c r="N376" i="1"/>
  <c r="O376" i="1"/>
  <c r="H377" i="1"/>
  <c r="I377" i="1"/>
  <c r="J377" i="1"/>
  <c r="K377" i="1"/>
  <c r="L377" i="1"/>
  <c r="M377" i="1"/>
  <c r="N377" i="1"/>
  <c r="O377" i="1"/>
  <c r="H378" i="1"/>
  <c r="I378" i="1"/>
  <c r="J378" i="1"/>
  <c r="K378" i="1"/>
  <c r="L378" i="1"/>
  <c r="M378" i="1"/>
  <c r="N378" i="1"/>
  <c r="O378" i="1"/>
  <c r="H379" i="1"/>
  <c r="I379" i="1"/>
  <c r="J379" i="1"/>
  <c r="K379" i="1"/>
  <c r="L379" i="1"/>
  <c r="M379" i="1"/>
  <c r="N379" i="1"/>
  <c r="O379" i="1"/>
  <c r="H380" i="1"/>
  <c r="I380" i="1"/>
  <c r="J380" i="1"/>
  <c r="K380" i="1"/>
  <c r="L380" i="1"/>
  <c r="M380" i="1"/>
  <c r="N380" i="1"/>
  <c r="O380" i="1"/>
  <c r="H381" i="1"/>
  <c r="I381" i="1"/>
  <c r="J381" i="1"/>
  <c r="K381" i="1"/>
  <c r="L381" i="1"/>
  <c r="M381" i="1"/>
  <c r="N381" i="1"/>
  <c r="O381" i="1"/>
  <c r="H382" i="1"/>
  <c r="I382" i="1"/>
  <c r="J382" i="1"/>
  <c r="K382" i="1"/>
  <c r="L382" i="1"/>
  <c r="M382" i="1"/>
  <c r="N382" i="1"/>
  <c r="O382" i="1"/>
  <c r="H383" i="1"/>
  <c r="I383" i="1"/>
  <c r="J383" i="1"/>
  <c r="K383" i="1"/>
  <c r="L383" i="1"/>
  <c r="M383" i="1"/>
  <c r="N383" i="1"/>
  <c r="O383" i="1"/>
  <c r="H384" i="1"/>
  <c r="I384" i="1"/>
  <c r="J384" i="1"/>
  <c r="K384" i="1"/>
  <c r="L384" i="1"/>
  <c r="M384" i="1"/>
  <c r="N384" i="1"/>
  <c r="O384" i="1"/>
  <c r="H385" i="1"/>
  <c r="I385" i="1"/>
  <c r="J385" i="1"/>
  <c r="K385" i="1"/>
  <c r="L385" i="1"/>
  <c r="M385" i="1"/>
  <c r="N385" i="1"/>
  <c r="O385" i="1"/>
  <c r="H386" i="1"/>
  <c r="I386" i="1"/>
  <c r="J386" i="1"/>
  <c r="K386" i="1"/>
  <c r="L386" i="1"/>
  <c r="M386" i="1"/>
  <c r="N386" i="1"/>
  <c r="O386" i="1"/>
  <c r="H387" i="1"/>
  <c r="I387" i="1"/>
  <c r="J387" i="1"/>
  <c r="K387" i="1"/>
  <c r="L387" i="1"/>
  <c r="M387" i="1"/>
  <c r="N387" i="1"/>
  <c r="O387" i="1"/>
  <c r="H388" i="1"/>
  <c r="I388" i="1"/>
  <c r="J388" i="1"/>
  <c r="K388" i="1"/>
  <c r="L388" i="1"/>
  <c r="M388" i="1"/>
  <c r="N388" i="1"/>
  <c r="O388" i="1"/>
  <c r="H389" i="1"/>
  <c r="I389" i="1"/>
  <c r="J389" i="1"/>
  <c r="K389" i="1"/>
  <c r="L389" i="1"/>
  <c r="M389" i="1"/>
  <c r="N389" i="1"/>
  <c r="O389" i="1"/>
  <c r="H390" i="1"/>
  <c r="I390" i="1"/>
  <c r="J390" i="1"/>
  <c r="K390" i="1"/>
  <c r="L390" i="1"/>
  <c r="M390" i="1"/>
  <c r="N390" i="1"/>
  <c r="O390" i="1"/>
  <c r="H391" i="1"/>
  <c r="I391" i="1"/>
  <c r="J391" i="1"/>
  <c r="K391" i="1"/>
  <c r="L391" i="1"/>
  <c r="M391" i="1"/>
  <c r="N391" i="1"/>
  <c r="O391" i="1"/>
  <c r="H392" i="1"/>
  <c r="I392" i="1"/>
  <c r="J392" i="1"/>
  <c r="K392" i="1"/>
  <c r="L392" i="1"/>
  <c r="M392" i="1"/>
  <c r="N392" i="1"/>
  <c r="O392" i="1"/>
  <c r="H393" i="1"/>
  <c r="I393" i="1"/>
  <c r="J393" i="1"/>
  <c r="K393" i="1"/>
  <c r="L393" i="1"/>
  <c r="M393" i="1"/>
  <c r="N393" i="1"/>
  <c r="O393" i="1"/>
  <c r="H394" i="1"/>
  <c r="I394" i="1"/>
  <c r="J394" i="1"/>
  <c r="K394" i="1"/>
  <c r="L394" i="1"/>
  <c r="M394" i="1"/>
  <c r="N394" i="1"/>
  <c r="O394" i="1"/>
  <c r="H395" i="1"/>
  <c r="I395" i="1"/>
  <c r="J395" i="1"/>
  <c r="K395" i="1"/>
  <c r="L395" i="1"/>
  <c r="M395" i="1"/>
  <c r="N395" i="1"/>
  <c r="O395" i="1"/>
  <c r="H396" i="1"/>
  <c r="I396" i="1"/>
  <c r="J396" i="1"/>
  <c r="K396" i="1"/>
  <c r="L396" i="1"/>
  <c r="M396" i="1"/>
  <c r="N396" i="1"/>
  <c r="O396" i="1"/>
  <c r="H397" i="1"/>
  <c r="I397" i="1"/>
  <c r="J397" i="1"/>
  <c r="K397" i="1"/>
  <c r="L397" i="1"/>
  <c r="M397" i="1"/>
  <c r="N397" i="1"/>
  <c r="O397" i="1"/>
  <c r="H398" i="1"/>
  <c r="I398" i="1"/>
  <c r="J398" i="1"/>
  <c r="K398" i="1"/>
  <c r="L398" i="1"/>
  <c r="M398" i="1"/>
  <c r="N398" i="1"/>
  <c r="O398" i="1"/>
  <c r="H399" i="1"/>
  <c r="I399" i="1"/>
  <c r="J399" i="1"/>
  <c r="K399" i="1"/>
  <c r="L399" i="1"/>
  <c r="M399" i="1"/>
  <c r="N399" i="1"/>
  <c r="O399" i="1"/>
  <c r="H400" i="1"/>
  <c r="I400" i="1"/>
  <c r="J400" i="1"/>
  <c r="K400" i="1"/>
  <c r="L400" i="1"/>
  <c r="M400" i="1"/>
  <c r="N400" i="1"/>
  <c r="O400" i="1"/>
  <c r="H401" i="1"/>
  <c r="I401" i="1"/>
  <c r="J401" i="1"/>
  <c r="K401" i="1"/>
  <c r="L401" i="1"/>
  <c r="M401" i="1"/>
  <c r="N401" i="1"/>
  <c r="O401" i="1"/>
  <c r="H402" i="1"/>
  <c r="I402" i="1"/>
  <c r="J402" i="1"/>
  <c r="K402" i="1"/>
  <c r="L402" i="1"/>
  <c r="M402" i="1"/>
  <c r="N402" i="1"/>
  <c r="O402" i="1"/>
  <c r="H403" i="1"/>
  <c r="I403" i="1"/>
  <c r="J403" i="1"/>
  <c r="K403" i="1"/>
  <c r="L403" i="1"/>
  <c r="M403" i="1"/>
  <c r="N403" i="1"/>
  <c r="O403" i="1"/>
  <c r="H404" i="1"/>
  <c r="I404" i="1"/>
  <c r="J404" i="1"/>
  <c r="K404" i="1"/>
  <c r="L404" i="1"/>
  <c r="M404" i="1"/>
  <c r="N404" i="1"/>
  <c r="O404" i="1"/>
  <c r="H405" i="1"/>
  <c r="I405" i="1"/>
  <c r="J405" i="1"/>
  <c r="K405" i="1"/>
  <c r="L405" i="1"/>
  <c r="M405" i="1"/>
  <c r="N405" i="1"/>
  <c r="O405" i="1"/>
  <c r="H406" i="1"/>
  <c r="I406" i="1"/>
  <c r="J406" i="1"/>
  <c r="K406" i="1"/>
  <c r="L406" i="1"/>
  <c r="M406" i="1"/>
  <c r="N406" i="1"/>
  <c r="O406" i="1"/>
  <c r="H407" i="1"/>
  <c r="I407" i="1"/>
  <c r="J407" i="1"/>
  <c r="K407" i="1"/>
  <c r="L407" i="1"/>
  <c r="M407" i="1"/>
  <c r="N407" i="1"/>
  <c r="O407" i="1"/>
  <c r="H408" i="1"/>
  <c r="I408" i="1"/>
  <c r="J408" i="1"/>
  <c r="K408" i="1"/>
  <c r="L408" i="1"/>
  <c r="M408" i="1"/>
  <c r="N408" i="1"/>
  <c r="O408" i="1"/>
  <c r="H409" i="1"/>
  <c r="I409" i="1"/>
  <c r="J409" i="1"/>
  <c r="K409" i="1"/>
  <c r="L409" i="1"/>
  <c r="M409" i="1"/>
  <c r="N409" i="1"/>
  <c r="O409" i="1"/>
  <c r="H410" i="1"/>
  <c r="I410" i="1"/>
  <c r="J410" i="1"/>
  <c r="K410" i="1"/>
  <c r="L410" i="1"/>
  <c r="M410" i="1"/>
  <c r="N410" i="1"/>
  <c r="O410" i="1"/>
  <c r="H411" i="1"/>
  <c r="I411" i="1"/>
  <c r="J411" i="1"/>
  <c r="K411" i="1"/>
  <c r="L411" i="1"/>
  <c r="M411" i="1"/>
  <c r="N411" i="1"/>
  <c r="O411" i="1"/>
  <c r="H412" i="1"/>
  <c r="I412" i="1"/>
  <c r="J412" i="1"/>
  <c r="K412" i="1"/>
  <c r="L412" i="1"/>
  <c r="M412" i="1"/>
  <c r="N412" i="1"/>
  <c r="O412" i="1"/>
  <c r="H413" i="1"/>
  <c r="I413" i="1"/>
  <c r="J413" i="1"/>
  <c r="K413" i="1"/>
  <c r="L413" i="1"/>
  <c r="M413" i="1"/>
  <c r="N413" i="1"/>
  <c r="O413" i="1"/>
  <c r="H414" i="1"/>
  <c r="I414" i="1"/>
  <c r="J414" i="1"/>
  <c r="K414" i="1"/>
  <c r="L414" i="1"/>
  <c r="M414" i="1"/>
  <c r="N414" i="1"/>
  <c r="O414" i="1"/>
  <c r="H415" i="1"/>
  <c r="I415" i="1"/>
  <c r="J415" i="1"/>
  <c r="K415" i="1"/>
  <c r="L415" i="1"/>
  <c r="M415" i="1"/>
  <c r="N415" i="1"/>
  <c r="O415" i="1"/>
  <c r="H416" i="1"/>
  <c r="I416" i="1"/>
  <c r="J416" i="1"/>
  <c r="K416" i="1"/>
  <c r="L416" i="1"/>
  <c r="M416" i="1"/>
  <c r="N416" i="1"/>
  <c r="O416" i="1"/>
  <c r="H417" i="1"/>
  <c r="I417" i="1"/>
  <c r="J417" i="1"/>
  <c r="K417" i="1"/>
  <c r="L417" i="1"/>
  <c r="M417" i="1"/>
  <c r="N417" i="1"/>
  <c r="O417" i="1"/>
  <c r="H418" i="1"/>
  <c r="I418" i="1"/>
  <c r="J418" i="1"/>
  <c r="K418" i="1"/>
  <c r="L418" i="1"/>
  <c r="M418" i="1"/>
  <c r="N418" i="1"/>
  <c r="O418" i="1"/>
  <c r="H419" i="1"/>
  <c r="I419" i="1"/>
  <c r="J419" i="1"/>
  <c r="K419" i="1"/>
  <c r="L419" i="1"/>
  <c r="M419" i="1"/>
  <c r="N419" i="1"/>
  <c r="O419" i="1"/>
  <c r="H420" i="1"/>
  <c r="I420" i="1"/>
  <c r="J420" i="1"/>
  <c r="K420" i="1"/>
  <c r="L420" i="1"/>
  <c r="M420" i="1"/>
  <c r="N420" i="1"/>
  <c r="O420" i="1"/>
  <c r="H421" i="1"/>
  <c r="I421" i="1"/>
  <c r="J421" i="1"/>
  <c r="K421" i="1"/>
  <c r="L421" i="1"/>
  <c r="M421" i="1"/>
  <c r="N421" i="1"/>
  <c r="O421" i="1"/>
  <c r="H422" i="1"/>
  <c r="I422" i="1"/>
  <c r="J422" i="1"/>
  <c r="K422" i="1"/>
  <c r="L422" i="1"/>
  <c r="M422" i="1"/>
  <c r="N422" i="1"/>
  <c r="O422" i="1"/>
  <c r="H423" i="1"/>
  <c r="I423" i="1"/>
  <c r="J423" i="1"/>
  <c r="K423" i="1"/>
  <c r="L423" i="1"/>
  <c r="M423" i="1"/>
  <c r="N423" i="1"/>
  <c r="O423" i="1"/>
  <c r="H424" i="1"/>
  <c r="I424" i="1"/>
  <c r="J424" i="1"/>
  <c r="K424" i="1"/>
  <c r="L424" i="1"/>
  <c r="M424" i="1"/>
  <c r="N424" i="1"/>
  <c r="O424" i="1"/>
  <c r="H425" i="1"/>
  <c r="I425" i="1"/>
  <c r="J425" i="1"/>
  <c r="K425" i="1"/>
  <c r="L425" i="1"/>
  <c r="M425" i="1"/>
  <c r="N425" i="1"/>
  <c r="O425" i="1"/>
  <c r="H426" i="1"/>
  <c r="I426" i="1"/>
  <c r="J426" i="1"/>
  <c r="K426" i="1"/>
  <c r="L426" i="1"/>
  <c r="M426" i="1"/>
  <c r="N426" i="1"/>
  <c r="O426" i="1"/>
  <c r="H427" i="1"/>
  <c r="I427" i="1"/>
  <c r="J427" i="1"/>
  <c r="K427" i="1"/>
  <c r="L427" i="1"/>
  <c r="M427" i="1"/>
  <c r="N427" i="1"/>
  <c r="O427" i="1"/>
  <c r="H428" i="1"/>
  <c r="I428" i="1"/>
  <c r="J428" i="1"/>
  <c r="K428" i="1"/>
  <c r="L428" i="1"/>
  <c r="M428" i="1"/>
  <c r="N428" i="1"/>
  <c r="O428" i="1"/>
  <c r="H429" i="1"/>
  <c r="I429" i="1"/>
  <c r="J429" i="1"/>
  <c r="K429" i="1"/>
  <c r="L429" i="1"/>
  <c r="M429" i="1"/>
  <c r="N429" i="1"/>
  <c r="O429" i="1"/>
  <c r="H430" i="1"/>
  <c r="I430" i="1"/>
  <c r="J430" i="1"/>
  <c r="K430" i="1"/>
  <c r="L430" i="1"/>
  <c r="M430" i="1"/>
  <c r="N430" i="1"/>
  <c r="O430" i="1"/>
  <c r="H431" i="1"/>
  <c r="I431" i="1"/>
  <c r="J431" i="1"/>
  <c r="K431" i="1"/>
  <c r="L431" i="1"/>
  <c r="M431" i="1"/>
  <c r="N431" i="1"/>
  <c r="O431" i="1"/>
  <c r="H432" i="1"/>
  <c r="I432" i="1"/>
  <c r="J432" i="1"/>
  <c r="K432" i="1"/>
  <c r="L432" i="1"/>
  <c r="M432" i="1"/>
  <c r="N432" i="1"/>
  <c r="O432" i="1"/>
  <c r="H433" i="1"/>
  <c r="I433" i="1"/>
  <c r="J433" i="1"/>
  <c r="K433" i="1"/>
  <c r="L433" i="1"/>
  <c r="M433" i="1"/>
  <c r="N433" i="1"/>
  <c r="O433" i="1"/>
  <c r="H434" i="1"/>
  <c r="I434" i="1"/>
  <c r="J434" i="1"/>
  <c r="K434" i="1"/>
  <c r="L434" i="1"/>
  <c r="M434" i="1"/>
  <c r="N434" i="1"/>
  <c r="O434" i="1"/>
  <c r="H435" i="1"/>
  <c r="I435" i="1"/>
  <c r="J435" i="1"/>
  <c r="K435" i="1"/>
  <c r="L435" i="1"/>
  <c r="M435" i="1"/>
  <c r="N435" i="1"/>
  <c r="O435" i="1"/>
  <c r="H436" i="1"/>
  <c r="I436" i="1"/>
  <c r="J436" i="1"/>
  <c r="K436" i="1"/>
  <c r="L436" i="1"/>
  <c r="M436" i="1"/>
  <c r="N436" i="1"/>
  <c r="O436" i="1"/>
  <c r="H437" i="1"/>
  <c r="I437" i="1"/>
  <c r="J437" i="1"/>
  <c r="K437" i="1"/>
  <c r="L437" i="1"/>
  <c r="M437" i="1"/>
  <c r="N437" i="1"/>
  <c r="O437" i="1"/>
  <c r="H438" i="1"/>
  <c r="I438" i="1"/>
  <c r="J438" i="1"/>
  <c r="K438" i="1"/>
  <c r="L438" i="1"/>
  <c r="M438" i="1"/>
  <c r="N438" i="1"/>
  <c r="O438" i="1"/>
  <c r="H439" i="1"/>
  <c r="I439" i="1"/>
  <c r="J439" i="1"/>
  <c r="K439" i="1"/>
  <c r="L439" i="1"/>
  <c r="M439" i="1"/>
  <c r="N439" i="1"/>
  <c r="O439" i="1"/>
  <c r="H440" i="1"/>
  <c r="I440" i="1"/>
  <c r="J440" i="1"/>
  <c r="K440" i="1"/>
  <c r="L440" i="1"/>
  <c r="M440" i="1"/>
  <c r="N440" i="1"/>
  <c r="O440" i="1"/>
  <c r="H441" i="1"/>
  <c r="I441" i="1"/>
  <c r="J441" i="1"/>
  <c r="K441" i="1"/>
  <c r="L441" i="1"/>
  <c r="M441" i="1"/>
  <c r="N441" i="1"/>
  <c r="O441" i="1"/>
  <c r="H442" i="1"/>
  <c r="I442" i="1"/>
  <c r="J442" i="1"/>
  <c r="K442" i="1"/>
  <c r="L442" i="1"/>
  <c r="M442" i="1"/>
  <c r="N442" i="1"/>
  <c r="O442" i="1"/>
  <c r="H443" i="1"/>
  <c r="I443" i="1"/>
  <c r="J443" i="1"/>
  <c r="K443" i="1"/>
  <c r="L443" i="1"/>
  <c r="M443" i="1"/>
  <c r="N443" i="1"/>
  <c r="O443" i="1"/>
  <c r="H444" i="1"/>
  <c r="I444" i="1"/>
  <c r="J444" i="1"/>
  <c r="K444" i="1"/>
  <c r="L444" i="1"/>
  <c r="M444" i="1"/>
  <c r="N444" i="1"/>
  <c r="O444" i="1"/>
  <c r="H445" i="1"/>
  <c r="I445" i="1"/>
  <c r="J445" i="1"/>
  <c r="K445" i="1"/>
  <c r="L445" i="1"/>
  <c r="M445" i="1"/>
  <c r="N445" i="1"/>
  <c r="O445" i="1"/>
  <c r="H446" i="1"/>
  <c r="I446" i="1"/>
  <c r="J446" i="1"/>
  <c r="K446" i="1"/>
  <c r="L446" i="1"/>
  <c r="M446" i="1"/>
  <c r="N446" i="1"/>
  <c r="O446" i="1"/>
  <c r="H447" i="1"/>
  <c r="I447" i="1"/>
  <c r="J447" i="1"/>
  <c r="K447" i="1"/>
  <c r="L447" i="1"/>
  <c r="M447" i="1"/>
  <c r="N447" i="1"/>
  <c r="O447" i="1"/>
  <c r="H448" i="1"/>
  <c r="I448" i="1"/>
  <c r="J448" i="1"/>
  <c r="K448" i="1"/>
  <c r="L448" i="1"/>
  <c r="M448" i="1"/>
  <c r="N448" i="1"/>
  <c r="O448" i="1"/>
  <c r="H449" i="1"/>
  <c r="I449" i="1"/>
  <c r="J449" i="1"/>
  <c r="K449" i="1"/>
  <c r="L449" i="1"/>
  <c r="M449" i="1"/>
  <c r="N449" i="1"/>
  <c r="O449" i="1"/>
  <c r="H450" i="1"/>
  <c r="I450" i="1"/>
  <c r="J450" i="1"/>
  <c r="K450" i="1"/>
  <c r="L450" i="1"/>
  <c r="M450" i="1"/>
  <c r="N450" i="1"/>
  <c r="O450" i="1"/>
  <c r="H451" i="1"/>
  <c r="I451" i="1"/>
  <c r="J451" i="1"/>
  <c r="K451" i="1"/>
  <c r="L451" i="1"/>
  <c r="M451" i="1"/>
  <c r="N451" i="1"/>
  <c r="O451" i="1"/>
  <c r="H452" i="1"/>
  <c r="I452" i="1"/>
  <c r="J452" i="1"/>
  <c r="K452" i="1"/>
  <c r="L452" i="1"/>
  <c r="M452" i="1"/>
  <c r="N452" i="1"/>
  <c r="O452" i="1"/>
  <c r="H453" i="1"/>
  <c r="I453" i="1"/>
  <c r="J453" i="1"/>
  <c r="K453" i="1"/>
  <c r="L453" i="1"/>
  <c r="M453" i="1"/>
  <c r="N453" i="1"/>
  <c r="O453" i="1"/>
  <c r="H454" i="1"/>
  <c r="I454" i="1"/>
  <c r="J454" i="1"/>
  <c r="K454" i="1"/>
  <c r="L454" i="1"/>
  <c r="M454" i="1"/>
  <c r="N454" i="1"/>
  <c r="O454" i="1"/>
  <c r="H455" i="1"/>
  <c r="I455" i="1"/>
  <c r="J455" i="1"/>
  <c r="K455" i="1"/>
  <c r="L455" i="1"/>
  <c r="M455" i="1"/>
  <c r="N455" i="1"/>
  <c r="O455" i="1"/>
  <c r="H456" i="1"/>
  <c r="I456" i="1"/>
  <c r="J456" i="1"/>
  <c r="K456" i="1"/>
  <c r="L456" i="1"/>
  <c r="M456" i="1"/>
  <c r="N456" i="1"/>
  <c r="O456" i="1"/>
  <c r="H457" i="1"/>
  <c r="I457" i="1"/>
  <c r="J457" i="1"/>
  <c r="K457" i="1"/>
  <c r="L457" i="1"/>
  <c r="M457" i="1"/>
  <c r="N457" i="1"/>
  <c r="O457" i="1"/>
  <c r="H458" i="1"/>
  <c r="I458" i="1"/>
  <c r="J458" i="1"/>
  <c r="K458" i="1"/>
  <c r="L458" i="1"/>
  <c r="M458" i="1"/>
  <c r="N458" i="1"/>
  <c r="O458" i="1"/>
  <c r="H459" i="1"/>
  <c r="I459" i="1"/>
  <c r="J459" i="1"/>
  <c r="K459" i="1"/>
  <c r="L459" i="1"/>
  <c r="M459" i="1"/>
  <c r="N459" i="1"/>
  <c r="O459" i="1"/>
  <c r="H460" i="1"/>
  <c r="I460" i="1"/>
  <c r="J460" i="1"/>
  <c r="K460" i="1"/>
  <c r="L460" i="1"/>
  <c r="M460" i="1"/>
  <c r="N460" i="1"/>
  <c r="O460" i="1"/>
  <c r="H461" i="1"/>
  <c r="I461" i="1"/>
  <c r="J461" i="1"/>
  <c r="K461" i="1"/>
  <c r="L461" i="1"/>
  <c r="M461" i="1"/>
  <c r="N461" i="1"/>
  <c r="O461" i="1"/>
  <c r="H462" i="1"/>
  <c r="I462" i="1"/>
  <c r="J462" i="1"/>
  <c r="K462" i="1"/>
  <c r="L462" i="1"/>
  <c r="M462" i="1"/>
  <c r="N462" i="1"/>
  <c r="O462" i="1"/>
  <c r="H463" i="1"/>
  <c r="I463" i="1"/>
  <c r="J463" i="1"/>
  <c r="K463" i="1"/>
  <c r="L463" i="1"/>
  <c r="M463" i="1"/>
  <c r="N463" i="1"/>
  <c r="O463" i="1"/>
  <c r="H464" i="1"/>
  <c r="I464" i="1"/>
  <c r="J464" i="1"/>
  <c r="K464" i="1"/>
  <c r="L464" i="1"/>
  <c r="M464" i="1"/>
  <c r="N464" i="1"/>
  <c r="O464" i="1"/>
  <c r="H465" i="1"/>
  <c r="I465" i="1"/>
  <c r="J465" i="1"/>
  <c r="K465" i="1"/>
  <c r="L465" i="1"/>
  <c r="M465" i="1"/>
  <c r="N465" i="1"/>
  <c r="O465" i="1"/>
  <c r="H466" i="1"/>
  <c r="I466" i="1"/>
  <c r="J466" i="1"/>
  <c r="K466" i="1"/>
  <c r="L466" i="1"/>
  <c r="M466" i="1"/>
  <c r="N466" i="1"/>
  <c r="O466" i="1"/>
  <c r="H467" i="1"/>
  <c r="I467" i="1"/>
  <c r="J467" i="1"/>
  <c r="K467" i="1"/>
  <c r="L467" i="1"/>
  <c r="M467" i="1"/>
  <c r="N467" i="1"/>
  <c r="O467" i="1"/>
  <c r="H468" i="1"/>
  <c r="I468" i="1"/>
  <c r="J468" i="1"/>
  <c r="K468" i="1"/>
  <c r="L468" i="1"/>
  <c r="M468" i="1"/>
  <c r="N468" i="1"/>
  <c r="O468" i="1"/>
  <c r="H469" i="1"/>
  <c r="I469" i="1"/>
  <c r="J469" i="1"/>
  <c r="K469" i="1"/>
  <c r="L469" i="1"/>
  <c r="M469" i="1"/>
  <c r="N469" i="1"/>
  <c r="O469" i="1"/>
  <c r="H470" i="1"/>
  <c r="I470" i="1"/>
  <c r="J470" i="1"/>
  <c r="K470" i="1"/>
  <c r="L470" i="1"/>
  <c r="M470" i="1"/>
  <c r="N470" i="1"/>
  <c r="O470" i="1"/>
  <c r="H471" i="1"/>
  <c r="I471" i="1"/>
  <c r="J471" i="1"/>
  <c r="K471" i="1"/>
  <c r="L471" i="1"/>
  <c r="M471" i="1"/>
  <c r="N471" i="1"/>
  <c r="O471" i="1"/>
  <c r="H472" i="1"/>
  <c r="I472" i="1"/>
  <c r="J472" i="1"/>
  <c r="K472" i="1"/>
  <c r="L472" i="1"/>
  <c r="M472" i="1"/>
  <c r="N472" i="1"/>
  <c r="O472" i="1"/>
  <c r="H473" i="1"/>
  <c r="I473" i="1"/>
  <c r="J473" i="1"/>
  <c r="K473" i="1"/>
  <c r="L473" i="1"/>
  <c r="M473" i="1"/>
  <c r="N473" i="1"/>
  <c r="O473" i="1"/>
  <c r="H474" i="1"/>
  <c r="I474" i="1"/>
  <c r="J474" i="1"/>
  <c r="K474" i="1"/>
  <c r="L474" i="1"/>
  <c r="M474" i="1"/>
  <c r="N474" i="1"/>
  <c r="O474" i="1"/>
  <c r="H475" i="1"/>
  <c r="I475" i="1"/>
  <c r="J475" i="1"/>
  <c r="K475" i="1"/>
  <c r="L475" i="1"/>
  <c r="M475" i="1"/>
  <c r="N475" i="1"/>
  <c r="O475" i="1"/>
  <c r="H476" i="1"/>
  <c r="I476" i="1"/>
  <c r="J476" i="1"/>
  <c r="K476" i="1"/>
  <c r="L476" i="1"/>
  <c r="M476" i="1"/>
  <c r="N476" i="1"/>
  <c r="O476" i="1"/>
  <c r="H477" i="1"/>
  <c r="I477" i="1"/>
  <c r="J477" i="1"/>
  <c r="K477" i="1"/>
  <c r="L477" i="1"/>
  <c r="M477" i="1"/>
  <c r="N477" i="1"/>
  <c r="O477" i="1"/>
  <c r="H478" i="1"/>
  <c r="I478" i="1"/>
  <c r="J478" i="1"/>
  <c r="K478" i="1"/>
  <c r="L478" i="1"/>
  <c r="M478" i="1"/>
  <c r="N478" i="1"/>
  <c r="O478" i="1"/>
  <c r="H479" i="1"/>
  <c r="I479" i="1"/>
  <c r="J479" i="1"/>
  <c r="K479" i="1"/>
  <c r="L479" i="1"/>
  <c r="M479" i="1"/>
  <c r="N479" i="1"/>
  <c r="O479" i="1"/>
  <c r="H480" i="1"/>
  <c r="I480" i="1"/>
  <c r="J480" i="1"/>
  <c r="K480" i="1"/>
  <c r="L480" i="1"/>
  <c r="M480" i="1"/>
  <c r="N480" i="1"/>
  <c r="O480" i="1"/>
  <c r="H481" i="1"/>
  <c r="I481" i="1"/>
  <c r="J481" i="1"/>
  <c r="K481" i="1"/>
  <c r="L481" i="1"/>
  <c r="M481" i="1"/>
  <c r="N481" i="1"/>
  <c r="O481" i="1"/>
  <c r="H482" i="1"/>
  <c r="I482" i="1"/>
  <c r="J482" i="1"/>
  <c r="K482" i="1"/>
  <c r="L482" i="1"/>
  <c r="M482" i="1"/>
  <c r="N482" i="1"/>
  <c r="O482" i="1"/>
  <c r="H483" i="1"/>
  <c r="I483" i="1"/>
  <c r="J483" i="1"/>
  <c r="K483" i="1"/>
  <c r="L483" i="1"/>
  <c r="M483" i="1"/>
  <c r="N483" i="1"/>
  <c r="O483" i="1"/>
  <c r="H484" i="1"/>
  <c r="I484" i="1"/>
  <c r="J484" i="1"/>
  <c r="K484" i="1"/>
  <c r="L484" i="1"/>
  <c r="M484" i="1"/>
  <c r="N484" i="1"/>
  <c r="O484" i="1"/>
  <c r="H485" i="1"/>
  <c r="I485" i="1"/>
  <c r="J485" i="1"/>
  <c r="K485" i="1"/>
  <c r="L485" i="1"/>
  <c r="M485" i="1"/>
  <c r="N485" i="1"/>
  <c r="O485" i="1"/>
  <c r="H486" i="1"/>
  <c r="I486" i="1"/>
  <c r="J486" i="1"/>
  <c r="K486" i="1"/>
  <c r="L486" i="1"/>
  <c r="M486" i="1"/>
  <c r="N486" i="1"/>
  <c r="O486" i="1"/>
  <c r="H487" i="1"/>
  <c r="I487" i="1"/>
  <c r="J487" i="1"/>
  <c r="K487" i="1"/>
  <c r="L487" i="1"/>
  <c r="M487" i="1"/>
  <c r="N487" i="1"/>
  <c r="O487" i="1"/>
  <c r="H488" i="1"/>
  <c r="I488" i="1"/>
  <c r="J488" i="1"/>
  <c r="K488" i="1"/>
  <c r="L488" i="1"/>
  <c r="M488" i="1"/>
  <c r="N488" i="1"/>
  <c r="O488" i="1"/>
  <c r="H489" i="1"/>
  <c r="I489" i="1"/>
  <c r="J489" i="1"/>
  <c r="K489" i="1"/>
  <c r="L489" i="1"/>
  <c r="M489" i="1"/>
  <c r="N489" i="1"/>
  <c r="O489" i="1"/>
  <c r="H490" i="1"/>
  <c r="I490" i="1"/>
  <c r="J490" i="1"/>
  <c r="K490" i="1"/>
  <c r="L490" i="1"/>
  <c r="M490" i="1"/>
  <c r="N490" i="1"/>
  <c r="O490" i="1"/>
  <c r="H491" i="1"/>
  <c r="I491" i="1"/>
  <c r="J491" i="1"/>
  <c r="K491" i="1"/>
  <c r="L491" i="1"/>
  <c r="M491" i="1"/>
  <c r="N491" i="1"/>
  <c r="O491" i="1"/>
  <c r="H492" i="1"/>
  <c r="I492" i="1"/>
  <c r="J492" i="1"/>
  <c r="K492" i="1"/>
  <c r="L492" i="1"/>
  <c r="M492" i="1"/>
  <c r="N492" i="1"/>
  <c r="O492" i="1"/>
  <c r="H493" i="1"/>
  <c r="I493" i="1"/>
  <c r="J493" i="1"/>
  <c r="K493" i="1"/>
  <c r="L493" i="1"/>
  <c r="M493" i="1"/>
  <c r="N493" i="1"/>
  <c r="O493" i="1"/>
  <c r="H494" i="1"/>
  <c r="I494" i="1"/>
  <c r="J494" i="1"/>
  <c r="K494" i="1"/>
  <c r="L494" i="1"/>
  <c r="M494" i="1"/>
  <c r="N494" i="1"/>
  <c r="O494" i="1"/>
  <c r="H495" i="1"/>
  <c r="I495" i="1"/>
  <c r="J495" i="1"/>
  <c r="K495" i="1"/>
  <c r="L495" i="1"/>
  <c r="M495" i="1"/>
  <c r="N495" i="1"/>
  <c r="O495" i="1"/>
  <c r="H496" i="1"/>
  <c r="I496" i="1"/>
  <c r="J496" i="1"/>
  <c r="K496" i="1"/>
  <c r="L496" i="1"/>
  <c r="M496" i="1"/>
  <c r="N496" i="1"/>
  <c r="O496" i="1"/>
  <c r="H497" i="1"/>
  <c r="I497" i="1"/>
  <c r="J497" i="1"/>
  <c r="K497" i="1"/>
  <c r="L497" i="1"/>
  <c r="M497" i="1"/>
  <c r="N497" i="1"/>
  <c r="O497" i="1"/>
  <c r="H498" i="1"/>
  <c r="I498" i="1"/>
  <c r="J498" i="1"/>
  <c r="K498" i="1"/>
  <c r="L498" i="1"/>
  <c r="M498" i="1"/>
  <c r="N498" i="1"/>
  <c r="O498" i="1"/>
  <c r="H499" i="1"/>
  <c r="I499" i="1"/>
  <c r="J499" i="1"/>
  <c r="K499" i="1"/>
  <c r="L499" i="1"/>
  <c r="M499" i="1"/>
  <c r="N499" i="1"/>
  <c r="O499" i="1"/>
  <c r="H500" i="1"/>
  <c r="I500" i="1"/>
  <c r="J500" i="1"/>
  <c r="K500" i="1"/>
  <c r="L500" i="1"/>
  <c r="M500" i="1"/>
  <c r="N500" i="1"/>
  <c r="O500" i="1"/>
  <c r="H501" i="1"/>
  <c r="I501" i="1"/>
  <c r="J501" i="1"/>
  <c r="K501" i="1"/>
  <c r="L501" i="1"/>
  <c r="M501" i="1"/>
  <c r="N501" i="1"/>
  <c r="O501" i="1"/>
  <c r="H502" i="1"/>
  <c r="I502" i="1"/>
  <c r="J502" i="1"/>
  <c r="K502" i="1"/>
  <c r="L502" i="1"/>
  <c r="M502" i="1"/>
  <c r="N502" i="1"/>
  <c r="O502" i="1"/>
  <c r="H503" i="1"/>
  <c r="I503" i="1"/>
  <c r="J503" i="1"/>
  <c r="K503" i="1"/>
  <c r="L503" i="1"/>
  <c r="M503" i="1"/>
  <c r="N503" i="1"/>
  <c r="O503" i="1"/>
  <c r="H504" i="1"/>
  <c r="I504" i="1"/>
  <c r="J504" i="1"/>
  <c r="K504" i="1"/>
  <c r="L504" i="1"/>
  <c r="M504" i="1"/>
  <c r="N504" i="1"/>
  <c r="O504" i="1"/>
  <c r="H505" i="1"/>
  <c r="I505" i="1"/>
  <c r="J505" i="1"/>
  <c r="K505" i="1"/>
  <c r="L505" i="1"/>
  <c r="M505" i="1"/>
  <c r="N505" i="1"/>
  <c r="O505" i="1"/>
  <c r="H506" i="1"/>
  <c r="I506" i="1"/>
  <c r="J506" i="1"/>
  <c r="K506" i="1"/>
  <c r="L506" i="1"/>
  <c r="M506" i="1"/>
  <c r="N506" i="1"/>
  <c r="O506" i="1"/>
  <c r="H507" i="1"/>
  <c r="I507" i="1"/>
  <c r="J507" i="1"/>
  <c r="K507" i="1"/>
  <c r="L507" i="1"/>
  <c r="M507" i="1"/>
  <c r="N507" i="1"/>
  <c r="O507" i="1"/>
  <c r="H508" i="1"/>
  <c r="I508" i="1"/>
  <c r="J508" i="1"/>
  <c r="K508" i="1"/>
  <c r="L508" i="1"/>
  <c r="M508" i="1"/>
  <c r="N508" i="1"/>
  <c r="O508" i="1"/>
  <c r="H509" i="1"/>
  <c r="I509" i="1"/>
  <c r="J509" i="1"/>
  <c r="K509" i="1"/>
  <c r="L509" i="1"/>
  <c r="M509" i="1"/>
  <c r="N509" i="1"/>
  <c r="O509" i="1"/>
  <c r="H510" i="1"/>
  <c r="I510" i="1"/>
  <c r="J510" i="1"/>
  <c r="K510" i="1"/>
  <c r="L510" i="1"/>
  <c r="M510" i="1"/>
  <c r="N510" i="1"/>
  <c r="O510" i="1"/>
  <c r="H511" i="1"/>
  <c r="I511" i="1"/>
  <c r="J511" i="1"/>
  <c r="K511" i="1"/>
  <c r="L511" i="1"/>
  <c r="M511" i="1"/>
  <c r="N511" i="1"/>
  <c r="O511" i="1"/>
  <c r="H512" i="1"/>
  <c r="I512" i="1"/>
  <c r="J512" i="1"/>
  <c r="K512" i="1"/>
  <c r="L512" i="1"/>
  <c r="M512" i="1"/>
  <c r="N512" i="1"/>
  <c r="O512" i="1"/>
  <c r="H513" i="1"/>
  <c r="I513" i="1"/>
  <c r="J513" i="1"/>
  <c r="K513" i="1"/>
  <c r="L513" i="1"/>
  <c r="M513" i="1"/>
  <c r="N513" i="1"/>
  <c r="O513" i="1"/>
  <c r="H514" i="1"/>
  <c r="I514" i="1"/>
  <c r="J514" i="1"/>
  <c r="K514" i="1"/>
  <c r="L514" i="1"/>
  <c r="M514" i="1"/>
  <c r="N514" i="1"/>
  <c r="O514" i="1"/>
  <c r="H515" i="1"/>
  <c r="I515" i="1"/>
  <c r="J515" i="1"/>
  <c r="K515" i="1"/>
  <c r="L515" i="1"/>
  <c r="M515" i="1"/>
  <c r="N515" i="1"/>
  <c r="O515" i="1"/>
  <c r="H516" i="1"/>
  <c r="I516" i="1"/>
  <c r="J516" i="1"/>
  <c r="K516" i="1"/>
  <c r="L516" i="1"/>
  <c r="M516" i="1"/>
  <c r="N516" i="1"/>
  <c r="O516" i="1"/>
  <c r="H517" i="1"/>
  <c r="I517" i="1"/>
  <c r="J517" i="1"/>
  <c r="K517" i="1"/>
  <c r="L517" i="1"/>
  <c r="M517" i="1"/>
  <c r="N517" i="1"/>
  <c r="O517" i="1"/>
  <c r="H518" i="1"/>
  <c r="I518" i="1"/>
  <c r="J518" i="1"/>
  <c r="K518" i="1"/>
  <c r="L518" i="1"/>
  <c r="M518" i="1"/>
  <c r="N518" i="1"/>
  <c r="O518" i="1"/>
  <c r="H519" i="1"/>
  <c r="I519" i="1"/>
  <c r="J519" i="1"/>
  <c r="K519" i="1"/>
  <c r="L519" i="1"/>
  <c r="M519" i="1"/>
  <c r="N519" i="1"/>
  <c r="O519" i="1"/>
  <c r="H520" i="1"/>
  <c r="I520" i="1"/>
  <c r="J520" i="1"/>
  <c r="K520" i="1"/>
  <c r="L520" i="1"/>
  <c r="M520" i="1"/>
  <c r="N520" i="1"/>
  <c r="O520" i="1"/>
  <c r="H521" i="1"/>
  <c r="I521" i="1"/>
  <c r="J521" i="1"/>
  <c r="K521" i="1"/>
  <c r="L521" i="1"/>
  <c r="M521" i="1"/>
  <c r="N521" i="1"/>
  <c r="O521" i="1"/>
  <c r="H522" i="1"/>
  <c r="I522" i="1"/>
  <c r="J522" i="1"/>
  <c r="K522" i="1"/>
  <c r="L522" i="1"/>
  <c r="M522" i="1"/>
  <c r="N522" i="1"/>
  <c r="O522" i="1"/>
  <c r="H523" i="1"/>
  <c r="I523" i="1"/>
  <c r="J523" i="1"/>
  <c r="K523" i="1"/>
  <c r="L523" i="1"/>
  <c r="M523" i="1"/>
  <c r="N523" i="1"/>
  <c r="O523" i="1"/>
  <c r="H524" i="1"/>
  <c r="I524" i="1"/>
  <c r="J524" i="1"/>
  <c r="K524" i="1"/>
  <c r="L524" i="1"/>
  <c r="M524" i="1"/>
  <c r="N524" i="1"/>
  <c r="O524" i="1"/>
  <c r="H525" i="1"/>
  <c r="I525" i="1"/>
  <c r="J525" i="1"/>
  <c r="K525" i="1"/>
  <c r="L525" i="1"/>
  <c r="M525" i="1"/>
  <c r="N525" i="1"/>
  <c r="O525" i="1"/>
  <c r="H526" i="1"/>
  <c r="I526" i="1"/>
  <c r="J526" i="1"/>
  <c r="K526" i="1"/>
  <c r="L526" i="1"/>
  <c r="M526" i="1"/>
  <c r="N526" i="1"/>
  <c r="O526" i="1"/>
  <c r="H527" i="1"/>
  <c r="I527" i="1"/>
  <c r="J527" i="1"/>
  <c r="K527" i="1"/>
  <c r="L527" i="1"/>
  <c r="M527" i="1"/>
  <c r="N527" i="1"/>
  <c r="O527" i="1"/>
  <c r="H528" i="1"/>
  <c r="I528" i="1"/>
  <c r="J528" i="1"/>
  <c r="K528" i="1"/>
  <c r="L528" i="1"/>
  <c r="M528" i="1"/>
  <c r="N528" i="1"/>
  <c r="O528" i="1"/>
  <c r="H529" i="1"/>
  <c r="I529" i="1"/>
  <c r="J529" i="1"/>
  <c r="K529" i="1"/>
  <c r="L529" i="1"/>
  <c r="M529" i="1"/>
  <c r="N529" i="1"/>
  <c r="O529" i="1"/>
  <c r="H530" i="1"/>
  <c r="I530" i="1"/>
  <c r="J530" i="1"/>
  <c r="K530" i="1"/>
  <c r="L530" i="1"/>
  <c r="M530" i="1"/>
  <c r="N530" i="1"/>
  <c r="O530" i="1"/>
  <c r="H531" i="1"/>
  <c r="I531" i="1"/>
  <c r="J531" i="1"/>
  <c r="K531" i="1"/>
  <c r="L531" i="1"/>
  <c r="M531" i="1"/>
  <c r="N531" i="1"/>
  <c r="O531" i="1"/>
  <c r="H532" i="1"/>
  <c r="I532" i="1"/>
  <c r="J532" i="1"/>
  <c r="K532" i="1"/>
  <c r="L532" i="1"/>
  <c r="M532" i="1"/>
  <c r="N532" i="1"/>
  <c r="O532" i="1"/>
  <c r="H533" i="1"/>
  <c r="I533" i="1"/>
  <c r="J533" i="1"/>
  <c r="K533" i="1"/>
  <c r="L533" i="1"/>
  <c r="M533" i="1"/>
  <c r="N533" i="1"/>
  <c r="O533" i="1"/>
  <c r="H534" i="1"/>
  <c r="I534" i="1"/>
  <c r="J534" i="1"/>
  <c r="K534" i="1"/>
  <c r="L534" i="1"/>
  <c r="M534" i="1"/>
  <c r="N534" i="1"/>
  <c r="O534" i="1"/>
  <c r="H535" i="1"/>
  <c r="I535" i="1"/>
  <c r="J535" i="1"/>
  <c r="K535" i="1"/>
  <c r="L535" i="1"/>
  <c r="M535" i="1"/>
  <c r="N535" i="1"/>
  <c r="O535" i="1"/>
  <c r="H536" i="1"/>
  <c r="I536" i="1"/>
  <c r="J536" i="1"/>
  <c r="K536" i="1"/>
  <c r="L536" i="1"/>
  <c r="M536" i="1"/>
  <c r="N536" i="1"/>
  <c r="O536" i="1"/>
  <c r="H537" i="1"/>
  <c r="I537" i="1"/>
  <c r="J537" i="1"/>
  <c r="K537" i="1"/>
  <c r="L537" i="1"/>
  <c r="M537" i="1"/>
  <c r="N537" i="1"/>
  <c r="O537" i="1"/>
  <c r="H538" i="1"/>
  <c r="I538" i="1"/>
  <c r="J538" i="1"/>
  <c r="K538" i="1"/>
  <c r="L538" i="1"/>
  <c r="M538" i="1"/>
  <c r="N538" i="1"/>
  <c r="O538" i="1"/>
  <c r="H539" i="1"/>
  <c r="I539" i="1"/>
  <c r="J539" i="1"/>
  <c r="K539" i="1"/>
  <c r="L539" i="1"/>
  <c r="M539" i="1"/>
  <c r="N539" i="1"/>
  <c r="O539" i="1"/>
  <c r="H540" i="1"/>
  <c r="I540" i="1"/>
  <c r="J540" i="1"/>
  <c r="K540" i="1"/>
  <c r="L540" i="1"/>
  <c r="M540" i="1"/>
  <c r="N540" i="1"/>
  <c r="O540" i="1"/>
  <c r="H541" i="1"/>
  <c r="I541" i="1"/>
  <c r="J541" i="1"/>
  <c r="K541" i="1"/>
  <c r="L541" i="1"/>
  <c r="M541" i="1"/>
  <c r="N541" i="1"/>
  <c r="O541" i="1"/>
  <c r="H542" i="1"/>
  <c r="I542" i="1"/>
  <c r="J542" i="1"/>
  <c r="K542" i="1"/>
  <c r="L542" i="1"/>
  <c r="M542" i="1"/>
  <c r="N542" i="1"/>
  <c r="O542" i="1"/>
  <c r="H543" i="1"/>
  <c r="I543" i="1"/>
  <c r="J543" i="1"/>
  <c r="K543" i="1"/>
  <c r="L543" i="1"/>
  <c r="M543" i="1"/>
  <c r="N543" i="1"/>
  <c r="O543" i="1"/>
  <c r="H544" i="1"/>
  <c r="I544" i="1"/>
  <c r="J544" i="1"/>
  <c r="K544" i="1"/>
  <c r="L544" i="1"/>
  <c r="M544" i="1"/>
  <c r="N544" i="1"/>
  <c r="O544" i="1"/>
  <c r="H545" i="1"/>
  <c r="I545" i="1"/>
  <c r="J545" i="1"/>
  <c r="K545" i="1"/>
  <c r="L545" i="1"/>
  <c r="M545" i="1"/>
  <c r="N545" i="1"/>
  <c r="O545" i="1"/>
  <c r="H546" i="1"/>
  <c r="I546" i="1"/>
  <c r="J546" i="1"/>
  <c r="K546" i="1"/>
  <c r="L546" i="1"/>
  <c r="M546" i="1"/>
  <c r="N546" i="1"/>
  <c r="O546" i="1"/>
  <c r="H547" i="1"/>
  <c r="I547" i="1"/>
  <c r="J547" i="1"/>
  <c r="K547" i="1"/>
  <c r="L547" i="1"/>
  <c r="M547" i="1"/>
  <c r="N547" i="1"/>
  <c r="O547" i="1"/>
  <c r="H548" i="1"/>
  <c r="I548" i="1"/>
  <c r="J548" i="1"/>
  <c r="K548" i="1"/>
  <c r="L548" i="1"/>
  <c r="M548" i="1"/>
  <c r="N548" i="1"/>
  <c r="O548" i="1"/>
  <c r="H549" i="1"/>
  <c r="I549" i="1"/>
  <c r="J549" i="1"/>
  <c r="K549" i="1"/>
  <c r="L549" i="1"/>
  <c r="M549" i="1"/>
  <c r="N549" i="1"/>
  <c r="O549" i="1"/>
  <c r="H550" i="1"/>
  <c r="I550" i="1"/>
  <c r="J550" i="1"/>
  <c r="K550" i="1"/>
  <c r="L550" i="1"/>
  <c r="M550" i="1"/>
  <c r="N550" i="1"/>
  <c r="O550" i="1"/>
  <c r="H551" i="1"/>
  <c r="I551" i="1"/>
  <c r="J551" i="1"/>
  <c r="K551" i="1"/>
  <c r="L551" i="1"/>
  <c r="M551" i="1"/>
  <c r="N551" i="1"/>
  <c r="O551" i="1"/>
  <c r="H552" i="1"/>
  <c r="I552" i="1"/>
  <c r="J552" i="1"/>
  <c r="K552" i="1"/>
  <c r="L552" i="1"/>
  <c r="M552" i="1"/>
  <c r="N552" i="1"/>
  <c r="O552" i="1"/>
  <c r="H553" i="1"/>
  <c r="I553" i="1"/>
  <c r="J553" i="1"/>
  <c r="K553" i="1"/>
  <c r="L553" i="1"/>
  <c r="M553" i="1"/>
  <c r="N553" i="1"/>
  <c r="O553" i="1"/>
  <c r="H554" i="1"/>
  <c r="I554" i="1"/>
  <c r="J554" i="1"/>
  <c r="K554" i="1"/>
  <c r="L554" i="1"/>
  <c r="M554" i="1"/>
  <c r="N554" i="1"/>
  <c r="O554" i="1"/>
  <c r="H555" i="1"/>
  <c r="I555" i="1"/>
  <c r="J555" i="1"/>
  <c r="K555" i="1"/>
  <c r="L555" i="1"/>
  <c r="M555" i="1"/>
  <c r="N555" i="1"/>
  <c r="O555" i="1"/>
  <c r="H556" i="1"/>
  <c r="I556" i="1"/>
  <c r="J556" i="1"/>
  <c r="K556" i="1"/>
  <c r="L556" i="1"/>
  <c r="M556" i="1"/>
  <c r="N556" i="1"/>
  <c r="O556" i="1"/>
  <c r="H557" i="1"/>
  <c r="I557" i="1"/>
  <c r="J557" i="1"/>
  <c r="K557" i="1"/>
  <c r="L557" i="1"/>
  <c r="M557" i="1"/>
  <c r="N557" i="1"/>
  <c r="O557" i="1"/>
  <c r="H558" i="1"/>
  <c r="I558" i="1"/>
  <c r="J558" i="1"/>
  <c r="K558" i="1"/>
  <c r="L558" i="1"/>
  <c r="M558" i="1"/>
  <c r="N558" i="1"/>
  <c r="O558" i="1"/>
  <c r="H559" i="1"/>
  <c r="I559" i="1"/>
  <c r="J559" i="1"/>
  <c r="K559" i="1"/>
  <c r="L559" i="1"/>
  <c r="M559" i="1"/>
  <c r="N559" i="1"/>
  <c r="O559" i="1"/>
  <c r="H560" i="1"/>
  <c r="I560" i="1"/>
  <c r="J560" i="1"/>
  <c r="K560" i="1"/>
  <c r="L560" i="1"/>
  <c r="M560" i="1"/>
  <c r="N560" i="1"/>
  <c r="O560" i="1"/>
  <c r="H561" i="1"/>
  <c r="I561" i="1"/>
  <c r="J561" i="1"/>
  <c r="K561" i="1"/>
  <c r="L561" i="1"/>
  <c r="M561" i="1"/>
  <c r="N561" i="1"/>
  <c r="O561" i="1"/>
  <c r="H562" i="1"/>
  <c r="I562" i="1"/>
  <c r="J562" i="1"/>
  <c r="K562" i="1"/>
  <c r="L562" i="1"/>
  <c r="M562" i="1"/>
  <c r="N562" i="1"/>
  <c r="O562" i="1"/>
  <c r="H563" i="1"/>
  <c r="I563" i="1"/>
  <c r="J563" i="1"/>
  <c r="K563" i="1"/>
  <c r="L563" i="1"/>
  <c r="M563" i="1"/>
  <c r="N563" i="1"/>
  <c r="O563" i="1"/>
  <c r="H564" i="1"/>
  <c r="I564" i="1"/>
  <c r="J564" i="1"/>
  <c r="K564" i="1"/>
  <c r="L564" i="1"/>
  <c r="M564" i="1"/>
  <c r="N564" i="1"/>
  <c r="O564" i="1"/>
  <c r="H565" i="1"/>
  <c r="I565" i="1"/>
  <c r="J565" i="1"/>
  <c r="K565" i="1"/>
  <c r="L565" i="1"/>
  <c r="M565" i="1"/>
  <c r="N565" i="1"/>
  <c r="O565" i="1"/>
  <c r="H566" i="1"/>
  <c r="I566" i="1"/>
  <c r="J566" i="1"/>
  <c r="K566" i="1"/>
  <c r="L566" i="1"/>
  <c r="M566" i="1"/>
  <c r="N566" i="1"/>
  <c r="O566" i="1"/>
  <c r="H567" i="1"/>
  <c r="I567" i="1"/>
  <c r="J567" i="1"/>
  <c r="K567" i="1"/>
  <c r="L567" i="1"/>
  <c r="M567" i="1"/>
  <c r="N567" i="1"/>
  <c r="O567" i="1"/>
  <c r="H568" i="1"/>
  <c r="I568" i="1"/>
  <c r="J568" i="1"/>
  <c r="K568" i="1"/>
  <c r="L568" i="1"/>
  <c r="M568" i="1"/>
  <c r="N568" i="1"/>
  <c r="O568" i="1"/>
  <c r="H569" i="1"/>
  <c r="I569" i="1"/>
  <c r="J569" i="1"/>
  <c r="K569" i="1"/>
  <c r="L569" i="1"/>
  <c r="M569" i="1"/>
  <c r="N569" i="1"/>
  <c r="O569" i="1"/>
  <c r="H570" i="1"/>
  <c r="I570" i="1"/>
  <c r="J570" i="1"/>
  <c r="K570" i="1"/>
  <c r="L570" i="1"/>
  <c r="M570" i="1"/>
  <c r="N570" i="1"/>
  <c r="O570" i="1"/>
  <c r="H571" i="1"/>
  <c r="I571" i="1"/>
  <c r="J571" i="1"/>
  <c r="K571" i="1"/>
  <c r="L571" i="1"/>
  <c r="M571" i="1"/>
  <c r="N571" i="1"/>
  <c r="O571" i="1"/>
  <c r="H572" i="1"/>
  <c r="I572" i="1"/>
  <c r="J572" i="1"/>
  <c r="K572" i="1"/>
  <c r="L572" i="1"/>
  <c r="M572" i="1"/>
  <c r="N572" i="1"/>
  <c r="O572" i="1"/>
  <c r="H573" i="1"/>
  <c r="I573" i="1"/>
  <c r="J573" i="1"/>
  <c r="K573" i="1"/>
  <c r="L573" i="1"/>
  <c r="M573" i="1"/>
  <c r="N573" i="1"/>
  <c r="O573" i="1"/>
  <c r="H574" i="1"/>
  <c r="I574" i="1"/>
  <c r="J574" i="1"/>
  <c r="K574" i="1"/>
  <c r="L574" i="1"/>
  <c r="M574" i="1"/>
  <c r="N574" i="1"/>
  <c r="O574" i="1"/>
  <c r="H575" i="1"/>
  <c r="I575" i="1"/>
  <c r="J575" i="1"/>
  <c r="K575" i="1"/>
  <c r="L575" i="1"/>
  <c r="M575" i="1"/>
  <c r="N575" i="1"/>
  <c r="O575" i="1"/>
  <c r="H576" i="1"/>
  <c r="I576" i="1"/>
  <c r="J576" i="1"/>
  <c r="K576" i="1"/>
  <c r="L576" i="1"/>
  <c r="M576" i="1"/>
  <c r="N576" i="1"/>
  <c r="O576" i="1"/>
  <c r="H577" i="1"/>
  <c r="I577" i="1"/>
  <c r="J577" i="1"/>
  <c r="K577" i="1"/>
  <c r="L577" i="1"/>
  <c r="M577" i="1"/>
  <c r="N577" i="1"/>
  <c r="O577" i="1"/>
  <c r="H578" i="1"/>
  <c r="I578" i="1"/>
  <c r="J578" i="1"/>
  <c r="K578" i="1"/>
  <c r="L578" i="1"/>
  <c r="M578" i="1"/>
  <c r="N578" i="1"/>
  <c r="O578" i="1"/>
  <c r="H579" i="1"/>
  <c r="I579" i="1"/>
  <c r="J579" i="1"/>
  <c r="K579" i="1"/>
  <c r="L579" i="1"/>
  <c r="M579" i="1"/>
  <c r="N579" i="1"/>
  <c r="O579" i="1"/>
  <c r="H580" i="1"/>
  <c r="I580" i="1"/>
  <c r="J580" i="1"/>
  <c r="K580" i="1"/>
  <c r="L580" i="1"/>
  <c r="M580" i="1"/>
  <c r="N580" i="1"/>
  <c r="O580" i="1"/>
  <c r="H581" i="1"/>
  <c r="I581" i="1"/>
  <c r="J581" i="1"/>
  <c r="K581" i="1"/>
  <c r="L581" i="1"/>
  <c r="M581" i="1"/>
  <c r="N581" i="1"/>
  <c r="O581" i="1"/>
  <c r="H582" i="1"/>
  <c r="I582" i="1"/>
  <c r="J582" i="1"/>
  <c r="K582" i="1"/>
  <c r="L582" i="1"/>
  <c r="M582" i="1"/>
  <c r="N582" i="1"/>
  <c r="O582" i="1"/>
  <c r="H583" i="1"/>
  <c r="I583" i="1"/>
  <c r="J583" i="1"/>
  <c r="K583" i="1"/>
  <c r="L583" i="1"/>
  <c r="M583" i="1"/>
  <c r="N583" i="1"/>
  <c r="O583" i="1"/>
  <c r="H584" i="1"/>
  <c r="I584" i="1"/>
  <c r="J584" i="1"/>
  <c r="K584" i="1"/>
  <c r="L584" i="1"/>
  <c r="M584" i="1"/>
  <c r="N584" i="1"/>
  <c r="O584" i="1"/>
  <c r="H585" i="1"/>
  <c r="I585" i="1"/>
  <c r="J585" i="1"/>
  <c r="K585" i="1"/>
  <c r="L585" i="1"/>
  <c r="M585" i="1"/>
  <c r="N585" i="1"/>
  <c r="O585" i="1"/>
  <c r="H586" i="1"/>
  <c r="I586" i="1"/>
  <c r="J586" i="1"/>
  <c r="K586" i="1"/>
  <c r="L586" i="1"/>
  <c r="M586" i="1"/>
  <c r="N586" i="1"/>
  <c r="O586" i="1"/>
  <c r="H587" i="1"/>
  <c r="I587" i="1"/>
  <c r="J587" i="1"/>
  <c r="K587" i="1"/>
  <c r="L587" i="1"/>
  <c r="M587" i="1"/>
  <c r="N587" i="1"/>
  <c r="O587" i="1"/>
  <c r="H588" i="1"/>
  <c r="I588" i="1"/>
  <c r="J588" i="1"/>
  <c r="K588" i="1"/>
  <c r="L588" i="1"/>
  <c r="M588" i="1"/>
  <c r="N588" i="1"/>
  <c r="O588" i="1"/>
  <c r="H589" i="1"/>
  <c r="I589" i="1"/>
  <c r="J589" i="1"/>
  <c r="K589" i="1"/>
  <c r="L589" i="1"/>
  <c r="M589" i="1"/>
  <c r="N589" i="1"/>
  <c r="O589" i="1"/>
  <c r="H590" i="1"/>
  <c r="I590" i="1"/>
  <c r="J590" i="1"/>
  <c r="K590" i="1"/>
  <c r="L590" i="1"/>
  <c r="M590" i="1"/>
  <c r="N590" i="1"/>
  <c r="O590" i="1"/>
  <c r="H591" i="1"/>
  <c r="I591" i="1"/>
  <c r="J591" i="1"/>
  <c r="K591" i="1"/>
  <c r="L591" i="1"/>
  <c r="M591" i="1"/>
  <c r="N591" i="1"/>
  <c r="O591" i="1"/>
  <c r="H592" i="1"/>
  <c r="I592" i="1"/>
  <c r="J592" i="1"/>
  <c r="K592" i="1"/>
  <c r="L592" i="1"/>
  <c r="M592" i="1"/>
  <c r="N592" i="1"/>
  <c r="O592" i="1"/>
  <c r="H593" i="1"/>
  <c r="I593" i="1"/>
  <c r="J593" i="1"/>
  <c r="K593" i="1"/>
  <c r="L593" i="1"/>
  <c r="M593" i="1"/>
  <c r="N593" i="1"/>
  <c r="O593" i="1"/>
  <c r="H594" i="1"/>
  <c r="I594" i="1"/>
  <c r="J594" i="1"/>
  <c r="K594" i="1"/>
  <c r="L594" i="1"/>
  <c r="M594" i="1"/>
  <c r="N594" i="1"/>
  <c r="O594" i="1"/>
  <c r="H595" i="1"/>
  <c r="I595" i="1"/>
  <c r="J595" i="1"/>
  <c r="K595" i="1"/>
  <c r="L595" i="1"/>
  <c r="M595" i="1"/>
  <c r="N595" i="1"/>
  <c r="O595" i="1"/>
  <c r="H596" i="1"/>
  <c r="I596" i="1"/>
  <c r="J596" i="1"/>
  <c r="K596" i="1"/>
  <c r="L596" i="1"/>
  <c r="M596" i="1"/>
  <c r="N596" i="1"/>
  <c r="O596" i="1"/>
  <c r="H597" i="1"/>
  <c r="I597" i="1"/>
  <c r="J597" i="1"/>
  <c r="K597" i="1"/>
  <c r="L597" i="1"/>
  <c r="M597" i="1"/>
  <c r="N597" i="1"/>
  <c r="O597" i="1"/>
  <c r="H598" i="1"/>
  <c r="I598" i="1"/>
  <c r="J598" i="1"/>
  <c r="K598" i="1"/>
  <c r="L598" i="1"/>
  <c r="M598" i="1"/>
  <c r="N598" i="1"/>
  <c r="O598" i="1"/>
  <c r="H599" i="1"/>
  <c r="I599" i="1"/>
  <c r="J599" i="1"/>
  <c r="K599" i="1"/>
  <c r="L599" i="1"/>
  <c r="M599" i="1"/>
  <c r="N599" i="1"/>
  <c r="O599" i="1"/>
  <c r="H600" i="1"/>
  <c r="I600" i="1"/>
  <c r="J600" i="1"/>
  <c r="K600" i="1"/>
  <c r="L600" i="1"/>
  <c r="M600" i="1"/>
  <c r="N600" i="1"/>
  <c r="O600" i="1"/>
  <c r="H601" i="1"/>
  <c r="I601" i="1"/>
  <c r="J601" i="1"/>
  <c r="K601" i="1"/>
  <c r="L601" i="1"/>
  <c r="M601" i="1"/>
  <c r="N601" i="1"/>
  <c r="O601" i="1"/>
  <c r="H602" i="1"/>
  <c r="I602" i="1"/>
  <c r="J602" i="1"/>
  <c r="K602" i="1"/>
  <c r="L602" i="1"/>
  <c r="M602" i="1"/>
  <c r="N602" i="1"/>
  <c r="O602" i="1"/>
  <c r="H603" i="1"/>
  <c r="I603" i="1"/>
  <c r="J603" i="1"/>
  <c r="K603" i="1"/>
  <c r="L603" i="1"/>
  <c r="M603" i="1"/>
  <c r="N603" i="1"/>
  <c r="O603" i="1"/>
  <c r="H604" i="1"/>
  <c r="I604" i="1"/>
  <c r="J604" i="1"/>
  <c r="K604" i="1"/>
  <c r="L604" i="1"/>
  <c r="M604" i="1"/>
  <c r="N604" i="1"/>
  <c r="O604" i="1"/>
  <c r="H605" i="1"/>
  <c r="I605" i="1"/>
  <c r="J605" i="1"/>
  <c r="K605" i="1"/>
  <c r="L605" i="1"/>
  <c r="M605" i="1"/>
  <c r="N605" i="1"/>
  <c r="O605" i="1"/>
  <c r="H606" i="1"/>
  <c r="I606" i="1"/>
  <c r="J606" i="1"/>
  <c r="K606" i="1"/>
  <c r="L606" i="1"/>
  <c r="M606" i="1"/>
  <c r="N606" i="1"/>
  <c r="O606" i="1"/>
  <c r="H607" i="1"/>
  <c r="I607" i="1"/>
  <c r="J607" i="1"/>
  <c r="K607" i="1"/>
  <c r="L607" i="1"/>
  <c r="M607" i="1"/>
  <c r="N607" i="1"/>
  <c r="O607" i="1"/>
  <c r="H608" i="1"/>
  <c r="I608" i="1"/>
  <c r="J608" i="1"/>
  <c r="K608" i="1"/>
  <c r="L608" i="1"/>
  <c r="M608" i="1"/>
  <c r="N608" i="1"/>
  <c r="O608" i="1"/>
  <c r="H609" i="1"/>
  <c r="I609" i="1"/>
  <c r="J609" i="1"/>
  <c r="K609" i="1"/>
  <c r="L609" i="1"/>
  <c r="M609" i="1"/>
  <c r="N609" i="1"/>
  <c r="O609" i="1"/>
  <c r="H610" i="1"/>
  <c r="I610" i="1"/>
  <c r="J610" i="1"/>
  <c r="K610" i="1"/>
  <c r="L610" i="1"/>
  <c r="M610" i="1"/>
  <c r="N610" i="1"/>
  <c r="O610" i="1"/>
  <c r="H611" i="1"/>
  <c r="I611" i="1"/>
  <c r="J611" i="1"/>
  <c r="K611" i="1"/>
  <c r="L611" i="1"/>
  <c r="M611" i="1"/>
  <c r="N611" i="1"/>
  <c r="O611" i="1"/>
  <c r="H612" i="1"/>
  <c r="I612" i="1"/>
  <c r="J612" i="1"/>
  <c r="K612" i="1"/>
  <c r="L612" i="1"/>
  <c r="M612" i="1"/>
  <c r="N612" i="1"/>
  <c r="O612" i="1"/>
  <c r="H613" i="1"/>
  <c r="I613" i="1"/>
  <c r="J613" i="1"/>
  <c r="K613" i="1"/>
  <c r="L613" i="1"/>
  <c r="M613" i="1"/>
  <c r="N613" i="1"/>
  <c r="O613" i="1"/>
  <c r="H614" i="1"/>
  <c r="I614" i="1"/>
  <c r="J614" i="1"/>
  <c r="K614" i="1"/>
  <c r="L614" i="1"/>
  <c r="M614" i="1"/>
  <c r="N614" i="1"/>
  <c r="O614" i="1"/>
  <c r="H615" i="1"/>
  <c r="I615" i="1"/>
  <c r="J615" i="1"/>
  <c r="K615" i="1"/>
  <c r="L615" i="1"/>
  <c r="M615" i="1"/>
  <c r="N615" i="1"/>
  <c r="O615" i="1"/>
  <c r="H616" i="1"/>
  <c r="I616" i="1"/>
  <c r="J616" i="1"/>
  <c r="K616" i="1"/>
  <c r="L616" i="1"/>
  <c r="M616" i="1"/>
  <c r="N616" i="1"/>
  <c r="O616" i="1"/>
  <c r="H617" i="1"/>
  <c r="I617" i="1"/>
  <c r="J617" i="1"/>
  <c r="K617" i="1"/>
  <c r="L617" i="1"/>
  <c r="M617" i="1"/>
  <c r="N617" i="1"/>
  <c r="O617" i="1"/>
  <c r="H618" i="1"/>
  <c r="I618" i="1"/>
  <c r="J618" i="1"/>
  <c r="K618" i="1"/>
  <c r="L618" i="1"/>
  <c r="M618" i="1"/>
  <c r="N618" i="1"/>
  <c r="O618" i="1"/>
  <c r="H619" i="1"/>
  <c r="I619" i="1"/>
  <c r="J619" i="1"/>
  <c r="K619" i="1"/>
  <c r="L619" i="1"/>
  <c r="M619" i="1"/>
  <c r="N619" i="1"/>
  <c r="O619" i="1"/>
  <c r="H620" i="1"/>
  <c r="I620" i="1"/>
  <c r="J620" i="1"/>
  <c r="K620" i="1"/>
  <c r="L620" i="1"/>
  <c r="M620" i="1"/>
  <c r="N620" i="1"/>
  <c r="O620" i="1"/>
  <c r="H621" i="1"/>
  <c r="I621" i="1"/>
  <c r="J621" i="1"/>
  <c r="K621" i="1"/>
  <c r="L621" i="1"/>
  <c r="M621" i="1"/>
  <c r="N621" i="1"/>
  <c r="O621" i="1"/>
  <c r="H622" i="1"/>
  <c r="I622" i="1"/>
  <c r="J622" i="1"/>
  <c r="K622" i="1"/>
  <c r="L622" i="1"/>
  <c r="M622" i="1"/>
  <c r="N622" i="1"/>
  <c r="O622" i="1"/>
  <c r="H623" i="1"/>
  <c r="I623" i="1"/>
  <c r="J623" i="1"/>
  <c r="K623" i="1"/>
  <c r="L623" i="1"/>
  <c r="M623" i="1"/>
  <c r="N623" i="1"/>
  <c r="O623" i="1"/>
  <c r="H624" i="1"/>
  <c r="I624" i="1"/>
  <c r="J624" i="1"/>
  <c r="K624" i="1"/>
  <c r="L624" i="1"/>
  <c r="M624" i="1"/>
  <c r="N624" i="1"/>
  <c r="O624" i="1"/>
  <c r="H625" i="1"/>
  <c r="I625" i="1"/>
  <c r="J625" i="1"/>
  <c r="K625" i="1"/>
  <c r="L625" i="1"/>
  <c r="M625" i="1"/>
  <c r="N625" i="1"/>
  <c r="O625" i="1"/>
  <c r="H626" i="1"/>
  <c r="I626" i="1"/>
  <c r="J626" i="1"/>
  <c r="K626" i="1"/>
  <c r="L626" i="1"/>
  <c r="M626" i="1"/>
  <c r="N626" i="1"/>
  <c r="O626" i="1"/>
  <c r="H627" i="1"/>
  <c r="I627" i="1"/>
  <c r="J627" i="1"/>
  <c r="K627" i="1"/>
  <c r="L627" i="1"/>
  <c r="M627" i="1"/>
  <c r="N627" i="1"/>
  <c r="O627" i="1"/>
  <c r="H628" i="1"/>
  <c r="I628" i="1"/>
  <c r="J628" i="1"/>
  <c r="K628" i="1"/>
  <c r="L628" i="1"/>
  <c r="M628" i="1"/>
  <c r="N628" i="1"/>
  <c r="O628" i="1"/>
  <c r="H629" i="1"/>
  <c r="I629" i="1"/>
  <c r="J629" i="1"/>
  <c r="K629" i="1"/>
  <c r="L629" i="1"/>
  <c r="M629" i="1"/>
  <c r="N629" i="1"/>
  <c r="O629" i="1"/>
  <c r="H630" i="1"/>
  <c r="I630" i="1"/>
  <c r="J630" i="1"/>
  <c r="K630" i="1"/>
  <c r="L630" i="1"/>
  <c r="M630" i="1"/>
  <c r="N630" i="1"/>
  <c r="O630" i="1"/>
  <c r="H631" i="1"/>
  <c r="I631" i="1"/>
  <c r="J631" i="1"/>
  <c r="K631" i="1"/>
  <c r="L631" i="1"/>
  <c r="M631" i="1"/>
  <c r="N631" i="1"/>
  <c r="O631" i="1"/>
  <c r="H632" i="1"/>
  <c r="I632" i="1"/>
  <c r="J632" i="1"/>
  <c r="K632" i="1"/>
  <c r="L632" i="1"/>
  <c r="M632" i="1"/>
  <c r="N632" i="1"/>
  <c r="O632" i="1"/>
  <c r="H633" i="1"/>
  <c r="I633" i="1"/>
  <c r="J633" i="1"/>
  <c r="K633" i="1"/>
  <c r="L633" i="1"/>
  <c r="M633" i="1"/>
  <c r="N633" i="1"/>
  <c r="O633" i="1"/>
  <c r="H634" i="1"/>
  <c r="I634" i="1"/>
  <c r="J634" i="1"/>
  <c r="K634" i="1"/>
  <c r="L634" i="1"/>
  <c r="M634" i="1"/>
  <c r="N634" i="1"/>
  <c r="O634" i="1"/>
  <c r="H635" i="1"/>
  <c r="I635" i="1"/>
  <c r="J635" i="1"/>
  <c r="K635" i="1"/>
  <c r="L635" i="1"/>
  <c r="M635" i="1"/>
  <c r="N635" i="1"/>
  <c r="O635" i="1"/>
  <c r="H636" i="1"/>
  <c r="I636" i="1"/>
  <c r="J636" i="1"/>
  <c r="K636" i="1"/>
  <c r="L636" i="1"/>
  <c r="M636" i="1"/>
  <c r="N636" i="1"/>
  <c r="O636" i="1"/>
  <c r="H637" i="1"/>
  <c r="I637" i="1"/>
  <c r="J637" i="1"/>
  <c r="K637" i="1"/>
  <c r="L637" i="1"/>
  <c r="M637" i="1"/>
  <c r="N637" i="1"/>
  <c r="O637" i="1"/>
  <c r="H638" i="1"/>
  <c r="I638" i="1"/>
  <c r="J638" i="1"/>
  <c r="K638" i="1"/>
  <c r="L638" i="1"/>
  <c r="M638" i="1"/>
  <c r="N638" i="1"/>
  <c r="O638" i="1"/>
  <c r="H639" i="1"/>
  <c r="I639" i="1"/>
  <c r="J639" i="1"/>
  <c r="K639" i="1"/>
  <c r="L639" i="1"/>
  <c r="M639" i="1"/>
  <c r="N639" i="1"/>
  <c r="O639" i="1"/>
  <c r="H640" i="1"/>
  <c r="I640" i="1"/>
  <c r="J640" i="1"/>
  <c r="K640" i="1"/>
  <c r="L640" i="1"/>
  <c r="M640" i="1"/>
  <c r="N640" i="1"/>
  <c r="O640" i="1"/>
  <c r="H641" i="1"/>
  <c r="I641" i="1"/>
  <c r="J641" i="1"/>
  <c r="K641" i="1"/>
  <c r="L641" i="1"/>
  <c r="M641" i="1"/>
  <c r="N641" i="1"/>
  <c r="O641" i="1"/>
  <c r="H642" i="1"/>
  <c r="I642" i="1"/>
  <c r="J642" i="1"/>
  <c r="K642" i="1"/>
  <c r="L642" i="1"/>
  <c r="M642" i="1"/>
  <c r="N642" i="1"/>
  <c r="O642" i="1"/>
  <c r="H643" i="1"/>
  <c r="I643" i="1"/>
  <c r="J643" i="1"/>
  <c r="K643" i="1"/>
  <c r="L643" i="1"/>
  <c r="M643" i="1"/>
  <c r="N643" i="1"/>
  <c r="O643" i="1"/>
  <c r="H644" i="1"/>
  <c r="I644" i="1"/>
  <c r="J644" i="1"/>
  <c r="K644" i="1"/>
  <c r="L644" i="1"/>
  <c r="M644" i="1"/>
  <c r="N644" i="1"/>
  <c r="O644" i="1"/>
  <c r="H645" i="1"/>
  <c r="I645" i="1"/>
  <c r="J645" i="1"/>
  <c r="K645" i="1"/>
  <c r="L645" i="1"/>
  <c r="M645" i="1"/>
  <c r="N645" i="1"/>
  <c r="O645" i="1"/>
  <c r="H646" i="1"/>
  <c r="I646" i="1"/>
  <c r="J646" i="1"/>
  <c r="K646" i="1"/>
  <c r="L646" i="1"/>
  <c r="M646" i="1"/>
  <c r="N646" i="1"/>
  <c r="O646" i="1"/>
  <c r="H647" i="1"/>
  <c r="I647" i="1"/>
  <c r="J647" i="1"/>
  <c r="K647" i="1"/>
  <c r="L647" i="1"/>
  <c r="M647" i="1"/>
  <c r="N647" i="1"/>
  <c r="O647" i="1"/>
  <c r="H648" i="1"/>
  <c r="I648" i="1"/>
  <c r="J648" i="1"/>
  <c r="K648" i="1"/>
  <c r="L648" i="1"/>
  <c r="M648" i="1"/>
  <c r="N648" i="1"/>
  <c r="O648" i="1"/>
  <c r="H649" i="1"/>
  <c r="I649" i="1"/>
  <c r="J649" i="1"/>
  <c r="K649" i="1"/>
  <c r="L649" i="1"/>
  <c r="M649" i="1"/>
  <c r="N649" i="1"/>
  <c r="O649" i="1"/>
  <c r="H650" i="1"/>
  <c r="I650" i="1"/>
  <c r="J650" i="1"/>
  <c r="K650" i="1"/>
  <c r="L650" i="1"/>
  <c r="M650" i="1"/>
  <c r="N650" i="1"/>
  <c r="O650" i="1"/>
  <c r="H651" i="1"/>
  <c r="I651" i="1"/>
  <c r="J651" i="1"/>
  <c r="K651" i="1"/>
  <c r="L651" i="1"/>
  <c r="M651" i="1"/>
  <c r="N651" i="1"/>
  <c r="O651" i="1"/>
  <c r="H652" i="1"/>
  <c r="I652" i="1"/>
  <c r="J652" i="1"/>
  <c r="K652" i="1"/>
  <c r="L652" i="1"/>
  <c r="M652" i="1"/>
  <c r="N652" i="1"/>
  <c r="O652" i="1"/>
  <c r="H653" i="1"/>
  <c r="I653" i="1"/>
  <c r="J653" i="1"/>
  <c r="K653" i="1"/>
  <c r="L653" i="1"/>
  <c r="M653" i="1"/>
  <c r="N653" i="1"/>
  <c r="O653" i="1"/>
  <c r="H654" i="1"/>
  <c r="I654" i="1"/>
  <c r="J654" i="1"/>
  <c r="K654" i="1"/>
  <c r="L654" i="1"/>
  <c r="M654" i="1"/>
  <c r="N654" i="1"/>
  <c r="O654" i="1"/>
  <c r="H655" i="1"/>
  <c r="I655" i="1"/>
  <c r="J655" i="1"/>
  <c r="K655" i="1"/>
  <c r="L655" i="1"/>
  <c r="M655" i="1"/>
  <c r="N655" i="1"/>
  <c r="O655" i="1"/>
  <c r="H656" i="1"/>
  <c r="I656" i="1"/>
  <c r="J656" i="1"/>
  <c r="K656" i="1"/>
  <c r="L656" i="1"/>
  <c r="M656" i="1"/>
  <c r="N656" i="1"/>
  <c r="O656" i="1"/>
  <c r="H657" i="1"/>
  <c r="I657" i="1"/>
  <c r="J657" i="1"/>
  <c r="K657" i="1"/>
  <c r="L657" i="1"/>
  <c r="M657" i="1"/>
  <c r="N657" i="1"/>
  <c r="O657" i="1"/>
  <c r="H658" i="1"/>
  <c r="I658" i="1"/>
  <c r="J658" i="1"/>
  <c r="K658" i="1"/>
  <c r="L658" i="1"/>
  <c r="M658" i="1"/>
  <c r="N658" i="1"/>
  <c r="O658" i="1"/>
  <c r="H659" i="1"/>
  <c r="I659" i="1"/>
  <c r="J659" i="1"/>
  <c r="K659" i="1"/>
  <c r="L659" i="1"/>
  <c r="M659" i="1"/>
  <c r="N659" i="1"/>
  <c r="O659" i="1"/>
  <c r="H660" i="1"/>
  <c r="I660" i="1"/>
  <c r="J660" i="1"/>
  <c r="K660" i="1"/>
  <c r="L660" i="1"/>
  <c r="M660" i="1"/>
  <c r="N660" i="1"/>
  <c r="O660" i="1"/>
  <c r="H661" i="1"/>
  <c r="I661" i="1"/>
  <c r="J661" i="1"/>
  <c r="K661" i="1"/>
  <c r="L661" i="1"/>
  <c r="M661" i="1"/>
  <c r="N661" i="1"/>
  <c r="O661" i="1"/>
  <c r="H662" i="1"/>
  <c r="I662" i="1"/>
  <c r="J662" i="1"/>
  <c r="K662" i="1"/>
  <c r="L662" i="1"/>
  <c r="M662" i="1"/>
  <c r="N662" i="1"/>
  <c r="O662" i="1"/>
  <c r="H663" i="1"/>
  <c r="I663" i="1"/>
  <c r="J663" i="1"/>
  <c r="K663" i="1"/>
  <c r="L663" i="1"/>
  <c r="M663" i="1"/>
  <c r="N663" i="1"/>
  <c r="O663" i="1"/>
  <c r="H664" i="1"/>
  <c r="I664" i="1"/>
  <c r="J664" i="1"/>
  <c r="K664" i="1"/>
  <c r="L664" i="1"/>
  <c r="M664" i="1"/>
  <c r="N664" i="1"/>
  <c r="O664" i="1"/>
  <c r="H665" i="1"/>
  <c r="I665" i="1"/>
  <c r="J665" i="1"/>
  <c r="K665" i="1"/>
  <c r="L665" i="1"/>
  <c r="M665" i="1"/>
  <c r="N665" i="1"/>
  <c r="O665" i="1"/>
  <c r="H666" i="1"/>
  <c r="I666" i="1"/>
  <c r="J666" i="1"/>
  <c r="K666" i="1"/>
  <c r="L666" i="1"/>
  <c r="M666" i="1"/>
  <c r="N666" i="1"/>
  <c r="O666" i="1"/>
  <c r="H667" i="1"/>
  <c r="I667" i="1"/>
  <c r="J667" i="1"/>
  <c r="K667" i="1"/>
  <c r="L667" i="1"/>
  <c r="M667" i="1"/>
  <c r="N667" i="1"/>
  <c r="O667" i="1"/>
  <c r="H668" i="1"/>
  <c r="I668" i="1"/>
  <c r="J668" i="1"/>
  <c r="K668" i="1"/>
  <c r="L668" i="1"/>
  <c r="M668" i="1"/>
  <c r="N668" i="1"/>
  <c r="O668" i="1"/>
  <c r="H669" i="1"/>
  <c r="I669" i="1"/>
  <c r="J669" i="1"/>
  <c r="K669" i="1"/>
  <c r="L669" i="1"/>
  <c r="M669" i="1"/>
  <c r="N669" i="1"/>
  <c r="O669" i="1"/>
  <c r="H670" i="1"/>
  <c r="I670" i="1"/>
  <c r="J670" i="1"/>
  <c r="K670" i="1"/>
  <c r="L670" i="1"/>
  <c r="M670" i="1"/>
  <c r="N670" i="1"/>
  <c r="O670" i="1"/>
  <c r="H671" i="1"/>
  <c r="I671" i="1"/>
  <c r="J671" i="1"/>
  <c r="K671" i="1"/>
  <c r="L671" i="1"/>
  <c r="M671" i="1"/>
  <c r="N671" i="1"/>
  <c r="O671" i="1"/>
  <c r="H672" i="1"/>
  <c r="I672" i="1"/>
  <c r="J672" i="1"/>
  <c r="K672" i="1"/>
  <c r="L672" i="1"/>
  <c r="M672" i="1"/>
  <c r="N672" i="1"/>
  <c r="O672" i="1"/>
  <c r="H673" i="1"/>
  <c r="I673" i="1"/>
  <c r="J673" i="1"/>
  <c r="K673" i="1"/>
  <c r="L673" i="1"/>
  <c r="M673" i="1"/>
  <c r="N673" i="1"/>
  <c r="O673" i="1"/>
  <c r="H674" i="1"/>
  <c r="I674" i="1"/>
  <c r="J674" i="1"/>
  <c r="K674" i="1"/>
  <c r="L674" i="1"/>
  <c r="M674" i="1"/>
  <c r="N674" i="1"/>
  <c r="O674" i="1"/>
  <c r="H675" i="1"/>
  <c r="I675" i="1"/>
  <c r="J675" i="1"/>
  <c r="K675" i="1"/>
  <c r="L675" i="1"/>
  <c r="M675" i="1"/>
  <c r="N675" i="1"/>
  <c r="O675" i="1"/>
  <c r="H676" i="1"/>
  <c r="I676" i="1"/>
  <c r="J676" i="1"/>
  <c r="K676" i="1"/>
  <c r="L676" i="1"/>
  <c r="M676" i="1"/>
  <c r="N676" i="1"/>
  <c r="O676" i="1"/>
  <c r="H677" i="1"/>
  <c r="I677" i="1"/>
  <c r="J677" i="1"/>
  <c r="K677" i="1"/>
  <c r="L677" i="1"/>
  <c r="M677" i="1"/>
  <c r="N677" i="1"/>
  <c r="O677" i="1"/>
  <c r="H678" i="1"/>
  <c r="I678" i="1"/>
  <c r="J678" i="1"/>
  <c r="K678" i="1"/>
  <c r="L678" i="1"/>
  <c r="M678" i="1"/>
  <c r="N678" i="1"/>
  <c r="O678" i="1"/>
  <c r="H679" i="1"/>
  <c r="I679" i="1"/>
  <c r="J679" i="1"/>
  <c r="K679" i="1"/>
  <c r="L679" i="1"/>
  <c r="M679" i="1"/>
  <c r="N679" i="1"/>
  <c r="O679" i="1"/>
  <c r="H680" i="1"/>
  <c r="I680" i="1"/>
  <c r="J680" i="1"/>
  <c r="K680" i="1"/>
  <c r="L680" i="1"/>
  <c r="M680" i="1"/>
  <c r="N680" i="1"/>
  <c r="O680" i="1"/>
  <c r="H681" i="1"/>
  <c r="I681" i="1"/>
  <c r="J681" i="1"/>
  <c r="K681" i="1"/>
  <c r="L681" i="1"/>
  <c r="M681" i="1"/>
  <c r="N681" i="1"/>
  <c r="O681" i="1"/>
  <c r="H682" i="1"/>
  <c r="I682" i="1"/>
  <c r="J682" i="1"/>
  <c r="K682" i="1"/>
  <c r="L682" i="1"/>
  <c r="M682" i="1"/>
  <c r="N682" i="1"/>
  <c r="O682" i="1"/>
  <c r="H683" i="1"/>
  <c r="I683" i="1"/>
  <c r="J683" i="1"/>
  <c r="K683" i="1"/>
  <c r="L683" i="1"/>
  <c r="M683" i="1"/>
  <c r="N683" i="1"/>
  <c r="O683" i="1"/>
  <c r="H684" i="1"/>
  <c r="I684" i="1"/>
  <c r="J684" i="1"/>
  <c r="K684" i="1"/>
  <c r="L684" i="1"/>
  <c r="M684" i="1"/>
  <c r="N684" i="1"/>
  <c r="O684" i="1"/>
  <c r="H685" i="1"/>
  <c r="I685" i="1"/>
  <c r="J685" i="1"/>
  <c r="K685" i="1"/>
  <c r="L685" i="1"/>
  <c r="M685" i="1"/>
  <c r="N685" i="1"/>
  <c r="O685" i="1"/>
  <c r="H686" i="1"/>
  <c r="I686" i="1"/>
  <c r="J686" i="1"/>
  <c r="K686" i="1"/>
  <c r="L686" i="1"/>
  <c r="M686" i="1"/>
  <c r="N686" i="1"/>
  <c r="O686" i="1"/>
  <c r="H687" i="1"/>
  <c r="I687" i="1"/>
  <c r="J687" i="1"/>
  <c r="K687" i="1"/>
  <c r="L687" i="1"/>
  <c r="M687" i="1"/>
  <c r="N687" i="1"/>
  <c r="O687" i="1"/>
  <c r="H688" i="1"/>
  <c r="I688" i="1"/>
  <c r="J688" i="1"/>
  <c r="K688" i="1"/>
  <c r="L688" i="1"/>
  <c r="M688" i="1"/>
  <c r="N688" i="1"/>
  <c r="O688" i="1"/>
  <c r="H689" i="1"/>
  <c r="I689" i="1"/>
  <c r="J689" i="1"/>
  <c r="K689" i="1"/>
  <c r="L689" i="1"/>
  <c r="M689" i="1"/>
  <c r="N689" i="1"/>
  <c r="O689" i="1"/>
  <c r="H690" i="1"/>
  <c r="I690" i="1"/>
  <c r="J690" i="1"/>
  <c r="K690" i="1"/>
  <c r="L690" i="1"/>
  <c r="M690" i="1"/>
  <c r="N690" i="1"/>
  <c r="O690" i="1"/>
  <c r="H691" i="1"/>
  <c r="I691" i="1"/>
  <c r="J691" i="1"/>
  <c r="K691" i="1"/>
  <c r="L691" i="1"/>
  <c r="M691" i="1"/>
  <c r="N691" i="1"/>
  <c r="O691" i="1"/>
  <c r="H692" i="1"/>
  <c r="I692" i="1"/>
  <c r="J692" i="1"/>
  <c r="K692" i="1"/>
  <c r="L692" i="1"/>
  <c r="M692" i="1"/>
  <c r="N692" i="1"/>
  <c r="O692" i="1"/>
  <c r="H693" i="1"/>
  <c r="I693" i="1"/>
  <c r="J693" i="1"/>
  <c r="K693" i="1"/>
  <c r="L693" i="1"/>
  <c r="M693" i="1"/>
  <c r="N693" i="1"/>
  <c r="O693" i="1"/>
  <c r="H694" i="1"/>
  <c r="I694" i="1"/>
  <c r="J694" i="1"/>
  <c r="K694" i="1"/>
  <c r="L694" i="1"/>
  <c r="M694" i="1"/>
  <c r="N694" i="1"/>
  <c r="O694" i="1"/>
  <c r="H695" i="1"/>
  <c r="I695" i="1"/>
  <c r="J695" i="1"/>
  <c r="K695" i="1"/>
  <c r="L695" i="1"/>
  <c r="M695" i="1"/>
  <c r="N695" i="1"/>
  <c r="O695" i="1"/>
  <c r="H696" i="1"/>
  <c r="I696" i="1"/>
  <c r="J696" i="1"/>
  <c r="K696" i="1"/>
  <c r="L696" i="1"/>
  <c r="M696" i="1"/>
  <c r="N696" i="1"/>
  <c r="O696" i="1"/>
  <c r="H697" i="1"/>
  <c r="I697" i="1"/>
  <c r="J697" i="1"/>
  <c r="K697" i="1"/>
  <c r="L697" i="1"/>
  <c r="M697" i="1"/>
  <c r="N697" i="1"/>
  <c r="O697" i="1"/>
  <c r="H698" i="1"/>
  <c r="I698" i="1"/>
  <c r="J698" i="1"/>
  <c r="K698" i="1"/>
  <c r="L698" i="1"/>
  <c r="M698" i="1"/>
  <c r="N698" i="1"/>
  <c r="O698" i="1"/>
  <c r="H699" i="1"/>
  <c r="I699" i="1"/>
  <c r="J699" i="1"/>
  <c r="K699" i="1"/>
  <c r="L699" i="1"/>
  <c r="M699" i="1"/>
  <c r="N699" i="1"/>
  <c r="O699" i="1"/>
  <c r="H700" i="1"/>
  <c r="I700" i="1"/>
  <c r="J700" i="1"/>
  <c r="K700" i="1"/>
  <c r="L700" i="1"/>
  <c r="M700" i="1"/>
  <c r="N700" i="1"/>
  <c r="O700" i="1"/>
  <c r="H701" i="1"/>
  <c r="I701" i="1"/>
  <c r="J701" i="1"/>
  <c r="K701" i="1"/>
  <c r="L701" i="1"/>
  <c r="M701" i="1"/>
  <c r="N701" i="1"/>
  <c r="O701" i="1"/>
  <c r="H702" i="1"/>
  <c r="I702" i="1"/>
  <c r="J702" i="1"/>
  <c r="K702" i="1"/>
  <c r="L702" i="1"/>
  <c r="M702" i="1"/>
  <c r="N702" i="1"/>
  <c r="O702" i="1"/>
  <c r="H703" i="1"/>
  <c r="I703" i="1"/>
  <c r="J703" i="1"/>
  <c r="K703" i="1"/>
  <c r="L703" i="1"/>
  <c r="M703" i="1"/>
  <c r="N703" i="1"/>
  <c r="O703" i="1"/>
  <c r="H704" i="1"/>
  <c r="I704" i="1"/>
  <c r="J704" i="1"/>
  <c r="K704" i="1"/>
  <c r="L704" i="1"/>
  <c r="M704" i="1"/>
  <c r="N704" i="1"/>
  <c r="O704" i="1"/>
  <c r="H705" i="1"/>
  <c r="I705" i="1"/>
  <c r="J705" i="1"/>
  <c r="K705" i="1"/>
  <c r="L705" i="1"/>
  <c r="M705" i="1"/>
  <c r="N705" i="1"/>
  <c r="O705" i="1"/>
  <c r="H706" i="1"/>
  <c r="I706" i="1"/>
  <c r="J706" i="1"/>
  <c r="K706" i="1"/>
  <c r="L706" i="1"/>
  <c r="M706" i="1"/>
  <c r="N706" i="1"/>
  <c r="O706" i="1"/>
  <c r="H707" i="1"/>
  <c r="I707" i="1"/>
  <c r="J707" i="1"/>
  <c r="K707" i="1"/>
  <c r="L707" i="1"/>
  <c r="M707" i="1"/>
  <c r="N707" i="1"/>
  <c r="O707" i="1"/>
  <c r="H708" i="1"/>
  <c r="I708" i="1"/>
  <c r="J708" i="1"/>
  <c r="K708" i="1"/>
  <c r="L708" i="1"/>
  <c r="M708" i="1"/>
  <c r="N708" i="1"/>
  <c r="O708" i="1"/>
  <c r="H709" i="1"/>
  <c r="I709" i="1"/>
  <c r="J709" i="1"/>
  <c r="K709" i="1"/>
  <c r="L709" i="1"/>
  <c r="M709" i="1"/>
  <c r="N709" i="1"/>
  <c r="O709" i="1"/>
  <c r="H710" i="1"/>
  <c r="I710" i="1"/>
  <c r="J710" i="1"/>
  <c r="K710" i="1"/>
  <c r="L710" i="1"/>
  <c r="M710" i="1"/>
  <c r="N710" i="1"/>
  <c r="O710" i="1"/>
  <c r="H711" i="1"/>
  <c r="I711" i="1"/>
  <c r="J711" i="1"/>
  <c r="K711" i="1"/>
  <c r="L711" i="1"/>
  <c r="M711" i="1"/>
  <c r="N711" i="1"/>
  <c r="O711" i="1"/>
  <c r="H712" i="1"/>
  <c r="I712" i="1"/>
  <c r="J712" i="1"/>
  <c r="K712" i="1"/>
  <c r="L712" i="1"/>
  <c r="M712" i="1"/>
  <c r="N712" i="1"/>
  <c r="O712" i="1"/>
  <c r="H713" i="1"/>
  <c r="I713" i="1"/>
  <c r="J713" i="1"/>
  <c r="K713" i="1"/>
  <c r="L713" i="1"/>
  <c r="M713" i="1"/>
  <c r="N713" i="1"/>
  <c r="O713" i="1"/>
  <c r="H714" i="1"/>
  <c r="I714" i="1"/>
  <c r="J714" i="1"/>
  <c r="K714" i="1"/>
  <c r="L714" i="1"/>
  <c r="M714" i="1"/>
  <c r="N714" i="1"/>
  <c r="O714" i="1"/>
  <c r="H715" i="1"/>
  <c r="I715" i="1"/>
  <c r="J715" i="1"/>
  <c r="K715" i="1"/>
  <c r="L715" i="1"/>
  <c r="M715" i="1"/>
  <c r="N715" i="1"/>
  <c r="O715" i="1"/>
  <c r="H716" i="1"/>
  <c r="I716" i="1"/>
  <c r="J716" i="1"/>
  <c r="K716" i="1"/>
  <c r="L716" i="1"/>
  <c r="M716" i="1"/>
  <c r="N716" i="1"/>
  <c r="O716" i="1"/>
  <c r="H717" i="1"/>
  <c r="I717" i="1"/>
  <c r="J717" i="1"/>
  <c r="K717" i="1"/>
  <c r="L717" i="1"/>
  <c r="M717" i="1"/>
  <c r="N717" i="1"/>
  <c r="O717" i="1"/>
  <c r="H718" i="1"/>
  <c r="I718" i="1"/>
  <c r="J718" i="1"/>
  <c r="K718" i="1"/>
  <c r="L718" i="1"/>
  <c r="M718" i="1"/>
  <c r="N718" i="1"/>
  <c r="O718" i="1"/>
  <c r="H719" i="1"/>
  <c r="I719" i="1"/>
  <c r="J719" i="1"/>
  <c r="K719" i="1"/>
  <c r="L719" i="1"/>
  <c r="M719" i="1"/>
  <c r="N719" i="1"/>
  <c r="O719" i="1"/>
  <c r="H720" i="1"/>
  <c r="I720" i="1"/>
  <c r="J720" i="1"/>
  <c r="K720" i="1"/>
  <c r="L720" i="1"/>
  <c r="M720" i="1"/>
  <c r="N720" i="1"/>
  <c r="O720" i="1"/>
  <c r="H721" i="1"/>
  <c r="I721" i="1"/>
  <c r="J721" i="1"/>
  <c r="K721" i="1"/>
  <c r="L721" i="1"/>
  <c r="M721" i="1"/>
  <c r="N721" i="1"/>
  <c r="O721" i="1"/>
  <c r="H722" i="1"/>
  <c r="I722" i="1"/>
  <c r="J722" i="1"/>
  <c r="K722" i="1"/>
  <c r="L722" i="1"/>
  <c r="M722" i="1"/>
  <c r="N722" i="1"/>
  <c r="O722" i="1"/>
  <c r="H723" i="1"/>
  <c r="I723" i="1"/>
  <c r="J723" i="1"/>
  <c r="K723" i="1"/>
  <c r="L723" i="1"/>
  <c r="M723" i="1"/>
  <c r="N723" i="1"/>
  <c r="O723" i="1"/>
  <c r="H724" i="1"/>
  <c r="I724" i="1"/>
  <c r="J724" i="1"/>
  <c r="K724" i="1"/>
  <c r="L724" i="1"/>
  <c r="M724" i="1"/>
  <c r="N724" i="1"/>
  <c r="O724" i="1"/>
  <c r="H725" i="1"/>
  <c r="I725" i="1"/>
  <c r="J725" i="1"/>
  <c r="K725" i="1"/>
  <c r="L725" i="1"/>
  <c r="M725" i="1"/>
  <c r="N725" i="1"/>
  <c r="O725" i="1"/>
  <c r="H726" i="1"/>
  <c r="I726" i="1"/>
  <c r="J726" i="1"/>
  <c r="K726" i="1"/>
  <c r="L726" i="1"/>
  <c r="M726" i="1"/>
  <c r="N726" i="1"/>
  <c r="O726" i="1"/>
  <c r="H727" i="1"/>
  <c r="I727" i="1"/>
  <c r="J727" i="1"/>
  <c r="K727" i="1"/>
  <c r="L727" i="1"/>
  <c r="M727" i="1"/>
  <c r="N727" i="1"/>
  <c r="O727" i="1"/>
  <c r="H728" i="1"/>
  <c r="I728" i="1"/>
  <c r="J728" i="1"/>
  <c r="K728" i="1"/>
  <c r="L728" i="1"/>
  <c r="M728" i="1"/>
  <c r="N728" i="1"/>
  <c r="O728" i="1"/>
  <c r="H729" i="1"/>
  <c r="I729" i="1"/>
  <c r="J729" i="1"/>
  <c r="K729" i="1"/>
  <c r="L729" i="1"/>
  <c r="M729" i="1"/>
  <c r="N729" i="1"/>
  <c r="O729" i="1"/>
  <c r="H730" i="1"/>
  <c r="I730" i="1"/>
  <c r="J730" i="1"/>
  <c r="K730" i="1"/>
  <c r="L730" i="1"/>
  <c r="M730" i="1"/>
  <c r="N730" i="1"/>
  <c r="O730" i="1"/>
  <c r="H731" i="1"/>
  <c r="I731" i="1"/>
  <c r="J731" i="1"/>
  <c r="K731" i="1"/>
  <c r="L731" i="1"/>
  <c r="M731" i="1"/>
  <c r="N731" i="1"/>
  <c r="O731" i="1"/>
  <c r="H732" i="1"/>
  <c r="I732" i="1"/>
  <c r="J732" i="1"/>
  <c r="K732" i="1"/>
  <c r="L732" i="1"/>
  <c r="M732" i="1"/>
  <c r="N732" i="1"/>
  <c r="O732" i="1"/>
  <c r="H733" i="1"/>
  <c r="I733" i="1"/>
  <c r="J733" i="1"/>
  <c r="K733" i="1"/>
  <c r="L733" i="1"/>
  <c r="M733" i="1"/>
  <c r="N733" i="1"/>
  <c r="O733" i="1"/>
  <c r="H734" i="1"/>
  <c r="I734" i="1"/>
  <c r="J734" i="1"/>
  <c r="K734" i="1"/>
  <c r="L734" i="1"/>
  <c r="M734" i="1"/>
  <c r="N734" i="1"/>
  <c r="O734" i="1"/>
  <c r="H735" i="1"/>
  <c r="I735" i="1"/>
  <c r="J735" i="1"/>
  <c r="K735" i="1"/>
  <c r="L735" i="1"/>
  <c r="M735" i="1"/>
  <c r="N735" i="1"/>
  <c r="O735" i="1"/>
  <c r="H736" i="1"/>
  <c r="I736" i="1"/>
  <c r="J736" i="1"/>
  <c r="K736" i="1"/>
  <c r="L736" i="1"/>
  <c r="M736" i="1"/>
  <c r="N736" i="1"/>
  <c r="O736" i="1"/>
  <c r="H737" i="1"/>
  <c r="I737" i="1"/>
  <c r="J737" i="1"/>
  <c r="K737" i="1"/>
  <c r="L737" i="1"/>
  <c r="M737" i="1"/>
  <c r="N737" i="1"/>
  <c r="O737" i="1"/>
  <c r="H738" i="1"/>
  <c r="I738" i="1"/>
  <c r="J738" i="1"/>
  <c r="K738" i="1"/>
  <c r="L738" i="1"/>
  <c r="M738" i="1"/>
  <c r="N738" i="1"/>
  <c r="O738" i="1"/>
  <c r="H739" i="1"/>
  <c r="I739" i="1"/>
  <c r="J739" i="1"/>
  <c r="K739" i="1"/>
  <c r="L739" i="1"/>
  <c r="M739" i="1"/>
  <c r="N739" i="1"/>
  <c r="O739" i="1"/>
  <c r="H740" i="1"/>
  <c r="I740" i="1"/>
  <c r="J740" i="1"/>
  <c r="K740" i="1"/>
  <c r="L740" i="1"/>
  <c r="M740" i="1"/>
  <c r="N740" i="1"/>
  <c r="O740" i="1"/>
  <c r="H741" i="1"/>
  <c r="I741" i="1"/>
  <c r="J741" i="1"/>
  <c r="K741" i="1"/>
  <c r="L741" i="1"/>
  <c r="M741" i="1"/>
  <c r="N741" i="1"/>
  <c r="O741" i="1"/>
  <c r="H742" i="1"/>
  <c r="I742" i="1"/>
  <c r="J742" i="1"/>
  <c r="K742" i="1"/>
  <c r="L742" i="1"/>
  <c r="M742" i="1"/>
  <c r="N742" i="1"/>
  <c r="O742" i="1"/>
  <c r="H743" i="1"/>
  <c r="I743" i="1"/>
  <c r="J743" i="1"/>
  <c r="K743" i="1"/>
  <c r="L743" i="1"/>
  <c r="M743" i="1"/>
  <c r="N743" i="1"/>
  <c r="O743" i="1"/>
  <c r="H744" i="1"/>
  <c r="I744" i="1"/>
  <c r="J744" i="1"/>
  <c r="K744" i="1"/>
  <c r="L744" i="1"/>
  <c r="M744" i="1"/>
  <c r="N744" i="1"/>
  <c r="O744" i="1"/>
  <c r="H745" i="1"/>
  <c r="I745" i="1"/>
  <c r="J745" i="1"/>
  <c r="K745" i="1"/>
  <c r="L745" i="1"/>
  <c r="M745" i="1"/>
  <c r="N745" i="1"/>
  <c r="O745" i="1"/>
  <c r="H746" i="1"/>
  <c r="I746" i="1"/>
  <c r="J746" i="1"/>
  <c r="K746" i="1"/>
  <c r="L746" i="1"/>
  <c r="M746" i="1"/>
  <c r="N746" i="1"/>
  <c r="O746" i="1"/>
  <c r="H747" i="1"/>
  <c r="I747" i="1"/>
  <c r="J747" i="1"/>
  <c r="K747" i="1"/>
  <c r="L747" i="1"/>
  <c r="M747" i="1"/>
  <c r="N747" i="1"/>
  <c r="O747" i="1"/>
  <c r="H748" i="1"/>
  <c r="I748" i="1"/>
  <c r="J748" i="1"/>
  <c r="K748" i="1"/>
  <c r="L748" i="1"/>
  <c r="M748" i="1"/>
  <c r="N748" i="1"/>
  <c r="O748" i="1"/>
  <c r="H749" i="1"/>
  <c r="I749" i="1"/>
  <c r="J749" i="1"/>
  <c r="K749" i="1"/>
  <c r="L749" i="1"/>
  <c r="M749" i="1"/>
  <c r="N749" i="1"/>
  <c r="O749" i="1"/>
  <c r="H750" i="1"/>
  <c r="I750" i="1"/>
  <c r="J750" i="1"/>
  <c r="K750" i="1"/>
  <c r="L750" i="1"/>
  <c r="M750" i="1"/>
  <c r="N750" i="1"/>
  <c r="O750" i="1"/>
  <c r="H751" i="1"/>
  <c r="I751" i="1"/>
  <c r="J751" i="1"/>
  <c r="K751" i="1"/>
  <c r="L751" i="1"/>
  <c r="M751" i="1"/>
  <c r="N751" i="1"/>
  <c r="O751" i="1"/>
  <c r="H752" i="1"/>
  <c r="I752" i="1"/>
  <c r="J752" i="1"/>
  <c r="K752" i="1"/>
  <c r="L752" i="1"/>
  <c r="M752" i="1"/>
  <c r="N752" i="1"/>
  <c r="O752" i="1"/>
  <c r="H753" i="1"/>
  <c r="I753" i="1"/>
  <c r="J753" i="1"/>
  <c r="K753" i="1"/>
  <c r="L753" i="1"/>
  <c r="M753" i="1"/>
  <c r="N753" i="1"/>
  <c r="O753" i="1"/>
  <c r="H754" i="1"/>
  <c r="I754" i="1"/>
  <c r="J754" i="1"/>
  <c r="K754" i="1"/>
  <c r="L754" i="1"/>
  <c r="M754" i="1"/>
  <c r="N754" i="1"/>
  <c r="O754" i="1"/>
  <c r="H755" i="1"/>
  <c r="I755" i="1"/>
  <c r="J755" i="1"/>
  <c r="K755" i="1"/>
  <c r="L755" i="1"/>
  <c r="M755" i="1"/>
  <c r="N755" i="1"/>
  <c r="O755" i="1"/>
  <c r="H756" i="1"/>
  <c r="I756" i="1"/>
  <c r="J756" i="1"/>
  <c r="K756" i="1"/>
  <c r="L756" i="1"/>
  <c r="M756" i="1"/>
  <c r="N756" i="1"/>
  <c r="O756" i="1"/>
  <c r="H757" i="1"/>
  <c r="I757" i="1"/>
  <c r="J757" i="1"/>
  <c r="K757" i="1"/>
  <c r="L757" i="1"/>
  <c r="M757" i="1"/>
  <c r="N757" i="1"/>
  <c r="O757" i="1"/>
  <c r="H758" i="1"/>
  <c r="I758" i="1"/>
  <c r="J758" i="1"/>
  <c r="K758" i="1"/>
  <c r="L758" i="1"/>
  <c r="M758" i="1"/>
  <c r="N758" i="1"/>
  <c r="O758" i="1"/>
  <c r="H759" i="1"/>
  <c r="I759" i="1"/>
  <c r="J759" i="1"/>
  <c r="K759" i="1"/>
  <c r="L759" i="1"/>
  <c r="M759" i="1"/>
  <c r="N759" i="1"/>
  <c r="O759" i="1"/>
  <c r="H760" i="1"/>
  <c r="I760" i="1"/>
  <c r="J760" i="1"/>
  <c r="K760" i="1"/>
  <c r="L760" i="1"/>
  <c r="M760" i="1"/>
  <c r="N760" i="1"/>
  <c r="O760" i="1"/>
  <c r="H761" i="1"/>
  <c r="I761" i="1"/>
  <c r="J761" i="1"/>
  <c r="K761" i="1"/>
  <c r="L761" i="1"/>
  <c r="M761" i="1"/>
  <c r="N761" i="1"/>
  <c r="O761" i="1"/>
  <c r="H762" i="1"/>
  <c r="I762" i="1"/>
  <c r="J762" i="1"/>
  <c r="K762" i="1"/>
  <c r="L762" i="1"/>
  <c r="M762" i="1"/>
  <c r="N762" i="1"/>
  <c r="O762" i="1"/>
  <c r="H763" i="1"/>
  <c r="I763" i="1"/>
  <c r="J763" i="1"/>
  <c r="K763" i="1"/>
  <c r="L763" i="1"/>
  <c r="M763" i="1"/>
  <c r="N763" i="1"/>
  <c r="O763" i="1"/>
  <c r="H764" i="1"/>
  <c r="I764" i="1"/>
  <c r="J764" i="1"/>
  <c r="K764" i="1"/>
  <c r="L764" i="1"/>
  <c r="M764" i="1"/>
  <c r="N764" i="1"/>
  <c r="O764" i="1"/>
  <c r="H765" i="1"/>
  <c r="I765" i="1"/>
  <c r="J765" i="1"/>
  <c r="K765" i="1"/>
  <c r="L765" i="1"/>
  <c r="M765" i="1"/>
  <c r="N765" i="1"/>
  <c r="O765" i="1"/>
  <c r="H766" i="1"/>
  <c r="I766" i="1"/>
  <c r="J766" i="1"/>
  <c r="K766" i="1"/>
  <c r="L766" i="1"/>
  <c r="M766" i="1"/>
  <c r="N766" i="1"/>
  <c r="O766" i="1"/>
  <c r="H767" i="1"/>
  <c r="I767" i="1"/>
  <c r="J767" i="1"/>
  <c r="K767" i="1"/>
  <c r="L767" i="1"/>
  <c r="M767" i="1"/>
  <c r="N767" i="1"/>
  <c r="O767" i="1"/>
  <c r="H768" i="1"/>
  <c r="I768" i="1"/>
  <c r="J768" i="1"/>
  <c r="K768" i="1"/>
  <c r="L768" i="1"/>
  <c r="M768" i="1"/>
  <c r="N768" i="1"/>
  <c r="O768" i="1"/>
  <c r="H769" i="1"/>
  <c r="I769" i="1"/>
  <c r="J769" i="1"/>
  <c r="K769" i="1"/>
  <c r="L769" i="1"/>
  <c r="M769" i="1"/>
  <c r="N769" i="1"/>
  <c r="O769" i="1"/>
  <c r="H770" i="1"/>
  <c r="I770" i="1"/>
  <c r="J770" i="1"/>
  <c r="K770" i="1"/>
  <c r="L770" i="1"/>
  <c r="M770" i="1"/>
  <c r="N770" i="1"/>
  <c r="O770" i="1"/>
  <c r="H771" i="1"/>
  <c r="I771" i="1"/>
  <c r="J771" i="1"/>
  <c r="K771" i="1"/>
  <c r="L771" i="1"/>
  <c r="M771" i="1"/>
  <c r="N771" i="1"/>
  <c r="O771" i="1"/>
  <c r="H772" i="1"/>
  <c r="I772" i="1"/>
  <c r="J772" i="1"/>
  <c r="K772" i="1"/>
  <c r="L772" i="1"/>
  <c r="M772" i="1"/>
  <c r="N772" i="1"/>
  <c r="O772" i="1"/>
  <c r="H773" i="1"/>
  <c r="I773" i="1"/>
  <c r="J773" i="1"/>
  <c r="K773" i="1"/>
  <c r="L773" i="1"/>
  <c r="M773" i="1"/>
  <c r="N773" i="1"/>
  <c r="O773" i="1"/>
  <c r="H774" i="1"/>
  <c r="I774" i="1"/>
  <c r="J774" i="1"/>
  <c r="K774" i="1"/>
  <c r="L774" i="1"/>
  <c r="M774" i="1"/>
  <c r="N774" i="1"/>
  <c r="O774" i="1"/>
  <c r="H775" i="1"/>
  <c r="I775" i="1"/>
  <c r="J775" i="1"/>
  <c r="K775" i="1"/>
  <c r="L775" i="1"/>
  <c r="M775" i="1"/>
  <c r="N775" i="1"/>
  <c r="O775" i="1"/>
  <c r="H776" i="1"/>
  <c r="I776" i="1"/>
  <c r="J776" i="1"/>
  <c r="K776" i="1"/>
  <c r="L776" i="1"/>
  <c r="M776" i="1"/>
  <c r="N776" i="1"/>
  <c r="O776" i="1"/>
  <c r="H777" i="1"/>
  <c r="I777" i="1"/>
  <c r="J777" i="1"/>
  <c r="K777" i="1"/>
  <c r="L777" i="1"/>
  <c r="M777" i="1"/>
  <c r="N777" i="1"/>
  <c r="O777" i="1"/>
  <c r="H778" i="1"/>
  <c r="I778" i="1"/>
  <c r="J778" i="1"/>
  <c r="K778" i="1"/>
  <c r="L778" i="1"/>
  <c r="M778" i="1"/>
  <c r="N778" i="1"/>
  <c r="O778" i="1"/>
  <c r="H779" i="1"/>
  <c r="I779" i="1"/>
  <c r="J779" i="1"/>
  <c r="K779" i="1"/>
  <c r="L779" i="1"/>
  <c r="M779" i="1"/>
  <c r="N779" i="1"/>
  <c r="O779" i="1"/>
  <c r="H780" i="1"/>
  <c r="I780" i="1"/>
  <c r="J780" i="1"/>
  <c r="K780" i="1"/>
  <c r="L780" i="1"/>
  <c r="M780" i="1"/>
  <c r="N780" i="1"/>
  <c r="O780" i="1"/>
  <c r="H781" i="1"/>
  <c r="I781" i="1"/>
  <c r="J781" i="1"/>
  <c r="K781" i="1"/>
  <c r="L781" i="1"/>
  <c r="M781" i="1"/>
  <c r="N781" i="1"/>
  <c r="O781" i="1"/>
  <c r="H782" i="1"/>
  <c r="I782" i="1"/>
  <c r="J782" i="1"/>
  <c r="K782" i="1"/>
  <c r="L782" i="1"/>
  <c r="M782" i="1"/>
  <c r="N782" i="1"/>
  <c r="O782" i="1"/>
  <c r="H783" i="1"/>
  <c r="I783" i="1"/>
  <c r="J783" i="1"/>
  <c r="K783" i="1"/>
  <c r="L783" i="1"/>
  <c r="M783" i="1"/>
  <c r="N783" i="1"/>
  <c r="O783" i="1"/>
  <c r="H784" i="1"/>
  <c r="I784" i="1"/>
  <c r="J784" i="1"/>
  <c r="K784" i="1"/>
  <c r="L784" i="1"/>
  <c r="M784" i="1"/>
  <c r="N784" i="1"/>
  <c r="O784" i="1"/>
  <c r="H785" i="1"/>
  <c r="I785" i="1"/>
  <c r="J785" i="1"/>
  <c r="K785" i="1"/>
  <c r="L785" i="1"/>
  <c r="M785" i="1"/>
  <c r="N785" i="1"/>
  <c r="O785" i="1"/>
  <c r="H786" i="1"/>
  <c r="I786" i="1"/>
  <c r="J786" i="1"/>
  <c r="K786" i="1"/>
  <c r="L786" i="1"/>
  <c r="M786" i="1"/>
  <c r="N786" i="1"/>
  <c r="O786" i="1"/>
  <c r="H787" i="1"/>
  <c r="I787" i="1"/>
  <c r="J787" i="1"/>
  <c r="K787" i="1"/>
  <c r="L787" i="1"/>
  <c r="M787" i="1"/>
  <c r="N787" i="1"/>
  <c r="O787" i="1"/>
  <c r="H788" i="1"/>
  <c r="I788" i="1"/>
  <c r="J788" i="1"/>
  <c r="K788" i="1"/>
  <c r="L788" i="1"/>
  <c r="M788" i="1"/>
  <c r="N788" i="1"/>
  <c r="O788" i="1"/>
  <c r="H789" i="1"/>
  <c r="I789" i="1"/>
  <c r="J789" i="1"/>
  <c r="K789" i="1"/>
  <c r="L789" i="1"/>
  <c r="M789" i="1"/>
  <c r="N789" i="1"/>
  <c r="O789" i="1"/>
  <c r="H790" i="1"/>
  <c r="I790" i="1"/>
  <c r="J790" i="1"/>
  <c r="K790" i="1"/>
  <c r="L790" i="1"/>
  <c r="M790" i="1"/>
  <c r="N790" i="1"/>
  <c r="O790" i="1"/>
  <c r="H791" i="1"/>
  <c r="I791" i="1"/>
  <c r="J791" i="1"/>
  <c r="K791" i="1"/>
  <c r="L791" i="1"/>
  <c r="M791" i="1"/>
  <c r="N791" i="1"/>
  <c r="O791" i="1"/>
  <c r="H792" i="1"/>
  <c r="I792" i="1"/>
  <c r="J792" i="1"/>
  <c r="K792" i="1"/>
  <c r="L792" i="1"/>
  <c r="M792" i="1"/>
  <c r="N792" i="1"/>
  <c r="O792" i="1"/>
  <c r="H793" i="1"/>
  <c r="I793" i="1"/>
  <c r="J793" i="1"/>
  <c r="K793" i="1"/>
  <c r="L793" i="1"/>
  <c r="M793" i="1"/>
  <c r="N793" i="1"/>
  <c r="O793" i="1"/>
  <c r="H794" i="1"/>
  <c r="I794" i="1"/>
  <c r="J794" i="1"/>
  <c r="K794" i="1"/>
  <c r="L794" i="1"/>
  <c r="M794" i="1"/>
  <c r="N794" i="1"/>
  <c r="O794" i="1"/>
  <c r="H795" i="1"/>
  <c r="I795" i="1"/>
  <c r="J795" i="1"/>
  <c r="K795" i="1"/>
  <c r="L795" i="1"/>
  <c r="M795" i="1"/>
  <c r="N795" i="1"/>
  <c r="O795" i="1"/>
  <c r="H796" i="1"/>
  <c r="I796" i="1"/>
  <c r="J796" i="1"/>
  <c r="K796" i="1"/>
  <c r="L796" i="1"/>
  <c r="M796" i="1"/>
  <c r="N796" i="1"/>
  <c r="O796" i="1"/>
  <c r="H797" i="1"/>
  <c r="I797" i="1"/>
  <c r="J797" i="1"/>
  <c r="K797" i="1"/>
  <c r="L797" i="1"/>
  <c r="M797" i="1"/>
  <c r="N797" i="1"/>
  <c r="O797" i="1"/>
  <c r="H798" i="1"/>
  <c r="I798" i="1"/>
  <c r="J798" i="1"/>
  <c r="K798" i="1"/>
  <c r="L798" i="1"/>
  <c r="M798" i="1"/>
  <c r="N798" i="1"/>
  <c r="O798" i="1"/>
  <c r="H799" i="1"/>
  <c r="I799" i="1"/>
  <c r="J799" i="1"/>
  <c r="K799" i="1"/>
  <c r="L799" i="1"/>
  <c r="M799" i="1"/>
  <c r="N799" i="1"/>
  <c r="O799" i="1"/>
  <c r="H800" i="1"/>
  <c r="I800" i="1"/>
  <c r="J800" i="1"/>
  <c r="K800" i="1"/>
  <c r="L800" i="1"/>
  <c r="M800" i="1"/>
  <c r="N800" i="1"/>
  <c r="O800" i="1"/>
  <c r="H801" i="1"/>
  <c r="I801" i="1"/>
  <c r="J801" i="1"/>
  <c r="K801" i="1"/>
  <c r="L801" i="1"/>
  <c r="M801" i="1"/>
  <c r="N801" i="1"/>
  <c r="O801" i="1"/>
  <c r="H802" i="1"/>
  <c r="I802" i="1"/>
  <c r="J802" i="1"/>
  <c r="K802" i="1"/>
  <c r="L802" i="1"/>
  <c r="M802" i="1"/>
  <c r="N802" i="1"/>
  <c r="O802" i="1"/>
  <c r="H803" i="1"/>
  <c r="I803" i="1"/>
  <c r="J803" i="1"/>
  <c r="K803" i="1"/>
  <c r="L803" i="1"/>
  <c r="M803" i="1"/>
  <c r="N803" i="1"/>
  <c r="O803" i="1"/>
  <c r="H804" i="1"/>
  <c r="I804" i="1"/>
  <c r="J804" i="1"/>
  <c r="K804" i="1"/>
  <c r="L804" i="1"/>
  <c r="M804" i="1"/>
  <c r="N804" i="1"/>
  <c r="O804" i="1"/>
  <c r="H805" i="1"/>
  <c r="I805" i="1"/>
  <c r="J805" i="1"/>
  <c r="K805" i="1"/>
  <c r="L805" i="1"/>
  <c r="M805" i="1"/>
  <c r="N805" i="1"/>
  <c r="O805" i="1"/>
  <c r="H806" i="1"/>
  <c r="I806" i="1"/>
  <c r="J806" i="1"/>
  <c r="K806" i="1"/>
  <c r="L806" i="1"/>
  <c r="M806" i="1"/>
  <c r="N806" i="1"/>
  <c r="O806" i="1"/>
  <c r="H807" i="1"/>
  <c r="I807" i="1"/>
  <c r="J807" i="1"/>
  <c r="K807" i="1"/>
  <c r="L807" i="1"/>
  <c r="M807" i="1"/>
  <c r="N807" i="1"/>
  <c r="O807" i="1"/>
  <c r="H808" i="1"/>
  <c r="I808" i="1"/>
  <c r="J808" i="1"/>
  <c r="K808" i="1"/>
  <c r="L808" i="1"/>
  <c r="M808" i="1"/>
  <c r="N808" i="1"/>
  <c r="O808" i="1"/>
  <c r="H809" i="1"/>
  <c r="I809" i="1"/>
  <c r="J809" i="1"/>
  <c r="K809" i="1"/>
  <c r="L809" i="1"/>
  <c r="M809" i="1"/>
  <c r="N809" i="1"/>
  <c r="O809" i="1"/>
  <c r="H810" i="1"/>
  <c r="I810" i="1"/>
  <c r="J810" i="1"/>
  <c r="K810" i="1"/>
  <c r="L810" i="1"/>
  <c r="M810" i="1"/>
  <c r="N810" i="1"/>
  <c r="O810" i="1"/>
  <c r="H811" i="1"/>
  <c r="I811" i="1"/>
  <c r="J811" i="1"/>
  <c r="K811" i="1"/>
  <c r="L811" i="1"/>
  <c r="M811" i="1"/>
  <c r="N811" i="1"/>
  <c r="O811" i="1"/>
  <c r="H812" i="1"/>
  <c r="I812" i="1"/>
  <c r="J812" i="1"/>
  <c r="K812" i="1"/>
  <c r="L812" i="1"/>
  <c r="M812" i="1"/>
  <c r="N812" i="1"/>
  <c r="O812" i="1"/>
  <c r="H813" i="1"/>
  <c r="I813" i="1"/>
  <c r="J813" i="1"/>
  <c r="K813" i="1"/>
  <c r="L813" i="1"/>
  <c r="M813" i="1"/>
  <c r="N813" i="1"/>
  <c r="O813" i="1"/>
  <c r="H814" i="1"/>
  <c r="I814" i="1"/>
  <c r="J814" i="1"/>
  <c r="K814" i="1"/>
  <c r="L814" i="1"/>
  <c r="M814" i="1"/>
  <c r="N814" i="1"/>
  <c r="O814" i="1"/>
  <c r="H815" i="1"/>
  <c r="I815" i="1"/>
  <c r="J815" i="1"/>
  <c r="K815" i="1"/>
  <c r="L815" i="1"/>
  <c r="M815" i="1"/>
  <c r="N815" i="1"/>
  <c r="O815" i="1"/>
  <c r="H816" i="1"/>
  <c r="I816" i="1"/>
  <c r="J816" i="1"/>
  <c r="K816" i="1"/>
  <c r="L816" i="1"/>
  <c r="M816" i="1"/>
  <c r="N816" i="1"/>
  <c r="O816" i="1"/>
  <c r="H817" i="1"/>
  <c r="I817" i="1"/>
  <c r="J817" i="1"/>
  <c r="K817" i="1"/>
  <c r="L817" i="1"/>
  <c r="M817" i="1"/>
  <c r="N817" i="1"/>
  <c r="O817" i="1"/>
  <c r="H818" i="1"/>
  <c r="I818" i="1"/>
  <c r="J818" i="1"/>
  <c r="K818" i="1"/>
  <c r="L818" i="1"/>
  <c r="M818" i="1"/>
  <c r="N818" i="1"/>
  <c r="O818" i="1"/>
  <c r="H819" i="1"/>
  <c r="I819" i="1"/>
  <c r="J819" i="1"/>
  <c r="K819" i="1"/>
  <c r="L819" i="1"/>
  <c r="M819" i="1"/>
  <c r="N819" i="1"/>
  <c r="O819" i="1"/>
  <c r="H820" i="1"/>
  <c r="I820" i="1"/>
  <c r="J820" i="1"/>
  <c r="K820" i="1"/>
  <c r="L820" i="1"/>
  <c r="M820" i="1"/>
  <c r="N820" i="1"/>
  <c r="O820" i="1"/>
  <c r="H821" i="1"/>
  <c r="I821" i="1"/>
  <c r="J821" i="1"/>
  <c r="K821" i="1"/>
  <c r="L821" i="1"/>
  <c r="M821" i="1"/>
  <c r="N821" i="1"/>
  <c r="O821" i="1"/>
  <c r="H822" i="1"/>
  <c r="I822" i="1"/>
  <c r="J822" i="1"/>
  <c r="K822" i="1"/>
  <c r="L822" i="1"/>
  <c r="M822" i="1"/>
  <c r="N822" i="1"/>
  <c r="O822" i="1"/>
  <c r="H823" i="1"/>
  <c r="I823" i="1"/>
  <c r="J823" i="1"/>
  <c r="K823" i="1"/>
  <c r="L823" i="1"/>
  <c r="M823" i="1"/>
  <c r="N823" i="1"/>
  <c r="O823" i="1"/>
  <c r="H824" i="1"/>
  <c r="I824" i="1"/>
  <c r="J824" i="1"/>
  <c r="K824" i="1"/>
  <c r="L824" i="1"/>
  <c r="M824" i="1"/>
  <c r="N824" i="1"/>
  <c r="O824" i="1"/>
  <c r="H825" i="1"/>
  <c r="I825" i="1"/>
  <c r="J825" i="1"/>
  <c r="K825" i="1"/>
  <c r="L825" i="1"/>
  <c r="M825" i="1"/>
  <c r="N825" i="1"/>
  <c r="O825" i="1"/>
  <c r="H826" i="1"/>
  <c r="I826" i="1"/>
  <c r="J826" i="1"/>
  <c r="K826" i="1"/>
  <c r="L826" i="1"/>
  <c r="M826" i="1"/>
  <c r="N826" i="1"/>
  <c r="O826" i="1"/>
  <c r="H827" i="1"/>
  <c r="I827" i="1"/>
  <c r="J827" i="1"/>
  <c r="K827" i="1"/>
  <c r="L827" i="1"/>
  <c r="M827" i="1"/>
  <c r="N827" i="1"/>
  <c r="O827" i="1"/>
  <c r="H828" i="1"/>
  <c r="I828" i="1"/>
  <c r="J828" i="1"/>
  <c r="K828" i="1"/>
  <c r="L828" i="1"/>
  <c r="M828" i="1"/>
  <c r="N828" i="1"/>
  <c r="O828" i="1"/>
  <c r="H829" i="1"/>
  <c r="I829" i="1"/>
  <c r="J829" i="1"/>
  <c r="K829" i="1"/>
  <c r="L829" i="1"/>
  <c r="M829" i="1"/>
  <c r="N829" i="1"/>
  <c r="O829" i="1"/>
  <c r="H830" i="1"/>
  <c r="I830" i="1"/>
  <c r="J830" i="1"/>
  <c r="K830" i="1"/>
  <c r="L830" i="1"/>
  <c r="M830" i="1"/>
  <c r="N830" i="1"/>
  <c r="O830" i="1"/>
  <c r="H831" i="1"/>
  <c r="I831" i="1"/>
  <c r="J831" i="1"/>
  <c r="K831" i="1"/>
  <c r="L831" i="1"/>
  <c r="M831" i="1"/>
  <c r="N831" i="1"/>
  <c r="O831" i="1"/>
  <c r="H832" i="1"/>
  <c r="I832" i="1"/>
  <c r="J832" i="1"/>
  <c r="K832" i="1"/>
  <c r="L832" i="1"/>
  <c r="M832" i="1"/>
  <c r="N832" i="1"/>
  <c r="O832" i="1"/>
  <c r="H833" i="1"/>
  <c r="I833" i="1"/>
  <c r="J833" i="1"/>
  <c r="K833" i="1"/>
  <c r="L833" i="1"/>
  <c r="M833" i="1"/>
  <c r="N833" i="1"/>
  <c r="O833" i="1"/>
  <c r="H834" i="1"/>
  <c r="I834" i="1"/>
  <c r="J834" i="1"/>
  <c r="K834" i="1"/>
  <c r="L834" i="1"/>
  <c r="M834" i="1"/>
  <c r="N834" i="1"/>
  <c r="O834" i="1"/>
  <c r="H835" i="1"/>
  <c r="I835" i="1"/>
  <c r="J835" i="1"/>
  <c r="K835" i="1"/>
  <c r="L835" i="1"/>
  <c r="M835" i="1"/>
  <c r="N835" i="1"/>
  <c r="O835" i="1"/>
  <c r="H836" i="1"/>
  <c r="I836" i="1"/>
  <c r="J836" i="1"/>
  <c r="K836" i="1"/>
  <c r="L836" i="1"/>
  <c r="M836" i="1"/>
  <c r="N836" i="1"/>
  <c r="O836" i="1"/>
  <c r="H837" i="1"/>
  <c r="I837" i="1"/>
  <c r="J837" i="1"/>
  <c r="K837" i="1"/>
  <c r="L837" i="1"/>
  <c r="M837" i="1"/>
  <c r="N837" i="1"/>
  <c r="O837" i="1"/>
  <c r="H838" i="1"/>
  <c r="I838" i="1"/>
  <c r="J838" i="1"/>
  <c r="K838" i="1"/>
  <c r="L838" i="1"/>
  <c r="M838" i="1"/>
  <c r="N838" i="1"/>
  <c r="O838" i="1"/>
  <c r="H839" i="1"/>
  <c r="I839" i="1"/>
  <c r="J839" i="1"/>
  <c r="K839" i="1"/>
  <c r="L839" i="1"/>
  <c r="M839" i="1"/>
  <c r="N839" i="1"/>
  <c r="O839" i="1"/>
  <c r="H840" i="1"/>
  <c r="I840" i="1"/>
  <c r="J840" i="1"/>
  <c r="K840" i="1"/>
  <c r="L840" i="1"/>
  <c r="M840" i="1"/>
  <c r="N840" i="1"/>
  <c r="O840" i="1"/>
  <c r="H841" i="1"/>
  <c r="I841" i="1"/>
  <c r="J841" i="1"/>
  <c r="K841" i="1"/>
  <c r="L841" i="1"/>
  <c r="M841" i="1"/>
  <c r="N841" i="1"/>
  <c r="O841" i="1"/>
  <c r="H842" i="1"/>
  <c r="I842" i="1"/>
  <c r="J842" i="1"/>
  <c r="K842" i="1"/>
  <c r="L842" i="1"/>
  <c r="M842" i="1"/>
  <c r="N842" i="1"/>
  <c r="O842" i="1"/>
  <c r="H843" i="1"/>
  <c r="I843" i="1"/>
  <c r="J843" i="1"/>
  <c r="K843" i="1"/>
  <c r="L843" i="1"/>
  <c r="M843" i="1"/>
  <c r="N843" i="1"/>
  <c r="O843" i="1"/>
  <c r="H844" i="1"/>
  <c r="I844" i="1"/>
  <c r="J844" i="1"/>
  <c r="K844" i="1"/>
  <c r="L844" i="1"/>
  <c r="M844" i="1"/>
  <c r="N844" i="1"/>
  <c r="O844" i="1"/>
  <c r="H845" i="1"/>
  <c r="I845" i="1"/>
  <c r="J845" i="1"/>
  <c r="K845" i="1"/>
  <c r="L845" i="1"/>
  <c r="M845" i="1"/>
  <c r="N845" i="1"/>
  <c r="O845" i="1"/>
  <c r="H846" i="1"/>
  <c r="I846" i="1"/>
  <c r="J846" i="1"/>
  <c r="K846" i="1"/>
  <c r="L846" i="1"/>
  <c r="M846" i="1"/>
  <c r="N846" i="1"/>
  <c r="O846" i="1"/>
  <c r="H847" i="1"/>
  <c r="I847" i="1"/>
  <c r="J847" i="1"/>
  <c r="K847" i="1"/>
  <c r="L847" i="1"/>
  <c r="M847" i="1"/>
  <c r="N847" i="1"/>
  <c r="O847" i="1"/>
  <c r="H848" i="1"/>
  <c r="I848" i="1"/>
  <c r="J848" i="1"/>
  <c r="K848" i="1"/>
  <c r="L848" i="1"/>
  <c r="M848" i="1"/>
  <c r="N848" i="1"/>
  <c r="O848" i="1"/>
  <c r="H849" i="1"/>
  <c r="I849" i="1"/>
  <c r="J849" i="1"/>
  <c r="K849" i="1"/>
  <c r="L849" i="1"/>
  <c r="M849" i="1"/>
  <c r="N849" i="1"/>
  <c r="O849" i="1"/>
  <c r="H850" i="1"/>
  <c r="I850" i="1"/>
  <c r="J850" i="1"/>
  <c r="K850" i="1"/>
  <c r="L850" i="1"/>
  <c r="M850" i="1"/>
  <c r="N850" i="1"/>
  <c r="O850" i="1"/>
  <c r="H851" i="1"/>
  <c r="I851" i="1"/>
  <c r="J851" i="1"/>
  <c r="K851" i="1"/>
  <c r="L851" i="1"/>
  <c r="M851" i="1"/>
  <c r="N851" i="1"/>
  <c r="O851" i="1"/>
  <c r="H852" i="1"/>
  <c r="I852" i="1"/>
  <c r="J852" i="1"/>
  <c r="K852" i="1"/>
  <c r="L852" i="1"/>
  <c r="M852" i="1"/>
  <c r="N852" i="1"/>
  <c r="O852" i="1"/>
  <c r="H853" i="1"/>
  <c r="I853" i="1"/>
  <c r="J853" i="1"/>
  <c r="K853" i="1"/>
  <c r="L853" i="1"/>
  <c r="M853" i="1"/>
  <c r="N853" i="1"/>
  <c r="O853" i="1"/>
  <c r="H854" i="1"/>
  <c r="I854" i="1"/>
  <c r="J854" i="1"/>
  <c r="K854" i="1"/>
  <c r="L854" i="1"/>
  <c r="M854" i="1"/>
  <c r="N854" i="1"/>
  <c r="O854" i="1"/>
  <c r="H855" i="1"/>
  <c r="I855" i="1"/>
  <c r="J855" i="1"/>
  <c r="K855" i="1"/>
  <c r="L855" i="1"/>
  <c r="M855" i="1"/>
  <c r="N855" i="1"/>
  <c r="O855" i="1"/>
  <c r="H856" i="1"/>
  <c r="I856" i="1"/>
  <c r="J856" i="1"/>
  <c r="K856" i="1"/>
  <c r="L856" i="1"/>
  <c r="M856" i="1"/>
  <c r="N856" i="1"/>
  <c r="O856" i="1"/>
  <c r="H857" i="1"/>
  <c r="I857" i="1"/>
  <c r="J857" i="1"/>
  <c r="K857" i="1"/>
  <c r="L857" i="1"/>
  <c r="M857" i="1"/>
  <c r="N857" i="1"/>
  <c r="O857" i="1"/>
  <c r="H858" i="1"/>
  <c r="I858" i="1"/>
  <c r="J858" i="1"/>
  <c r="K858" i="1"/>
  <c r="L858" i="1"/>
  <c r="M858" i="1"/>
  <c r="N858" i="1"/>
  <c r="O858" i="1"/>
  <c r="H859" i="1"/>
  <c r="I859" i="1"/>
  <c r="J859" i="1"/>
  <c r="K859" i="1"/>
  <c r="L859" i="1"/>
  <c r="M859" i="1"/>
  <c r="N859" i="1"/>
  <c r="O859" i="1"/>
  <c r="H860" i="1"/>
  <c r="I860" i="1"/>
  <c r="J860" i="1"/>
  <c r="K860" i="1"/>
  <c r="L860" i="1"/>
  <c r="M860" i="1"/>
  <c r="N860" i="1"/>
  <c r="O860" i="1"/>
  <c r="H861" i="1"/>
  <c r="I861" i="1"/>
  <c r="J861" i="1"/>
  <c r="K861" i="1"/>
  <c r="L861" i="1"/>
  <c r="M861" i="1"/>
  <c r="N861" i="1"/>
  <c r="O861" i="1"/>
  <c r="H862" i="1"/>
  <c r="I862" i="1"/>
  <c r="J862" i="1"/>
  <c r="K862" i="1"/>
  <c r="L862" i="1"/>
  <c r="M862" i="1"/>
  <c r="N862" i="1"/>
  <c r="O862" i="1"/>
  <c r="H863" i="1"/>
  <c r="I863" i="1"/>
  <c r="J863" i="1"/>
  <c r="K863" i="1"/>
  <c r="L863" i="1"/>
  <c r="M863" i="1"/>
  <c r="N863" i="1"/>
  <c r="O863" i="1"/>
  <c r="H864" i="1"/>
  <c r="I864" i="1"/>
  <c r="J864" i="1"/>
  <c r="K864" i="1"/>
  <c r="L864" i="1"/>
  <c r="M864" i="1"/>
  <c r="N864" i="1"/>
  <c r="O864" i="1"/>
  <c r="H865" i="1"/>
  <c r="I865" i="1"/>
  <c r="J865" i="1"/>
  <c r="K865" i="1"/>
  <c r="L865" i="1"/>
  <c r="M865" i="1"/>
  <c r="N865" i="1"/>
  <c r="O865" i="1"/>
  <c r="H866" i="1"/>
  <c r="I866" i="1"/>
  <c r="J866" i="1"/>
  <c r="K866" i="1"/>
  <c r="L866" i="1"/>
  <c r="M866" i="1"/>
  <c r="N866" i="1"/>
  <c r="O866" i="1"/>
  <c r="H867" i="1"/>
  <c r="I867" i="1"/>
  <c r="J867" i="1"/>
  <c r="K867" i="1"/>
  <c r="L867" i="1"/>
  <c r="M867" i="1"/>
  <c r="N867" i="1"/>
  <c r="O867" i="1"/>
  <c r="H868" i="1"/>
  <c r="I868" i="1"/>
  <c r="J868" i="1"/>
  <c r="K868" i="1"/>
  <c r="L868" i="1"/>
  <c r="M868" i="1"/>
  <c r="N868" i="1"/>
  <c r="O868" i="1"/>
  <c r="H869" i="1"/>
  <c r="I869" i="1"/>
  <c r="J869" i="1"/>
  <c r="K869" i="1"/>
  <c r="L869" i="1"/>
  <c r="M869" i="1"/>
  <c r="N869" i="1"/>
  <c r="O869" i="1"/>
  <c r="H870" i="1"/>
  <c r="I870" i="1"/>
  <c r="J870" i="1"/>
  <c r="K870" i="1"/>
  <c r="L870" i="1"/>
  <c r="M870" i="1"/>
  <c r="N870" i="1"/>
  <c r="O870" i="1"/>
  <c r="H871" i="1"/>
  <c r="I871" i="1"/>
  <c r="J871" i="1"/>
  <c r="K871" i="1"/>
  <c r="L871" i="1"/>
  <c r="M871" i="1"/>
  <c r="N871" i="1"/>
  <c r="O871" i="1"/>
  <c r="H872" i="1"/>
  <c r="I872" i="1"/>
  <c r="J872" i="1"/>
  <c r="K872" i="1"/>
  <c r="L872" i="1"/>
  <c r="M872" i="1"/>
  <c r="N872" i="1"/>
  <c r="O872" i="1"/>
  <c r="H873" i="1"/>
  <c r="I873" i="1"/>
  <c r="J873" i="1"/>
  <c r="K873" i="1"/>
  <c r="L873" i="1"/>
  <c r="M873" i="1"/>
  <c r="N873" i="1"/>
  <c r="O873" i="1"/>
  <c r="H874" i="1"/>
  <c r="I874" i="1"/>
  <c r="J874" i="1"/>
  <c r="K874" i="1"/>
  <c r="L874" i="1"/>
  <c r="M874" i="1"/>
  <c r="N874" i="1"/>
  <c r="O874" i="1"/>
  <c r="H875" i="1"/>
  <c r="I875" i="1"/>
  <c r="J875" i="1"/>
  <c r="K875" i="1"/>
  <c r="L875" i="1"/>
  <c r="M875" i="1"/>
  <c r="N875" i="1"/>
  <c r="O875" i="1"/>
  <c r="H876" i="1"/>
  <c r="I876" i="1"/>
  <c r="J876" i="1"/>
  <c r="K876" i="1"/>
  <c r="L876" i="1"/>
  <c r="M876" i="1"/>
  <c r="N876" i="1"/>
  <c r="O876" i="1"/>
  <c r="H877" i="1"/>
  <c r="I877" i="1"/>
  <c r="J877" i="1"/>
  <c r="K877" i="1"/>
  <c r="L877" i="1"/>
  <c r="M877" i="1"/>
  <c r="N877" i="1"/>
  <c r="O877" i="1"/>
  <c r="H878" i="1"/>
  <c r="I878" i="1"/>
  <c r="J878" i="1"/>
  <c r="K878" i="1"/>
  <c r="L878" i="1"/>
  <c r="M878" i="1"/>
  <c r="N878" i="1"/>
  <c r="O878" i="1"/>
  <c r="H879" i="1"/>
  <c r="I879" i="1"/>
  <c r="J879" i="1"/>
  <c r="K879" i="1"/>
  <c r="L879" i="1"/>
  <c r="M879" i="1"/>
  <c r="N879" i="1"/>
  <c r="O879" i="1"/>
  <c r="H880" i="1"/>
  <c r="I880" i="1"/>
  <c r="J880" i="1"/>
  <c r="K880" i="1"/>
  <c r="L880" i="1"/>
  <c r="M880" i="1"/>
  <c r="N880" i="1"/>
  <c r="O880" i="1"/>
  <c r="H881" i="1"/>
  <c r="I881" i="1"/>
  <c r="J881" i="1"/>
  <c r="K881" i="1"/>
  <c r="L881" i="1"/>
  <c r="M881" i="1"/>
  <c r="N881" i="1"/>
  <c r="O881" i="1"/>
  <c r="H882" i="1"/>
  <c r="I882" i="1"/>
  <c r="J882" i="1"/>
  <c r="K882" i="1"/>
  <c r="L882" i="1"/>
  <c r="M882" i="1"/>
  <c r="N882" i="1"/>
  <c r="O882" i="1"/>
  <c r="H883" i="1"/>
  <c r="I883" i="1"/>
  <c r="J883" i="1"/>
  <c r="K883" i="1"/>
  <c r="L883" i="1"/>
  <c r="M883" i="1"/>
  <c r="N883" i="1"/>
  <c r="O883" i="1"/>
  <c r="H884" i="1"/>
  <c r="I884" i="1"/>
  <c r="J884" i="1"/>
  <c r="K884" i="1"/>
  <c r="L884" i="1"/>
  <c r="M884" i="1"/>
  <c r="N884" i="1"/>
  <c r="O884" i="1"/>
  <c r="H885" i="1"/>
  <c r="I885" i="1"/>
  <c r="J885" i="1"/>
  <c r="K885" i="1"/>
  <c r="L885" i="1"/>
  <c r="M885" i="1"/>
  <c r="N885" i="1"/>
  <c r="O885" i="1"/>
  <c r="H886" i="1"/>
  <c r="I886" i="1"/>
  <c r="J886" i="1"/>
  <c r="K886" i="1"/>
  <c r="L886" i="1"/>
  <c r="M886" i="1"/>
  <c r="N886" i="1"/>
  <c r="O886" i="1"/>
  <c r="H887" i="1"/>
  <c r="I887" i="1"/>
  <c r="J887" i="1"/>
  <c r="K887" i="1"/>
  <c r="L887" i="1"/>
  <c r="M887" i="1"/>
  <c r="N887" i="1"/>
  <c r="O887" i="1"/>
  <c r="H888" i="1"/>
  <c r="I888" i="1"/>
  <c r="J888" i="1"/>
  <c r="K888" i="1"/>
  <c r="L888" i="1"/>
  <c r="M888" i="1"/>
  <c r="N888" i="1"/>
  <c r="O888" i="1"/>
  <c r="H889" i="1"/>
  <c r="I889" i="1"/>
  <c r="J889" i="1"/>
  <c r="K889" i="1"/>
  <c r="L889" i="1"/>
  <c r="M889" i="1"/>
  <c r="N889" i="1"/>
  <c r="O889" i="1"/>
  <c r="H890" i="1"/>
  <c r="I890" i="1"/>
  <c r="J890" i="1"/>
  <c r="K890" i="1"/>
  <c r="L890" i="1"/>
  <c r="M890" i="1"/>
  <c r="N890" i="1"/>
  <c r="O890" i="1"/>
  <c r="H891" i="1"/>
  <c r="I891" i="1"/>
  <c r="J891" i="1"/>
  <c r="K891" i="1"/>
  <c r="L891" i="1"/>
  <c r="M891" i="1"/>
  <c r="N891" i="1"/>
  <c r="O891" i="1"/>
  <c r="H892" i="1"/>
  <c r="I892" i="1"/>
  <c r="J892" i="1"/>
  <c r="K892" i="1"/>
  <c r="L892" i="1"/>
  <c r="M892" i="1"/>
  <c r="N892" i="1"/>
  <c r="O892" i="1"/>
  <c r="H893" i="1"/>
  <c r="I893" i="1"/>
  <c r="J893" i="1"/>
  <c r="K893" i="1"/>
  <c r="L893" i="1"/>
  <c r="M893" i="1"/>
  <c r="N893" i="1"/>
  <c r="O893" i="1"/>
  <c r="H894" i="1"/>
  <c r="I894" i="1"/>
  <c r="J894" i="1"/>
  <c r="K894" i="1"/>
  <c r="L894" i="1"/>
  <c r="M894" i="1"/>
  <c r="N894" i="1"/>
  <c r="O894" i="1"/>
  <c r="H895" i="1"/>
  <c r="I895" i="1"/>
  <c r="J895" i="1"/>
  <c r="K895" i="1"/>
  <c r="L895" i="1"/>
  <c r="M895" i="1"/>
  <c r="N895" i="1"/>
  <c r="O895" i="1"/>
  <c r="H896" i="1"/>
  <c r="I896" i="1"/>
  <c r="J896" i="1"/>
  <c r="K896" i="1"/>
  <c r="L896" i="1"/>
  <c r="M896" i="1"/>
  <c r="N896" i="1"/>
  <c r="O896" i="1"/>
  <c r="H897" i="1"/>
  <c r="I897" i="1"/>
  <c r="J897" i="1"/>
  <c r="K897" i="1"/>
  <c r="L897" i="1"/>
  <c r="M897" i="1"/>
  <c r="N897" i="1"/>
  <c r="O897" i="1"/>
  <c r="H898" i="1"/>
  <c r="I898" i="1"/>
  <c r="J898" i="1"/>
  <c r="K898" i="1"/>
  <c r="L898" i="1"/>
  <c r="M898" i="1"/>
  <c r="N898" i="1"/>
  <c r="O898" i="1"/>
  <c r="H899" i="1"/>
  <c r="I899" i="1"/>
  <c r="J899" i="1"/>
  <c r="K899" i="1"/>
  <c r="L899" i="1"/>
  <c r="M899" i="1"/>
  <c r="N899" i="1"/>
  <c r="O899" i="1"/>
  <c r="H900" i="1"/>
  <c r="I900" i="1"/>
  <c r="J900" i="1"/>
  <c r="K900" i="1"/>
  <c r="L900" i="1"/>
  <c r="M900" i="1"/>
  <c r="N900" i="1"/>
  <c r="O900" i="1"/>
  <c r="H901" i="1"/>
  <c r="I901" i="1"/>
  <c r="J901" i="1"/>
  <c r="K901" i="1"/>
  <c r="L901" i="1"/>
  <c r="M901" i="1"/>
  <c r="N901" i="1"/>
  <c r="O901" i="1"/>
  <c r="H902" i="1"/>
  <c r="I902" i="1"/>
  <c r="J902" i="1"/>
  <c r="K902" i="1"/>
  <c r="L902" i="1"/>
  <c r="M902" i="1"/>
  <c r="N902" i="1"/>
  <c r="O902" i="1"/>
  <c r="H903" i="1"/>
  <c r="I903" i="1"/>
  <c r="J903" i="1"/>
  <c r="K903" i="1"/>
  <c r="L903" i="1"/>
  <c r="M903" i="1"/>
  <c r="N903" i="1"/>
  <c r="O903" i="1"/>
  <c r="H904" i="1"/>
  <c r="I904" i="1"/>
  <c r="J904" i="1"/>
  <c r="K904" i="1"/>
  <c r="L904" i="1"/>
  <c r="M904" i="1"/>
  <c r="N904" i="1"/>
  <c r="O904" i="1"/>
  <c r="H905" i="1"/>
  <c r="I905" i="1"/>
  <c r="J905" i="1"/>
  <c r="K905" i="1"/>
  <c r="L905" i="1"/>
  <c r="M905" i="1"/>
  <c r="N905" i="1"/>
  <c r="O905" i="1"/>
  <c r="H906" i="1"/>
  <c r="I906" i="1"/>
  <c r="J906" i="1"/>
  <c r="K906" i="1"/>
  <c r="L906" i="1"/>
  <c r="M906" i="1"/>
  <c r="N906" i="1"/>
  <c r="O906" i="1"/>
  <c r="H907" i="1"/>
  <c r="I907" i="1"/>
  <c r="J907" i="1"/>
  <c r="K907" i="1"/>
  <c r="L907" i="1"/>
  <c r="M907" i="1"/>
  <c r="N907" i="1"/>
  <c r="O907" i="1"/>
  <c r="H908" i="1"/>
  <c r="I908" i="1"/>
  <c r="J908" i="1"/>
  <c r="K908" i="1"/>
  <c r="L908" i="1"/>
  <c r="M908" i="1"/>
  <c r="N908" i="1"/>
  <c r="O908" i="1"/>
  <c r="H909" i="1"/>
  <c r="I909" i="1"/>
  <c r="J909" i="1"/>
  <c r="K909" i="1"/>
  <c r="L909" i="1"/>
  <c r="M909" i="1"/>
  <c r="N909" i="1"/>
  <c r="O909" i="1"/>
  <c r="H910" i="1"/>
  <c r="I910" i="1"/>
  <c r="J910" i="1"/>
  <c r="K910" i="1"/>
  <c r="L910" i="1"/>
  <c r="M910" i="1"/>
  <c r="N910" i="1"/>
  <c r="O910" i="1"/>
  <c r="H911" i="1"/>
  <c r="I911" i="1"/>
  <c r="J911" i="1"/>
  <c r="K911" i="1"/>
  <c r="L911" i="1"/>
  <c r="M911" i="1"/>
  <c r="N911" i="1"/>
  <c r="O911" i="1"/>
  <c r="H912" i="1"/>
  <c r="I912" i="1"/>
  <c r="J912" i="1"/>
  <c r="K912" i="1"/>
  <c r="L912" i="1"/>
  <c r="M912" i="1"/>
  <c r="N912" i="1"/>
  <c r="O912" i="1"/>
  <c r="H913" i="1"/>
  <c r="I913" i="1"/>
  <c r="J913" i="1"/>
  <c r="K913" i="1"/>
  <c r="L913" i="1"/>
  <c r="M913" i="1"/>
  <c r="N913" i="1"/>
  <c r="O913" i="1"/>
  <c r="H914" i="1"/>
  <c r="I914" i="1"/>
  <c r="J914" i="1"/>
  <c r="K914" i="1"/>
  <c r="L914" i="1"/>
  <c r="M914" i="1"/>
  <c r="N914" i="1"/>
  <c r="O914" i="1"/>
  <c r="H915" i="1"/>
  <c r="I915" i="1"/>
  <c r="J915" i="1"/>
  <c r="K915" i="1"/>
  <c r="L915" i="1"/>
  <c r="M915" i="1"/>
  <c r="N915" i="1"/>
  <c r="O915" i="1"/>
  <c r="H916" i="1"/>
  <c r="I916" i="1"/>
  <c r="J916" i="1"/>
  <c r="K916" i="1"/>
  <c r="L916" i="1"/>
  <c r="M916" i="1"/>
  <c r="N916" i="1"/>
  <c r="O916" i="1"/>
  <c r="H917" i="1"/>
  <c r="I917" i="1"/>
  <c r="J917" i="1"/>
  <c r="K917" i="1"/>
  <c r="L917" i="1"/>
  <c r="M917" i="1"/>
  <c r="N917" i="1"/>
  <c r="O917" i="1"/>
  <c r="H918" i="1"/>
  <c r="I918" i="1"/>
  <c r="J918" i="1"/>
  <c r="K918" i="1"/>
  <c r="L918" i="1"/>
  <c r="M918" i="1"/>
  <c r="N918" i="1"/>
  <c r="O918" i="1"/>
  <c r="H919" i="1"/>
  <c r="I919" i="1"/>
  <c r="J919" i="1"/>
  <c r="K919" i="1"/>
  <c r="L919" i="1"/>
  <c r="M919" i="1"/>
  <c r="N919" i="1"/>
  <c r="O919" i="1"/>
  <c r="H920" i="1"/>
  <c r="I920" i="1"/>
  <c r="J920" i="1"/>
  <c r="K920" i="1"/>
  <c r="L920" i="1"/>
  <c r="M920" i="1"/>
  <c r="N920" i="1"/>
  <c r="O920" i="1"/>
  <c r="H921" i="1"/>
  <c r="I921" i="1"/>
  <c r="J921" i="1"/>
  <c r="K921" i="1"/>
  <c r="L921" i="1"/>
  <c r="M921" i="1"/>
  <c r="N921" i="1"/>
  <c r="O921" i="1"/>
  <c r="H922" i="1"/>
  <c r="I922" i="1"/>
  <c r="J922" i="1"/>
  <c r="K922" i="1"/>
  <c r="L922" i="1"/>
  <c r="M922" i="1"/>
  <c r="N922" i="1"/>
  <c r="O922" i="1"/>
  <c r="H923" i="1"/>
  <c r="I923" i="1"/>
  <c r="J923" i="1"/>
  <c r="K923" i="1"/>
  <c r="L923" i="1"/>
  <c r="M923" i="1"/>
  <c r="N923" i="1"/>
  <c r="O923" i="1"/>
  <c r="H924" i="1"/>
  <c r="I924" i="1"/>
  <c r="J924" i="1"/>
  <c r="K924" i="1"/>
  <c r="L924" i="1"/>
  <c r="M924" i="1"/>
  <c r="N924" i="1"/>
  <c r="O924" i="1"/>
  <c r="H925" i="1"/>
  <c r="I925" i="1"/>
  <c r="J925" i="1"/>
  <c r="K925" i="1"/>
  <c r="L925" i="1"/>
  <c r="M925" i="1"/>
  <c r="N925" i="1"/>
  <c r="O925" i="1"/>
  <c r="H926" i="1"/>
  <c r="I926" i="1"/>
  <c r="J926" i="1"/>
  <c r="K926" i="1"/>
  <c r="L926" i="1"/>
  <c r="M926" i="1"/>
  <c r="N926" i="1"/>
  <c r="O926" i="1"/>
  <c r="H927" i="1"/>
  <c r="I927" i="1"/>
  <c r="J927" i="1"/>
  <c r="K927" i="1"/>
  <c r="L927" i="1"/>
  <c r="M927" i="1"/>
  <c r="N927" i="1"/>
  <c r="O927" i="1"/>
  <c r="H928" i="1"/>
  <c r="I928" i="1"/>
  <c r="J928" i="1"/>
  <c r="K928" i="1"/>
  <c r="L928" i="1"/>
  <c r="M928" i="1"/>
  <c r="N928" i="1"/>
  <c r="O928" i="1"/>
  <c r="H929" i="1"/>
  <c r="I929" i="1"/>
  <c r="J929" i="1"/>
  <c r="K929" i="1"/>
  <c r="L929" i="1"/>
  <c r="M929" i="1"/>
  <c r="N929" i="1"/>
  <c r="O929" i="1"/>
  <c r="H930" i="1"/>
  <c r="I930" i="1"/>
  <c r="J930" i="1"/>
  <c r="K930" i="1"/>
  <c r="L930" i="1"/>
  <c r="M930" i="1"/>
  <c r="N930" i="1"/>
  <c r="O930" i="1"/>
  <c r="H931" i="1"/>
  <c r="I931" i="1"/>
  <c r="J931" i="1"/>
  <c r="K931" i="1"/>
  <c r="L931" i="1"/>
  <c r="M931" i="1"/>
  <c r="N931" i="1"/>
  <c r="O931" i="1"/>
  <c r="H932" i="1"/>
  <c r="I932" i="1"/>
  <c r="J932" i="1"/>
  <c r="K932" i="1"/>
  <c r="L932" i="1"/>
  <c r="M932" i="1"/>
  <c r="N932" i="1"/>
  <c r="O932" i="1"/>
  <c r="H933" i="1"/>
  <c r="I933" i="1"/>
  <c r="J933" i="1"/>
  <c r="K933" i="1"/>
  <c r="L933" i="1"/>
  <c r="M933" i="1"/>
  <c r="N933" i="1"/>
  <c r="O933" i="1"/>
  <c r="H934" i="1"/>
  <c r="I934" i="1"/>
  <c r="J934" i="1"/>
  <c r="K934" i="1"/>
  <c r="L934" i="1"/>
  <c r="M934" i="1"/>
  <c r="N934" i="1"/>
  <c r="O934" i="1"/>
  <c r="H935" i="1"/>
  <c r="I935" i="1"/>
  <c r="J935" i="1"/>
  <c r="K935" i="1"/>
  <c r="L935" i="1"/>
  <c r="M935" i="1"/>
  <c r="N935" i="1"/>
  <c r="O935" i="1"/>
  <c r="H936" i="1"/>
  <c r="I936" i="1"/>
  <c r="J936" i="1"/>
  <c r="K936" i="1"/>
  <c r="L936" i="1"/>
  <c r="M936" i="1"/>
  <c r="N936" i="1"/>
  <c r="O936" i="1"/>
  <c r="H937" i="1"/>
  <c r="I937" i="1"/>
  <c r="J937" i="1"/>
  <c r="K937" i="1"/>
  <c r="L937" i="1"/>
  <c r="M937" i="1"/>
  <c r="N937" i="1"/>
  <c r="O937" i="1"/>
  <c r="H938" i="1"/>
  <c r="I938" i="1"/>
  <c r="J938" i="1"/>
  <c r="K938" i="1"/>
  <c r="L938" i="1"/>
  <c r="M938" i="1"/>
  <c r="N938" i="1"/>
  <c r="O938" i="1"/>
  <c r="H939" i="1"/>
  <c r="I939" i="1"/>
  <c r="J939" i="1"/>
  <c r="K939" i="1"/>
  <c r="L939" i="1"/>
  <c r="M939" i="1"/>
  <c r="N939" i="1"/>
  <c r="O939" i="1"/>
  <c r="H940" i="1"/>
  <c r="I940" i="1"/>
  <c r="J940" i="1"/>
  <c r="K940" i="1"/>
  <c r="L940" i="1"/>
  <c r="M940" i="1"/>
  <c r="N940" i="1"/>
  <c r="O940" i="1"/>
  <c r="H941" i="1"/>
  <c r="I941" i="1"/>
  <c r="J941" i="1"/>
  <c r="K941" i="1"/>
  <c r="L941" i="1"/>
  <c r="M941" i="1"/>
  <c r="N941" i="1"/>
  <c r="O941" i="1"/>
  <c r="H942" i="1"/>
  <c r="I942" i="1"/>
  <c r="J942" i="1"/>
  <c r="K942" i="1"/>
  <c r="L942" i="1"/>
  <c r="M942" i="1"/>
  <c r="N942" i="1"/>
  <c r="O942" i="1"/>
  <c r="H943" i="1"/>
  <c r="I943" i="1"/>
  <c r="J943" i="1"/>
  <c r="K943" i="1"/>
  <c r="L943" i="1"/>
  <c r="M943" i="1"/>
  <c r="N943" i="1"/>
  <c r="O943" i="1"/>
  <c r="H944" i="1"/>
  <c r="I944" i="1"/>
  <c r="J944" i="1"/>
  <c r="K944" i="1"/>
  <c r="L944" i="1"/>
  <c r="M944" i="1"/>
  <c r="N944" i="1"/>
  <c r="O944" i="1"/>
  <c r="H945" i="1"/>
  <c r="I945" i="1"/>
  <c r="J945" i="1"/>
  <c r="K945" i="1"/>
  <c r="L945" i="1"/>
  <c r="M945" i="1"/>
  <c r="N945" i="1"/>
  <c r="O945" i="1"/>
  <c r="H946" i="1"/>
  <c r="I946" i="1"/>
  <c r="J946" i="1"/>
  <c r="K946" i="1"/>
  <c r="L946" i="1"/>
  <c r="M946" i="1"/>
  <c r="N946" i="1"/>
  <c r="O946" i="1"/>
  <c r="H947" i="1"/>
  <c r="I947" i="1"/>
  <c r="J947" i="1"/>
  <c r="K947" i="1"/>
  <c r="L947" i="1"/>
  <c r="M947" i="1"/>
  <c r="N947" i="1"/>
  <c r="O947" i="1"/>
  <c r="H948" i="1"/>
  <c r="I948" i="1"/>
  <c r="J948" i="1"/>
  <c r="K948" i="1"/>
  <c r="L948" i="1"/>
  <c r="M948" i="1"/>
  <c r="N948" i="1"/>
  <c r="O948" i="1"/>
  <c r="H949" i="1"/>
  <c r="I949" i="1"/>
  <c r="J949" i="1"/>
  <c r="K949" i="1"/>
  <c r="L949" i="1"/>
  <c r="M949" i="1"/>
  <c r="N949" i="1"/>
  <c r="O949" i="1"/>
  <c r="H950" i="1"/>
  <c r="I950" i="1"/>
  <c r="J950" i="1"/>
  <c r="K950" i="1"/>
  <c r="L950" i="1"/>
  <c r="M950" i="1"/>
  <c r="N950" i="1"/>
  <c r="O950" i="1"/>
  <c r="H951" i="1"/>
  <c r="I951" i="1"/>
  <c r="J951" i="1"/>
  <c r="K951" i="1"/>
  <c r="L951" i="1"/>
  <c r="M951" i="1"/>
  <c r="N951" i="1"/>
  <c r="O951" i="1"/>
  <c r="H952" i="1"/>
  <c r="I952" i="1"/>
  <c r="J952" i="1"/>
  <c r="K952" i="1"/>
  <c r="L952" i="1"/>
  <c r="M952" i="1"/>
  <c r="N952" i="1"/>
  <c r="O952" i="1"/>
  <c r="H953" i="1"/>
  <c r="I953" i="1"/>
  <c r="J953" i="1"/>
  <c r="K953" i="1"/>
  <c r="L953" i="1"/>
  <c r="M953" i="1"/>
  <c r="N953" i="1"/>
  <c r="O953" i="1"/>
  <c r="H954" i="1"/>
  <c r="I954" i="1"/>
  <c r="J954" i="1"/>
  <c r="K954" i="1"/>
  <c r="L954" i="1"/>
  <c r="M954" i="1"/>
  <c r="N954" i="1"/>
  <c r="O954" i="1"/>
  <c r="H955" i="1"/>
  <c r="I955" i="1"/>
  <c r="J955" i="1"/>
  <c r="K955" i="1"/>
  <c r="L955" i="1"/>
  <c r="M955" i="1"/>
  <c r="N955" i="1"/>
  <c r="O955" i="1"/>
  <c r="H956" i="1"/>
  <c r="I956" i="1"/>
  <c r="J956" i="1"/>
  <c r="K956" i="1"/>
  <c r="L956" i="1"/>
  <c r="M956" i="1"/>
  <c r="N956" i="1"/>
  <c r="O956" i="1"/>
  <c r="H957" i="1"/>
  <c r="I957" i="1"/>
  <c r="J957" i="1"/>
  <c r="K957" i="1"/>
  <c r="L957" i="1"/>
  <c r="M957" i="1"/>
  <c r="N957" i="1"/>
  <c r="O957" i="1"/>
  <c r="H958" i="1"/>
  <c r="I958" i="1"/>
  <c r="J958" i="1"/>
  <c r="K958" i="1"/>
  <c r="L958" i="1"/>
  <c r="M958" i="1"/>
  <c r="N958" i="1"/>
  <c r="O958" i="1"/>
  <c r="H959" i="1"/>
  <c r="I959" i="1"/>
  <c r="J959" i="1"/>
  <c r="K959" i="1"/>
  <c r="L959" i="1"/>
  <c r="M959" i="1"/>
  <c r="N959" i="1"/>
  <c r="O959" i="1"/>
  <c r="H960" i="1"/>
  <c r="I960" i="1"/>
  <c r="J960" i="1"/>
  <c r="K960" i="1"/>
  <c r="L960" i="1"/>
  <c r="M960" i="1"/>
  <c r="N960" i="1"/>
  <c r="O960" i="1"/>
  <c r="H961" i="1"/>
  <c r="I961" i="1"/>
  <c r="J961" i="1"/>
  <c r="K961" i="1"/>
  <c r="L961" i="1"/>
  <c r="M961" i="1"/>
  <c r="N961" i="1"/>
  <c r="O961" i="1"/>
  <c r="H962" i="1"/>
  <c r="I962" i="1"/>
  <c r="J962" i="1"/>
  <c r="K962" i="1"/>
  <c r="L962" i="1"/>
  <c r="M962" i="1"/>
  <c r="N962" i="1"/>
  <c r="O962" i="1"/>
  <c r="H963" i="1"/>
  <c r="I963" i="1"/>
  <c r="J963" i="1"/>
  <c r="K963" i="1"/>
  <c r="L963" i="1"/>
  <c r="M963" i="1"/>
  <c r="N963" i="1"/>
  <c r="O963" i="1"/>
  <c r="H964" i="1"/>
  <c r="I964" i="1"/>
  <c r="J964" i="1"/>
  <c r="K964" i="1"/>
  <c r="L964" i="1"/>
  <c r="M964" i="1"/>
  <c r="N964" i="1"/>
  <c r="O964" i="1"/>
  <c r="H965" i="1"/>
  <c r="I965" i="1"/>
  <c r="J965" i="1"/>
  <c r="K965" i="1"/>
  <c r="L965" i="1"/>
  <c r="M965" i="1"/>
  <c r="N965" i="1"/>
  <c r="O965" i="1"/>
  <c r="H966" i="1"/>
  <c r="I966" i="1"/>
  <c r="J966" i="1"/>
  <c r="K966" i="1"/>
  <c r="L966" i="1"/>
  <c r="M966" i="1"/>
  <c r="N966" i="1"/>
  <c r="O966" i="1"/>
  <c r="H967" i="1"/>
  <c r="I967" i="1"/>
  <c r="J967" i="1"/>
  <c r="K967" i="1"/>
  <c r="L967" i="1"/>
  <c r="M967" i="1"/>
  <c r="N967" i="1"/>
  <c r="O967" i="1"/>
  <c r="H968" i="1"/>
  <c r="I968" i="1"/>
  <c r="J968" i="1"/>
  <c r="K968" i="1"/>
  <c r="L968" i="1"/>
  <c r="M968" i="1"/>
  <c r="N968" i="1"/>
  <c r="O968" i="1"/>
  <c r="H969" i="1"/>
  <c r="I969" i="1"/>
  <c r="J969" i="1"/>
  <c r="K969" i="1"/>
  <c r="L969" i="1"/>
  <c r="M969" i="1"/>
  <c r="N969" i="1"/>
  <c r="O969" i="1"/>
  <c r="H970" i="1"/>
  <c r="I970" i="1"/>
  <c r="J970" i="1"/>
  <c r="K970" i="1"/>
  <c r="L970" i="1"/>
  <c r="M970" i="1"/>
  <c r="N970" i="1"/>
  <c r="O970" i="1"/>
  <c r="H971" i="1"/>
  <c r="I971" i="1"/>
  <c r="J971" i="1"/>
  <c r="K971" i="1"/>
  <c r="L971" i="1"/>
  <c r="M971" i="1"/>
  <c r="N971" i="1"/>
  <c r="O971" i="1"/>
  <c r="H972" i="1"/>
  <c r="I972" i="1"/>
  <c r="J972" i="1"/>
  <c r="K972" i="1"/>
  <c r="L972" i="1"/>
  <c r="M972" i="1"/>
  <c r="N972" i="1"/>
  <c r="O972" i="1"/>
  <c r="H973" i="1"/>
  <c r="I973" i="1"/>
  <c r="J973" i="1"/>
  <c r="K973" i="1"/>
  <c r="L973" i="1"/>
  <c r="M973" i="1"/>
  <c r="N973" i="1"/>
  <c r="O973" i="1"/>
  <c r="H974" i="1"/>
  <c r="I974" i="1"/>
  <c r="J974" i="1"/>
  <c r="K974" i="1"/>
  <c r="L974" i="1"/>
  <c r="M974" i="1"/>
  <c r="N974" i="1"/>
  <c r="O974" i="1"/>
  <c r="H975" i="1"/>
  <c r="I975" i="1"/>
  <c r="J975" i="1"/>
  <c r="K975" i="1"/>
  <c r="L975" i="1"/>
  <c r="M975" i="1"/>
  <c r="N975" i="1"/>
  <c r="O975" i="1"/>
  <c r="H976" i="1"/>
  <c r="I976" i="1"/>
  <c r="J976" i="1"/>
  <c r="K976" i="1"/>
  <c r="L976" i="1"/>
  <c r="M976" i="1"/>
  <c r="N976" i="1"/>
  <c r="O976" i="1"/>
  <c r="H977" i="1"/>
  <c r="I977" i="1"/>
  <c r="J977" i="1"/>
  <c r="K977" i="1"/>
  <c r="L977" i="1"/>
  <c r="M977" i="1"/>
  <c r="N977" i="1"/>
  <c r="O977" i="1"/>
  <c r="H978" i="1"/>
  <c r="I978" i="1"/>
  <c r="J978" i="1"/>
  <c r="K978" i="1"/>
  <c r="L978" i="1"/>
  <c r="M978" i="1"/>
  <c r="N978" i="1"/>
  <c r="O978" i="1"/>
  <c r="H979" i="1"/>
  <c r="I979" i="1"/>
  <c r="J979" i="1"/>
  <c r="K979" i="1"/>
  <c r="L979" i="1"/>
  <c r="M979" i="1"/>
  <c r="N979" i="1"/>
  <c r="O979" i="1"/>
  <c r="H980" i="1"/>
  <c r="I980" i="1"/>
  <c r="J980" i="1"/>
  <c r="K980" i="1"/>
  <c r="L980" i="1"/>
  <c r="M980" i="1"/>
  <c r="N980" i="1"/>
  <c r="O980" i="1"/>
  <c r="H981" i="1"/>
  <c r="I981" i="1"/>
  <c r="J981" i="1"/>
  <c r="K981" i="1"/>
  <c r="L981" i="1"/>
  <c r="M981" i="1"/>
  <c r="N981" i="1"/>
  <c r="O981" i="1"/>
  <c r="H982" i="1"/>
  <c r="I982" i="1"/>
  <c r="J982" i="1"/>
  <c r="K982" i="1"/>
  <c r="L982" i="1"/>
  <c r="M982" i="1"/>
  <c r="N982" i="1"/>
  <c r="O982" i="1"/>
  <c r="H983" i="1"/>
  <c r="I983" i="1"/>
  <c r="J983" i="1"/>
  <c r="K983" i="1"/>
  <c r="L983" i="1"/>
  <c r="M983" i="1"/>
  <c r="N983" i="1"/>
  <c r="O983" i="1"/>
  <c r="H984" i="1"/>
  <c r="I984" i="1"/>
  <c r="J984" i="1"/>
  <c r="K984" i="1"/>
  <c r="L984" i="1"/>
  <c r="M984" i="1"/>
  <c r="N984" i="1"/>
  <c r="O984" i="1"/>
  <c r="H985" i="1"/>
  <c r="I985" i="1"/>
  <c r="J985" i="1"/>
  <c r="K985" i="1"/>
  <c r="L985" i="1"/>
  <c r="M985" i="1"/>
  <c r="N985" i="1"/>
  <c r="O985" i="1"/>
  <c r="H986" i="1"/>
  <c r="I986" i="1"/>
  <c r="J986" i="1"/>
  <c r="K986" i="1"/>
  <c r="L986" i="1"/>
  <c r="M986" i="1"/>
  <c r="N986" i="1"/>
  <c r="O986" i="1"/>
  <c r="H987" i="1"/>
  <c r="I987" i="1"/>
  <c r="J987" i="1"/>
  <c r="K987" i="1"/>
  <c r="L987" i="1"/>
  <c r="M987" i="1"/>
  <c r="N987" i="1"/>
  <c r="O987" i="1"/>
  <c r="H988" i="1"/>
  <c r="I988" i="1"/>
  <c r="J988" i="1"/>
  <c r="K988" i="1"/>
  <c r="L988" i="1"/>
  <c r="M988" i="1"/>
  <c r="N988" i="1"/>
  <c r="O988" i="1"/>
  <c r="H989" i="1"/>
  <c r="I989" i="1"/>
  <c r="J989" i="1"/>
  <c r="K989" i="1"/>
  <c r="L989" i="1"/>
  <c r="M989" i="1"/>
  <c r="N989" i="1"/>
  <c r="O989" i="1"/>
  <c r="H990" i="1"/>
  <c r="I990" i="1"/>
  <c r="J990" i="1"/>
  <c r="K990" i="1"/>
  <c r="L990" i="1"/>
  <c r="M990" i="1"/>
  <c r="N990" i="1"/>
  <c r="O990" i="1"/>
  <c r="H991" i="1"/>
  <c r="I991" i="1"/>
  <c r="J991" i="1"/>
  <c r="K991" i="1"/>
  <c r="L991" i="1"/>
  <c r="M991" i="1"/>
  <c r="N991" i="1"/>
  <c r="O991" i="1"/>
  <c r="H992" i="1"/>
  <c r="I992" i="1"/>
  <c r="J992" i="1"/>
  <c r="K992" i="1"/>
  <c r="L992" i="1"/>
  <c r="M992" i="1"/>
  <c r="N992" i="1"/>
  <c r="O992" i="1"/>
  <c r="H993" i="1"/>
  <c r="I993" i="1"/>
  <c r="J993" i="1"/>
  <c r="K993" i="1"/>
  <c r="L993" i="1"/>
  <c r="M993" i="1"/>
  <c r="N993" i="1"/>
  <c r="O993" i="1"/>
  <c r="H994" i="1"/>
  <c r="I994" i="1"/>
  <c r="J994" i="1"/>
  <c r="K994" i="1"/>
  <c r="L994" i="1"/>
  <c r="M994" i="1"/>
  <c r="N994" i="1"/>
  <c r="O994" i="1"/>
  <c r="H995" i="1"/>
  <c r="I995" i="1"/>
  <c r="J995" i="1"/>
  <c r="K995" i="1"/>
  <c r="L995" i="1"/>
  <c r="M995" i="1"/>
  <c r="N995" i="1"/>
  <c r="O995" i="1"/>
  <c r="H996" i="1"/>
  <c r="I996" i="1"/>
  <c r="J996" i="1"/>
  <c r="K996" i="1"/>
  <c r="L996" i="1"/>
  <c r="M996" i="1"/>
  <c r="N996" i="1"/>
  <c r="O996" i="1"/>
  <c r="H997" i="1"/>
  <c r="I997" i="1"/>
  <c r="J997" i="1"/>
  <c r="K997" i="1"/>
  <c r="L997" i="1"/>
  <c r="M997" i="1"/>
  <c r="N997" i="1"/>
  <c r="O997" i="1"/>
  <c r="H998" i="1"/>
  <c r="I998" i="1"/>
  <c r="J998" i="1"/>
  <c r="K998" i="1"/>
  <c r="L998" i="1"/>
  <c r="M998" i="1"/>
  <c r="N998" i="1"/>
  <c r="O998" i="1"/>
  <c r="H999" i="1"/>
  <c r="I999" i="1"/>
  <c r="J999" i="1"/>
  <c r="K999" i="1"/>
  <c r="L999" i="1"/>
  <c r="M999" i="1"/>
  <c r="N999" i="1"/>
  <c r="O999" i="1"/>
  <c r="H1000" i="1"/>
  <c r="I1000" i="1"/>
  <c r="J1000" i="1"/>
  <c r="K1000" i="1"/>
  <c r="L1000" i="1"/>
  <c r="M1000" i="1"/>
  <c r="N1000" i="1"/>
  <c r="O1000" i="1"/>
  <c r="H1001" i="1"/>
  <c r="I1001" i="1"/>
  <c r="J1001" i="1"/>
  <c r="K1001" i="1"/>
  <c r="L1001" i="1"/>
  <c r="M1001" i="1"/>
  <c r="N1001" i="1"/>
  <c r="O1001" i="1"/>
  <c r="H1002" i="1"/>
  <c r="I1002" i="1"/>
  <c r="J1002" i="1"/>
  <c r="K1002" i="1"/>
  <c r="L1002" i="1"/>
  <c r="M1002" i="1"/>
  <c r="N1002" i="1"/>
  <c r="O1002" i="1"/>
  <c r="H1003" i="1"/>
  <c r="I1003" i="1"/>
  <c r="J1003" i="1"/>
  <c r="K1003" i="1"/>
  <c r="L1003" i="1"/>
  <c r="M1003" i="1"/>
  <c r="N1003" i="1"/>
  <c r="O1003" i="1"/>
  <c r="H1004" i="1"/>
  <c r="I1004" i="1"/>
  <c r="J1004" i="1"/>
  <c r="K1004" i="1"/>
  <c r="L1004" i="1"/>
  <c r="M1004" i="1"/>
  <c r="N1004" i="1"/>
  <c r="O1004" i="1"/>
  <c r="H1005" i="1"/>
  <c r="I1005" i="1"/>
  <c r="J1005" i="1"/>
  <c r="K1005" i="1"/>
  <c r="L1005" i="1"/>
  <c r="M1005" i="1"/>
  <c r="N1005" i="1"/>
  <c r="O1005" i="1"/>
  <c r="H1006" i="1"/>
  <c r="I1006" i="1"/>
  <c r="J1006" i="1"/>
  <c r="K1006" i="1"/>
  <c r="L1006" i="1"/>
  <c r="M1006" i="1"/>
  <c r="N1006" i="1"/>
  <c r="O1006" i="1"/>
  <c r="H1007" i="1"/>
  <c r="I1007" i="1"/>
  <c r="J1007" i="1"/>
  <c r="K1007" i="1"/>
  <c r="L1007" i="1"/>
  <c r="M1007" i="1"/>
  <c r="N1007" i="1"/>
  <c r="O1007" i="1"/>
  <c r="H1008" i="1"/>
  <c r="I1008" i="1"/>
  <c r="J1008" i="1"/>
  <c r="K1008" i="1"/>
  <c r="L1008" i="1"/>
  <c r="M1008" i="1"/>
  <c r="N1008" i="1"/>
  <c r="O1008" i="1"/>
  <c r="H1009" i="1"/>
  <c r="I1009" i="1"/>
  <c r="J1009" i="1"/>
  <c r="K1009" i="1"/>
  <c r="L1009" i="1"/>
  <c r="M1009" i="1"/>
  <c r="N1009" i="1"/>
  <c r="O1009" i="1"/>
  <c r="H1010" i="1"/>
  <c r="I1010" i="1"/>
  <c r="J1010" i="1"/>
  <c r="K1010" i="1"/>
  <c r="L1010" i="1"/>
  <c r="M1010" i="1"/>
  <c r="N1010" i="1"/>
  <c r="O1010" i="1"/>
  <c r="H1011" i="1"/>
  <c r="I1011" i="1"/>
  <c r="J1011" i="1"/>
  <c r="K1011" i="1"/>
  <c r="L1011" i="1"/>
  <c r="M1011" i="1"/>
  <c r="N1011" i="1"/>
  <c r="O1011" i="1"/>
  <c r="H1012" i="1"/>
  <c r="I1012" i="1"/>
  <c r="J1012" i="1"/>
  <c r="K1012" i="1"/>
  <c r="L1012" i="1"/>
  <c r="M1012" i="1"/>
  <c r="N1012" i="1"/>
  <c r="O1012" i="1"/>
  <c r="H1013" i="1"/>
  <c r="I1013" i="1"/>
  <c r="J1013" i="1"/>
  <c r="K1013" i="1"/>
  <c r="L1013" i="1"/>
  <c r="M1013" i="1"/>
  <c r="N1013" i="1"/>
  <c r="O1013" i="1"/>
  <c r="H1014" i="1"/>
  <c r="I1014" i="1"/>
  <c r="J1014" i="1"/>
  <c r="K1014" i="1"/>
  <c r="L1014" i="1"/>
  <c r="M1014" i="1"/>
  <c r="N1014" i="1"/>
  <c r="O1014" i="1"/>
  <c r="H1015" i="1"/>
  <c r="I1015" i="1"/>
  <c r="J1015" i="1"/>
  <c r="K1015" i="1"/>
  <c r="L1015" i="1"/>
  <c r="M1015" i="1"/>
  <c r="N1015" i="1"/>
  <c r="O1015" i="1"/>
  <c r="H1016" i="1"/>
  <c r="I1016" i="1"/>
  <c r="J1016" i="1"/>
  <c r="K1016" i="1"/>
  <c r="L1016" i="1"/>
  <c r="M1016" i="1"/>
  <c r="N1016" i="1"/>
  <c r="O1016" i="1"/>
  <c r="H1017" i="1"/>
  <c r="I1017" i="1"/>
  <c r="J1017" i="1"/>
  <c r="K1017" i="1"/>
  <c r="L1017" i="1"/>
  <c r="M1017" i="1"/>
  <c r="N1017" i="1"/>
  <c r="O1017" i="1"/>
  <c r="H1018" i="1"/>
  <c r="I1018" i="1"/>
  <c r="J1018" i="1"/>
  <c r="K1018" i="1"/>
  <c r="L1018" i="1"/>
  <c r="M1018" i="1"/>
  <c r="N1018" i="1"/>
  <c r="O1018" i="1"/>
  <c r="H1019" i="1"/>
  <c r="I1019" i="1"/>
  <c r="J1019" i="1"/>
  <c r="K1019" i="1"/>
  <c r="L1019" i="1"/>
  <c r="M1019" i="1"/>
  <c r="N1019" i="1"/>
  <c r="O1019" i="1"/>
  <c r="H1020" i="1"/>
  <c r="I1020" i="1"/>
  <c r="J1020" i="1"/>
  <c r="K1020" i="1"/>
  <c r="L1020" i="1"/>
  <c r="M1020" i="1"/>
  <c r="N1020" i="1"/>
  <c r="O1020" i="1"/>
  <c r="H1021" i="1"/>
  <c r="I1021" i="1"/>
  <c r="J1021" i="1"/>
  <c r="K1021" i="1"/>
  <c r="L1021" i="1"/>
  <c r="M1021" i="1"/>
  <c r="N1021" i="1"/>
  <c r="O1021" i="1"/>
  <c r="H1022" i="1"/>
  <c r="I1022" i="1"/>
  <c r="J1022" i="1"/>
  <c r="K1022" i="1"/>
  <c r="L1022" i="1"/>
  <c r="M1022" i="1"/>
  <c r="N1022" i="1"/>
  <c r="O1022" i="1"/>
  <c r="H1023" i="1"/>
  <c r="I1023" i="1"/>
  <c r="J1023" i="1"/>
  <c r="K1023" i="1"/>
  <c r="L1023" i="1"/>
  <c r="M1023" i="1"/>
  <c r="N1023" i="1"/>
  <c r="O1023" i="1"/>
  <c r="H1024" i="1"/>
  <c r="I1024" i="1"/>
  <c r="J1024" i="1"/>
  <c r="K1024" i="1"/>
  <c r="L1024" i="1"/>
  <c r="M1024" i="1"/>
  <c r="N1024" i="1"/>
  <c r="O1024" i="1"/>
  <c r="H1025" i="1"/>
  <c r="I1025" i="1"/>
  <c r="J1025" i="1"/>
  <c r="K1025" i="1"/>
  <c r="L1025" i="1"/>
  <c r="M1025" i="1"/>
  <c r="N1025" i="1"/>
  <c r="O1025" i="1"/>
  <c r="H1026" i="1"/>
  <c r="I1026" i="1"/>
  <c r="J1026" i="1"/>
  <c r="K1026" i="1"/>
  <c r="L1026" i="1"/>
  <c r="M1026" i="1"/>
  <c r="N1026" i="1"/>
  <c r="O1026" i="1"/>
  <c r="H1027" i="1"/>
  <c r="I1027" i="1"/>
  <c r="J1027" i="1"/>
  <c r="K1027" i="1"/>
  <c r="L1027" i="1"/>
  <c r="M1027" i="1"/>
  <c r="N1027" i="1"/>
  <c r="O1027" i="1"/>
  <c r="H1028" i="1"/>
  <c r="I1028" i="1"/>
  <c r="J1028" i="1"/>
  <c r="K1028" i="1"/>
  <c r="L1028" i="1"/>
  <c r="M1028" i="1"/>
  <c r="N1028" i="1"/>
  <c r="O1028" i="1"/>
  <c r="H1029" i="1"/>
  <c r="I1029" i="1"/>
  <c r="J1029" i="1"/>
  <c r="K1029" i="1"/>
  <c r="L1029" i="1"/>
  <c r="M1029" i="1"/>
  <c r="N1029" i="1"/>
  <c r="O1029" i="1"/>
  <c r="H1030" i="1"/>
  <c r="I1030" i="1"/>
  <c r="J1030" i="1"/>
  <c r="K1030" i="1"/>
  <c r="L1030" i="1"/>
  <c r="M1030" i="1"/>
  <c r="N1030" i="1"/>
  <c r="O1030" i="1"/>
  <c r="H1031" i="1"/>
  <c r="I1031" i="1"/>
  <c r="J1031" i="1"/>
  <c r="K1031" i="1"/>
  <c r="L1031" i="1"/>
  <c r="M1031" i="1"/>
  <c r="N1031" i="1"/>
  <c r="O1031" i="1"/>
  <c r="H1032" i="1"/>
  <c r="I1032" i="1"/>
  <c r="J1032" i="1"/>
  <c r="K1032" i="1"/>
  <c r="L1032" i="1"/>
  <c r="M1032" i="1"/>
  <c r="N1032" i="1"/>
  <c r="O1032" i="1"/>
  <c r="H1033" i="1"/>
  <c r="I1033" i="1"/>
  <c r="J1033" i="1"/>
  <c r="K1033" i="1"/>
  <c r="L1033" i="1"/>
  <c r="M1033" i="1"/>
  <c r="N1033" i="1"/>
  <c r="O1033" i="1"/>
  <c r="H1034" i="1"/>
  <c r="I1034" i="1"/>
  <c r="J1034" i="1"/>
  <c r="K1034" i="1"/>
  <c r="L1034" i="1"/>
  <c r="M1034" i="1"/>
  <c r="N1034" i="1"/>
  <c r="O1034" i="1"/>
  <c r="H1035" i="1"/>
  <c r="I1035" i="1"/>
  <c r="J1035" i="1"/>
  <c r="K1035" i="1"/>
  <c r="L1035" i="1"/>
  <c r="M1035" i="1"/>
  <c r="N1035" i="1"/>
  <c r="O1035" i="1"/>
  <c r="H1036" i="1"/>
  <c r="I1036" i="1"/>
  <c r="J1036" i="1"/>
  <c r="K1036" i="1"/>
  <c r="L1036" i="1"/>
  <c r="M1036" i="1"/>
  <c r="N1036" i="1"/>
  <c r="O1036" i="1"/>
  <c r="H1037" i="1"/>
  <c r="I1037" i="1"/>
  <c r="J1037" i="1"/>
  <c r="K1037" i="1"/>
  <c r="L1037" i="1"/>
  <c r="M1037" i="1"/>
  <c r="N1037" i="1"/>
  <c r="O1037" i="1"/>
  <c r="H1038" i="1"/>
  <c r="I1038" i="1"/>
  <c r="J1038" i="1"/>
  <c r="K1038" i="1"/>
  <c r="L1038" i="1"/>
  <c r="M1038" i="1"/>
  <c r="N1038" i="1"/>
  <c r="O1038" i="1"/>
  <c r="H1039" i="1"/>
  <c r="I1039" i="1"/>
  <c r="J1039" i="1"/>
  <c r="K1039" i="1"/>
  <c r="L1039" i="1"/>
  <c r="M1039" i="1"/>
  <c r="N1039" i="1"/>
  <c r="O1039" i="1"/>
  <c r="H1040" i="1"/>
  <c r="I1040" i="1"/>
  <c r="J1040" i="1"/>
  <c r="K1040" i="1"/>
  <c r="L1040" i="1"/>
  <c r="M1040" i="1"/>
  <c r="N1040" i="1"/>
  <c r="O1040" i="1"/>
  <c r="H1041" i="1"/>
  <c r="I1041" i="1"/>
  <c r="J1041" i="1"/>
  <c r="K1041" i="1"/>
  <c r="L1041" i="1"/>
  <c r="M1041" i="1"/>
  <c r="N1041" i="1"/>
  <c r="O1041" i="1"/>
  <c r="H1042" i="1"/>
  <c r="I1042" i="1"/>
  <c r="J1042" i="1"/>
  <c r="K1042" i="1"/>
  <c r="L1042" i="1"/>
  <c r="M1042" i="1"/>
  <c r="N1042" i="1"/>
  <c r="O1042" i="1"/>
  <c r="H1043" i="1"/>
  <c r="I1043" i="1"/>
  <c r="J1043" i="1"/>
  <c r="K1043" i="1"/>
  <c r="L1043" i="1"/>
  <c r="M1043" i="1"/>
  <c r="N1043" i="1"/>
  <c r="O1043" i="1"/>
  <c r="H1044" i="1"/>
  <c r="I1044" i="1"/>
  <c r="J1044" i="1"/>
  <c r="K1044" i="1"/>
  <c r="L1044" i="1"/>
  <c r="M1044" i="1"/>
  <c r="N1044" i="1"/>
  <c r="O1044" i="1"/>
  <c r="H1045" i="1"/>
  <c r="I1045" i="1"/>
  <c r="J1045" i="1"/>
  <c r="K1045" i="1"/>
  <c r="L1045" i="1"/>
  <c r="M1045" i="1"/>
  <c r="N1045" i="1"/>
  <c r="O1045" i="1"/>
  <c r="H1046" i="1"/>
  <c r="I1046" i="1"/>
  <c r="J1046" i="1"/>
  <c r="K1046" i="1"/>
  <c r="L1046" i="1"/>
  <c r="M1046" i="1"/>
  <c r="N1046" i="1"/>
  <c r="O1046" i="1"/>
  <c r="H1047" i="1"/>
  <c r="I1047" i="1"/>
  <c r="J1047" i="1"/>
  <c r="K1047" i="1"/>
  <c r="L1047" i="1"/>
  <c r="M1047" i="1"/>
  <c r="N1047" i="1"/>
  <c r="O1047" i="1"/>
  <c r="H1048" i="1"/>
  <c r="I1048" i="1"/>
  <c r="J1048" i="1"/>
  <c r="K1048" i="1"/>
  <c r="L1048" i="1"/>
  <c r="M1048" i="1"/>
  <c r="N1048" i="1"/>
  <c r="O1048" i="1"/>
  <c r="H1049" i="1"/>
  <c r="I1049" i="1"/>
  <c r="J1049" i="1"/>
  <c r="K1049" i="1"/>
  <c r="L1049" i="1"/>
  <c r="M1049" i="1"/>
  <c r="N1049" i="1"/>
  <c r="O1049" i="1"/>
  <c r="H1050" i="1"/>
  <c r="I1050" i="1"/>
  <c r="J1050" i="1"/>
  <c r="K1050" i="1"/>
  <c r="L1050" i="1"/>
  <c r="M1050" i="1"/>
  <c r="N1050" i="1"/>
  <c r="O1050" i="1"/>
  <c r="H1051" i="1"/>
  <c r="I1051" i="1"/>
  <c r="J1051" i="1"/>
  <c r="K1051" i="1"/>
  <c r="L1051" i="1"/>
  <c r="M1051" i="1"/>
  <c r="N1051" i="1"/>
  <c r="O1051" i="1"/>
  <c r="H1052" i="1"/>
  <c r="I1052" i="1"/>
  <c r="J1052" i="1"/>
  <c r="K1052" i="1"/>
  <c r="L1052" i="1"/>
  <c r="M1052" i="1"/>
  <c r="N1052" i="1"/>
  <c r="O1052" i="1"/>
  <c r="H1053" i="1"/>
  <c r="I1053" i="1"/>
  <c r="J1053" i="1"/>
  <c r="K1053" i="1"/>
  <c r="L1053" i="1"/>
  <c r="M1053" i="1"/>
  <c r="N1053" i="1"/>
  <c r="O1053" i="1"/>
  <c r="H1054" i="1"/>
  <c r="I1054" i="1"/>
  <c r="J1054" i="1"/>
  <c r="K1054" i="1"/>
  <c r="L1054" i="1"/>
  <c r="M1054" i="1"/>
  <c r="N1054" i="1"/>
  <c r="O1054" i="1"/>
  <c r="H1055" i="1"/>
  <c r="I1055" i="1"/>
  <c r="J1055" i="1"/>
  <c r="K1055" i="1"/>
  <c r="L1055" i="1"/>
  <c r="M1055" i="1"/>
  <c r="N1055" i="1"/>
  <c r="O1055" i="1"/>
  <c r="H1056" i="1"/>
  <c r="I1056" i="1"/>
  <c r="J1056" i="1"/>
  <c r="K1056" i="1"/>
  <c r="L1056" i="1"/>
  <c r="M1056" i="1"/>
  <c r="N1056" i="1"/>
  <c r="O1056" i="1"/>
  <c r="H1057" i="1"/>
  <c r="I1057" i="1"/>
  <c r="J1057" i="1"/>
  <c r="K1057" i="1"/>
  <c r="L1057" i="1"/>
  <c r="M1057" i="1"/>
  <c r="N1057" i="1"/>
  <c r="O1057" i="1"/>
  <c r="H1058" i="1"/>
  <c r="I1058" i="1"/>
  <c r="J1058" i="1"/>
  <c r="K1058" i="1"/>
  <c r="L1058" i="1"/>
  <c r="M1058" i="1"/>
  <c r="N1058" i="1"/>
  <c r="O1058" i="1"/>
  <c r="H1059" i="1"/>
  <c r="I1059" i="1"/>
  <c r="J1059" i="1"/>
  <c r="K1059" i="1"/>
  <c r="L1059" i="1"/>
  <c r="M1059" i="1"/>
  <c r="N1059" i="1"/>
  <c r="O1059" i="1"/>
  <c r="H1060" i="1"/>
  <c r="I1060" i="1"/>
  <c r="J1060" i="1"/>
  <c r="K1060" i="1"/>
  <c r="L1060" i="1"/>
  <c r="M1060" i="1"/>
  <c r="N1060" i="1"/>
  <c r="O1060" i="1"/>
  <c r="H1061" i="1"/>
  <c r="I1061" i="1"/>
  <c r="J1061" i="1"/>
  <c r="K1061" i="1"/>
  <c r="L1061" i="1"/>
  <c r="M1061" i="1"/>
  <c r="N1061" i="1"/>
  <c r="O1061" i="1"/>
  <c r="H1062" i="1"/>
  <c r="I1062" i="1"/>
  <c r="J1062" i="1"/>
  <c r="K1062" i="1"/>
  <c r="L1062" i="1"/>
  <c r="M1062" i="1"/>
  <c r="N1062" i="1"/>
  <c r="O1062" i="1"/>
  <c r="H1063" i="1"/>
  <c r="I1063" i="1"/>
  <c r="J1063" i="1"/>
  <c r="K1063" i="1"/>
  <c r="L1063" i="1"/>
  <c r="M1063" i="1"/>
  <c r="N1063" i="1"/>
  <c r="O1063" i="1"/>
  <c r="H1064" i="1"/>
  <c r="I1064" i="1"/>
  <c r="J1064" i="1"/>
  <c r="K1064" i="1"/>
  <c r="L1064" i="1"/>
  <c r="M1064" i="1"/>
  <c r="N1064" i="1"/>
  <c r="O1064" i="1"/>
  <c r="H1065" i="1"/>
  <c r="I1065" i="1"/>
  <c r="J1065" i="1"/>
  <c r="K1065" i="1"/>
  <c r="L1065" i="1"/>
  <c r="M1065" i="1"/>
  <c r="N1065" i="1"/>
  <c r="O1065" i="1"/>
  <c r="H1066" i="1"/>
  <c r="I1066" i="1"/>
  <c r="J1066" i="1"/>
  <c r="K1066" i="1"/>
  <c r="L1066" i="1"/>
  <c r="M1066" i="1"/>
  <c r="N1066" i="1"/>
  <c r="O1066" i="1"/>
  <c r="H1067" i="1"/>
  <c r="I1067" i="1"/>
  <c r="J1067" i="1"/>
  <c r="K1067" i="1"/>
  <c r="L1067" i="1"/>
  <c r="M1067" i="1"/>
  <c r="N1067" i="1"/>
  <c r="O1067" i="1"/>
  <c r="H1068" i="1"/>
  <c r="I1068" i="1"/>
  <c r="J1068" i="1"/>
  <c r="K1068" i="1"/>
  <c r="L1068" i="1"/>
  <c r="M1068" i="1"/>
  <c r="N1068" i="1"/>
  <c r="O1068" i="1"/>
  <c r="H1069" i="1"/>
  <c r="I1069" i="1"/>
  <c r="J1069" i="1"/>
  <c r="K1069" i="1"/>
  <c r="L1069" i="1"/>
  <c r="M1069" i="1"/>
  <c r="N1069" i="1"/>
  <c r="O1069" i="1"/>
  <c r="H1070" i="1"/>
  <c r="I1070" i="1"/>
  <c r="J1070" i="1"/>
  <c r="K1070" i="1"/>
  <c r="L1070" i="1"/>
  <c r="M1070" i="1"/>
  <c r="N1070" i="1"/>
  <c r="O1070" i="1"/>
  <c r="H1071" i="1"/>
  <c r="I1071" i="1"/>
  <c r="J1071" i="1"/>
  <c r="K1071" i="1"/>
  <c r="L1071" i="1"/>
  <c r="M1071" i="1"/>
  <c r="N1071" i="1"/>
  <c r="O1071" i="1"/>
  <c r="H1072" i="1"/>
  <c r="I1072" i="1"/>
  <c r="J1072" i="1"/>
  <c r="K1072" i="1"/>
  <c r="L1072" i="1"/>
  <c r="M1072" i="1"/>
  <c r="N1072" i="1"/>
  <c r="O1072" i="1"/>
  <c r="H1073" i="1"/>
  <c r="I1073" i="1"/>
  <c r="J1073" i="1"/>
  <c r="K1073" i="1"/>
  <c r="L1073" i="1"/>
  <c r="M1073" i="1"/>
  <c r="N1073" i="1"/>
  <c r="O1073" i="1"/>
  <c r="H1074" i="1"/>
  <c r="I1074" i="1"/>
  <c r="J1074" i="1"/>
  <c r="K1074" i="1"/>
  <c r="L1074" i="1"/>
  <c r="M1074" i="1"/>
  <c r="N1074" i="1"/>
  <c r="O1074" i="1"/>
  <c r="H1075" i="1"/>
  <c r="I1075" i="1"/>
  <c r="J1075" i="1"/>
  <c r="K1075" i="1"/>
  <c r="L1075" i="1"/>
  <c r="M1075" i="1"/>
  <c r="N1075" i="1"/>
  <c r="O1075" i="1"/>
  <c r="H1076" i="1"/>
  <c r="I1076" i="1"/>
  <c r="J1076" i="1"/>
  <c r="K1076" i="1"/>
  <c r="L1076" i="1"/>
  <c r="M1076" i="1"/>
  <c r="N1076" i="1"/>
  <c r="O1076" i="1"/>
  <c r="H1077" i="1"/>
  <c r="I1077" i="1"/>
  <c r="J1077" i="1"/>
  <c r="K1077" i="1"/>
  <c r="L1077" i="1"/>
  <c r="M1077" i="1"/>
  <c r="N1077" i="1"/>
  <c r="O1077" i="1"/>
  <c r="H1078" i="1"/>
  <c r="I1078" i="1"/>
  <c r="J1078" i="1"/>
  <c r="K1078" i="1"/>
  <c r="L1078" i="1"/>
  <c r="M1078" i="1"/>
  <c r="N1078" i="1"/>
  <c r="O1078" i="1"/>
  <c r="H1079" i="1"/>
  <c r="I1079" i="1"/>
  <c r="J1079" i="1"/>
  <c r="K1079" i="1"/>
  <c r="L1079" i="1"/>
  <c r="M1079" i="1"/>
  <c r="N1079" i="1"/>
  <c r="O1079" i="1"/>
  <c r="H1080" i="1"/>
  <c r="I1080" i="1"/>
  <c r="J1080" i="1"/>
  <c r="K1080" i="1"/>
  <c r="L1080" i="1"/>
  <c r="M1080" i="1"/>
  <c r="N1080" i="1"/>
  <c r="O1080" i="1"/>
  <c r="H1081" i="1"/>
  <c r="I1081" i="1"/>
  <c r="J1081" i="1"/>
  <c r="K1081" i="1"/>
  <c r="L1081" i="1"/>
  <c r="M1081" i="1"/>
  <c r="N1081" i="1"/>
  <c r="O1081" i="1"/>
  <c r="H1082" i="1"/>
  <c r="I1082" i="1"/>
  <c r="J1082" i="1"/>
  <c r="K1082" i="1"/>
  <c r="L1082" i="1"/>
  <c r="M1082" i="1"/>
  <c r="N1082" i="1"/>
  <c r="O1082" i="1"/>
  <c r="H1083" i="1"/>
  <c r="I1083" i="1"/>
  <c r="J1083" i="1"/>
  <c r="K1083" i="1"/>
  <c r="L1083" i="1"/>
  <c r="M1083" i="1"/>
  <c r="N1083" i="1"/>
  <c r="O1083" i="1"/>
  <c r="H1084" i="1"/>
  <c r="I1084" i="1"/>
  <c r="J1084" i="1"/>
  <c r="K1084" i="1"/>
  <c r="L1084" i="1"/>
  <c r="M1084" i="1"/>
  <c r="N1084" i="1"/>
  <c r="O1084" i="1"/>
  <c r="H1085" i="1"/>
  <c r="I1085" i="1"/>
  <c r="J1085" i="1"/>
  <c r="K1085" i="1"/>
  <c r="L1085" i="1"/>
  <c r="M1085" i="1"/>
  <c r="N1085" i="1"/>
  <c r="O1085" i="1"/>
  <c r="H1086" i="1"/>
  <c r="I1086" i="1"/>
  <c r="J1086" i="1"/>
  <c r="K1086" i="1"/>
  <c r="L1086" i="1"/>
  <c r="M1086" i="1"/>
  <c r="N1086" i="1"/>
  <c r="O1086" i="1"/>
  <c r="H1087" i="1"/>
  <c r="I1087" i="1"/>
  <c r="J1087" i="1"/>
  <c r="K1087" i="1"/>
  <c r="L1087" i="1"/>
  <c r="M1087" i="1"/>
  <c r="N1087" i="1"/>
  <c r="O1087" i="1"/>
  <c r="H1088" i="1"/>
  <c r="I1088" i="1"/>
  <c r="J1088" i="1"/>
  <c r="K1088" i="1"/>
  <c r="L1088" i="1"/>
  <c r="M1088" i="1"/>
  <c r="N1088" i="1"/>
  <c r="O1088" i="1"/>
  <c r="H1089" i="1"/>
  <c r="I1089" i="1"/>
  <c r="J1089" i="1"/>
  <c r="K1089" i="1"/>
  <c r="L1089" i="1"/>
  <c r="M1089" i="1"/>
  <c r="N1089" i="1"/>
  <c r="O1089" i="1"/>
  <c r="H1090" i="1"/>
  <c r="I1090" i="1"/>
  <c r="J1090" i="1"/>
  <c r="K1090" i="1"/>
  <c r="L1090" i="1"/>
  <c r="M1090" i="1"/>
  <c r="N1090" i="1"/>
  <c r="O1090" i="1"/>
  <c r="H1091" i="1"/>
  <c r="I1091" i="1"/>
  <c r="J1091" i="1"/>
  <c r="K1091" i="1"/>
  <c r="L1091" i="1"/>
  <c r="M1091" i="1"/>
  <c r="N1091" i="1"/>
  <c r="O1091" i="1"/>
  <c r="H1092" i="1"/>
  <c r="I1092" i="1"/>
  <c r="J1092" i="1"/>
  <c r="K1092" i="1"/>
  <c r="L1092" i="1"/>
  <c r="M1092" i="1"/>
  <c r="N1092" i="1"/>
  <c r="O1092" i="1"/>
  <c r="H1093" i="1"/>
  <c r="I1093" i="1"/>
  <c r="J1093" i="1"/>
  <c r="K1093" i="1"/>
  <c r="L1093" i="1"/>
  <c r="M1093" i="1"/>
  <c r="N1093" i="1"/>
  <c r="O1093" i="1"/>
  <c r="H1094" i="1"/>
  <c r="I1094" i="1"/>
  <c r="J1094" i="1"/>
  <c r="K1094" i="1"/>
  <c r="L1094" i="1"/>
  <c r="M1094" i="1"/>
  <c r="N1094" i="1"/>
  <c r="O1094" i="1"/>
  <c r="H1095" i="1"/>
  <c r="I1095" i="1"/>
  <c r="J1095" i="1"/>
  <c r="K1095" i="1"/>
  <c r="L1095" i="1"/>
  <c r="M1095" i="1"/>
  <c r="N1095" i="1"/>
  <c r="O1095" i="1"/>
  <c r="H1096" i="1"/>
  <c r="I1096" i="1"/>
  <c r="J1096" i="1"/>
  <c r="K1096" i="1"/>
  <c r="L1096" i="1"/>
  <c r="M1096" i="1"/>
  <c r="N1096" i="1"/>
  <c r="O1096" i="1"/>
  <c r="H1097" i="1"/>
  <c r="I1097" i="1"/>
  <c r="J1097" i="1"/>
  <c r="K1097" i="1"/>
  <c r="L1097" i="1"/>
  <c r="M1097" i="1"/>
  <c r="N1097" i="1"/>
  <c r="O1097" i="1"/>
  <c r="H1098" i="1"/>
  <c r="I1098" i="1"/>
  <c r="J1098" i="1"/>
  <c r="K1098" i="1"/>
  <c r="L1098" i="1"/>
  <c r="M1098" i="1"/>
  <c r="N1098" i="1"/>
  <c r="O1098" i="1"/>
  <c r="H1099" i="1"/>
  <c r="I1099" i="1"/>
  <c r="J1099" i="1"/>
  <c r="K1099" i="1"/>
  <c r="L1099" i="1"/>
  <c r="M1099" i="1"/>
  <c r="N1099" i="1"/>
  <c r="O1099" i="1"/>
  <c r="H1100" i="1"/>
  <c r="I1100" i="1"/>
  <c r="J1100" i="1"/>
  <c r="K1100" i="1"/>
  <c r="L1100" i="1"/>
  <c r="M1100" i="1"/>
  <c r="N1100" i="1"/>
  <c r="O1100" i="1"/>
  <c r="H1101" i="1"/>
  <c r="I1101" i="1"/>
  <c r="J1101" i="1"/>
  <c r="K1101" i="1"/>
  <c r="L1101" i="1"/>
  <c r="M1101" i="1"/>
  <c r="N1101" i="1"/>
  <c r="O1101" i="1"/>
  <c r="H1102" i="1"/>
  <c r="I1102" i="1"/>
  <c r="J1102" i="1"/>
  <c r="K1102" i="1"/>
  <c r="L1102" i="1"/>
  <c r="M1102" i="1"/>
  <c r="N1102" i="1"/>
  <c r="O1102" i="1"/>
  <c r="H1103" i="1"/>
  <c r="I1103" i="1"/>
  <c r="J1103" i="1"/>
  <c r="K1103" i="1"/>
  <c r="L1103" i="1"/>
  <c r="M1103" i="1"/>
  <c r="N1103" i="1"/>
  <c r="O1103" i="1"/>
  <c r="H1104" i="1"/>
  <c r="I1104" i="1"/>
  <c r="J1104" i="1"/>
  <c r="K1104" i="1"/>
  <c r="L1104" i="1"/>
  <c r="M1104" i="1"/>
  <c r="N1104" i="1"/>
  <c r="O1104" i="1"/>
  <c r="H1105" i="1"/>
  <c r="I1105" i="1"/>
  <c r="J1105" i="1"/>
  <c r="K1105" i="1"/>
  <c r="L1105" i="1"/>
  <c r="M1105" i="1"/>
  <c r="N1105" i="1"/>
  <c r="O1105" i="1"/>
  <c r="H1106" i="1"/>
  <c r="I1106" i="1"/>
  <c r="J1106" i="1"/>
  <c r="K1106" i="1"/>
  <c r="L1106" i="1"/>
  <c r="M1106" i="1"/>
  <c r="N1106" i="1"/>
  <c r="O1106" i="1"/>
  <c r="H1107" i="1"/>
  <c r="I1107" i="1"/>
  <c r="J1107" i="1"/>
  <c r="K1107" i="1"/>
  <c r="L1107" i="1"/>
  <c r="M1107" i="1"/>
  <c r="N1107" i="1"/>
  <c r="O1107" i="1"/>
  <c r="H1108" i="1"/>
  <c r="I1108" i="1"/>
  <c r="J1108" i="1"/>
  <c r="K1108" i="1"/>
  <c r="L1108" i="1"/>
  <c r="M1108" i="1"/>
  <c r="N1108" i="1"/>
  <c r="O1108" i="1"/>
  <c r="H1109" i="1"/>
  <c r="I1109" i="1"/>
  <c r="J1109" i="1"/>
  <c r="K1109" i="1"/>
  <c r="L1109" i="1"/>
  <c r="M1109" i="1"/>
  <c r="N1109" i="1"/>
  <c r="O1109" i="1"/>
  <c r="H1110" i="1"/>
  <c r="I1110" i="1"/>
  <c r="J1110" i="1"/>
  <c r="K1110" i="1"/>
  <c r="L1110" i="1"/>
  <c r="M1110" i="1"/>
  <c r="N1110" i="1"/>
  <c r="O1110" i="1"/>
  <c r="H1111" i="1"/>
  <c r="I1111" i="1"/>
  <c r="J1111" i="1"/>
  <c r="K1111" i="1"/>
  <c r="L1111" i="1"/>
  <c r="M1111" i="1"/>
  <c r="N1111" i="1"/>
  <c r="O1111" i="1"/>
  <c r="H1112" i="1"/>
  <c r="I1112" i="1"/>
  <c r="J1112" i="1"/>
  <c r="K1112" i="1"/>
  <c r="L1112" i="1"/>
  <c r="M1112" i="1"/>
  <c r="N1112" i="1"/>
  <c r="O1112" i="1"/>
  <c r="H1113" i="1"/>
  <c r="I1113" i="1"/>
  <c r="J1113" i="1"/>
  <c r="K1113" i="1"/>
  <c r="L1113" i="1"/>
  <c r="M1113" i="1"/>
  <c r="N1113" i="1"/>
  <c r="O1113" i="1"/>
  <c r="H1114" i="1"/>
  <c r="I1114" i="1"/>
  <c r="J1114" i="1"/>
  <c r="K1114" i="1"/>
  <c r="L1114" i="1"/>
  <c r="M1114" i="1"/>
  <c r="N1114" i="1"/>
  <c r="O1114" i="1"/>
  <c r="H1115" i="1"/>
  <c r="I1115" i="1"/>
  <c r="J1115" i="1"/>
  <c r="K1115" i="1"/>
  <c r="L1115" i="1"/>
  <c r="M1115" i="1"/>
  <c r="N1115" i="1"/>
  <c r="O1115" i="1"/>
  <c r="H1116" i="1"/>
  <c r="I1116" i="1"/>
  <c r="J1116" i="1"/>
  <c r="K1116" i="1"/>
  <c r="L1116" i="1"/>
  <c r="M1116" i="1"/>
  <c r="N1116" i="1"/>
  <c r="O1116" i="1"/>
  <c r="H1117" i="1"/>
  <c r="I1117" i="1"/>
  <c r="J1117" i="1"/>
  <c r="K1117" i="1"/>
  <c r="L1117" i="1"/>
  <c r="M1117" i="1"/>
  <c r="N1117" i="1"/>
  <c r="O1117" i="1"/>
  <c r="H1118" i="1"/>
  <c r="I1118" i="1"/>
  <c r="J1118" i="1"/>
  <c r="K1118" i="1"/>
  <c r="L1118" i="1"/>
  <c r="M1118" i="1"/>
  <c r="N1118" i="1"/>
  <c r="O1118" i="1"/>
  <c r="H1119" i="1"/>
  <c r="I1119" i="1"/>
  <c r="J1119" i="1"/>
  <c r="K1119" i="1"/>
  <c r="L1119" i="1"/>
  <c r="M1119" i="1"/>
  <c r="N1119" i="1"/>
  <c r="O1119" i="1"/>
  <c r="H1120" i="1"/>
  <c r="I1120" i="1"/>
  <c r="J1120" i="1"/>
  <c r="K1120" i="1"/>
  <c r="L1120" i="1"/>
  <c r="M1120" i="1"/>
  <c r="N1120" i="1"/>
  <c r="O1120" i="1"/>
  <c r="H1121" i="1"/>
  <c r="I1121" i="1"/>
  <c r="J1121" i="1"/>
  <c r="K1121" i="1"/>
  <c r="L1121" i="1"/>
  <c r="M1121" i="1"/>
  <c r="N1121" i="1"/>
  <c r="O1121" i="1"/>
  <c r="H1122" i="1"/>
  <c r="I1122" i="1"/>
  <c r="J1122" i="1"/>
  <c r="K1122" i="1"/>
  <c r="L1122" i="1"/>
  <c r="M1122" i="1"/>
  <c r="N1122" i="1"/>
  <c r="O1122" i="1"/>
  <c r="H1123" i="1"/>
  <c r="I1123" i="1"/>
  <c r="J1123" i="1"/>
  <c r="K1123" i="1"/>
  <c r="L1123" i="1"/>
  <c r="M1123" i="1"/>
  <c r="N1123" i="1"/>
  <c r="O1123" i="1"/>
  <c r="H1124" i="1"/>
  <c r="I1124" i="1"/>
  <c r="J1124" i="1"/>
  <c r="K1124" i="1"/>
  <c r="L1124" i="1"/>
  <c r="M1124" i="1"/>
  <c r="N1124" i="1"/>
  <c r="O1124" i="1"/>
  <c r="H1125" i="1"/>
  <c r="I1125" i="1"/>
  <c r="J1125" i="1"/>
  <c r="K1125" i="1"/>
  <c r="L1125" i="1"/>
  <c r="M1125" i="1"/>
  <c r="N1125" i="1"/>
  <c r="O1125" i="1"/>
  <c r="H1126" i="1"/>
  <c r="I1126" i="1"/>
  <c r="J1126" i="1"/>
  <c r="K1126" i="1"/>
  <c r="L1126" i="1"/>
  <c r="M1126" i="1"/>
  <c r="N1126" i="1"/>
  <c r="O1126" i="1"/>
  <c r="H1127" i="1"/>
  <c r="I1127" i="1"/>
  <c r="J1127" i="1"/>
  <c r="K1127" i="1"/>
  <c r="L1127" i="1"/>
  <c r="M1127" i="1"/>
  <c r="N1127" i="1"/>
  <c r="O1127" i="1"/>
  <c r="H1128" i="1"/>
  <c r="I1128" i="1"/>
  <c r="J1128" i="1"/>
  <c r="K1128" i="1"/>
  <c r="L1128" i="1"/>
  <c r="M1128" i="1"/>
  <c r="N1128" i="1"/>
  <c r="O1128" i="1"/>
  <c r="H1129" i="1"/>
  <c r="I1129" i="1"/>
  <c r="J1129" i="1"/>
  <c r="K1129" i="1"/>
  <c r="L1129" i="1"/>
  <c r="M1129" i="1"/>
  <c r="N1129" i="1"/>
  <c r="O1129" i="1"/>
  <c r="H1130" i="1"/>
  <c r="I1130" i="1"/>
  <c r="J1130" i="1"/>
  <c r="K1130" i="1"/>
  <c r="L1130" i="1"/>
  <c r="M1130" i="1"/>
  <c r="N1130" i="1"/>
  <c r="O1130" i="1"/>
  <c r="H1131" i="1"/>
  <c r="I1131" i="1"/>
  <c r="J1131" i="1"/>
  <c r="K1131" i="1"/>
  <c r="L1131" i="1"/>
  <c r="M1131" i="1"/>
  <c r="N1131" i="1"/>
  <c r="O1131" i="1"/>
  <c r="H1132" i="1"/>
  <c r="I1132" i="1"/>
  <c r="J1132" i="1"/>
  <c r="K1132" i="1"/>
  <c r="L1132" i="1"/>
  <c r="M1132" i="1"/>
  <c r="N1132" i="1"/>
  <c r="O1132" i="1"/>
  <c r="H1133" i="1"/>
  <c r="I1133" i="1"/>
  <c r="J1133" i="1"/>
  <c r="K1133" i="1"/>
  <c r="L1133" i="1"/>
  <c r="M1133" i="1"/>
  <c r="N1133" i="1"/>
  <c r="O1133" i="1"/>
  <c r="H1134" i="1"/>
  <c r="I1134" i="1"/>
  <c r="J1134" i="1"/>
  <c r="K1134" i="1"/>
  <c r="L1134" i="1"/>
  <c r="M1134" i="1"/>
  <c r="N1134" i="1"/>
  <c r="O1134" i="1"/>
  <c r="H1135" i="1"/>
  <c r="I1135" i="1"/>
  <c r="J1135" i="1"/>
  <c r="K1135" i="1"/>
  <c r="L1135" i="1"/>
  <c r="M1135" i="1"/>
  <c r="N1135" i="1"/>
  <c r="O1135" i="1"/>
  <c r="H1136" i="1"/>
  <c r="I1136" i="1"/>
  <c r="J1136" i="1"/>
  <c r="K1136" i="1"/>
  <c r="L1136" i="1"/>
  <c r="M1136" i="1"/>
  <c r="N1136" i="1"/>
  <c r="O1136" i="1"/>
  <c r="H1137" i="1"/>
  <c r="I1137" i="1"/>
  <c r="J1137" i="1"/>
  <c r="K1137" i="1"/>
  <c r="L1137" i="1"/>
  <c r="M1137" i="1"/>
  <c r="N1137" i="1"/>
  <c r="O1137" i="1"/>
  <c r="H1138" i="1"/>
  <c r="I1138" i="1"/>
  <c r="J1138" i="1"/>
  <c r="K1138" i="1"/>
  <c r="L1138" i="1"/>
  <c r="M1138" i="1"/>
  <c r="N1138" i="1"/>
  <c r="O1138" i="1"/>
  <c r="H1139" i="1"/>
  <c r="I1139" i="1"/>
  <c r="J1139" i="1"/>
  <c r="K1139" i="1"/>
  <c r="L1139" i="1"/>
  <c r="M1139" i="1"/>
  <c r="N1139" i="1"/>
  <c r="O1139" i="1"/>
  <c r="H1140" i="1"/>
  <c r="I1140" i="1"/>
  <c r="J1140" i="1"/>
  <c r="K1140" i="1"/>
  <c r="L1140" i="1"/>
  <c r="M1140" i="1"/>
  <c r="N1140" i="1"/>
  <c r="O1140" i="1"/>
  <c r="H1141" i="1"/>
  <c r="I1141" i="1"/>
  <c r="J1141" i="1"/>
  <c r="K1141" i="1"/>
  <c r="L1141" i="1"/>
  <c r="M1141" i="1"/>
  <c r="N1141" i="1"/>
  <c r="O1141" i="1"/>
  <c r="H1142" i="1"/>
  <c r="I1142" i="1"/>
  <c r="J1142" i="1"/>
  <c r="K1142" i="1"/>
  <c r="L1142" i="1"/>
  <c r="M1142" i="1"/>
  <c r="N1142" i="1"/>
  <c r="O1142" i="1"/>
  <c r="H1143" i="1"/>
  <c r="I1143" i="1"/>
  <c r="J1143" i="1"/>
  <c r="K1143" i="1"/>
  <c r="L1143" i="1"/>
  <c r="M1143" i="1"/>
  <c r="N1143" i="1"/>
  <c r="O1143" i="1"/>
  <c r="H1144" i="1"/>
  <c r="I1144" i="1"/>
  <c r="J1144" i="1"/>
  <c r="K1144" i="1"/>
  <c r="L1144" i="1"/>
  <c r="M1144" i="1"/>
  <c r="N1144" i="1"/>
  <c r="O1144" i="1"/>
  <c r="H1145" i="1"/>
  <c r="I1145" i="1"/>
  <c r="J1145" i="1"/>
  <c r="K1145" i="1"/>
  <c r="L1145" i="1"/>
  <c r="M1145" i="1"/>
  <c r="N1145" i="1"/>
  <c r="O1145" i="1"/>
  <c r="H1146" i="1"/>
  <c r="I1146" i="1"/>
  <c r="J1146" i="1"/>
  <c r="K1146" i="1"/>
  <c r="L1146" i="1"/>
  <c r="M1146" i="1"/>
  <c r="N1146" i="1"/>
  <c r="O1146" i="1"/>
  <c r="H1147" i="1"/>
  <c r="I1147" i="1"/>
  <c r="J1147" i="1"/>
  <c r="K1147" i="1"/>
  <c r="L1147" i="1"/>
  <c r="M1147" i="1"/>
  <c r="N1147" i="1"/>
  <c r="O1147" i="1"/>
  <c r="H1148" i="1"/>
  <c r="I1148" i="1"/>
  <c r="J1148" i="1"/>
  <c r="K1148" i="1"/>
  <c r="L1148" i="1"/>
  <c r="M1148" i="1"/>
  <c r="N1148" i="1"/>
  <c r="O1148" i="1"/>
  <c r="H1149" i="1"/>
  <c r="I1149" i="1"/>
  <c r="J1149" i="1"/>
  <c r="K1149" i="1"/>
  <c r="L1149" i="1"/>
  <c r="M1149" i="1"/>
  <c r="N1149" i="1"/>
  <c r="O1149" i="1"/>
  <c r="H1150" i="1"/>
  <c r="I1150" i="1"/>
  <c r="J1150" i="1"/>
  <c r="K1150" i="1"/>
  <c r="L1150" i="1"/>
  <c r="M1150" i="1"/>
  <c r="N1150" i="1"/>
  <c r="O1150" i="1"/>
  <c r="H1151" i="1"/>
  <c r="I1151" i="1"/>
  <c r="J1151" i="1"/>
  <c r="K1151" i="1"/>
  <c r="L1151" i="1"/>
  <c r="M1151" i="1"/>
  <c r="N1151" i="1"/>
  <c r="O1151" i="1"/>
  <c r="H1152" i="1"/>
  <c r="I1152" i="1"/>
  <c r="J1152" i="1"/>
  <c r="K1152" i="1"/>
  <c r="L1152" i="1"/>
  <c r="M1152" i="1"/>
  <c r="N1152" i="1"/>
  <c r="O1152" i="1"/>
  <c r="H1153" i="1"/>
  <c r="I1153" i="1"/>
  <c r="J1153" i="1"/>
  <c r="K1153" i="1"/>
  <c r="L1153" i="1"/>
  <c r="M1153" i="1"/>
  <c r="N1153" i="1"/>
  <c r="O1153" i="1"/>
  <c r="H1154" i="1"/>
  <c r="I1154" i="1"/>
  <c r="J1154" i="1"/>
  <c r="K1154" i="1"/>
  <c r="L1154" i="1"/>
  <c r="M1154" i="1"/>
  <c r="N1154" i="1"/>
  <c r="O1154" i="1"/>
  <c r="H1155" i="1"/>
  <c r="I1155" i="1"/>
  <c r="J1155" i="1"/>
  <c r="K1155" i="1"/>
  <c r="L1155" i="1"/>
  <c r="M1155" i="1"/>
  <c r="N1155" i="1"/>
  <c r="O1155" i="1"/>
  <c r="H1156" i="1"/>
  <c r="I1156" i="1"/>
  <c r="J1156" i="1"/>
  <c r="K1156" i="1"/>
  <c r="L1156" i="1"/>
  <c r="M1156" i="1"/>
  <c r="N1156" i="1"/>
  <c r="O1156" i="1"/>
  <c r="H1157" i="1"/>
  <c r="I1157" i="1"/>
  <c r="J1157" i="1"/>
  <c r="K1157" i="1"/>
  <c r="L1157" i="1"/>
  <c r="M1157" i="1"/>
  <c r="N1157" i="1"/>
  <c r="O1157" i="1"/>
  <c r="H1158" i="1"/>
  <c r="I1158" i="1"/>
  <c r="J1158" i="1"/>
  <c r="K1158" i="1"/>
  <c r="L1158" i="1"/>
  <c r="M1158" i="1"/>
  <c r="N1158" i="1"/>
  <c r="O1158" i="1"/>
  <c r="H1159" i="1"/>
  <c r="I1159" i="1"/>
  <c r="J1159" i="1"/>
  <c r="K1159" i="1"/>
  <c r="L1159" i="1"/>
  <c r="M1159" i="1"/>
  <c r="N1159" i="1"/>
  <c r="O1159" i="1"/>
  <c r="H1160" i="1"/>
  <c r="I1160" i="1"/>
  <c r="J1160" i="1"/>
  <c r="K1160" i="1"/>
  <c r="L1160" i="1"/>
  <c r="M1160" i="1"/>
  <c r="N1160" i="1"/>
  <c r="O1160" i="1"/>
  <c r="H1161" i="1"/>
  <c r="I1161" i="1"/>
  <c r="J1161" i="1"/>
  <c r="K1161" i="1"/>
  <c r="L1161" i="1"/>
  <c r="M1161" i="1"/>
  <c r="N1161" i="1"/>
  <c r="O1161" i="1"/>
  <c r="H1162" i="1"/>
  <c r="I1162" i="1"/>
  <c r="J1162" i="1"/>
  <c r="K1162" i="1"/>
  <c r="L1162" i="1"/>
  <c r="M1162" i="1"/>
  <c r="N1162" i="1"/>
  <c r="O1162" i="1"/>
  <c r="H1163" i="1"/>
  <c r="I1163" i="1"/>
  <c r="J1163" i="1"/>
  <c r="K1163" i="1"/>
  <c r="L1163" i="1"/>
  <c r="M1163" i="1"/>
  <c r="N1163" i="1"/>
  <c r="O1163" i="1"/>
  <c r="H1164" i="1"/>
  <c r="I1164" i="1"/>
  <c r="J1164" i="1"/>
  <c r="K1164" i="1"/>
  <c r="L1164" i="1"/>
  <c r="M1164" i="1"/>
  <c r="N1164" i="1"/>
  <c r="O1164" i="1"/>
  <c r="H1165" i="1"/>
  <c r="I1165" i="1"/>
  <c r="J1165" i="1"/>
  <c r="K1165" i="1"/>
  <c r="L1165" i="1"/>
  <c r="M1165" i="1"/>
  <c r="N1165" i="1"/>
  <c r="O1165" i="1"/>
  <c r="H1166" i="1"/>
  <c r="I1166" i="1"/>
  <c r="J1166" i="1"/>
  <c r="K1166" i="1"/>
  <c r="L1166" i="1"/>
  <c r="M1166" i="1"/>
  <c r="N1166" i="1"/>
  <c r="O1166" i="1"/>
  <c r="H1167" i="1"/>
  <c r="I1167" i="1"/>
  <c r="J1167" i="1"/>
  <c r="K1167" i="1"/>
  <c r="L1167" i="1"/>
  <c r="M1167" i="1"/>
  <c r="N1167" i="1"/>
  <c r="O1167" i="1"/>
  <c r="H1168" i="1"/>
  <c r="I1168" i="1"/>
  <c r="J1168" i="1"/>
  <c r="K1168" i="1"/>
  <c r="L1168" i="1"/>
  <c r="M1168" i="1"/>
  <c r="N1168" i="1"/>
  <c r="O1168" i="1"/>
  <c r="H1169" i="1"/>
  <c r="I1169" i="1"/>
  <c r="J1169" i="1"/>
  <c r="K1169" i="1"/>
  <c r="L1169" i="1"/>
  <c r="M1169" i="1"/>
  <c r="N1169" i="1"/>
  <c r="O1169" i="1"/>
  <c r="H1170" i="1"/>
  <c r="I1170" i="1"/>
  <c r="J1170" i="1"/>
  <c r="K1170" i="1"/>
  <c r="L1170" i="1"/>
  <c r="M1170" i="1"/>
  <c r="N1170" i="1"/>
  <c r="O1170" i="1"/>
  <c r="H1171" i="1"/>
  <c r="I1171" i="1"/>
  <c r="J1171" i="1"/>
  <c r="K1171" i="1"/>
  <c r="L1171" i="1"/>
  <c r="M1171" i="1"/>
  <c r="N1171" i="1"/>
  <c r="O1171" i="1"/>
  <c r="H1172" i="1"/>
  <c r="I1172" i="1"/>
  <c r="J1172" i="1"/>
  <c r="K1172" i="1"/>
  <c r="L1172" i="1"/>
  <c r="M1172" i="1"/>
  <c r="N1172" i="1"/>
  <c r="O1172" i="1"/>
  <c r="H1173" i="1"/>
  <c r="I1173" i="1"/>
  <c r="J1173" i="1"/>
  <c r="K1173" i="1"/>
  <c r="L1173" i="1"/>
  <c r="M1173" i="1"/>
  <c r="N1173" i="1"/>
  <c r="O1173" i="1"/>
  <c r="H1174" i="1"/>
  <c r="I1174" i="1"/>
  <c r="J1174" i="1"/>
  <c r="K1174" i="1"/>
  <c r="L1174" i="1"/>
  <c r="M1174" i="1"/>
  <c r="N1174" i="1"/>
  <c r="O1174" i="1"/>
  <c r="H1175" i="1"/>
  <c r="I1175" i="1"/>
  <c r="J1175" i="1"/>
  <c r="K1175" i="1"/>
  <c r="L1175" i="1"/>
  <c r="M1175" i="1"/>
  <c r="N1175" i="1"/>
  <c r="O1175" i="1"/>
  <c r="H1176" i="1"/>
  <c r="I1176" i="1"/>
  <c r="J1176" i="1"/>
  <c r="K1176" i="1"/>
  <c r="L1176" i="1"/>
  <c r="M1176" i="1"/>
  <c r="N1176" i="1"/>
  <c r="O1176" i="1"/>
  <c r="H1177" i="1"/>
  <c r="I1177" i="1"/>
  <c r="J1177" i="1"/>
  <c r="K1177" i="1"/>
  <c r="L1177" i="1"/>
  <c r="M1177" i="1"/>
  <c r="N1177" i="1"/>
  <c r="O1177" i="1"/>
  <c r="H1178" i="1"/>
  <c r="I1178" i="1"/>
  <c r="J1178" i="1"/>
  <c r="K1178" i="1"/>
  <c r="L1178" i="1"/>
  <c r="M1178" i="1"/>
  <c r="N1178" i="1"/>
  <c r="O1178" i="1"/>
  <c r="H1179" i="1"/>
  <c r="I1179" i="1"/>
  <c r="J1179" i="1"/>
  <c r="K1179" i="1"/>
  <c r="L1179" i="1"/>
  <c r="M1179" i="1"/>
  <c r="N1179" i="1"/>
  <c r="O1179" i="1"/>
  <c r="H1180" i="1"/>
  <c r="I1180" i="1"/>
  <c r="J1180" i="1"/>
  <c r="K1180" i="1"/>
  <c r="L1180" i="1"/>
  <c r="M1180" i="1"/>
  <c r="N1180" i="1"/>
  <c r="O1180" i="1"/>
  <c r="H1181" i="1"/>
  <c r="I1181" i="1"/>
  <c r="J1181" i="1"/>
  <c r="K1181" i="1"/>
  <c r="L1181" i="1"/>
  <c r="M1181" i="1"/>
  <c r="N1181" i="1"/>
  <c r="O1181" i="1"/>
  <c r="H1182" i="1"/>
  <c r="I1182" i="1"/>
  <c r="J1182" i="1"/>
  <c r="K1182" i="1"/>
  <c r="L1182" i="1"/>
  <c r="M1182" i="1"/>
  <c r="N1182" i="1"/>
  <c r="O1182" i="1"/>
  <c r="H1183" i="1"/>
  <c r="I1183" i="1"/>
  <c r="J1183" i="1"/>
  <c r="K1183" i="1"/>
  <c r="L1183" i="1"/>
  <c r="M1183" i="1"/>
  <c r="N1183" i="1"/>
  <c r="O1183" i="1"/>
  <c r="H1184" i="1"/>
  <c r="I1184" i="1"/>
  <c r="J1184" i="1"/>
  <c r="K1184" i="1"/>
  <c r="L1184" i="1"/>
  <c r="M1184" i="1"/>
  <c r="N1184" i="1"/>
  <c r="O1184" i="1"/>
  <c r="H1185" i="1"/>
  <c r="I1185" i="1"/>
  <c r="J1185" i="1"/>
  <c r="K1185" i="1"/>
  <c r="L1185" i="1"/>
  <c r="M1185" i="1"/>
  <c r="N1185" i="1"/>
  <c r="O1185" i="1"/>
  <c r="H1186" i="1"/>
  <c r="I1186" i="1"/>
  <c r="J1186" i="1"/>
  <c r="K1186" i="1"/>
  <c r="L1186" i="1"/>
  <c r="M1186" i="1"/>
  <c r="N1186" i="1"/>
  <c r="O1186" i="1"/>
  <c r="H1187" i="1"/>
  <c r="I1187" i="1"/>
  <c r="J1187" i="1"/>
  <c r="K1187" i="1"/>
  <c r="L1187" i="1"/>
  <c r="M1187" i="1"/>
  <c r="N1187" i="1"/>
  <c r="O1187" i="1"/>
  <c r="H1188" i="1"/>
  <c r="I1188" i="1"/>
  <c r="J1188" i="1"/>
  <c r="K1188" i="1"/>
  <c r="L1188" i="1"/>
  <c r="M1188" i="1"/>
  <c r="N1188" i="1"/>
  <c r="O1188" i="1"/>
  <c r="H1189" i="1"/>
  <c r="I1189" i="1"/>
  <c r="J1189" i="1"/>
  <c r="K1189" i="1"/>
  <c r="L1189" i="1"/>
  <c r="M1189" i="1"/>
  <c r="N1189" i="1"/>
  <c r="O1189" i="1"/>
  <c r="H1190" i="1"/>
  <c r="I1190" i="1"/>
  <c r="J1190" i="1"/>
  <c r="K1190" i="1"/>
  <c r="L1190" i="1"/>
  <c r="M1190" i="1"/>
  <c r="N1190" i="1"/>
  <c r="O1190" i="1"/>
  <c r="H1191" i="1"/>
  <c r="I1191" i="1"/>
  <c r="J1191" i="1"/>
  <c r="K1191" i="1"/>
  <c r="L1191" i="1"/>
  <c r="M1191" i="1"/>
  <c r="N1191" i="1"/>
  <c r="O1191" i="1"/>
  <c r="H1192" i="1"/>
  <c r="I1192" i="1"/>
  <c r="J1192" i="1"/>
  <c r="K1192" i="1"/>
  <c r="L1192" i="1"/>
  <c r="M1192" i="1"/>
  <c r="N1192" i="1"/>
  <c r="O1192" i="1"/>
  <c r="H1193" i="1"/>
  <c r="I1193" i="1"/>
  <c r="J1193" i="1"/>
  <c r="K1193" i="1"/>
  <c r="L1193" i="1"/>
  <c r="M1193" i="1"/>
  <c r="N1193" i="1"/>
  <c r="O1193" i="1"/>
  <c r="H1194" i="1"/>
  <c r="I1194" i="1"/>
  <c r="J1194" i="1"/>
  <c r="K1194" i="1"/>
  <c r="L1194" i="1"/>
  <c r="M1194" i="1"/>
  <c r="N1194" i="1"/>
  <c r="O1194" i="1"/>
  <c r="H1195" i="1"/>
  <c r="I1195" i="1"/>
  <c r="J1195" i="1"/>
  <c r="K1195" i="1"/>
  <c r="L1195" i="1"/>
  <c r="M1195" i="1"/>
  <c r="N1195" i="1"/>
  <c r="O1195" i="1"/>
  <c r="H1196" i="1"/>
  <c r="I1196" i="1"/>
  <c r="J1196" i="1"/>
  <c r="K1196" i="1"/>
  <c r="L1196" i="1"/>
  <c r="M1196" i="1"/>
  <c r="N1196" i="1"/>
  <c r="O1196" i="1"/>
  <c r="H1197" i="1"/>
  <c r="I1197" i="1"/>
  <c r="J1197" i="1"/>
  <c r="K1197" i="1"/>
  <c r="L1197" i="1"/>
  <c r="M1197" i="1"/>
  <c r="N1197" i="1"/>
  <c r="O1197" i="1"/>
  <c r="H1198" i="1"/>
  <c r="I1198" i="1"/>
  <c r="J1198" i="1"/>
  <c r="K1198" i="1"/>
  <c r="L1198" i="1"/>
  <c r="M1198" i="1"/>
  <c r="N1198" i="1"/>
  <c r="O1198" i="1"/>
  <c r="H1199" i="1"/>
  <c r="I1199" i="1"/>
  <c r="J1199" i="1"/>
  <c r="K1199" i="1"/>
  <c r="L1199" i="1"/>
  <c r="M1199" i="1"/>
  <c r="N1199" i="1"/>
  <c r="O1199" i="1"/>
  <c r="H1200" i="1"/>
  <c r="I1200" i="1"/>
  <c r="J1200" i="1"/>
  <c r="K1200" i="1"/>
  <c r="L1200" i="1"/>
  <c r="M1200" i="1"/>
  <c r="N1200" i="1"/>
  <c r="O1200" i="1"/>
  <c r="H1201" i="1"/>
  <c r="I1201" i="1"/>
  <c r="J1201" i="1"/>
  <c r="K1201" i="1"/>
  <c r="L1201" i="1"/>
  <c r="M1201" i="1"/>
  <c r="N1201" i="1"/>
  <c r="O1201" i="1"/>
  <c r="H1202" i="1"/>
  <c r="I1202" i="1"/>
  <c r="J1202" i="1"/>
  <c r="K1202" i="1"/>
  <c r="L1202" i="1"/>
  <c r="M1202" i="1"/>
  <c r="N1202" i="1"/>
  <c r="O1202" i="1"/>
  <c r="H1203" i="1"/>
  <c r="I1203" i="1"/>
  <c r="J1203" i="1"/>
  <c r="K1203" i="1"/>
  <c r="L1203" i="1"/>
  <c r="M1203" i="1"/>
  <c r="N1203" i="1"/>
  <c r="O1203" i="1"/>
  <c r="H1204" i="1"/>
  <c r="I1204" i="1"/>
  <c r="J1204" i="1"/>
  <c r="K1204" i="1"/>
  <c r="L1204" i="1"/>
  <c r="M1204" i="1"/>
  <c r="N1204" i="1"/>
  <c r="O1204" i="1"/>
  <c r="H1205" i="1"/>
  <c r="I1205" i="1"/>
  <c r="J1205" i="1"/>
  <c r="K1205" i="1"/>
  <c r="L1205" i="1"/>
  <c r="M1205" i="1"/>
  <c r="N1205" i="1"/>
  <c r="O1205" i="1"/>
  <c r="H1206" i="1"/>
  <c r="I1206" i="1"/>
  <c r="J1206" i="1"/>
  <c r="K1206" i="1"/>
  <c r="L1206" i="1"/>
  <c r="M1206" i="1"/>
  <c r="N1206" i="1"/>
  <c r="O1206" i="1"/>
  <c r="H1207" i="1"/>
  <c r="I1207" i="1"/>
  <c r="J1207" i="1"/>
  <c r="K1207" i="1"/>
  <c r="L1207" i="1"/>
  <c r="M1207" i="1"/>
  <c r="N1207" i="1"/>
  <c r="O1207" i="1"/>
  <c r="H1208" i="1"/>
  <c r="I1208" i="1"/>
  <c r="J1208" i="1"/>
  <c r="K1208" i="1"/>
  <c r="L1208" i="1"/>
  <c r="M1208" i="1"/>
  <c r="N1208" i="1"/>
  <c r="O1208" i="1"/>
  <c r="H1209" i="1"/>
  <c r="I1209" i="1"/>
  <c r="J1209" i="1"/>
  <c r="K1209" i="1"/>
  <c r="L1209" i="1"/>
  <c r="M1209" i="1"/>
  <c r="N1209" i="1"/>
  <c r="O1209" i="1"/>
  <c r="H1210" i="1"/>
  <c r="I1210" i="1"/>
  <c r="J1210" i="1"/>
  <c r="K1210" i="1"/>
  <c r="L1210" i="1"/>
  <c r="M1210" i="1"/>
  <c r="N1210" i="1"/>
  <c r="O1210" i="1"/>
  <c r="H1211" i="1"/>
  <c r="I1211" i="1"/>
  <c r="J1211" i="1"/>
  <c r="K1211" i="1"/>
  <c r="L1211" i="1"/>
  <c r="M1211" i="1"/>
  <c r="N1211" i="1"/>
  <c r="O1211" i="1"/>
  <c r="H1212" i="1"/>
  <c r="I1212" i="1"/>
  <c r="J1212" i="1"/>
  <c r="K1212" i="1"/>
  <c r="L1212" i="1"/>
  <c r="M1212" i="1"/>
  <c r="N1212" i="1"/>
  <c r="O1212" i="1"/>
  <c r="H1213" i="1"/>
  <c r="I1213" i="1"/>
  <c r="J1213" i="1"/>
  <c r="K1213" i="1"/>
  <c r="L1213" i="1"/>
  <c r="M1213" i="1"/>
  <c r="N1213" i="1"/>
  <c r="O1213" i="1"/>
  <c r="H1214" i="1"/>
  <c r="I1214" i="1"/>
  <c r="J1214" i="1"/>
  <c r="K1214" i="1"/>
  <c r="L1214" i="1"/>
  <c r="M1214" i="1"/>
  <c r="N1214" i="1"/>
  <c r="O1214" i="1"/>
  <c r="H1215" i="1"/>
  <c r="I1215" i="1"/>
  <c r="J1215" i="1"/>
  <c r="K1215" i="1"/>
  <c r="L1215" i="1"/>
  <c r="M1215" i="1"/>
  <c r="N1215" i="1"/>
  <c r="O1215" i="1"/>
  <c r="H1216" i="1"/>
  <c r="I1216" i="1"/>
  <c r="J1216" i="1"/>
  <c r="K1216" i="1"/>
  <c r="L1216" i="1"/>
  <c r="M1216" i="1"/>
  <c r="N1216" i="1"/>
  <c r="O1216" i="1"/>
  <c r="H1217" i="1"/>
  <c r="I1217" i="1"/>
  <c r="J1217" i="1"/>
  <c r="K1217" i="1"/>
  <c r="L1217" i="1"/>
  <c r="M1217" i="1"/>
  <c r="N1217" i="1"/>
  <c r="O1217" i="1"/>
  <c r="H1218" i="1"/>
  <c r="I1218" i="1"/>
  <c r="J1218" i="1"/>
  <c r="K1218" i="1"/>
  <c r="L1218" i="1"/>
  <c r="M1218" i="1"/>
  <c r="N1218" i="1"/>
  <c r="O1218" i="1"/>
  <c r="H1219" i="1"/>
  <c r="I1219" i="1"/>
  <c r="J1219" i="1"/>
  <c r="K1219" i="1"/>
  <c r="L1219" i="1"/>
  <c r="M1219" i="1"/>
  <c r="N1219" i="1"/>
  <c r="O1219" i="1"/>
  <c r="H1220" i="1"/>
  <c r="I1220" i="1"/>
  <c r="J1220" i="1"/>
  <c r="K1220" i="1"/>
  <c r="L1220" i="1"/>
  <c r="M1220" i="1"/>
  <c r="N1220" i="1"/>
  <c r="O1220" i="1"/>
  <c r="H1221" i="1"/>
  <c r="I1221" i="1"/>
  <c r="J1221" i="1"/>
  <c r="K1221" i="1"/>
  <c r="L1221" i="1"/>
  <c r="M1221" i="1"/>
  <c r="N1221" i="1"/>
  <c r="O1221" i="1"/>
  <c r="H1222" i="1"/>
  <c r="I1222" i="1"/>
  <c r="J1222" i="1"/>
  <c r="K1222" i="1"/>
  <c r="L1222" i="1"/>
  <c r="M1222" i="1"/>
  <c r="N1222" i="1"/>
  <c r="O1222" i="1"/>
  <c r="H1223" i="1"/>
  <c r="I1223" i="1"/>
  <c r="J1223" i="1"/>
  <c r="K1223" i="1"/>
  <c r="L1223" i="1"/>
  <c r="M1223" i="1"/>
  <c r="N1223" i="1"/>
  <c r="O1223" i="1"/>
  <c r="H1224" i="1"/>
  <c r="I1224" i="1"/>
  <c r="J1224" i="1"/>
  <c r="K1224" i="1"/>
  <c r="L1224" i="1"/>
  <c r="M1224" i="1"/>
  <c r="N1224" i="1"/>
  <c r="O1224" i="1"/>
  <c r="H1225" i="1"/>
  <c r="I1225" i="1"/>
  <c r="J1225" i="1"/>
  <c r="K1225" i="1"/>
  <c r="L1225" i="1"/>
  <c r="M1225" i="1"/>
  <c r="N1225" i="1"/>
  <c r="O1225" i="1"/>
  <c r="H1226" i="1"/>
  <c r="I1226" i="1"/>
  <c r="J1226" i="1"/>
  <c r="K1226" i="1"/>
  <c r="L1226" i="1"/>
  <c r="M1226" i="1"/>
  <c r="N1226" i="1"/>
  <c r="O1226" i="1"/>
  <c r="H1227" i="1"/>
  <c r="I1227" i="1"/>
  <c r="J1227" i="1"/>
  <c r="K1227" i="1"/>
  <c r="L1227" i="1"/>
  <c r="M1227" i="1"/>
  <c r="N1227" i="1"/>
  <c r="O1227" i="1"/>
  <c r="H1228" i="1"/>
  <c r="I1228" i="1"/>
  <c r="J1228" i="1"/>
  <c r="K1228" i="1"/>
  <c r="L1228" i="1"/>
  <c r="M1228" i="1"/>
  <c r="N1228" i="1"/>
  <c r="O1228" i="1"/>
  <c r="H1229" i="1"/>
  <c r="I1229" i="1"/>
  <c r="J1229" i="1"/>
  <c r="K1229" i="1"/>
  <c r="L1229" i="1"/>
  <c r="M1229" i="1"/>
  <c r="N1229" i="1"/>
  <c r="O1229" i="1"/>
  <c r="H1230" i="1"/>
  <c r="I1230" i="1"/>
  <c r="J1230" i="1"/>
  <c r="K1230" i="1"/>
  <c r="L1230" i="1"/>
  <c r="M1230" i="1"/>
  <c r="N1230" i="1"/>
  <c r="O1230" i="1"/>
  <c r="H1231" i="1"/>
  <c r="I1231" i="1"/>
  <c r="J1231" i="1"/>
  <c r="K1231" i="1"/>
  <c r="L1231" i="1"/>
  <c r="M1231" i="1"/>
  <c r="N1231" i="1"/>
  <c r="O1231" i="1"/>
  <c r="H1232" i="1"/>
  <c r="I1232" i="1"/>
  <c r="J1232" i="1"/>
  <c r="K1232" i="1"/>
  <c r="L1232" i="1"/>
  <c r="M1232" i="1"/>
  <c r="N1232" i="1"/>
  <c r="O1232" i="1"/>
  <c r="H1233" i="1"/>
  <c r="I1233" i="1"/>
  <c r="J1233" i="1"/>
  <c r="K1233" i="1"/>
  <c r="L1233" i="1"/>
  <c r="M1233" i="1"/>
  <c r="N1233" i="1"/>
  <c r="O1233" i="1"/>
  <c r="H1234" i="1"/>
  <c r="I1234" i="1"/>
  <c r="J1234" i="1"/>
  <c r="K1234" i="1"/>
  <c r="L1234" i="1"/>
  <c r="M1234" i="1"/>
  <c r="N1234" i="1"/>
  <c r="O1234" i="1"/>
  <c r="H1235" i="1"/>
  <c r="I1235" i="1"/>
  <c r="J1235" i="1"/>
  <c r="K1235" i="1"/>
  <c r="L1235" i="1"/>
  <c r="M1235" i="1"/>
  <c r="N1235" i="1"/>
  <c r="O1235" i="1"/>
  <c r="H1236" i="1"/>
  <c r="I1236" i="1"/>
  <c r="J1236" i="1"/>
  <c r="K1236" i="1"/>
  <c r="L1236" i="1"/>
  <c r="M1236" i="1"/>
  <c r="N1236" i="1"/>
  <c r="O1236" i="1"/>
  <c r="H1237" i="1"/>
  <c r="I1237" i="1"/>
  <c r="J1237" i="1"/>
  <c r="K1237" i="1"/>
  <c r="L1237" i="1"/>
  <c r="M1237" i="1"/>
  <c r="N1237" i="1"/>
  <c r="O1237" i="1"/>
  <c r="H1238" i="1"/>
  <c r="I1238" i="1"/>
  <c r="J1238" i="1"/>
  <c r="K1238" i="1"/>
  <c r="L1238" i="1"/>
  <c r="M1238" i="1"/>
  <c r="N1238" i="1"/>
  <c r="O1238" i="1"/>
  <c r="H1239" i="1"/>
  <c r="I1239" i="1"/>
  <c r="J1239" i="1"/>
  <c r="K1239" i="1"/>
  <c r="L1239" i="1"/>
  <c r="M1239" i="1"/>
  <c r="N1239" i="1"/>
  <c r="O1239" i="1"/>
  <c r="H1240" i="1"/>
  <c r="I1240" i="1"/>
  <c r="J1240" i="1"/>
  <c r="K1240" i="1"/>
  <c r="L1240" i="1"/>
  <c r="M1240" i="1"/>
  <c r="N1240" i="1"/>
  <c r="O1240" i="1"/>
  <c r="H1241" i="1"/>
  <c r="I1241" i="1"/>
  <c r="J1241" i="1"/>
  <c r="K1241" i="1"/>
  <c r="L1241" i="1"/>
  <c r="M1241" i="1"/>
  <c r="N1241" i="1"/>
  <c r="O1241" i="1"/>
  <c r="H1242" i="1"/>
  <c r="I1242" i="1"/>
  <c r="J1242" i="1"/>
  <c r="K1242" i="1"/>
  <c r="L1242" i="1"/>
  <c r="M1242" i="1"/>
  <c r="N1242" i="1"/>
  <c r="O1242" i="1"/>
  <c r="H1243" i="1"/>
  <c r="I1243" i="1"/>
  <c r="J1243" i="1"/>
  <c r="K1243" i="1"/>
  <c r="L1243" i="1"/>
  <c r="M1243" i="1"/>
  <c r="N1243" i="1"/>
  <c r="O1243" i="1"/>
  <c r="H1244" i="1"/>
  <c r="I1244" i="1"/>
  <c r="J1244" i="1"/>
  <c r="K1244" i="1"/>
  <c r="L1244" i="1"/>
  <c r="M1244" i="1"/>
  <c r="N1244" i="1"/>
  <c r="O1244" i="1"/>
  <c r="H1245" i="1"/>
  <c r="I1245" i="1"/>
  <c r="J1245" i="1"/>
  <c r="K1245" i="1"/>
  <c r="L1245" i="1"/>
  <c r="M1245" i="1"/>
  <c r="N1245" i="1"/>
  <c r="O1245" i="1"/>
  <c r="H1246" i="1"/>
  <c r="I1246" i="1"/>
  <c r="J1246" i="1"/>
  <c r="K1246" i="1"/>
  <c r="L1246" i="1"/>
  <c r="M1246" i="1"/>
  <c r="N1246" i="1"/>
  <c r="O1246" i="1"/>
  <c r="H1247" i="1"/>
  <c r="I1247" i="1"/>
  <c r="J1247" i="1"/>
  <c r="K1247" i="1"/>
  <c r="L1247" i="1"/>
  <c r="M1247" i="1"/>
  <c r="N1247" i="1"/>
  <c r="O1247" i="1"/>
  <c r="H1248" i="1"/>
  <c r="I1248" i="1"/>
  <c r="J1248" i="1"/>
  <c r="K1248" i="1"/>
  <c r="L1248" i="1"/>
  <c r="M1248" i="1"/>
  <c r="N1248" i="1"/>
  <c r="O1248" i="1"/>
  <c r="H1249" i="1"/>
  <c r="I1249" i="1"/>
  <c r="J1249" i="1"/>
  <c r="K1249" i="1"/>
  <c r="L1249" i="1"/>
  <c r="M1249" i="1"/>
  <c r="N1249" i="1"/>
  <c r="O1249" i="1"/>
  <c r="H1250" i="1"/>
  <c r="I1250" i="1"/>
  <c r="J1250" i="1"/>
  <c r="K1250" i="1"/>
  <c r="L1250" i="1"/>
  <c r="M1250" i="1"/>
  <c r="N1250" i="1"/>
  <c r="O1250" i="1"/>
  <c r="H1251" i="1"/>
  <c r="I1251" i="1"/>
  <c r="J1251" i="1"/>
  <c r="K1251" i="1"/>
  <c r="L1251" i="1"/>
  <c r="M1251" i="1"/>
  <c r="N1251" i="1"/>
  <c r="O1251" i="1"/>
  <c r="H1252" i="1"/>
  <c r="I1252" i="1"/>
  <c r="J1252" i="1"/>
  <c r="K1252" i="1"/>
  <c r="L1252" i="1"/>
  <c r="M1252" i="1"/>
  <c r="N1252" i="1"/>
  <c r="O1252" i="1"/>
  <c r="H1253" i="1"/>
  <c r="I1253" i="1"/>
  <c r="J1253" i="1"/>
  <c r="K1253" i="1"/>
  <c r="L1253" i="1"/>
  <c r="M1253" i="1"/>
  <c r="N1253" i="1"/>
  <c r="O1253" i="1"/>
  <c r="H1254" i="1"/>
  <c r="I1254" i="1"/>
  <c r="J1254" i="1"/>
  <c r="K1254" i="1"/>
  <c r="L1254" i="1"/>
  <c r="M1254" i="1"/>
  <c r="N1254" i="1"/>
  <c r="O1254" i="1"/>
  <c r="H1255" i="1"/>
  <c r="I1255" i="1"/>
  <c r="J1255" i="1"/>
  <c r="K1255" i="1"/>
  <c r="L1255" i="1"/>
  <c r="M1255" i="1"/>
  <c r="N1255" i="1"/>
  <c r="O1255" i="1"/>
  <c r="H1256" i="1"/>
  <c r="I1256" i="1"/>
  <c r="J1256" i="1"/>
  <c r="K1256" i="1"/>
  <c r="L1256" i="1"/>
  <c r="M1256" i="1"/>
  <c r="N1256" i="1"/>
  <c r="O1256" i="1"/>
  <c r="H1257" i="1"/>
  <c r="I1257" i="1"/>
  <c r="J1257" i="1"/>
  <c r="K1257" i="1"/>
  <c r="L1257" i="1"/>
  <c r="M1257" i="1"/>
  <c r="N1257" i="1"/>
  <c r="O1257" i="1"/>
  <c r="H1258" i="1"/>
  <c r="I1258" i="1"/>
  <c r="J1258" i="1"/>
  <c r="K1258" i="1"/>
  <c r="L1258" i="1"/>
  <c r="M1258" i="1"/>
  <c r="N1258" i="1"/>
  <c r="O1258" i="1"/>
  <c r="H1259" i="1"/>
  <c r="I1259" i="1"/>
  <c r="J1259" i="1"/>
  <c r="K1259" i="1"/>
  <c r="L1259" i="1"/>
  <c r="M1259" i="1"/>
  <c r="N1259" i="1"/>
  <c r="O1259" i="1"/>
  <c r="H1260" i="1"/>
  <c r="I1260" i="1"/>
  <c r="J1260" i="1"/>
  <c r="K1260" i="1"/>
  <c r="L1260" i="1"/>
  <c r="M1260" i="1"/>
  <c r="N1260" i="1"/>
  <c r="O1260" i="1"/>
  <c r="H1261" i="1"/>
  <c r="I1261" i="1"/>
  <c r="J1261" i="1"/>
  <c r="K1261" i="1"/>
  <c r="L1261" i="1"/>
  <c r="M1261" i="1"/>
  <c r="N1261" i="1"/>
  <c r="O1261" i="1"/>
  <c r="H1262" i="1"/>
  <c r="I1262" i="1"/>
  <c r="J1262" i="1"/>
  <c r="K1262" i="1"/>
  <c r="L1262" i="1"/>
  <c r="M1262" i="1"/>
  <c r="N1262" i="1"/>
  <c r="O1262" i="1"/>
  <c r="H1263" i="1"/>
  <c r="I1263" i="1"/>
  <c r="J1263" i="1"/>
  <c r="K1263" i="1"/>
  <c r="L1263" i="1"/>
  <c r="M1263" i="1"/>
  <c r="N1263" i="1"/>
  <c r="O1263" i="1"/>
  <c r="H1264" i="1"/>
  <c r="I1264" i="1"/>
  <c r="J1264" i="1"/>
  <c r="K1264" i="1"/>
  <c r="L1264" i="1"/>
  <c r="M1264" i="1"/>
  <c r="N1264" i="1"/>
  <c r="O1264" i="1"/>
  <c r="H1265" i="1"/>
  <c r="I1265" i="1"/>
  <c r="J1265" i="1"/>
  <c r="K1265" i="1"/>
  <c r="L1265" i="1"/>
  <c r="M1265" i="1"/>
  <c r="N1265" i="1"/>
  <c r="O1265" i="1"/>
  <c r="H1266" i="1"/>
  <c r="I1266" i="1"/>
  <c r="J1266" i="1"/>
  <c r="K1266" i="1"/>
  <c r="L1266" i="1"/>
  <c r="M1266" i="1"/>
  <c r="N1266" i="1"/>
  <c r="O1266" i="1"/>
  <c r="H1267" i="1"/>
  <c r="I1267" i="1"/>
  <c r="J1267" i="1"/>
  <c r="K1267" i="1"/>
  <c r="L1267" i="1"/>
  <c r="M1267" i="1"/>
  <c r="N1267" i="1"/>
  <c r="O1267" i="1"/>
  <c r="H1268" i="1"/>
  <c r="I1268" i="1"/>
  <c r="J1268" i="1"/>
  <c r="K1268" i="1"/>
  <c r="L1268" i="1"/>
  <c r="M1268" i="1"/>
  <c r="N1268" i="1"/>
  <c r="O1268" i="1"/>
  <c r="H1269" i="1"/>
  <c r="I1269" i="1"/>
  <c r="J1269" i="1"/>
  <c r="K1269" i="1"/>
  <c r="L1269" i="1"/>
  <c r="M1269" i="1"/>
  <c r="N1269" i="1"/>
  <c r="O1269" i="1"/>
  <c r="H1270" i="1"/>
  <c r="I1270" i="1"/>
  <c r="J1270" i="1"/>
  <c r="K1270" i="1"/>
  <c r="L1270" i="1"/>
  <c r="M1270" i="1"/>
  <c r="N1270" i="1"/>
  <c r="O1270" i="1"/>
  <c r="H1271" i="1"/>
  <c r="I1271" i="1"/>
  <c r="J1271" i="1"/>
  <c r="K1271" i="1"/>
  <c r="L1271" i="1"/>
  <c r="M1271" i="1"/>
  <c r="N1271" i="1"/>
  <c r="O1271" i="1"/>
  <c r="H1272" i="1"/>
  <c r="I1272" i="1"/>
  <c r="J1272" i="1"/>
  <c r="K1272" i="1"/>
  <c r="L1272" i="1"/>
  <c r="M1272" i="1"/>
  <c r="N1272" i="1"/>
  <c r="O1272" i="1"/>
  <c r="H1273" i="1"/>
  <c r="I1273" i="1"/>
  <c r="J1273" i="1"/>
  <c r="K1273" i="1"/>
  <c r="L1273" i="1"/>
  <c r="M1273" i="1"/>
  <c r="N1273" i="1"/>
  <c r="O1273" i="1"/>
  <c r="H1274" i="1"/>
  <c r="I1274" i="1"/>
  <c r="J1274" i="1"/>
  <c r="K1274" i="1"/>
  <c r="L1274" i="1"/>
  <c r="M1274" i="1"/>
  <c r="N1274" i="1"/>
  <c r="O1274" i="1"/>
  <c r="H1275" i="1"/>
  <c r="I1275" i="1"/>
  <c r="J1275" i="1"/>
  <c r="K1275" i="1"/>
  <c r="L1275" i="1"/>
  <c r="M1275" i="1"/>
  <c r="N1275" i="1"/>
  <c r="O1275" i="1"/>
  <c r="H1276" i="1"/>
  <c r="I1276" i="1"/>
  <c r="J1276" i="1"/>
  <c r="K1276" i="1"/>
  <c r="L1276" i="1"/>
  <c r="M1276" i="1"/>
  <c r="N1276" i="1"/>
  <c r="O1276" i="1"/>
  <c r="H1277" i="1"/>
  <c r="I1277" i="1"/>
  <c r="J1277" i="1"/>
  <c r="K1277" i="1"/>
  <c r="L1277" i="1"/>
  <c r="M1277" i="1"/>
  <c r="N1277" i="1"/>
  <c r="O1277" i="1"/>
  <c r="H1278" i="1"/>
  <c r="I1278" i="1"/>
  <c r="J1278" i="1"/>
  <c r="K1278" i="1"/>
  <c r="L1278" i="1"/>
  <c r="M1278" i="1"/>
  <c r="N1278" i="1"/>
  <c r="O1278" i="1"/>
  <c r="H1279" i="1"/>
  <c r="I1279" i="1"/>
  <c r="J1279" i="1"/>
  <c r="K1279" i="1"/>
  <c r="L1279" i="1"/>
  <c r="M1279" i="1"/>
  <c r="N1279" i="1"/>
  <c r="O1279" i="1"/>
  <c r="H1280" i="1"/>
  <c r="I1280" i="1"/>
  <c r="J1280" i="1"/>
  <c r="K1280" i="1"/>
  <c r="L1280" i="1"/>
  <c r="M1280" i="1"/>
  <c r="N1280" i="1"/>
  <c r="O1280" i="1"/>
  <c r="H1281" i="1"/>
  <c r="I1281" i="1"/>
  <c r="J1281" i="1"/>
  <c r="K1281" i="1"/>
  <c r="L1281" i="1"/>
  <c r="M1281" i="1"/>
  <c r="N1281" i="1"/>
  <c r="O1281" i="1"/>
  <c r="H1282" i="1"/>
  <c r="I1282" i="1"/>
  <c r="J1282" i="1"/>
  <c r="K1282" i="1"/>
  <c r="L1282" i="1"/>
  <c r="M1282" i="1"/>
  <c r="N1282" i="1"/>
  <c r="O1282" i="1"/>
  <c r="H1283" i="1"/>
  <c r="I1283" i="1"/>
  <c r="J1283" i="1"/>
  <c r="K1283" i="1"/>
  <c r="L1283" i="1"/>
  <c r="M1283" i="1"/>
  <c r="N1283" i="1"/>
  <c r="O1283" i="1"/>
  <c r="H1284" i="1"/>
  <c r="I1284" i="1"/>
  <c r="J1284" i="1"/>
  <c r="K1284" i="1"/>
  <c r="L1284" i="1"/>
  <c r="M1284" i="1"/>
  <c r="N1284" i="1"/>
  <c r="O1284" i="1"/>
  <c r="H1285" i="1"/>
  <c r="I1285" i="1"/>
  <c r="J1285" i="1"/>
  <c r="K1285" i="1"/>
  <c r="L1285" i="1"/>
  <c r="M1285" i="1"/>
  <c r="N1285" i="1"/>
  <c r="O1285" i="1"/>
  <c r="H1286" i="1"/>
  <c r="I1286" i="1"/>
  <c r="J1286" i="1"/>
  <c r="K1286" i="1"/>
  <c r="L1286" i="1"/>
  <c r="M1286" i="1"/>
  <c r="N1286" i="1"/>
  <c r="O1286" i="1"/>
  <c r="H1287" i="1"/>
  <c r="I1287" i="1"/>
  <c r="J1287" i="1"/>
  <c r="K1287" i="1"/>
  <c r="L1287" i="1"/>
  <c r="M1287" i="1"/>
  <c r="N1287" i="1"/>
  <c r="O1287" i="1"/>
  <c r="H1288" i="1"/>
  <c r="I1288" i="1"/>
  <c r="J1288" i="1"/>
  <c r="K1288" i="1"/>
  <c r="L1288" i="1"/>
  <c r="M1288" i="1"/>
  <c r="N1288" i="1"/>
  <c r="O1288" i="1"/>
  <c r="H1289" i="1"/>
  <c r="I1289" i="1"/>
  <c r="J1289" i="1"/>
  <c r="K1289" i="1"/>
  <c r="L1289" i="1"/>
  <c r="M1289" i="1"/>
  <c r="N1289" i="1"/>
  <c r="O1289" i="1"/>
  <c r="H1290" i="1"/>
  <c r="I1290" i="1"/>
  <c r="J1290" i="1"/>
  <c r="K1290" i="1"/>
  <c r="L1290" i="1"/>
  <c r="M1290" i="1"/>
  <c r="N1290" i="1"/>
  <c r="O1290" i="1"/>
  <c r="H1291" i="1"/>
  <c r="I1291" i="1"/>
  <c r="J1291" i="1"/>
  <c r="K1291" i="1"/>
  <c r="L1291" i="1"/>
  <c r="M1291" i="1"/>
  <c r="N1291" i="1"/>
  <c r="O1291" i="1"/>
  <c r="H1292" i="1"/>
  <c r="I1292" i="1"/>
  <c r="J1292" i="1"/>
  <c r="K1292" i="1"/>
  <c r="L1292" i="1"/>
  <c r="M1292" i="1"/>
  <c r="N1292" i="1"/>
  <c r="O1292" i="1"/>
  <c r="H1293" i="1"/>
  <c r="I1293" i="1"/>
  <c r="J1293" i="1"/>
  <c r="K1293" i="1"/>
  <c r="L1293" i="1"/>
  <c r="M1293" i="1"/>
  <c r="N1293" i="1"/>
  <c r="O1293" i="1"/>
  <c r="H1294" i="1"/>
  <c r="I1294" i="1"/>
  <c r="J1294" i="1"/>
  <c r="K1294" i="1"/>
  <c r="L1294" i="1"/>
  <c r="M1294" i="1"/>
  <c r="N1294" i="1"/>
  <c r="O1294" i="1"/>
  <c r="H1295" i="1"/>
  <c r="I1295" i="1"/>
  <c r="J1295" i="1"/>
  <c r="K1295" i="1"/>
  <c r="L1295" i="1"/>
  <c r="M1295" i="1"/>
  <c r="N1295" i="1"/>
  <c r="O1295" i="1"/>
  <c r="H1296" i="1"/>
  <c r="I1296" i="1"/>
  <c r="J1296" i="1"/>
  <c r="K1296" i="1"/>
  <c r="L1296" i="1"/>
  <c r="M1296" i="1"/>
  <c r="N1296" i="1"/>
  <c r="O1296" i="1"/>
  <c r="H1297" i="1"/>
  <c r="I1297" i="1"/>
  <c r="J1297" i="1"/>
  <c r="K1297" i="1"/>
  <c r="L1297" i="1"/>
  <c r="M1297" i="1"/>
  <c r="N1297" i="1"/>
  <c r="O1297" i="1"/>
  <c r="H1298" i="1"/>
  <c r="I1298" i="1"/>
  <c r="J1298" i="1"/>
  <c r="K1298" i="1"/>
  <c r="L1298" i="1"/>
  <c r="M1298" i="1"/>
  <c r="N1298" i="1"/>
  <c r="O1298" i="1"/>
  <c r="H1299" i="1"/>
  <c r="I1299" i="1"/>
  <c r="J1299" i="1"/>
  <c r="K1299" i="1"/>
  <c r="L1299" i="1"/>
  <c r="M1299" i="1"/>
  <c r="N1299" i="1"/>
  <c r="O1299" i="1"/>
  <c r="H1300" i="1"/>
  <c r="I1300" i="1"/>
  <c r="J1300" i="1"/>
  <c r="K1300" i="1"/>
  <c r="L1300" i="1"/>
  <c r="M1300" i="1"/>
  <c r="N1300" i="1"/>
  <c r="O1300" i="1"/>
  <c r="H1301" i="1"/>
  <c r="I1301" i="1"/>
  <c r="J1301" i="1"/>
  <c r="K1301" i="1"/>
  <c r="L1301" i="1"/>
  <c r="M1301" i="1"/>
  <c r="N1301" i="1"/>
  <c r="O1301" i="1"/>
  <c r="H1302" i="1"/>
  <c r="I1302" i="1"/>
  <c r="J1302" i="1"/>
  <c r="K1302" i="1"/>
  <c r="L1302" i="1"/>
  <c r="M1302" i="1"/>
  <c r="N1302" i="1"/>
  <c r="O1302" i="1"/>
  <c r="H1303" i="1"/>
  <c r="I1303" i="1"/>
  <c r="J1303" i="1"/>
  <c r="K1303" i="1"/>
  <c r="L1303" i="1"/>
  <c r="M1303" i="1"/>
  <c r="N1303" i="1"/>
  <c r="O1303" i="1"/>
  <c r="H1304" i="1"/>
  <c r="I1304" i="1"/>
  <c r="J1304" i="1"/>
  <c r="K1304" i="1"/>
  <c r="L1304" i="1"/>
  <c r="M1304" i="1"/>
  <c r="N1304" i="1"/>
  <c r="O1304" i="1"/>
  <c r="H1305" i="1"/>
  <c r="I1305" i="1"/>
  <c r="J1305" i="1"/>
  <c r="K1305" i="1"/>
  <c r="L1305" i="1"/>
  <c r="M1305" i="1"/>
  <c r="N1305" i="1"/>
  <c r="O1305" i="1"/>
  <c r="H1306" i="1"/>
  <c r="I1306" i="1"/>
  <c r="J1306" i="1"/>
  <c r="K1306" i="1"/>
  <c r="L1306" i="1"/>
  <c r="M1306" i="1"/>
  <c r="N1306" i="1"/>
  <c r="O1306" i="1"/>
  <c r="H1307" i="1"/>
  <c r="I1307" i="1"/>
  <c r="J1307" i="1"/>
  <c r="K1307" i="1"/>
  <c r="L1307" i="1"/>
  <c r="M1307" i="1"/>
  <c r="N1307" i="1"/>
  <c r="O1307" i="1"/>
  <c r="H1308" i="1"/>
  <c r="I1308" i="1"/>
  <c r="J1308" i="1"/>
  <c r="K1308" i="1"/>
  <c r="L1308" i="1"/>
  <c r="M1308" i="1"/>
  <c r="N1308" i="1"/>
  <c r="O1308" i="1"/>
  <c r="H1309" i="1"/>
  <c r="I1309" i="1"/>
  <c r="J1309" i="1"/>
  <c r="K1309" i="1"/>
  <c r="L1309" i="1"/>
  <c r="M1309" i="1"/>
  <c r="N1309" i="1"/>
  <c r="O1309" i="1"/>
  <c r="H1310" i="1"/>
  <c r="I1310" i="1"/>
  <c r="J1310" i="1"/>
  <c r="K1310" i="1"/>
  <c r="L1310" i="1"/>
  <c r="M1310" i="1"/>
  <c r="N1310" i="1"/>
  <c r="O1310" i="1"/>
  <c r="H1311" i="1"/>
  <c r="I1311" i="1"/>
  <c r="J1311" i="1"/>
  <c r="K1311" i="1"/>
  <c r="L1311" i="1"/>
  <c r="M1311" i="1"/>
  <c r="N1311" i="1"/>
  <c r="O1311" i="1"/>
  <c r="H1312" i="1"/>
  <c r="I1312" i="1"/>
  <c r="J1312" i="1"/>
  <c r="K1312" i="1"/>
  <c r="L1312" i="1"/>
  <c r="M1312" i="1"/>
  <c r="N1312" i="1"/>
  <c r="O1312" i="1"/>
  <c r="H1313" i="1"/>
  <c r="I1313" i="1"/>
  <c r="J1313" i="1"/>
  <c r="K1313" i="1"/>
  <c r="L1313" i="1"/>
  <c r="M1313" i="1"/>
  <c r="N1313" i="1"/>
  <c r="O1313" i="1"/>
  <c r="H1314" i="1"/>
  <c r="I1314" i="1"/>
  <c r="J1314" i="1"/>
  <c r="K1314" i="1"/>
  <c r="L1314" i="1"/>
  <c r="M1314" i="1"/>
  <c r="N1314" i="1"/>
  <c r="O1314" i="1"/>
  <c r="H1315" i="1"/>
  <c r="I1315" i="1"/>
  <c r="J1315" i="1"/>
  <c r="K1315" i="1"/>
  <c r="L1315" i="1"/>
  <c r="M1315" i="1"/>
  <c r="N1315" i="1"/>
  <c r="O1315" i="1"/>
  <c r="H1316" i="1"/>
  <c r="I1316" i="1"/>
  <c r="J1316" i="1"/>
  <c r="K1316" i="1"/>
  <c r="L1316" i="1"/>
  <c r="M1316" i="1"/>
  <c r="N1316" i="1"/>
  <c r="O1316" i="1"/>
  <c r="H1317" i="1"/>
  <c r="I1317" i="1"/>
  <c r="J1317" i="1"/>
  <c r="K1317" i="1"/>
  <c r="L1317" i="1"/>
  <c r="M1317" i="1"/>
  <c r="N1317" i="1"/>
  <c r="O1317" i="1"/>
  <c r="H1318" i="1"/>
  <c r="I1318" i="1"/>
  <c r="J1318" i="1"/>
  <c r="K1318" i="1"/>
  <c r="L1318" i="1"/>
  <c r="M1318" i="1"/>
  <c r="N1318" i="1"/>
  <c r="O1318" i="1"/>
  <c r="H1319" i="1"/>
  <c r="I1319" i="1"/>
  <c r="J1319" i="1"/>
  <c r="K1319" i="1"/>
  <c r="L1319" i="1"/>
  <c r="M1319" i="1"/>
  <c r="N1319" i="1"/>
  <c r="O1319" i="1"/>
  <c r="H1320" i="1"/>
  <c r="I1320" i="1"/>
  <c r="J1320" i="1"/>
  <c r="K1320" i="1"/>
  <c r="L1320" i="1"/>
  <c r="M1320" i="1"/>
  <c r="N1320" i="1"/>
  <c r="O1320" i="1"/>
  <c r="H1321" i="1"/>
  <c r="I1321" i="1"/>
  <c r="J1321" i="1"/>
  <c r="K1321" i="1"/>
  <c r="L1321" i="1"/>
  <c r="M1321" i="1"/>
  <c r="N1321" i="1"/>
  <c r="O1321" i="1"/>
  <c r="H1322" i="1"/>
  <c r="I1322" i="1"/>
  <c r="J1322" i="1"/>
  <c r="K1322" i="1"/>
  <c r="L1322" i="1"/>
  <c r="M1322" i="1"/>
  <c r="N1322" i="1"/>
  <c r="O1322" i="1"/>
  <c r="H1323" i="1"/>
  <c r="I1323" i="1"/>
  <c r="J1323" i="1"/>
  <c r="K1323" i="1"/>
  <c r="L1323" i="1"/>
  <c r="M1323" i="1"/>
  <c r="N1323" i="1"/>
  <c r="O1323" i="1"/>
  <c r="H1324" i="1"/>
  <c r="I1324" i="1"/>
  <c r="J1324" i="1"/>
  <c r="K1324" i="1"/>
  <c r="L1324" i="1"/>
  <c r="M1324" i="1"/>
  <c r="N1324" i="1"/>
  <c r="O1324" i="1"/>
  <c r="H1325" i="1"/>
  <c r="I1325" i="1"/>
  <c r="J1325" i="1"/>
  <c r="K1325" i="1"/>
  <c r="L1325" i="1"/>
  <c r="M1325" i="1"/>
  <c r="N1325" i="1"/>
  <c r="O1325" i="1"/>
  <c r="H1326" i="1"/>
  <c r="I1326" i="1"/>
  <c r="J1326" i="1"/>
  <c r="K1326" i="1"/>
  <c r="L1326" i="1"/>
  <c r="M1326" i="1"/>
  <c r="N1326" i="1"/>
  <c r="O1326" i="1"/>
  <c r="H1327" i="1"/>
  <c r="I1327" i="1"/>
  <c r="J1327" i="1"/>
  <c r="K1327" i="1"/>
  <c r="L1327" i="1"/>
  <c r="M1327" i="1"/>
  <c r="N1327" i="1"/>
  <c r="O1327" i="1"/>
  <c r="H1328" i="1"/>
  <c r="I1328" i="1"/>
  <c r="J1328" i="1"/>
  <c r="K1328" i="1"/>
  <c r="L1328" i="1"/>
  <c r="M1328" i="1"/>
  <c r="N1328" i="1"/>
  <c r="O1328" i="1"/>
  <c r="H1329" i="1"/>
  <c r="I1329" i="1"/>
  <c r="J1329" i="1"/>
  <c r="K1329" i="1"/>
  <c r="L1329" i="1"/>
  <c r="M1329" i="1"/>
  <c r="N1329" i="1"/>
  <c r="O1329" i="1"/>
  <c r="H1330" i="1"/>
  <c r="I1330" i="1"/>
  <c r="J1330" i="1"/>
  <c r="K1330" i="1"/>
  <c r="L1330" i="1"/>
  <c r="M1330" i="1"/>
  <c r="N1330" i="1"/>
  <c r="O1330" i="1"/>
  <c r="H1331" i="1"/>
  <c r="I1331" i="1"/>
  <c r="J1331" i="1"/>
  <c r="K1331" i="1"/>
  <c r="L1331" i="1"/>
  <c r="M1331" i="1"/>
  <c r="N1331" i="1"/>
  <c r="O1331" i="1"/>
  <c r="H1332" i="1"/>
  <c r="I1332" i="1"/>
  <c r="J1332" i="1"/>
  <c r="K1332" i="1"/>
  <c r="L1332" i="1"/>
  <c r="M1332" i="1"/>
  <c r="N1332" i="1"/>
  <c r="O1332" i="1"/>
  <c r="H1333" i="1"/>
  <c r="I1333" i="1"/>
  <c r="J1333" i="1"/>
  <c r="K1333" i="1"/>
  <c r="L1333" i="1"/>
  <c r="M1333" i="1"/>
  <c r="N1333" i="1"/>
  <c r="O1333" i="1"/>
  <c r="H1334" i="1"/>
  <c r="I1334" i="1"/>
  <c r="J1334" i="1"/>
  <c r="K1334" i="1"/>
  <c r="L1334" i="1"/>
  <c r="M1334" i="1"/>
  <c r="N1334" i="1"/>
  <c r="O1334" i="1"/>
  <c r="H1335" i="1"/>
  <c r="I1335" i="1"/>
  <c r="J1335" i="1"/>
  <c r="K1335" i="1"/>
  <c r="L1335" i="1"/>
  <c r="M1335" i="1"/>
  <c r="N1335" i="1"/>
  <c r="O1335" i="1"/>
  <c r="H1336" i="1"/>
  <c r="I1336" i="1"/>
  <c r="J1336" i="1"/>
  <c r="K1336" i="1"/>
  <c r="L1336" i="1"/>
  <c r="M1336" i="1"/>
  <c r="N1336" i="1"/>
  <c r="O1336" i="1"/>
  <c r="H1337" i="1"/>
  <c r="I1337" i="1"/>
  <c r="J1337" i="1"/>
  <c r="K1337" i="1"/>
  <c r="L1337" i="1"/>
  <c r="M1337" i="1"/>
  <c r="N1337" i="1"/>
  <c r="O1337" i="1"/>
  <c r="H1338" i="1"/>
  <c r="I1338" i="1"/>
  <c r="J1338" i="1"/>
  <c r="K1338" i="1"/>
  <c r="L1338" i="1"/>
  <c r="M1338" i="1"/>
  <c r="N1338" i="1"/>
  <c r="O1338" i="1"/>
  <c r="H1339" i="1"/>
  <c r="I1339" i="1"/>
  <c r="J1339" i="1"/>
  <c r="K1339" i="1"/>
  <c r="L1339" i="1"/>
  <c r="M1339" i="1"/>
  <c r="N1339" i="1"/>
  <c r="O1339" i="1"/>
  <c r="H1340" i="1"/>
  <c r="I1340" i="1"/>
  <c r="J1340" i="1"/>
  <c r="K1340" i="1"/>
  <c r="L1340" i="1"/>
  <c r="M1340" i="1"/>
  <c r="N1340" i="1"/>
  <c r="O1340" i="1"/>
  <c r="H1341" i="1"/>
  <c r="I1341" i="1"/>
  <c r="J1341" i="1"/>
  <c r="K1341" i="1"/>
  <c r="L1341" i="1"/>
  <c r="M1341" i="1"/>
  <c r="N1341" i="1"/>
  <c r="O1341" i="1"/>
  <c r="H1342" i="1"/>
  <c r="I1342" i="1"/>
  <c r="J1342" i="1"/>
  <c r="K1342" i="1"/>
  <c r="L1342" i="1"/>
  <c r="M1342" i="1"/>
  <c r="N1342" i="1"/>
  <c r="O1342" i="1"/>
  <c r="H1343" i="1"/>
  <c r="I1343" i="1"/>
  <c r="J1343" i="1"/>
  <c r="K1343" i="1"/>
  <c r="L1343" i="1"/>
  <c r="M1343" i="1"/>
  <c r="N1343" i="1"/>
  <c r="O1343" i="1"/>
  <c r="H1344" i="1"/>
  <c r="I1344" i="1"/>
  <c r="J1344" i="1"/>
  <c r="K1344" i="1"/>
  <c r="L1344" i="1"/>
  <c r="M1344" i="1"/>
  <c r="N1344" i="1"/>
  <c r="O1344" i="1"/>
  <c r="H1345" i="1"/>
  <c r="I1345" i="1"/>
  <c r="J1345" i="1"/>
  <c r="K1345" i="1"/>
  <c r="L1345" i="1"/>
  <c r="M1345" i="1"/>
  <c r="N1345" i="1"/>
  <c r="O1345" i="1"/>
  <c r="H1346" i="1"/>
  <c r="I1346" i="1"/>
  <c r="J1346" i="1"/>
  <c r="K1346" i="1"/>
  <c r="L1346" i="1"/>
  <c r="M1346" i="1"/>
  <c r="N1346" i="1"/>
  <c r="O1346" i="1"/>
  <c r="H1347" i="1"/>
  <c r="I1347" i="1"/>
  <c r="J1347" i="1"/>
  <c r="K1347" i="1"/>
  <c r="L1347" i="1"/>
  <c r="M1347" i="1"/>
  <c r="N1347" i="1"/>
  <c r="O1347" i="1"/>
  <c r="H1348" i="1"/>
  <c r="I1348" i="1"/>
  <c r="J1348" i="1"/>
  <c r="K1348" i="1"/>
  <c r="L1348" i="1"/>
  <c r="M1348" i="1"/>
  <c r="N1348" i="1"/>
  <c r="O1348" i="1"/>
  <c r="H1349" i="1"/>
  <c r="I1349" i="1"/>
  <c r="J1349" i="1"/>
  <c r="K1349" i="1"/>
  <c r="L1349" i="1"/>
  <c r="M1349" i="1"/>
  <c r="N1349" i="1"/>
  <c r="O1349" i="1"/>
  <c r="H1350" i="1"/>
  <c r="I1350" i="1"/>
  <c r="J1350" i="1"/>
  <c r="K1350" i="1"/>
  <c r="L1350" i="1"/>
  <c r="M1350" i="1"/>
  <c r="N1350" i="1"/>
  <c r="O1350" i="1"/>
  <c r="H1351" i="1"/>
  <c r="I1351" i="1"/>
  <c r="J1351" i="1"/>
  <c r="K1351" i="1"/>
  <c r="L1351" i="1"/>
  <c r="M1351" i="1"/>
  <c r="N1351" i="1"/>
  <c r="O1351" i="1"/>
  <c r="H1352" i="1"/>
  <c r="I1352" i="1"/>
  <c r="J1352" i="1"/>
  <c r="K1352" i="1"/>
  <c r="L1352" i="1"/>
  <c r="M1352" i="1"/>
  <c r="N1352" i="1"/>
  <c r="O1352" i="1"/>
  <c r="H1353" i="1"/>
  <c r="I1353" i="1"/>
  <c r="J1353" i="1"/>
  <c r="K1353" i="1"/>
  <c r="L1353" i="1"/>
  <c r="M1353" i="1"/>
  <c r="N1353" i="1"/>
  <c r="O1353" i="1"/>
  <c r="H1354" i="1"/>
  <c r="I1354" i="1"/>
  <c r="J1354" i="1"/>
  <c r="K1354" i="1"/>
  <c r="L1354" i="1"/>
  <c r="M1354" i="1"/>
  <c r="N1354" i="1"/>
  <c r="O1354" i="1"/>
  <c r="H1355" i="1"/>
  <c r="I1355" i="1"/>
  <c r="J1355" i="1"/>
  <c r="K1355" i="1"/>
  <c r="L1355" i="1"/>
  <c r="M1355" i="1"/>
  <c r="N1355" i="1"/>
  <c r="O1355" i="1"/>
  <c r="H1356" i="1"/>
  <c r="I1356" i="1"/>
  <c r="J1356" i="1"/>
  <c r="K1356" i="1"/>
  <c r="L1356" i="1"/>
  <c r="M1356" i="1"/>
  <c r="N1356" i="1"/>
  <c r="O1356" i="1"/>
  <c r="H1357" i="1"/>
  <c r="I1357" i="1"/>
  <c r="J1357" i="1"/>
  <c r="K1357" i="1"/>
  <c r="L1357" i="1"/>
  <c r="M1357" i="1"/>
  <c r="N1357" i="1"/>
  <c r="O1357" i="1"/>
  <c r="H1358" i="1"/>
  <c r="I1358" i="1"/>
  <c r="J1358" i="1"/>
  <c r="K1358" i="1"/>
  <c r="L1358" i="1"/>
  <c r="M1358" i="1"/>
  <c r="N1358" i="1"/>
  <c r="O1358" i="1"/>
  <c r="H1359" i="1"/>
  <c r="I1359" i="1"/>
  <c r="J1359" i="1"/>
  <c r="K1359" i="1"/>
  <c r="L1359" i="1"/>
  <c r="M1359" i="1"/>
  <c r="N1359" i="1"/>
  <c r="O1359" i="1"/>
  <c r="H1360" i="1"/>
  <c r="I1360" i="1"/>
  <c r="J1360" i="1"/>
  <c r="K1360" i="1"/>
  <c r="L1360" i="1"/>
  <c r="M1360" i="1"/>
  <c r="N1360" i="1"/>
  <c r="O1360" i="1"/>
  <c r="H1361" i="1"/>
  <c r="I1361" i="1"/>
  <c r="J1361" i="1"/>
  <c r="K1361" i="1"/>
  <c r="L1361" i="1"/>
  <c r="M1361" i="1"/>
  <c r="N1361" i="1"/>
  <c r="O1361" i="1"/>
  <c r="H1362" i="1"/>
  <c r="I1362" i="1"/>
  <c r="J1362" i="1"/>
  <c r="K1362" i="1"/>
  <c r="L1362" i="1"/>
  <c r="M1362" i="1"/>
  <c r="N1362" i="1"/>
  <c r="O1362" i="1"/>
  <c r="H1363" i="1"/>
  <c r="I1363" i="1"/>
  <c r="J1363" i="1"/>
  <c r="K1363" i="1"/>
  <c r="L1363" i="1"/>
  <c r="M1363" i="1"/>
  <c r="N1363" i="1"/>
  <c r="O1363" i="1"/>
  <c r="H1364" i="1"/>
  <c r="I1364" i="1"/>
  <c r="J1364" i="1"/>
  <c r="K1364" i="1"/>
  <c r="L1364" i="1"/>
  <c r="M1364" i="1"/>
  <c r="N1364" i="1"/>
  <c r="O1364" i="1"/>
  <c r="H1365" i="1"/>
  <c r="I1365" i="1"/>
  <c r="J1365" i="1"/>
  <c r="K1365" i="1"/>
  <c r="L1365" i="1"/>
  <c r="M1365" i="1"/>
  <c r="N1365" i="1"/>
  <c r="O1365" i="1"/>
  <c r="H1366" i="1"/>
  <c r="I1366" i="1"/>
  <c r="J1366" i="1"/>
  <c r="K1366" i="1"/>
  <c r="L1366" i="1"/>
  <c r="M1366" i="1"/>
  <c r="N1366" i="1"/>
  <c r="O1366" i="1"/>
  <c r="H1367" i="1"/>
  <c r="I1367" i="1"/>
  <c r="J1367" i="1"/>
  <c r="K1367" i="1"/>
  <c r="L1367" i="1"/>
  <c r="M1367" i="1"/>
  <c r="N1367" i="1"/>
  <c r="O1367" i="1"/>
  <c r="H1368" i="1"/>
  <c r="I1368" i="1"/>
  <c r="J1368" i="1"/>
  <c r="K1368" i="1"/>
  <c r="L1368" i="1"/>
  <c r="M1368" i="1"/>
  <c r="N1368" i="1"/>
  <c r="O1368" i="1"/>
  <c r="H1369" i="1"/>
  <c r="I1369" i="1"/>
  <c r="J1369" i="1"/>
  <c r="K1369" i="1"/>
  <c r="L1369" i="1"/>
  <c r="M1369" i="1"/>
  <c r="N1369" i="1"/>
  <c r="O1369" i="1"/>
  <c r="H1370" i="1"/>
  <c r="I1370" i="1"/>
  <c r="J1370" i="1"/>
  <c r="K1370" i="1"/>
  <c r="L1370" i="1"/>
  <c r="M1370" i="1"/>
  <c r="N1370" i="1"/>
  <c r="O1370" i="1"/>
  <c r="H1371" i="1"/>
  <c r="I1371" i="1"/>
  <c r="J1371" i="1"/>
  <c r="K1371" i="1"/>
  <c r="L1371" i="1"/>
  <c r="M1371" i="1"/>
  <c r="N1371" i="1"/>
  <c r="O1371" i="1"/>
  <c r="H1372" i="1"/>
  <c r="I1372" i="1"/>
  <c r="J1372" i="1"/>
  <c r="K1372" i="1"/>
  <c r="L1372" i="1"/>
  <c r="M1372" i="1"/>
  <c r="N1372" i="1"/>
  <c r="O1372" i="1"/>
  <c r="H1373" i="1"/>
  <c r="I1373" i="1"/>
  <c r="J1373" i="1"/>
  <c r="K1373" i="1"/>
  <c r="L1373" i="1"/>
  <c r="M1373" i="1"/>
  <c r="N1373" i="1"/>
  <c r="O1373" i="1"/>
  <c r="H1374" i="1"/>
  <c r="I1374" i="1"/>
  <c r="J1374" i="1"/>
  <c r="K1374" i="1"/>
  <c r="L1374" i="1"/>
  <c r="M1374" i="1"/>
  <c r="N1374" i="1"/>
  <c r="O1374" i="1"/>
  <c r="H1375" i="1"/>
  <c r="I1375" i="1"/>
  <c r="J1375" i="1"/>
  <c r="K1375" i="1"/>
  <c r="L1375" i="1"/>
  <c r="M1375" i="1"/>
  <c r="N1375" i="1"/>
  <c r="O1375" i="1"/>
  <c r="H1376" i="1"/>
  <c r="I1376" i="1"/>
  <c r="J1376" i="1"/>
  <c r="K1376" i="1"/>
  <c r="L1376" i="1"/>
  <c r="M1376" i="1"/>
  <c r="N1376" i="1"/>
  <c r="O1376" i="1"/>
  <c r="H1377" i="1"/>
  <c r="I1377" i="1"/>
  <c r="J1377" i="1"/>
  <c r="K1377" i="1"/>
  <c r="L1377" i="1"/>
  <c r="M1377" i="1"/>
  <c r="N1377" i="1"/>
  <c r="O1377" i="1"/>
  <c r="H1378" i="1"/>
  <c r="I1378" i="1"/>
  <c r="J1378" i="1"/>
  <c r="K1378" i="1"/>
  <c r="L1378" i="1"/>
  <c r="M1378" i="1"/>
  <c r="N1378" i="1"/>
  <c r="O1378" i="1"/>
  <c r="H1379" i="1"/>
  <c r="I1379" i="1"/>
  <c r="J1379" i="1"/>
  <c r="K1379" i="1"/>
  <c r="L1379" i="1"/>
  <c r="M1379" i="1"/>
  <c r="N1379" i="1"/>
  <c r="O1379" i="1"/>
  <c r="H1380" i="1"/>
  <c r="I1380" i="1"/>
  <c r="J1380" i="1"/>
  <c r="K1380" i="1"/>
  <c r="L1380" i="1"/>
  <c r="M1380" i="1"/>
  <c r="N1380" i="1"/>
  <c r="O1380" i="1"/>
  <c r="H1381" i="1"/>
  <c r="I1381" i="1"/>
  <c r="J1381" i="1"/>
  <c r="K1381" i="1"/>
  <c r="L1381" i="1"/>
  <c r="M1381" i="1"/>
  <c r="N1381" i="1"/>
  <c r="O1381" i="1"/>
  <c r="H1382" i="1"/>
  <c r="I1382" i="1"/>
  <c r="J1382" i="1"/>
  <c r="K1382" i="1"/>
  <c r="L1382" i="1"/>
  <c r="M1382" i="1"/>
  <c r="N1382" i="1"/>
  <c r="O1382" i="1"/>
  <c r="H1383" i="1"/>
  <c r="I1383" i="1"/>
  <c r="J1383" i="1"/>
  <c r="K1383" i="1"/>
  <c r="L1383" i="1"/>
  <c r="M1383" i="1"/>
  <c r="N1383" i="1"/>
  <c r="O1383" i="1"/>
  <c r="H1384" i="1"/>
  <c r="I1384" i="1"/>
  <c r="J1384" i="1"/>
  <c r="K1384" i="1"/>
  <c r="L1384" i="1"/>
  <c r="M1384" i="1"/>
  <c r="N1384" i="1"/>
  <c r="O1384" i="1"/>
  <c r="H1385" i="1"/>
  <c r="I1385" i="1"/>
  <c r="J1385" i="1"/>
  <c r="K1385" i="1"/>
  <c r="L1385" i="1"/>
  <c r="M1385" i="1"/>
  <c r="N1385" i="1"/>
  <c r="O1385" i="1"/>
  <c r="H1386" i="1"/>
  <c r="I1386" i="1"/>
  <c r="J1386" i="1"/>
  <c r="K1386" i="1"/>
  <c r="L1386" i="1"/>
  <c r="M1386" i="1"/>
  <c r="N1386" i="1"/>
  <c r="O1386" i="1"/>
  <c r="H1387" i="1"/>
  <c r="I1387" i="1"/>
  <c r="J1387" i="1"/>
  <c r="K1387" i="1"/>
  <c r="L1387" i="1"/>
  <c r="M1387" i="1"/>
  <c r="N1387" i="1"/>
  <c r="O1387" i="1"/>
  <c r="H1388" i="1"/>
  <c r="I1388" i="1"/>
  <c r="J1388" i="1"/>
  <c r="K1388" i="1"/>
  <c r="L1388" i="1"/>
  <c r="M1388" i="1"/>
  <c r="N1388" i="1"/>
  <c r="O1388" i="1"/>
  <c r="H1389" i="1"/>
  <c r="I1389" i="1"/>
  <c r="J1389" i="1"/>
  <c r="K1389" i="1"/>
  <c r="L1389" i="1"/>
  <c r="M1389" i="1"/>
  <c r="N1389" i="1"/>
  <c r="O1389" i="1"/>
  <c r="H1390" i="1"/>
  <c r="I1390" i="1"/>
  <c r="J1390" i="1"/>
  <c r="K1390" i="1"/>
  <c r="L1390" i="1"/>
  <c r="M1390" i="1"/>
  <c r="N1390" i="1"/>
  <c r="O1390" i="1"/>
  <c r="H1391" i="1"/>
  <c r="I1391" i="1"/>
  <c r="J1391" i="1"/>
  <c r="K1391" i="1"/>
  <c r="L1391" i="1"/>
  <c r="M1391" i="1"/>
  <c r="N1391" i="1"/>
  <c r="O1391" i="1"/>
  <c r="H1392" i="1"/>
  <c r="I1392" i="1"/>
  <c r="J1392" i="1"/>
  <c r="K1392" i="1"/>
  <c r="L1392" i="1"/>
  <c r="M1392" i="1"/>
  <c r="N1392" i="1"/>
  <c r="O1392" i="1"/>
  <c r="H1393" i="1"/>
  <c r="I1393" i="1"/>
  <c r="J1393" i="1"/>
  <c r="K1393" i="1"/>
  <c r="L1393" i="1"/>
  <c r="M1393" i="1"/>
  <c r="N1393" i="1"/>
  <c r="O1393" i="1"/>
  <c r="H1394" i="1"/>
  <c r="I1394" i="1"/>
  <c r="J1394" i="1"/>
  <c r="K1394" i="1"/>
  <c r="L1394" i="1"/>
  <c r="M1394" i="1"/>
  <c r="N1394" i="1"/>
  <c r="O1394" i="1"/>
  <c r="H1395" i="1"/>
  <c r="I1395" i="1"/>
  <c r="J1395" i="1"/>
  <c r="K1395" i="1"/>
  <c r="L1395" i="1"/>
  <c r="M1395" i="1"/>
  <c r="N1395" i="1"/>
  <c r="O1395" i="1"/>
  <c r="H1396" i="1"/>
  <c r="I1396" i="1"/>
  <c r="J1396" i="1"/>
  <c r="K1396" i="1"/>
  <c r="L1396" i="1"/>
  <c r="M1396" i="1"/>
  <c r="N1396" i="1"/>
  <c r="O1396" i="1"/>
  <c r="H1397" i="1"/>
  <c r="I1397" i="1"/>
  <c r="J1397" i="1"/>
  <c r="K1397" i="1"/>
  <c r="L1397" i="1"/>
  <c r="M1397" i="1"/>
  <c r="N1397" i="1"/>
  <c r="O1397" i="1"/>
  <c r="H1398" i="1"/>
  <c r="I1398" i="1"/>
  <c r="J1398" i="1"/>
  <c r="K1398" i="1"/>
  <c r="L1398" i="1"/>
  <c r="M1398" i="1"/>
  <c r="N1398" i="1"/>
  <c r="O1398" i="1"/>
  <c r="H1399" i="1"/>
  <c r="I1399" i="1"/>
  <c r="J1399" i="1"/>
  <c r="K1399" i="1"/>
  <c r="L1399" i="1"/>
  <c r="M1399" i="1"/>
  <c r="N1399" i="1"/>
  <c r="O1399" i="1"/>
  <c r="H1400" i="1"/>
  <c r="I1400" i="1"/>
  <c r="J1400" i="1"/>
  <c r="K1400" i="1"/>
  <c r="L1400" i="1"/>
  <c r="M1400" i="1"/>
  <c r="N1400" i="1"/>
  <c r="O1400" i="1"/>
  <c r="H1401" i="1"/>
  <c r="I1401" i="1"/>
  <c r="J1401" i="1"/>
  <c r="K1401" i="1"/>
  <c r="L1401" i="1"/>
  <c r="M1401" i="1"/>
  <c r="N1401" i="1"/>
  <c r="O1401" i="1"/>
  <c r="H1402" i="1"/>
  <c r="I1402" i="1"/>
  <c r="J1402" i="1"/>
  <c r="K1402" i="1"/>
  <c r="L1402" i="1"/>
  <c r="M1402" i="1"/>
  <c r="N1402" i="1"/>
  <c r="O1402" i="1"/>
  <c r="H1403" i="1"/>
  <c r="I1403" i="1"/>
  <c r="J1403" i="1"/>
  <c r="K1403" i="1"/>
  <c r="L1403" i="1"/>
  <c r="M1403" i="1"/>
  <c r="N1403" i="1"/>
  <c r="O1403" i="1"/>
  <c r="H1404" i="1"/>
  <c r="I1404" i="1"/>
  <c r="J1404" i="1"/>
  <c r="K1404" i="1"/>
  <c r="L1404" i="1"/>
  <c r="M1404" i="1"/>
  <c r="N1404" i="1"/>
  <c r="O1404" i="1"/>
  <c r="H1405" i="1"/>
  <c r="I1405" i="1"/>
  <c r="J1405" i="1"/>
  <c r="K1405" i="1"/>
  <c r="L1405" i="1"/>
  <c r="M1405" i="1"/>
  <c r="N1405" i="1"/>
  <c r="O1405" i="1"/>
  <c r="H1406" i="1"/>
  <c r="I1406" i="1"/>
  <c r="J1406" i="1"/>
  <c r="K1406" i="1"/>
  <c r="L1406" i="1"/>
  <c r="M1406" i="1"/>
  <c r="N1406" i="1"/>
  <c r="O1406" i="1"/>
  <c r="H1407" i="1"/>
  <c r="I1407" i="1"/>
  <c r="J1407" i="1"/>
  <c r="K1407" i="1"/>
  <c r="L1407" i="1"/>
  <c r="M1407" i="1"/>
  <c r="N1407" i="1"/>
  <c r="O1407" i="1"/>
  <c r="H1408" i="1"/>
  <c r="I1408" i="1"/>
  <c r="J1408" i="1"/>
  <c r="K1408" i="1"/>
  <c r="L1408" i="1"/>
  <c r="M1408" i="1"/>
  <c r="N1408" i="1"/>
  <c r="O1408" i="1"/>
  <c r="H1409" i="1"/>
  <c r="I1409" i="1"/>
  <c r="J1409" i="1"/>
  <c r="K1409" i="1"/>
  <c r="L1409" i="1"/>
  <c r="M1409" i="1"/>
  <c r="N1409" i="1"/>
  <c r="O1409" i="1"/>
  <c r="H1410" i="1"/>
  <c r="I1410" i="1"/>
  <c r="J1410" i="1"/>
  <c r="K1410" i="1"/>
  <c r="L1410" i="1"/>
  <c r="M1410" i="1"/>
  <c r="N1410" i="1"/>
  <c r="O1410" i="1"/>
  <c r="H1411" i="1"/>
  <c r="I1411" i="1"/>
  <c r="J1411" i="1"/>
  <c r="K1411" i="1"/>
  <c r="L1411" i="1"/>
  <c r="M1411" i="1"/>
  <c r="N1411" i="1"/>
  <c r="O1411" i="1"/>
  <c r="H1412" i="1"/>
  <c r="I1412" i="1"/>
  <c r="J1412" i="1"/>
  <c r="K1412" i="1"/>
  <c r="L1412" i="1"/>
  <c r="M1412" i="1"/>
  <c r="N1412" i="1"/>
  <c r="O1412" i="1"/>
  <c r="H1413" i="1"/>
  <c r="I1413" i="1"/>
  <c r="J1413" i="1"/>
  <c r="K1413" i="1"/>
  <c r="L1413" i="1"/>
  <c r="M1413" i="1"/>
  <c r="N1413" i="1"/>
  <c r="O1413" i="1"/>
  <c r="H1414" i="1"/>
  <c r="I1414" i="1"/>
  <c r="J1414" i="1"/>
  <c r="K1414" i="1"/>
  <c r="L1414" i="1"/>
  <c r="M1414" i="1"/>
  <c r="N1414" i="1"/>
  <c r="O1414" i="1"/>
  <c r="H1415" i="1"/>
  <c r="I1415" i="1"/>
  <c r="J1415" i="1"/>
  <c r="K1415" i="1"/>
  <c r="L1415" i="1"/>
  <c r="M1415" i="1"/>
  <c r="N1415" i="1"/>
  <c r="O1415" i="1"/>
  <c r="H1416" i="1"/>
  <c r="I1416" i="1"/>
  <c r="J1416" i="1"/>
  <c r="K1416" i="1"/>
  <c r="L1416" i="1"/>
  <c r="M1416" i="1"/>
  <c r="N1416" i="1"/>
  <c r="O1416" i="1"/>
  <c r="H1417" i="1"/>
  <c r="I1417" i="1"/>
  <c r="J1417" i="1"/>
  <c r="K1417" i="1"/>
  <c r="L1417" i="1"/>
  <c r="M1417" i="1"/>
  <c r="N1417" i="1"/>
  <c r="O1417" i="1"/>
  <c r="H1418" i="1"/>
  <c r="I1418" i="1"/>
  <c r="J1418" i="1"/>
  <c r="K1418" i="1"/>
  <c r="L1418" i="1"/>
  <c r="M1418" i="1"/>
  <c r="N1418" i="1"/>
  <c r="O1418" i="1"/>
  <c r="H1419" i="1"/>
  <c r="I1419" i="1"/>
  <c r="J1419" i="1"/>
  <c r="K1419" i="1"/>
  <c r="L1419" i="1"/>
  <c r="M1419" i="1"/>
  <c r="N1419" i="1"/>
  <c r="O1419" i="1"/>
  <c r="H1420" i="1"/>
  <c r="I1420" i="1"/>
  <c r="J1420" i="1"/>
  <c r="K1420" i="1"/>
  <c r="L1420" i="1"/>
  <c r="M1420" i="1"/>
  <c r="N1420" i="1"/>
  <c r="O1420" i="1"/>
  <c r="H1421" i="1"/>
  <c r="I1421" i="1"/>
  <c r="J1421" i="1"/>
  <c r="K1421" i="1"/>
  <c r="L1421" i="1"/>
  <c r="M1421" i="1"/>
  <c r="N1421" i="1"/>
  <c r="O1421" i="1"/>
  <c r="H1422" i="1"/>
  <c r="I1422" i="1"/>
  <c r="J1422" i="1"/>
  <c r="K1422" i="1"/>
  <c r="L1422" i="1"/>
  <c r="M1422" i="1"/>
  <c r="N1422" i="1"/>
  <c r="O1422" i="1"/>
  <c r="H1423" i="1"/>
  <c r="I1423" i="1"/>
  <c r="J1423" i="1"/>
  <c r="K1423" i="1"/>
  <c r="L1423" i="1"/>
  <c r="M1423" i="1"/>
  <c r="N1423" i="1"/>
  <c r="O1423" i="1"/>
  <c r="H1424" i="1"/>
  <c r="I1424" i="1"/>
  <c r="J1424" i="1"/>
  <c r="K1424" i="1"/>
  <c r="L1424" i="1"/>
  <c r="M1424" i="1"/>
  <c r="N1424" i="1"/>
  <c r="O1424" i="1"/>
  <c r="H1425" i="1"/>
  <c r="I1425" i="1"/>
  <c r="J1425" i="1"/>
  <c r="K1425" i="1"/>
  <c r="L1425" i="1"/>
  <c r="M1425" i="1"/>
  <c r="N1425" i="1"/>
  <c r="O1425" i="1"/>
  <c r="H1426" i="1"/>
  <c r="I1426" i="1"/>
  <c r="J1426" i="1"/>
  <c r="K1426" i="1"/>
  <c r="L1426" i="1"/>
  <c r="M1426" i="1"/>
  <c r="N1426" i="1"/>
  <c r="O1426" i="1"/>
  <c r="H1427" i="1"/>
  <c r="I1427" i="1"/>
  <c r="J1427" i="1"/>
  <c r="K1427" i="1"/>
  <c r="L1427" i="1"/>
  <c r="M1427" i="1"/>
  <c r="N1427" i="1"/>
  <c r="O1427" i="1"/>
  <c r="H1428" i="1"/>
  <c r="I1428" i="1"/>
  <c r="J1428" i="1"/>
  <c r="K1428" i="1"/>
  <c r="L1428" i="1"/>
  <c r="M1428" i="1"/>
  <c r="N1428" i="1"/>
  <c r="O1428" i="1"/>
  <c r="H1429" i="1"/>
  <c r="I1429" i="1"/>
  <c r="J1429" i="1"/>
  <c r="K1429" i="1"/>
  <c r="L1429" i="1"/>
  <c r="M1429" i="1"/>
  <c r="N1429" i="1"/>
  <c r="O1429" i="1"/>
  <c r="H1430" i="1"/>
  <c r="I1430" i="1"/>
  <c r="J1430" i="1"/>
  <c r="K1430" i="1"/>
  <c r="L1430" i="1"/>
  <c r="M1430" i="1"/>
  <c r="N1430" i="1"/>
  <c r="O1430" i="1"/>
  <c r="H1431" i="1"/>
  <c r="I1431" i="1"/>
  <c r="J1431" i="1"/>
  <c r="K1431" i="1"/>
  <c r="L1431" i="1"/>
  <c r="M1431" i="1"/>
  <c r="N1431" i="1"/>
  <c r="O1431" i="1"/>
  <c r="H1432" i="1"/>
  <c r="I1432" i="1"/>
  <c r="J1432" i="1"/>
  <c r="K1432" i="1"/>
  <c r="L1432" i="1"/>
  <c r="M1432" i="1"/>
  <c r="N1432" i="1"/>
  <c r="O1432" i="1"/>
  <c r="H1433" i="1"/>
  <c r="I1433" i="1"/>
  <c r="J1433" i="1"/>
  <c r="K1433" i="1"/>
  <c r="L1433" i="1"/>
  <c r="M1433" i="1"/>
  <c r="N1433" i="1"/>
  <c r="O1433" i="1"/>
  <c r="H1434" i="1"/>
  <c r="I1434" i="1"/>
  <c r="J1434" i="1"/>
  <c r="K1434" i="1"/>
  <c r="L1434" i="1"/>
  <c r="M1434" i="1"/>
  <c r="N1434" i="1"/>
  <c r="O1434" i="1"/>
  <c r="H1435" i="1"/>
  <c r="I1435" i="1"/>
  <c r="J1435" i="1"/>
  <c r="K1435" i="1"/>
  <c r="L1435" i="1"/>
  <c r="M1435" i="1"/>
  <c r="N1435" i="1"/>
  <c r="O1435" i="1"/>
  <c r="H1436" i="1"/>
  <c r="I1436" i="1"/>
  <c r="J1436" i="1"/>
  <c r="K1436" i="1"/>
  <c r="L1436" i="1"/>
  <c r="M1436" i="1"/>
  <c r="N1436" i="1"/>
  <c r="O1436" i="1"/>
  <c r="H1437" i="1"/>
  <c r="I1437" i="1"/>
  <c r="J1437" i="1"/>
  <c r="K1437" i="1"/>
  <c r="L1437" i="1"/>
  <c r="M1437" i="1"/>
  <c r="N1437" i="1"/>
  <c r="O1437" i="1"/>
  <c r="H1438" i="1"/>
  <c r="I1438" i="1"/>
  <c r="J1438" i="1"/>
  <c r="K1438" i="1"/>
  <c r="L1438" i="1"/>
  <c r="M1438" i="1"/>
  <c r="N1438" i="1"/>
  <c r="O1438" i="1"/>
  <c r="H1439" i="1"/>
  <c r="I1439" i="1"/>
  <c r="J1439" i="1"/>
  <c r="K1439" i="1"/>
  <c r="L1439" i="1"/>
  <c r="M1439" i="1"/>
  <c r="N1439" i="1"/>
  <c r="O1439" i="1"/>
  <c r="H1440" i="1"/>
  <c r="I1440" i="1"/>
  <c r="J1440" i="1"/>
  <c r="K1440" i="1"/>
  <c r="L1440" i="1"/>
  <c r="M1440" i="1"/>
  <c r="N1440" i="1"/>
  <c r="O1440" i="1"/>
  <c r="H1441" i="1"/>
  <c r="I1441" i="1"/>
  <c r="J1441" i="1"/>
  <c r="K1441" i="1"/>
  <c r="L1441" i="1"/>
  <c r="M1441" i="1"/>
  <c r="N1441" i="1"/>
  <c r="O1441" i="1"/>
  <c r="H1442" i="1"/>
  <c r="I1442" i="1"/>
  <c r="J1442" i="1"/>
  <c r="K1442" i="1"/>
  <c r="L1442" i="1"/>
  <c r="M1442" i="1"/>
  <c r="N1442" i="1"/>
  <c r="O1442" i="1"/>
  <c r="H1443" i="1"/>
  <c r="I1443" i="1"/>
  <c r="J1443" i="1"/>
  <c r="K1443" i="1"/>
  <c r="L1443" i="1"/>
  <c r="M1443" i="1"/>
  <c r="N1443" i="1"/>
  <c r="O1443" i="1"/>
  <c r="H1444" i="1"/>
  <c r="I1444" i="1"/>
  <c r="J1444" i="1"/>
  <c r="K1444" i="1"/>
  <c r="L1444" i="1"/>
  <c r="M1444" i="1"/>
  <c r="N1444" i="1"/>
  <c r="O1444" i="1"/>
  <c r="H1445" i="1"/>
  <c r="I1445" i="1"/>
  <c r="J1445" i="1"/>
  <c r="K1445" i="1"/>
  <c r="L1445" i="1"/>
  <c r="M1445" i="1"/>
  <c r="N1445" i="1"/>
  <c r="O1445" i="1"/>
  <c r="H1446" i="1"/>
  <c r="I1446" i="1"/>
  <c r="J1446" i="1"/>
  <c r="K1446" i="1"/>
  <c r="L1446" i="1"/>
  <c r="M1446" i="1"/>
  <c r="N1446" i="1"/>
  <c r="O1446" i="1"/>
  <c r="H1447" i="1"/>
  <c r="I1447" i="1"/>
  <c r="J1447" i="1"/>
  <c r="K1447" i="1"/>
  <c r="L1447" i="1"/>
  <c r="M1447" i="1"/>
  <c r="N1447" i="1"/>
  <c r="O1447" i="1"/>
  <c r="H1448" i="1"/>
  <c r="I1448" i="1"/>
  <c r="J1448" i="1"/>
  <c r="K1448" i="1"/>
  <c r="L1448" i="1"/>
  <c r="M1448" i="1"/>
  <c r="N1448" i="1"/>
  <c r="O1448" i="1"/>
  <c r="H1449" i="1"/>
  <c r="I1449" i="1"/>
  <c r="J1449" i="1"/>
  <c r="K1449" i="1"/>
  <c r="L1449" i="1"/>
  <c r="M1449" i="1"/>
  <c r="N1449" i="1"/>
  <c r="O1449" i="1"/>
  <c r="H1450" i="1"/>
  <c r="I1450" i="1"/>
  <c r="J1450" i="1"/>
  <c r="K1450" i="1"/>
  <c r="L1450" i="1"/>
  <c r="M1450" i="1"/>
  <c r="N1450" i="1"/>
  <c r="O1450" i="1"/>
  <c r="H1451" i="1"/>
  <c r="I1451" i="1"/>
  <c r="J1451" i="1"/>
  <c r="K1451" i="1"/>
  <c r="L1451" i="1"/>
  <c r="M1451" i="1"/>
  <c r="N1451" i="1"/>
  <c r="O1451" i="1"/>
  <c r="H1452" i="1"/>
  <c r="I1452" i="1"/>
  <c r="J1452" i="1"/>
  <c r="K1452" i="1"/>
  <c r="L1452" i="1"/>
  <c r="M1452" i="1"/>
  <c r="N1452" i="1"/>
  <c r="O1452" i="1"/>
  <c r="H1453" i="1"/>
  <c r="I1453" i="1"/>
  <c r="J1453" i="1"/>
  <c r="K1453" i="1"/>
  <c r="L1453" i="1"/>
  <c r="M1453" i="1"/>
  <c r="N1453" i="1"/>
  <c r="O1453" i="1"/>
  <c r="H1454" i="1"/>
  <c r="I1454" i="1"/>
  <c r="J1454" i="1"/>
  <c r="K1454" i="1"/>
  <c r="L1454" i="1"/>
  <c r="M1454" i="1"/>
  <c r="N1454" i="1"/>
  <c r="O1454" i="1"/>
  <c r="H1455" i="1"/>
  <c r="I1455" i="1"/>
  <c r="J1455" i="1"/>
  <c r="K1455" i="1"/>
  <c r="L1455" i="1"/>
  <c r="M1455" i="1"/>
  <c r="N1455" i="1"/>
  <c r="O1455" i="1"/>
  <c r="H1456" i="1"/>
  <c r="I1456" i="1"/>
  <c r="J1456" i="1"/>
  <c r="K1456" i="1"/>
  <c r="L1456" i="1"/>
  <c r="M1456" i="1"/>
  <c r="N1456" i="1"/>
  <c r="O1456" i="1"/>
  <c r="H1457" i="1"/>
  <c r="I1457" i="1"/>
  <c r="J1457" i="1"/>
  <c r="K1457" i="1"/>
  <c r="L1457" i="1"/>
  <c r="M1457" i="1"/>
  <c r="N1457" i="1"/>
  <c r="O1457" i="1"/>
  <c r="H1458" i="1"/>
  <c r="I1458" i="1"/>
  <c r="J1458" i="1"/>
  <c r="K1458" i="1"/>
  <c r="L1458" i="1"/>
  <c r="M1458" i="1"/>
  <c r="N1458" i="1"/>
  <c r="O1458" i="1"/>
  <c r="H1459" i="1"/>
  <c r="I1459" i="1"/>
  <c r="J1459" i="1"/>
  <c r="K1459" i="1"/>
  <c r="L1459" i="1"/>
  <c r="M1459" i="1"/>
  <c r="N1459" i="1"/>
  <c r="O1459" i="1"/>
  <c r="H1460" i="1"/>
  <c r="I1460" i="1"/>
  <c r="J1460" i="1"/>
  <c r="K1460" i="1"/>
  <c r="L1460" i="1"/>
  <c r="M1460" i="1"/>
  <c r="N1460" i="1"/>
  <c r="O1460" i="1"/>
  <c r="H1461" i="1"/>
  <c r="I1461" i="1"/>
  <c r="J1461" i="1"/>
  <c r="K1461" i="1"/>
  <c r="L1461" i="1"/>
  <c r="M1461" i="1"/>
  <c r="N1461" i="1"/>
  <c r="O1461" i="1"/>
  <c r="H1462" i="1"/>
  <c r="I1462" i="1"/>
  <c r="J1462" i="1"/>
  <c r="K1462" i="1"/>
  <c r="L1462" i="1"/>
  <c r="M1462" i="1"/>
  <c r="N1462" i="1"/>
  <c r="O1462" i="1"/>
  <c r="H1463" i="1"/>
  <c r="I1463" i="1"/>
  <c r="J1463" i="1"/>
  <c r="K1463" i="1"/>
  <c r="L1463" i="1"/>
  <c r="M1463" i="1"/>
  <c r="N1463" i="1"/>
  <c r="O1463" i="1"/>
  <c r="H1464" i="1"/>
  <c r="I1464" i="1"/>
  <c r="J1464" i="1"/>
  <c r="K1464" i="1"/>
  <c r="L1464" i="1"/>
  <c r="M1464" i="1"/>
  <c r="N1464" i="1"/>
  <c r="O1464" i="1"/>
  <c r="H1465" i="1"/>
  <c r="I1465" i="1"/>
  <c r="J1465" i="1"/>
  <c r="K1465" i="1"/>
  <c r="L1465" i="1"/>
  <c r="M1465" i="1"/>
  <c r="N1465" i="1"/>
  <c r="O1465" i="1"/>
  <c r="H1466" i="1"/>
  <c r="I1466" i="1"/>
  <c r="J1466" i="1"/>
  <c r="K1466" i="1"/>
  <c r="L1466" i="1"/>
  <c r="M1466" i="1"/>
  <c r="N1466" i="1"/>
  <c r="O1466" i="1"/>
  <c r="H1467" i="1"/>
  <c r="I1467" i="1"/>
  <c r="J1467" i="1"/>
  <c r="K1467" i="1"/>
  <c r="L1467" i="1"/>
  <c r="M1467" i="1"/>
  <c r="N1467" i="1"/>
  <c r="O1467" i="1"/>
  <c r="H1468" i="1"/>
  <c r="I1468" i="1"/>
  <c r="J1468" i="1"/>
  <c r="K1468" i="1"/>
  <c r="L1468" i="1"/>
  <c r="M1468" i="1"/>
  <c r="N1468" i="1"/>
  <c r="O1468" i="1"/>
  <c r="H1469" i="1"/>
  <c r="I1469" i="1"/>
  <c r="J1469" i="1"/>
  <c r="K1469" i="1"/>
  <c r="L1469" i="1"/>
  <c r="M1469" i="1"/>
  <c r="N1469" i="1"/>
  <c r="O1469" i="1"/>
  <c r="H1470" i="1"/>
  <c r="I1470" i="1"/>
  <c r="J1470" i="1"/>
  <c r="K1470" i="1"/>
  <c r="L1470" i="1"/>
  <c r="M1470" i="1"/>
  <c r="N1470" i="1"/>
  <c r="O1470" i="1"/>
  <c r="H1471" i="1"/>
  <c r="I1471" i="1"/>
  <c r="J1471" i="1"/>
  <c r="K1471" i="1"/>
  <c r="L1471" i="1"/>
  <c r="M1471" i="1"/>
  <c r="N1471" i="1"/>
  <c r="O1471" i="1"/>
  <c r="H1472" i="1"/>
  <c r="I1472" i="1"/>
  <c r="J1472" i="1"/>
  <c r="K1472" i="1"/>
  <c r="L1472" i="1"/>
  <c r="M1472" i="1"/>
  <c r="N1472" i="1"/>
  <c r="O1472" i="1"/>
  <c r="H1473" i="1"/>
  <c r="I1473" i="1"/>
  <c r="J1473" i="1"/>
  <c r="K1473" i="1"/>
  <c r="L1473" i="1"/>
  <c r="M1473" i="1"/>
  <c r="N1473" i="1"/>
  <c r="O1473" i="1"/>
  <c r="H1474" i="1"/>
  <c r="I1474" i="1"/>
  <c r="J1474" i="1"/>
  <c r="K1474" i="1"/>
  <c r="L1474" i="1"/>
  <c r="M1474" i="1"/>
  <c r="N1474" i="1"/>
  <c r="O1474" i="1"/>
  <c r="H1475" i="1"/>
  <c r="I1475" i="1"/>
  <c r="J1475" i="1"/>
  <c r="K1475" i="1"/>
  <c r="L1475" i="1"/>
  <c r="M1475" i="1"/>
  <c r="N1475" i="1"/>
  <c r="O1475" i="1"/>
  <c r="H1476" i="1"/>
  <c r="I1476" i="1"/>
  <c r="J1476" i="1"/>
  <c r="K1476" i="1"/>
  <c r="L1476" i="1"/>
  <c r="M1476" i="1"/>
  <c r="N1476" i="1"/>
  <c r="O1476" i="1"/>
  <c r="H1477" i="1"/>
  <c r="I1477" i="1"/>
  <c r="J1477" i="1"/>
  <c r="K1477" i="1"/>
  <c r="L1477" i="1"/>
  <c r="M1477" i="1"/>
  <c r="N1477" i="1"/>
  <c r="O1477" i="1"/>
  <c r="H1478" i="1"/>
  <c r="I1478" i="1"/>
  <c r="J1478" i="1"/>
  <c r="K1478" i="1"/>
  <c r="L1478" i="1"/>
  <c r="M1478" i="1"/>
  <c r="N1478" i="1"/>
  <c r="O1478" i="1"/>
  <c r="H1479" i="1"/>
  <c r="I1479" i="1"/>
  <c r="J1479" i="1"/>
  <c r="K1479" i="1"/>
  <c r="L1479" i="1"/>
  <c r="M1479" i="1"/>
  <c r="N1479" i="1"/>
  <c r="O1479" i="1"/>
  <c r="H1480" i="1"/>
  <c r="I1480" i="1"/>
  <c r="J1480" i="1"/>
  <c r="K1480" i="1"/>
  <c r="L1480" i="1"/>
  <c r="M1480" i="1"/>
  <c r="N1480" i="1"/>
  <c r="O1480" i="1"/>
  <c r="H1481" i="1"/>
  <c r="I1481" i="1"/>
  <c r="J1481" i="1"/>
  <c r="K1481" i="1"/>
  <c r="L1481" i="1"/>
  <c r="M1481" i="1"/>
  <c r="N1481" i="1"/>
  <c r="O1481" i="1"/>
  <c r="H1482" i="1"/>
  <c r="I1482" i="1"/>
  <c r="J1482" i="1"/>
  <c r="K1482" i="1"/>
  <c r="L1482" i="1"/>
  <c r="M1482" i="1"/>
  <c r="N1482" i="1"/>
  <c r="O1482" i="1"/>
  <c r="H1483" i="1"/>
  <c r="I1483" i="1"/>
  <c r="J1483" i="1"/>
  <c r="K1483" i="1"/>
  <c r="L1483" i="1"/>
  <c r="M1483" i="1"/>
  <c r="N1483" i="1"/>
  <c r="O1483" i="1"/>
  <c r="H1484" i="1"/>
  <c r="I1484" i="1"/>
  <c r="J1484" i="1"/>
  <c r="K1484" i="1"/>
  <c r="L1484" i="1"/>
  <c r="M1484" i="1"/>
  <c r="N1484" i="1"/>
  <c r="O1484" i="1"/>
  <c r="H1485" i="1"/>
  <c r="I1485" i="1"/>
  <c r="J1485" i="1"/>
  <c r="K1485" i="1"/>
  <c r="L1485" i="1"/>
  <c r="M1485" i="1"/>
  <c r="N1485" i="1"/>
  <c r="O1485" i="1"/>
  <c r="H1486" i="1"/>
  <c r="I1486" i="1"/>
  <c r="J1486" i="1"/>
  <c r="K1486" i="1"/>
  <c r="L1486" i="1"/>
  <c r="M1486" i="1"/>
  <c r="N1486" i="1"/>
  <c r="O1486" i="1"/>
  <c r="H1487" i="1"/>
  <c r="I1487" i="1"/>
  <c r="J1487" i="1"/>
  <c r="K1487" i="1"/>
  <c r="L1487" i="1"/>
  <c r="M1487" i="1"/>
  <c r="N1487" i="1"/>
  <c r="O1487" i="1"/>
  <c r="H1488" i="1"/>
  <c r="I1488" i="1"/>
  <c r="J1488" i="1"/>
  <c r="K1488" i="1"/>
  <c r="L1488" i="1"/>
  <c r="M1488" i="1"/>
  <c r="N1488" i="1"/>
  <c r="O1488" i="1"/>
  <c r="H1489" i="1"/>
  <c r="I1489" i="1"/>
  <c r="J1489" i="1"/>
  <c r="K1489" i="1"/>
  <c r="L1489" i="1"/>
  <c r="M1489" i="1"/>
  <c r="N1489" i="1"/>
  <c r="O1489" i="1"/>
  <c r="H1490" i="1"/>
  <c r="I1490" i="1"/>
  <c r="J1490" i="1"/>
  <c r="K1490" i="1"/>
  <c r="L1490" i="1"/>
  <c r="M1490" i="1"/>
  <c r="N1490" i="1"/>
  <c r="O1490" i="1"/>
  <c r="H1491" i="1"/>
  <c r="I1491" i="1"/>
  <c r="J1491" i="1"/>
  <c r="K1491" i="1"/>
  <c r="L1491" i="1"/>
  <c r="M1491" i="1"/>
  <c r="N1491" i="1"/>
  <c r="O1491" i="1"/>
  <c r="H1492" i="1"/>
  <c r="I1492" i="1"/>
  <c r="J1492" i="1"/>
  <c r="K1492" i="1"/>
  <c r="L1492" i="1"/>
  <c r="M1492" i="1"/>
  <c r="N1492" i="1"/>
  <c r="O1492" i="1"/>
  <c r="H1493" i="1"/>
  <c r="I1493" i="1"/>
  <c r="J1493" i="1"/>
  <c r="K1493" i="1"/>
  <c r="L1493" i="1"/>
  <c r="M1493" i="1"/>
  <c r="N1493" i="1"/>
  <c r="O1493" i="1"/>
  <c r="H1494" i="1"/>
  <c r="I1494" i="1"/>
  <c r="J1494" i="1"/>
  <c r="K1494" i="1"/>
  <c r="L1494" i="1"/>
  <c r="M1494" i="1"/>
  <c r="N1494" i="1"/>
  <c r="O1494" i="1"/>
  <c r="H1495" i="1"/>
  <c r="I1495" i="1"/>
  <c r="J1495" i="1"/>
  <c r="K1495" i="1"/>
  <c r="L1495" i="1"/>
  <c r="M1495" i="1"/>
  <c r="N1495" i="1"/>
  <c r="O1495" i="1"/>
  <c r="H1496" i="1"/>
  <c r="I1496" i="1"/>
  <c r="J1496" i="1"/>
  <c r="K1496" i="1"/>
  <c r="L1496" i="1"/>
  <c r="M1496" i="1"/>
  <c r="N1496" i="1"/>
  <c r="O1496" i="1"/>
  <c r="H1497" i="1"/>
  <c r="I1497" i="1"/>
  <c r="J1497" i="1"/>
  <c r="K1497" i="1"/>
  <c r="L1497" i="1"/>
  <c r="M1497" i="1"/>
  <c r="N1497" i="1"/>
  <c r="O1497" i="1"/>
  <c r="H1498" i="1"/>
  <c r="I1498" i="1"/>
  <c r="J1498" i="1"/>
  <c r="K1498" i="1"/>
  <c r="L1498" i="1"/>
  <c r="M1498" i="1"/>
  <c r="N1498" i="1"/>
  <c r="O1498" i="1"/>
  <c r="H1499" i="1"/>
  <c r="I1499" i="1"/>
  <c r="J1499" i="1"/>
  <c r="K1499" i="1"/>
  <c r="L1499" i="1"/>
  <c r="M1499" i="1"/>
  <c r="N1499" i="1"/>
  <c r="O1499" i="1"/>
  <c r="H1500" i="1"/>
  <c r="I1500" i="1"/>
  <c r="J1500" i="1"/>
  <c r="K1500" i="1"/>
  <c r="L1500" i="1"/>
  <c r="M1500" i="1"/>
  <c r="N1500" i="1"/>
  <c r="O1500" i="1"/>
  <c r="H1501" i="1"/>
  <c r="I1501" i="1"/>
  <c r="J1501" i="1"/>
  <c r="K1501" i="1"/>
  <c r="L1501" i="1"/>
  <c r="M1501" i="1"/>
  <c r="N1501" i="1"/>
  <c r="O1501" i="1"/>
  <c r="H1502" i="1"/>
  <c r="I1502" i="1"/>
  <c r="J1502" i="1"/>
  <c r="K1502" i="1"/>
  <c r="L1502" i="1"/>
  <c r="M1502" i="1"/>
  <c r="N1502" i="1"/>
  <c r="O1502" i="1"/>
  <c r="H1503" i="1"/>
  <c r="I1503" i="1"/>
  <c r="J1503" i="1"/>
  <c r="K1503" i="1"/>
  <c r="L1503" i="1"/>
  <c r="M1503" i="1"/>
  <c r="N1503" i="1"/>
  <c r="O1503" i="1"/>
  <c r="H1504" i="1"/>
  <c r="I1504" i="1"/>
  <c r="J1504" i="1"/>
  <c r="K1504" i="1"/>
  <c r="L1504" i="1"/>
  <c r="M1504" i="1"/>
  <c r="N1504" i="1"/>
  <c r="O1504" i="1"/>
  <c r="H1505" i="1"/>
  <c r="I1505" i="1"/>
  <c r="J1505" i="1"/>
  <c r="K1505" i="1"/>
  <c r="L1505" i="1"/>
  <c r="M1505" i="1"/>
  <c r="N1505" i="1"/>
  <c r="O1505" i="1"/>
  <c r="H1506" i="1"/>
  <c r="I1506" i="1"/>
  <c r="J1506" i="1"/>
  <c r="K1506" i="1"/>
  <c r="L1506" i="1"/>
  <c r="M1506" i="1"/>
  <c r="N1506" i="1"/>
  <c r="O1506" i="1"/>
  <c r="H1507" i="1"/>
  <c r="I1507" i="1"/>
  <c r="J1507" i="1"/>
  <c r="K1507" i="1"/>
  <c r="L1507" i="1"/>
  <c r="M1507" i="1"/>
  <c r="N1507" i="1"/>
  <c r="O1507" i="1"/>
  <c r="H1508" i="1"/>
  <c r="I1508" i="1"/>
  <c r="J1508" i="1"/>
  <c r="K1508" i="1"/>
  <c r="L1508" i="1"/>
  <c r="M1508" i="1"/>
  <c r="N1508" i="1"/>
  <c r="O1508" i="1"/>
  <c r="H1509" i="1"/>
  <c r="I1509" i="1"/>
  <c r="J1509" i="1"/>
  <c r="K1509" i="1"/>
  <c r="L1509" i="1"/>
  <c r="M1509" i="1"/>
  <c r="N1509" i="1"/>
  <c r="O1509" i="1"/>
  <c r="H1510" i="1"/>
  <c r="I1510" i="1"/>
  <c r="J1510" i="1"/>
  <c r="K1510" i="1"/>
  <c r="L1510" i="1"/>
  <c r="M1510" i="1"/>
  <c r="N1510" i="1"/>
  <c r="O1510" i="1"/>
  <c r="H1511" i="1"/>
  <c r="I1511" i="1"/>
  <c r="J1511" i="1"/>
  <c r="K1511" i="1"/>
  <c r="L1511" i="1"/>
  <c r="M1511" i="1"/>
  <c r="N1511" i="1"/>
  <c r="O1511" i="1"/>
  <c r="H1512" i="1"/>
  <c r="I1512" i="1"/>
  <c r="J1512" i="1"/>
  <c r="K1512" i="1"/>
  <c r="L1512" i="1"/>
  <c r="M1512" i="1"/>
  <c r="N1512" i="1"/>
  <c r="O1512" i="1"/>
  <c r="H1513" i="1"/>
  <c r="I1513" i="1"/>
  <c r="J1513" i="1"/>
  <c r="K1513" i="1"/>
  <c r="L1513" i="1"/>
  <c r="M1513" i="1"/>
  <c r="N1513" i="1"/>
  <c r="O1513" i="1"/>
  <c r="H1514" i="1"/>
  <c r="I1514" i="1"/>
  <c r="J1514" i="1"/>
  <c r="K1514" i="1"/>
  <c r="L1514" i="1"/>
  <c r="M1514" i="1"/>
  <c r="N1514" i="1"/>
  <c r="O1514" i="1"/>
  <c r="H1515" i="1"/>
  <c r="I1515" i="1"/>
  <c r="J1515" i="1"/>
  <c r="K1515" i="1"/>
  <c r="L1515" i="1"/>
  <c r="M1515" i="1"/>
  <c r="N1515" i="1"/>
  <c r="O1515" i="1"/>
  <c r="H1516" i="1"/>
  <c r="I1516" i="1"/>
  <c r="J1516" i="1"/>
  <c r="K1516" i="1"/>
  <c r="L1516" i="1"/>
  <c r="M1516" i="1"/>
  <c r="N1516" i="1"/>
  <c r="O1516" i="1"/>
  <c r="H1517" i="1"/>
  <c r="I1517" i="1"/>
  <c r="J1517" i="1"/>
  <c r="K1517" i="1"/>
  <c r="L1517" i="1"/>
  <c r="M1517" i="1"/>
  <c r="N1517" i="1"/>
  <c r="O1517" i="1"/>
  <c r="H1518" i="1"/>
  <c r="I1518" i="1"/>
  <c r="J1518" i="1"/>
  <c r="K1518" i="1"/>
  <c r="L1518" i="1"/>
  <c r="M1518" i="1"/>
  <c r="N1518" i="1"/>
  <c r="O1518" i="1"/>
  <c r="H1519" i="1"/>
  <c r="I1519" i="1"/>
  <c r="J1519" i="1"/>
  <c r="K1519" i="1"/>
  <c r="L1519" i="1"/>
  <c r="M1519" i="1"/>
  <c r="N1519" i="1"/>
  <c r="O1519" i="1"/>
  <c r="H1520" i="1"/>
  <c r="I1520" i="1"/>
  <c r="J1520" i="1"/>
  <c r="K1520" i="1"/>
  <c r="L1520" i="1"/>
  <c r="M1520" i="1"/>
  <c r="N1520" i="1"/>
  <c r="O1520" i="1"/>
  <c r="H1521" i="1"/>
  <c r="I1521" i="1"/>
  <c r="J1521" i="1"/>
  <c r="K1521" i="1"/>
  <c r="L1521" i="1"/>
  <c r="M1521" i="1"/>
  <c r="N1521" i="1"/>
  <c r="O1521" i="1"/>
  <c r="H1522" i="1"/>
  <c r="I1522" i="1"/>
  <c r="J1522" i="1"/>
  <c r="K1522" i="1"/>
  <c r="L1522" i="1"/>
  <c r="M1522" i="1"/>
  <c r="N1522" i="1"/>
  <c r="O1522" i="1"/>
  <c r="H1523" i="1"/>
  <c r="I1523" i="1"/>
  <c r="J1523" i="1"/>
  <c r="K1523" i="1"/>
  <c r="L1523" i="1"/>
  <c r="M1523" i="1"/>
  <c r="N1523" i="1"/>
  <c r="O1523" i="1"/>
  <c r="H1524" i="1"/>
  <c r="I1524" i="1"/>
  <c r="J1524" i="1"/>
  <c r="K1524" i="1"/>
  <c r="L1524" i="1"/>
  <c r="M1524" i="1"/>
  <c r="N1524" i="1"/>
  <c r="O1524" i="1"/>
  <c r="H1525" i="1"/>
  <c r="I1525" i="1"/>
  <c r="J1525" i="1"/>
  <c r="K1525" i="1"/>
  <c r="L1525" i="1"/>
  <c r="M1525" i="1"/>
  <c r="N1525" i="1"/>
  <c r="O1525" i="1"/>
  <c r="H1526" i="1"/>
  <c r="I1526" i="1"/>
  <c r="J1526" i="1"/>
  <c r="K1526" i="1"/>
  <c r="L1526" i="1"/>
  <c r="M1526" i="1"/>
  <c r="N1526" i="1"/>
  <c r="O1526" i="1"/>
  <c r="H1527" i="1"/>
  <c r="I1527" i="1"/>
  <c r="J1527" i="1"/>
  <c r="K1527" i="1"/>
  <c r="L1527" i="1"/>
  <c r="M1527" i="1"/>
  <c r="N1527" i="1"/>
  <c r="O1527" i="1"/>
  <c r="H1528" i="1"/>
  <c r="I1528" i="1"/>
  <c r="J1528" i="1"/>
  <c r="K1528" i="1"/>
  <c r="L1528" i="1"/>
  <c r="M1528" i="1"/>
  <c r="N1528" i="1"/>
  <c r="O1528" i="1"/>
  <c r="H1529" i="1"/>
  <c r="I1529" i="1"/>
  <c r="J1529" i="1"/>
  <c r="K1529" i="1"/>
  <c r="L1529" i="1"/>
  <c r="M1529" i="1"/>
  <c r="N1529" i="1"/>
  <c r="O1529" i="1"/>
  <c r="H1530" i="1"/>
  <c r="I1530" i="1"/>
  <c r="J1530" i="1"/>
  <c r="K1530" i="1"/>
  <c r="L1530" i="1"/>
  <c r="M1530" i="1"/>
  <c r="N1530" i="1"/>
  <c r="O1530" i="1"/>
  <c r="H1531" i="1"/>
  <c r="I1531" i="1"/>
  <c r="J1531" i="1"/>
  <c r="K1531" i="1"/>
  <c r="L1531" i="1"/>
  <c r="M1531" i="1"/>
  <c r="N1531" i="1"/>
  <c r="O1531" i="1"/>
  <c r="H1532" i="1"/>
  <c r="I1532" i="1"/>
  <c r="J1532" i="1"/>
  <c r="K1532" i="1"/>
  <c r="L1532" i="1"/>
  <c r="M1532" i="1"/>
  <c r="N1532" i="1"/>
  <c r="O1532" i="1"/>
  <c r="H1533" i="1"/>
  <c r="I1533" i="1"/>
  <c r="J1533" i="1"/>
  <c r="K1533" i="1"/>
  <c r="L1533" i="1"/>
  <c r="M1533" i="1"/>
  <c r="N1533" i="1"/>
  <c r="O1533" i="1"/>
  <c r="H1534" i="1"/>
  <c r="I1534" i="1"/>
  <c r="J1534" i="1"/>
  <c r="K1534" i="1"/>
  <c r="L1534" i="1"/>
  <c r="M1534" i="1"/>
  <c r="N1534" i="1"/>
  <c r="O1534" i="1"/>
  <c r="H1535" i="1"/>
  <c r="I1535" i="1"/>
  <c r="J1535" i="1"/>
  <c r="K1535" i="1"/>
  <c r="L1535" i="1"/>
  <c r="M1535" i="1"/>
  <c r="N1535" i="1"/>
  <c r="O1535" i="1"/>
  <c r="H1536" i="1"/>
  <c r="I1536" i="1"/>
  <c r="J1536" i="1"/>
  <c r="K1536" i="1"/>
  <c r="L1536" i="1"/>
  <c r="M1536" i="1"/>
  <c r="N1536" i="1"/>
  <c r="O1536" i="1"/>
  <c r="H1537" i="1"/>
  <c r="I1537" i="1"/>
  <c r="J1537" i="1"/>
  <c r="K1537" i="1"/>
  <c r="L1537" i="1"/>
  <c r="M1537" i="1"/>
  <c r="N1537" i="1"/>
  <c r="O1537" i="1"/>
  <c r="H1538" i="1"/>
  <c r="I1538" i="1"/>
  <c r="J1538" i="1"/>
  <c r="K1538" i="1"/>
  <c r="L1538" i="1"/>
  <c r="M1538" i="1"/>
  <c r="N1538" i="1"/>
  <c r="O1538" i="1"/>
  <c r="H1539" i="1"/>
  <c r="I1539" i="1"/>
  <c r="J1539" i="1"/>
  <c r="K1539" i="1"/>
  <c r="L1539" i="1"/>
  <c r="M1539" i="1"/>
  <c r="N1539" i="1"/>
  <c r="O1539" i="1"/>
  <c r="H1540" i="1"/>
  <c r="I1540" i="1"/>
  <c r="J1540" i="1"/>
  <c r="K1540" i="1"/>
  <c r="L1540" i="1"/>
  <c r="M1540" i="1"/>
  <c r="N1540" i="1"/>
  <c r="O1540" i="1"/>
  <c r="H1541" i="1"/>
  <c r="I1541" i="1"/>
  <c r="J1541" i="1"/>
  <c r="K1541" i="1"/>
  <c r="L1541" i="1"/>
  <c r="M1541" i="1"/>
  <c r="N1541" i="1"/>
  <c r="O1541" i="1"/>
  <c r="H1542" i="1"/>
  <c r="I1542" i="1"/>
  <c r="J1542" i="1"/>
  <c r="K1542" i="1"/>
  <c r="L1542" i="1"/>
  <c r="M1542" i="1"/>
  <c r="N1542" i="1"/>
  <c r="O1542" i="1"/>
  <c r="H1543" i="1"/>
  <c r="I1543" i="1"/>
  <c r="J1543" i="1"/>
  <c r="K1543" i="1"/>
  <c r="L1543" i="1"/>
  <c r="M1543" i="1"/>
  <c r="N1543" i="1"/>
  <c r="O1543" i="1"/>
  <c r="H1544" i="1"/>
  <c r="I1544" i="1"/>
  <c r="J1544" i="1"/>
  <c r="K1544" i="1"/>
  <c r="L1544" i="1"/>
  <c r="M1544" i="1"/>
  <c r="N1544" i="1"/>
  <c r="O1544" i="1"/>
  <c r="H1545" i="1"/>
  <c r="I1545" i="1"/>
  <c r="J1545" i="1"/>
  <c r="K1545" i="1"/>
  <c r="L1545" i="1"/>
  <c r="M1545" i="1"/>
  <c r="N1545" i="1"/>
  <c r="O1545" i="1"/>
  <c r="H1546" i="1"/>
  <c r="I1546" i="1"/>
  <c r="J1546" i="1"/>
  <c r="K1546" i="1"/>
  <c r="L1546" i="1"/>
  <c r="M1546" i="1"/>
  <c r="N1546" i="1"/>
  <c r="O1546" i="1"/>
  <c r="H1547" i="1"/>
  <c r="I1547" i="1"/>
  <c r="J1547" i="1"/>
  <c r="K1547" i="1"/>
  <c r="L1547" i="1"/>
  <c r="M1547" i="1"/>
  <c r="N1547" i="1"/>
  <c r="O1547" i="1"/>
  <c r="H1548" i="1"/>
  <c r="I1548" i="1"/>
  <c r="J1548" i="1"/>
  <c r="K1548" i="1"/>
  <c r="L1548" i="1"/>
  <c r="M1548" i="1"/>
  <c r="N1548" i="1"/>
  <c r="O1548" i="1"/>
  <c r="H1549" i="1"/>
  <c r="I1549" i="1"/>
  <c r="J1549" i="1"/>
  <c r="K1549" i="1"/>
  <c r="L1549" i="1"/>
  <c r="M1549" i="1"/>
  <c r="N1549" i="1"/>
  <c r="O1549" i="1"/>
  <c r="H1550" i="1"/>
  <c r="I1550" i="1"/>
  <c r="J1550" i="1"/>
  <c r="K1550" i="1"/>
  <c r="L1550" i="1"/>
  <c r="M1550" i="1"/>
  <c r="N1550" i="1"/>
  <c r="O1550" i="1"/>
  <c r="H1551" i="1"/>
  <c r="I1551" i="1"/>
  <c r="J1551" i="1"/>
  <c r="K1551" i="1"/>
  <c r="L1551" i="1"/>
  <c r="M1551" i="1"/>
  <c r="N1551" i="1"/>
  <c r="O1551" i="1"/>
  <c r="H1552" i="1"/>
  <c r="I1552" i="1"/>
  <c r="J1552" i="1"/>
  <c r="K1552" i="1"/>
  <c r="L1552" i="1"/>
  <c r="M1552" i="1"/>
  <c r="N1552" i="1"/>
  <c r="O1552" i="1"/>
  <c r="H1553" i="1"/>
  <c r="I1553" i="1"/>
  <c r="J1553" i="1"/>
  <c r="K1553" i="1"/>
  <c r="L1553" i="1"/>
  <c r="M1553" i="1"/>
  <c r="N1553" i="1"/>
  <c r="O1553" i="1"/>
  <c r="H1554" i="1"/>
  <c r="I1554" i="1"/>
  <c r="J1554" i="1"/>
  <c r="K1554" i="1"/>
  <c r="L1554" i="1"/>
  <c r="M1554" i="1"/>
  <c r="N1554" i="1"/>
  <c r="O1554" i="1"/>
  <c r="H1555" i="1"/>
  <c r="I1555" i="1"/>
  <c r="J1555" i="1"/>
  <c r="K1555" i="1"/>
  <c r="L1555" i="1"/>
  <c r="M1555" i="1"/>
  <c r="N1555" i="1"/>
  <c r="O1555" i="1"/>
  <c r="H1556" i="1"/>
  <c r="I1556" i="1"/>
  <c r="J1556" i="1"/>
  <c r="K1556" i="1"/>
  <c r="L1556" i="1"/>
  <c r="M1556" i="1"/>
  <c r="N1556" i="1"/>
  <c r="O1556" i="1"/>
  <c r="H1557" i="1"/>
  <c r="I1557" i="1"/>
  <c r="J1557" i="1"/>
  <c r="K1557" i="1"/>
  <c r="L1557" i="1"/>
  <c r="M1557" i="1"/>
  <c r="N1557" i="1"/>
  <c r="O1557" i="1"/>
  <c r="H1558" i="1"/>
  <c r="I1558" i="1"/>
  <c r="J1558" i="1"/>
  <c r="K1558" i="1"/>
  <c r="L1558" i="1"/>
  <c r="M1558" i="1"/>
  <c r="N1558" i="1"/>
  <c r="O1558" i="1"/>
  <c r="H1559" i="1"/>
  <c r="I1559" i="1"/>
  <c r="J1559" i="1"/>
  <c r="K1559" i="1"/>
  <c r="L1559" i="1"/>
  <c r="M1559" i="1"/>
  <c r="N1559" i="1"/>
  <c r="O1559" i="1"/>
  <c r="H1560" i="1"/>
  <c r="I1560" i="1"/>
  <c r="J1560" i="1"/>
  <c r="K1560" i="1"/>
  <c r="L1560" i="1"/>
  <c r="M1560" i="1"/>
  <c r="N1560" i="1"/>
  <c r="O1560" i="1"/>
  <c r="H1561" i="1"/>
  <c r="I1561" i="1"/>
  <c r="J1561" i="1"/>
  <c r="K1561" i="1"/>
  <c r="L1561" i="1"/>
  <c r="M1561" i="1"/>
  <c r="N1561" i="1"/>
  <c r="O1561" i="1"/>
  <c r="H1562" i="1"/>
  <c r="I1562" i="1"/>
  <c r="J1562" i="1"/>
  <c r="K1562" i="1"/>
  <c r="L1562" i="1"/>
  <c r="M1562" i="1"/>
  <c r="N1562" i="1"/>
  <c r="O1562" i="1"/>
  <c r="H1563" i="1"/>
  <c r="I1563" i="1"/>
  <c r="J1563" i="1"/>
  <c r="K1563" i="1"/>
  <c r="L1563" i="1"/>
  <c r="M1563" i="1"/>
  <c r="N1563" i="1"/>
  <c r="O1563" i="1"/>
  <c r="H1564" i="1"/>
  <c r="I1564" i="1"/>
  <c r="J1564" i="1"/>
  <c r="K1564" i="1"/>
  <c r="L1564" i="1"/>
  <c r="M1564" i="1"/>
  <c r="N1564" i="1"/>
  <c r="O1564" i="1"/>
  <c r="H1565" i="1"/>
  <c r="I1565" i="1"/>
  <c r="J1565" i="1"/>
  <c r="K1565" i="1"/>
  <c r="L1565" i="1"/>
  <c r="M1565" i="1"/>
  <c r="N1565" i="1"/>
  <c r="O1565" i="1"/>
  <c r="H1566" i="1"/>
  <c r="I1566" i="1"/>
  <c r="J1566" i="1"/>
  <c r="K1566" i="1"/>
  <c r="L1566" i="1"/>
  <c r="M1566" i="1"/>
  <c r="N1566" i="1"/>
  <c r="O1566" i="1"/>
  <c r="H1567" i="1"/>
  <c r="I1567" i="1"/>
  <c r="J1567" i="1"/>
  <c r="K1567" i="1"/>
  <c r="L1567" i="1"/>
  <c r="M1567" i="1"/>
  <c r="N1567" i="1"/>
  <c r="O1567" i="1"/>
  <c r="H1568" i="1"/>
  <c r="I1568" i="1"/>
  <c r="J1568" i="1"/>
  <c r="K1568" i="1"/>
  <c r="L1568" i="1"/>
  <c r="M1568" i="1"/>
  <c r="N1568" i="1"/>
  <c r="O1568" i="1"/>
  <c r="H1569" i="1"/>
  <c r="I1569" i="1"/>
  <c r="J1569" i="1"/>
  <c r="K1569" i="1"/>
  <c r="L1569" i="1"/>
  <c r="M1569" i="1"/>
  <c r="N1569" i="1"/>
  <c r="O1569" i="1"/>
  <c r="H1570" i="1"/>
  <c r="I1570" i="1"/>
  <c r="J1570" i="1"/>
  <c r="K1570" i="1"/>
  <c r="L1570" i="1"/>
  <c r="M1570" i="1"/>
  <c r="N1570" i="1"/>
  <c r="O1570" i="1"/>
  <c r="H1571" i="1"/>
  <c r="I1571" i="1"/>
  <c r="J1571" i="1"/>
  <c r="K1571" i="1"/>
  <c r="L1571" i="1"/>
  <c r="M1571" i="1"/>
  <c r="N1571" i="1"/>
  <c r="O1571" i="1"/>
  <c r="H1572" i="1"/>
  <c r="I1572" i="1"/>
  <c r="J1572" i="1"/>
  <c r="K1572" i="1"/>
  <c r="L1572" i="1"/>
  <c r="M1572" i="1"/>
  <c r="N1572" i="1"/>
  <c r="O1572" i="1"/>
  <c r="H1573" i="1"/>
  <c r="I1573" i="1"/>
  <c r="J1573" i="1"/>
  <c r="K1573" i="1"/>
  <c r="L1573" i="1"/>
  <c r="M1573" i="1"/>
  <c r="N1573" i="1"/>
  <c r="O1573" i="1"/>
  <c r="H1574" i="1"/>
  <c r="I1574" i="1"/>
  <c r="J1574" i="1"/>
  <c r="K1574" i="1"/>
  <c r="L1574" i="1"/>
  <c r="M1574" i="1"/>
  <c r="N1574" i="1"/>
  <c r="O1574" i="1"/>
  <c r="H1575" i="1"/>
  <c r="I1575" i="1"/>
  <c r="J1575" i="1"/>
  <c r="K1575" i="1"/>
  <c r="L1575" i="1"/>
  <c r="M1575" i="1"/>
  <c r="N1575" i="1"/>
  <c r="O1575" i="1"/>
  <c r="H1576" i="1"/>
  <c r="I1576" i="1"/>
  <c r="J1576" i="1"/>
  <c r="K1576" i="1"/>
  <c r="L1576" i="1"/>
  <c r="M1576" i="1"/>
  <c r="N1576" i="1"/>
  <c r="O1576" i="1"/>
  <c r="H1577" i="1"/>
  <c r="I1577" i="1"/>
  <c r="J1577" i="1"/>
  <c r="K1577" i="1"/>
  <c r="L1577" i="1"/>
  <c r="M1577" i="1"/>
  <c r="N1577" i="1"/>
  <c r="O1577" i="1"/>
  <c r="H1578" i="1"/>
  <c r="I1578" i="1"/>
  <c r="J1578" i="1"/>
  <c r="K1578" i="1"/>
  <c r="L1578" i="1"/>
  <c r="M1578" i="1"/>
  <c r="N1578" i="1"/>
  <c r="O1578" i="1"/>
  <c r="H1579" i="1"/>
  <c r="I1579" i="1"/>
  <c r="J1579" i="1"/>
  <c r="K1579" i="1"/>
  <c r="L1579" i="1"/>
  <c r="M1579" i="1"/>
  <c r="N1579" i="1"/>
  <c r="O1579" i="1"/>
  <c r="H1580" i="1"/>
  <c r="I1580" i="1"/>
  <c r="J1580" i="1"/>
  <c r="K1580" i="1"/>
  <c r="L1580" i="1"/>
  <c r="M1580" i="1"/>
  <c r="N1580" i="1"/>
  <c r="O1580" i="1"/>
  <c r="H1581" i="1"/>
  <c r="I1581" i="1"/>
  <c r="J1581" i="1"/>
  <c r="K1581" i="1"/>
  <c r="L1581" i="1"/>
  <c r="M1581" i="1"/>
  <c r="N1581" i="1"/>
  <c r="O1581" i="1"/>
  <c r="H1582" i="1"/>
  <c r="I1582" i="1"/>
  <c r="J1582" i="1"/>
  <c r="K1582" i="1"/>
  <c r="L1582" i="1"/>
  <c r="M1582" i="1"/>
  <c r="N1582" i="1"/>
  <c r="O1582" i="1"/>
  <c r="H1583" i="1"/>
  <c r="I1583" i="1"/>
  <c r="J1583" i="1"/>
  <c r="K1583" i="1"/>
  <c r="L1583" i="1"/>
  <c r="M1583" i="1"/>
  <c r="N1583" i="1"/>
  <c r="O1583" i="1"/>
  <c r="H1584" i="1"/>
  <c r="I1584" i="1"/>
  <c r="J1584" i="1"/>
  <c r="K1584" i="1"/>
  <c r="L1584" i="1"/>
  <c r="M1584" i="1"/>
  <c r="N1584" i="1"/>
  <c r="O1584" i="1"/>
  <c r="H1585" i="1"/>
  <c r="I1585" i="1"/>
  <c r="J1585" i="1"/>
  <c r="K1585" i="1"/>
  <c r="L1585" i="1"/>
  <c r="M1585" i="1"/>
  <c r="N1585" i="1"/>
  <c r="O1585" i="1"/>
  <c r="H1586" i="1"/>
  <c r="I1586" i="1"/>
  <c r="J1586" i="1"/>
  <c r="K1586" i="1"/>
  <c r="L1586" i="1"/>
  <c r="M1586" i="1"/>
  <c r="N1586" i="1"/>
  <c r="O1586" i="1"/>
  <c r="H1587" i="1"/>
  <c r="I1587" i="1"/>
  <c r="J1587" i="1"/>
  <c r="K1587" i="1"/>
  <c r="L1587" i="1"/>
  <c r="M1587" i="1"/>
  <c r="N1587" i="1"/>
  <c r="O1587" i="1"/>
  <c r="H1588" i="1"/>
  <c r="I1588" i="1"/>
  <c r="J1588" i="1"/>
  <c r="K1588" i="1"/>
  <c r="L1588" i="1"/>
  <c r="M1588" i="1"/>
  <c r="N1588" i="1"/>
  <c r="O1588" i="1"/>
  <c r="H1589" i="1"/>
  <c r="I1589" i="1"/>
  <c r="J1589" i="1"/>
  <c r="K1589" i="1"/>
  <c r="L1589" i="1"/>
  <c r="M1589" i="1"/>
  <c r="N1589" i="1"/>
  <c r="O1589" i="1"/>
  <c r="H1590" i="1"/>
  <c r="I1590" i="1"/>
  <c r="J1590" i="1"/>
  <c r="K1590" i="1"/>
  <c r="L1590" i="1"/>
  <c r="M1590" i="1"/>
  <c r="N1590" i="1"/>
  <c r="O1590" i="1"/>
  <c r="H1591" i="1"/>
  <c r="I1591" i="1"/>
  <c r="J1591" i="1"/>
  <c r="K1591" i="1"/>
  <c r="L1591" i="1"/>
  <c r="M1591" i="1"/>
  <c r="N1591" i="1"/>
  <c r="O1591" i="1"/>
  <c r="H1592" i="1"/>
  <c r="I1592" i="1"/>
  <c r="J1592" i="1"/>
  <c r="K1592" i="1"/>
  <c r="L1592" i="1"/>
  <c r="M1592" i="1"/>
  <c r="N1592" i="1"/>
  <c r="O1592" i="1"/>
  <c r="H1593" i="1"/>
  <c r="I1593" i="1"/>
  <c r="J1593" i="1"/>
  <c r="K1593" i="1"/>
  <c r="L1593" i="1"/>
  <c r="M1593" i="1"/>
  <c r="N1593" i="1"/>
  <c r="O1593" i="1"/>
  <c r="H1594" i="1"/>
  <c r="I1594" i="1"/>
  <c r="J1594" i="1"/>
  <c r="K1594" i="1"/>
  <c r="L1594" i="1"/>
  <c r="M1594" i="1"/>
  <c r="N1594" i="1"/>
  <c r="O1594" i="1"/>
  <c r="H1595" i="1"/>
  <c r="I1595" i="1"/>
  <c r="J1595" i="1"/>
  <c r="K1595" i="1"/>
  <c r="L1595" i="1"/>
  <c r="M1595" i="1"/>
  <c r="N1595" i="1"/>
  <c r="O1595" i="1"/>
  <c r="H1596" i="1"/>
  <c r="I1596" i="1"/>
  <c r="J1596" i="1"/>
  <c r="K1596" i="1"/>
  <c r="L1596" i="1"/>
  <c r="M1596" i="1"/>
  <c r="N1596" i="1"/>
  <c r="O1596" i="1"/>
  <c r="H1597" i="1"/>
  <c r="I1597" i="1"/>
  <c r="J1597" i="1"/>
  <c r="K1597" i="1"/>
  <c r="L1597" i="1"/>
  <c r="M1597" i="1"/>
  <c r="N1597" i="1"/>
  <c r="O1597" i="1"/>
  <c r="H1598" i="1"/>
  <c r="I1598" i="1"/>
  <c r="J1598" i="1"/>
  <c r="K1598" i="1"/>
  <c r="L1598" i="1"/>
  <c r="M1598" i="1"/>
  <c r="N1598" i="1"/>
  <c r="O1598" i="1"/>
  <c r="H1599" i="1"/>
  <c r="I1599" i="1"/>
  <c r="J1599" i="1"/>
  <c r="K1599" i="1"/>
  <c r="L1599" i="1"/>
  <c r="M1599" i="1"/>
  <c r="N1599" i="1"/>
  <c r="O1599" i="1"/>
  <c r="H1600" i="1"/>
  <c r="I1600" i="1"/>
  <c r="J1600" i="1"/>
  <c r="K1600" i="1"/>
  <c r="L1600" i="1"/>
  <c r="M1600" i="1"/>
  <c r="N1600" i="1"/>
  <c r="O1600" i="1"/>
  <c r="H1601" i="1"/>
  <c r="I1601" i="1"/>
  <c r="J1601" i="1"/>
  <c r="K1601" i="1"/>
  <c r="L1601" i="1"/>
  <c r="M1601" i="1"/>
  <c r="N1601" i="1"/>
  <c r="O1601" i="1"/>
  <c r="H1602" i="1"/>
  <c r="I1602" i="1"/>
  <c r="J1602" i="1"/>
  <c r="K1602" i="1"/>
  <c r="L1602" i="1"/>
  <c r="M1602" i="1"/>
  <c r="N1602" i="1"/>
  <c r="O1602" i="1"/>
  <c r="H1603" i="1"/>
  <c r="I1603" i="1"/>
  <c r="J1603" i="1"/>
  <c r="K1603" i="1"/>
  <c r="L1603" i="1"/>
  <c r="M1603" i="1"/>
  <c r="N1603" i="1"/>
  <c r="O1603" i="1"/>
  <c r="H1604" i="1"/>
  <c r="I1604" i="1"/>
  <c r="J1604" i="1"/>
  <c r="K1604" i="1"/>
  <c r="L1604" i="1"/>
  <c r="M1604" i="1"/>
  <c r="N1604" i="1"/>
  <c r="O1604" i="1"/>
  <c r="AH18" i="1"/>
  <c r="AO18" i="1" s="1"/>
  <c r="AS16" i="1"/>
  <c r="AS17" i="1"/>
  <c r="AE16" i="1"/>
  <c r="AL16" i="1" s="1"/>
  <c r="AE15" i="1"/>
  <c r="AL15" i="1" s="1"/>
  <c r="AK14" i="1"/>
  <c r="AR14" i="1" s="1"/>
  <c r="AK15" i="1"/>
  <c r="AR15" i="1" s="1"/>
  <c r="AK16" i="1"/>
  <c r="AR16" i="1" s="1"/>
  <c r="AK17" i="1"/>
  <c r="AR17" i="1" s="1"/>
  <c r="AK18" i="1"/>
  <c r="AR18" i="1" s="1"/>
  <c r="AK19" i="1"/>
  <c r="AR19" i="1" s="1"/>
  <c r="AK20" i="1"/>
  <c r="AR20" i="1" s="1"/>
  <c r="AK21" i="1"/>
  <c r="AR21" i="1" s="1"/>
  <c r="AK22" i="1"/>
  <c r="AR22" i="1" s="1"/>
  <c r="AK23" i="1"/>
  <c r="AR23" i="1" s="1"/>
  <c r="AK24" i="1"/>
  <c r="AR24" i="1" s="1"/>
  <c r="AK25" i="1"/>
  <c r="AR25" i="1" s="1"/>
  <c r="AK26" i="1"/>
  <c r="AR26" i="1" s="1"/>
  <c r="AK27" i="1"/>
  <c r="AR27" i="1" s="1"/>
  <c r="AK28" i="1"/>
  <c r="AR28" i="1" s="1"/>
  <c r="AK29" i="1"/>
  <c r="AR29" i="1" s="1"/>
  <c r="AK30" i="1"/>
  <c r="AR30" i="1" s="1"/>
  <c r="AK31" i="1"/>
  <c r="AR31" i="1" s="1"/>
  <c r="AK32" i="1"/>
  <c r="AR32" i="1" s="1"/>
  <c r="AK33" i="1"/>
  <c r="AR33" i="1" s="1"/>
  <c r="AK34" i="1"/>
  <c r="AR34" i="1" s="1"/>
  <c r="AK35" i="1"/>
  <c r="AR35" i="1" s="1"/>
  <c r="AK36" i="1"/>
  <c r="AR36" i="1" s="1"/>
  <c r="AK37" i="1"/>
  <c r="AR37" i="1" s="1"/>
  <c r="AK38" i="1"/>
  <c r="AR38" i="1" s="1"/>
  <c r="AK39" i="1"/>
  <c r="AR39" i="1" s="1"/>
  <c r="AK40" i="1"/>
  <c r="AR40" i="1" s="1"/>
  <c r="AK41" i="1"/>
  <c r="AR41" i="1" s="1"/>
  <c r="AK42" i="1"/>
  <c r="AR42" i="1" s="1"/>
  <c r="AK43" i="1"/>
  <c r="AR43" i="1" s="1"/>
  <c r="AK44" i="1"/>
  <c r="AR44" i="1" s="1"/>
  <c r="AK45" i="1"/>
  <c r="AR45" i="1" s="1"/>
  <c r="AK46" i="1"/>
  <c r="AR46" i="1" s="1"/>
  <c r="AK47" i="1"/>
  <c r="AR47" i="1" s="1"/>
  <c r="AK48" i="1"/>
  <c r="AR48" i="1" s="1"/>
  <c r="AK49" i="1"/>
  <c r="AR49" i="1" s="1"/>
  <c r="AK50" i="1"/>
  <c r="AR50" i="1" s="1"/>
  <c r="AK51" i="1"/>
  <c r="AR51" i="1" s="1"/>
  <c r="AK52" i="1"/>
  <c r="AR52" i="1" s="1"/>
  <c r="AK53" i="1"/>
  <c r="AR53" i="1" s="1"/>
  <c r="AK54" i="1"/>
  <c r="AR54" i="1" s="1"/>
  <c r="AK55" i="1"/>
  <c r="AR55" i="1" s="1"/>
  <c r="AK56" i="1"/>
  <c r="AR56" i="1" s="1"/>
  <c r="AK57" i="1"/>
  <c r="AR57" i="1" s="1"/>
  <c r="AK58" i="1"/>
  <c r="AR58" i="1" s="1"/>
  <c r="AK59" i="1"/>
  <c r="AR59" i="1" s="1"/>
  <c r="AK60" i="1"/>
  <c r="AR60" i="1" s="1"/>
  <c r="AK61" i="1"/>
  <c r="AR61" i="1" s="1"/>
  <c r="AK62" i="1"/>
  <c r="AR62" i="1" s="1"/>
  <c r="AK63" i="1"/>
  <c r="AR63" i="1" s="1"/>
  <c r="AK64" i="1"/>
  <c r="AR64" i="1" s="1"/>
  <c r="AK65" i="1"/>
  <c r="AR65" i="1" s="1"/>
  <c r="AK66" i="1"/>
  <c r="AR66" i="1" s="1"/>
  <c r="AK67" i="1"/>
  <c r="AR67" i="1" s="1"/>
  <c r="AK68" i="1"/>
  <c r="AR68" i="1" s="1"/>
  <c r="AK69" i="1"/>
  <c r="AR69" i="1" s="1"/>
  <c r="AK70" i="1"/>
  <c r="AR70" i="1" s="1"/>
  <c r="AK71" i="1"/>
  <c r="AR71" i="1" s="1"/>
  <c r="AK72" i="1"/>
  <c r="AR72" i="1" s="1"/>
  <c r="AK73" i="1"/>
  <c r="AR73" i="1" s="1"/>
  <c r="AK74" i="1"/>
  <c r="AR74" i="1" s="1"/>
  <c r="AK75" i="1"/>
  <c r="AR75" i="1" s="1"/>
  <c r="AK76" i="1"/>
  <c r="AR76" i="1" s="1"/>
  <c r="AK77" i="1"/>
  <c r="AR77" i="1" s="1"/>
  <c r="AK78" i="1"/>
  <c r="AR78" i="1" s="1"/>
  <c r="AK79" i="1"/>
  <c r="AR79" i="1" s="1"/>
  <c r="AK80" i="1"/>
  <c r="AR80" i="1" s="1"/>
  <c r="AK81" i="1"/>
  <c r="AR81" i="1" s="1"/>
  <c r="AK82" i="1"/>
  <c r="AR82" i="1" s="1"/>
  <c r="AK83" i="1"/>
  <c r="AR83" i="1" s="1"/>
  <c r="AK84" i="1"/>
  <c r="AR84" i="1" s="1"/>
  <c r="AK85" i="1"/>
  <c r="AR85" i="1" s="1"/>
  <c r="AK86" i="1"/>
  <c r="AR86" i="1" s="1"/>
  <c r="AK87" i="1"/>
  <c r="AR87" i="1" s="1"/>
  <c r="AK88" i="1"/>
  <c r="AR88" i="1" s="1"/>
  <c r="AK89" i="1"/>
  <c r="AR89" i="1" s="1"/>
  <c r="AK90" i="1"/>
  <c r="AR90" i="1" s="1"/>
  <c r="AK91" i="1"/>
  <c r="AR91" i="1" s="1"/>
  <c r="AK92" i="1"/>
  <c r="AR92" i="1" s="1"/>
  <c r="AK93" i="1"/>
  <c r="AR93" i="1" s="1"/>
  <c r="AK94" i="1"/>
  <c r="AR94" i="1" s="1"/>
  <c r="AK95" i="1"/>
  <c r="AR95" i="1" s="1"/>
  <c r="AK96" i="1"/>
  <c r="AR96" i="1" s="1"/>
  <c r="AK97" i="1"/>
  <c r="AR97" i="1" s="1"/>
  <c r="AK98" i="1"/>
  <c r="AR98" i="1" s="1"/>
  <c r="AK99" i="1"/>
  <c r="AR99" i="1" s="1"/>
  <c r="AK100" i="1"/>
  <c r="AR100" i="1" s="1"/>
  <c r="AK101" i="1"/>
  <c r="AR101" i="1" s="1"/>
  <c r="AK102" i="1"/>
  <c r="AR102" i="1" s="1"/>
  <c r="AK103" i="1"/>
  <c r="AR103" i="1" s="1"/>
  <c r="AK104" i="1"/>
  <c r="AR104" i="1" s="1"/>
  <c r="AK105" i="1"/>
  <c r="AR105" i="1" s="1"/>
  <c r="AK106" i="1"/>
  <c r="AR106" i="1" s="1"/>
  <c r="AK107" i="1"/>
  <c r="AR107" i="1" s="1"/>
  <c r="AK108" i="1"/>
  <c r="AR108" i="1" s="1"/>
  <c r="AK109" i="1"/>
  <c r="AR109" i="1" s="1"/>
  <c r="AK110" i="1"/>
  <c r="AR110" i="1" s="1"/>
  <c r="AK111" i="1"/>
  <c r="AR111" i="1" s="1"/>
  <c r="AK112" i="1"/>
  <c r="AR112" i="1" s="1"/>
  <c r="AK113" i="1"/>
  <c r="AR113" i="1" s="1"/>
  <c r="AK114" i="1"/>
  <c r="AR114" i="1" s="1"/>
  <c r="AK115" i="1"/>
  <c r="AR115" i="1" s="1"/>
  <c r="AK116" i="1"/>
  <c r="AR116" i="1" s="1"/>
  <c r="AK117" i="1"/>
  <c r="AR117" i="1" s="1"/>
  <c r="AK118" i="1"/>
  <c r="AR118" i="1" s="1"/>
  <c r="AK119" i="1"/>
  <c r="AR119" i="1" s="1"/>
  <c r="AK120" i="1"/>
  <c r="AR120" i="1" s="1"/>
  <c r="AK121" i="1"/>
  <c r="AR121" i="1" s="1"/>
  <c r="AK122" i="1"/>
  <c r="AR122" i="1" s="1"/>
  <c r="AK123" i="1"/>
  <c r="AR123" i="1" s="1"/>
  <c r="AK124" i="1"/>
  <c r="AR124" i="1" s="1"/>
  <c r="AK125" i="1"/>
  <c r="AR125" i="1" s="1"/>
  <c r="AK126" i="1"/>
  <c r="AR126" i="1" s="1"/>
  <c r="AK127" i="1"/>
  <c r="AR127" i="1" s="1"/>
  <c r="AK128" i="1"/>
  <c r="AR128" i="1" s="1"/>
  <c r="AK129" i="1"/>
  <c r="AR129" i="1" s="1"/>
  <c r="AK130" i="1"/>
  <c r="AR130" i="1" s="1"/>
  <c r="AK131" i="1"/>
  <c r="AR131" i="1" s="1"/>
  <c r="AK132" i="1"/>
  <c r="AR132" i="1" s="1"/>
  <c r="AK133" i="1"/>
  <c r="AR133" i="1" s="1"/>
  <c r="AK134" i="1"/>
  <c r="AR134" i="1" s="1"/>
  <c r="AK135" i="1"/>
  <c r="AR135" i="1" s="1"/>
  <c r="AK136" i="1"/>
  <c r="AR136" i="1" s="1"/>
  <c r="AK137" i="1"/>
  <c r="AR137" i="1" s="1"/>
  <c r="AK138" i="1"/>
  <c r="AR138" i="1" s="1"/>
  <c r="AK139" i="1"/>
  <c r="AR139" i="1" s="1"/>
  <c r="AK140" i="1"/>
  <c r="AR140" i="1" s="1"/>
  <c r="AK141" i="1"/>
  <c r="AR141" i="1" s="1"/>
  <c r="AK142" i="1"/>
  <c r="AR142" i="1" s="1"/>
  <c r="AK143" i="1"/>
  <c r="AR143" i="1" s="1"/>
  <c r="AK144" i="1"/>
  <c r="AR144" i="1" s="1"/>
  <c r="AK145" i="1"/>
  <c r="AR145" i="1" s="1"/>
  <c r="AK146" i="1"/>
  <c r="AR146" i="1" s="1"/>
  <c r="AK147" i="1"/>
  <c r="AR147" i="1" s="1"/>
  <c r="AK148" i="1"/>
  <c r="AR148" i="1" s="1"/>
  <c r="AK149" i="1"/>
  <c r="AR149" i="1" s="1"/>
  <c r="AK150" i="1"/>
  <c r="AR150" i="1" s="1"/>
  <c r="AK151" i="1"/>
  <c r="AR151" i="1" s="1"/>
  <c r="AK152" i="1"/>
  <c r="AR152" i="1" s="1"/>
  <c r="AK153" i="1"/>
  <c r="AR153" i="1" s="1"/>
  <c r="AK154" i="1"/>
  <c r="AR154" i="1" s="1"/>
  <c r="AK155" i="1"/>
  <c r="AR155" i="1" s="1"/>
  <c r="AK156" i="1"/>
  <c r="AR156" i="1" s="1"/>
  <c r="AK157" i="1"/>
  <c r="AR157" i="1" s="1"/>
  <c r="AK158" i="1"/>
  <c r="AR158" i="1" s="1"/>
  <c r="AK159" i="1"/>
  <c r="AR159" i="1" s="1"/>
  <c r="AK160" i="1"/>
  <c r="AR160" i="1" s="1"/>
  <c r="AK161" i="1"/>
  <c r="AR161" i="1" s="1"/>
  <c r="AK162" i="1"/>
  <c r="AR162" i="1" s="1"/>
  <c r="AK163" i="1"/>
  <c r="AR163" i="1" s="1"/>
  <c r="AK164" i="1"/>
  <c r="AR164" i="1" s="1"/>
  <c r="AK165" i="1"/>
  <c r="AR165" i="1" s="1"/>
  <c r="AK166" i="1"/>
  <c r="AR166" i="1" s="1"/>
  <c r="AK167" i="1"/>
  <c r="AR167" i="1" s="1"/>
  <c r="AK168" i="1"/>
  <c r="AR168" i="1" s="1"/>
  <c r="AK169" i="1"/>
  <c r="AR169" i="1" s="1"/>
  <c r="AK170" i="1"/>
  <c r="AR170" i="1" s="1"/>
  <c r="AK171" i="1"/>
  <c r="AR171" i="1" s="1"/>
  <c r="AK172" i="1"/>
  <c r="AR172" i="1" s="1"/>
  <c r="AK173" i="1"/>
  <c r="AR173" i="1" s="1"/>
  <c r="AK174" i="1"/>
  <c r="AR174" i="1" s="1"/>
  <c r="AK175" i="1"/>
  <c r="AR175" i="1" s="1"/>
  <c r="AK176" i="1"/>
  <c r="AR176" i="1" s="1"/>
  <c r="AK177" i="1"/>
  <c r="AR177" i="1" s="1"/>
  <c r="AK178" i="1"/>
  <c r="AR178" i="1" s="1"/>
  <c r="AK179" i="1"/>
  <c r="AR179" i="1" s="1"/>
  <c r="AK180" i="1"/>
  <c r="AR180" i="1" s="1"/>
  <c r="AK181" i="1"/>
  <c r="AR181" i="1" s="1"/>
  <c r="AK182" i="1"/>
  <c r="AR182" i="1" s="1"/>
  <c r="AK183" i="1"/>
  <c r="AR183" i="1" s="1"/>
  <c r="AK184" i="1"/>
  <c r="AR184" i="1" s="1"/>
  <c r="AK185" i="1"/>
  <c r="AR185" i="1" s="1"/>
  <c r="AK186" i="1"/>
  <c r="AR186" i="1" s="1"/>
  <c r="AK187" i="1"/>
  <c r="AR187" i="1" s="1"/>
  <c r="AK188" i="1"/>
  <c r="AR188" i="1" s="1"/>
  <c r="AK189" i="1"/>
  <c r="AR189" i="1" s="1"/>
  <c r="AK190" i="1"/>
  <c r="AR190" i="1" s="1"/>
  <c r="AK191" i="1"/>
  <c r="AR191" i="1" s="1"/>
  <c r="AK192" i="1"/>
  <c r="AR192" i="1" s="1"/>
  <c r="AK193" i="1"/>
  <c r="AR193" i="1" s="1"/>
  <c r="AK194" i="1"/>
  <c r="AR194" i="1" s="1"/>
  <c r="AK195" i="1"/>
  <c r="AR195" i="1" s="1"/>
  <c r="AK196" i="1"/>
  <c r="AR196" i="1" s="1"/>
  <c r="AK197" i="1"/>
  <c r="AR197" i="1" s="1"/>
  <c r="AK198" i="1"/>
  <c r="AR198" i="1" s="1"/>
  <c r="AK199" i="1"/>
  <c r="AR199" i="1" s="1"/>
  <c r="AK200" i="1"/>
  <c r="AR200" i="1" s="1"/>
  <c r="AK201" i="1"/>
  <c r="AR201" i="1" s="1"/>
  <c r="AK202" i="1"/>
  <c r="AR202" i="1" s="1"/>
  <c r="AK203" i="1"/>
  <c r="AR203" i="1" s="1"/>
  <c r="AK204" i="1"/>
  <c r="AR204" i="1" s="1"/>
  <c r="AK205" i="1"/>
  <c r="AR205" i="1" s="1"/>
  <c r="AK206" i="1"/>
  <c r="AR206" i="1" s="1"/>
  <c r="AK207" i="1"/>
  <c r="AR207" i="1" s="1"/>
  <c r="AK208" i="1"/>
  <c r="AR208" i="1" s="1"/>
  <c r="AK209" i="1"/>
  <c r="AR209" i="1" s="1"/>
  <c r="AK210" i="1"/>
  <c r="AR210" i="1" s="1"/>
  <c r="AK211" i="1"/>
  <c r="AR211" i="1" s="1"/>
  <c r="AK212" i="1"/>
  <c r="AR212" i="1" s="1"/>
  <c r="AK213" i="1"/>
  <c r="AR213" i="1" s="1"/>
  <c r="AK214" i="1"/>
  <c r="AR214" i="1" s="1"/>
  <c r="AK215" i="1"/>
  <c r="AR215" i="1" s="1"/>
  <c r="AK216" i="1"/>
  <c r="AR216" i="1" s="1"/>
  <c r="AK217" i="1"/>
  <c r="AR217" i="1" s="1"/>
  <c r="AK218" i="1"/>
  <c r="AR218" i="1" s="1"/>
  <c r="AK219" i="1"/>
  <c r="AR219" i="1" s="1"/>
  <c r="AK220" i="1"/>
  <c r="AR220" i="1" s="1"/>
  <c r="AK221" i="1"/>
  <c r="AR221" i="1" s="1"/>
  <c r="AK222" i="1"/>
  <c r="AR222" i="1" s="1"/>
  <c r="AK223" i="1"/>
  <c r="AR223" i="1" s="1"/>
  <c r="AK224" i="1"/>
  <c r="AR224" i="1" s="1"/>
  <c r="AK225" i="1"/>
  <c r="AR225" i="1" s="1"/>
  <c r="AK226" i="1"/>
  <c r="AR226" i="1" s="1"/>
  <c r="AK227" i="1"/>
  <c r="AR227" i="1" s="1"/>
  <c r="AK228" i="1"/>
  <c r="AR228" i="1" s="1"/>
  <c r="AK229" i="1"/>
  <c r="AR229" i="1" s="1"/>
  <c r="AK230" i="1"/>
  <c r="AR230" i="1" s="1"/>
  <c r="AK231" i="1"/>
  <c r="AR231" i="1" s="1"/>
  <c r="AK232" i="1"/>
  <c r="AR232" i="1" s="1"/>
  <c r="AK233" i="1"/>
  <c r="AR233" i="1" s="1"/>
  <c r="AK234" i="1"/>
  <c r="AR234" i="1" s="1"/>
  <c r="AK235" i="1"/>
  <c r="AR235" i="1" s="1"/>
  <c r="AK236" i="1"/>
  <c r="AR236" i="1" s="1"/>
  <c r="AK237" i="1"/>
  <c r="AR237" i="1" s="1"/>
  <c r="AK238" i="1"/>
  <c r="AR238" i="1" s="1"/>
  <c r="AK239" i="1"/>
  <c r="AR239" i="1" s="1"/>
  <c r="AK240" i="1"/>
  <c r="AR240" i="1" s="1"/>
  <c r="AK241" i="1"/>
  <c r="AR241" i="1" s="1"/>
  <c r="AK242" i="1"/>
  <c r="AR242" i="1" s="1"/>
  <c r="AK243" i="1"/>
  <c r="AR243" i="1" s="1"/>
  <c r="AK244" i="1"/>
  <c r="AR244" i="1" s="1"/>
  <c r="AK245" i="1"/>
  <c r="AR245" i="1" s="1"/>
  <c r="AK246" i="1"/>
  <c r="AR246" i="1" s="1"/>
  <c r="AK247" i="1"/>
  <c r="AR247" i="1" s="1"/>
  <c r="AK248" i="1"/>
  <c r="AR248" i="1" s="1"/>
  <c r="AK249" i="1"/>
  <c r="AR249" i="1" s="1"/>
  <c r="AK250" i="1"/>
  <c r="AR250" i="1" s="1"/>
  <c r="AK251" i="1"/>
  <c r="AR251" i="1" s="1"/>
  <c r="AK252" i="1"/>
  <c r="AR252" i="1" s="1"/>
  <c r="AK253" i="1"/>
  <c r="AR253" i="1" s="1"/>
  <c r="AK254" i="1"/>
  <c r="AR254" i="1" s="1"/>
  <c r="AK255" i="1"/>
  <c r="AR255" i="1" s="1"/>
  <c r="AK256" i="1"/>
  <c r="AR256" i="1" s="1"/>
  <c r="AK257" i="1"/>
  <c r="AR257" i="1" s="1"/>
  <c r="AK258" i="1"/>
  <c r="AR258" i="1" s="1"/>
  <c r="AK259" i="1"/>
  <c r="AR259" i="1" s="1"/>
  <c r="AK260" i="1"/>
  <c r="AR260" i="1" s="1"/>
  <c r="AK261" i="1"/>
  <c r="AR261" i="1" s="1"/>
  <c r="AK262" i="1"/>
  <c r="AR262" i="1" s="1"/>
  <c r="AK263" i="1"/>
  <c r="AR263" i="1" s="1"/>
  <c r="AK264" i="1"/>
  <c r="AR264" i="1" s="1"/>
  <c r="AK265" i="1"/>
  <c r="AR265" i="1" s="1"/>
  <c r="AK266" i="1"/>
  <c r="AR266" i="1" s="1"/>
  <c r="AK267" i="1"/>
  <c r="AR267" i="1" s="1"/>
  <c r="AK268" i="1"/>
  <c r="AR268" i="1" s="1"/>
  <c r="AK269" i="1"/>
  <c r="AR269" i="1" s="1"/>
  <c r="AK270" i="1"/>
  <c r="AR270" i="1" s="1"/>
  <c r="AK271" i="1"/>
  <c r="AR271" i="1" s="1"/>
  <c r="AK272" i="1"/>
  <c r="AR272" i="1" s="1"/>
  <c r="AK273" i="1"/>
  <c r="AR273" i="1" s="1"/>
  <c r="AK274" i="1"/>
  <c r="AR274" i="1" s="1"/>
  <c r="AK275" i="1"/>
  <c r="AR275" i="1" s="1"/>
  <c r="AK276" i="1"/>
  <c r="AR276" i="1" s="1"/>
  <c r="AK277" i="1"/>
  <c r="AR277" i="1" s="1"/>
  <c r="AK278" i="1"/>
  <c r="AR278" i="1" s="1"/>
  <c r="AK279" i="1"/>
  <c r="AR279" i="1" s="1"/>
  <c r="AK280" i="1"/>
  <c r="AR280" i="1" s="1"/>
  <c r="AK281" i="1"/>
  <c r="AR281" i="1" s="1"/>
  <c r="AK282" i="1"/>
  <c r="AR282" i="1" s="1"/>
  <c r="AK283" i="1"/>
  <c r="AR283" i="1" s="1"/>
  <c r="AK284" i="1"/>
  <c r="AR284" i="1" s="1"/>
  <c r="AK285" i="1"/>
  <c r="AR285" i="1" s="1"/>
  <c r="AK286" i="1"/>
  <c r="AR286" i="1" s="1"/>
  <c r="AK287" i="1"/>
  <c r="AR287" i="1" s="1"/>
  <c r="AK288" i="1"/>
  <c r="AR288" i="1" s="1"/>
  <c r="AK289" i="1"/>
  <c r="AR289" i="1" s="1"/>
  <c r="AK290" i="1"/>
  <c r="AR290" i="1" s="1"/>
  <c r="AK291" i="1"/>
  <c r="AR291" i="1" s="1"/>
  <c r="AK292" i="1"/>
  <c r="AR292" i="1" s="1"/>
  <c r="AK293" i="1"/>
  <c r="AR293" i="1" s="1"/>
  <c r="AK294" i="1"/>
  <c r="AR294" i="1" s="1"/>
  <c r="AK295" i="1"/>
  <c r="AR295" i="1" s="1"/>
  <c r="AK296" i="1"/>
  <c r="AR296" i="1" s="1"/>
  <c r="AK297" i="1"/>
  <c r="AR297" i="1" s="1"/>
  <c r="AK298" i="1"/>
  <c r="AR298" i="1" s="1"/>
  <c r="AK299" i="1"/>
  <c r="AR299" i="1" s="1"/>
  <c r="AK300" i="1"/>
  <c r="AR300" i="1" s="1"/>
  <c r="AK301" i="1"/>
  <c r="AR301" i="1" s="1"/>
  <c r="AK302" i="1"/>
  <c r="AR302" i="1" s="1"/>
  <c r="AK303" i="1"/>
  <c r="AR303" i="1" s="1"/>
  <c r="AK304" i="1"/>
  <c r="AR304" i="1" s="1"/>
  <c r="AK305" i="1"/>
  <c r="AR305" i="1" s="1"/>
  <c r="AK306" i="1"/>
  <c r="AR306" i="1" s="1"/>
  <c r="AK307" i="1"/>
  <c r="AR307" i="1" s="1"/>
  <c r="AK308" i="1"/>
  <c r="AR308" i="1" s="1"/>
  <c r="AK309" i="1"/>
  <c r="AR309" i="1" s="1"/>
  <c r="AK310" i="1"/>
  <c r="AR310" i="1" s="1"/>
  <c r="AK311" i="1"/>
  <c r="AR311" i="1" s="1"/>
  <c r="AK312" i="1"/>
  <c r="AR312" i="1" s="1"/>
  <c r="AK313" i="1"/>
  <c r="AR313" i="1" s="1"/>
  <c r="AK314" i="1"/>
  <c r="AR314" i="1" s="1"/>
  <c r="AK315" i="1"/>
  <c r="AR315" i="1" s="1"/>
  <c r="AK316" i="1"/>
  <c r="AR316" i="1" s="1"/>
  <c r="AK317" i="1"/>
  <c r="AR317" i="1" s="1"/>
  <c r="AK318" i="1"/>
  <c r="AR318" i="1" s="1"/>
  <c r="AK319" i="1"/>
  <c r="AR319" i="1" s="1"/>
  <c r="AK320" i="1"/>
  <c r="AR320" i="1" s="1"/>
  <c r="AK321" i="1"/>
  <c r="AR321" i="1" s="1"/>
  <c r="AK322" i="1"/>
  <c r="AR322" i="1" s="1"/>
  <c r="AK323" i="1"/>
  <c r="AR323" i="1" s="1"/>
  <c r="AK324" i="1"/>
  <c r="AR324" i="1" s="1"/>
  <c r="AK325" i="1"/>
  <c r="AR325" i="1" s="1"/>
  <c r="AK326" i="1"/>
  <c r="AR326" i="1" s="1"/>
  <c r="AK327" i="1"/>
  <c r="AR327" i="1" s="1"/>
  <c r="AK328" i="1"/>
  <c r="AR328" i="1" s="1"/>
  <c r="AK329" i="1"/>
  <c r="AR329" i="1" s="1"/>
  <c r="AK330" i="1"/>
  <c r="AR330" i="1" s="1"/>
  <c r="AK331" i="1"/>
  <c r="AR331" i="1" s="1"/>
  <c r="AK332" i="1"/>
  <c r="AR332" i="1" s="1"/>
  <c r="AK333" i="1"/>
  <c r="AR333" i="1" s="1"/>
  <c r="AK334" i="1"/>
  <c r="AR334" i="1" s="1"/>
  <c r="AK335" i="1"/>
  <c r="AR335" i="1" s="1"/>
  <c r="AK336" i="1"/>
  <c r="AR336" i="1" s="1"/>
  <c r="AK337" i="1"/>
  <c r="AR337" i="1" s="1"/>
  <c r="AK338" i="1"/>
  <c r="AR338" i="1" s="1"/>
  <c r="AK339" i="1"/>
  <c r="AR339" i="1" s="1"/>
  <c r="AK340" i="1"/>
  <c r="AR340" i="1" s="1"/>
  <c r="AK341" i="1"/>
  <c r="AR341" i="1" s="1"/>
  <c r="AK342" i="1"/>
  <c r="AR342" i="1" s="1"/>
  <c r="AK343" i="1"/>
  <c r="AR343" i="1" s="1"/>
  <c r="AK344" i="1"/>
  <c r="AR344" i="1" s="1"/>
  <c r="AK345" i="1"/>
  <c r="AR345" i="1" s="1"/>
  <c r="AK346" i="1"/>
  <c r="AR346" i="1" s="1"/>
  <c r="AK347" i="1"/>
  <c r="AR347" i="1" s="1"/>
  <c r="AK348" i="1"/>
  <c r="AR348" i="1" s="1"/>
  <c r="AK349" i="1"/>
  <c r="AR349" i="1" s="1"/>
  <c r="AK350" i="1"/>
  <c r="AR350" i="1" s="1"/>
  <c r="AK351" i="1"/>
  <c r="AR351" i="1" s="1"/>
  <c r="AK352" i="1"/>
  <c r="AR352" i="1" s="1"/>
  <c r="AK353" i="1"/>
  <c r="AR353" i="1" s="1"/>
  <c r="AK354" i="1"/>
  <c r="AR354" i="1" s="1"/>
  <c r="AK355" i="1"/>
  <c r="AR355" i="1" s="1"/>
  <c r="AK356" i="1"/>
  <c r="AR356" i="1" s="1"/>
  <c r="AK357" i="1"/>
  <c r="AR357" i="1" s="1"/>
  <c r="AK358" i="1"/>
  <c r="AR358" i="1" s="1"/>
  <c r="AK359" i="1"/>
  <c r="AR359" i="1" s="1"/>
  <c r="AK360" i="1"/>
  <c r="AR360" i="1" s="1"/>
  <c r="AK361" i="1"/>
  <c r="AR361" i="1" s="1"/>
  <c r="AK362" i="1"/>
  <c r="AR362" i="1" s="1"/>
  <c r="AK363" i="1"/>
  <c r="AR363" i="1" s="1"/>
  <c r="AK364" i="1"/>
  <c r="AR364" i="1" s="1"/>
  <c r="AK365" i="1"/>
  <c r="AR365" i="1" s="1"/>
  <c r="AK366" i="1"/>
  <c r="AR366" i="1" s="1"/>
  <c r="AK367" i="1"/>
  <c r="AR367" i="1" s="1"/>
  <c r="AK368" i="1"/>
  <c r="AR368" i="1" s="1"/>
  <c r="AK369" i="1"/>
  <c r="AR369" i="1" s="1"/>
  <c r="AK370" i="1"/>
  <c r="AR370" i="1" s="1"/>
  <c r="AK371" i="1"/>
  <c r="AR371" i="1" s="1"/>
  <c r="AK372" i="1"/>
  <c r="AR372" i="1" s="1"/>
  <c r="AK373" i="1"/>
  <c r="AR373" i="1" s="1"/>
  <c r="AK374" i="1"/>
  <c r="AR374" i="1" s="1"/>
  <c r="AK375" i="1"/>
  <c r="AR375" i="1" s="1"/>
  <c r="AK376" i="1"/>
  <c r="AR376" i="1" s="1"/>
  <c r="AK377" i="1"/>
  <c r="AR377" i="1" s="1"/>
  <c r="AK378" i="1"/>
  <c r="AR378" i="1" s="1"/>
  <c r="AK379" i="1"/>
  <c r="AR379" i="1" s="1"/>
  <c r="AK380" i="1"/>
  <c r="AR380" i="1" s="1"/>
  <c r="AK381" i="1"/>
  <c r="AR381" i="1" s="1"/>
  <c r="AK382" i="1"/>
  <c r="AR382" i="1" s="1"/>
  <c r="AK383" i="1"/>
  <c r="AR383" i="1" s="1"/>
  <c r="AK384" i="1"/>
  <c r="AR384" i="1" s="1"/>
  <c r="AK385" i="1"/>
  <c r="AR385" i="1" s="1"/>
  <c r="AK386" i="1"/>
  <c r="AR386" i="1" s="1"/>
  <c r="AK387" i="1"/>
  <c r="AR387" i="1" s="1"/>
  <c r="AK388" i="1"/>
  <c r="AR388" i="1" s="1"/>
  <c r="AK389" i="1"/>
  <c r="AR389" i="1" s="1"/>
  <c r="AK390" i="1"/>
  <c r="AR390" i="1" s="1"/>
  <c r="AK391" i="1"/>
  <c r="AR391" i="1" s="1"/>
  <c r="AK392" i="1"/>
  <c r="AR392" i="1" s="1"/>
  <c r="AK393" i="1"/>
  <c r="AR393" i="1" s="1"/>
  <c r="AK394" i="1"/>
  <c r="AR394" i="1" s="1"/>
  <c r="AK395" i="1"/>
  <c r="AR395" i="1" s="1"/>
  <c r="AK396" i="1"/>
  <c r="AR396" i="1" s="1"/>
  <c r="AK397" i="1"/>
  <c r="AR397" i="1" s="1"/>
  <c r="AK398" i="1"/>
  <c r="AR398" i="1" s="1"/>
  <c r="AK399" i="1"/>
  <c r="AR399" i="1" s="1"/>
  <c r="AK400" i="1"/>
  <c r="AR400" i="1" s="1"/>
  <c r="AK401" i="1"/>
  <c r="AR401" i="1" s="1"/>
  <c r="AK402" i="1"/>
  <c r="AR402" i="1" s="1"/>
  <c r="AK403" i="1"/>
  <c r="AR403" i="1" s="1"/>
  <c r="AK404" i="1"/>
  <c r="AR404" i="1" s="1"/>
  <c r="AK405" i="1"/>
  <c r="AR405" i="1" s="1"/>
  <c r="AK406" i="1"/>
  <c r="AR406" i="1" s="1"/>
  <c r="AK407" i="1"/>
  <c r="AR407" i="1" s="1"/>
  <c r="AK408" i="1"/>
  <c r="AR408" i="1" s="1"/>
  <c r="AK409" i="1"/>
  <c r="AR409" i="1" s="1"/>
  <c r="AK410" i="1"/>
  <c r="AR410" i="1" s="1"/>
  <c r="AK411" i="1"/>
  <c r="AR411" i="1" s="1"/>
  <c r="AK412" i="1"/>
  <c r="AR412" i="1" s="1"/>
  <c r="AK413" i="1"/>
  <c r="AR413" i="1" s="1"/>
  <c r="AK414" i="1"/>
  <c r="AR414" i="1" s="1"/>
  <c r="AK415" i="1"/>
  <c r="AR415" i="1" s="1"/>
  <c r="AK416" i="1"/>
  <c r="AR416" i="1" s="1"/>
  <c r="AK417" i="1"/>
  <c r="AR417" i="1" s="1"/>
  <c r="AK418" i="1"/>
  <c r="AR418" i="1" s="1"/>
  <c r="AK419" i="1"/>
  <c r="AR419" i="1" s="1"/>
  <c r="AK420" i="1"/>
  <c r="AR420" i="1" s="1"/>
  <c r="AK421" i="1"/>
  <c r="AR421" i="1" s="1"/>
  <c r="AK422" i="1"/>
  <c r="AR422" i="1" s="1"/>
  <c r="AK423" i="1"/>
  <c r="AR423" i="1" s="1"/>
  <c r="AK424" i="1"/>
  <c r="AR424" i="1" s="1"/>
  <c r="AK425" i="1"/>
  <c r="AR425" i="1" s="1"/>
  <c r="AK426" i="1"/>
  <c r="AR426" i="1" s="1"/>
  <c r="AK427" i="1"/>
  <c r="AR427" i="1" s="1"/>
  <c r="AK428" i="1"/>
  <c r="AR428" i="1" s="1"/>
  <c r="AK429" i="1"/>
  <c r="AR429" i="1" s="1"/>
  <c r="AK430" i="1"/>
  <c r="AR430" i="1" s="1"/>
  <c r="AK431" i="1"/>
  <c r="AR431" i="1" s="1"/>
  <c r="AK432" i="1"/>
  <c r="AR432" i="1" s="1"/>
  <c r="AK433" i="1"/>
  <c r="AR433" i="1" s="1"/>
  <c r="AK434" i="1"/>
  <c r="AR434" i="1" s="1"/>
  <c r="AK435" i="1"/>
  <c r="AR435" i="1" s="1"/>
  <c r="AK436" i="1"/>
  <c r="AR436" i="1" s="1"/>
  <c r="AK437" i="1"/>
  <c r="AR437" i="1" s="1"/>
  <c r="AK438" i="1"/>
  <c r="AR438" i="1" s="1"/>
  <c r="AK439" i="1"/>
  <c r="AR439" i="1" s="1"/>
  <c r="AK440" i="1"/>
  <c r="AR440" i="1" s="1"/>
  <c r="AK441" i="1"/>
  <c r="AR441" i="1" s="1"/>
  <c r="AK442" i="1"/>
  <c r="AR442" i="1" s="1"/>
  <c r="AK443" i="1"/>
  <c r="AR443" i="1" s="1"/>
  <c r="AK444" i="1"/>
  <c r="AR444" i="1" s="1"/>
  <c r="AK445" i="1"/>
  <c r="AR445" i="1" s="1"/>
  <c r="AK446" i="1"/>
  <c r="AR446" i="1" s="1"/>
  <c r="AK447" i="1"/>
  <c r="AR447" i="1" s="1"/>
  <c r="AK448" i="1"/>
  <c r="AR448" i="1" s="1"/>
  <c r="AK449" i="1"/>
  <c r="AR449" i="1" s="1"/>
  <c r="AK450" i="1"/>
  <c r="AR450" i="1" s="1"/>
  <c r="AK451" i="1"/>
  <c r="AR451" i="1" s="1"/>
  <c r="AK452" i="1"/>
  <c r="AR452" i="1" s="1"/>
  <c r="AK453" i="1"/>
  <c r="AR453" i="1" s="1"/>
  <c r="AK454" i="1"/>
  <c r="AR454" i="1" s="1"/>
  <c r="AK455" i="1"/>
  <c r="AR455" i="1" s="1"/>
  <c r="AK456" i="1"/>
  <c r="AR456" i="1" s="1"/>
  <c r="AK457" i="1"/>
  <c r="AR457" i="1" s="1"/>
  <c r="AK458" i="1"/>
  <c r="AR458" i="1" s="1"/>
  <c r="AK459" i="1"/>
  <c r="AR459" i="1" s="1"/>
  <c r="AK460" i="1"/>
  <c r="AR460" i="1" s="1"/>
  <c r="AK461" i="1"/>
  <c r="AR461" i="1" s="1"/>
  <c r="AK462" i="1"/>
  <c r="AR462" i="1" s="1"/>
  <c r="AK463" i="1"/>
  <c r="AR463" i="1" s="1"/>
  <c r="AK464" i="1"/>
  <c r="AR464" i="1" s="1"/>
  <c r="AK465" i="1"/>
  <c r="AR465" i="1" s="1"/>
  <c r="AK466" i="1"/>
  <c r="AR466" i="1" s="1"/>
  <c r="AK467" i="1"/>
  <c r="AR467" i="1" s="1"/>
  <c r="AK468" i="1"/>
  <c r="AR468" i="1" s="1"/>
  <c r="AK469" i="1"/>
  <c r="AR469" i="1" s="1"/>
  <c r="AK470" i="1"/>
  <c r="AR470" i="1" s="1"/>
  <c r="AK471" i="1"/>
  <c r="AR471" i="1" s="1"/>
  <c r="AK472" i="1"/>
  <c r="AR472" i="1" s="1"/>
  <c r="AK473" i="1"/>
  <c r="AR473" i="1" s="1"/>
  <c r="AK474" i="1"/>
  <c r="AR474" i="1" s="1"/>
  <c r="AK475" i="1"/>
  <c r="AR475" i="1" s="1"/>
  <c r="AK476" i="1"/>
  <c r="AR476" i="1" s="1"/>
  <c r="AK477" i="1"/>
  <c r="AR477" i="1" s="1"/>
  <c r="AK478" i="1"/>
  <c r="AR478" i="1" s="1"/>
  <c r="AK479" i="1"/>
  <c r="AR479" i="1" s="1"/>
  <c r="AK480" i="1"/>
  <c r="AR480" i="1" s="1"/>
  <c r="AK481" i="1"/>
  <c r="AR481" i="1" s="1"/>
  <c r="AK482" i="1"/>
  <c r="AR482" i="1" s="1"/>
  <c r="AK483" i="1"/>
  <c r="AR483" i="1" s="1"/>
  <c r="AK484" i="1"/>
  <c r="AR484" i="1" s="1"/>
  <c r="AK485" i="1"/>
  <c r="AR485" i="1" s="1"/>
  <c r="AK486" i="1"/>
  <c r="AR486" i="1" s="1"/>
  <c r="AK487" i="1"/>
  <c r="AR487" i="1" s="1"/>
  <c r="AK488" i="1"/>
  <c r="AR488" i="1" s="1"/>
  <c r="AK489" i="1"/>
  <c r="AR489" i="1" s="1"/>
  <c r="AK490" i="1"/>
  <c r="AR490" i="1" s="1"/>
  <c r="AK491" i="1"/>
  <c r="AR491" i="1" s="1"/>
  <c r="AK492" i="1"/>
  <c r="AR492" i="1" s="1"/>
  <c r="AK493" i="1"/>
  <c r="AR493" i="1" s="1"/>
  <c r="AK494" i="1"/>
  <c r="AR494" i="1" s="1"/>
  <c r="AK495" i="1"/>
  <c r="AR495" i="1" s="1"/>
  <c r="AK496" i="1"/>
  <c r="AR496" i="1" s="1"/>
  <c r="AK497" i="1"/>
  <c r="AR497" i="1" s="1"/>
  <c r="AK498" i="1"/>
  <c r="AR498" i="1" s="1"/>
  <c r="AK499" i="1"/>
  <c r="AR499" i="1" s="1"/>
  <c r="AK500" i="1"/>
  <c r="AR500" i="1" s="1"/>
  <c r="AK501" i="1"/>
  <c r="AR501" i="1" s="1"/>
  <c r="AK502" i="1"/>
  <c r="AR502" i="1" s="1"/>
  <c r="AK503" i="1"/>
  <c r="AR503" i="1" s="1"/>
  <c r="AK504" i="1"/>
  <c r="AR504" i="1" s="1"/>
  <c r="AK505" i="1"/>
  <c r="AR505" i="1" s="1"/>
  <c r="AK506" i="1"/>
  <c r="AR506" i="1" s="1"/>
  <c r="AK507" i="1"/>
  <c r="AR507" i="1" s="1"/>
  <c r="AK508" i="1"/>
  <c r="AR508" i="1" s="1"/>
  <c r="AK509" i="1"/>
  <c r="AR509" i="1" s="1"/>
  <c r="AK510" i="1"/>
  <c r="AR510" i="1" s="1"/>
  <c r="AK511" i="1"/>
  <c r="AR511" i="1" s="1"/>
  <c r="AK512" i="1"/>
  <c r="AR512" i="1" s="1"/>
  <c r="AK513" i="1"/>
  <c r="AR513" i="1" s="1"/>
  <c r="AK514" i="1"/>
  <c r="AR514" i="1" s="1"/>
  <c r="AK515" i="1"/>
  <c r="AR515" i="1" s="1"/>
  <c r="AK516" i="1"/>
  <c r="AR516" i="1" s="1"/>
  <c r="AK517" i="1"/>
  <c r="AR517" i="1" s="1"/>
  <c r="AK518" i="1"/>
  <c r="AR518" i="1" s="1"/>
  <c r="AK519" i="1"/>
  <c r="AR519" i="1" s="1"/>
  <c r="AK520" i="1"/>
  <c r="AR520" i="1" s="1"/>
  <c r="AK521" i="1"/>
  <c r="AR521" i="1" s="1"/>
  <c r="AK522" i="1"/>
  <c r="AR522" i="1" s="1"/>
  <c r="AK523" i="1"/>
  <c r="AR523" i="1" s="1"/>
  <c r="AK524" i="1"/>
  <c r="AR524" i="1" s="1"/>
  <c r="AK525" i="1"/>
  <c r="AR525" i="1" s="1"/>
  <c r="AK526" i="1"/>
  <c r="AR526" i="1" s="1"/>
  <c r="AK527" i="1"/>
  <c r="AR527" i="1" s="1"/>
  <c r="AK528" i="1"/>
  <c r="AR528" i="1" s="1"/>
  <c r="AK529" i="1"/>
  <c r="AR529" i="1" s="1"/>
  <c r="AK530" i="1"/>
  <c r="AR530" i="1" s="1"/>
  <c r="AK531" i="1"/>
  <c r="AR531" i="1" s="1"/>
  <c r="AK532" i="1"/>
  <c r="AR532" i="1" s="1"/>
  <c r="AK533" i="1"/>
  <c r="AR533" i="1" s="1"/>
  <c r="AK534" i="1"/>
  <c r="AR534" i="1" s="1"/>
  <c r="AK535" i="1"/>
  <c r="AR535" i="1" s="1"/>
  <c r="AK536" i="1"/>
  <c r="AR536" i="1" s="1"/>
  <c r="AK537" i="1"/>
  <c r="AR537" i="1" s="1"/>
  <c r="AK538" i="1"/>
  <c r="AR538" i="1" s="1"/>
  <c r="AK539" i="1"/>
  <c r="AR539" i="1" s="1"/>
  <c r="AK540" i="1"/>
  <c r="AR540" i="1" s="1"/>
  <c r="AK541" i="1"/>
  <c r="AR541" i="1" s="1"/>
  <c r="AK542" i="1"/>
  <c r="AR542" i="1" s="1"/>
  <c r="AK543" i="1"/>
  <c r="AR543" i="1" s="1"/>
  <c r="AK544" i="1"/>
  <c r="AR544" i="1" s="1"/>
  <c r="AK545" i="1"/>
  <c r="AR545" i="1" s="1"/>
  <c r="AK546" i="1"/>
  <c r="AR546" i="1" s="1"/>
  <c r="AK547" i="1"/>
  <c r="AR547" i="1" s="1"/>
  <c r="AK548" i="1"/>
  <c r="AR548" i="1" s="1"/>
  <c r="AK549" i="1"/>
  <c r="AR549" i="1" s="1"/>
  <c r="AK550" i="1"/>
  <c r="AR550" i="1" s="1"/>
  <c r="AK551" i="1"/>
  <c r="AR551" i="1" s="1"/>
  <c r="AK552" i="1"/>
  <c r="AR552" i="1" s="1"/>
  <c r="AK553" i="1"/>
  <c r="AR553" i="1" s="1"/>
  <c r="AK554" i="1"/>
  <c r="AR554" i="1" s="1"/>
  <c r="AK555" i="1"/>
  <c r="AR555" i="1" s="1"/>
  <c r="AK556" i="1"/>
  <c r="AR556" i="1" s="1"/>
  <c r="AK557" i="1"/>
  <c r="AR557" i="1" s="1"/>
  <c r="AK558" i="1"/>
  <c r="AR558" i="1" s="1"/>
  <c r="AK559" i="1"/>
  <c r="AR559" i="1" s="1"/>
  <c r="AK560" i="1"/>
  <c r="AR560" i="1" s="1"/>
  <c r="AK561" i="1"/>
  <c r="AR561" i="1" s="1"/>
  <c r="AK562" i="1"/>
  <c r="AR562" i="1" s="1"/>
  <c r="AK563" i="1"/>
  <c r="AR563" i="1" s="1"/>
  <c r="AK564" i="1"/>
  <c r="AR564" i="1" s="1"/>
  <c r="AK565" i="1"/>
  <c r="AR565" i="1" s="1"/>
  <c r="AK566" i="1"/>
  <c r="AR566" i="1" s="1"/>
  <c r="AK567" i="1"/>
  <c r="AR567" i="1" s="1"/>
  <c r="AK568" i="1"/>
  <c r="AR568" i="1" s="1"/>
  <c r="AK569" i="1"/>
  <c r="AR569" i="1" s="1"/>
  <c r="AK570" i="1"/>
  <c r="AR570" i="1" s="1"/>
  <c r="AK571" i="1"/>
  <c r="AR571" i="1" s="1"/>
  <c r="AK572" i="1"/>
  <c r="AR572" i="1" s="1"/>
  <c r="AK573" i="1"/>
  <c r="AR573" i="1" s="1"/>
  <c r="AK574" i="1"/>
  <c r="AR574" i="1" s="1"/>
  <c r="AK575" i="1"/>
  <c r="AR575" i="1" s="1"/>
  <c r="AK576" i="1"/>
  <c r="AR576" i="1" s="1"/>
  <c r="AK577" i="1"/>
  <c r="AR577" i="1" s="1"/>
  <c r="AK578" i="1"/>
  <c r="AR578" i="1" s="1"/>
  <c r="AK579" i="1"/>
  <c r="AR579" i="1" s="1"/>
  <c r="AK580" i="1"/>
  <c r="AR580" i="1" s="1"/>
  <c r="AK581" i="1"/>
  <c r="AR581" i="1" s="1"/>
  <c r="AK582" i="1"/>
  <c r="AR582" i="1" s="1"/>
  <c r="AK583" i="1"/>
  <c r="AR583" i="1" s="1"/>
  <c r="AK584" i="1"/>
  <c r="AR584" i="1" s="1"/>
  <c r="AK585" i="1"/>
  <c r="AR585" i="1" s="1"/>
  <c r="AK586" i="1"/>
  <c r="AR586" i="1" s="1"/>
  <c r="AK587" i="1"/>
  <c r="AR587" i="1" s="1"/>
  <c r="AK588" i="1"/>
  <c r="AR588" i="1" s="1"/>
  <c r="AK589" i="1"/>
  <c r="AR589" i="1" s="1"/>
  <c r="AK590" i="1"/>
  <c r="AR590" i="1" s="1"/>
  <c r="AK591" i="1"/>
  <c r="AR591" i="1" s="1"/>
  <c r="AK592" i="1"/>
  <c r="AR592" i="1" s="1"/>
  <c r="AK593" i="1"/>
  <c r="AR593" i="1" s="1"/>
  <c r="AK594" i="1"/>
  <c r="AR594" i="1" s="1"/>
  <c r="AK595" i="1"/>
  <c r="AR595" i="1" s="1"/>
  <c r="AK596" i="1"/>
  <c r="AR596" i="1" s="1"/>
  <c r="AK597" i="1"/>
  <c r="AR597" i="1" s="1"/>
  <c r="AK598" i="1"/>
  <c r="AR598" i="1" s="1"/>
  <c r="AK599" i="1"/>
  <c r="AR599" i="1" s="1"/>
  <c r="AK600" i="1"/>
  <c r="AR600" i="1" s="1"/>
  <c r="AK601" i="1"/>
  <c r="AR601" i="1" s="1"/>
  <c r="AK602" i="1"/>
  <c r="AR602" i="1" s="1"/>
  <c r="AK603" i="1"/>
  <c r="AR603" i="1" s="1"/>
  <c r="AK604" i="1"/>
  <c r="AR604" i="1" s="1"/>
  <c r="AK605" i="1"/>
  <c r="AR605" i="1" s="1"/>
  <c r="AK606" i="1"/>
  <c r="AR606" i="1" s="1"/>
  <c r="AK607" i="1"/>
  <c r="AR607" i="1" s="1"/>
  <c r="AK608" i="1"/>
  <c r="AR608" i="1" s="1"/>
  <c r="AK609" i="1"/>
  <c r="AR609" i="1" s="1"/>
  <c r="AK610" i="1"/>
  <c r="AR610" i="1" s="1"/>
  <c r="AK611" i="1"/>
  <c r="AR611" i="1" s="1"/>
  <c r="AK612" i="1"/>
  <c r="AR612" i="1" s="1"/>
  <c r="AK613" i="1"/>
  <c r="AR613" i="1" s="1"/>
  <c r="AK614" i="1"/>
  <c r="AR614" i="1" s="1"/>
  <c r="AK615" i="1"/>
  <c r="AR615" i="1" s="1"/>
  <c r="AK616" i="1"/>
  <c r="AR616" i="1" s="1"/>
  <c r="AK617" i="1"/>
  <c r="AR617" i="1" s="1"/>
  <c r="AK618" i="1"/>
  <c r="AR618" i="1" s="1"/>
  <c r="AK619" i="1"/>
  <c r="AR619" i="1" s="1"/>
  <c r="AK620" i="1"/>
  <c r="AR620" i="1" s="1"/>
  <c r="AK621" i="1"/>
  <c r="AR621" i="1" s="1"/>
  <c r="AK622" i="1"/>
  <c r="AR622" i="1" s="1"/>
  <c r="AK623" i="1"/>
  <c r="AR623" i="1" s="1"/>
  <c r="AK624" i="1"/>
  <c r="AR624" i="1" s="1"/>
  <c r="AK625" i="1"/>
  <c r="AR625" i="1" s="1"/>
  <c r="AK626" i="1"/>
  <c r="AR626" i="1" s="1"/>
  <c r="AK627" i="1"/>
  <c r="AR627" i="1" s="1"/>
  <c r="AK628" i="1"/>
  <c r="AR628" i="1" s="1"/>
  <c r="AK629" i="1"/>
  <c r="AR629" i="1" s="1"/>
  <c r="AK630" i="1"/>
  <c r="AR630" i="1" s="1"/>
  <c r="AK631" i="1"/>
  <c r="AR631" i="1" s="1"/>
  <c r="AK632" i="1"/>
  <c r="AR632" i="1" s="1"/>
  <c r="AK633" i="1"/>
  <c r="AR633" i="1" s="1"/>
  <c r="AK634" i="1"/>
  <c r="AR634" i="1" s="1"/>
  <c r="AK635" i="1"/>
  <c r="AR635" i="1" s="1"/>
  <c r="AK636" i="1"/>
  <c r="AR636" i="1" s="1"/>
  <c r="AK637" i="1"/>
  <c r="AR637" i="1" s="1"/>
  <c r="AK638" i="1"/>
  <c r="AR638" i="1" s="1"/>
  <c r="AK639" i="1"/>
  <c r="AR639" i="1" s="1"/>
  <c r="AK640" i="1"/>
  <c r="AR640" i="1" s="1"/>
  <c r="AK641" i="1"/>
  <c r="AR641" i="1" s="1"/>
  <c r="AK642" i="1"/>
  <c r="AR642" i="1" s="1"/>
  <c r="AK643" i="1"/>
  <c r="AR643" i="1" s="1"/>
  <c r="AK644" i="1"/>
  <c r="AR644" i="1" s="1"/>
  <c r="AK645" i="1"/>
  <c r="AR645" i="1" s="1"/>
  <c r="AK646" i="1"/>
  <c r="AR646" i="1" s="1"/>
  <c r="AK647" i="1"/>
  <c r="AR647" i="1" s="1"/>
  <c r="AK648" i="1"/>
  <c r="AR648" i="1" s="1"/>
  <c r="AK649" i="1"/>
  <c r="AR649" i="1" s="1"/>
  <c r="AK650" i="1"/>
  <c r="AR650" i="1" s="1"/>
  <c r="AK651" i="1"/>
  <c r="AR651" i="1" s="1"/>
  <c r="AK652" i="1"/>
  <c r="AR652" i="1" s="1"/>
  <c r="AK653" i="1"/>
  <c r="AR653" i="1" s="1"/>
  <c r="AK654" i="1"/>
  <c r="AR654" i="1" s="1"/>
  <c r="AK655" i="1"/>
  <c r="AR655" i="1" s="1"/>
  <c r="AK656" i="1"/>
  <c r="AR656" i="1" s="1"/>
  <c r="AK657" i="1"/>
  <c r="AR657" i="1" s="1"/>
  <c r="AK658" i="1"/>
  <c r="AR658" i="1" s="1"/>
  <c r="AK659" i="1"/>
  <c r="AR659" i="1" s="1"/>
  <c r="AK660" i="1"/>
  <c r="AR660" i="1" s="1"/>
  <c r="AK661" i="1"/>
  <c r="AR661" i="1" s="1"/>
  <c r="AK662" i="1"/>
  <c r="AR662" i="1" s="1"/>
  <c r="AK663" i="1"/>
  <c r="AR663" i="1" s="1"/>
  <c r="AK664" i="1"/>
  <c r="AR664" i="1" s="1"/>
  <c r="AK665" i="1"/>
  <c r="AR665" i="1" s="1"/>
  <c r="AK666" i="1"/>
  <c r="AR666" i="1" s="1"/>
  <c r="AK667" i="1"/>
  <c r="AR667" i="1" s="1"/>
  <c r="AK668" i="1"/>
  <c r="AR668" i="1" s="1"/>
  <c r="AK669" i="1"/>
  <c r="AR669" i="1" s="1"/>
  <c r="AK670" i="1"/>
  <c r="AR670" i="1" s="1"/>
  <c r="AK671" i="1"/>
  <c r="AR671" i="1" s="1"/>
  <c r="AK672" i="1"/>
  <c r="AR672" i="1" s="1"/>
  <c r="AK673" i="1"/>
  <c r="AR673" i="1" s="1"/>
  <c r="AK674" i="1"/>
  <c r="AR674" i="1" s="1"/>
  <c r="AK675" i="1"/>
  <c r="AR675" i="1" s="1"/>
  <c r="AK676" i="1"/>
  <c r="AR676" i="1" s="1"/>
  <c r="AK677" i="1"/>
  <c r="AR677" i="1" s="1"/>
  <c r="AK678" i="1"/>
  <c r="AR678" i="1" s="1"/>
  <c r="AK679" i="1"/>
  <c r="AR679" i="1" s="1"/>
  <c r="AK680" i="1"/>
  <c r="AR680" i="1" s="1"/>
  <c r="AK681" i="1"/>
  <c r="AR681" i="1" s="1"/>
  <c r="AK682" i="1"/>
  <c r="AR682" i="1" s="1"/>
  <c r="AK683" i="1"/>
  <c r="AR683" i="1" s="1"/>
  <c r="AK684" i="1"/>
  <c r="AR684" i="1" s="1"/>
  <c r="AK685" i="1"/>
  <c r="AR685" i="1" s="1"/>
  <c r="AK686" i="1"/>
  <c r="AR686" i="1" s="1"/>
  <c r="AK687" i="1"/>
  <c r="AR687" i="1" s="1"/>
  <c r="AK688" i="1"/>
  <c r="AR688" i="1" s="1"/>
  <c r="AK689" i="1"/>
  <c r="AR689" i="1" s="1"/>
  <c r="AK690" i="1"/>
  <c r="AR690" i="1" s="1"/>
  <c r="AK691" i="1"/>
  <c r="AR691" i="1" s="1"/>
  <c r="AK692" i="1"/>
  <c r="AR692" i="1" s="1"/>
  <c r="AK693" i="1"/>
  <c r="AR693" i="1" s="1"/>
  <c r="AK694" i="1"/>
  <c r="AR694" i="1" s="1"/>
  <c r="AK695" i="1"/>
  <c r="AR695" i="1" s="1"/>
  <c r="AK696" i="1"/>
  <c r="AR696" i="1" s="1"/>
  <c r="AK697" i="1"/>
  <c r="AR697" i="1" s="1"/>
  <c r="AK698" i="1"/>
  <c r="AR698" i="1" s="1"/>
  <c r="AK699" i="1"/>
  <c r="AR699" i="1" s="1"/>
  <c r="AK700" i="1"/>
  <c r="AR700" i="1" s="1"/>
  <c r="AK701" i="1"/>
  <c r="AR701" i="1" s="1"/>
  <c r="AK702" i="1"/>
  <c r="AR702" i="1" s="1"/>
  <c r="AK703" i="1"/>
  <c r="AR703" i="1" s="1"/>
  <c r="AK704" i="1"/>
  <c r="AR704" i="1" s="1"/>
  <c r="AK705" i="1"/>
  <c r="AR705" i="1" s="1"/>
  <c r="AK706" i="1"/>
  <c r="AR706" i="1" s="1"/>
  <c r="AK707" i="1"/>
  <c r="AR707" i="1" s="1"/>
  <c r="AK708" i="1"/>
  <c r="AR708" i="1" s="1"/>
  <c r="AK709" i="1"/>
  <c r="AR709" i="1" s="1"/>
  <c r="AK710" i="1"/>
  <c r="AR710" i="1" s="1"/>
  <c r="AK711" i="1"/>
  <c r="AR711" i="1" s="1"/>
  <c r="AK712" i="1"/>
  <c r="AR712" i="1" s="1"/>
  <c r="AK713" i="1"/>
  <c r="AR713" i="1" s="1"/>
  <c r="AK714" i="1"/>
  <c r="AR714" i="1" s="1"/>
  <c r="AK715" i="1"/>
  <c r="AR715" i="1" s="1"/>
  <c r="AK716" i="1"/>
  <c r="AR716" i="1" s="1"/>
  <c r="AK717" i="1"/>
  <c r="AR717" i="1" s="1"/>
  <c r="AK718" i="1"/>
  <c r="AR718" i="1" s="1"/>
  <c r="AK719" i="1"/>
  <c r="AR719" i="1" s="1"/>
  <c r="AK720" i="1"/>
  <c r="AR720" i="1" s="1"/>
  <c r="AK721" i="1"/>
  <c r="AR721" i="1" s="1"/>
  <c r="AK722" i="1"/>
  <c r="AR722" i="1" s="1"/>
  <c r="AK723" i="1"/>
  <c r="AR723" i="1" s="1"/>
  <c r="AK724" i="1"/>
  <c r="AR724" i="1" s="1"/>
  <c r="AK725" i="1"/>
  <c r="AR725" i="1" s="1"/>
  <c r="AK726" i="1"/>
  <c r="AR726" i="1" s="1"/>
  <c r="AK727" i="1"/>
  <c r="AR727" i="1" s="1"/>
  <c r="AK728" i="1"/>
  <c r="AR728" i="1" s="1"/>
  <c r="AK729" i="1"/>
  <c r="AR729" i="1" s="1"/>
  <c r="AK730" i="1"/>
  <c r="AR730" i="1" s="1"/>
  <c r="AK731" i="1"/>
  <c r="AR731" i="1" s="1"/>
  <c r="AK732" i="1"/>
  <c r="AR732" i="1" s="1"/>
  <c r="AK733" i="1"/>
  <c r="AR733" i="1" s="1"/>
  <c r="AK734" i="1"/>
  <c r="AR734" i="1" s="1"/>
  <c r="AK735" i="1"/>
  <c r="AR735" i="1" s="1"/>
  <c r="AK736" i="1"/>
  <c r="AR736" i="1" s="1"/>
  <c r="AK737" i="1"/>
  <c r="AR737" i="1" s="1"/>
  <c r="AK738" i="1"/>
  <c r="AR738" i="1" s="1"/>
  <c r="AK739" i="1"/>
  <c r="AR739" i="1" s="1"/>
  <c r="AK740" i="1"/>
  <c r="AR740" i="1" s="1"/>
  <c r="AK741" i="1"/>
  <c r="AR741" i="1" s="1"/>
  <c r="AK742" i="1"/>
  <c r="AR742" i="1" s="1"/>
  <c r="AK743" i="1"/>
  <c r="AR743" i="1" s="1"/>
  <c r="AK744" i="1"/>
  <c r="AR744" i="1" s="1"/>
  <c r="AK745" i="1"/>
  <c r="AR745" i="1" s="1"/>
  <c r="AK746" i="1"/>
  <c r="AR746" i="1" s="1"/>
  <c r="AK747" i="1"/>
  <c r="AR747" i="1" s="1"/>
  <c r="AK748" i="1"/>
  <c r="AR748" i="1" s="1"/>
  <c r="AK749" i="1"/>
  <c r="AR749" i="1" s="1"/>
  <c r="AK750" i="1"/>
  <c r="AR750" i="1" s="1"/>
  <c r="AK751" i="1"/>
  <c r="AR751" i="1" s="1"/>
  <c r="AK752" i="1"/>
  <c r="AR752" i="1" s="1"/>
  <c r="AK753" i="1"/>
  <c r="AR753" i="1" s="1"/>
  <c r="AK754" i="1"/>
  <c r="AR754" i="1" s="1"/>
  <c r="AK755" i="1"/>
  <c r="AR755" i="1" s="1"/>
  <c r="AK756" i="1"/>
  <c r="AR756" i="1" s="1"/>
  <c r="AK757" i="1"/>
  <c r="AR757" i="1" s="1"/>
  <c r="AK758" i="1"/>
  <c r="AR758" i="1" s="1"/>
  <c r="AK759" i="1"/>
  <c r="AR759" i="1" s="1"/>
  <c r="AK760" i="1"/>
  <c r="AR760" i="1" s="1"/>
  <c r="AK761" i="1"/>
  <c r="AR761" i="1" s="1"/>
  <c r="AK762" i="1"/>
  <c r="AR762" i="1" s="1"/>
  <c r="AK763" i="1"/>
  <c r="AR763" i="1" s="1"/>
  <c r="AK764" i="1"/>
  <c r="AR764" i="1" s="1"/>
  <c r="AK765" i="1"/>
  <c r="AR765" i="1" s="1"/>
  <c r="AK766" i="1"/>
  <c r="AR766" i="1" s="1"/>
  <c r="AK767" i="1"/>
  <c r="AR767" i="1" s="1"/>
  <c r="AK768" i="1"/>
  <c r="AR768" i="1" s="1"/>
  <c r="AK769" i="1"/>
  <c r="AR769" i="1" s="1"/>
  <c r="AK770" i="1"/>
  <c r="AR770" i="1" s="1"/>
  <c r="AK771" i="1"/>
  <c r="AR771" i="1" s="1"/>
  <c r="AK772" i="1"/>
  <c r="AR772" i="1" s="1"/>
  <c r="AK773" i="1"/>
  <c r="AR773" i="1" s="1"/>
  <c r="AK774" i="1"/>
  <c r="AR774" i="1" s="1"/>
  <c r="AK775" i="1"/>
  <c r="AR775" i="1" s="1"/>
  <c r="AK776" i="1"/>
  <c r="AR776" i="1" s="1"/>
  <c r="AK777" i="1"/>
  <c r="AR777" i="1" s="1"/>
  <c r="AK778" i="1"/>
  <c r="AR778" i="1" s="1"/>
  <c r="AK779" i="1"/>
  <c r="AR779" i="1" s="1"/>
  <c r="AK780" i="1"/>
  <c r="AR780" i="1" s="1"/>
  <c r="AK781" i="1"/>
  <c r="AR781" i="1" s="1"/>
  <c r="AK782" i="1"/>
  <c r="AR782" i="1" s="1"/>
  <c r="AK783" i="1"/>
  <c r="AR783" i="1" s="1"/>
  <c r="AK784" i="1"/>
  <c r="AR784" i="1" s="1"/>
  <c r="AK785" i="1"/>
  <c r="AR785" i="1" s="1"/>
  <c r="AK786" i="1"/>
  <c r="AR786" i="1" s="1"/>
  <c r="AK787" i="1"/>
  <c r="AR787" i="1" s="1"/>
  <c r="AK788" i="1"/>
  <c r="AR788" i="1" s="1"/>
  <c r="AK789" i="1"/>
  <c r="AR789" i="1" s="1"/>
  <c r="AK790" i="1"/>
  <c r="AR790" i="1" s="1"/>
  <c r="AK791" i="1"/>
  <c r="AR791" i="1" s="1"/>
  <c r="AK792" i="1"/>
  <c r="AR792" i="1" s="1"/>
  <c r="AK793" i="1"/>
  <c r="AR793" i="1" s="1"/>
  <c r="AK794" i="1"/>
  <c r="AR794" i="1" s="1"/>
  <c r="AK795" i="1"/>
  <c r="AR795" i="1" s="1"/>
  <c r="AK796" i="1"/>
  <c r="AR796" i="1" s="1"/>
  <c r="AK797" i="1"/>
  <c r="AR797" i="1" s="1"/>
  <c r="AK798" i="1"/>
  <c r="AR798" i="1" s="1"/>
  <c r="AK799" i="1"/>
  <c r="AR799" i="1" s="1"/>
  <c r="AK800" i="1"/>
  <c r="AR800" i="1" s="1"/>
  <c r="AK801" i="1"/>
  <c r="AR801" i="1" s="1"/>
  <c r="AK802" i="1"/>
  <c r="AR802" i="1" s="1"/>
  <c r="AK803" i="1"/>
  <c r="AR803" i="1" s="1"/>
  <c r="AK804" i="1"/>
  <c r="AR804" i="1" s="1"/>
  <c r="AK805" i="1"/>
  <c r="AR805" i="1" s="1"/>
  <c r="AK806" i="1"/>
  <c r="AR806" i="1" s="1"/>
  <c r="AK807" i="1"/>
  <c r="AR807" i="1" s="1"/>
  <c r="AK808" i="1"/>
  <c r="AR808" i="1" s="1"/>
  <c r="AK809" i="1"/>
  <c r="AR809" i="1" s="1"/>
  <c r="AK810" i="1"/>
  <c r="AR810" i="1" s="1"/>
  <c r="AK811" i="1"/>
  <c r="AR811" i="1" s="1"/>
  <c r="AK812" i="1"/>
  <c r="AR812" i="1" s="1"/>
  <c r="AK813" i="1"/>
  <c r="AR813" i="1" s="1"/>
  <c r="AK814" i="1"/>
  <c r="AR814" i="1" s="1"/>
  <c r="AK815" i="1"/>
  <c r="AR815" i="1" s="1"/>
  <c r="AK816" i="1"/>
  <c r="AR816" i="1" s="1"/>
  <c r="AK817" i="1"/>
  <c r="AR817" i="1" s="1"/>
  <c r="AK818" i="1"/>
  <c r="AR818" i="1" s="1"/>
  <c r="AK819" i="1"/>
  <c r="AR819" i="1" s="1"/>
  <c r="AK820" i="1"/>
  <c r="AR820" i="1" s="1"/>
  <c r="AK821" i="1"/>
  <c r="AR821" i="1" s="1"/>
  <c r="AK822" i="1"/>
  <c r="AR822" i="1" s="1"/>
  <c r="AK823" i="1"/>
  <c r="AR823" i="1" s="1"/>
  <c r="AK824" i="1"/>
  <c r="AR824" i="1" s="1"/>
  <c r="AK825" i="1"/>
  <c r="AR825" i="1" s="1"/>
  <c r="AK826" i="1"/>
  <c r="AR826" i="1" s="1"/>
  <c r="AK827" i="1"/>
  <c r="AR827" i="1" s="1"/>
  <c r="AK828" i="1"/>
  <c r="AR828" i="1" s="1"/>
  <c r="AK829" i="1"/>
  <c r="AR829" i="1" s="1"/>
  <c r="AK830" i="1"/>
  <c r="AR830" i="1" s="1"/>
  <c r="AK831" i="1"/>
  <c r="AR831" i="1" s="1"/>
  <c r="AK832" i="1"/>
  <c r="AR832" i="1" s="1"/>
  <c r="AK833" i="1"/>
  <c r="AR833" i="1" s="1"/>
  <c r="AK834" i="1"/>
  <c r="AR834" i="1" s="1"/>
  <c r="AK835" i="1"/>
  <c r="AR835" i="1" s="1"/>
  <c r="AK836" i="1"/>
  <c r="AR836" i="1" s="1"/>
  <c r="AK837" i="1"/>
  <c r="AR837" i="1" s="1"/>
  <c r="AK838" i="1"/>
  <c r="AR838" i="1" s="1"/>
  <c r="AK839" i="1"/>
  <c r="AR839" i="1" s="1"/>
  <c r="AK840" i="1"/>
  <c r="AR840" i="1" s="1"/>
  <c r="AK841" i="1"/>
  <c r="AR841" i="1" s="1"/>
  <c r="AK842" i="1"/>
  <c r="AR842" i="1" s="1"/>
  <c r="AK843" i="1"/>
  <c r="AR843" i="1" s="1"/>
  <c r="AK844" i="1"/>
  <c r="AR844" i="1" s="1"/>
  <c r="AK845" i="1"/>
  <c r="AR845" i="1" s="1"/>
  <c r="AK846" i="1"/>
  <c r="AR846" i="1" s="1"/>
  <c r="AK847" i="1"/>
  <c r="AR847" i="1" s="1"/>
  <c r="AK848" i="1"/>
  <c r="AR848" i="1" s="1"/>
  <c r="AK849" i="1"/>
  <c r="AR849" i="1" s="1"/>
  <c r="AK850" i="1"/>
  <c r="AR850" i="1" s="1"/>
  <c r="AK851" i="1"/>
  <c r="AR851" i="1" s="1"/>
  <c r="AK852" i="1"/>
  <c r="AR852" i="1" s="1"/>
  <c r="AK853" i="1"/>
  <c r="AR853" i="1" s="1"/>
  <c r="AK854" i="1"/>
  <c r="AR854" i="1" s="1"/>
  <c r="AK855" i="1"/>
  <c r="AR855" i="1" s="1"/>
  <c r="AK856" i="1"/>
  <c r="AR856" i="1" s="1"/>
  <c r="AK857" i="1"/>
  <c r="AR857" i="1" s="1"/>
  <c r="AK858" i="1"/>
  <c r="AR858" i="1" s="1"/>
  <c r="AK859" i="1"/>
  <c r="AR859" i="1" s="1"/>
  <c r="AK860" i="1"/>
  <c r="AR860" i="1" s="1"/>
  <c r="AK861" i="1"/>
  <c r="AR861" i="1" s="1"/>
  <c r="AK862" i="1"/>
  <c r="AR862" i="1" s="1"/>
  <c r="AK863" i="1"/>
  <c r="AR863" i="1" s="1"/>
  <c r="AK864" i="1"/>
  <c r="AR864" i="1" s="1"/>
  <c r="AK865" i="1"/>
  <c r="AR865" i="1" s="1"/>
  <c r="AK866" i="1"/>
  <c r="AR866" i="1" s="1"/>
  <c r="AK867" i="1"/>
  <c r="AR867" i="1" s="1"/>
  <c r="AK868" i="1"/>
  <c r="AR868" i="1" s="1"/>
  <c r="AK869" i="1"/>
  <c r="AR869" i="1" s="1"/>
  <c r="AK870" i="1"/>
  <c r="AR870" i="1" s="1"/>
  <c r="AK871" i="1"/>
  <c r="AR871" i="1" s="1"/>
  <c r="AK872" i="1"/>
  <c r="AR872" i="1" s="1"/>
  <c r="AK873" i="1"/>
  <c r="AR873" i="1" s="1"/>
  <c r="AK874" i="1"/>
  <c r="AR874" i="1" s="1"/>
  <c r="AK875" i="1"/>
  <c r="AR875" i="1" s="1"/>
  <c r="AK876" i="1"/>
  <c r="AR876" i="1" s="1"/>
  <c r="AK877" i="1"/>
  <c r="AR877" i="1" s="1"/>
  <c r="AK878" i="1"/>
  <c r="AR878" i="1" s="1"/>
  <c r="AK879" i="1"/>
  <c r="AR879" i="1" s="1"/>
  <c r="AK880" i="1"/>
  <c r="AR880" i="1" s="1"/>
  <c r="AK881" i="1"/>
  <c r="AR881" i="1" s="1"/>
  <c r="AK882" i="1"/>
  <c r="AR882" i="1" s="1"/>
  <c r="AK883" i="1"/>
  <c r="AR883" i="1" s="1"/>
  <c r="AK884" i="1"/>
  <c r="AR884" i="1" s="1"/>
  <c r="AK885" i="1"/>
  <c r="AR885" i="1" s="1"/>
  <c r="AK886" i="1"/>
  <c r="AR886" i="1" s="1"/>
  <c r="AK887" i="1"/>
  <c r="AR887" i="1" s="1"/>
  <c r="AK888" i="1"/>
  <c r="AR888" i="1" s="1"/>
  <c r="AK889" i="1"/>
  <c r="AR889" i="1" s="1"/>
  <c r="AK890" i="1"/>
  <c r="AR890" i="1" s="1"/>
  <c r="AK891" i="1"/>
  <c r="AR891" i="1" s="1"/>
  <c r="AK892" i="1"/>
  <c r="AR892" i="1" s="1"/>
  <c r="AK893" i="1"/>
  <c r="AR893" i="1" s="1"/>
  <c r="AK894" i="1"/>
  <c r="AR894" i="1" s="1"/>
  <c r="AK895" i="1"/>
  <c r="AR895" i="1" s="1"/>
  <c r="AK896" i="1"/>
  <c r="AR896" i="1" s="1"/>
  <c r="AK897" i="1"/>
  <c r="AR897" i="1" s="1"/>
  <c r="AK898" i="1"/>
  <c r="AR898" i="1" s="1"/>
  <c r="AK899" i="1"/>
  <c r="AR899" i="1" s="1"/>
  <c r="AK900" i="1"/>
  <c r="AR900" i="1" s="1"/>
  <c r="AK901" i="1"/>
  <c r="AR901" i="1" s="1"/>
  <c r="AK902" i="1"/>
  <c r="AR902" i="1" s="1"/>
  <c r="AK903" i="1"/>
  <c r="AR903" i="1" s="1"/>
  <c r="AK904" i="1"/>
  <c r="AR904" i="1" s="1"/>
  <c r="AK905" i="1"/>
  <c r="AR905" i="1" s="1"/>
  <c r="AK906" i="1"/>
  <c r="AR906" i="1" s="1"/>
  <c r="AK907" i="1"/>
  <c r="AR907" i="1" s="1"/>
  <c r="AK908" i="1"/>
  <c r="AR908" i="1" s="1"/>
  <c r="AK909" i="1"/>
  <c r="AR909" i="1" s="1"/>
  <c r="AK910" i="1"/>
  <c r="AR910" i="1" s="1"/>
  <c r="AK911" i="1"/>
  <c r="AR911" i="1" s="1"/>
  <c r="AK912" i="1"/>
  <c r="AR912" i="1" s="1"/>
  <c r="AK913" i="1"/>
  <c r="AR913" i="1" s="1"/>
  <c r="AK914" i="1"/>
  <c r="AR914" i="1" s="1"/>
  <c r="AK915" i="1"/>
  <c r="AR915" i="1" s="1"/>
  <c r="AK916" i="1"/>
  <c r="AR916" i="1" s="1"/>
  <c r="AK917" i="1"/>
  <c r="AR917" i="1" s="1"/>
  <c r="AK918" i="1"/>
  <c r="AR918" i="1" s="1"/>
  <c r="AK919" i="1"/>
  <c r="AR919" i="1" s="1"/>
  <c r="AK920" i="1"/>
  <c r="AR920" i="1" s="1"/>
  <c r="AK921" i="1"/>
  <c r="AR921" i="1" s="1"/>
  <c r="AK922" i="1"/>
  <c r="AR922" i="1" s="1"/>
  <c r="AK923" i="1"/>
  <c r="AR923" i="1" s="1"/>
  <c r="AK924" i="1"/>
  <c r="AR924" i="1" s="1"/>
  <c r="AK925" i="1"/>
  <c r="AR925" i="1" s="1"/>
  <c r="AK926" i="1"/>
  <c r="AR926" i="1" s="1"/>
  <c r="AK927" i="1"/>
  <c r="AR927" i="1" s="1"/>
  <c r="AK928" i="1"/>
  <c r="AR928" i="1" s="1"/>
  <c r="AK929" i="1"/>
  <c r="AR929" i="1" s="1"/>
  <c r="AK930" i="1"/>
  <c r="AR930" i="1" s="1"/>
  <c r="AK931" i="1"/>
  <c r="AR931" i="1" s="1"/>
  <c r="AK932" i="1"/>
  <c r="AR932" i="1" s="1"/>
  <c r="AK933" i="1"/>
  <c r="AR933" i="1" s="1"/>
  <c r="AK934" i="1"/>
  <c r="AR934" i="1" s="1"/>
  <c r="AK935" i="1"/>
  <c r="AR935" i="1" s="1"/>
  <c r="AK936" i="1"/>
  <c r="AR936" i="1" s="1"/>
  <c r="AK937" i="1"/>
  <c r="AR937" i="1" s="1"/>
  <c r="AK938" i="1"/>
  <c r="AR938" i="1" s="1"/>
  <c r="AK939" i="1"/>
  <c r="AR939" i="1" s="1"/>
  <c r="AK940" i="1"/>
  <c r="AR940" i="1" s="1"/>
  <c r="AK941" i="1"/>
  <c r="AR941" i="1" s="1"/>
  <c r="AK942" i="1"/>
  <c r="AR942" i="1" s="1"/>
  <c r="AK943" i="1"/>
  <c r="AR943" i="1" s="1"/>
  <c r="AK944" i="1"/>
  <c r="AR944" i="1" s="1"/>
  <c r="AK945" i="1"/>
  <c r="AR945" i="1" s="1"/>
  <c r="AK946" i="1"/>
  <c r="AR946" i="1" s="1"/>
  <c r="AK947" i="1"/>
  <c r="AR947" i="1" s="1"/>
  <c r="AK948" i="1"/>
  <c r="AR948" i="1" s="1"/>
  <c r="AK949" i="1"/>
  <c r="AR949" i="1" s="1"/>
  <c r="AK950" i="1"/>
  <c r="AR950" i="1" s="1"/>
  <c r="AK951" i="1"/>
  <c r="AR951" i="1" s="1"/>
  <c r="AK952" i="1"/>
  <c r="AR952" i="1" s="1"/>
  <c r="AK953" i="1"/>
  <c r="AR953" i="1" s="1"/>
  <c r="AK954" i="1"/>
  <c r="AR954" i="1" s="1"/>
  <c r="AK955" i="1"/>
  <c r="AR955" i="1" s="1"/>
  <c r="AK956" i="1"/>
  <c r="AR956" i="1" s="1"/>
  <c r="AK957" i="1"/>
  <c r="AR957" i="1" s="1"/>
  <c r="AK958" i="1"/>
  <c r="AR958" i="1" s="1"/>
  <c r="AK959" i="1"/>
  <c r="AR959" i="1" s="1"/>
  <c r="AK960" i="1"/>
  <c r="AR960" i="1" s="1"/>
  <c r="AK961" i="1"/>
  <c r="AR961" i="1" s="1"/>
  <c r="AK962" i="1"/>
  <c r="AR962" i="1" s="1"/>
  <c r="AK963" i="1"/>
  <c r="AR963" i="1" s="1"/>
  <c r="AK964" i="1"/>
  <c r="AR964" i="1" s="1"/>
  <c r="AK965" i="1"/>
  <c r="AR965" i="1" s="1"/>
  <c r="AK966" i="1"/>
  <c r="AR966" i="1" s="1"/>
  <c r="AK967" i="1"/>
  <c r="AR967" i="1" s="1"/>
  <c r="AK968" i="1"/>
  <c r="AR968" i="1" s="1"/>
  <c r="AK969" i="1"/>
  <c r="AR969" i="1" s="1"/>
  <c r="AK970" i="1"/>
  <c r="AR970" i="1" s="1"/>
  <c r="AK971" i="1"/>
  <c r="AR971" i="1" s="1"/>
  <c r="AK972" i="1"/>
  <c r="AR972" i="1" s="1"/>
  <c r="AK973" i="1"/>
  <c r="AR973" i="1" s="1"/>
  <c r="AK974" i="1"/>
  <c r="AR974" i="1" s="1"/>
  <c r="AK975" i="1"/>
  <c r="AR975" i="1" s="1"/>
  <c r="AK976" i="1"/>
  <c r="AR976" i="1" s="1"/>
  <c r="AK977" i="1"/>
  <c r="AR977" i="1" s="1"/>
  <c r="AK978" i="1"/>
  <c r="AR978" i="1" s="1"/>
  <c r="AK979" i="1"/>
  <c r="AR979" i="1" s="1"/>
  <c r="AK980" i="1"/>
  <c r="AR980" i="1" s="1"/>
  <c r="AK981" i="1"/>
  <c r="AR981" i="1" s="1"/>
  <c r="AK982" i="1"/>
  <c r="AR982" i="1" s="1"/>
  <c r="AK983" i="1"/>
  <c r="AR983" i="1" s="1"/>
  <c r="AK984" i="1"/>
  <c r="AR984" i="1" s="1"/>
  <c r="AK985" i="1"/>
  <c r="AR985" i="1" s="1"/>
  <c r="AK986" i="1"/>
  <c r="AR986" i="1" s="1"/>
  <c r="AK987" i="1"/>
  <c r="AR987" i="1" s="1"/>
  <c r="AK988" i="1"/>
  <c r="AR988" i="1" s="1"/>
  <c r="AK989" i="1"/>
  <c r="AR989" i="1" s="1"/>
  <c r="AK990" i="1"/>
  <c r="AR990" i="1" s="1"/>
  <c r="AK991" i="1"/>
  <c r="AR991" i="1" s="1"/>
  <c r="AK992" i="1"/>
  <c r="AR992" i="1" s="1"/>
  <c r="AK993" i="1"/>
  <c r="AR993" i="1" s="1"/>
  <c r="AK994" i="1"/>
  <c r="AR994" i="1" s="1"/>
  <c r="AK995" i="1"/>
  <c r="AR995" i="1" s="1"/>
  <c r="AK996" i="1"/>
  <c r="AR996" i="1" s="1"/>
  <c r="AK997" i="1"/>
  <c r="AR997" i="1" s="1"/>
  <c r="AK998" i="1"/>
  <c r="AR998" i="1" s="1"/>
  <c r="AK999" i="1"/>
  <c r="AR999" i="1" s="1"/>
  <c r="AK1000" i="1"/>
  <c r="AR1000" i="1" s="1"/>
  <c r="AK1001" i="1"/>
  <c r="AR1001" i="1" s="1"/>
  <c r="AK1002" i="1"/>
  <c r="AR1002" i="1" s="1"/>
  <c r="AK1003" i="1"/>
  <c r="AR1003" i="1" s="1"/>
  <c r="AK1004" i="1"/>
  <c r="AR1004" i="1" s="1"/>
  <c r="AK1005" i="1"/>
  <c r="AR1005" i="1" s="1"/>
  <c r="AK1006" i="1"/>
  <c r="AR1006" i="1" s="1"/>
  <c r="AK1007" i="1"/>
  <c r="AR1007" i="1" s="1"/>
  <c r="AK1008" i="1"/>
  <c r="AR1008" i="1" s="1"/>
  <c r="AK1009" i="1"/>
  <c r="AR1009" i="1" s="1"/>
  <c r="AK1010" i="1"/>
  <c r="AR1010" i="1" s="1"/>
  <c r="AK1011" i="1"/>
  <c r="AR1011" i="1" s="1"/>
  <c r="AK1012" i="1"/>
  <c r="AR1012" i="1" s="1"/>
  <c r="AK1013" i="1"/>
  <c r="AR1013" i="1" s="1"/>
  <c r="AK1014" i="1"/>
  <c r="AR1014" i="1" s="1"/>
  <c r="AK1015" i="1"/>
  <c r="AR1015" i="1" s="1"/>
  <c r="AK1016" i="1"/>
  <c r="AR1016" i="1" s="1"/>
  <c r="AK1017" i="1"/>
  <c r="AR1017" i="1" s="1"/>
  <c r="AK1018" i="1"/>
  <c r="AR1018" i="1" s="1"/>
  <c r="AK1019" i="1"/>
  <c r="AR1019" i="1" s="1"/>
  <c r="AK1020" i="1"/>
  <c r="AR1020" i="1" s="1"/>
  <c r="AK1021" i="1"/>
  <c r="AR1021" i="1" s="1"/>
  <c r="AK1022" i="1"/>
  <c r="AR1022" i="1" s="1"/>
  <c r="AK1023" i="1"/>
  <c r="AR1023" i="1" s="1"/>
  <c r="AK1024" i="1"/>
  <c r="AR1024" i="1" s="1"/>
  <c r="AK1025" i="1"/>
  <c r="AR1025" i="1" s="1"/>
  <c r="AK1026" i="1"/>
  <c r="AR1026" i="1" s="1"/>
  <c r="AK1027" i="1"/>
  <c r="AR1027" i="1" s="1"/>
  <c r="AK1028" i="1"/>
  <c r="AR1028" i="1" s="1"/>
  <c r="AK1029" i="1"/>
  <c r="AR1029" i="1" s="1"/>
  <c r="AK1030" i="1"/>
  <c r="AR1030" i="1" s="1"/>
  <c r="AK1031" i="1"/>
  <c r="AR1031" i="1" s="1"/>
  <c r="AK1032" i="1"/>
  <c r="AR1032" i="1" s="1"/>
  <c r="AK1033" i="1"/>
  <c r="AR1033" i="1" s="1"/>
  <c r="AK1034" i="1"/>
  <c r="AR1034" i="1" s="1"/>
  <c r="AK1035" i="1"/>
  <c r="AR1035" i="1" s="1"/>
  <c r="AK1036" i="1"/>
  <c r="AR1036" i="1" s="1"/>
  <c r="AK1037" i="1"/>
  <c r="AR1037" i="1" s="1"/>
  <c r="AK1038" i="1"/>
  <c r="AR1038" i="1" s="1"/>
  <c r="AK1039" i="1"/>
  <c r="AR1039" i="1" s="1"/>
  <c r="AK1040" i="1"/>
  <c r="AR1040" i="1" s="1"/>
  <c r="AK1041" i="1"/>
  <c r="AR1041" i="1" s="1"/>
  <c r="AK1042" i="1"/>
  <c r="AR1042" i="1" s="1"/>
  <c r="AK1043" i="1"/>
  <c r="AR1043" i="1" s="1"/>
  <c r="AK1044" i="1"/>
  <c r="AR1044" i="1" s="1"/>
  <c r="AK1045" i="1"/>
  <c r="AR1045" i="1" s="1"/>
  <c r="AK1046" i="1"/>
  <c r="AR1046" i="1" s="1"/>
  <c r="AK1047" i="1"/>
  <c r="AR1047" i="1" s="1"/>
  <c r="AK1048" i="1"/>
  <c r="AR1048" i="1" s="1"/>
  <c r="AK1049" i="1"/>
  <c r="AR1049" i="1" s="1"/>
  <c r="AK1050" i="1"/>
  <c r="AR1050" i="1" s="1"/>
  <c r="AK1051" i="1"/>
  <c r="AR1051" i="1" s="1"/>
  <c r="AK1052" i="1"/>
  <c r="AR1052" i="1" s="1"/>
  <c r="AK1053" i="1"/>
  <c r="AR1053" i="1" s="1"/>
  <c r="AK1054" i="1"/>
  <c r="AR1054" i="1" s="1"/>
  <c r="AK1055" i="1"/>
  <c r="AR1055" i="1" s="1"/>
  <c r="AK1056" i="1"/>
  <c r="AR1056" i="1" s="1"/>
  <c r="AK1057" i="1"/>
  <c r="AR1057" i="1" s="1"/>
  <c r="AK1058" i="1"/>
  <c r="AR1058" i="1" s="1"/>
  <c r="AK1059" i="1"/>
  <c r="AR1059" i="1" s="1"/>
  <c r="AK1060" i="1"/>
  <c r="AR1060" i="1" s="1"/>
  <c r="AK1061" i="1"/>
  <c r="AR1061" i="1" s="1"/>
  <c r="AK1062" i="1"/>
  <c r="AR1062" i="1" s="1"/>
  <c r="AK1063" i="1"/>
  <c r="AR1063" i="1" s="1"/>
  <c r="AK1064" i="1"/>
  <c r="AR1064" i="1" s="1"/>
  <c r="AK1065" i="1"/>
  <c r="AR1065" i="1" s="1"/>
  <c r="AK1066" i="1"/>
  <c r="AR1066" i="1" s="1"/>
  <c r="AK1067" i="1"/>
  <c r="AR1067" i="1" s="1"/>
  <c r="AK1068" i="1"/>
  <c r="AR1068" i="1" s="1"/>
  <c r="AK1069" i="1"/>
  <c r="AR1069" i="1" s="1"/>
  <c r="AK1070" i="1"/>
  <c r="AR1070" i="1" s="1"/>
  <c r="AK1071" i="1"/>
  <c r="AR1071" i="1" s="1"/>
  <c r="AK1072" i="1"/>
  <c r="AR1072" i="1" s="1"/>
  <c r="AK1073" i="1"/>
  <c r="AR1073" i="1" s="1"/>
  <c r="AK1074" i="1"/>
  <c r="AR1074" i="1" s="1"/>
  <c r="AK1075" i="1"/>
  <c r="AR1075" i="1" s="1"/>
  <c r="AK1076" i="1"/>
  <c r="AR1076" i="1" s="1"/>
  <c r="AK1077" i="1"/>
  <c r="AR1077" i="1" s="1"/>
  <c r="AK1078" i="1"/>
  <c r="AR1078" i="1" s="1"/>
  <c r="AK1079" i="1"/>
  <c r="AR1079" i="1" s="1"/>
  <c r="AK1080" i="1"/>
  <c r="AR1080" i="1" s="1"/>
  <c r="AK1081" i="1"/>
  <c r="AR1081" i="1" s="1"/>
  <c r="AK1082" i="1"/>
  <c r="AR1082" i="1" s="1"/>
  <c r="AK1083" i="1"/>
  <c r="AR1083" i="1" s="1"/>
  <c r="AK1084" i="1"/>
  <c r="AR1084" i="1" s="1"/>
  <c r="AK1085" i="1"/>
  <c r="AR1085" i="1" s="1"/>
  <c r="AK1086" i="1"/>
  <c r="AR1086" i="1" s="1"/>
  <c r="AK1087" i="1"/>
  <c r="AR1087" i="1" s="1"/>
  <c r="AK1088" i="1"/>
  <c r="AR1088" i="1" s="1"/>
  <c r="AK1089" i="1"/>
  <c r="AR1089" i="1" s="1"/>
  <c r="AK1090" i="1"/>
  <c r="AR1090" i="1" s="1"/>
  <c r="AK1091" i="1"/>
  <c r="AR1091" i="1" s="1"/>
  <c r="AK1092" i="1"/>
  <c r="AR1092" i="1" s="1"/>
  <c r="AK1093" i="1"/>
  <c r="AR1093" i="1" s="1"/>
  <c r="AK1094" i="1"/>
  <c r="AR1094" i="1" s="1"/>
  <c r="AK1095" i="1"/>
  <c r="AR1095" i="1" s="1"/>
  <c r="AK1096" i="1"/>
  <c r="AR1096" i="1" s="1"/>
  <c r="AK1097" i="1"/>
  <c r="AR1097" i="1" s="1"/>
  <c r="AK1098" i="1"/>
  <c r="AR1098" i="1" s="1"/>
  <c r="AK1099" i="1"/>
  <c r="AR1099" i="1" s="1"/>
  <c r="AK1100" i="1"/>
  <c r="AR1100" i="1" s="1"/>
  <c r="AK1101" i="1"/>
  <c r="AR1101" i="1" s="1"/>
  <c r="AK1102" i="1"/>
  <c r="AR1102" i="1" s="1"/>
  <c r="AK1103" i="1"/>
  <c r="AR1103" i="1" s="1"/>
  <c r="AK1104" i="1"/>
  <c r="AR1104" i="1" s="1"/>
  <c r="AK1105" i="1"/>
  <c r="AR1105" i="1" s="1"/>
  <c r="AK1106" i="1"/>
  <c r="AR1106" i="1" s="1"/>
  <c r="AK1107" i="1"/>
  <c r="AR1107" i="1" s="1"/>
  <c r="AK1108" i="1"/>
  <c r="AR1108" i="1" s="1"/>
  <c r="AK1109" i="1"/>
  <c r="AR1109" i="1" s="1"/>
  <c r="AK1110" i="1"/>
  <c r="AR1110" i="1" s="1"/>
  <c r="AK1111" i="1"/>
  <c r="AR1111" i="1" s="1"/>
  <c r="AK1112" i="1"/>
  <c r="AR1112" i="1" s="1"/>
  <c r="AK1113" i="1"/>
  <c r="AR1113" i="1" s="1"/>
  <c r="AK1114" i="1"/>
  <c r="AR1114" i="1" s="1"/>
  <c r="AK1115" i="1"/>
  <c r="AR1115" i="1" s="1"/>
  <c r="AK1116" i="1"/>
  <c r="AR1116" i="1" s="1"/>
  <c r="AK1117" i="1"/>
  <c r="AR1117" i="1" s="1"/>
  <c r="AK1118" i="1"/>
  <c r="AR1118" i="1" s="1"/>
  <c r="AK1119" i="1"/>
  <c r="AR1119" i="1" s="1"/>
  <c r="AK1120" i="1"/>
  <c r="AR1120" i="1" s="1"/>
  <c r="AK1121" i="1"/>
  <c r="AR1121" i="1" s="1"/>
  <c r="AK1122" i="1"/>
  <c r="AR1122" i="1" s="1"/>
  <c r="AK1123" i="1"/>
  <c r="AR1123" i="1" s="1"/>
  <c r="AK1124" i="1"/>
  <c r="AR1124" i="1" s="1"/>
  <c r="AK1125" i="1"/>
  <c r="AR1125" i="1" s="1"/>
  <c r="AK1126" i="1"/>
  <c r="AR1126" i="1" s="1"/>
  <c r="AK1127" i="1"/>
  <c r="AR1127" i="1" s="1"/>
  <c r="AK1128" i="1"/>
  <c r="AR1128" i="1" s="1"/>
  <c r="AK1129" i="1"/>
  <c r="AR1129" i="1" s="1"/>
  <c r="AK1130" i="1"/>
  <c r="AR1130" i="1" s="1"/>
  <c r="AK1131" i="1"/>
  <c r="AR1131" i="1" s="1"/>
  <c r="AK1132" i="1"/>
  <c r="AR1132" i="1" s="1"/>
  <c r="AK1133" i="1"/>
  <c r="AR1133" i="1" s="1"/>
  <c r="AK1134" i="1"/>
  <c r="AR1134" i="1" s="1"/>
  <c r="AK1135" i="1"/>
  <c r="AR1135" i="1" s="1"/>
  <c r="AK1136" i="1"/>
  <c r="AR1136" i="1" s="1"/>
  <c r="AK1137" i="1"/>
  <c r="AR1137" i="1" s="1"/>
  <c r="AK1138" i="1"/>
  <c r="AR1138" i="1" s="1"/>
  <c r="AK1139" i="1"/>
  <c r="AR1139" i="1" s="1"/>
  <c r="AK1140" i="1"/>
  <c r="AR1140" i="1" s="1"/>
  <c r="AK1141" i="1"/>
  <c r="AR1141" i="1" s="1"/>
  <c r="AK1142" i="1"/>
  <c r="AR1142" i="1" s="1"/>
  <c r="AK1143" i="1"/>
  <c r="AR1143" i="1" s="1"/>
  <c r="AK1144" i="1"/>
  <c r="AR1144" i="1" s="1"/>
  <c r="AK1145" i="1"/>
  <c r="AR1145" i="1" s="1"/>
  <c r="AK1146" i="1"/>
  <c r="AR1146" i="1" s="1"/>
  <c r="AK1147" i="1"/>
  <c r="AR1147" i="1" s="1"/>
  <c r="AK1148" i="1"/>
  <c r="AR1148" i="1" s="1"/>
  <c r="AK1149" i="1"/>
  <c r="AR1149" i="1" s="1"/>
  <c r="AK1150" i="1"/>
  <c r="AR1150" i="1" s="1"/>
  <c r="AK1151" i="1"/>
  <c r="AR1151" i="1" s="1"/>
  <c r="AK1152" i="1"/>
  <c r="AR1152" i="1" s="1"/>
  <c r="AK1153" i="1"/>
  <c r="AR1153" i="1" s="1"/>
  <c r="AK1154" i="1"/>
  <c r="AR1154" i="1" s="1"/>
  <c r="AK1155" i="1"/>
  <c r="AR1155" i="1" s="1"/>
  <c r="AK1156" i="1"/>
  <c r="AR1156" i="1" s="1"/>
  <c r="AK1157" i="1"/>
  <c r="AR1157" i="1" s="1"/>
  <c r="AK1158" i="1"/>
  <c r="AR1158" i="1" s="1"/>
  <c r="AK1159" i="1"/>
  <c r="AR1159" i="1" s="1"/>
  <c r="AK1160" i="1"/>
  <c r="AR1160" i="1" s="1"/>
  <c r="AK1161" i="1"/>
  <c r="AR1161" i="1" s="1"/>
  <c r="AK1162" i="1"/>
  <c r="AR1162" i="1" s="1"/>
  <c r="AK1163" i="1"/>
  <c r="AR1163" i="1" s="1"/>
  <c r="AK1164" i="1"/>
  <c r="AR1164" i="1" s="1"/>
  <c r="AK1165" i="1"/>
  <c r="AR1165" i="1" s="1"/>
  <c r="AK1166" i="1"/>
  <c r="AR1166" i="1" s="1"/>
  <c r="AK1167" i="1"/>
  <c r="AR1167" i="1" s="1"/>
  <c r="AK1168" i="1"/>
  <c r="AR1168" i="1" s="1"/>
  <c r="AK1169" i="1"/>
  <c r="AR1169" i="1" s="1"/>
  <c r="AK1170" i="1"/>
  <c r="AR1170" i="1" s="1"/>
  <c r="AK1171" i="1"/>
  <c r="AR1171" i="1" s="1"/>
  <c r="AK1172" i="1"/>
  <c r="AR1172" i="1" s="1"/>
  <c r="AK1173" i="1"/>
  <c r="AR1173" i="1" s="1"/>
  <c r="AK1174" i="1"/>
  <c r="AR1174" i="1" s="1"/>
  <c r="AK1175" i="1"/>
  <c r="AR1175" i="1" s="1"/>
  <c r="AK1176" i="1"/>
  <c r="AR1176" i="1" s="1"/>
  <c r="AK1177" i="1"/>
  <c r="AR1177" i="1" s="1"/>
  <c r="AK1178" i="1"/>
  <c r="AR1178" i="1" s="1"/>
  <c r="AK1179" i="1"/>
  <c r="AR1179" i="1" s="1"/>
  <c r="AK1180" i="1"/>
  <c r="AR1180" i="1" s="1"/>
  <c r="AK1181" i="1"/>
  <c r="AR1181" i="1" s="1"/>
  <c r="AK1182" i="1"/>
  <c r="AR1182" i="1" s="1"/>
  <c r="AK1183" i="1"/>
  <c r="AR1183" i="1" s="1"/>
  <c r="AK1184" i="1"/>
  <c r="AR1184" i="1" s="1"/>
  <c r="AK1185" i="1"/>
  <c r="AR1185" i="1" s="1"/>
  <c r="AK1186" i="1"/>
  <c r="AR1186" i="1" s="1"/>
  <c r="AK1187" i="1"/>
  <c r="AR1187" i="1" s="1"/>
  <c r="AK1188" i="1"/>
  <c r="AR1188" i="1" s="1"/>
  <c r="AK1189" i="1"/>
  <c r="AR1189" i="1" s="1"/>
  <c r="AK1190" i="1"/>
  <c r="AR1190" i="1" s="1"/>
  <c r="AK1191" i="1"/>
  <c r="AR1191" i="1" s="1"/>
  <c r="AK1192" i="1"/>
  <c r="AR1192" i="1" s="1"/>
  <c r="AK1193" i="1"/>
  <c r="AR1193" i="1" s="1"/>
  <c r="AK1194" i="1"/>
  <c r="AR1194" i="1" s="1"/>
  <c r="AK1195" i="1"/>
  <c r="AR1195" i="1" s="1"/>
  <c r="AK1196" i="1"/>
  <c r="AR1196" i="1" s="1"/>
  <c r="AK1197" i="1"/>
  <c r="AR1197" i="1" s="1"/>
  <c r="AK1198" i="1"/>
  <c r="AR1198" i="1" s="1"/>
  <c r="AK1199" i="1"/>
  <c r="AR1199" i="1" s="1"/>
  <c r="AK1200" i="1"/>
  <c r="AR1200" i="1" s="1"/>
  <c r="AK1201" i="1"/>
  <c r="AR1201" i="1" s="1"/>
  <c r="AK1202" i="1"/>
  <c r="AR1202" i="1" s="1"/>
  <c r="AK1203" i="1"/>
  <c r="AR1203" i="1" s="1"/>
  <c r="AK1204" i="1"/>
  <c r="AR1204" i="1" s="1"/>
  <c r="AK1205" i="1"/>
  <c r="AR1205" i="1" s="1"/>
  <c r="AK1206" i="1"/>
  <c r="AR1206" i="1" s="1"/>
  <c r="AK1207" i="1"/>
  <c r="AR1207" i="1" s="1"/>
  <c r="AK1208" i="1"/>
  <c r="AR1208" i="1" s="1"/>
  <c r="AK1209" i="1"/>
  <c r="AR1209" i="1" s="1"/>
  <c r="AK1210" i="1"/>
  <c r="AR1210" i="1" s="1"/>
  <c r="AK1211" i="1"/>
  <c r="AR1211" i="1" s="1"/>
  <c r="AK1212" i="1"/>
  <c r="AR1212" i="1" s="1"/>
  <c r="AK1213" i="1"/>
  <c r="AR1213" i="1" s="1"/>
  <c r="AK1214" i="1"/>
  <c r="AR1214" i="1" s="1"/>
  <c r="AK1215" i="1"/>
  <c r="AR1215" i="1" s="1"/>
  <c r="AK1216" i="1"/>
  <c r="AR1216" i="1" s="1"/>
  <c r="AK1217" i="1"/>
  <c r="AR1217" i="1" s="1"/>
  <c r="AK1218" i="1"/>
  <c r="AR1218" i="1" s="1"/>
  <c r="AK1219" i="1"/>
  <c r="AR1219" i="1" s="1"/>
  <c r="AK1220" i="1"/>
  <c r="AR1220" i="1" s="1"/>
  <c r="AK1221" i="1"/>
  <c r="AR1221" i="1" s="1"/>
  <c r="AK1222" i="1"/>
  <c r="AR1222" i="1" s="1"/>
  <c r="AK1223" i="1"/>
  <c r="AR1223" i="1" s="1"/>
  <c r="AK1224" i="1"/>
  <c r="AR1224" i="1" s="1"/>
  <c r="AK1225" i="1"/>
  <c r="AR1225" i="1" s="1"/>
  <c r="AK1226" i="1"/>
  <c r="AR1226" i="1" s="1"/>
  <c r="AK1227" i="1"/>
  <c r="AR1227" i="1" s="1"/>
  <c r="AK1228" i="1"/>
  <c r="AR1228" i="1" s="1"/>
  <c r="AK1229" i="1"/>
  <c r="AR1229" i="1" s="1"/>
  <c r="AK1230" i="1"/>
  <c r="AR1230" i="1" s="1"/>
  <c r="AK1231" i="1"/>
  <c r="AR1231" i="1" s="1"/>
  <c r="AK1232" i="1"/>
  <c r="AR1232" i="1" s="1"/>
  <c r="AK1233" i="1"/>
  <c r="AR1233" i="1" s="1"/>
  <c r="AK1234" i="1"/>
  <c r="AR1234" i="1" s="1"/>
  <c r="AK1235" i="1"/>
  <c r="AR1235" i="1" s="1"/>
  <c r="AK1236" i="1"/>
  <c r="AR1236" i="1" s="1"/>
  <c r="AK1237" i="1"/>
  <c r="AR1237" i="1" s="1"/>
  <c r="AK1238" i="1"/>
  <c r="AR1238" i="1" s="1"/>
  <c r="AK1239" i="1"/>
  <c r="AR1239" i="1" s="1"/>
  <c r="AK1240" i="1"/>
  <c r="AR1240" i="1" s="1"/>
  <c r="AK1241" i="1"/>
  <c r="AR1241" i="1" s="1"/>
  <c r="AK1242" i="1"/>
  <c r="AR1242" i="1" s="1"/>
  <c r="AK1243" i="1"/>
  <c r="AR1243" i="1" s="1"/>
  <c r="AK1244" i="1"/>
  <c r="AR1244" i="1" s="1"/>
  <c r="AK1245" i="1"/>
  <c r="AR1245" i="1" s="1"/>
  <c r="AK1246" i="1"/>
  <c r="AR1246" i="1" s="1"/>
  <c r="AK1247" i="1"/>
  <c r="AR1247" i="1" s="1"/>
  <c r="AK1248" i="1"/>
  <c r="AR1248" i="1" s="1"/>
  <c r="AK1249" i="1"/>
  <c r="AR1249" i="1" s="1"/>
  <c r="AK1250" i="1"/>
  <c r="AR1250" i="1" s="1"/>
  <c r="AK1251" i="1"/>
  <c r="AR1251" i="1" s="1"/>
  <c r="AK1252" i="1"/>
  <c r="AR1252" i="1" s="1"/>
  <c r="AK1253" i="1"/>
  <c r="AR1253" i="1" s="1"/>
  <c r="AK1254" i="1"/>
  <c r="AR1254" i="1" s="1"/>
  <c r="AK1255" i="1"/>
  <c r="AR1255" i="1" s="1"/>
  <c r="AK1256" i="1"/>
  <c r="AR1256" i="1" s="1"/>
  <c r="AK1257" i="1"/>
  <c r="AR1257" i="1" s="1"/>
  <c r="AK1258" i="1"/>
  <c r="AR1258" i="1" s="1"/>
  <c r="AK1259" i="1"/>
  <c r="AR1259" i="1" s="1"/>
  <c r="AK1260" i="1"/>
  <c r="AR1260" i="1" s="1"/>
  <c r="AK1261" i="1"/>
  <c r="AR1261" i="1" s="1"/>
  <c r="AK1262" i="1"/>
  <c r="AR1262" i="1" s="1"/>
  <c r="AK1263" i="1"/>
  <c r="AR1263" i="1" s="1"/>
  <c r="AK1264" i="1"/>
  <c r="AR1264" i="1" s="1"/>
  <c r="AK1265" i="1"/>
  <c r="AR1265" i="1" s="1"/>
  <c r="AK1266" i="1"/>
  <c r="AR1266" i="1" s="1"/>
  <c r="AK1267" i="1"/>
  <c r="AR1267" i="1" s="1"/>
  <c r="AK1268" i="1"/>
  <c r="AR1268" i="1" s="1"/>
  <c r="AK1269" i="1"/>
  <c r="AR1269" i="1" s="1"/>
  <c r="AK1270" i="1"/>
  <c r="AR1270" i="1" s="1"/>
  <c r="AK1271" i="1"/>
  <c r="AR1271" i="1" s="1"/>
  <c r="AK1272" i="1"/>
  <c r="AR1272" i="1" s="1"/>
  <c r="AK1273" i="1"/>
  <c r="AR1273" i="1" s="1"/>
  <c r="AK1274" i="1"/>
  <c r="AR1274" i="1" s="1"/>
  <c r="AK1275" i="1"/>
  <c r="AR1275" i="1" s="1"/>
  <c r="AK1276" i="1"/>
  <c r="AR1276" i="1" s="1"/>
  <c r="AK1277" i="1"/>
  <c r="AR1277" i="1" s="1"/>
  <c r="AK1278" i="1"/>
  <c r="AR1278" i="1" s="1"/>
  <c r="AK1279" i="1"/>
  <c r="AR1279" i="1" s="1"/>
  <c r="AK1280" i="1"/>
  <c r="AR1280" i="1" s="1"/>
  <c r="AK1281" i="1"/>
  <c r="AR1281" i="1" s="1"/>
  <c r="AK1282" i="1"/>
  <c r="AR1282" i="1" s="1"/>
  <c r="AK1283" i="1"/>
  <c r="AR1283" i="1" s="1"/>
  <c r="AK1284" i="1"/>
  <c r="AR1284" i="1" s="1"/>
  <c r="AK1285" i="1"/>
  <c r="AR1285" i="1" s="1"/>
  <c r="AK1286" i="1"/>
  <c r="AR1286" i="1" s="1"/>
  <c r="AK1287" i="1"/>
  <c r="AR1287" i="1" s="1"/>
  <c r="AK1288" i="1"/>
  <c r="AR1288" i="1" s="1"/>
  <c r="AK1289" i="1"/>
  <c r="AR1289" i="1" s="1"/>
  <c r="AK1290" i="1"/>
  <c r="AR1290" i="1" s="1"/>
  <c r="AK1291" i="1"/>
  <c r="AR1291" i="1" s="1"/>
  <c r="AK1292" i="1"/>
  <c r="AR1292" i="1" s="1"/>
  <c r="AK1293" i="1"/>
  <c r="AR1293" i="1" s="1"/>
  <c r="AK1294" i="1"/>
  <c r="AR1294" i="1" s="1"/>
  <c r="AK1295" i="1"/>
  <c r="AR1295" i="1" s="1"/>
  <c r="AK1296" i="1"/>
  <c r="AR1296" i="1" s="1"/>
  <c r="AK1297" i="1"/>
  <c r="AR1297" i="1" s="1"/>
  <c r="AK1298" i="1"/>
  <c r="AR1298" i="1" s="1"/>
  <c r="AK1299" i="1"/>
  <c r="AR1299" i="1" s="1"/>
  <c r="AK1300" i="1"/>
  <c r="AR1300" i="1" s="1"/>
  <c r="AK1301" i="1"/>
  <c r="AR1301" i="1" s="1"/>
  <c r="AK1302" i="1"/>
  <c r="AR1302" i="1" s="1"/>
  <c r="AK1303" i="1"/>
  <c r="AR1303" i="1" s="1"/>
  <c r="AK1304" i="1"/>
  <c r="AR1304" i="1" s="1"/>
  <c r="AK1305" i="1"/>
  <c r="AR1305" i="1" s="1"/>
  <c r="AK1306" i="1"/>
  <c r="AR1306" i="1" s="1"/>
  <c r="AK1307" i="1"/>
  <c r="AR1307" i="1" s="1"/>
  <c r="AK1308" i="1"/>
  <c r="AR1308" i="1" s="1"/>
  <c r="AK1309" i="1"/>
  <c r="AR1309" i="1" s="1"/>
  <c r="AK1310" i="1"/>
  <c r="AR1310" i="1" s="1"/>
  <c r="AK1311" i="1"/>
  <c r="AR1311" i="1" s="1"/>
  <c r="AK1312" i="1"/>
  <c r="AR1312" i="1" s="1"/>
  <c r="AK1313" i="1"/>
  <c r="AR1313" i="1" s="1"/>
  <c r="AK1314" i="1"/>
  <c r="AR1314" i="1" s="1"/>
  <c r="AK1315" i="1"/>
  <c r="AR1315" i="1" s="1"/>
  <c r="AK1316" i="1"/>
  <c r="AR1316" i="1" s="1"/>
  <c r="AK1317" i="1"/>
  <c r="AR1317" i="1" s="1"/>
  <c r="AK1318" i="1"/>
  <c r="AR1318" i="1" s="1"/>
  <c r="AK1319" i="1"/>
  <c r="AR1319" i="1" s="1"/>
  <c r="AK1320" i="1"/>
  <c r="AR1320" i="1" s="1"/>
  <c r="AK1321" i="1"/>
  <c r="AR1321" i="1" s="1"/>
  <c r="AK1322" i="1"/>
  <c r="AR1322" i="1" s="1"/>
  <c r="AK1323" i="1"/>
  <c r="AR1323" i="1" s="1"/>
  <c r="AK1324" i="1"/>
  <c r="AR1324" i="1" s="1"/>
  <c r="AK1325" i="1"/>
  <c r="AR1325" i="1" s="1"/>
  <c r="AK1326" i="1"/>
  <c r="AR1326" i="1" s="1"/>
  <c r="AK1327" i="1"/>
  <c r="AR1327" i="1" s="1"/>
  <c r="AK1328" i="1"/>
  <c r="AR1328" i="1" s="1"/>
  <c r="AK1329" i="1"/>
  <c r="AR1329" i="1" s="1"/>
  <c r="AK1330" i="1"/>
  <c r="AR1330" i="1" s="1"/>
  <c r="AK1331" i="1"/>
  <c r="AR1331" i="1" s="1"/>
  <c r="AK1332" i="1"/>
  <c r="AR1332" i="1" s="1"/>
  <c r="AK1333" i="1"/>
  <c r="AR1333" i="1" s="1"/>
  <c r="AK1334" i="1"/>
  <c r="AR1334" i="1" s="1"/>
  <c r="AK1335" i="1"/>
  <c r="AR1335" i="1" s="1"/>
  <c r="AK1336" i="1"/>
  <c r="AR1336" i="1" s="1"/>
  <c r="AK1337" i="1"/>
  <c r="AR1337" i="1" s="1"/>
  <c r="AK1338" i="1"/>
  <c r="AR1338" i="1" s="1"/>
  <c r="AK1339" i="1"/>
  <c r="AR1339" i="1" s="1"/>
  <c r="AK1340" i="1"/>
  <c r="AR1340" i="1" s="1"/>
  <c r="AK1341" i="1"/>
  <c r="AR1341" i="1" s="1"/>
  <c r="AK1342" i="1"/>
  <c r="AR1342" i="1" s="1"/>
  <c r="AK1343" i="1"/>
  <c r="AR1343" i="1" s="1"/>
  <c r="AK1344" i="1"/>
  <c r="AR1344" i="1" s="1"/>
  <c r="AK1345" i="1"/>
  <c r="AR1345" i="1" s="1"/>
  <c r="AK1346" i="1"/>
  <c r="AR1346" i="1" s="1"/>
  <c r="AK1347" i="1"/>
  <c r="AR1347" i="1" s="1"/>
  <c r="AK1348" i="1"/>
  <c r="AR1348" i="1" s="1"/>
  <c r="AK1349" i="1"/>
  <c r="AR1349" i="1" s="1"/>
  <c r="AK1350" i="1"/>
  <c r="AR1350" i="1" s="1"/>
  <c r="AK1351" i="1"/>
  <c r="AR1351" i="1" s="1"/>
  <c r="AK1352" i="1"/>
  <c r="AR1352" i="1" s="1"/>
  <c r="AK1353" i="1"/>
  <c r="AR1353" i="1" s="1"/>
  <c r="AK1354" i="1"/>
  <c r="AR1354" i="1" s="1"/>
  <c r="AK1355" i="1"/>
  <c r="AR1355" i="1" s="1"/>
  <c r="AK1356" i="1"/>
  <c r="AR1356" i="1" s="1"/>
  <c r="AK1357" i="1"/>
  <c r="AR1357" i="1" s="1"/>
  <c r="AK1358" i="1"/>
  <c r="AR1358" i="1" s="1"/>
  <c r="AK1359" i="1"/>
  <c r="AR1359" i="1" s="1"/>
  <c r="AK1360" i="1"/>
  <c r="AR1360" i="1" s="1"/>
  <c r="AK1361" i="1"/>
  <c r="AR1361" i="1" s="1"/>
  <c r="AK1362" i="1"/>
  <c r="AR1362" i="1" s="1"/>
  <c r="AK1363" i="1"/>
  <c r="AR1363" i="1" s="1"/>
  <c r="AK1364" i="1"/>
  <c r="AR1364" i="1" s="1"/>
  <c r="AK1365" i="1"/>
  <c r="AR1365" i="1" s="1"/>
  <c r="AK1366" i="1"/>
  <c r="AR1366" i="1" s="1"/>
  <c r="AK1367" i="1"/>
  <c r="AR1367" i="1" s="1"/>
  <c r="AK1368" i="1"/>
  <c r="AR1368" i="1" s="1"/>
  <c r="AK1369" i="1"/>
  <c r="AR1369" i="1" s="1"/>
  <c r="AK1370" i="1"/>
  <c r="AR1370" i="1" s="1"/>
  <c r="AK1371" i="1"/>
  <c r="AR1371" i="1" s="1"/>
  <c r="AK1372" i="1"/>
  <c r="AR1372" i="1" s="1"/>
  <c r="AK1373" i="1"/>
  <c r="AR1373" i="1" s="1"/>
  <c r="AK1374" i="1"/>
  <c r="AR1374" i="1" s="1"/>
  <c r="AK1375" i="1"/>
  <c r="AR1375" i="1" s="1"/>
  <c r="AK1376" i="1"/>
  <c r="AR1376" i="1" s="1"/>
  <c r="AK1377" i="1"/>
  <c r="AR1377" i="1" s="1"/>
  <c r="AK1378" i="1"/>
  <c r="AR1378" i="1" s="1"/>
  <c r="AK1379" i="1"/>
  <c r="AR1379" i="1" s="1"/>
  <c r="AK1380" i="1"/>
  <c r="AR1380" i="1" s="1"/>
  <c r="AK1381" i="1"/>
  <c r="AR1381" i="1" s="1"/>
  <c r="AK1382" i="1"/>
  <c r="AR1382" i="1" s="1"/>
  <c r="AK1383" i="1"/>
  <c r="AR1383" i="1" s="1"/>
  <c r="AK1384" i="1"/>
  <c r="AR1384" i="1" s="1"/>
  <c r="AK1385" i="1"/>
  <c r="AR1385" i="1" s="1"/>
  <c r="AK1386" i="1"/>
  <c r="AR1386" i="1" s="1"/>
  <c r="AK1387" i="1"/>
  <c r="AR1387" i="1" s="1"/>
  <c r="AK1388" i="1"/>
  <c r="AR1388" i="1" s="1"/>
  <c r="AK1389" i="1"/>
  <c r="AR1389" i="1" s="1"/>
  <c r="AK1390" i="1"/>
  <c r="AR1390" i="1" s="1"/>
  <c r="AK1391" i="1"/>
  <c r="AR1391" i="1" s="1"/>
  <c r="AK1392" i="1"/>
  <c r="AR1392" i="1" s="1"/>
  <c r="AK1393" i="1"/>
  <c r="AR1393" i="1" s="1"/>
  <c r="AK1394" i="1"/>
  <c r="AR1394" i="1" s="1"/>
  <c r="AK1395" i="1"/>
  <c r="AR1395" i="1" s="1"/>
  <c r="AK1396" i="1"/>
  <c r="AR1396" i="1" s="1"/>
  <c r="AK1397" i="1"/>
  <c r="AR1397" i="1" s="1"/>
  <c r="AK1398" i="1"/>
  <c r="AR1398" i="1" s="1"/>
  <c r="AK1399" i="1"/>
  <c r="AR1399" i="1" s="1"/>
  <c r="AK1400" i="1"/>
  <c r="AR1400" i="1" s="1"/>
  <c r="AK1401" i="1"/>
  <c r="AR1401" i="1" s="1"/>
  <c r="AK1402" i="1"/>
  <c r="AR1402" i="1" s="1"/>
  <c r="AK1403" i="1"/>
  <c r="AR1403" i="1" s="1"/>
  <c r="AK1404" i="1"/>
  <c r="AR1404" i="1" s="1"/>
  <c r="AK1405" i="1"/>
  <c r="AR1405" i="1" s="1"/>
  <c r="AK1406" i="1"/>
  <c r="AR1406" i="1" s="1"/>
  <c r="AK1407" i="1"/>
  <c r="AR1407" i="1" s="1"/>
  <c r="AK1408" i="1"/>
  <c r="AR1408" i="1" s="1"/>
  <c r="AK1409" i="1"/>
  <c r="AR1409" i="1" s="1"/>
  <c r="AK1410" i="1"/>
  <c r="AR1410" i="1" s="1"/>
  <c r="AK1411" i="1"/>
  <c r="AR1411" i="1" s="1"/>
  <c r="AK1412" i="1"/>
  <c r="AR1412" i="1" s="1"/>
  <c r="AK1413" i="1"/>
  <c r="AR1413" i="1" s="1"/>
  <c r="AK1414" i="1"/>
  <c r="AR1414" i="1" s="1"/>
  <c r="AK1415" i="1"/>
  <c r="AR1415" i="1" s="1"/>
  <c r="AK1416" i="1"/>
  <c r="AR1416" i="1" s="1"/>
  <c r="AK1417" i="1"/>
  <c r="AR1417" i="1" s="1"/>
  <c r="AK1418" i="1"/>
  <c r="AR1418" i="1" s="1"/>
  <c r="AK1419" i="1"/>
  <c r="AR1419" i="1" s="1"/>
  <c r="AK1420" i="1"/>
  <c r="AR1420" i="1" s="1"/>
  <c r="AK1421" i="1"/>
  <c r="AR1421" i="1" s="1"/>
  <c r="AK1422" i="1"/>
  <c r="AR1422" i="1" s="1"/>
  <c r="AK1423" i="1"/>
  <c r="AR1423" i="1" s="1"/>
  <c r="AK1424" i="1"/>
  <c r="AR1424" i="1" s="1"/>
  <c r="AK1425" i="1"/>
  <c r="AR1425" i="1" s="1"/>
  <c r="AK1426" i="1"/>
  <c r="AR1426" i="1" s="1"/>
  <c r="AK1427" i="1"/>
  <c r="AR1427" i="1" s="1"/>
  <c r="AK1428" i="1"/>
  <c r="AR1428" i="1" s="1"/>
  <c r="AK1429" i="1"/>
  <c r="AR1429" i="1" s="1"/>
  <c r="AK1430" i="1"/>
  <c r="AR1430" i="1" s="1"/>
  <c r="AK1431" i="1"/>
  <c r="AR1431" i="1" s="1"/>
  <c r="AK1432" i="1"/>
  <c r="AR1432" i="1" s="1"/>
  <c r="AK1433" i="1"/>
  <c r="AR1433" i="1" s="1"/>
  <c r="AK1434" i="1"/>
  <c r="AR1434" i="1" s="1"/>
  <c r="AK1435" i="1"/>
  <c r="AR1435" i="1" s="1"/>
  <c r="AK1436" i="1"/>
  <c r="AR1436" i="1" s="1"/>
  <c r="AK1437" i="1"/>
  <c r="AR1437" i="1" s="1"/>
  <c r="AK1438" i="1"/>
  <c r="AR1438" i="1" s="1"/>
  <c r="AK1439" i="1"/>
  <c r="AR1439" i="1" s="1"/>
  <c r="AK1440" i="1"/>
  <c r="AR1440" i="1" s="1"/>
  <c r="AK1441" i="1"/>
  <c r="AR1441" i="1" s="1"/>
  <c r="AK1442" i="1"/>
  <c r="AR1442" i="1" s="1"/>
  <c r="AK1443" i="1"/>
  <c r="AR1443" i="1" s="1"/>
  <c r="AK1444" i="1"/>
  <c r="AR1444" i="1" s="1"/>
  <c r="AK1445" i="1"/>
  <c r="AR1445" i="1" s="1"/>
  <c r="AK1446" i="1"/>
  <c r="AR1446" i="1" s="1"/>
  <c r="AK1447" i="1"/>
  <c r="AR1447" i="1" s="1"/>
  <c r="AK1448" i="1"/>
  <c r="AR1448" i="1" s="1"/>
  <c r="AK1449" i="1"/>
  <c r="AR1449" i="1" s="1"/>
  <c r="AK1450" i="1"/>
  <c r="AR1450" i="1" s="1"/>
  <c r="AK1451" i="1"/>
  <c r="AR1451" i="1" s="1"/>
  <c r="AK1452" i="1"/>
  <c r="AR1452" i="1" s="1"/>
  <c r="AK1453" i="1"/>
  <c r="AR1453" i="1" s="1"/>
  <c r="AK1454" i="1"/>
  <c r="AR1454" i="1" s="1"/>
  <c r="AK1455" i="1"/>
  <c r="AR1455" i="1" s="1"/>
  <c r="AK1456" i="1"/>
  <c r="AR1456" i="1" s="1"/>
  <c r="AK1457" i="1"/>
  <c r="AR1457" i="1" s="1"/>
  <c r="AK1458" i="1"/>
  <c r="AR1458" i="1" s="1"/>
  <c r="AK1459" i="1"/>
  <c r="AR1459" i="1" s="1"/>
  <c r="AK1460" i="1"/>
  <c r="AR1460" i="1" s="1"/>
  <c r="AK1461" i="1"/>
  <c r="AR1461" i="1" s="1"/>
  <c r="AK1462" i="1"/>
  <c r="AR1462" i="1" s="1"/>
  <c r="AK1463" i="1"/>
  <c r="AR1463" i="1" s="1"/>
  <c r="AK1464" i="1"/>
  <c r="AR1464" i="1" s="1"/>
  <c r="AK1465" i="1"/>
  <c r="AR1465" i="1" s="1"/>
  <c r="AK1466" i="1"/>
  <c r="AR1466" i="1" s="1"/>
  <c r="AK1467" i="1"/>
  <c r="AR1467" i="1" s="1"/>
  <c r="AK1468" i="1"/>
  <c r="AR1468" i="1" s="1"/>
  <c r="AK1469" i="1"/>
  <c r="AR1469" i="1" s="1"/>
  <c r="AK1470" i="1"/>
  <c r="AR1470" i="1" s="1"/>
  <c r="AK1471" i="1"/>
  <c r="AR1471" i="1" s="1"/>
  <c r="AK1472" i="1"/>
  <c r="AR1472" i="1" s="1"/>
  <c r="AK1473" i="1"/>
  <c r="AR1473" i="1" s="1"/>
  <c r="AK1474" i="1"/>
  <c r="AR1474" i="1" s="1"/>
  <c r="AK1475" i="1"/>
  <c r="AR1475" i="1" s="1"/>
  <c r="AK1476" i="1"/>
  <c r="AR1476" i="1" s="1"/>
  <c r="AK1477" i="1"/>
  <c r="AR1477" i="1" s="1"/>
  <c r="AK1478" i="1"/>
  <c r="AR1478" i="1" s="1"/>
  <c r="AK1479" i="1"/>
  <c r="AR1479" i="1" s="1"/>
  <c r="AK1480" i="1"/>
  <c r="AR1480" i="1" s="1"/>
  <c r="AK1481" i="1"/>
  <c r="AR1481" i="1" s="1"/>
  <c r="AK1482" i="1"/>
  <c r="AR1482" i="1" s="1"/>
  <c r="AK1483" i="1"/>
  <c r="AR1483" i="1" s="1"/>
  <c r="AK1484" i="1"/>
  <c r="AR1484" i="1" s="1"/>
  <c r="AK1485" i="1"/>
  <c r="AR1485" i="1" s="1"/>
  <c r="AK1486" i="1"/>
  <c r="AR1486" i="1" s="1"/>
  <c r="AK1487" i="1"/>
  <c r="AR1487" i="1" s="1"/>
  <c r="AK1488" i="1"/>
  <c r="AR1488" i="1" s="1"/>
  <c r="AK1489" i="1"/>
  <c r="AR1489" i="1" s="1"/>
  <c r="AK1490" i="1"/>
  <c r="AR1490" i="1" s="1"/>
  <c r="AK1491" i="1"/>
  <c r="AR1491" i="1" s="1"/>
  <c r="AK1492" i="1"/>
  <c r="AR1492" i="1" s="1"/>
  <c r="AK1493" i="1"/>
  <c r="AR1493" i="1" s="1"/>
  <c r="AK1494" i="1"/>
  <c r="AR1494" i="1" s="1"/>
  <c r="AK1495" i="1"/>
  <c r="AR1495" i="1" s="1"/>
  <c r="AK1496" i="1"/>
  <c r="AR1496" i="1" s="1"/>
  <c r="AK1497" i="1"/>
  <c r="AR1497" i="1" s="1"/>
  <c r="AK1498" i="1"/>
  <c r="AR1498" i="1" s="1"/>
  <c r="AK1499" i="1"/>
  <c r="AR1499" i="1" s="1"/>
  <c r="AK1500" i="1"/>
  <c r="AR1500" i="1" s="1"/>
  <c r="AK1501" i="1"/>
  <c r="AR1501" i="1" s="1"/>
  <c r="AK1502" i="1"/>
  <c r="AR1502" i="1" s="1"/>
  <c r="AK1503" i="1"/>
  <c r="AR1503" i="1" s="1"/>
  <c r="AK1504" i="1"/>
  <c r="AR1504" i="1" s="1"/>
  <c r="AK1505" i="1"/>
  <c r="AR1505" i="1" s="1"/>
  <c r="AK1506" i="1"/>
  <c r="AR1506" i="1" s="1"/>
  <c r="AK1507" i="1"/>
  <c r="AR1507" i="1" s="1"/>
  <c r="AK1508" i="1"/>
  <c r="AR1508" i="1" s="1"/>
  <c r="AK1509" i="1"/>
  <c r="AR1509" i="1" s="1"/>
  <c r="AK1510" i="1"/>
  <c r="AR1510" i="1" s="1"/>
  <c r="AK1511" i="1"/>
  <c r="AR1511" i="1" s="1"/>
  <c r="AK1512" i="1"/>
  <c r="AR1512" i="1" s="1"/>
  <c r="AK1513" i="1"/>
  <c r="AR1513" i="1" s="1"/>
  <c r="AK1514" i="1"/>
  <c r="AR1514" i="1" s="1"/>
  <c r="AK1515" i="1"/>
  <c r="AR1515" i="1" s="1"/>
  <c r="AK1516" i="1"/>
  <c r="AR1516" i="1" s="1"/>
  <c r="AK1517" i="1"/>
  <c r="AR1517" i="1" s="1"/>
  <c r="AK1518" i="1"/>
  <c r="AR1518" i="1" s="1"/>
  <c r="AK1519" i="1"/>
  <c r="AR1519" i="1" s="1"/>
  <c r="AK1520" i="1"/>
  <c r="AR1520" i="1" s="1"/>
  <c r="AK1521" i="1"/>
  <c r="AR1521" i="1" s="1"/>
  <c r="AK1522" i="1"/>
  <c r="AR1522" i="1" s="1"/>
  <c r="AK1523" i="1"/>
  <c r="AR1523" i="1" s="1"/>
  <c r="AK1524" i="1"/>
  <c r="AR1524" i="1" s="1"/>
  <c r="AK1525" i="1"/>
  <c r="AR1525" i="1" s="1"/>
  <c r="AK1526" i="1"/>
  <c r="AR1526" i="1" s="1"/>
  <c r="AK1527" i="1"/>
  <c r="AR1527" i="1" s="1"/>
  <c r="AK1528" i="1"/>
  <c r="AR1528" i="1" s="1"/>
  <c r="AK1529" i="1"/>
  <c r="AR1529" i="1" s="1"/>
  <c r="AK1530" i="1"/>
  <c r="AR1530" i="1" s="1"/>
  <c r="AK1531" i="1"/>
  <c r="AR1531" i="1" s="1"/>
  <c r="AK1532" i="1"/>
  <c r="AR1532" i="1" s="1"/>
  <c r="AK1533" i="1"/>
  <c r="AR1533" i="1" s="1"/>
  <c r="AK1534" i="1"/>
  <c r="AR1534" i="1" s="1"/>
  <c r="AK1535" i="1"/>
  <c r="AR1535" i="1" s="1"/>
  <c r="AK1536" i="1"/>
  <c r="AR1536" i="1" s="1"/>
  <c r="AK1537" i="1"/>
  <c r="AR1537" i="1" s="1"/>
  <c r="AK1538" i="1"/>
  <c r="AR1538" i="1" s="1"/>
  <c r="AK1539" i="1"/>
  <c r="AR1539" i="1" s="1"/>
  <c r="AK1540" i="1"/>
  <c r="AR1540" i="1" s="1"/>
  <c r="AK1541" i="1"/>
  <c r="AR1541" i="1" s="1"/>
  <c r="AK1542" i="1"/>
  <c r="AR1542" i="1" s="1"/>
  <c r="AK1543" i="1"/>
  <c r="AR1543" i="1" s="1"/>
  <c r="AK1544" i="1"/>
  <c r="AR1544" i="1" s="1"/>
  <c r="AK1545" i="1"/>
  <c r="AR1545" i="1" s="1"/>
  <c r="AK1546" i="1"/>
  <c r="AR1546" i="1" s="1"/>
  <c r="AK1547" i="1"/>
  <c r="AR1547" i="1" s="1"/>
  <c r="AK1548" i="1"/>
  <c r="AR1548" i="1" s="1"/>
  <c r="AK1549" i="1"/>
  <c r="AR1549" i="1" s="1"/>
  <c r="AK1550" i="1"/>
  <c r="AR1550" i="1" s="1"/>
  <c r="AK1551" i="1"/>
  <c r="AR1551" i="1" s="1"/>
  <c r="AK1552" i="1"/>
  <c r="AR1552" i="1" s="1"/>
  <c r="AK1553" i="1"/>
  <c r="AR1553" i="1" s="1"/>
  <c r="AK1554" i="1"/>
  <c r="AR1554" i="1" s="1"/>
  <c r="AK1555" i="1"/>
  <c r="AR1555" i="1" s="1"/>
  <c r="AK1556" i="1"/>
  <c r="AR1556" i="1" s="1"/>
  <c r="AK1557" i="1"/>
  <c r="AR1557" i="1" s="1"/>
  <c r="AK1558" i="1"/>
  <c r="AR1558" i="1" s="1"/>
  <c r="AK1559" i="1"/>
  <c r="AR1559" i="1" s="1"/>
  <c r="AK1560" i="1"/>
  <c r="AR1560" i="1" s="1"/>
  <c r="AK1561" i="1"/>
  <c r="AR1561" i="1" s="1"/>
  <c r="AK1562" i="1"/>
  <c r="AR1562" i="1" s="1"/>
  <c r="AK1563" i="1"/>
  <c r="AR1563" i="1" s="1"/>
  <c r="AK1564" i="1"/>
  <c r="AR1564" i="1" s="1"/>
  <c r="AK1565" i="1"/>
  <c r="AR1565" i="1" s="1"/>
  <c r="AK1566" i="1"/>
  <c r="AR1566" i="1" s="1"/>
  <c r="AK1567" i="1"/>
  <c r="AR1567" i="1" s="1"/>
  <c r="AK1568" i="1"/>
  <c r="AR1568" i="1" s="1"/>
  <c r="AK1569" i="1"/>
  <c r="AR1569" i="1" s="1"/>
  <c r="AK1570" i="1"/>
  <c r="AR1570" i="1" s="1"/>
  <c r="AK1571" i="1"/>
  <c r="AR1571" i="1" s="1"/>
  <c r="AK1572" i="1"/>
  <c r="AR1572" i="1" s="1"/>
  <c r="AK1573" i="1"/>
  <c r="AR1573" i="1" s="1"/>
  <c r="AK1574" i="1"/>
  <c r="AR1574" i="1" s="1"/>
  <c r="AK1575" i="1"/>
  <c r="AR1575" i="1" s="1"/>
  <c r="AK1576" i="1"/>
  <c r="AR1576" i="1" s="1"/>
  <c r="AK1577" i="1"/>
  <c r="AR1577" i="1" s="1"/>
  <c r="AK1578" i="1"/>
  <c r="AR1578" i="1" s="1"/>
  <c r="AK1579" i="1"/>
  <c r="AR1579" i="1" s="1"/>
  <c r="AK1580" i="1"/>
  <c r="AR1580" i="1" s="1"/>
  <c r="AK1581" i="1"/>
  <c r="AR1581" i="1" s="1"/>
  <c r="AK1582" i="1"/>
  <c r="AR1582" i="1" s="1"/>
  <c r="AK1583" i="1"/>
  <c r="AR1583" i="1" s="1"/>
  <c r="AK1584" i="1"/>
  <c r="AR1584" i="1" s="1"/>
  <c r="AK1585" i="1"/>
  <c r="AR1585" i="1" s="1"/>
  <c r="AK1586" i="1"/>
  <c r="AR1586" i="1" s="1"/>
  <c r="AK1587" i="1"/>
  <c r="AR1587" i="1" s="1"/>
  <c r="AK1588" i="1"/>
  <c r="AR1588" i="1" s="1"/>
  <c r="AK1589" i="1"/>
  <c r="AR1589" i="1" s="1"/>
  <c r="AK1590" i="1"/>
  <c r="AR1590" i="1" s="1"/>
  <c r="AK1591" i="1"/>
  <c r="AR1591" i="1" s="1"/>
  <c r="AK1592" i="1"/>
  <c r="AR1592" i="1" s="1"/>
  <c r="AK1593" i="1"/>
  <c r="AR1593" i="1" s="1"/>
  <c r="AK1594" i="1"/>
  <c r="AR1594" i="1" s="1"/>
  <c r="AK1595" i="1"/>
  <c r="AR1595" i="1" s="1"/>
  <c r="AK1596" i="1"/>
  <c r="AR1596" i="1" s="1"/>
  <c r="AK1597" i="1"/>
  <c r="AR1597" i="1" s="1"/>
  <c r="AK1598" i="1"/>
  <c r="AR1598" i="1" s="1"/>
  <c r="AK1599" i="1"/>
  <c r="AR1599" i="1" s="1"/>
  <c r="AK1600" i="1"/>
  <c r="AR1600" i="1" s="1"/>
  <c r="AK1601" i="1"/>
  <c r="AR1601" i="1" s="1"/>
  <c r="AK1602" i="1"/>
  <c r="AR1602" i="1" s="1"/>
  <c r="AK1603" i="1"/>
  <c r="AR1603" i="1" s="1"/>
  <c r="AK1604" i="1"/>
  <c r="AR1604" i="1" s="1"/>
  <c r="AJ14" i="1"/>
  <c r="AQ14" i="1" s="1"/>
  <c r="AJ15" i="1"/>
  <c r="AQ15" i="1" s="1"/>
  <c r="AJ16" i="1"/>
  <c r="AQ16" i="1" s="1"/>
  <c r="AJ17" i="1"/>
  <c r="AQ17" i="1" s="1"/>
  <c r="AJ18" i="1"/>
  <c r="AQ18" i="1" s="1"/>
  <c r="AJ19" i="1"/>
  <c r="AQ19" i="1" s="1"/>
  <c r="AJ20" i="1"/>
  <c r="AQ20" i="1" s="1"/>
  <c r="AJ21" i="1"/>
  <c r="AQ21" i="1" s="1"/>
  <c r="AJ22" i="1"/>
  <c r="AQ22" i="1" s="1"/>
  <c r="AJ23" i="1"/>
  <c r="AQ23" i="1" s="1"/>
  <c r="AJ24" i="1"/>
  <c r="AQ24" i="1" s="1"/>
  <c r="AJ25" i="1"/>
  <c r="AQ25" i="1" s="1"/>
  <c r="AJ26" i="1"/>
  <c r="AQ26" i="1" s="1"/>
  <c r="AJ27" i="1"/>
  <c r="AQ27" i="1" s="1"/>
  <c r="AJ28" i="1"/>
  <c r="AQ28" i="1" s="1"/>
  <c r="AJ29" i="1"/>
  <c r="AQ29" i="1" s="1"/>
  <c r="AJ30" i="1"/>
  <c r="AQ30" i="1" s="1"/>
  <c r="AJ31" i="1"/>
  <c r="AQ31" i="1" s="1"/>
  <c r="AJ32" i="1"/>
  <c r="AQ32" i="1" s="1"/>
  <c r="AJ33" i="1"/>
  <c r="AQ33" i="1" s="1"/>
  <c r="AJ34" i="1"/>
  <c r="AQ34" i="1" s="1"/>
  <c r="AJ35" i="1"/>
  <c r="AQ35" i="1" s="1"/>
  <c r="AJ36" i="1"/>
  <c r="AQ36" i="1" s="1"/>
  <c r="AJ37" i="1"/>
  <c r="AQ37" i="1" s="1"/>
  <c r="AJ38" i="1"/>
  <c r="AQ38" i="1" s="1"/>
  <c r="AJ39" i="1"/>
  <c r="AQ39" i="1" s="1"/>
  <c r="AJ40" i="1"/>
  <c r="AQ40" i="1" s="1"/>
  <c r="AJ41" i="1"/>
  <c r="AQ41" i="1" s="1"/>
  <c r="AJ42" i="1"/>
  <c r="AQ42" i="1" s="1"/>
  <c r="AJ43" i="1"/>
  <c r="AQ43" i="1" s="1"/>
  <c r="AJ44" i="1"/>
  <c r="AQ44" i="1" s="1"/>
  <c r="AJ45" i="1"/>
  <c r="AQ45" i="1" s="1"/>
  <c r="AJ46" i="1"/>
  <c r="AQ46" i="1" s="1"/>
  <c r="AJ47" i="1"/>
  <c r="AQ47" i="1" s="1"/>
  <c r="AJ48" i="1"/>
  <c r="AQ48" i="1" s="1"/>
  <c r="AJ49" i="1"/>
  <c r="AQ49" i="1" s="1"/>
  <c r="AJ50" i="1"/>
  <c r="AQ50" i="1" s="1"/>
  <c r="AJ51" i="1"/>
  <c r="AQ51" i="1" s="1"/>
  <c r="AJ52" i="1"/>
  <c r="AQ52" i="1" s="1"/>
  <c r="AJ53" i="1"/>
  <c r="AQ53" i="1" s="1"/>
  <c r="AJ54" i="1"/>
  <c r="AQ54" i="1" s="1"/>
  <c r="AJ55" i="1"/>
  <c r="AQ55" i="1" s="1"/>
  <c r="AJ56" i="1"/>
  <c r="AQ56" i="1" s="1"/>
  <c r="AJ57" i="1"/>
  <c r="AQ57" i="1" s="1"/>
  <c r="AJ58" i="1"/>
  <c r="AQ58" i="1" s="1"/>
  <c r="AJ59" i="1"/>
  <c r="AQ59" i="1" s="1"/>
  <c r="AJ60" i="1"/>
  <c r="AQ60" i="1" s="1"/>
  <c r="AJ61" i="1"/>
  <c r="AQ61" i="1" s="1"/>
  <c r="AJ62" i="1"/>
  <c r="AQ62" i="1" s="1"/>
  <c r="AJ63" i="1"/>
  <c r="AQ63" i="1" s="1"/>
  <c r="AJ64" i="1"/>
  <c r="AQ64" i="1" s="1"/>
  <c r="AJ65" i="1"/>
  <c r="AQ65" i="1" s="1"/>
  <c r="AJ66" i="1"/>
  <c r="AQ66" i="1" s="1"/>
  <c r="AJ67" i="1"/>
  <c r="AQ67" i="1" s="1"/>
  <c r="AJ68" i="1"/>
  <c r="AQ68" i="1" s="1"/>
  <c r="AJ69" i="1"/>
  <c r="AQ69" i="1" s="1"/>
  <c r="AJ70" i="1"/>
  <c r="AQ70" i="1" s="1"/>
  <c r="AJ71" i="1"/>
  <c r="AQ71" i="1" s="1"/>
  <c r="AJ72" i="1"/>
  <c r="AQ72" i="1" s="1"/>
  <c r="AJ73" i="1"/>
  <c r="AQ73" i="1" s="1"/>
  <c r="AJ74" i="1"/>
  <c r="AQ74" i="1" s="1"/>
  <c r="AJ75" i="1"/>
  <c r="AQ75" i="1" s="1"/>
  <c r="AJ76" i="1"/>
  <c r="AQ76" i="1" s="1"/>
  <c r="AJ77" i="1"/>
  <c r="AQ77" i="1" s="1"/>
  <c r="AJ78" i="1"/>
  <c r="AQ78" i="1" s="1"/>
  <c r="AJ79" i="1"/>
  <c r="AQ79" i="1" s="1"/>
  <c r="AJ80" i="1"/>
  <c r="AQ80" i="1" s="1"/>
  <c r="AJ81" i="1"/>
  <c r="AQ81" i="1" s="1"/>
  <c r="AJ82" i="1"/>
  <c r="AQ82" i="1" s="1"/>
  <c r="AJ83" i="1"/>
  <c r="AQ83" i="1" s="1"/>
  <c r="AJ84" i="1"/>
  <c r="AQ84" i="1" s="1"/>
  <c r="AJ85" i="1"/>
  <c r="AQ85" i="1" s="1"/>
  <c r="AJ86" i="1"/>
  <c r="AQ86" i="1" s="1"/>
  <c r="AJ87" i="1"/>
  <c r="AQ87" i="1" s="1"/>
  <c r="AJ88" i="1"/>
  <c r="AQ88" i="1" s="1"/>
  <c r="AJ89" i="1"/>
  <c r="AQ89" i="1" s="1"/>
  <c r="AJ90" i="1"/>
  <c r="AQ90" i="1" s="1"/>
  <c r="AJ91" i="1"/>
  <c r="AQ91" i="1" s="1"/>
  <c r="AJ92" i="1"/>
  <c r="AQ92" i="1" s="1"/>
  <c r="AJ93" i="1"/>
  <c r="AQ93" i="1" s="1"/>
  <c r="AJ94" i="1"/>
  <c r="AQ94" i="1" s="1"/>
  <c r="AJ95" i="1"/>
  <c r="AQ95" i="1" s="1"/>
  <c r="AJ96" i="1"/>
  <c r="AQ96" i="1" s="1"/>
  <c r="AJ97" i="1"/>
  <c r="AQ97" i="1" s="1"/>
  <c r="AJ98" i="1"/>
  <c r="AQ98" i="1" s="1"/>
  <c r="AJ99" i="1"/>
  <c r="AQ99" i="1" s="1"/>
  <c r="AJ100" i="1"/>
  <c r="AQ100" i="1" s="1"/>
  <c r="AJ101" i="1"/>
  <c r="AQ101" i="1" s="1"/>
  <c r="AJ102" i="1"/>
  <c r="AQ102" i="1" s="1"/>
  <c r="AJ103" i="1"/>
  <c r="AQ103" i="1" s="1"/>
  <c r="AJ104" i="1"/>
  <c r="AQ104" i="1" s="1"/>
  <c r="AJ105" i="1"/>
  <c r="AQ105" i="1" s="1"/>
  <c r="AJ106" i="1"/>
  <c r="AQ106" i="1" s="1"/>
  <c r="AJ107" i="1"/>
  <c r="AQ107" i="1" s="1"/>
  <c r="AJ108" i="1"/>
  <c r="AQ108" i="1" s="1"/>
  <c r="AJ109" i="1"/>
  <c r="AQ109" i="1" s="1"/>
  <c r="AJ110" i="1"/>
  <c r="AQ110" i="1" s="1"/>
  <c r="AJ111" i="1"/>
  <c r="AQ111" i="1" s="1"/>
  <c r="AJ112" i="1"/>
  <c r="AQ112" i="1" s="1"/>
  <c r="AJ113" i="1"/>
  <c r="AQ113" i="1" s="1"/>
  <c r="AJ114" i="1"/>
  <c r="AQ114" i="1" s="1"/>
  <c r="AJ115" i="1"/>
  <c r="AQ115" i="1" s="1"/>
  <c r="AJ116" i="1"/>
  <c r="AQ116" i="1" s="1"/>
  <c r="AJ117" i="1"/>
  <c r="AQ117" i="1" s="1"/>
  <c r="AJ118" i="1"/>
  <c r="AQ118" i="1" s="1"/>
  <c r="AJ119" i="1"/>
  <c r="AQ119" i="1" s="1"/>
  <c r="AJ120" i="1"/>
  <c r="AQ120" i="1" s="1"/>
  <c r="AJ121" i="1"/>
  <c r="AQ121" i="1" s="1"/>
  <c r="AJ122" i="1"/>
  <c r="AQ122" i="1" s="1"/>
  <c r="AJ123" i="1"/>
  <c r="AQ123" i="1" s="1"/>
  <c r="AJ124" i="1"/>
  <c r="AQ124" i="1" s="1"/>
  <c r="AJ125" i="1"/>
  <c r="AQ125" i="1" s="1"/>
  <c r="AJ126" i="1"/>
  <c r="AQ126" i="1" s="1"/>
  <c r="AJ127" i="1"/>
  <c r="AQ127" i="1" s="1"/>
  <c r="AJ128" i="1"/>
  <c r="AQ128" i="1" s="1"/>
  <c r="AJ129" i="1"/>
  <c r="AQ129" i="1" s="1"/>
  <c r="AJ130" i="1"/>
  <c r="AQ130" i="1" s="1"/>
  <c r="AJ131" i="1"/>
  <c r="AQ131" i="1" s="1"/>
  <c r="AJ132" i="1"/>
  <c r="AQ132" i="1" s="1"/>
  <c r="AJ133" i="1"/>
  <c r="AQ133" i="1" s="1"/>
  <c r="AJ134" i="1"/>
  <c r="AQ134" i="1" s="1"/>
  <c r="AJ135" i="1"/>
  <c r="AQ135" i="1" s="1"/>
  <c r="AJ136" i="1"/>
  <c r="AQ136" i="1" s="1"/>
  <c r="AJ137" i="1"/>
  <c r="AQ137" i="1" s="1"/>
  <c r="AJ138" i="1"/>
  <c r="AQ138" i="1" s="1"/>
  <c r="AJ139" i="1"/>
  <c r="AQ139" i="1" s="1"/>
  <c r="AJ140" i="1"/>
  <c r="AQ140" i="1" s="1"/>
  <c r="AJ141" i="1"/>
  <c r="AQ141" i="1" s="1"/>
  <c r="AJ142" i="1"/>
  <c r="AQ142" i="1" s="1"/>
  <c r="AJ143" i="1"/>
  <c r="AQ143" i="1" s="1"/>
  <c r="AJ144" i="1"/>
  <c r="AQ144" i="1" s="1"/>
  <c r="AJ145" i="1"/>
  <c r="AQ145" i="1" s="1"/>
  <c r="AJ146" i="1"/>
  <c r="AQ146" i="1" s="1"/>
  <c r="AJ147" i="1"/>
  <c r="AQ147" i="1" s="1"/>
  <c r="AJ148" i="1"/>
  <c r="AQ148" i="1" s="1"/>
  <c r="AJ149" i="1"/>
  <c r="AQ149" i="1" s="1"/>
  <c r="AJ150" i="1"/>
  <c r="AQ150" i="1" s="1"/>
  <c r="AJ151" i="1"/>
  <c r="AQ151" i="1" s="1"/>
  <c r="AJ152" i="1"/>
  <c r="AQ152" i="1" s="1"/>
  <c r="AJ153" i="1"/>
  <c r="AQ153" i="1" s="1"/>
  <c r="AJ154" i="1"/>
  <c r="AQ154" i="1" s="1"/>
  <c r="AJ155" i="1"/>
  <c r="AQ155" i="1" s="1"/>
  <c r="AJ156" i="1"/>
  <c r="AQ156" i="1" s="1"/>
  <c r="AJ157" i="1"/>
  <c r="AQ157" i="1" s="1"/>
  <c r="AJ158" i="1"/>
  <c r="AQ158" i="1" s="1"/>
  <c r="AJ159" i="1"/>
  <c r="AQ159" i="1" s="1"/>
  <c r="AJ160" i="1"/>
  <c r="AQ160" i="1" s="1"/>
  <c r="AJ161" i="1"/>
  <c r="AQ161" i="1" s="1"/>
  <c r="AJ162" i="1"/>
  <c r="AQ162" i="1" s="1"/>
  <c r="AJ163" i="1"/>
  <c r="AQ163" i="1" s="1"/>
  <c r="AJ164" i="1"/>
  <c r="AQ164" i="1" s="1"/>
  <c r="AJ165" i="1"/>
  <c r="AQ165" i="1" s="1"/>
  <c r="AJ166" i="1"/>
  <c r="AQ166" i="1" s="1"/>
  <c r="AJ167" i="1"/>
  <c r="AQ167" i="1" s="1"/>
  <c r="AJ168" i="1"/>
  <c r="AQ168" i="1" s="1"/>
  <c r="AJ169" i="1"/>
  <c r="AQ169" i="1" s="1"/>
  <c r="AJ170" i="1"/>
  <c r="AQ170" i="1" s="1"/>
  <c r="AJ171" i="1"/>
  <c r="AQ171" i="1" s="1"/>
  <c r="AJ172" i="1"/>
  <c r="AQ172" i="1" s="1"/>
  <c r="AJ173" i="1"/>
  <c r="AQ173" i="1" s="1"/>
  <c r="AJ174" i="1"/>
  <c r="AQ174" i="1" s="1"/>
  <c r="AJ175" i="1"/>
  <c r="AQ175" i="1" s="1"/>
  <c r="AJ176" i="1"/>
  <c r="AQ176" i="1" s="1"/>
  <c r="AJ177" i="1"/>
  <c r="AQ177" i="1" s="1"/>
  <c r="AJ178" i="1"/>
  <c r="AQ178" i="1" s="1"/>
  <c r="AJ179" i="1"/>
  <c r="AQ179" i="1" s="1"/>
  <c r="AJ180" i="1"/>
  <c r="AQ180" i="1" s="1"/>
  <c r="AJ181" i="1"/>
  <c r="AQ181" i="1" s="1"/>
  <c r="AJ182" i="1"/>
  <c r="AQ182" i="1" s="1"/>
  <c r="AJ183" i="1"/>
  <c r="AQ183" i="1" s="1"/>
  <c r="AJ184" i="1"/>
  <c r="AQ184" i="1" s="1"/>
  <c r="AJ185" i="1"/>
  <c r="AQ185" i="1" s="1"/>
  <c r="AJ186" i="1"/>
  <c r="AQ186" i="1" s="1"/>
  <c r="AJ187" i="1"/>
  <c r="AQ187" i="1" s="1"/>
  <c r="AJ188" i="1"/>
  <c r="AQ188" i="1" s="1"/>
  <c r="AJ189" i="1"/>
  <c r="AQ189" i="1" s="1"/>
  <c r="AJ190" i="1"/>
  <c r="AQ190" i="1" s="1"/>
  <c r="AJ191" i="1"/>
  <c r="AQ191" i="1" s="1"/>
  <c r="AJ192" i="1"/>
  <c r="AQ192" i="1" s="1"/>
  <c r="AJ193" i="1"/>
  <c r="AQ193" i="1" s="1"/>
  <c r="AJ194" i="1"/>
  <c r="AQ194" i="1" s="1"/>
  <c r="AJ195" i="1"/>
  <c r="AQ195" i="1" s="1"/>
  <c r="AJ196" i="1"/>
  <c r="AQ196" i="1" s="1"/>
  <c r="AJ197" i="1"/>
  <c r="AQ197" i="1" s="1"/>
  <c r="AJ198" i="1"/>
  <c r="AQ198" i="1" s="1"/>
  <c r="AJ199" i="1"/>
  <c r="AQ199" i="1" s="1"/>
  <c r="AJ200" i="1"/>
  <c r="AQ200" i="1" s="1"/>
  <c r="AJ201" i="1"/>
  <c r="AQ201" i="1" s="1"/>
  <c r="AJ202" i="1"/>
  <c r="AQ202" i="1" s="1"/>
  <c r="AJ203" i="1"/>
  <c r="AQ203" i="1" s="1"/>
  <c r="AJ204" i="1"/>
  <c r="AQ204" i="1" s="1"/>
  <c r="AJ205" i="1"/>
  <c r="AQ205" i="1" s="1"/>
  <c r="AJ206" i="1"/>
  <c r="AQ206" i="1" s="1"/>
  <c r="AJ207" i="1"/>
  <c r="AQ207" i="1" s="1"/>
  <c r="AJ208" i="1"/>
  <c r="AQ208" i="1" s="1"/>
  <c r="AJ209" i="1"/>
  <c r="AQ209" i="1" s="1"/>
  <c r="AJ210" i="1"/>
  <c r="AQ210" i="1" s="1"/>
  <c r="AJ211" i="1"/>
  <c r="AQ211" i="1" s="1"/>
  <c r="AJ212" i="1"/>
  <c r="AQ212" i="1" s="1"/>
  <c r="AJ213" i="1"/>
  <c r="AQ213" i="1" s="1"/>
  <c r="AJ214" i="1"/>
  <c r="AQ214" i="1" s="1"/>
  <c r="AJ215" i="1"/>
  <c r="AQ215" i="1" s="1"/>
  <c r="AJ216" i="1"/>
  <c r="AQ216" i="1" s="1"/>
  <c r="AJ217" i="1"/>
  <c r="AQ217" i="1" s="1"/>
  <c r="AJ218" i="1"/>
  <c r="AQ218" i="1" s="1"/>
  <c r="AJ219" i="1"/>
  <c r="AQ219" i="1" s="1"/>
  <c r="AJ220" i="1"/>
  <c r="AQ220" i="1" s="1"/>
  <c r="AJ221" i="1"/>
  <c r="AQ221" i="1" s="1"/>
  <c r="AJ222" i="1"/>
  <c r="AQ222" i="1" s="1"/>
  <c r="AJ223" i="1"/>
  <c r="AQ223" i="1" s="1"/>
  <c r="AJ224" i="1"/>
  <c r="AQ224" i="1" s="1"/>
  <c r="AJ225" i="1"/>
  <c r="AQ225" i="1" s="1"/>
  <c r="AJ226" i="1"/>
  <c r="AQ226" i="1" s="1"/>
  <c r="AJ227" i="1"/>
  <c r="AQ227" i="1" s="1"/>
  <c r="AJ228" i="1"/>
  <c r="AQ228" i="1" s="1"/>
  <c r="AJ229" i="1"/>
  <c r="AQ229" i="1" s="1"/>
  <c r="AJ230" i="1"/>
  <c r="AQ230" i="1" s="1"/>
  <c r="AJ231" i="1"/>
  <c r="AQ231" i="1" s="1"/>
  <c r="AJ232" i="1"/>
  <c r="AQ232" i="1" s="1"/>
  <c r="AJ233" i="1"/>
  <c r="AQ233" i="1" s="1"/>
  <c r="AJ234" i="1"/>
  <c r="AQ234" i="1" s="1"/>
  <c r="AJ235" i="1"/>
  <c r="AQ235" i="1" s="1"/>
  <c r="AJ236" i="1"/>
  <c r="AQ236" i="1" s="1"/>
  <c r="AJ237" i="1"/>
  <c r="AQ237" i="1" s="1"/>
  <c r="AJ238" i="1"/>
  <c r="AQ238" i="1" s="1"/>
  <c r="AJ239" i="1"/>
  <c r="AQ239" i="1" s="1"/>
  <c r="AJ240" i="1"/>
  <c r="AQ240" i="1" s="1"/>
  <c r="AJ241" i="1"/>
  <c r="AQ241" i="1" s="1"/>
  <c r="AJ242" i="1"/>
  <c r="AQ242" i="1" s="1"/>
  <c r="AJ243" i="1"/>
  <c r="AQ243" i="1" s="1"/>
  <c r="AJ244" i="1"/>
  <c r="AQ244" i="1" s="1"/>
  <c r="AJ245" i="1"/>
  <c r="AQ245" i="1" s="1"/>
  <c r="AJ246" i="1"/>
  <c r="AQ246" i="1" s="1"/>
  <c r="AJ247" i="1"/>
  <c r="AQ247" i="1" s="1"/>
  <c r="AJ248" i="1"/>
  <c r="AQ248" i="1" s="1"/>
  <c r="AJ249" i="1"/>
  <c r="AQ249" i="1" s="1"/>
  <c r="AJ250" i="1"/>
  <c r="AQ250" i="1" s="1"/>
  <c r="AJ251" i="1"/>
  <c r="AQ251" i="1" s="1"/>
  <c r="AJ252" i="1"/>
  <c r="AQ252" i="1" s="1"/>
  <c r="AJ253" i="1"/>
  <c r="AQ253" i="1" s="1"/>
  <c r="AJ254" i="1"/>
  <c r="AQ254" i="1" s="1"/>
  <c r="AJ255" i="1"/>
  <c r="AQ255" i="1" s="1"/>
  <c r="AJ256" i="1"/>
  <c r="AQ256" i="1" s="1"/>
  <c r="AJ257" i="1"/>
  <c r="AQ257" i="1" s="1"/>
  <c r="AJ258" i="1"/>
  <c r="AQ258" i="1" s="1"/>
  <c r="AJ259" i="1"/>
  <c r="AQ259" i="1" s="1"/>
  <c r="AJ260" i="1"/>
  <c r="AQ260" i="1" s="1"/>
  <c r="AJ261" i="1"/>
  <c r="AQ261" i="1" s="1"/>
  <c r="AJ262" i="1"/>
  <c r="AQ262" i="1" s="1"/>
  <c r="AJ263" i="1"/>
  <c r="AQ263" i="1" s="1"/>
  <c r="AJ264" i="1"/>
  <c r="AQ264" i="1" s="1"/>
  <c r="AJ265" i="1"/>
  <c r="AQ265" i="1" s="1"/>
  <c r="AJ266" i="1"/>
  <c r="AQ266" i="1" s="1"/>
  <c r="AJ267" i="1"/>
  <c r="AQ267" i="1" s="1"/>
  <c r="AJ268" i="1"/>
  <c r="AQ268" i="1" s="1"/>
  <c r="AJ269" i="1"/>
  <c r="AQ269" i="1" s="1"/>
  <c r="AJ270" i="1"/>
  <c r="AQ270" i="1" s="1"/>
  <c r="AJ271" i="1"/>
  <c r="AQ271" i="1" s="1"/>
  <c r="AJ272" i="1"/>
  <c r="AQ272" i="1" s="1"/>
  <c r="AJ273" i="1"/>
  <c r="AQ273" i="1" s="1"/>
  <c r="AJ274" i="1"/>
  <c r="AQ274" i="1" s="1"/>
  <c r="AJ275" i="1"/>
  <c r="AQ275" i="1" s="1"/>
  <c r="AJ276" i="1"/>
  <c r="AQ276" i="1" s="1"/>
  <c r="AJ277" i="1"/>
  <c r="AQ277" i="1" s="1"/>
  <c r="AJ278" i="1"/>
  <c r="AQ278" i="1" s="1"/>
  <c r="AJ279" i="1"/>
  <c r="AQ279" i="1" s="1"/>
  <c r="AJ280" i="1"/>
  <c r="AQ280" i="1" s="1"/>
  <c r="AJ281" i="1"/>
  <c r="AQ281" i="1" s="1"/>
  <c r="AJ282" i="1"/>
  <c r="AQ282" i="1" s="1"/>
  <c r="AJ283" i="1"/>
  <c r="AQ283" i="1" s="1"/>
  <c r="AJ284" i="1"/>
  <c r="AQ284" i="1" s="1"/>
  <c r="AJ285" i="1"/>
  <c r="AQ285" i="1" s="1"/>
  <c r="AJ286" i="1"/>
  <c r="AQ286" i="1" s="1"/>
  <c r="AJ287" i="1"/>
  <c r="AQ287" i="1" s="1"/>
  <c r="AJ288" i="1"/>
  <c r="AQ288" i="1" s="1"/>
  <c r="AJ289" i="1"/>
  <c r="AQ289" i="1" s="1"/>
  <c r="AJ290" i="1"/>
  <c r="AQ290" i="1" s="1"/>
  <c r="AJ291" i="1"/>
  <c r="AQ291" i="1" s="1"/>
  <c r="AJ292" i="1"/>
  <c r="AQ292" i="1" s="1"/>
  <c r="AJ293" i="1"/>
  <c r="AQ293" i="1" s="1"/>
  <c r="AJ294" i="1"/>
  <c r="AQ294" i="1" s="1"/>
  <c r="AJ295" i="1"/>
  <c r="AQ295" i="1" s="1"/>
  <c r="AJ296" i="1"/>
  <c r="AQ296" i="1" s="1"/>
  <c r="AJ297" i="1"/>
  <c r="AQ297" i="1" s="1"/>
  <c r="AJ298" i="1"/>
  <c r="AQ298" i="1" s="1"/>
  <c r="AJ299" i="1"/>
  <c r="AQ299" i="1" s="1"/>
  <c r="AJ300" i="1"/>
  <c r="AQ300" i="1" s="1"/>
  <c r="AJ301" i="1"/>
  <c r="AQ301" i="1" s="1"/>
  <c r="AJ302" i="1"/>
  <c r="AQ302" i="1" s="1"/>
  <c r="AJ303" i="1"/>
  <c r="AQ303" i="1" s="1"/>
  <c r="AJ304" i="1"/>
  <c r="AQ304" i="1" s="1"/>
  <c r="AJ305" i="1"/>
  <c r="AQ305" i="1" s="1"/>
  <c r="AJ306" i="1"/>
  <c r="AQ306" i="1" s="1"/>
  <c r="AJ307" i="1"/>
  <c r="AQ307" i="1" s="1"/>
  <c r="AJ308" i="1"/>
  <c r="AQ308" i="1" s="1"/>
  <c r="AJ309" i="1"/>
  <c r="AQ309" i="1" s="1"/>
  <c r="AJ310" i="1"/>
  <c r="AQ310" i="1" s="1"/>
  <c r="AJ311" i="1"/>
  <c r="AQ311" i="1" s="1"/>
  <c r="AJ312" i="1"/>
  <c r="AQ312" i="1" s="1"/>
  <c r="AJ313" i="1"/>
  <c r="AQ313" i="1" s="1"/>
  <c r="AJ314" i="1"/>
  <c r="AQ314" i="1" s="1"/>
  <c r="AJ315" i="1"/>
  <c r="AQ315" i="1" s="1"/>
  <c r="AJ316" i="1"/>
  <c r="AQ316" i="1" s="1"/>
  <c r="AJ317" i="1"/>
  <c r="AQ317" i="1" s="1"/>
  <c r="AJ318" i="1"/>
  <c r="AQ318" i="1" s="1"/>
  <c r="AJ319" i="1"/>
  <c r="AQ319" i="1" s="1"/>
  <c r="AJ320" i="1"/>
  <c r="AQ320" i="1" s="1"/>
  <c r="AJ321" i="1"/>
  <c r="AQ321" i="1" s="1"/>
  <c r="AJ322" i="1"/>
  <c r="AQ322" i="1" s="1"/>
  <c r="AJ323" i="1"/>
  <c r="AQ323" i="1" s="1"/>
  <c r="AJ324" i="1"/>
  <c r="AQ324" i="1" s="1"/>
  <c r="AJ325" i="1"/>
  <c r="AQ325" i="1" s="1"/>
  <c r="AJ326" i="1"/>
  <c r="AQ326" i="1" s="1"/>
  <c r="AJ327" i="1"/>
  <c r="AQ327" i="1" s="1"/>
  <c r="AJ328" i="1"/>
  <c r="AQ328" i="1" s="1"/>
  <c r="AJ329" i="1"/>
  <c r="AQ329" i="1" s="1"/>
  <c r="AJ330" i="1"/>
  <c r="AQ330" i="1" s="1"/>
  <c r="AJ331" i="1"/>
  <c r="AQ331" i="1" s="1"/>
  <c r="AJ332" i="1"/>
  <c r="AQ332" i="1" s="1"/>
  <c r="AJ333" i="1"/>
  <c r="AQ333" i="1" s="1"/>
  <c r="AJ334" i="1"/>
  <c r="AQ334" i="1" s="1"/>
  <c r="AJ335" i="1"/>
  <c r="AQ335" i="1" s="1"/>
  <c r="AJ336" i="1"/>
  <c r="AQ336" i="1" s="1"/>
  <c r="AJ337" i="1"/>
  <c r="AQ337" i="1" s="1"/>
  <c r="AJ338" i="1"/>
  <c r="AQ338" i="1" s="1"/>
  <c r="AJ339" i="1"/>
  <c r="AQ339" i="1" s="1"/>
  <c r="AJ340" i="1"/>
  <c r="AQ340" i="1" s="1"/>
  <c r="AJ341" i="1"/>
  <c r="AQ341" i="1" s="1"/>
  <c r="AJ342" i="1"/>
  <c r="AQ342" i="1" s="1"/>
  <c r="AJ343" i="1"/>
  <c r="AQ343" i="1" s="1"/>
  <c r="AJ344" i="1"/>
  <c r="AQ344" i="1" s="1"/>
  <c r="AJ345" i="1"/>
  <c r="AQ345" i="1" s="1"/>
  <c r="AJ346" i="1"/>
  <c r="AQ346" i="1" s="1"/>
  <c r="AJ347" i="1"/>
  <c r="AQ347" i="1" s="1"/>
  <c r="AJ348" i="1"/>
  <c r="AQ348" i="1" s="1"/>
  <c r="AJ349" i="1"/>
  <c r="AQ349" i="1" s="1"/>
  <c r="AJ350" i="1"/>
  <c r="AQ350" i="1" s="1"/>
  <c r="AJ351" i="1"/>
  <c r="AQ351" i="1" s="1"/>
  <c r="AJ352" i="1"/>
  <c r="AQ352" i="1" s="1"/>
  <c r="AJ353" i="1"/>
  <c r="AQ353" i="1" s="1"/>
  <c r="AJ354" i="1"/>
  <c r="AQ354" i="1" s="1"/>
  <c r="AJ355" i="1"/>
  <c r="AQ355" i="1" s="1"/>
  <c r="AJ356" i="1"/>
  <c r="AQ356" i="1" s="1"/>
  <c r="AJ357" i="1"/>
  <c r="AQ357" i="1" s="1"/>
  <c r="AJ358" i="1"/>
  <c r="AQ358" i="1" s="1"/>
  <c r="AJ359" i="1"/>
  <c r="AQ359" i="1" s="1"/>
  <c r="AJ360" i="1"/>
  <c r="AQ360" i="1" s="1"/>
  <c r="AJ361" i="1"/>
  <c r="AQ361" i="1" s="1"/>
  <c r="AJ362" i="1"/>
  <c r="AQ362" i="1" s="1"/>
  <c r="AJ363" i="1"/>
  <c r="AQ363" i="1" s="1"/>
  <c r="AJ364" i="1"/>
  <c r="AQ364" i="1" s="1"/>
  <c r="AJ365" i="1"/>
  <c r="AQ365" i="1" s="1"/>
  <c r="AJ366" i="1"/>
  <c r="AQ366" i="1" s="1"/>
  <c r="AJ367" i="1"/>
  <c r="AQ367" i="1" s="1"/>
  <c r="AJ368" i="1"/>
  <c r="AQ368" i="1" s="1"/>
  <c r="AJ369" i="1"/>
  <c r="AQ369" i="1" s="1"/>
  <c r="AJ370" i="1"/>
  <c r="AQ370" i="1" s="1"/>
  <c r="AJ371" i="1"/>
  <c r="AQ371" i="1" s="1"/>
  <c r="AJ372" i="1"/>
  <c r="AQ372" i="1" s="1"/>
  <c r="AJ373" i="1"/>
  <c r="AQ373" i="1" s="1"/>
  <c r="AJ374" i="1"/>
  <c r="AQ374" i="1" s="1"/>
  <c r="AJ375" i="1"/>
  <c r="AQ375" i="1" s="1"/>
  <c r="AJ376" i="1"/>
  <c r="AQ376" i="1" s="1"/>
  <c r="AJ377" i="1"/>
  <c r="AQ377" i="1" s="1"/>
  <c r="AJ378" i="1"/>
  <c r="AQ378" i="1" s="1"/>
  <c r="AJ379" i="1"/>
  <c r="AQ379" i="1" s="1"/>
  <c r="AJ380" i="1"/>
  <c r="AQ380" i="1" s="1"/>
  <c r="AJ381" i="1"/>
  <c r="AQ381" i="1" s="1"/>
  <c r="AJ382" i="1"/>
  <c r="AQ382" i="1" s="1"/>
  <c r="AJ383" i="1"/>
  <c r="AQ383" i="1" s="1"/>
  <c r="AJ384" i="1"/>
  <c r="AQ384" i="1" s="1"/>
  <c r="AJ385" i="1"/>
  <c r="AQ385" i="1" s="1"/>
  <c r="AJ386" i="1"/>
  <c r="AQ386" i="1" s="1"/>
  <c r="AJ387" i="1"/>
  <c r="AQ387" i="1" s="1"/>
  <c r="AJ388" i="1"/>
  <c r="AQ388" i="1" s="1"/>
  <c r="AJ389" i="1"/>
  <c r="AQ389" i="1" s="1"/>
  <c r="AJ390" i="1"/>
  <c r="AQ390" i="1" s="1"/>
  <c r="AJ391" i="1"/>
  <c r="AQ391" i="1" s="1"/>
  <c r="AJ392" i="1"/>
  <c r="AQ392" i="1" s="1"/>
  <c r="AJ393" i="1"/>
  <c r="AQ393" i="1" s="1"/>
  <c r="AJ394" i="1"/>
  <c r="AQ394" i="1" s="1"/>
  <c r="AJ395" i="1"/>
  <c r="AQ395" i="1" s="1"/>
  <c r="AJ396" i="1"/>
  <c r="AQ396" i="1" s="1"/>
  <c r="AJ397" i="1"/>
  <c r="AQ397" i="1" s="1"/>
  <c r="AJ398" i="1"/>
  <c r="AQ398" i="1" s="1"/>
  <c r="AJ399" i="1"/>
  <c r="AQ399" i="1" s="1"/>
  <c r="AJ400" i="1"/>
  <c r="AQ400" i="1" s="1"/>
  <c r="AJ401" i="1"/>
  <c r="AQ401" i="1" s="1"/>
  <c r="AJ402" i="1"/>
  <c r="AQ402" i="1" s="1"/>
  <c r="AJ403" i="1"/>
  <c r="AQ403" i="1" s="1"/>
  <c r="AJ404" i="1"/>
  <c r="AQ404" i="1" s="1"/>
  <c r="AJ405" i="1"/>
  <c r="AQ405" i="1" s="1"/>
  <c r="AJ406" i="1"/>
  <c r="AQ406" i="1" s="1"/>
  <c r="AJ407" i="1"/>
  <c r="AQ407" i="1" s="1"/>
  <c r="AJ408" i="1"/>
  <c r="AQ408" i="1" s="1"/>
  <c r="AJ409" i="1"/>
  <c r="AQ409" i="1" s="1"/>
  <c r="AJ410" i="1"/>
  <c r="AQ410" i="1" s="1"/>
  <c r="AJ411" i="1"/>
  <c r="AQ411" i="1" s="1"/>
  <c r="AJ412" i="1"/>
  <c r="AQ412" i="1" s="1"/>
  <c r="AJ413" i="1"/>
  <c r="AQ413" i="1" s="1"/>
  <c r="AJ414" i="1"/>
  <c r="AQ414" i="1" s="1"/>
  <c r="AJ415" i="1"/>
  <c r="AQ415" i="1" s="1"/>
  <c r="AJ416" i="1"/>
  <c r="AQ416" i="1" s="1"/>
  <c r="AJ417" i="1"/>
  <c r="AQ417" i="1" s="1"/>
  <c r="AJ418" i="1"/>
  <c r="AQ418" i="1" s="1"/>
  <c r="AJ419" i="1"/>
  <c r="AQ419" i="1" s="1"/>
  <c r="AJ420" i="1"/>
  <c r="AQ420" i="1" s="1"/>
  <c r="AJ421" i="1"/>
  <c r="AQ421" i="1" s="1"/>
  <c r="AJ422" i="1"/>
  <c r="AQ422" i="1" s="1"/>
  <c r="AJ423" i="1"/>
  <c r="AQ423" i="1" s="1"/>
  <c r="AJ424" i="1"/>
  <c r="AQ424" i="1" s="1"/>
  <c r="AJ425" i="1"/>
  <c r="AQ425" i="1" s="1"/>
  <c r="AJ426" i="1"/>
  <c r="AQ426" i="1" s="1"/>
  <c r="AJ427" i="1"/>
  <c r="AQ427" i="1" s="1"/>
  <c r="AJ428" i="1"/>
  <c r="AQ428" i="1" s="1"/>
  <c r="AJ429" i="1"/>
  <c r="AQ429" i="1" s="1"/>
  <c r="AJ430" i="1"/>
  <c r="AQ430" i="1" s="1"/>
  <c r="AJ431" i="1"/>
  <c r="AQ431" i="1" s="1"/>
  <c r="AJ432" i="1"/>
  <c r="AQ432" i="1" s="1"/>
  <c r="AJ433" i="1"/>
  <c r="AQ433" i="1" s="1"/>
  <c r="AJ434" i="1"/>
  <c r="AQ434" i="1" s="1"/>
  <c r="AJ435" i="1"/>
  <c r="AQ435" i="1" s="1"/>
  <c r="AJ436" i="1"/>
  <c r="AQ436" i="1" s="1"/>
  <c r="AJ437" i="1"/>
  <c r="AQ437" i="1" s="1"/>
  <c r="AJ438" i="1"/>
  <c r="AQ438" i="1" s="1"/>
  <c r="AJ439" i="1"/>
  <c r="AQ439" i="1" s="1"/>
  <c r="AJ440" i="1"/>
  <c r="AQ440" i="1" s="1"/>
  <c r="AJ441" i="1"/>
  <c r="AQ441" i="1" s="1"/>
  <c r="AJ442" i="1"/>
  <c r="AQ442" i="1" s="1"/>
  <c r="AJ443" i="1"/>
  <c r="AQ443" i="1" s="1"/>
  <c r="AJ444" i="1"/>
  <c r="AQ444" i="1" s="1"/>
  <c r="AJ445" i="1"/>
  <c r="AQ445" i="1" s="1"/>
  <c r="AJ446" i="1"/>
  <c r="AQ446" i="1" s="1"/>
  <c r="AJ447" i="1"/>
  <c r="AQ447" i="1" s="1"/>
  <c r="AJ448" i="1"/>
  <c r="AQ448" i="1" s="1"/>
  <c r="AJ449" i="1"/>
  <c r="AQ449" i="1" s="1"/>
  <c r="AJ450" i="1"/>
  <c r="AQ450" i="1" s="1"/>
  <c r="AJ451" i="1"/>
  <c r="AQ451" i="1" s="1"/>
  <c r="AJ452" i="1"/>
  <c r="AQ452" i="1" s="1"/>
  <c r="AJ453" i="1"/>
  <c r="AQ453" i="1" s="1"/>
  <c r="AJ454" i="1"/>
  <c r="AQ454" i="1" s="1"/>
  <c r="AJ455" i="1"/>
  <c r="AQ455" i="1" s="1"/>
  <c r="AJ456" i="1"/>
  <c r="AQ456" i="1" s="1"/>
  <c r="AJ457" i="1"/>
  <c r="AQ457" i="1" s="1"/>
  <c r="AJ458" i="1"/>
  <c r="AQ458" i="1" s="1"/>
  <c r="AJ459" i="1"/>
  <c r="AQ459" i="1" s="1"/>
  <c r="AJ460" i="1"/>
  <c r="AQ460" i="1" s="1"/>
  <c r="AJ461" i="1"/>
  <c r="AQ461" i="1" s="1"/>
  <c r="AJ462" i="1"/>
  <c r="AQ462" i="1" s="1"/>
  <c r="AJ463" i="1"/>
  <c r="AQ463" i="1" s="1"/>
  <c r="AJ464" i="1"/>
  <c r="AQ464" i="1" s="1"/>
  <c r="AJ465" i="1"/>
  <c r="AQ465" i="1" s="1"/>
  <c r="AJ466" i="1"/>
  <c r="AQ466" i="1" s="1"/>
  <c r="AJ467" i="1"/>
  <c r="AQ467" i="1" s="1"/>
  <c r="AJ468" i="1"/>
  <c r="AQ468" i="1" s="1"/>
  <c r="AJ469" i="1"/>
  <c r="AQ469" i="1" s="1"/>
  <c r="AJ470" i="1"/>
  <c r="AQ470" i="1" s="1"/>
  <c r="AJ471" i="1"/>
  <c r="AQ471" i="1" s="1"/>
  <c r="AJ472" i="1"/>
  <c r="AQ472" i="1" s="1"/>
  <c r="AJ473" i="1"/>
  <c r="AQ473" i="1" s="1"/>
  <c r="AJ474" i="1"/>
  <c r="AQ474" i="1" s="1"/>
  <c r="AJ475" i="1"/>
  <c r="AQ475" i="1" s="1"/>
  <c r="AJ476" i="1"/>
  <c r="AQ476" i="1" s="1"/>
  <c r="AJ477" i="1"/>
  <c r="AQ477" i="1" s="1"/>
  <c r="AJ478" i="1"/>
  <c r="AQ478" i="1" s="1"/>
  <c r="AJ479" i="1"/>
  <c r="AQ479" i="1" s="1"/>
  <c r="AJ480" i="1"/>
  <c r="AQ480" i="1" s="1"/>
  <c r="AJ481" i="1"/>
  <c r="AQ481" i="1" s="1"/>
  <c r="AJ482" i="1"/>
  <c r="AQ482" i="1" s="1"/>
  <c r="AJ483" i="1"/>
  <c r="AQ483" i="1" s="1"/>
  <c r="AJ484" i="1"/>
  <c r="AQ484" i="1" s="1"/>
  <c r="AJ485" i="1"/>
  <c r="AQ485" i="1" s="1"/>
  <c r="AJ486" i="1"/>
  <c r="AQ486" i="1" s="1"/>
  <c r="AJ487" i="1"/>
  <c r="AQ487" i="1" s="1"/>
  <c r="AJ488" i="1"/>
  <c r="AQ488" i="1" s="1"/>
  <c r="AJ489" i="1"/>
  <c r="AQ489" i="1" s="1"/>
  <c r="AJ490" i="1"/>
  <c r="AQ490" i="1" s="1"/>
  <c r="AJ491" i="1"/>
  <c r="AQ491" i="1" s="1"/>
  <c r="AJ492" i="1"/>
  <c r="AQ492" i="1" s="1"/>
  <c r="AJ493" i="1"/>
  <c r="AQ493" i="1" s="1"/>
  <c r="AJ494" i="1"/>
  <c r="AQ494" i="1" s="1"/>
  <c r="AJ495" i="1"/>
  <c r="AQ495" i="1" s="1"/>
  <c r="AJ496" i="1"/>
  <c r="AQ496" i="1" s="1"/>
  <c r="AJ497" i="1"/>
  <c r="AQ497" i="1" s="1"/>
  <c r="AJ498" i="1"/>
  <c r="AQ498" i="1" s="1"/>
  <c r="AJ499" i="1"/>
  <c r="AQ499" i="1" s="1"/>
  <c r="AJ500" i="1"/>
  <c r="AQ500" i="1" s="1"/>
  <c r="AJ501" i="1"/>
  <c r="AQ501" i="1" s="1"/>
  <c r="AJ502" i="1"/>
  <c r="AQ502" i="1" s="1"/>
  <c r="AJ503" i="1"/>
  <c r="AQ503" i="1" s="1"/>
  <c r="AJ504" i="1"/>
  <c r="AQ504" i="1" s="1"/>
  <c r="AJ505" i="1"/>
  <c r="AQ505" i="1" s="1"/>
  <c r="AJ506" i="1"/>
  <c r="AQ506" i="1" s="1"/>
  <c r="AJ507" i="1"/>
  <c r="AQ507" i="1" s="1"/>
  <c r="AJ508" i="1"/>
  <c r="AQ508" i="1" s="1"/>
  <c r="AJ509" i="1"/>
  <c r="AQ509" i="1" s="1"/>
  <c r="AJ510" i="1"/>
  <c r="AQ510" i="1" s="1"/>
  <c r="AJ511" i="1"/>
  <c r="AQ511" i="1" s="1"/>
  <c r="AJ512" i="1"/>
  <c r="AQ512" i="1" s="1"/>
  <c r="AJ513" i="1"/>
  <c r="AQ513" i="1" s="1"/>
  <c r="AJ514" i="1"/>
  <c r="AQ514" i="1" s="1"/>
  <c r="AJ515" i="1"/>
  <c r="AQ515" i="1" s="1"/>
  <c r="AJ516" i="1"/>
  <c r="AQ516" i="1" s="1"/>
  <c r="AJ517" i="1"/>
  <c r="AQ517" i="1" s="1"/>
  <c r="AJ518" i="1"/>
  <c r="AQ518" i="1" s="1"/>
  <c r="AJ519" i="1"/>
  <c r="AQ519" i="1" s="1"/>
  <c r="AJ520" i="1"/>
  <c r="AQ520" i="1" s="1"/>
  <c r="AJ521" i="1"/>
  <c r="AQ521" i="1" s="1"/>
  <c r="AJ522" i="1"/>
  <c r="AQ522" i="1" s="1"/>
  <c r="AJ523" i="1"/>
  <c r="AQ523" i="1" s="1"/>
  <c r="AJ524" i="1"/>
  <c r="AQ524" i="1" s="1"/>
  <c r="AJ525" i="1"/>
  <c r="AQ525" i="1" s="1"/>
  <c r="AJ526" i="1"/>
  <c r="AQ526" i="1" s="1"/>
  <c r="AJ527" i="1"/>
  <c r="AQ527" i="1" s="1"/>
  <c r="AJ528" i="1"/>
  <c r="AQ528" i="1" s="1"/>
  <c r="AJ529" i="1"/>
  <c r="AQ529" i="1" s="1"/>
  <c r="AJ530" i="1"/>
  <c r="AQ530" i="1" s="1"/>
  <c r="AJ531" i="1"/>
  <c r="AQ531" i="1" s="1"/>
  <c r="AJ532" i="1"/>
  <c r="AQ532" i="1" s="1"/>
  <c r="AJ533" i="1"/>
  <c r="AQ533" i="1" s="1"/>
  <c r="AJ534" i="1"/>
  <c r="AQ534" i="1" s="1"/>
  <c r="AJ535" i="1"/>
  <c r="AQ535" i="1" s="1"/>
  <c r="AJ536" i="1"/>
  <c r="AQ536" i="1" s="1"/>
  <c r="AJ537" i="1"/>
  <c r="AQ537" i="1" s="1"/>
  <c r="AJ538" i="1"/>
  <c r="AQ538" i="1" s="1"/>
  <c r="AJ539" i="1"/>
  <c r="AQ539" i="1" s="1"/>
  <c r="AJ540" i="1"/>
  <c r="AQ540" i="1" s="1"/>
  <c r="AJ541" i="1"/>
  <c r="AQ541" i="1" s="1"/>
  <c r="AJ542" i="1"/>
  <c r="AQ542" i="1" s="1"/>
  <c r="AJ543" i="1"/>
  <c r="AQ543" i="1" s="1"/>
  <c r="AJ544" i="1"/>
  <c r="AQ544" i="1" s="1"/>
  <c r="AJ545" i="1"/>
  <c r="AQ545" i="1" s="1"/>
  <c r="AJ546" i="1"/>
  <c r="AQ546" i="1" s="1"/>
  <c r="AJ547" i="1"/>
  <c r="AQ547" i="1" s="1"/>
  <c r="AJ548" i="1"/>
  <c r="AQ548" i="1" s="1"/>
  <c r="AJ549" i="1"/>
  <c r="AQ549" i="1" s="1"/>
  <c r="AJ550" i="1"/>
  <c r="AQ550" i="1" s="1"/>
  <c r="AJ551" i="1"/>
  <c r="AQ551" i="1" s="1"/>
  <c r="AJ552" i="1"/>
  <c r="AQ552" i="1" s="1"/>
  <c r="AJ553" i="1"/>
  <c r="AQ553" i="1" s="1"/>
  <c r="AJ554" i="1"/>
  <c r="AQ554" i="1" s="1"/>
  <c r="AJ555" i="1"/>
  <c r="AQ555" i="1" s="1"/>
  <c r="AJ556" i="1"/>
  <c r="AQ556" i="1" s="1"/>
  <c r="AJ557" i="1"/>
  <c r="AQ557" i="1" s="1"/>
  <c r="AJ558" i="1"/>
  <c r="AQ558" i="1" s="1"/>
  <c r="AJ559" i="1"/>
  <c r="AQ559" i="1" s="1"/>
  <c r="AJ560" i="1"/>
  <c r="AQ560" i="1" s="1"/>
  <c r="AJ561" i="1"/>
  <c r="AQ561" i="1" s="1"/>
  <c r="AJ562" i="1"/>
  <c r="AQ562" i="1" s="1"/>
  <c r="AJ563" i="1"/>
  <c r="AQ563" i="1" s="1"/>
  <c r="AJ564" i="1"/>
  <c r="AQ564" i="1" s="1"/>
  <c r="AJ565" i="1"/>
  <c r="AQ565" i="1" s="1"/>
  <c r="AJ566" i="1"/>
  <c r="AQ566" i="1" s="1"/>
  <c r="AJ567" i="1"/>
  <c r="AQ567" i="1" s="1"/>
  <c r="AJ568" i="1"/>
  <c r="AQ568" i="1" s="1"/>
  <c r="AJ569" i="1"/>
  <c r="AQ569" i="1" s="1"/>
  <c r="AJ570" i="1"/>
  <c r="AQ570" i="1" s="1"/>
  <c r="AJ571" i="1"/>
  <c r="AQ571" i="1" s="1"/>
  <c r="AJ572" i="1"/>
  <c r="AQ572" i="1" s="1"/>
  <c r="AJ573" i="1"/>
  <c r="AQ573" i="1" s="1"/>
  <c r="AJ574" i="1"/>
  <c r="AQ574" i="1" s="1"/>
  <c r="AJ575" i="1"/>
  <c r="AQ575" i="1" s="1"/>
  <c r="AJ576" i="1"/>
  <c r="AQ576" i="1" s="1"/>
  <c r="AJ577" i="1"/>
  <c r="AQ577" i="1" s="1"/>
  <c r="AJ578" i="1"/>
  <c r="AQ578" i="1" s="1"/>
  <c r="AJ579" i="1"/>
  <c r="AQ579" i="1" s="1"/>
  <c r="AJ580" i="1"/>
  <c r="AQ580" i="1" s="1"/>
  <c r="AJ581" i="1"/>
  <c r="AQ581" i="1" s="1"/>
  <c r="AJ582" i="1"/>
  <c r="AQ582" i="1" s="1"/>
  <c r="AJ583" i="1"/>
  <c r="AQ583" i="1" s="1"/>
  <c r="AJ584" i="1"/>
  <c r="AQ584" i="1" s="1"/>
  <c r="AJ585" i="1"/>
  <c r="AQ585" i="1" s="1"/>
  <c r="AJ586" i="1"/>
  <c r="AQ586" i="1" s="1"/>
  <c r="AJ587" i="1"/>
  <c r="AQ587" i="1" s="1"/>
  <c r="AJ588" i="1"/>
  <c r="AQ588" i="1" s="1"/>
  <c r="AJ589" i="1"/>
  <c r="AQ589" i="1" s="1"/>
  <c r="AJ590" i="1"/>
  <c r="AQ590" i="1" s="1"/>
  <c r="AJ591" i="1"/>
  <c r="AQ591" i="1" s="1"/>
  <c r="AJ592" i="1"/>
  <c r="AQ592" i="1" s="1"/>
  <c r="AJ593" i="1"/>
  <c r="AQ593" i="1" s="1"/>
  <c r="AJ594" i="1"/>
  <c r="AQ594" i="1" s="1"/>
  <c r="AJ595" i="1"/>
  <c r="AQ595" i="1" s="1"/>
  <c r="AJ596" i="1"/>
  <c r="AQ596" i="1" s="1"/>
  <c r="AJ597" i="1"/>
  <c r="AQ597" i="1" s="1"/>
  <c r="AJ598" i="1"/>
  <c r="AQ598" i="1" s="1"/>
  <c r="AJ599" i="1"/>
  <c r="AQ599" i="1" s="1"/>
  <c r="AJ600" i="1"/>
  <c r="AQ600" i="1" s="1"/>
  <c r="AJ601" i="1"/>
  <c r="AQ601" i="1" s="1"/>
  <c r="AJ602" i="1"/>
  <c r="AQ602" i="1" s="1"/>
  <c r="AJ603" i="1"/>
  <c r="AQ603" i="1" s="1"/>
  <c r="AJ604" i="1"/>
  <c r="AQ604" i="1" s="1"/>
  <c r="AJ605" i="1"/>
  <c r="AQ605" i="1" s="1"/>
  <c r="AJ606" i="1"/>
  <c r="AQ606" i="1" s="1"/>
  <c r="AJ607" i="1"/>
  <c r="AQ607" i="1" s="1"/>
  <c r="AJ608" i="1"/>
  <c r="AQ608" i="1" s="1"/>
  <c r="AJ609" i="1"/>
  <c r="AQ609" i="1" s="1"/>
  <c r="AJ610" i="1"/>
  <c r="AQ610" i="1" s="1"/>
  <c r="AJ611" i="1"/>
  <c r="AQ611" i="1" s="1"/>
  <c r="AJ612" i="1"/>
  <c r="AQ612" i="1" s="1"/>
  <c r="AJ613" i="1"/>
  <c r="AQ613" i="1" s="1"/>
  <c r="AJ614" i="1"/>
  <c r="AQ614" i="1" s="1"/>
  <c r="AJ615" i="1"/>
  <c r="AQ615" i="1" s="1"/>
  <c r="AJ616" i="1"/>
  <c r="AQ616" i="1" s="1"/>
  <c r="AJ617" i="1"/>
  <c r="AQ617" i="1" s="1"/>
  <c r="AJ618" i="1"/>
  <c r="AQ618" i="1" s="1"/>
  <c r="AJ619" i="1"/>
  <c r="AQ619" i="1" s="1"/>
  <c r="AJ620" i="1"/>
  <c r="AQ620" i="1" s="1"/>
  <c r="AJ621" i="1"/>
  <c r="AQ621" i="1" s="1"/>
  <c r="AJ622" i="1"/>
  <c r="AQ622" i="1" s="1"/>
  <c r="AJ623" i="1"/>
  <c r="AQ623" i="1" s="1"/>
  <c r="AJ624" i="1"/>
  <c r="AQ624" i="1" s="1"/>
  <c r="AJ625" i="1"/>
  <c r="AQ625" i="1" s="1"/>
  <c r="AJ626" i="1"/>
  <c r="AQ626" i="1" s="1"/>
  <c r="AJ627" i="1"/>
  <c r="AQ627" i="1" s="1"/>
  <c r="AJ628" i="1"/>
  <c r="AQ628" i="1" s="1"/>
  <c r="AJ629" i="1"/>
  <c r="AQ629" i="1" s="1"/>
  <c r="AJ630" i="1"/>
  <c r="AQ630" i="1" s="1"/>
  <c r="AJ631" i="1"/>
  <c r="AQ631" i="1" s="1"/>
  <c r="AJ632" i="1"/>
  <c r="AQ632" i="1" s="1"/>
  <c r="AJ633" i="1"/>
  <c r="AQ633" i="1" s="1"/>
  <c r="AJ634" i="1"/>
  <c r="AQ634" i="1" s="1"/>
  <c r="AJ635" i="1"/>
  <c r="AQ635" i="1" s="1"/>
  <c r="AJ636" i="1"/>
  <c r="AQ636" i="1" s="1"/>
  <c r="AJ637" i="1"/>
  <c r="AQ637" i="1" s="1"/>
  <c r="AJ638" i="1"/>
  <c r="AQ638" i="1" s="1"/>
  <c r="AJ639" i="1"/>
  <c r="AQ639" i="1" s="1"/>
  <c r="AJ640" i="1"/>
  <c r="AQ640" i="1" s="1"/>
  <c r="AJ641" i="1"/>
  <c r="AQ641" i="1" s="1"/>
  <c r="AJ642" i="1"/>
  <c r="AQ642" i="1" s="1"/>
  <c r="AJ643" i="1"/>
  <c r="AQ643" i="1" s="1"/>
  <c r="AJ644" i="1"/>
  <c r="AQ644" i="1" s="1"/>
  <c r="AJ645" i="1"/>
  <c r="AQ645" i="1" s="1"/>
  <c r="AJ646" i="1"/>
  <c r="AQ646" i="1" s="1"/>
  <c r="AJ647" i="1"/>
  <c r="AQ647" i="1" s="1"/>
  <c r="AJ648" i="1"/>
  <c r="AQ648" i="1" s="1"/>
  <c r="AJ649" i="1"/>
  <c r="AQ649" i="1" s="1"/>
  <c r="AJ650" i="1"/>
  <c r="AQ650" i="1" s="1"/>
  <c r="AJ651" i="1"/>
  <c r="AQ651" i="1" s="1"/>
  <c r="AJ652" i="1"/>
  <c r="AQ652" i="1" s="1"/>
  <c r="AJ653" i="1"/>
  <c r="AQ653" i="1" s="1"/>
  <c r="AJ654" i="1"/>
  <c r="AQ654" i="1" s="1"/>
  <c r="AJ655" i="1"/>
  <c r="AQ655" i="1" s="1"/>
  <c r="AJ656" i="1"/>
  <c r="AQ656" i="1" s="1"/>
  <c r="AJ657" i="1"/>
  <c r="AQ657" i="1" s="1"/>
  <c r="AJ658" i="1"/>
  <c r="AQ658" i="1" s="1"/>
  <c r="AJ659" i="1"/>
  <c r="AQ659" i="1" s="1"/>
  <c r="AJ660" i="1"/>
  <c r="AQ660" i="1" s="1"/>
  <c r="AJ661" i="1"/>
  <c r="AQ661" i="1" s="1"/>
  <c r="AJ662" i="1"/>
  <c r="AQ662" i="1" s="1"/>
  <c r="AJ663" i="1"/>
  <c r="AQ663" i="1" s="1"/>
  <c r="AJ664" i="1"/>
  <c r="AQ664" i="1" s="1"/>
  <c r="AJ665" i="1"/>
  <c r="AQ665" i="1" s="1"/>
  <c r="AJ666" i="1"/>
  <c r="AQ666" i="1" s="1"/>
  <c r="AJ667" i="1"/>
  <c r="AQ667" i="1" s="1"/>
  <c r="AJ668" i="1"/>
  <c r="AQ668" i="1" s="1"/>
  <c r="AJ669" i="1"/>
  <c r="AQ669" i="1" s="1"/>
  <c r="AJ670" i="1"/>
  <c r="AQ670" i="1" s="1"/>
  <c r="AJ671" i="1"/>
  <c r="AQ671" i="1" s="1"/>
  <c r="AJ672" i="1"/>
  <c r="AQ672" i="1" s="1"/>
  <c r="AJ673" i="1"/>
  <c r="AQ673" i="1" s="1"/>
  <c r="AJ674" i="1"/>
  <c r="AQ674" i="1" s="1"/>
  <c r="AJ675" i="1"/>
  <c r="AQ675" i="1" s="1"/>
  <c r="AJ676" i="1"/>
  <c r="AQ676" i="1" s="1"/>
  <c r="AJ677" i="1"/>
  <c r="AQ677" i="1" s="1"/>
  <c r="AJ678" i="1"/>
  <c r="AQ678" i="1" s="1"/>
  <c r="AJ679" i="1"/>
  <c r="AQ679" i="1" s="1"/>
  <c r="AJ680" i="1"/>
  <c r="AQ680" i="1" s="1"/>
  <c r="AJ681" i="1"/>
  <c r="AQ681" i="1" s="1"/>
  <c r="AJ682" i="1"/>
  <c r="AQ682" i="1" s="1"/>
  <c r="AJ683" i="1"/>
  <c r="AQ683" i="1" s="1"/>
  <c r="AJ684" i="1"/>
  <c r="AQ684" i="1" s="1"/>
  <c r="AJ685" i="1"/>
  <c r="AQ685" i="1" s="1"/>
  <c r="AJ686" i="1"/>
  <c r="AQ686" i="1" s="1"/>
  <c r="AJ687" i="1"/>
  <c r="AQ687" i="1" s="1"/>
  <c r="AJ688" i="1"/>
  <c r="AQ688" i="1" s="1"/>
  <c r="AJ689" i="1"/>
  <c r="AQ689" i="1" s="1"/>
  <c r="AJ690" i="1"/>
  <c r="AQ690" i="1" s="1"/>
  <c r="AJ691" i="1"/>
  <c r="AQ691" i="1" s="1"/>
  <c r="AJ692" i="1"/>
  <c r="AQ692" i="1" s="1"/>
  <c r="AJ693" i="1"/>
  <c r="AQ693" i="1" s="1"/>
  <c r="AJ694" i="1"/>
  <c r="AQ694" i="1" s="1"/>
  <c r="AJ695" i="1"/>
  <c r="AQ695" i="1" s="1"/>
  <c r="AJ696" i="1"/>
  <c r="AQ696" i="1" s="1"/>
  <c r="AJ697" i="1"/>
  <c r="AQ697" i="1" s="1"/>
  <c r="AJ698" i="1"/>
  <c r="AQ698" i="1" s="1"/>
  <c r="AJ699" i="1"/>
  <c r="AQ699" i="1" s="1"/>
  <c r="AJ700" i="1"/>
  <c r="AQ700" i="1" s="1"/>
  <c r="AJ701" i="1"/>
  <c r="AQ701" i="1" s="1"/>
  <c r="AJ702" i="1"/>
  <c r="AQ702" i="1" s="1"/>
  <c r="AJ703" i="1"/>
  <c r="AQ703" i="1" s="1"/>
  <c r="AJ704" i="1"/>
  <c r="AQ704" i="1" s="1"/>
  <c r="AJ705" i="1"/>
  <c r="AQ705" i="1" s="1"/>
  <c r="AJ706" i="1"/>
  <c r="AQ706" i="1" s="1"/>
  <c r="AJ707" i="1"/>
  <c r="AQ707" i="1" s="1"/>
  <c r="AJ708" i="1"/>
  <c r="AQ708" i="1" s="1"/>
  <c r="AJ709" i="1"/>
  <c r="AQ709" i="1" s="1"/>
  <c r="AJ710" i="1"/>
  <c r="AQ710" i="1" s="1"/>
  <c r="AJ711" i="1"/>
  <c r="AQ711" i="1" s="1"/>
  <c r="AJ712" i="1"/>
  <c r="AQ712" i="1" s="1"/>
  <c r="AJ713" i="1"/>
  <c r="AQ713" i="1" s="1"/>
  <c r="AJ714" i="1"/>
  <c r="AQ714" i="1" s="1"/>
  <c r="AJ715" i="1"/>
  <c r="AQ715" i="1" s="1"/>
  <c r="AJ716" i="1"/>
  <c r="AQ716" i="1" s="1"/>
  <c r="AJ717" i="1"/>
  <c r="AQ717" i="1" s="1"/>
  <c r="AJ718" i="1"/>
  <c r="AQ718" i="1" s="1"/>
  <c r="AJ719" i="1"/>
  <c r="AQ719" i="1" s="1"/>
  <c r="AJ720" i="1"/>
  <c r="AQ720" i="1" s="1"/>
  <c r="AJ721" i="1"/>
  <c r="AQ721" i="1" s="1"/>
  <c r="AJ722" i="1"/>
  <c r="AQ722" i="1" s="1"/>
  <c r="AJ723" i="1"/>
  <c r="AQ723" i="1" s="1"/>
  <c r="AJ724" i="1"/>
  <c r="AQ724" i="1" s="1"/>
  <c r="AJ725" i="1"/>
  <c r="AQ725" i="1" s="1"/>
  <c r="AJ726" i="1"/>
  <c r="AQ726" i="1" s="1"/>
  <c r="AJ727" i="1"/>
  <c r="AQ727" i="1" s="1"/>
  <c r="AJ728" i="1"/>
  <c r="AQ728" i="1" s="1"/>
  <c r="AJ729" i="1"/>
  <c r="AQ729" i="1" s="1"/>
  <c r="AJ730" i="1"/>
  <c r="AQ730" i="1" s="1"/>
  <c r="AJ731" i="1"/>
  <c r="AQ731" i="1" s="1"/>
  <c r="AJ732" i="1"/>
  <c r="AQ732" i="1" s="1"/>
  <c r="AJ733" i="1"/>
  <c r="AQ733" i="1" s="1"/>
  <c r="AJ734" i="1"/>
  <c r="AQ734" i="1" s="1"/>
  <c r="AJ735" i="1"/>
  <c r="AQ735" i="1" s="1"/>
  <c r="AJ736" i="1"/>
  <c r="AQ736" i="1" s="1"/>
  <c r="AJ737" i="1"/>
  <c r="AQ737" i="1" s="1"/>
  <c r="AJ738" i="1"/>
  <c r="AQ738" i="1" s="1"/>
  <c r="AJ739" i="1"/>
  <c r="AQ739" i="1" s="1"/>
  <c r="AJ740" i="1"/>
  <c r="AQ740" i="1" s="1"/>
  <c r="AJ741" i="1"/>
  <c r="AQ741" i="1" s="1"/>
  <c r="AJ742" i="1"/>
  <c r="AQ742" i="1" s="1"/>
  <c r="AJ743" i="1"/>
  <c r="AQ743" i="1" s="1"/>
  <c r="AJ744" i="1"/>
  <c r="AQ744" i="1" s="1"/>
  <c r="AJ745" i="1"/>
  <c r="AQ745" i="1" s="1"/>
  <c r="AJ746" i="1"/>
  <c r="AQ746" i="1" s="1"/>
  <c r="AJ747" i="1"/>
  <c r="AQ747" i="1" s="1"/>
  <c r="AJ748" i="1"/>
  <c r="AQ748" i="1" s="1"/>
  <c r="AJ749" i="1"/>
  <c r="AQ749" i="1" s="1"/>
  <c r="AJ750" i="1"/>
  <c r="AQ750" i="1" s="1"/>
  <c r="AJ751" i="1"/>
  <c r="AQ751" i="1" s="1"/>
  <c r="AJ752" i="1"/>
  <c r="AQ752" i="1" s="1"/>
  <c r="AJ753" i="1"/>
  <c r="AQ753" i="1" s="1"/>
  <c r="AJ754" i="1"/>
  <c r="AQ754" i="1" s="1"/>
  <c r="AJ755" i="1"/>
  <c r="AQ755" i="1" s="1"/>
  <c r="AJ756" i="1"/>
  <c r="AQ756" i="1" s="1"/>
  <c r="AJ757" i="1"/>
  <c r="AQ757" i="1" s="1"/>
  <c r="AJ758" i="1"/>
  <c r="AQ758" i="1" s="1"/>
  <c r="AJ759" i="1"/>
  <c r="AQ759" i="1" s="1"/>
  <c r="AJ760" i="1"/>
  <c r="AQ760" i="1" s="1"/>
  <c r="AJ761" i="1"/>
  <c r="AQ761" i="1" s="1"/>
  <c r="AJ762" i="1"/>
  <c r="AQ762" i="1" s="1"/>
  <c r="AJ763" i="1"/>
  <c r="AQ763" i="1" s="1"/>
  <c r="AJ764" i="1"/>
  <c r="AQ764" i="1" s="1"/>
  <c r="AJ765" i="1"/>
  <c r="AQ765" i="1" s="1"/>
  <c r="AJ766" i="1"/>
  <c r="AQ766" i="1" s="1"/>
  <c r="AJ767" i="1"/>
  <c r="AQ767" i="1" s="1"/>
  <c r="AJ768" i="1"/>
  <c r="AQ768" i="1" s="1"/>
  <c r="AJ769" i="1"/>
  <c r="AQ769" i="1" s="1"/>
  <c r="AJ770" i="1"/>
  <c r="AQ770" i="1" s="1"/>
  <c r="AJ771" i="1"/>
  <c r="AQ771" i="1" s="1"/>
  <c r="AJ772" i="1"/>
  <c r="AQ772" i="1" s="1"/>
  <c r="AJ773" i="1"/>
  <c r="AQ773" i="1" s="1"/>
  <c r="AJ774" i="1"/>
  <c r="AQ774" i="1" s="1"/>
  <c r="AJ775" i="1"/>
  <c r="AQ775" i="1" s="1"/>
  <c r="AJ776" i="1"/>
  <c r="AQ776" i="1" s="1"/>
  <c r="AJ777" i="1"/>
  <c r="AQ777" i="1" s="1"/>
  <c r="AJ778" i="1"/>
  <c r="AQ778" i="1" s="1"/>
  <c r="AJ779" i="1"/>
  <c r="AQ779" i="1" s="1"/>
  <c r="AJ780" i="1"/>
  <c r="AQ780" i="1" s="1"/>
  <c r="AJ781" i="1"/>
  <c r="AQ781" i="1" s="1"/>
  <c r="AJ782" i="1"/>
  <c r="AQ782" i="1" s="1"/>
  <c r="AJ783" i="1"/>
  <c r="AQ783" i="1" s="1"/>
  <c r="AJ784" i="1"/>
  <c r="AQ784" i="1" s="1"/>
  <c r="AJ785" i="1"/>
  <c r="AQ785" i="1" s="1"/>
  <c r="AJ786" i="1"/>
  <c r="AQ786" i="1" s="1"/>
  <c r="AJ787" i="1"/>
  <c r="AQ787" i="1" s="1"/>
  <c r="AJ788" i="1"/>
  <c r="AQ788" i="1" s="1"/>
  <c r="AJ789" i="1"/>
  <c r="AQ789" i="1" s="1"/>
  <c r="AJ790" i="1"/>
  <c r="AQ790" i="1" s="1"/>
  <c r="AJ791" i="1"/>
  <c r="AQ791" i="1" s="1"/>
  <c r="AJ792" i="1"/>
  <c r="AQ792" i="1" s="1"/>
  <c r="AJ793" i="1"/>
  <c r="AQ793" i="1" s="1"/>
  <c r="AJ794" i="1"/>
  <c r="AQ794" i="1" s="1"/>
  <c r="AJ795" i="1"/>
  <c r="AQ795" i="1" s="1"/>
  <c r="AJ796" i="1"/>
  <c r="AQ796" i="1" s="1"/>
  <c r="AJ797" i="1"/>
  <c r="AQ797" i="1" s="1"/>
  <c r="AJ798" i="1"/>
  <c r="AQ798" i="1" s="1"/>
  <c r="AJ799" i="1"/>
  <c r="AQ799" i="1" s="1"/>
  <c r="AJ800" i="1"/>
  <c r="AQ800" i="1" s="1"/>
  <c r="AJ801" i="1"/>
  <c r="AQ801" i="1" s="1"/>
  <c r="AJ802" i="1"/>
  <c r="AQ802" i="1" s="1"/>
  <c r="AJ803" i="1"/>
  <c r="AQ803" i="1" s="1"/>
  <c r="AJ804" i="1"/>
  <c r="AQ804" i="1" s="1"/>
  <c r="AJ805" i="1"/>
  <c r="AQ805" i="1" s="1"/>
  <c r="AJ806" i="1"/>
  <c r="AQ806" i="1" s="1"/>
  <c r="AJ807" i="1"/>
  <c r="AQ807" i="1" s="1"/>
  <c r="AJ808" i="1"/>
  <c r="AQ808" i="1" s="1"/>
  <c r="AJ809" i="1"/>
  <c r="AQ809" i="1" s="1"/>
  <c r="AJ810" i="1"/>
  <c r="AQ810" i="1" s="1"/>
  <c r="AJ811" i="1"/>
  <c r="AQ811" i="1" s="1"/>
  <c r="AJ812" i="1"/>
  <c r="AQ812" i="1" s="1"/>
  <c r="AJ813" i="1"/>
  <c r="AQ813" i="1" s="1"/>
  <c r="AJ814" i="1"/>
  <c r="AQ814" i="1" s="1"/>
  <c r="AJ815" i="1"/>
  <c r="AQ815" i="1" s="1"/>
  <c r="AJ816" i="1"/>
  <c r="AQ816" i="1" s="1"/>
  <c r="AJ817" i="1"/>
  <c r="AQ817" i="1" s="1"/>
  <c r="AJ818" i="1"/>
  <c r="AQ818" i="1" s="1"/>
  <c r="AJ819" i="1"/>
  <c r="AQ819" i="1" s="1"/>
  <c r="AJ820" i="1"/>
  <c r="AQ820" i="1" s="1"/>
  <c r="AJ821" i="1"/>
  <c r="AQ821" i="1" s="1"/>
  <c r="AJ822" i="1"/>
  <c r="AQ822" i="1" s="1"/>
  <c r="AJ823" i="1"/>
  <c r="AQ823" i="1" s="1"/>
  <c r="AJ824" i="1"/>
  <c r="AQ824" i="1" s="1"/>
  <c r="AJ825" i="1"/>
  <c r="AQ825" i="1" s="1"/>
  <c r="AJ826" i="1"/>
  <c r="AQ826" i="1" s="1"/>
  <c r="AJ827" i="1"/>
  <c r="AQ827" i="1" s="1"/>
  <c r="AJ828" i="1"/>
  <c r="AQ828" i="1" s="1"/>
  <c r="AJ829" i="1"/>
  <c r="AQ829" i="1" s="1"/>
  <c r="AJ830" i="1"/>
  <c r="AQ830" i="1" s="1"/>
  <c r="AJ831" i="1"/>
  <c r="AQ831" i="1" s="1"/>
  <c r="AJ832" i="1"/>
  <c r="AQ832" i="1" s="1"/>
  <c r="AJ833" i="1"/>
  <c r="AQ833" i="1" s="1"/>
  <c r="AJ834" i="1"/>
  <c r="AQ834" i="1" s="1"/>
  <c r="AJ835" i="1"/>
  <c r="AQ835" i="1" s="1"/>
  <c r="AJ836" i="1"/>
  <c r="AQ836" i="1" s="1"/>
  <c r="AJ837" i="1"/>
  <c r="AQ837" i="1" s="1"/>
  <c r="AJ838" i="1"/>
  <c r="AQ838" i="1" s="1"/>
  <c r="AJ839" i="1"/>
  <c r="AQ839" i="1" s="1"/>
  <c r="AJ840" i="1"/>
  <c r="AQ840" i="1" s="1"/>
  <c r="AJ841" i="1"/>
  <c r="AQ841" i="1" s="1"/>
  <c r="AJ842" i="1"/>
  <c r="AQ842" i="1" s="1"/>
  <c r="AJ843" i="1"/>
  <c r="AQ843" i="1" s="1"/>
  <c r="AJ844" i="1"/>
  <c r="AQ844" i="1" s="1"/>
  <c r="AJ845" i="1"/>
  <c r="AQ845" i="1" s="1"/>
  <c r="AJ846" i="1"/>
  <c r="AQ846" i="1" s="1"/>
  <c r="AJ847" i="1"/>
  <c r="AQ847" i="1" s="1"/>
  <c r="AJ848" i="1"/>
  <c r="AQ848" i="1" s="1"/>
  <c r="AJ849" i="1"/>
  <c r="AQ849" i="1" s="1"/>
  <c r="AJ850" i="1"/>
  <c r="AQ850" i="1" s="1"/>
  <c r="AJ851" i="1"/>
  <c r="AQ851" i="1" s="1"/>
  <c r="AJ852" i="1"/>
  <c r="AQ852" i="1" s="1"/>
  <c r="AJ853" i="1"/>
  <c r="AQ853" i="1" s="1"/>
  <c r="AJ854" i="1"/>
  <c r="AQ854" i="1" s="1"/>
  <c r="AJ855" i="1"/>
  <c r="AQ855" i="1" s="1"/>
  <c r="AJ856" i="1"/>
  <c r="AQ856" i="1" s="1"/>
  <c r="AJ857" i="1"/>
  <c r="AQ857" i="1" s="1"/>
  <c r="AJ858" i="1"/>
  <c r="AQ858" i="1" s="1"/>
  <c r="AJ859" i="1"/>
  <c r="AQ859" i="1" s="1"/>
  <c r="AJ860" i="1"/>
  <c r="AQ860" i="1" s="1"/>
  <c r="AJ861" i="1"/>
  <c r="AQ861" i="1" s="1"/>
  <c r="AJ862" i="1"/>
  <c r="AQ862" i="1" s="1"/>
  <c r="AJ863" i="1"/>
  <c r="AQ863" i="1" s="1"/>
  <c r="AJ864" i="1"/>
  <c r="AQ864" i="1" s="1"/>
  <c r="AJ865" i="1"/>
  <c r="AQ865" i="1" s="1"/>
  <c r="AJ866" i="1"/>
  <c r="AQ866" i="1" s="1"/>
  <c r="AJ867" i="1"/>
  <c r="AQ867" i="1" s="1"/>
  <c r="AJ868" i="1"/>
  <c r="AQ868" i="1" s="1"/>
  <c r="AJ869" i="1"/>
  <c r="AQ869" i="1" s="1"/>
  <c r="AJ870" i="1"/>
  <c r="AQ870" i="1" s="1"/>
  <c r="AJ871" i="1"/>
  <c r="AQ871" i="1" s="1"/>
  <c r="AJ872" i="1"/>
  <c r="AQ872" i="1" s="1"/>
  <c r="AJ873" i="1"/>
  <c r="AQ873" i="1" s="1"/>
  <c r="AJ874" i="1"/>
  <c r="AQ874" i="1" s="1"/>
  <c r="AJ875" i="1"/>
  <c r="AQ875" i="1" s="1"/>
  <c r="AJ876" i="1"/>
  <c r="AQ876" i="1" s="1"/>
  <c r="AJ877" i="1"/>
  <c r="AQ877" i="1" s="1"/>
  <c r="AJ878" i="1"/>
  <c r="AQ878" i="1" s="1"/>
  <c r="AJ879" i="1"/>
  <c r="AQ879" i="1" s="1"/>
  <c r="AJ880" i="1"/>
  <c r="AQ880" i="1" s="1"/>
  <c r="AJ881" i="1"/>
  <c r="AQ881" i="1" s="1"/>
  <c r="AJ882" i="1"/>
  <c r="AQ882" i="1" s="1"/>
  <c r="AJ883" i="1"/>
  <c r="AQ883" i="1" s="1"/>
  <c r="AJ884" i="1"/>
  <c r="AQ884" i="1" s="1"/>
  <c r="AJ885" i="1"/>
  <c r="AQ885" i="1" s="1"/>
  <c r="AJ886" i="1"/>
  <c r="AQ886" i="1" s="1"/>
  <c r="AJ887" i="1"/>
  <c r="AQ887" i="1" s="1"/>
  <c r="AJ888" i="1"/>
  <c r="AQ888" i="1" s="1"/>
  <c r="AJ889" i="1"/>
  <c r="AQ889" i="1" s="1"/>
  <c r="AJ890" i="1"/>
  <c r="AQ890" i="1" s="1"/>
  <c r="AJ891" i="1"/>
  <c r="AQ891" i="1" s="1"/>
  <c r="AJ892" i="1"/>
  <c r="AQ892" i="1" s="1"/>
  <c r="AJ893" i="1"/>
  <c r="AQ893" i="1" s="1"/>
  <c r="AJ894" i="1"/>
  <c r="AQ894" i="1" s="1"/>
  <c r="AJ895" i="1"/>
  <c r="AQ895" i="1" s="1"/>
  <c r="AJ896" i="1"/>
  <c r="AQ896" i="1" s="1"/>
  <c r="AJ897" i="1"/>
  <c r="AQ897" i="1" s="1"/>
  <c r="AJ898" i="1"/>
  <c r="AQ898" i="1" s="1"/>
  <c r="AJ899" i="1"/>
  <c r="AQ899" i="1" s="1"/>
  <c r="AJ900" i="1"/>
  <c r="AQ900" i="1" s="1"/>
  <c r="AJ901" i="1"/>
  <c r="AQ901" i="1" s="1"/>
  <c r="AJ902" i="1"/>
  <c r="AQ902" i="1" s="1"/>
  <c r="AJ903" i="1"/>
  <c r="AQ903" i="1" s="1"/>
  <c r="AJ904" i="1"/>
  <c r="AQ904" i="1" s="1"/>
  <c r="AJ905" i="1"/>
  <c r="AQ905" i="1" s="1"/>
  <c r="AJ906" i="1"/>
  <c r="AQ906" i="1" s="1"/>
  <c r="AJ907" i="1"/>
  <c r="AQ907" i="1" s="1"/>
  <c r="AJ908" i="1"/>
  <c r="AQ908" i="1" s="1"/>
  <c r="AJ909" i="1"/>
  <c r="AQ909" i="1" s="1"/>
  <c r="AJ910" i="1"/>
  <c r="AQ910" i="1" s="1"/>
  <c r="AJ911" i="1"/>
  <c r="AQ911" i="1" s="1"/>
  <c r="AJ912" i="1"/>
  <c r="AQ912" i="1" s="1"/>
  <c r="AJ913" i="1"/>
  <c r="AQ913" i="1" s="1"/>
  <c r="AJ914" i="1"/>
  <c r="AQ914" i="1" s="1"/>
  <c r="AJ915" i="1"/>
  <c r="AQ915" i="1" s="1"/>
  <c r="AJ916" i="1"/>
  <c r="AQ916" i="1" s="1"/>
  <c r="AJ917" i="1"/>
  <c r="AQ917" i="1" s="1"/>
  <c r="AJ918" i="1"/>
  <c r="AQ918" i="1" s="1"/>
  <c r="AJ919" i="1"/>
  <c r="AQ919" i="1" s="1"/>
  <c r="AJ920" i="1"/>
  <c r="AQ920" i="1" s="1"/>
  <c r="AJ921" i="1"/>
  <c r="AQ921" i="1" s="1"/>
  <c r="AJ922" i="1"/>
  <c r="AQ922" i="1" s="1"/>
  <c r="AJ923" i="1"/>
  <c r="AQ923" i="1" s="1"/>
  <c r="AJ924" i="1"/>
  <c r="AQ924" i="1" s="1"/>
  <c r="AJ925" i="1"/>
  <c r="AQ925" i="1" s="1"/>
  <c r="AJ926" i="1"/>
  <c r="AQ926" i="1" s="1"/>
  <c r="AJ927" i="1"/>
  <c r="AQ927" i="1" s="1"/>
  <c r="AJ928" i="1"/>
  <c r="AQ928" i="1" s="1"/>
  <c r="AJ929" i="1"/>
  <c r="AQ929" i="1" s="1"/>
  <c r="AJ930" i="1"/>
  <c r="AQ930" i="1" s="1"/>
  <c r="AJ931" i="1"/>
  <c r="AQ931" i="1" s="1"/>
  <c r="AJ932" i="1"/>
  <c r="AQ932" i="1" s="1"/>
  <c r="AJ933" i="1"/>
  <c r="AQ933" i="1" s="1"/>
  <c r="AJ934" i="1"/>
  <c r="AQ934" i="1" s="1"/>
  <c r="AJ935" i="1"/>
  <c r="AQ935" i="1" s="1"/>
  <c r="AJ936" i="1"/>
  <c r="AQ936" i="1" s="1"/>
  <c r="AJ937" i="1"/>
  <c r="AQ937" i="1" s="1"/>
  <c r="AJ938" i="1"/>
  <c r="AQ938" i="1" s="1"/>
  <c r="AJ939" i="1"/>
  <c r="AQ939" i="1" s="1"/>
  <c r="AJ940" i="1"/>
  <c r="AQ940" i="1" s="1"/>
  <c r="AJ941" i="1"/>
  <c r="AQ941" i="1" s="1"/>
  <c r="AJ942" i="1"/>
  <c r="AQ942" i="1" s="1"/>
  <c r="AJ943" i="1"/>
  <c r="AQ943" i="1" s="1"/>
  <c r="AJ944" i="1"/>
  <c r="AQ944" i="1" s="1"/>
  <c r="AJ945" i="1"/>
  <c r="AQ945" i="1" s="1"/>
  <c r="AJ946" i="1"/>
  <c r="AQ946" i="1" s="1"/>
  <c r="AJ947" i="1"/>
  <c r="AQ947" i="1" s="1"/>
  <c r="AJ948" i="1"/>
  <c r="AQ948" i="1" s="1"/>
  <c r="AJ949" i="1"/>
  <c r="AQ949" i="1" s="1"/>
  <c r="AJ950" i="1"/>
  <c r="AQ950" i="1" s="1"/>
  <c r="AJ951" i="1"/>
  <c r="AQ951" i="1" s="1"/>
  <c r="AJ952" i="1"/>
  <c r="AQ952" i="1" s="1"/>
  <c r="AJ953" i="1"/>
  <c r="AQ953" i="1" s="1"/>
  <c r="AJ954" i="1"/>
  <c r="AQ954" i="1" s="1"/>
  <c r="AJ955" i="1"/>
  <c r="AQ955" i="1" s="1"/>
  <c r="AJ956" i="1"/>
  <c r="AQ956" i="1" s="1"/>
  <c r="AJ957" i="1"/>
  <c r="AQ957" i="1" s="1"/>
  <c r="AJ958" i="1"/>
  <c r="AQ958" i="1" s="1"/>
  <c r="AJ959" i="1"/>
  <c r="AQ959" i="1" s="1"/>
  <c r="AJ960" i="1"/>
  <c r="AQ960" i="1" s="1"/>
  <c r="AJ961" i="1"/>
  <c r="AQ961" i="1" s="1"/>
  <c r="AJ962" i="1"/>
  <c r="AQ962" i="1" s="1"/>
  <c r="AJ963" i="1"/>
  <c r="AQ963" i="1" s="1"/>
  <c r="AJ964" i="1"/>
  <c r="AQ964" i="1" s="1"/>
  <c r="AJ965" i="1"/>
  <c r="AQ965" i="1" s="1"/>
  <c r="AJ966" i="1"/>
  <c r="AQ966" i="1" s="1"/>
  <c r="AJ967" i="1"/>
  <c r="AQ967" i="1" s="1"/>
  <c r="AJ968" i="1"/>
  <c r="AQ968" i="1" s="1"/>
  <c r="AJ969" i="1"/>
  <c r="AQ969" i="1" s="1"/>
  <c r="AJ970" i="1"/>
  <c r="AQ970" i="1" s="1"/>
  <c r="AJ971" i="1"/>
  <c r="AQ971" i="1" s="1"/>
  <c r="AJ972" i="1"/>
  <c r="AQ972" i="1" s="1"/>
  <c r="AJ973" i="1"/>
  <c r="AQ973" i="1" s="1"/>
  <c r="AJ974" i="1"/>
  <c r="AQ974" i="1" s="1"/>
  <c r="AJ975" i="1"/>
  <c r="AQ975" i="1" s="1"/>
  <c r="AJ976" i="1"/>
  <c r="AQ976" i="1" s="1"/>
  <c r="AJ977" i="1"/>
  <c r="AQ977" i="1" s="1"/>
  <c r="AJ978" i="1"/>
  <c r="AQ978" i="1" s="1"/>
  <c r="AJ979" i="1"/>
  <c r="AQ979" i="1" s="1"/>
  <c r="AJ980" i="1"/>
  <c r="AQ980" i="1" s="1"/>
  <c r="AJ981" i="1"/>
  <c r="AQ981" i="1" s="1"/>
  <c r="AJ982" i="1"/>
  <c r="AQ982" i="1" s="1"/>
  <c r="AJ983" i="1"/>
  <c r="AQ983" i="1" s="1"/>
  <c r="AJ984" i="1"/>
  <c r="AQ984" i="1" s="1"/>
  <c r="AJ985" i="1"/>
  <c r="AQ985" i="1" s="1"/>
  <c r="AJ986" i="1"/>
  <c r="AQ986" i="1" s="1"/>
  <c r="AJ987" i="1"/>
  <c r="AQ987" i="1" s="1"/>
  <c r="AJ988" i="1"/>
  <c r="AQ988" i="1" s="1"/>
  <c r="AJ989" i="1"/>
  <c r="AQ989" i="1" s="1"/>
  <c r="AJ990" i="1"/>
  <c r="AQ990" i="1" s="1"/>
  <c r="AJ991" i="1"/>
  <c r="AQ991" i="1" s="1"/>
  <c r="AJ992" i="1"/>
  <c r="AQ992" i="1" s="1"/>
  <c r="AJ993" i="1"/>
  <c r="AQ993" i="1" s="1"/>
  <c r="AJ994" i="1"/>
  <c r="AQ994" i="1" s="1"/>
  <c r="AJ995" i="1"/>
  <c r="AQ995" i="1" s="1"/>
  <c r="AJ996" i="1"/>
  <c r="AQ996" i="1" s="1"/>
  <c r="AJ997" i="1"/>
  <c r="AQ997" i="1" s="1"/>
  <c r="AJ998" i="1"/>
  <c r="AQ998" i="1" s="1"/>
  <c r="AJ999" i="1"/>
  <c r="AQ999" i="1" s="1"/>
  <c r="AJ1000" i="1"/>
  <c r="AQ1000" i="1" s="1"/>
  <c r="AJ1001" i="1"/>
  <c r="AQ1001" i="1" s="1"/>
  <c r="AJ1002" i="1"/>
  <c r="AQ1002" i="1" s="1"/>
  <c r="AJ1003" i="1"/>
  <c r="AQ1003" i="1" s="1"/>
  <c r="AJ1004" i="1"/>
  <c r="AQ1004" i="1" s="1"/>
  <c r="AJ1005" i="1"/>
  <c r="AQ1005" i="1" s="1"/>
  <c r="AJ1006" i="1"/>
  <c r="AQ1006" i="1" s="1"/>
  <c r="AJ1007" i="1"/>
  <c r="AQ1007" i="1" s="1"/>
  <c r="AJ1008" i="1"/>
  <c r="AQ1008" i="1" s="1"/>
  <c r="AJ1009" i="1"/>
  <c r="AQ1009" i="1" s="1"/>
  <c r="AJ1010" i="1"/>
  <c r="AQ1010" i="1" s="1"/>
  <c r="AJ1011" i="1"/>
  <c r="AQ1011" i="1" s="1"/>
  <c r="AJ1012" i="1"/>
  <c r="AQ1012" i="1" s="1"/>
  <c r="AJ1013" i="1"/>
  <c r="AQ1013" i="1" s="1"/>
  <c r="AJ1014" i="1"/>
  <c r="AQ1014" i="1" s="1"/>
  <c r="AJ1015" i="1"/>
  <c r="AQ1015" i="1" s="1"/>
  <c r="AJ1016" i="1"/>
  <c r="AQ1016" i="1" s="1"/>
  <c r="AJ1017" i="1"/>
  <c r="AQ1017" i="1" s="1"/>
  <c r="AJ1018" i="1"/>
  <c r="AQ1018" i="1" s="1"/>
  <c r="AJ1019" i="1"/>
  <c r="AQ1019" i="1" s="1"/>
  <c r="AJ1020" i="1"/>
  <c r="AQ1020" i="1" s="1"/>
  <c r="AJ1021" i="1"/>
  <c r="AQ1021" i="1" s="1"/>
  <c r="AJ1022" i="1"/>
  <c r="AQ1022" i="1" s="1"/>
  <c r="AJ1023" i="1"/>
  <c r="AQ1023" i="1" s="1"/>
  <c r="AJ1024" i="1"/>
  <c r="AQ1024" i="1" s="1"/>
  <c r="AJ1025" i="1"/>
  <c r="AQ1025" i="1" s="1"/>
  <c r="AJ1026" i="1"/>
  <c r="AQ1026" i="1" s="1"/>
  <c r="AJ1027" i="1"/>
  <c r="AQ1027" i="1" s="1"/>
  <c r="AJ1028" i="1"/>
  <c r="AQ1028" i="1" s="1"/>
  <c r="AJ1029" i="1"/>
  <c r="AQ1029" i="1" s="1"/>
  <c r="AJ1030" i="1"/>
  <c r="AQ1030" i="1" s="1"/>
  <c r="AJ1031" i="1"/>
  <c r="AQ1031" i="1" s="1"/>
  <c r="AJ1032" i="1"/>
  <c r="AQ1032" i="1" s="1"/>
  <c r="AJ1033" i="1"/>
  <c r="AQ1033" i="1" s="1"/>
  <c r="AJ1034" i="1"/>
  <c r="AQ1034" i="1" s="1"/>
  <c r="AJ1035" i="1"/>
  <c r="AQ1035" i="1" s="1"/>
  <c r="AJ1036" i="1"/>
  <c r="AQ1036" i="1" s="1"/>
  <c r="AJ1037" i="1"/>
  <c r="AQ1037" i="1" s="1"/>
  <c r="AJ1038" i="1"/>
  <c r="AQ1038" i="1" s="1"/>
  <c r="AJ1039" i="1"/>
  <c r="AQ1039" i="1" s="1"/>
  <c r="AJ1040" i="1"/>
  <c r="AQ1040" i="1" s="1"/>
  <c r="AJ1041" i="1"/>
  <c r="AQ1041" i="1" s="1"/>
  <c r="AJ1042" i="1"/>
  <c r="AQ1042" i="1" s="1"/>
  <c r="AJ1043" i="1"/>
  <c r="AQ1043" i="1" s="1"/>
  <c r="AJ1044" i="1"/>
  <c r="AQ1044" i="1" s="1"/>
  <c r="AJ1045" i="1"/>
  <c r="AQ1045" i="1" s="1"/>
  <c r="AJ1046" i="1"/>
  <c r="AQ1046" i="1" s="1"/>
  <c r="AJ1047" i="1"/>
  <c r="AQ1047" i="1" s="1"/>
  <c r="AJ1048" i="1"/>
  <c r="AQ1048" i="1" s="1"/>
  <c r="AJ1049" i="1"/>
  <c r="AQ1049" i="1" s="1"/>
  <c r="AJ1050" i="1"/>
  <c r="AQ1050" i="1" s="1"/>
  <c r="AJ1051" i="1"/>
  <c r="AQ1051" i="1" s="1"/>
  <c r="AJ1052" i="1"/>
  <c r="AQ1052" i="1" s="1"/>
  <c r="AJ1053" i="1"/>
  <c r="AQ1053" i="1" s="1"/>
  <c r="AJ1054" i="1"/>
  <c r="AQ1054" i="1" s="1"/>
  <c r="AJ1055" i="1"/>
  <c r="AQ1055" i="1" s="1"/>
  <c r="AJ1056" i="1"/>
  <c r="AQ1056" i="1" s="1"/>
  <c r="AJ1057" i="1"/>
  <c r="AQ1057" i="1" s="1"/>
  <c r="AJ1058" i="1"/>
  <c r="AQ1058" i="1" s="1"/>
  <c r="AJ1059" i="1"/>
  <c r="AQ1059" i="1" s="1"/>
  <c r="AJ1060" i="1"/>
  <c r="AQ1060" i="1" s="1"/>
  <c r="AJ1061" i="1"/>
  <c r="AQ1061" i="1" s="1"/>
  <c r="AJ1062" i="1"/>
  <c r="AQ1062" i="1" s="1"/>
  <c r="AJ1063" i="1"/>
  <c r="AQ1063" i="1" s="1"/>
  <c r="AJ1064" i="1"/>
  <c r="AQ1064" i="1" s="1"/>
  <c r="AJ1065" i="1"/>
  <c r="AQ1065" i="1" s="1"/>
  <c r="AJ1066" i="1"/>
  <c r="AQ1066" i="1" s="1"/>
  <c r="AJ1067" i="1"/>
  <c r="AQ1067" i="1" s="1"/>
  <c r="AJ1068" i="1"/>
  <c r="AQ1068" i="1" s="1"/>
  <c r="AJ1069" i="1"/>
  <c r="AQ1069" i="1" s="1"/>
  <c r="AJ1070" i="1"/>
  <c r="AQ1070" i="1" s="1"/>
  <c r="AJ1071" i="1"/>
  <c r="AQ1071" i="1" s="1"/>
  <c r="AJ1072" i="1"/>
  <c r="AQ1072" i="1" s="1"/>
  <c r="AJ1073" i="1"/>
  <c r="AQ1073" i="1" s="1"/>
  <c r="AJ1074" i="1"/>
  <c r="AQ1074" i="1" s="1"/>
  <c r="AJ1075" i="1"/>
  <c r="AQ1075" i="1" s="1"/>
  <c r="AJ1076" i="1"/>
  <c r="AQ1076" i="1" s="1"/>
  <c r="AJ1077" i="1"/>
  <c r="AQ1077" i="1" s="1"/>
  <c r="AJ1078" i="1"/>
  <c r="AQ1078" i="1" s="1"/>
  <c r="AJ1079" i="1"/>
  <c r="AQ1079" i="1" s="1"/>
  <c r="AJ1080" i="1"/>
  <c r="AQ1080" i="1" s="1"/>
  <c r="AJ1081" i="1"/>
  <c r="AQ1081" i="1" s="1"/>
  <c r="AJ1082" i="1"/>
  <c r="AQ1082" i="1" s="1"/>
  <c r="AJ1083" i="1"/>
  <c r="AQ1083" i="1" s="1"/>
  <c r="AJ1084" i="1"/>
  <c r="AQ1084" i="1" s="1"/>
  <c r="AJ1085" i="1"/>
  <c r="AQ1085" i="1" s="1"/>
  <c r="AJ1086" i="1"/>
  <c r="AQ1086" i="1" s="1"/>
  <c r="AJ1087" i="1"/>
  <c r="AQ1087" i="1" s="1"/>
  <c r="AJ1088" i="1"/>
  <c r="AQ1088" i="1" s="1"/>
  <c r="AJ1089" i="1"/>
  <c r="AQ1089" i="1" s="1"/>
  <c r="AJ1090" i="1"/>
  <c r="AQ1090" i="1" s="1"/>
  <c r="AJ1091" i="1"/>
  <c r="AQ1091" i="1" s="1"/>
  <c r="AJ1092" i="1"/>
  <c r="AQ1092" i="1" s="1"/>
  <c r="AJ1093" i="1"/>
  <c r="AQ1093" i="1" s="1"/>
  <c r="AJ1094" i="1"/>
  <c r="AQ1094" i="1" s="1"/>
  <c r="AJ1095" i="1"/>
  <c r="AQ1095" i="1" s="1"/>
  <c r="AJ1096" i="1"/>
  <c r="AQ1096" i="1" s="1"/>
  <c r="AJ1097" i="1"/>
  <c r="AQ1097" i="1" s="1"/>
  <c r="AJ1098" i="1"/>
  <c r="AQ1098" i="1" s="1"/>
  <c r="AJ1099" i="1"/>
  <c r="AQ1099" i="1" s="1"/>
  <c r="AJ1100" i="1"/>
  <c r="AQ1100" i="1" s="1"/>
  <c r="AJ1101" i="1"/>
  <c r="AQ1101" i="1" s="1"/>
  <c r="AJ1102" i="1"/>
  <c r="AQ1102" i="1" s="1"/>
  <c r="AJ1103" i="1"/>
  <c r="AQ1103" i="1" s="1"/>
  <c r="AJ1104" i="1"/>
  <c r="AQ1104" i="1" s="1"/>
  <c r="AJ1105" i="1"/>
  <c r="AQ1105" i="1" s="1"/>
  <c r="AJ1106" i="1"/>
  <c r="AQ1106" i="1" s="1"/>
  <c r="AJ1107" i="1"/>
  <c r="AQ1107" i="1" s="1"/>
  <c r="AJ1108" i="1"/>
  <c r="AQ1108" i="1" s="1"/>
  <c r="AJ1109" i="1"/>
  <c r="AQ1109" i="1" s="1"/>
  <c r="AJ1110" i="1"/>
  <c r="AQ1110" i="1" s="1"/>
  <c r="AJ1111" i="1"/>
  <c r="AQ1111" i="1" s="1"/>
  <c r="AJ1112" i="1"/>
  <c r="AQ1112" i="1" s="1"/>
  <c r="AJ1113" i="1"/>
  <c r="AQ1113" i="1" s="1"/>
  <c r="AJ1114" i="1"/>
  <c r="AQ1114" i="1" s="1"/>
  <c r="AJ1115" i="1"/>
  <c r="AQ1115" i="1" s="1"/>
  <c r="AJ1116" i="1"/>
  <c r="AQ1116" i="1" s="1"/>
  <c r="AJ1117" i="1"/>
  <c r="AQ1117" i="1" s="1"/>
  <c r="AJ1118" i="1"/>
  <c r="AQ1118" i="1" s="1"/>
  <c r="AJ1119" i="1"/>
  <c r="AQ1119" i="1" s="1"/>
  <c r="AJ1120" i="1"/>
  <c r="AQ1120" i="1" s="1"/>
  <c r="AJ1121" i="1"/>
  <c r="AQ1121" i="1" s="1"/>
  <c r="AJ1122" i="1"/>
  <c r="AQ1122" i="1" s="1"/>
  <c r="AJ1123" i="1"/>
  <c r="AQ1123" i="1" s="1"/>
  <c r="AJ1124" i="1"/>
  <c r="AQ1124" i="1" s="1"/>
  <c r="AJ1125" i="1"/>
  <c r="AQ1125" i="1" s="1"/>
  <c r="AJ1126" i="1"/>
  <c r="AQ1126" i="1" s="1"/>
  <c r="AJ1127" i="1"/>
  <c r="AQ1127" i="1" s="1"/>
  <c r="AJ1128" i="1"/>
  <c r="AQ1128" i="1" s="1"/>
  <c r="AJ1129" i="1"/>
  <c r="AQ1129" i="1" s="1"/>
  <c r="AJ1130" i="1"/>
  <c r="AQ1130" i="1" s="1"/>
  <c r="AJ1131" i="1"/>
  <c r="AQ1131" i="1" s="1"/>
  <c r="AJ1132" i="1"/>
  <c r="AQ1132" i="1" s="1"/>
  <c r="AJ1133" i="1"/>
  <c r="AQ1133" i="1" s="1"/>
  <c r="AJ1134" i="1"/>
  <c r="AQ1134" i="1" s="1"/>
  <c r="AJ1135" i="1"/>
  <c r="AQ1135" i="1" s="1"/>
  <c r="AJ1136" i="1"/>
  <c r="AQ1136" i="1" s="1"/>
  <c r="AJ1137" i="1"/>
  <c r="AQ1137" i="1" s="1"/>
  <c r="AJ1138" i="1"/>
  <c r="AQ1138" i="1" s="1"/>
  <c r="AJ1139" i="1"/>
  <c r="AQ1139" i="1" s="1"/>
  <c r="AJ1140" i="1"/>
  <c r="AQ1140" i="1" s="1"/>
  <c r="AJ1141" i="1"/>
  <c r="AQ1141" i="1" s="1"/>
  <c r="AJ1142" i="1"/>
  <c r="AQ1142" i="1" s="1"/>
  <c r="AJ1143" i="1"/>
  <c r="AQ1143" i="1" s="1"/>
  <c r="AJ1144" i="1"/>
  <c r="AQ1144" i="1" s="1"/>
  <c r="AJ1145" i="1"/>
  <c r="AQ1145" i="1" s="1"/>
  <c r="AJ1146" i="1"/>
  <c r="AQ1146" i="1" s="1"/>
  <c r="AJ1147" i="1"/>
  <c r="AQ1147" i="1" s="1"/>
  <c r="AJ1148" i="1"/>
  <c r="AQ1148" i="1" s="1"/>
  <c r="AJ1149" i="1"/>
  <c r="AQ1149" i="1" s="1"/>
  <c r="AJ1150" i="1"/>
  <c r="AQ1150" i="1" s="1"/>
  <c r="AJ1151" i="1"/>
  <c r="AQ1151" i="1" s="1"/>
  <c r="AJ1152" i="1"/>
  <c r="AQ1152" i="1" s="1"/>
  <c r="AJ1153" i="1"/>
  <c r="AQ1153" i="1" s="1"/>
  <c r="AJ1154" i="1"/>
  <c r="AQ1154" i="1" s="1"/>
  <c r="AJ1155" i="1"/>
  <c r="AQ1155" i="1" s="1"/>
  <c r="AJ1156" i="1"/>
  <c r="AQ1156" i="1" s="1"/>
  <c r="AJ1157" i="1"/>
  <c r="AQ1157" i="1" s="1"/>
  <c r="AJ1158" i="1"/>
  <c r="AQ1158" i="1" s="1"/>
  <c r="AJ1159" i="1"/>
  <c r="AQ1159" i="1" s="1"/>
  <c r="AJ1160" i="1"/>
  <c r="AQ1160" i="1" s="1"/>
  <c r="AJ1161" i="1"/>
  <c r="AQ1161" i="1" s="1"/>
  <c r="AJ1162" i="1"/>
  <c r="AQ1162" i="1" s="1"/>
  <c r="AJ1163" i="1"/>
  <c r="AQ1163" i="1" s="1"/>
  <c r="AJ1164" i="1"/>
  <c r="AQ1164" i="1" s="1"/>
  <c r="AJ1165" i="1"/>
  <c r="AQ1165" i="1" s="1"/>
  <c r="AJ1166" i="1"/>
  <c r="AQ1166" i="1" s="1"/>
  <c r="AJ1167" i="1"/>
  <c r="AQ1167" i="1" s="1"/>
  <c r="AJ1168" i="1"/>
  <c r="AQ1168" i="1" s="1"/>
  <c r="AJ1169" i="1"/>
  <c r="AQ1169" i="1" s="1"/>
  <c r="AJ1170" i="1"/>
  <c r="AQ1170" i="1" s="1"/>
  <c r="AJ1171" i="1"/>
  <c r="AQ1171" i="1" s="1"/>
  <c r="AJ1172" i="1"/>
  <c r="AQ1172" i="1" s="1"/>
  <c r="AJ1173" i="1"/>
  <c r="AQ1173" i="1" s="1"/>
  <c r="AJ1174" i="1"/>
  <c r="AQ1174" i="1" s="1"/>
  <c r="AJ1175" i="1"/>
  <c r="AQ1175" i="1" s="1"/>
  <c r="AJ1176" i="1"/>
  <c r="AQ1176" i="1" s="1"/>
  <c r="AJ1177" i="1"/>
  <c r="AQ1177" i="1" s="1"/>
  <c r="AJ1178" i="1"/>
  <c r="AQ1178" i="1" s="1"/>
  <c r="AJ1179" i="1"/>
  <c r="AQ1179" i="1" s="1"/>
  <c r="AJ1180" i="1"/>
  <c r="AQ1180" i="1" s="1"/>
  <c r="AJ1181" i="1"/>
  <c r="AQ1181" i="1" s="1"/>
  <c r="AJ1182" i="1"/>
  <c r="AQ1182" i="1" s="1"/>
  <c r="AJ1183" i="1"/>
  <c r="AQ1183" i="1" s="1"/>
  <c r="AJ1184" i="1"/>
  <c r="AQ1184" i="1" s="1"/>
  <c r="AJ1185" i="1"/>
  <c r="AQ1185" i="1" s="1"/>
  <c r="AJ1186" i="1"/>
  <c r="AQ1186" i="1" s="1"/>
  <c r="AJ1187" i="1"/>
  <c r="AQ1187" i="1" s="1"/>
  <c r="AJ1188" i="1"/>
  <c r="AQ1188" i="1" s="1"/>
  <c r="AJ1189" i="1"/>
  <c r="AQ1189" i="1" s="1"/>
  <c r="AJ1190" i="1"/>
  <c r="AQ1190" i="1" s="1"/>
  <c r="AJ1191" i="1"/>
  <c r="AQ1191" i="1" s="1"/>
  <c r="AJ1192" i="1"/>
  <c r="AQ1192" i="1" s="1"/>
  <c r="AJ1193" i="1"/>
  <c r="AQ1193" i="1" s="1"/>
  <c r="AJ1194" i="1"/>
  <c r="AQ1194" i="1" s="1"/>
  <c r="AJ1195" i="1"/>
  <c r="AQ1195" i="1" s="1"/>
  <c r="AJ1196" i="1"/>
  <c r="AQ1196" i="1" s="1"/>
  <c r="AJ1197" i="1"/>
  <c r="AQ1197" i="1" s="1"/>
  <c r="AJ1198" i="1"/>
  <c r="AQ1198" i="1" s="1"/>
  <c r="AJ1199" i="1"/>
  <c r="AQ1199" i="1" s="1"/>
  <c r="AJ1200" i="1"/>
  <c r="AQ1200" i="1" s="1"/>
  <c r="AJ1201" i="1"/>
  <c r="AQ1201" i="1" s="1"/>
  <c r="AJ1202" i="1"/>
  <c r="AQ1202" i="1" s="1"/>
  <c r="AJ1203" i="1"/>
  <c r="AQ1203" i="1" s="1"/>
  <c r="AJ1204" i="1"/>
  <c r="AQ1204" i="1" s="1"/>
  <c r="AJ1205" i="1"/>
  <c r="AQ1205" i="1" s="1"/>
  <c r="AJ1206" i="1"/>
  <c r="AQ1206" i="1" s="1"/>
  <c r="AJ1207" i="1"/>
  <c r="AQ1207" i="1" s="1"/>
  <c r="AJ1208" i="1"/>
  <c r="AQ1208" i="1" s="1"/>
  <c r="AJ1209" i="1"/>
  <c r="AQ1209" i="1" s="1"/>
  <c r="AJ1210" i="1"/>
  <c r="AQ1210" i="1" s="1"/>
  <c r="AJ1211" i="1"/>
  <c r="AQ1211" i="1" s="1"/>
  <c r="AJ1212" i="1"/>
  <c r="AQ1212" i="1" s="1"/>
  <c r="AJ1213" i="1"/>
  <c r="AQ1213" i="1" s="1"/>
  <c r="AJ1214" i="1"/>
  <c r="AQ1214" i="1" s="1"/>
  <c r="AJ1215" i="1"/>
  <c r="AQ1215" i="1" s="1"/>
  <c r="AJ1216" i="1"/>
  <c r="AQ1216" i="1" s="1"/>
  <c r="AJ1217" i="1"/>
  <c r="AQ1217" i="1" s="1"/>
  <c r="AJ1218" i="1"/>
  <c r="AQ1218" i="1" s="1"/>
  <c r="AJ1219" i="1"/>
  <c r="AQ1219" i="1" s="1"/>
  <c r="AJ1220" i="1"/>
  <c r="AQ1220" i="1" s="1"/>
  <c r="AJ1221" i="1"/>
  <c r="AQ1221" i="1" s="1"/>
  <c r="AJ1222" i="1"/>
  <c r="AQ1222" i="1" s="1"/>
  <c r="AJ1223" i="1"/>
  <c r="AQ1223" i="1" s="1"/>
  <c r="AJ1224" i="1"/>
  <c r="AQ1224" i="1" s="1"/>
  <c r="AJ1225" i="1"/>
  <c r="AQ1225" i="1" s="1"/>
  <c r="AJ1226" i="1"/>
  <c r="AQ1226" i="1" s="1"/>
  <c r="AJ1227" i="1"/>
  <c r="AQ1227" i="1" s="1"/>
  <c r="AJ1228" i="1"/>
  <c r="AQ1228" i="1" s="1"/>
  <c r="AJ1229" i="1"/>
  <c r="AQ1229" i="1" s="1"/>
  <c r="AJ1230" i="1"/>
  <c r="AQ1230" i="1" s="1"/>
  <c r="AJ1231" i="1"/>
  <c r="AQ1231" i="1" s="1"/>
  <c r="AJ1232" i="1"/>
  <c r="AQ1232" i="1" s="1"/>
  <c r="AJ1233" i="1"/>
  <c r="AQ1233" i="1" s="1"/>
  <c r="AJ1234" i="1"/>
  <c r="AQ1234" i="1" s="1"/>
  <c r="AJ1235" i="1"/>
  <c r="AQ1235" i="1" s="1"/>
  <c r="AJ1236" i="1"/>
  <c r="AQ1236" i="1" s="1"/>
  <c r="AJ1237" i="1"/>
  <c r="AQ1237" i="1" s="1"/>
  <c r="AJ1238" i="1"/>
  <c r="AQ1238" i="1" s="1"/>
  <c r="AJ1239" i="1"/>
  <c r="AQ1239" i="1" s="1"/>
  <c r="AJ1240" i="1"/>
  <c r="AQ1240" i="1" s="1"/>
  <c r="AJ1241" i="1"/>
  <c r="AQ1241" i="1" s="1"/>
  <c r="AJ1242" i="1"/>
  <c r="AQ1242" i="1" s="1"/>
  <c r="AJ1243" i="1"/>
  <c r="AQ1243" i="1" s="1"/>
  <c r="AJ1244" i="1"/>
  <c r="AQ1244" i="1" s="1"/>
  <c r="AJ1245" i="1"/>
  <c r="AQ1245" i="1" s="1"/>
  <c r="AJ1246" i="1"/>
  <c r="AQ1246" i="1" s="1"/>
  <c r="AJ1247" i="1"/>
  <c r="AQ1247" i="1" s="1"/>
  <c r="AJ1248" i="1"/>
  <c r="AQ1248" i="1" s="1"/>
  <c r="AJ1249" i="1"/>
  <c r="AQ1249" i="1" s="1"/>
  <c r="AJ1250" i="1"/>
  <c r="AQ1250" i="1" s="1"/>
  <c r="AJ1251" i="1"/>
  <c r="AQ1251" i="1" s="1"/>
  <c r="AJ1252" i="1"/>
  <c r="AQ1252" i="1" s="1"/>
  <c r="AJ1253" i="1"/>
  <c r="AQ1253" i="1" s="1"/>
  <c r="AJ1254" i="1"/>
  <c r="AQ1254" i="1" s="1"/>
  <c r="AJ1255" i="1"/>
  <c r="AQ1255" i="1" s="1"/>
  <c r="AJ1256" i="1"/>
  <c r="AQ1256" i="1" s="1"/>
  <c r="AJ1257" i="1"/>
  <c r="AQ1257" i="1" s="1"/>
  <c r="AJ1258" i="1"/>
  <c r="AQ1258" i="1" s="1"/>
  <c r="AJ1259" i="1"/>
  <c r="AQ1259" i="1" s="1"/>
  <c r="AJ1260" i="1"/>
  <c r="AQ1260" i="1" s="1"/>
  <c r="AJ1261" i="1"/>
  <c r="AQ1261" i="1" s="1"/>
  <c r="AJ1262" i="1"/>
  <c r="AQ1262" i="1" s="1"/>
  <c r="AJ1263" i="1"/>
  <c r="AQ1263" i="1" s="1"/>
  <c r="AJ1264" i="1"/>
  <c r="AQ1264" i="1" s="1"/>
  <c r="AJ1265" i="1"/>
  <c r="AQ1265" i="1" s="1"/>
  <c r="AJ1266" i="1"/>
  <c r="AQ1266" i="1" s="1"/>
  <c r="AJ1267" i="1"/>
  <c r="AQ1267" i="1" s="1"/>
  <c r="AJ1268" i="1"/>
  <c r="AQ1268" i="1" s="1"/>
  <c r="AJ1269" i="1"/>
  <c r="AQ1269" i="1" s="1"/>
  <c r="AJ1270" i="1"/>
  <c r="AQ1270" i="1" s="1"/>
  <c r="AJ1271" i="1"/>
  <c r="AQ1271" i="1" s="1"/>
  <c r="AJ1272" i="1"/>
  <c r="AQ1272" i="1" s="1"/>
  <c r="AJ1273" i="1"/>
  <c r="AQ1273" i="1" s="1"/>
  <c r="AJ1274" i="1"/>
  <c r="AQ1274" i="1" s="1"/>
  <c r="AJ1275" i="1"/>
  <c r="AQ1275" i="1" s="1"/>
  <c r="AJ1276" i="1"/>
  <c r="AQ1276" i="1" s="1"/>
  <c r="AJ1277" i="1"/>
  <c r="AQ1277" i="1" s="1"/>
  <c r="AJ1278" i="1"/>
  <c r="AQ1278" i="1" s="1"/>
  <c r="AJ1279" i="1"/>
  <c r="AQ1279" i="1" s="1"/>
  <c r="AJ1280" i="1"/>
  <c r="AQ1280" i="1" s="1"/>
  <c r="AJ1281" i="1"/>
  <c r="AQ1281" i="1" s="1"/>
  <c r="AJ1282" i="1"/>
  <c r="AQ1282" i="1" s="1"/>
  <c r="AJ1283" i="1"/>
  <c r="AQ1283" i="1" s="1"/>
  <c r="AJ1284" i="1"/>
  <c r="AQ1284" i="1" s="1"/>
  <c r="AJ1285" i="1"/>
  <c r="AQ1285" i="1" s="1"/>
  <c r="AJ1286" i="1"/>
  <c r="AQ1286" i="1" s="1"/>
  <c r="AJ1287" i="1"/>
  <c r="AQ1287" i="1" s="1"/>
  <c r="AJ1288" i="1"/>
  <c r="AQ1288" i="1" s="1"/>
  <c r="AJ1289" i="1"/>
  <c r="AQ1289" i="1" s="1"/>
  <c r="AJ1290" i="1"/>
  <c r="AQ1290" i="1" s="1"/>
  <c r="AJ1291" i="1"/>
  <c r="AQ1291" i="1" s="1"/>
  <c r="AJ1292" i="1"/>
  <c r="AQ1292" i="1" s="1"/>
  <c r="AJ1293" i="1"/>
  <c r="AQ1293" i="1" s="1"/>
  <c r="AJ1294" i="1"/>
  <c r="AQ1294" i="1" s="1"/>
  <c r="AJ1295" i="1"/>
  <c r="AQ1295" i="1" s="1"/>
  <c r="AJ1296" i="1"/>
  <c r="AQ1296" i="1" s="1"/>
  <c r="AJ1297" i="1"/>
  <c r="AQ1297" i="1" s="1"/>
  <c r="AJ1298" i="1"/>
  <c r="AQ1298" i="1" s="1"/>
  <c r="AJ1299" i="1"/>
  <c r="AQ1299" i="1" s="1"/>
  <c r="AJ1300" i="1"/>
  <c r="AQ1300" i="1" s="1"/>
  <c r="AJ1301" i="1"/>
  <c r="AQ1301" i="1" s="1"/>
  <c r="AJ1302" i="1"/>
  <c r="AQ1302" i="1" s="1"/>
  <c r="AJ1303" i="1"/>
  <c r="AQ1303" i="1" s="1"/>
  <c r="AJ1304" i="1"/>
  <c r="AQ1304" i="1" s="1"/>
  <c r="AJ1305" i="1"/>
  <c r="AQ1305" i="1" s="1"/>
  <c r="AJ1306" i="1"/>
  <c r="AQ1306" i="1" s="1"/>
  <c r="AJ1307" i="1"/>
  <c r="AQ1307" i="1" s="1"/>
  <c r="AJ1308" i="1"/>
  <c r="AQ1308" i="1" s="1"/>
  <c r="AJ1309" i="1"/>
  <c r="AQ1309" i="1" s="1"/>
  <c r="AJ1310" i="1"/>
  <c r="AQ1310" i="1" s="1"/>
  <c r="AJ1311" i="1"/>
  <c r="AQ1311" i="1" s="1"/>
  <c r="AJ1312" i="1"/>
  <c r="AQ1312" i="1" s="1"/>
  <c r="AJ1313" i="1"/>
  <c r="AQ1313" i="1" s="1"/>
  <c r="AJ1314" i="1"/>
  <c r="AQ1314" i="1" s="1"/>
  <c r="AJ1315" i="1"/>
  <c r="AQ1315" i="1" s="1"/>
  <c r="AJ1316" i="1"/>
  <c r="AQ1316" i="1" s="1"/>
  <c r="AJ1317" i="1"/>
  <c r="AQ1317" i="1" s="1"/>
  <c r="AJ1318" i="1"/>
  <c r="AQ1318" i="1" s="1"/>
  <c r="AJ1319" i="1"/>
  <c r="AQ1319" i="1" s="1"/>
  <c r="AJ1320" i="1"/>
  <c r="AQ1320" i="1" s="1"/>
  <c r="AJ1321" i="1"/>
  <c r="AQ1321" i="1" s="1"/>
  <c r="AJ1322" i="1"/>
  <c r="AQ1322" i="1" s="1"/>
  <c r="AJ1323" i="1"/>
  <c r="AQ1323" i="1" s="1"/>
  <c r="AJ1324" i="1"/>
  <c r="AQ1324" i="1" s="1"/>
  <c r="AJ1325" i="1"/>
  <c r="AQ1325" i="1" s="1"/>
  <c r="AJ1326" i="1"/>
  <c r="AQ1326" i="1" s="1"/>
  <c r="AJ1327" i="1"/>
  <c r="AQ1327" i="1" s="1"/>
  <c r="AJ1328" i="1"/>
  <c r="AQ1328" i="1" s="1"/>
  <c r="AJ1329" i="1"/>
  <c r="AQ1329" i="1" s="1"/>
  <c r="AJ1330" i="1"/>
  <c r="AQ1330" i="1" s="1"/>
  <c r="AJ1331" i="1"/>
  <c r="AQ1331" i="1" s="1"/>
  <c r="AJ1332" i="1"/>
  <c r="AQ1332" i="1" s="1"/>
  <c r="AJ1333" i="1"/>
  <c r="AQ1333" i="1" s="1"/>
  <c r="AJ1334" i="1"/>
  <c r="AQ1334" i="1" s="1"/>
  <c r="AJ1335" i="1"/>
  <c r="AQ1335" i="1" s="1"/>
  <c r="AJ1336" i="1"/>
  <c r="AQ1336" i="1" s="1"/>
  <c r="AJ1337" i="1"/>
  <c r="AQ1337" i="1" s="1"/>
  <c r="AJ1338" i="1"/>
  <c r="AQ1338" i="1" s="1"/>
  <c r="AJ1339" i="1"/>
  <c r="AQ1339" i="1" s="1"/>
  <c r="AJ1340" i="1"/>
  <c r="AQ1340" i="1" s="1"/>
  <c r="AJ1341" i="1"/>
  <c r="AQ1341" i="1" s="1"/>
  <c r="AJ1342" i="1"/>
  <c r="AQ1342" i="1" s="1"/>
  <c r="AJ1343" i="1"/>
  <c r="AQ1343" i="1" s="1"/>
  <c r="AJ1344" i="1"/>
  <c r="AQ1344" i="1" s="1"/>
  <c r="AJ1345" i="1"/>
  <c r="AQ1345" i="1" s="1"/>
  <c r="AJ1346" i="1"/>
  <c r="AQ1346" i="1" s="1"/>
  <c r="AJ1347" i="1"/>
  <c r="AQ1347" i="1" s="1"/>
  <c r="AJ1348" i="1"/>
  <c r="AQ1348" i="1" s="1"/>
  <c r="AJ1349" i="1"/>
  <c r="AQ1349" i="1" s="1"/>
  <c r="AJ1350" i="1"/>
  <c r="AQ1350" i="1" s="1"/>
  <c r="AJ1351" i="1"/>
  <c r="AQ1351" i="1" s="1"/>
  <c r="AJ1352" i="1"/>
  <c r="AQ1352" i="1" s="1"/>
  <c r="AJ1353" i="1"/>
  <c r="AQ1353" i="1" s="1"/>
  <c r="AJ1354" i="1"/>
  <c r="AQ1354" i="1" s="1"/>
  <c r="AJ1355" i="1"/>
  <c r="AQ1355" i="1" s="1"/>
  <c r="AJ1356" i="1"/>
  <c r="AQ1356" i="1" s="1"/>
  <c r="AJ1357" i="1"/>
  <c r="AQ1357" i="1" s="1"/>
  <c r="AJ1358" i="1"/>
  <c r="AQ1358" i="1" s="1"/>
  <c r="AJ1359" i="1"/>
  <c r="AQ1359" i="1" s="1"/>
  <c r="AJ1360" i="1"/>
  <c r="AQ1360" i="1" s="1"/>
  <c r="AJ1361" i="1"/>
  <c r="AQ1361" i="1" s="1"/>
  <c r="AJ1362" i="1"/>
  <c r="AQ1362" i="1" s="1"/>
  <c r="AJ1363" i="1"/>
  <c r="AQ1363" i="1" s="1"/>
  <c r="AJ1364" i="1"/>
  <c r="AQ1364" i="1" s="1"/>
  <c r="AJ1365" i="1"/>
  <c r="AQ1365" i="1" s="1"/>
  <c r="AJ1366" i="1"/>
  <c r="AQ1366" i="1" s="1"/>
  <c r="AJ1367" i="1"/>
  <c r="AQ1367" i="1" s="1"/>
  <c r="AJ1368" i="1"/>
  <c r="AQ1368" i="1" s="1"/>
  <c r="AJ1369" i="1"/>
  <c r="AQ1369" i="1" s="1"/>
  <c r="AJ1370" i="1"/>
  <c r="AQ1370" i="1" s="1"/>
  <c r="AJ1371" i="1"/>
  <c r="AQ1371" i="1" s="1"/>
  <c r="AJ1372" i="1"/>
  <c r="AQ1372" i="1" s="1"/>
  <c r="AJ1373" i="1"/>
  <c r="AQ1373" i="1" s="1"/>
  <c r="AJ1374" i="1"/>
  <c r="AQ1374" i="1" s="1"/>
  <c r="AJ1375" i="1"/>
  <c r="AQ1375" i="1" s="1"/>
  <c r="AJ1376" i="1"/>
  <c r="AQ1376" i="1" s="1"/>
  <c r="AJ1377" i="1"/>
  <c r="AQ1377" i="1" s="1"/>
  <c r="AJ1378" i="1"/>
  <c r="AQ1378" i="1" s="1"/>
  <c r="AJ1379" i="1"/>
  <c r="AQ1379" i="1" s="1"/>
  <c r="AJ1380" i="1"/>
  <c r="AQ1380" i="1" s="1"/>
  <c r="AJ1381" i="1"/>
  <c r="AQ1381" i="1" s="1"/>
  <c r="AJ1382" i="1"/>
  <c r="AQ1382" i="1" s="1"/>
  <c r="AJ1383" i="1"/>
  <c r="AQ1383" i="1" s="1"/>
  <c r="AJ1384" i="1"/>
  <c r="AQ1384" i="1" s="1"/>
  <c r="AJ1385" i="1"/>
  <c r="AQ1385" i="1" s="1"/>
  <c r="AJ1386" i="1"/>
  <c r="AQ1386" i="1" s="1"/>
  <c r="AJ1387" i="1"/>
  <c r="AQ1387" i="1" s="1"/>
  <c r="AJ1388" i="1"/>
  <c r="AQ1388" i="1" s="1"/>
  <c r="AJ1389" i="1"/>
  <c r="AQ1389" i="1" s="1"/>
  <c r="AJ1390" i="1"/>
  <c r="AQ1390" i="1" s="1"/>
  <c r="AJ1391" i="1"/>
  <c r="AQ1391" i="1" s="1"/>
  <c r="AJ1392" i="1"/>
  <c r="AQ1392" i="1" s="1"/>
  <c r="AJ1393" i="1"/>
  <c r="AQ1393" i="1" s="1"/>
  <c r="AJ1394" i="1"/>
  <c r="AQ1394" i="1" s="1"/>
  <c r="AJ1395" i="1"/>
  <c r="AQ1395" i="1" s="1"/>
  <c r="AJ1396" i="1"/>
  <c r="AQ1396" i="1" s="1"/>
  <c r="AJ1397" i="1"/>
  <c r="AQ1397" i="1" s="1"/>
  <c r="AJ1398" i="1"/>
  <c r="AQ1398" i="1" s="1"/>
  <c r="AJ1399" i="1"/>
  <c r="AQ1399" i="1" s="1"/>
  <c r="AJ1400" i="1"/>
  <c r="AQ1400" i="1" s="1"/>
  <c r="AJ1401" i="1"/>
  <c r="AQ1401" i="1" s="1"/>
  <c r="AJ1402" i="1"/>
  <c r="AQ1402" i="1" s="1"/>
  <c r="AJ1403" i="1"/>
  <c r="AQ1403" i="1" s="1"/>
  <c r="AJ1404" i="1"/>
  <c r="AQ1404" i="1" s="1"/>
  <c r="AJ1405" i="1"/>
  <c r="AQ1405" i="1" s="1"/>
  <c r="AJ1406" i="1"/>
  <c r="AQ1406" i="1" s="1"/>
  <c r="AJ1407" i="1"/>
  <c r="AQ1407" i="1" s="1"/>
  <c r="AJ1408" i="1"/>
  <c r="AQ1408" i="1" s="1"/>
  <c r="AJ1409" i="1"/>
  <c r="AQ1409" i="1" s="1"/>
  <c r="AJ1410" i="1"/>
  <c r="AQ1410" i="1" s="1"/>
  <c r="AJ1411" i="1"/>
  <c r="AQ1411" i="1" s="1"/>
  <c r="AJ1412" i="1"/>
  <c r="AQ1412" i="1" s="1"/>
  <c r="AJ1413" i="1"/>
  <c r="AQ1413" i="1" s="1"/>
  <c r="AJ1414" i="1"/>
  <c r="AQ1414" i="1" s="1"/>
  <c r="AJ1415" i="1"/>
  <c r="AQ1415" i="1" s="1"/>
  <c r="AJ1416" i="1"/>
  <c r="AQ1416" i="1" s="1"/>
  <c r="AJ1417" i="1"/>
  <c r="AQ1417" i="1" s="1"/>
  <c r="AJ1418" i="1"/>
  <c r="AQ1418" i="1" s="1"/>
  <c r="AJ1419" i="1"/>
  <c r="AQ1419" i="1" s="1"/>
  <c r="AJ1420" i="1"/>
  <c r="AQ1420" i="1" s="1"/>
  <c r="AJ1421" i="1"/>
  <c r="AQ1421" i="1" s="1"/>
  <c r="AJ1422" i="1"/>
  <c r="AQ1422" i="1" s="1"/>
  <c r="AJ1423" i="1"/>
  <c r="AQ1423" i="1" s="1"/>
  <c r="AJ1424" i="1"/>
  <c r="AQ1424" i="1" s="1"/>
  <c r="AJ1425" i="1"/>
  <c r="AQ1425" i="1" s="1"/>
  <c r="AJ1426" i="1"/>
  <c r="AQ1426" i="1" s="1"/>
  <c r="AJ1427" i="1"/>
  <c r="AQ1427" i="1" s="1"/>
  <c r="AJ1428" i="1"/>
  <c r="AQ1428" i="1" s="1"/>
  <c r="AJ1429" i="1"/>
  <c r="AQ1429" i="1" s="1"/>
  <c r="AJ1430" i="1"/>
  <c r="AQ1430" i="1" s="1"/>
  <c r="AJ1431" i="1"/>
  <c r="AQ1431" i="1" s="1"/>
  <c r="AJ1432" i="1"/>
  <c r="AQ1432" i="1" s="1"/>
  <c r="AJ1433" i="1"/>
  <c r="AQ1433" i="1" s="1"/>
  <c r="AJ1434" i="1"/>
  <c r="AQ1434" i="1" s="1"/>
  <c r="AJ1435" i="1"/>
  <c r="AQ1435" i="1" s="1"/>
  <c r="AJ1436" i="1"/>
  <c r="AQ1436" i="1" s="1"/>
  <c r="AJ1437" i="1"/>
  <c r="AQ1437" i="1" s="1"/>
  <c r="AJ1438" i="1"/>
  <c r="AQ1438" i="1" s="1"/>
  <c r="AJ1439" i="1"/>
  <c r="AQ1439" i="1" s="1"/>
  <c r="AJ1440" i="1"/>
  <c r="AQ1440" i="1" s="1"/>
  <c r="AJ1441" i="1"/>
  <c r="AQ1441" i="1" s="1"/>
  <c r="AJ1442" i="1"/>
  <c r="AQ1442" i="1" s="1"/>
  <c r="AJ1443" i="1"/>
  <c r="AQ1443" i="1" s="1"/>
  <c r="AJ1444" i="1"/>
  <c r="AQ1444" i="1" s="1"/>
  <c r="AJ1445" i="1"/>
  <c r="AQ1445" i="1" s="1"/>
  <c r="AJ1446" i="1"/>
  <c r="AQ1446" i="1" s="1"/>
  <c r="AJ1447" i="1"/>
  <c r="AQ1447" i="1" s="1"/>
  <c r="AJ1448" i="1"/>
  <c r="AQ1448" i="1" s="1"/>
  <c r="AJ1449" i="1"/>
  <c r="AQ1449" i="1" s="1"/>
  <c r="AJ1450" i="1"/>
  <c r="AQ1450" i="1" s="1"/>
  <c r="AJ1451" i="1"/>
  <c r="AQ1451" i="1" s="1"/>
  <c r="AJ1452" i="1"/>
  <c r="AQ1452" i="1" s="1"/>
  <c r="AJ1453" i="1"/>
  <c r="AQ1453" i="1" s="1"/>
  <c r="AJ1454" i="1"/>
  <c r="AQ1454" i="1" s="1"/>
  <c r="AJ1455" i="1"/>
  <c r="AQ1455" i="1" s="1"/>
  <c r="AJ1456" i="1"/>
  <c r="AQ1456" i="1" s="1"/>
  <c r="AJ1457" i="1"/>
  <c r="AQ1457" i="1" s="1"/>
  <c r="AJ1458" i="1"/>
  <c r="AQ1458" i="1" s="1"/>
  <c r="AJ1459" i="1"/>
  <c r="AQ1459" i="1" s="1"/>
  <c r="AJ1460" i="1"/>
  <c r="AQ1460" i="1" s="1"/>
  <c r="AJ1461" i="1"/>
  <c r="AQ1461" i="1" s="1"/>
  <c r="AJ1462" i="1"/>
  <c r="AQ1462" i="1" s="1"/>
  <c r="AJ1463" i="1"/>
  <c r="AQ1463" i="1" s="1"/>
  <c r="AJ1464" i="1"/>
  <c r="AQ1464" i="1" s="1"/>
  <c r="AJ1465" i="1"/>
  <c r="AQ1465" i="1" s="1"/>
  <c r="AJ1466" i="1"/>
  <c r="AQ1466" i="1" s="1"/>
  <c r="AJ1467" i="1"/>
  <c r="AQ1467" i="1" s="1"/>
  <c r="AJ1468" i="1"/>
  <c r="AQ1468" i="1" s="1"/>
  <c r="AJ1469" i="1"/>
  <c r="AQ1469" i="1" s="1"/>
  <c r="AJ1470" i="1"/>
  <c r="AQ1470" i="1" s="1"/>
  <c r="AJ1471" i="1"/>
  <c r="AQ1471" i="1" s="1"/>
  <c r="AJ1472" i="1"/>
  <c r="AQ1472" i="1" s="1"/>
  <c r="AJ1473" i="1"/>
  <c r="AQ1473" i="1" s="1"/>
  <c r="AJ1474" i="1"/>
  <c r="AQ1474" i="1" s="1"/>
  <c r="AJ1475" i="1"/>
  <c r="AQ1475" i="1" s="1"/>
  <c r="AJ1476" i="1"/>
  <c r="AQ1476" i="1" s="1"/>
  <c r="AJ1477" i="1"/>
  <c r="AQ1477" i="1" s="1"/>
  <c r="AJ1478" i="1"/>
  <c r="AQ1478" i="1" s="1"/>
  <c r="AJ1479" i="1"/>
  <c r="AQ1479" i="1" s="1"/>
  <c r="AJ1480" i="1"/>
  <c r="AQ1480" i="1" s="1"/>
  <c r="AJ1481" i="1"/>
  <c r="AQ1481" i="1" s="1"/>
  <c r="AJ1482" i="1"/>
  <c r="AQ1482" i="1" s="1"/>
  <c r="AJ1483" i="1"/>
  <c r="AQ1483" i="1" s="1"/>
  <c r="AJ1484" i="1"/>
  <c r="AQ1484" i="1" s="1"/>
  <c r="AJ1485" i="1"/>
  <c r="AQ1485" i="1" s="1"/>
  <c r="AJ1486" i="1"/>
  <c r="AQ1486" i="1" s="1"/>
  <c r="AJ1487" i="1"/>
  <c r="AQ1487" i="1" s="1"/>
  <c r="AJ1488" i="1"/>
  <c r="AQ1488" i="1" s="1"/>
  <c r="AJ1489" i="1"/>
  <c r="AQ1489" i="1" s="1"/>
  <c r="AJ1490" i="1"/>
  <c r="AQ1490" i="1" s="1"/>
  <c r="AJ1491" i="1"/>
  <c r="AQ1491" i="1" s="1"/>
  <c r="AJ1492" i="1"/>
  <c r="AQ1492" i="1" s="1"/>
  <c r="AJ1493" i="1"/>
  <c r="AQ1493" i="1" s="1"/>
  <c r="AJ1494" i="1"/>
  <c r="AQ1494" i="1" s="1"/>
  <c r="AJ1495" i="1"/>
  <c r="AQ1495" i="1" s="1"/>
  <c r="AJ1496" i="1"/>
  <c r="AQ1496" i="1" s="1"/>
  <c r="AJ1497" i="1"/>
  <c r="AQ1497" i="1" s="1"/>
  <c r="AJ1498" i="1"/>
  <c r="AQ1498" i="1" s="1"/>
  <c r="AJ1499" i="1"/>
  <c r="AQ1499" i="1" s="1"/>
  <c r="AJ1500" i="1"/>
  <c r="AQ1500" i="1" s="1"/>
  <c r="AJ1501" i="1"/>
  <c r="AQ1501" i="1" s="1"/>
  <c r="AJ1502" i="1"/>
  <c r="AQ1502" i="1" s="1"/>
  <c r="AJ1503" i="1"/>
  <c r="AQ1503" i="1" s="1"/>
  <c r="AJ1504" i="1"/>
  <c r="AQ1504" i="1" s="1"/>
  <c r="AJ1505" i="1"/>
  <c r="AQ1505" i="1" s="1"/>
  <c r="AJ1506" i="1"/>
  <c r="AQ1506" i="1" s="1"/>
  <c r="AJ1507" i="1"/>
  <c r="AQ1507" i="1" s="1"/>
  <c r="AJ1508" i="1"/>
  <c r="AQ1508" i="1" s="1"/>
  <c r="AJ1509" i="1"/>
  <c r="AQ1509" i="1" s="1"/>
  <c r="AJ1510" i="1"/>
  <c r="AQ1510" i="1" s="1"/>
  <c r="AJ1511" i="1"/>
  <c r="AQ1511" i="1" s="1"/>
  <c r="AJ1512" i="1"/>
  <c r="AQ1512" i="1" s="1"/>
  <c r="AJ1513" i="1"/>
  <c r="AQ1513" i="1" s="1"/>
  <c r="AJ1514" i="1"/>
  <c r="AQ1514" i="1" s="1"/>
  <c r="AJ1515" i="1"/>
  <c r="AQ1515" i="1" s="1"/>
  <c r="AJ1516" i="1"/>
  <c r="AQ1516" i="1" s="1"/>
  <c r="AJ1517" i="1"/>
  <c r="AQ1517" i="1" s="1"/>
  <c r="AJ1518" i="1"/>
  <c r="AQ1518" i="1" s="1"/>
  <c r="AJ1519" i="1"/>
  <c r="AQ1519" i="1" s="1"/>
  <c r="AJ1520" i="1"/>
  <c r="AQ1520" i="1" s="1"/>
  <c r="AJ1521" i="1"/>
  <c r="AQ1521" i="1" s="1"/>
  <c r="AJ1522" i="1"/>
  <c r="AQ1522" i="1" s="1"/>
  <c r="AJ1523" i="1"/>
  <c r="AQ1523" i="1" s="1"/>
  <c r="AJ1524" i="1"/>
  <c r="AQ1524" i="1" s="1"/>
  <c r="AJ1525" i="1"/>
  <c r="AQ1525" i="1" s="1"/>
  <c r="AJ1526" i="1"/>
  <c r="AQ1526" i="1" s="1"/>
  <c r="AJ1527" i="1"/>
  <c r="AQ1527" i="1" s="1"/>
  <c r="AJ1528" i="1"/>
  <c r="AQ1528" i="1" s="1"/>
  <c r="AJ1529" i="1"/>
  <c r="AQ1529" i="1" s="1"/>
  <c r="AJ1530" i="1"/>
  <c r="AQ1530" i="1" s="1"/>
  <c r="AJ1531" i="1"/>
  <c r="AQ1531" i="1" s="1"/>
  <c r="AJ1532" i="1"/>
  <c r="AQ1532" i="1" s="1"/>
  <c r="AJ1533" i="1"/>
  <c r="AQ1533" i="1" s="1"/>
  <c r="AJ1534" i="1"/>
  <c r="AQ1534" i="1" s="1"/>
  <c r="AJ1535" i="1"/>
  <c r="AQ1535" i="1" s="1"/>
  <c r="AJ1536" i="1"/>
  <c r="AQ1536" i="1" s="1"/>
  <c r="AJ1537" i="1"/>
  <c r="AQ1537" i="1" s="1"/>
  <c r="AJ1538" i="1"/>
  <c r="AQ1538" i="1" s="1"/>
  <c r="AJ1539" i="1"/>
  <c r="AQ1539" i="1" s="1"/>
  <c r="AJ1540" i="1"/>
  <c r="AQ1540" i="1" s="1"/>
  <c r="AJ1541" i="1"/>
  <c r="AQ1541" i="1" s="1"/>
  <c r="AJ1542" i="1"/>
  <c r="AQ1542" i="1" s="1"/>
  <c r="AJ1543" i="1"/>
  <c r="AQ1543" i="1" s="1"/>
  <c r="AJ1544" i="1"/>
  <c r="AQ1544" i="1" s="1"/>
  <c r="AJ1545" i="1"/>
  <c r="AQ1545" i="1" s="1"/>
  <c r="AJ1546" i="1"/>
  <c r="AQ1546" i="1" s="1"/>
  <c r="AJ1547" i="1"/>
  <c r="AQ1547" i="1" s="1"/>
  <c r="AJ1548" i="1"/>
  <c r="AQ1548" i="1" s="1"/>
  <c r="AJ1549" i="1"/>
  <c r="AQ1549" i="1" s="1"/>
  <c r="AJ1550" i="1"/>
  <c r="AQ1550" i="1" s="1"/>
  <c r="AJ1551" i="1"/>
  <c r="AQ1551" i="1" s="1"/>
  <c r="AJ1552" i="1"/>
  <c r="AQ1552" i="1" s="1"/>
  <c r="AJ1553" i="1"/>
  <c r="AQ1553" i="1" s="1"/>
  <c r="AJ1554" i="1"/>
  <c r="AQ1554" i="1" s="1"/>
  <c r="AJ1555" i="1"/>
  <c r="AQ1555" i="1" s="1"/>
  <c r="AJ1556" i="1"/>
  <c r="AQ1556" i="1" s="1"/>
  <c r="AJ1557" i="1"/>
  <c r="AQ1557" i="1" s="1"/>
  <c r="AJ1558" i="1"/>
  <c r="AQ1558" i="1" s="1"/>
  <c r="AJ1559" i="1"/>
  <c r="AQ1559" i="1" s="1"/>
  <c r="AJ1560" i="1"/>
  <c r="AQ1560" i="1" s="1"/>
  <c r="AJ1561" i="1"/>
  <c r="AQ1561" i="1" s="1"/>
  <c r="AJ1562" i="1"/>
  <c r="AQ1562" i="1" s="1"/>
  <c r="AJ1563" i="1"/>
  <c r="AQ1563" i="1" s="1"/>
  <c r="AJ1564" i="1"/>
  <c r="AQ1564" i="1" s="1"/>
  <c r="AJ1565" i="1"/>
  <c r="AQ1565" i="1" s="1"/>
  <c r="AJ1566" i="1"/>
  <c r="AQ1566" i="1" s="1"/>
  <c r="AJ1567" i="1"/>
  <c r="AQ1567" i="1" s="1"/>
  <c r="AJ1568" i="1"/>
  <c r="AQ1568" i="1" s="1"/>
  <c r="AJ1569" i="1"/>
  <c r="AQ1569" i="1" s="1"/>
  <c r="AJ1570" i="1"/>
  <c r="AQ1570" i="1" s="1"/>
  <c r="AJ1571" i="1"/>
  <c r="AQ1571" i="1" s="1"/>
  <c r="AJ1572" i="1"/>
  <c r="AQ1572" i="1" s="1"/>
  <c r="AJ1573" i="1"/>
  <c r="AQ1573" i="1" s="1"/>
  <c r="AJ1574" i="1"/>
  <c r="AQ1574" i="1" s="1"/>
  <c r="AJ1575" i="1"/>
  <c r="AQ1575" i="1" s="1"/>
  <c r="AJ1576" i="1"/>
  <c r="AQ1576" i="1" s="1"/>
  <c r="AJ1577" i="1"/>
  <c r="AQ1577" i="1" s="1"/>
  <c r="AJ1578" i="1"/>
  <c r="AQ1578" i="1" s="1"/>
  <c r="AJ1579" i="1"/>
  <c r="AQ1579" i="1" s="1"/>
  <c r="AJ1580" i="1"/>
  <c r="AQ1580" i="1" s="1"/>
  <c r="AJ1581" i="1"/>
  <c r="AQ1581" i="1" s="1"/>
  <c r="AJ1582" i="1"/>
  <c r="AQ1582" i="1" s="1"/>
  <c r="AJ1583" i="1"/>
  <c r="AQ1583" i="1" s="1"/>
  <c r="AJ1584" i="1"/>
  <c r="AQ1584" i="1" s="1"/>
  <c r="AJ1585" i="1"/>
  <c r="AQ1585" i="1" s="1"/>
  <c r="AJ1586" i="1"/>
  <c r="AQ1586" i="1" s="1"/>
  <c r="AJ1587" i="1"/>
  <c r="AQ1587" i="1" s="1"/>
  <c r="AJ1588" i="1"/>
  <c r="AQ1588" i="1" s="1"/>
  <c r="AJ1589" i="1"/>
  <c r="AQ1589" i="1" s="1"/>
  <c r="AJ1590" i="1"/>
  <c r="AQ1590" i="1" s="1"/>
  <c r="AJ1591" i="1"/>
  <c r="AQ1591" i="1" s="1"/>
  <c r="AJ1592" i="1"/>
  <c r="AQ1592" i="1" s="1"/>
  <c r="AJ1593" i="1"/>
  <c r="AQ1593" i="1" s="1"/>
  <c r="AJ1594" i="1"/>
  <c r="AQ1594" i="1" s="1"/>
  <c r="AJ1595" i="1"/>
  <c r="AQ1595" i="1" s="1"/>
  <c r="AJ1596" i="1"/>
  <c r="AQ1596" i="1" s="1"/>
  <c r="AJ1597" i="1"/>
  <c r="AQ1597" i="1" s="1"/>
  <c r="AJ1598" i="1"/>
  <c r="AQ1598" i="1" s="1"/>
  <c r="AJ1599" i="1"/>
  <c r="AQ1599" i="1" s="1"/>
  <c r="AJ1600" i="1"/>
  <c r="AQ1600" i="1" s="1"/>
  <c r="AJ1601" i="1"/>
  <c r="AQ1601" i="1" s="1"/>
  <c r="AJ1602" i="1"/>
  <c r="AQ1602" i="1" s="1"/>
  <c r="AJ1603" i="1"/>
  <c r="AQ1603" i="1" s="1"/>
  <c r="AJ1604" i="1"/>
  <c r="AQ1604" i="1" s="1"/>
  <c r="AI14" i="1"/>
  <c r="AP14" i="1" s="1"/>
  <c r="AI15" i="1"/>
  <c r="AP15" i="1" s="1"/>
  <c r="AI16" i="1"/>
  <c r="AP16" i="1" s="1"/>
  <c r="AI17" i="1"/>
  <c r="AP17" i="1" s="1"/>
  <c r="AI18" i="1"/>
  <c r="AP18" i="1" s="1"/>
  <c r="AI19" i="1"/>
  <c r="AP19" i="1" s="1"/>
  <c r="AI20" i="1"/>
  <c r="AP20" i="1" s="1"/>
  <c r="AI21" i="1"/>
  <c r="AP21" i="1" s="1"/>
  <c r="AI22" i="1"/>
  <c r="AP22" i="1" s="1"/>
  <c r="AI23" i="1"/>
  <c r="AP23" i="1" s="1"/>
  <c r="AI24" i="1"/>
  <c r="AP24" i="1" s="1"/>
  <c r="AI25" i="1"/>
  <c r="AP25" i="1" s="1"/>
  <c r="AI26" i="1"/>
  <c r="AP26" i="1" s="1"/>
  <c r="AI27" i="1"/>
  <c r="AP27" i="1" s="1"/>
  <c r="AI28" i="1"/>
  <c r="AP28" i="1" s="1"/>
  <c r="AI29" i="1"/>
  <c r="AP29" i="1" s="1"/>
  <c r="AI30" i="1"/>
  <c r="AP30" i="1" s="1"/>
  <c r="AI31" i="1"/>
  <c r="AP31" i="1" s="1"/>
  <c r="AI32" i="1"/>
  <c r="AP32" i="1" s="1"/>
  <c r="AI33" i="1"/>
  <c r="AP33" i="1" s="1"/>
  <c r="AI34" i="1"/>
  <c r="AP34" i="1" s="1"/>
  <c r="AI35" i="1"/>
  <c r="AP35" i="1" s="1"/>
  <c r="AI36" i="1"/>
  <c r="AP36" i="1" s="1"/>
  <c r="AI37" i="1"/>
  <c r="AP37" i="1" s="1"/>
  <c r="AI38" i="1"/>
  <c r="AP38" i="1" s="1"/>
  <c r="AI39" i="1"/>
  <c r="AP39" i="1" s="1"/>
  <c r="AI40" i="1"/>
  <c r="AP40" i="1" s="1"/>
  <c r="AI41" i="1"/>
  <c r="AP41" i="1" s="1"/>
  <c r="AI42" i="1"/>
  <c r="AP42" i="1" s="1"/>
  <c r="AI43" i="1"/>
  <c r="AP43" i="1" s="1"/>
  <c r="AI44" i="1"/>
  <c r="AP44" i="1" s="1"/>
  <c r="AI45" i="1"/>
  <c r="AP45" i="1" s="1"/>
  <c r="AI46" i="1"/>
  <c r="AP46" i="1" s="1"/>
  <c r="AI47" i="1"/>
  <c r="AP47" i="1" s="1"/>
  <c r="AI48" i="1"/>
  <c r="AP48" i="1" s="1"/>
  <c r="AI49" i="1"/>
  <c r="AP49" i="1" s="1"/>
  <c r="AI50" i="1"/>
  <c r="AP50" i="1" s="1"/>
  <c r="AI51" i="1"/>
  <c r="AP51" i="1" s="1"/>
  <c r="AI52" i="1"/>
  <c r="AP52" i="1" s="1"/>
  <c r="AI53" i="1"/>
  <c r="AP53" i="1" s="1"/>
  <c r="AI54" i="1"/>
  <c r="AP54" i="1" s="1"/>
  <c r="AI55" i="1"/>
  <c r="AP55" i="1" s="1"/>
  <c r="AI56" i="1"/>
  <c r="AP56" i="1" s="1"/>
  <c r="AI57" i="1"/>
  <c r="AP57" i="1" s="1"/>
  <c r="AI58" i="1"/>
  <c r="AP58" i="1" s="1"/>
  <c r="AI59" i="1"/>
  <c r="AP59" i="1" s="1"/>
  <c r="AI60" i="1"/>
  <c r="AP60" i="1" s="1"/>
  <c r="AI61" i="1"/>
  <c r="AP61" i="1" s="1"/>
  <c r="AI62" i="1"/>
  <c r="AP62" i="1" s="1"/>
  <c r="AI63" i="1"/>
  <c r="AP63" i="1" s="1"/>
  <c r="AI64" i="1"/>
  <c r="AP64" i="1" s="1"/>
  <c r="AI65" i="1"/>
  <c r="AP65" i="1" s="1"/>
  <c r="AI66" i="1"/>
  <c r="AP66" i="1" s="1"/>
  <c r="AI67" i="1"/>
  <c r="AP67" i="1" s="1"/>
  <c r="AI68" i="1"/>
  <c r="AP68" i="1" s="1"/>
  <c r="AI69" i="1"/>
  <c r="AP69" i="1" s="1"/>
  <c r="AI70" i="1"/>
  <c r="AP70" i="1" s="1"/>
  <c r="AI71" i="1"/>
  <c r="AP71" i="1" s="1"/>
  <c r="AI72" i="1"/>
  <c r="AP72" i="1" s="1"/>
  <c r="AI73" i="1"/>
  <c r="AP73" i="1" s="1"/>
  <c r="AI74" i="1"/>
  <c r="AP74" i="1" s="1"/>
  <c r="AI75" i="1"/>
  <c r="AP75" i="1" s="1"/>
  <c r="AI76" i="1"/>
  <c r="AP76" i="1" s="1"/>
  <c r="AI77" i="1"/>
  <c r="AP77" i="1" s="1"/>
  <c r="AI78" i="1"/>
  <c r="AP78" i="1" s="1"/>
  <c r="AI79" i="1"/>
  <c r="AP79" i="1" s="1"/>
  <c r="AI80" i="1"/>
  <c r="AP80" i="1" s="1"/>
  <c r="AI81" i="1"/>
  <c r="AP81" i="1" s="1"/>
  <c r="AI82" i="1"/>
  <c r="AP82" i="1" s="1"/>
  <c r="AI83" i="1"/>
  <c r="AP83" i="1" s="1"/>
  <c r="AI84" i="1"/>
  <c r="AP84" i="1" s="1"/>
  <c r="AI85" i="1"/>
  <c r="AP85" i="1" s="1"/>
  <c r="AI86" i="1"/>
  <c r="AP86" i="1" s="1"/>
  <c r="AI87" i="1"/>
  <c r="AP87" i="1" s="1"/>
  <c r="AI88" i="1"/>
  <c r="AP88" i="1" s="1"/>
  <c r="AI89" i="1"/>
  <c r="AP89" i="1" s="1"/>
  <c r="AI90" i="1"/>
  <c r="AP90" i="1" s="1"/>
  <c r="AI91" i="1"/>
  <c r="AP91" i="1" s="1"/>
  <c r="AI92" i="1"/>
  <c r="AP92" i="1" s="1"/>
  <c r="AI93" i="1"/>
  <c r="AP93" i="1" s="1"/>
  <c r="AI94" i="1"/>
  <c r="AP94" i="1" s="1"/>
  <c r="AI95" i="1"/>
  <c r="AP95" i="1" s="1"/>
  <c r="AI96" i="1"/>
  <c r="AP96" i="1" s="1"/>
  <c r="AI97" i="1"/>
  <c r="AP97" i="1" s="1"/>
  <c r="AI98" i="1"/>
  <c r="AP98" i="1" s="1"/>
  <c r="AI99" i="1"/>
  <c r="AP99" i="1" s="1"/>
  <c r="AI100" i="1"/>
  <c r="AP100" i="1" s="1"/>
  <c r="AI101" i="1"/>
  <c r="AP101" i="1" s="1"/>
  <c r="AI102" i="1"/>
  <c r="AP102" i="1" s="1"/>
  <c r="AI103" i="1"/>
  <c r="AP103" i="1" s="1"/>
  <c r="AI104" i="1"/>
  <c r="AP104" i="1" s="1"/>
  <c r="AI105" i="1"/>
  <c r="AP105" i="1" s="1"/>
  <c r="AI106" i="1"/>
  <c r="AP106" i="1" s="1"/>
  <c r="AI107" i="1"/>
  <c r="AP107" i="1" s="1"/>
  <c r="AI108" i="1"/>
  <c r="AP108" i="1" s="1"/>
  <c r="AI109" i="1"/>
  <c r="AP109" i="1" s="1"/>
  <c r="AI110" i="1"/>
  <c r="AP110" i="1" s="1"/>
  <c r="AI111" i="1"/>
  <c r="AP111" i="1" s="1"/>
  <c r="AI112" i="1"/>
  <c r="AP112" i="1" s="1"/>
  <c r="AI113" i="1"/>
  <c r="AP113" i="1" s="1"/>
  <c r="AI114" i="1"/>
  <c r="AP114" i="1" s="1"/>
  <c r="AI115" i="1"/>
  <c r="AP115" i="1" s="1"/>
  <c r="AI116" i="1"/>
  <c r="AP116" i="1" s="1"/>
  <c r="AI117" i="1"/>
  <c r="AP117" i="1" s="1"/>
  <c r="AI118" i="1"/>
  <c r="AP118" i="1" s="1"/>
  <c r="AI119" i="1"/>
  <c r="AP119" i="1" s="1"/>
  <c r="AI120" i="1"/>
  <c r="AP120" i="1" s="1"/>
  <c r="AI121" i="1"/>
  <c r="AP121" i="1" s="1"/>
  <c r="AI122" i="1"/>
  <c r="AP122" i="1" s="1"/>
  <c r="AI123" i="1"/>
  <c r="AP123" i="1" s="1"/>
  <c r="AI124" i="1"/>
  <c r="AP124" i="1" s="1"/>
  <c r="AI125" i="1"/>
  <c r="AP125" i="1" s="1"/>
  <c r="AI126" i="1"/>
  <c r="AP126" i="1" s="1"/>
  <c r="AI127" i="1"/>
  <c r="AP127" i="1" s="1"/>
  <c r="AI128" i="1"/>
  <c r="AP128" i="1" s="1"/>
  <c r="AI129" i="1"/>
  <c r="AP129" i="1" s="1"/>
  <c r="AI130" i="1"/>
  <c r="AP130" i="1" s="1"/>
  <c r="AI131" i="1"/>
  <c r="AP131" i="1" s="1"/>
  <c r="AI132" i="1"/>
  <c r="AP132" i="1" s="1"/>
  <c r="AI133" i="1"/>
  <c r="AP133" i="1" s="1"/>
  <c r="AI134" i="1"/>
  <c r="AP134" i="1" s="1"/>
  <c r="AI135" i="1"/>
  <c r="AP135" i="1" s="1"/>
  <c r="AI136" i="1"/>
  <c r="AP136" i="1" s="1"/>
  <c r="AI137" i="1"/>
  <c r="AP137" i="1" s="1"/>
  <c r="AI138" i="1"/>
  <c r="AP138" i="1" s="1"/>
  <c r="AI139" i="1"/>
  <c r="AP139" i="1" s="1"/>
  <c r="AI140" i="1"/>
  <c r="AP140" i="1" s="1"/>
  <c r="AI141" i="1"/>
  <c r="AP141" i="1" s="1"/>
  <c r="AI142" i="1"/>
  <c r="AP142" i="1" s="1"/>
  <c r="AI143" i="1"/>
  <c r="AP143" i="1" s="1"/>
  <c r="AI144" i="1"/>
  <c r="AP144" i="1" s="1"/>
  <c r="AI145" i="1"/>
  <c r="AP145" i="1" s="1"/>
  <c r="AI146" i="1"/>
  <c r="AP146" i="1" s="1"/>
  <c r="AI147" i="1"/>
  <c r="AP147" i="1" s="1"/>
  <c r="AI148" i="1"/>
  <c r="AP148" i="1" s="1"/>
  <c r="AI149" i="1"/>
  <c r="AP149" i="1" s="1"/>
  <c r="AI150" i="1"/>
  <c r="AP150" i="1" s="1"/>
  <c r="AI151" i="1"/>
  <c r="AP151" i="1" s="1"/>
  <c r="AI152" i="1"/>
  <c r="AP152" i="1" s="1"/>
  <c r="AI153" i="1"/>
  <c r="AP153" i="1" s="1"/>
  <c r="AI154" i="1"/>
  <c r="AP154" i="1" s="1"/>
  <c r="AI155" i="1"/>
  <c r="AP155" i="1" s="1"/>
  <c r="AI156" i="1"/>
  <c r="AP156" i="1" s="1"/>
  <c r="AI157" i="1"/>
  <c r="AP157" i="1" s="1"/>
  <c r="AI158" i="1"/>
  <c r="AP158" i="1" s="1"/>
  <c r="AI159" i="1"/>
  <c r="AP159" i="1" s="1"/>
  <c r="AI160" i="1"/>
  <c r="AP160" i="1" s="1"/>
  <c r="AI161" i="1"/>
  <c r="AP161" i="1" s="1"/>
  <c r="AI162" i="1"/>
  <c r="AP162" i="1" s="1"/>
  <c r="AI163" i="1"/>
  <c r="AP163" i="1" s="1"/>
  <c r="AI164" i="1"/>
  <c r="AP164" i="1" s="1"/>
  <c r="AI165" i="1"/>
  <c r="AP165" i="1" s="1"/>
  <c r="AI166" i="1"/>
  <c r="AP166" i="1" s="1"/>
  <c r="AI167" i="1"/>
  <c r="AP167" i="1" s="1"/>
  <c r="AI168" i="1"/>
  <c r="AP168" i="1" s="1"/>
  <c r="AI169" i="1"/>
  <c r="AP169" i="1" s="1"/>
  <c r="AI170" i="1"/>
  <c r="AP170" i="1" s="1"/>
  <c r="AI171" i="1"/>
  <c r="AP171" i="1" s="1"/>
  <c r="AI172" i="1"/>
  <c r="AP172" i="1" s="1"/>
  <c r="AI173" i="1"/>
  <c r="AP173" i="1" s="1"/>
  <c r="AI174" i="1"/>
  <c r="AP174" i="1" s="1"/>
  <c r="AI175" i="1"/>
  <c r="AP175" i="1" s="1"/>
  <c r="AI176" i="1"/>
  <c r="AP176" i="1" s="1"/>
  <c r="AI177" i="1"/>
  <c r="AP177" i="1" s="1"/>
  <c r="AI178" i="1"/>
  <c r="AP178" i="1" s="1"/>
  <c r="AI179" i="1"/>
  <c r="AP179" i="1" s="1"/>
  <c r="AI180" i="1"/>
  <c r="AP180" i="1" s="1"/>
  <c r="AI181" i="1"/>
  <c r="AP181" i="1" s="1"/>
  <c r="AI182" i="1"/>
  <c r="AP182" i="1" s="1"/>
  <c r="AI183" i="1"/>
  <c r="AP183" i="1" s="1"/>
  <c r="AI184" i="1"/>
  <c r="AP184" i="1" s="1"/>
  <c r="AI185" i="1"/>
  <c r="AP185" i="1" s="1"/>
  <c r="AI186" i="1"/>
  <c r="AP186" i="1" s="1"/>
  <c r="AI187" i="1"/>
  <c r="AP187" i="1" s="1"/>
  <c r="AI188" i="1"/>
  <c r="AP188" i="1" s="1"/>
  <c r="AI189" i="1"/>
  <c r="AP189" i="1" s="1"/>
  <c r="AI190" i="1"/>
  <c r="AP190" i="1" s="1"/>
  <c r="AI191" i="1"/>
  <c r="AP191" i="1" s="1"/>
  <c r="AI192" i="1"/>
  <c r="AP192" i="1" s="1"/>
  <c r="AI193" i="1"/>
  <c r="AP193" i="1" s="1"/>
  <c r="AI194" i="1"/>
  <c r="AP194" i="1" s="1"/>
  <c r="AI195" i="1"/>
  <c r="AP195" i="1" s="1"/>
  <c r="AI196" i="1"/>
  <c r="AP196" i="1" s="1"/>
  <c r="AI197" i="1"/>
  <c r="AP197" i="1" s="1"/>
  <c r="AI198" i="1"/>
  <c r="AP198" i="1" s="1"/>
  <c r="AI199" i="1"/>
  <c r="AP199" i="1" s="1"/>
  <c r="AI200" i="1"/>
  <c r="AP200" i="1" s="1"/>
  <c r="AI201" i="1"/>
  <c r="AP201" i="1" s="1"/>
  <c r="AI202" i="1"/>
  <c r="AP202" i="1" s="1"/>
  <c r="AI203" i="1"/>
  <c r="AP203" i="1" s="1"/>
  <c r="AI204" i="1"/>
  <c r="AP204" i="1" s="1"/>
  <c r="AI205" i="1"/>
  <c r="AP205" i="1" s="1"/>
  <c r="AI206" i="1"/>
  <c r="AP206" i="1" s="1"/>
  <c r="AI207" i="1"/>
  <c r="AP207" i="1" s="1"/>
  <c r="AI208" i="1"/>
  <c r="AP208" i="1" s="1"/>
  <c r="AI209" i="1"/>
  <c r="AP209" i="1" s="1"/>
  <c r="AI210" i="1"/>
  <c r="AP210" i="1" s="1"/>
  <c r="AI211" i="1"/>
  <c r="AP211" i="1" s="1"/>
  <c r="AI212" i="1"/>
  <c r="AP212" i="1" s="1"/>
  <c r="AI213" i="1"/>
  <c r="AP213" i="1" s="1"/>
  <c r="AI214" i="1"/>
  <c r="AP214" i="1" s="1"/>
  <c r="AI215" i="1"/>
  <c r="AP215" i="1" s="1"/>
  <c r="AI216" i="1"/>
  <c r="AP216" i="1" s="1"/>
  <c r="AI217" i="1"/>
  <c r="AP217" i="1" s="1"/>
  <c r="AI218" i="1"/>
  <c r="AP218" i="1" s="1"/>
  <c r="AI219" i="1"/>
  <c r="AP219" i="1" s="1"/>
  <c r="AI220" i="1"/>
  <c r="AP220" i="1" s="1"/>
  <c r="AI221" i="1"/>
  <c r="AP221" i="1" s="1"/>
  <c r="AI222" i="1"/>
  <c r="AP222" i="1" s="1"/>
  <c r="AI223" i="1"/>
  <c r="AP223" i="1" s="1"/>
  <c r="AI224" i="1"/>
  <c r="AP224" i="1" s="1"/>
  <c r="AI225" i="1"/>
  <c r="AP225" i="1" s="1"/>
  <c r="AI226" i="1"/>
  <c r="AP226" i="1" s="1"/>
  <c r="AI227" i="1"/>
  <c r="AP227" i="1" s="1"/>
  <c r="AI228" i="1"/>
  <c r="AP228" i="1" s="1"/>
  <c r="AI229" i="1"/>
  <c r="AP229" i="1" s="1"/>
  <c r="AI230" i="1"/>
  <c r="AP230" i="1" s="1"/>
  <c r="AI231" i="1"/>
  <c r="AP231" i="1" s="1"/>
  <c r="AI232" i="1"/>
  <c r="AP232" i="1" s="1"/>
  <c r="AI233" i="1"/>
  <c r="AP233" i="1" s="1"/>
  <c r="AI234" i="1"/>
  <c r="AP234" i="1" s="1"/>
  <c r="AI235" i="1"/>
  <c r="AP235" i="1" s="1"/>
  <c r="AI236" i="1"/>
  <c r="AP236" i="1" s="1"/>
  <c r="AI237" i="1"/>
  <c r="AP237" i="1" s="1"/>
  <c r="AI238" i="1"/>
  <c r="AP238" i="1" s="1"/>
  <c r="AI239" i="1"/>
  <c r="AP239" i="1" s="1"/>
  <c r="AI240" i="1"/>
  <c r="AP240" i="1" s="1"/>
  <c r="AI241" i="1"/>
  <c r="AP241" i="1" s="1"/>
  <c r="AI242" i="1"/>
  <c r="AP242" i="1" s="1"/>
  <c r="AI243" i="1"/>
  <c r="AP243" i="1" s="1"/>
  <c r="AI244" i="1"/>
  <c r="AP244" i="1" s="1"/>
  <c r="AI245" i="1"/>
  <c r="AP245" i="1" s="1"/>
  <c r="AI246" i="1"/>
  <c r="AP246" i="1" s="1"/>
  <c r="AI247" i="1"/>
  <c r="AP247" i="1" s="1"/>
  <c r="AI248" i="1"/>
  <c r="AP248" i="1" s="1"/>
  <c r="AI249" i="1"/>
  <c r="AP249" i="1" s="1"/>
  <c r="AI250" i="1"/>
  <c r="AP250" i="1" s="1"/>
  <c r="AI251" i="1"/>
  <c r="AP251" i="1" s="1"/>
  <c r="AI252" i="1"/>
  <c r="AP252" i="1" s="1"/>
  <c r="AI253" i="1"/>
  <c r="AP253" i="1" s="1"/>
  <c r="AI254" i="1"/>
  <c r="AP254" i="1" s="1"/>
  <c r="AI255" i="1"/>
  <c r="AP255" i="1" s="1"/>
  <c r="AI256" i="1"/>
  <c r="AP256" i="1" s="1"/>
  <c r="AI257" i="1"/>
  <c r="AP257" i="1" s="1"/>
  <c r="AI258" i="1"/>
  <c r="AP258" i="1" s="1"/>
  <c r="AI259" i="1"/>
  <c r="AP259" i="1" s="1"/>
  <c r="AI260" i="1"/>
  <c r="AP260" i="1" s="1"/>
  <c r="AI261" i="1"/>
  <c r="AP261" i="1" s="1"/>
  <c r="AI262" i="1"/>
  <c r="AP262" i="1" s="1"/>
  <c r="AI263" i="1"/>
  <c r="AP263" i="1" s="1"/>
  <c r="AI264" i="1"/>
  <c r="AP264" i="1" s="1"/>
  <c r="AI265" i="1"/>
  <c r="AP265" i="1" s="1"/>
  <c r="AI266" i="1"/>
  <c r="AP266" i="1" s="1"/>
  <c r="AI267" i="1"/>
  <c r="AP267" i="1" s="1"/>
  <c r="AI268" i="1"/>
  <c r="AP268" i="1" s="1"/>
  <c r="AI269" i="1"/>
  <c r="AP269" i="1" s="1"/>
  <c r="AI270" i="1"/>
  <c r="AP270" i="1" s="1"/>
  <c r="AI271" i="1"/>
  <c r="AP271" i="1" s="1"/>
  <c r="AI272" i="1"/>
  <c r="AP272" i="1" s="1"/>
  <c r="AI273" i="1"/>
  <c r="AP273" i="1" s="1"/>
  <c r="AI274" i="1"/>
  <c r="AP274" i="1" s="1"/>
  <c r="AI275" i="1"/>
  <c r="AP275" i="1" s="1"/>
  <c r="AI276" i="1"/>
  <c r="AP276" i="1" s="1"/>
  <c r="AI277" i="1"/>
  <c r="AP277" i="1" s="1"/>
  <c r="AI278" i="1"/>
  <c r="AP278" i="1" s="1"/>
  <c r="AI279" i="1"/>
  <c r="AP279" i="1" s="1"/>
  <c r="AI280" i="1"/>
  <c r="AP280" i="1" s="1"/>
  <c r="AI281" i="1"/>
  <c r="AP281" i="1" s="1"/>
  <c r="AI282" i="1"/>
  <c r="AP282" i="1" s="1"/>
  <c r="AI283" i="1"/>
  <c r="AP283" i="1" s="1"/>
  <c r="AI284" i="1"/>
  <c r="AP284" i="1" s="1"/>
  <c r="AI285" i="1"/>
  <c r="AP285" i="1" s="1"/>
  <c r="AI286" i="1"/>
  <c r="AP286" i="1" s="1"/>
  <c r="AI287" i="1"/>
  <c r="AP287" i="1" s="1"/>
  <c r="AI288" i="1"/>
  <c r="AP288" i="1" s="1"/>
  <c r="AI289" i="1"/>
  <c r="AP289" i="1" s="1"/>
  <c r="AI290" i="1"/>
  <c r="AP290" i="1" s="1"/>
  <c r="AI291" i="1"/>
  <c r="AP291" i="1" s="1"/>
  <c r="AI292" i="1"/>
  <c r="AP292" i="1" s="1"/>
  <c r="AI293" i="1"/>
  <c r="AP293" i="1" s="1"/>
  <c r="AI294" i="1"/>
  <c r="AP294" i="1" s="1"/>
  <c r="AI295" i="1"/>
  <c r="AP295" i="1" s="1"/>
  <c r="AI296" i="1"/>
  <c r="AP296" i="1" s="1"/>
  <c r="AI297" i="1"/>
  <c r="AP297" i="1" s="1"/>
  <c r="AI298" i="1"/>
  <c r="AP298" i="1" s="1"/>
  <c r="AI299" i="1"/>
  <c r="AP299" i="1" s="1"/>
  <c r="AI300" i="1"/>
  <c r="AP300" i="1" s="1"/>
  <c r="AI301" i="1"/>
  <c r="AP301" i="1" s="1"/>
  <c r="AI302" i="1"/>
  <c r="AP302" i="1" s="1"/>
  <c r="AI303" i="1"/>
  <c r="AP303" i="1" s="1"/>
  <c r="AI304" i="1"/>
  <c r="AP304" i="1" s="1"/>
  <c r="AI305" i="1"/>
  <c r="AP305" i="1" s="1"/>
  <c r="AI306" i="1"/>
  <c r="AP306" i="1" s="1"/>
  <c r="AI307" i="1"/>
  <c r="AP307" i="1" s="1"/>
  <c r="AI308" i="1"/>
  <c r="AP308" i="1" s="1"/>
  <c r="AI309" i="1"/>
  <c r="AP309" i="1" s="1"/>
  <c r="AI310" i="1"/>
  <c r="AP310" i="1" s="1"/>
  <c r="AI311" i="1"/>
  <c r="AP311" i="1" s="1"/>
  <c r="AI312" i="1"/>
  <c r="AP312" i="1" s="1"/>
  <c r="AI313" i="1"/>
  <c r="AP313" i="1" s="1"/>
  <c r="AI314" i="1"/>
  <c r="AP314" i="1" s="1"/>
  <c r="AI315" i="1"/>
  <c r="AP315" i="1" s="1"/>
  <c r="AI316" i="1"/>
  <c r="AP316" i="1" s="1"/>
  <c r="AI317" i="1"/>
  <c r="AP317" i="1" s="1"/>
  <c r="AI318" i="1"/>
  <c r="AP318" i="1" s="1"/>
  <c r="AI319" i="1"/>
  <c r="AP319" i="1" s="1"/>
  <c r="AI320" i="1"/>
  <c r="AP320" i="1" s="1"/>
  <c r="AI321" i="1"/>
  <c r="AP321" i="1" s="1"/>
  <c r="AI322" i="1"/>
  <c r="AP322" i="1" s="1"/>
  <c r="AI323" i="1"/>
  <c r="AP323" i="1" s="1"/>
  <c r="AI324" i="1"/>
  <c r="AP324" i="1" s="1"/>
  <c r="AI325" i="1"/>
  <c r="AP325" i="1" s="1"/>
  <c r="AI326" i="1"/>
  <c r="AP326" i="1" s="1"/>
  <c r="AI327" i="1"/>
  <c r="AP327" i="1" s="1"/>
  <c r="AI328" i="1"/>
  <c r="AP328" i="1" s="1"/>
  <c r="AI329" i="1"/>
  <c r="AP329" i="1" s="1"/>
  <c r="AI330" i="1"/>
  <c r="AP330" i="1" s="1"/>
  <c r="AI331" i="1"/>
  <c r="AP331" i="1" s="1"/>
  <c r="AI332" i="1"/>
  <c r="AP332" i="1" s="1"/>
  <c r="AI333" i="1"/>
  <c r="AP333" i="1" s="1"/>
  <c r="AI334" i="1"/>
  <c r="AP334" i="1" s="1"/>
  <c r="AI335" i="1"/>
  <c r="AP335" i="1" s="1"/>
  <c r="AI336" i="1"/>
  <c r="AP336" i="1" s="1"/>
  <c r="AI337" i="1"/>
  <c r="AP337" i="1" s="1"/>
  <c r="AI338" i="1"/>
  <c r="AP338" i="1" s="1"/>
  <c r="AI339" i="1"/>
  <c r="AP339" i="1" s="1"/>
  <c r="AI340" i="1"/>
  <c r="AP340" i="1" s="1"/>
  <c r="AI341" i="1"/>
  <c r="AP341" i="1" s="1"/>
  <c r="AI342" i="1"/>
  <c r="AP342" i="1" s="1"/>
  <c r="AI343" i="1"/>
  <c r="AP343" i="1" s="1"/>
  <c r="AI344" i="1"/>
  <c r="AP344" i="1" s="1"/>
  <c r="AI345" i="1"/>
  <c r="AP345" i="1" s="1"/>
  <c r="AI346" i="1"/>
  <c r="AP346" i="1" s="1"/>
  <c r="AI347" i="1"/>
  <c r="AP347" i="1" s="1"/>
  <c r="AI348" i="1"/>
  <c r="AP348" i="1" s="1"/>
  <c r="AI349" i="1"/>
  <c r="AP349" i="1" s="1"/>
  <c r="AI350" i="1"/>
  <c r="AP350" i="1" s="1"/>
  <c r="AI351" i="1"/>
  <c r="AP351" i="1" s="1"/>
  <c r="AI352" i="1"/>
  <c r="AP352" i="1" s="1"/>
  <c r="AI353" i="1"/>
  <c r="AP353" i="1" s="1"/>
  <c r="AI354" i="1"/>
  <c r="AP354" i="1" s="1"/>
  <c r="AI355" i="1"/>
  <c r="AP355" i="1" s="1"/>
  <c r="AI356" i="1"/>
  <c r="AP356" i="1" s="1"/>
  <c r="AI357" i="1"/>
  <c r="AP357" i="1" s="1"/>
  <c r="AI358" i="1"/>
  <c r="AP358" i="1" s="1"/>
  <c r="AI359" i="1"/>
  <c r="AP359" i="1" s="1"/>
  <c r="AI360" i="1"/>
  <c r="AP360" i="1" s="1"/>
  <c r="AI361" i="1"/>
  <c r="AP361" i="1" s="1"/>
  <c r="AI362" i="1"/>
  <c r="AP362" i="1" s="1"/>
  <c r="AI363" i="1"/>
  <c r="AP363" i="1" s="1"/>
  <c r="AI364" i="1"/>
  <c r="AP364" i="1" s="1"/>
  <c r="AI365" i="1"/>
  <c r="AP365" i="1" s="1"/>
  <c r="AI366" i="1"/>
  <c r="AP366" i="1" s="1"/>
  <c r="AI367" i="1"/>
  <c r="AP367" i="1" s="1"/>
  <c r="AI368" i="1"/>
  <c r="AP368" i="1" s="1"/>
  <c r="AI369" i="1"/>
  <c r="AP369" i="1" s="1"/>
  <c r="AI370" i="1"/>
  <c r="AP370" i="1" s="1"/>
  <c r="AI371" i="1"/>
  <c r="AP371" i="1" s="1"/>
  <c r="AI372" i="1"/>
  <c r="AP372" i="1" s="1"/>
  <c r="AI373" i="1"/>
  <c r="AP373" i="1" s="1"/>
  <c r="AI374" i="1"/>
  <c r="AP374" i="1" s="1"/>
  <c r="AI375" i="1"/>
  <c r="AP375" i="1" s="1"/>
  <c r="AI376" i="1"/>
  <c r="AP376" i="1" s="1"/>
  <c r="AI377" i="1"/>
  <c r="AP377" i="1" s="1"/>
  <c r="AI378" i="1"/>
  <c r="AP378" i="1" s="1"/>
  <c r="AI379" i="1"/>
  <c r="AP379" i="1" s="1"/>
  <c r="AI380" i="1"/>
  <c r="AP380" i="1" s="1"/>
  <c r="AI381" i="1"/>
  <c r="AP381" i="1" s="1"/>
  <c r="AI382" i="1"/>
  <c r="AP382" i="1" s="1"/>
  <c r="AI383" i="1"/>
  <c r="AP383" i="1" s="1"/>
  <c r="AI384" i="1"/>
  <c r="AP384" i="1" s="1"/>
  <c r="AI385" i="1"/>
  <c r="AP385" i="1" s="1"/>
  <c r="AI386" i="1"/>
  <c r="AP386" i="1" s="1"/>
  <c r="AI387" i="1"/>
  <c r="AP387" i="1" s="1"/>
  <c r="AI388" i="1"/>
  <c r="AP388" i="1" s="1"/>
  <c r="AI389" i="1"/>
  <c r="AP389" i="1" s="1"/>
  <c r="AI390" i="1"/>
  <c r="AP390" i="1" s="1"/>
  <c r="AI391" i="1"/>
  <c r="AP391" i="1" s="1"/>
  <c r="AI392" i="1"/>
  <c r="AP392" i="1" s="1"/>
  <c r="AI393" i="1"/>
  <c r="AP393" i="1" s="1"/>
  <c r="AI394" i="1"/>
  <c r="AP394" i="1" s="1"/>
  <c r="AI395" i="1"/>
  <c r="AP395" i="1" s="1"/>
  <c r="AI396" i="1"/>
  <c r="AP396" i="1" s="1"/>
  <c r="AI397" i="1"/>
  <c r="AP397" i="1" s="1"/>
  <c r="AI398" i="1"/>
  <c r="AP398" i="1" s="1"/>
  <c r="AI399" i="1"/>
  <c r="AP399" i="1" s="1"/>
  <c r="AI400" i="1"/>
  <c r="AP400" i="1" s="1"/>
  <c r="AI401" i="1"/>
  <c r="AP401" i="1" s="1"/>
  <c r="AI402" i="1"/>
  <c r="AP402" i="1" s="1"/>
  <c r="AI403" i="1"/>
  <c r="AP403" i="1" s="1"/>
  <c r="AI404" i="1"/>
  <c r="AP404" i="1" s="1"/>
  <c r="AI405" i="1"/>
  <c r="AP405" i="1" s="1"/>
  <c r="AI406" i="1"/>
  <c r="AP406" i="1" s="1"/>
  <c r="AI407" i="1"/>
  <c r="AP407" i="1" s="1"/>
  <c r="AI408" i="1"/>
  <c r="AP408" i="1" s="1"/>
  <c r="AI409" i="1"/>
  <c r="AP409" i="1" s="1"/>
  <c r="AI410" i="1"/>
  <c r="AP410" i="1" s="1"/>
  <c r="AI411" i="1"/>
  <c r="AP411" i="1" s="1"/>
  <c r="AI412" i="1"/>
  <c r="AP412" i="1" s="1"/>
  <c r="AI413" i="1"/>
  <c r="AP413" i="1" s="1"/>
  <c r="AI414" i="1"/>
  <c r="AP414" i="1" s="1"/>
  <c r="AI415" i="1"/>
  <c r="AP415" i="1" s="1"/>
  <c r="AI416" i="1"/>
  <c r="AP416" i="1" s="1"/>
  <c r="AI417" i="1"/>
  <c r="AP417" i="1" s="1"/>
  <c r="AI418" i="1"/>
  <c r="AP418" i="1" s="1"/>
  <c r="AI419" i="1"/>
  <c r="AP419" i="1" s="1"/>
  <c r="AI420" i="1"/>
  <c r="AP420" i="1" s="1"/>
  <c r="AI421" i="1"/>
  <c r="AP421" i="1" s="1"/>
  <c r="AI422" i="1"/>
  <c r="AP422" i="1" s="1"/>
  <c r="AI423" i="1"/>
  <c r="AP423" i="1" s="1"/>
  <c r="AI424" i="1"/>
  <c r="AP424" i="1" s="1"/>
  <c r="AI425" i="1"/>
  <c r="AP425" i="1" s="1"/>
  <c r="AI426" i="1"/>
  <c r="AP426" i="1" s="1"/>
  <c r="AI427" i="1"/>
  <c r="AP427" i="1" s="1"/>
  <c r="AI428" i="1"/>
  <c r="AP428" i="1" s="1"/>
  <c r="AI429" i="1"/>
  <c r="AP429" i="1" s="1"/>
  <c r="AI430" i="1"/>
  <c r="AP430" i="1" s="1"/>
  <c r="AI431" i="1"/>
  <c r="AP431" i="1" s="1"/>
  <c r="AI432" i="1"/>
  <c r="AP432" i="1" s="1"/>
  <c r="AI433" i="1"/>
  <c r="AP433" i="1" s="1"/>
  <c r="AI434" i="1"/>
  <c r="AP434" i="1" s="1"/>
  <c r="AI435" i="1"/>
  <c r="AP435" i="1" s="1"/>
  <c r="AI436" i="1"/>
  <c r="AP436" i="1" s="1"/>
  <c r="AI437" i="1"/>
  <c r="AP437" i="1" s="1"/>
  <c r="AI438" i="1"/>
  <c r="AP438" i="1" s="1"/>
  <c r="AI439" i="1"/>
  <c r="AP439" i="1" s="1"/>
  <c r="AI440" i="1"/>
  <c r="AP440" i="1" s="1"/>
  <c r="AI441" i="1"/>
  <c r="AP441" i="1" s="1"/>
  <c r="AI442" i="1"/>
  <c r="AP442" i="1" s="1"/>
  <c r="AI443" i="1"/>
  <c r="AP443" i="1" s="1"/>
  <c r="AI444" i="1"/>
  <c r="AP444" i="1" s="1"/>
  <c r="AI445" i="1"/>
  <c r="AP445" i="1" s="1"/>
  <c r="AI446" i="1"/>
  <c r="AP446" i="1" s="1"/>
  <c r="AI447" i="1"/>
  <c r="AP447" i="1" s="1"/>
  <c r="AI448" i="1"/>
  <c r="AP448" i="1" s="1"/>
  <c r="AI449" i="1"/>
  <c r="AP449" i="1" s="1"/>
  <c r="AI450" i="1"/>
  <c r="AP450" i="1" s="1"/>
  <c r="AI451" i="1"/>
  <c r="AP451" i="1" s="1"/>
  <c r="AI452" i="1"/>
  <c r="AP452" i="1" s="1"/>
  <c r="AI453" i="1"/>
  <c r="AP453" i="1" s="1"/>
  <c r="AI454" i="1"/>
  <c r="AP454" i="1" s="1"/>
  <c r="AI455" i="1"/>
  <c r="AP455" i="1" s="1"/>
  <c r="AI456" i="1"/>
  <c r="AP456" i="1" s="1"/>
  <c r="AI457" i="1"/>
  <c r="AP457" i="1" s="1"/>
  <c r="AI458" i="1"/>
  <c r="AP458" i="1" s="1"/>
  <c r="AI459" i="1"/>
  <c r="AP459" i="1" s="1"/>
  <c r="AI460" i="1"/>
  <c r="AP460" i="1" s="1"/>
  <c r="AI461" i="1"/>
  <c r="AP461" i="1" s="1"/>
  <c r="AI462" i="1"/>
  <c r="AP462" i="1" s="1"/>
  <c r="AI463" i="1"/>
  <c r="AP463" i="1" s="1"/>
  <c r="AI464" i="1"/>
  <c r="AP464" i="1" s="1"/>
  <c r="AI465" i="1"/>
  <c r="AP465" i="1" s="1"/>
  <c r="AI466" i="1"/>
  <c r="AP466" i="1" s="1"/>
  <c r="AI467" i="1"/>
  <c r="AP467" i="1" s="1"/>
  <c r="AI468" i="1"/>
  <c r="AP468" i="1" s="1"/>
  <c r="AI469" i="1"/>
  <c r="AP469" i="1" s="1"/>
  <c r="AI470" i="1"/>
  <c r="AP470" i="1" s="1"/>
  <c r="AI471" i="1"/>
  <c r="AP471" i="1" s="1"/>
  <c r="AI472" i="1"/>
  <c r="AP472" i="1" s="1"/>
  <c r="AI473" i="1"/>
  <c r="AP473" i="1" s="1"/>
  <c r="AI474" i="1"/>
  <c r="AP474" i="1" s="1"/>
  <c r="AI475" i="1"/>
  <c r="AP475" i="1" s="1"/>
  <c r="AI476" i="1"/>
  <c r="AP476" i="1" s="1"/>
  <c r="AI477" i="1"/>
  <c r="AP477" i="1" s="1"/>
  <c r="AI478" i="1"/>
  <c r="AP478" i="1" s="1"/>
  <c r="AI479" i="1"/>
  <c r="AP479" i="1" s="1"/>
  <c r="AI480" i="1"/>
  <c r="AP480" i="1" s="1"/>
  <c r="AI481" i="1"/>
  <c r="AP481" i="1" s="1"/>
  <c r="AI482" i="1"/>
  <c r="AP482" i="1" s="1"/>
  <c r="AI483" i="1"/>
  <c r="AP483" i="1" s="1"/>
  <c r="AI484" i="1"/>
  <c r="AP484" i="1" s="1"/>
  <c r="AI485" i="1"/>
  <c r="AP485" i="1" s="1"/>
  <c r="AI486" i="1"/>
  <c r="AP486" i="1" s="1"/>
  <c r="AI487" i="1"/>
  <c r="AP487" i="1" s="1"/>
  <c r="AI488" i="1"/>
  <c r="AP488" i="1" s="1"/>
  <c r="AI489" i="1"/>
  <c r="AP489" i="1" s="1"/>
  <c r="AI490" i="1"/>
  <c r="AP490" i="1" s="1"/>
  <c r="AI491" i="1"/>
  <c r="AP491" i="1" s="1"/>
  <c r="AI492" i="1"/>
  <c r="AP492" i="1" s="1"/>
  <c r="AI493" i="1"/>
  <c r="AP493" i="1" s="1"/>
  <c r="AI494" i="1"/>
  <c r="AP494" i="1" s="1"/>
  <c r="AI495" i="1"/>
  <c r="AP495" i="1" s="1"/>
  <c r="AI496" i="1"/>
  <c r="AP496" i="1" s="1"/>
  <c r="AI497" i="1"/>
  <c r="AP497" i="1" s="1"/>
  <c r="AI498" i="1"/>
  <c r="AP498" i="1" s="1"/>
  <c r="AI499" i="1"/>
  <c r="AP499" i="1" s="1"/>
  <c r="AI500" i="1"/>
  <c r="AP500" i="1" s="1"/>
  <c r="AI501" i="1"/>
  <c r="AP501" i="1" s="1"/>
  <c r="AI502" i="1"/>
  <c r="AP502" i="1" s="1"/>
  <c r="AI503" i="1"/>
  <c r="AP503" i="1" s="1"/>
  <c r="AI504" i="1"/>
  <c r="AP504" i="1" s="1"/>
  <c r="AI505" i="1"/>
  <c r="AP505" i="1" s="1"/>
  <c r="AI506" i="1"/>
  <c r="AP506" i="1" s="1"/>
  <c r="AI507" i="1"/>
  <c r="AP507" i="1" s="1"/>
  <c r="AI508" i="1"/>
  <c r="AP508" i="1" s="1"/>
  <c r="AI509" i="1"/>
  <c r="AP509" i="1" s="1"/>
  <c r="AI510" i="1"/>
  <c r="AP510" i="1" s="1"/>
  <c r="AI511" i="1"/>
  <c r="AP511" i="1" s="1"/>
  <c r="AI512" i="1"/>
  <c r="AP512" i="1" s="1"/>
  <c r="AI513" i="1"/>
  <c r="AP513" i="1" s="1"/>
  <c r="AI514" i="1"/>
  <c r="AP514" i="1" s="1"/>
  <c r="AI515" i="1"/>
  <c r="AP515" i="1" s="1"/>
  <c r="AI516" i="1"/>
  <c r="AP516" i="1" s="1"/>
  <c r="AI517" i="1"/>
  <c r="AP517" i="1" s="1"/>
  <c r="AI518" i="1"/>
  <c r="AP518" i="1" s="1"/>
  <c r="AI519" i="1"/>
  <c r="AP519" i="1" s="1"/>
  <c r="AI520" i="1"/>
  <c r="AP520" i="1" s="1"/>
  <c r="AI521" i="1"/>
  <c r="AP521" i="1" s="1"/>
  <c r="AI522" i="1"/>
  <c r="AP522" i="1" s="1"/>
  <c r="AI523" i="1"/>
  <c r="AP523" i="1" s="1"/>
  <c r="AI524" i="1"/>
  <c r="AP524" i="1" s="1"/>
  <c r="AI525" i="1"/>
  <c r="AP525" i="1" s="1"/>
  <c r="AI526" i="1"/>
  <c r="AP526" i="1" s="1"/>
  <c r="AI527" i="1"/>
  <c r="AP527" i="1" s="1"/>
  <c r="AI528" i="1"/>
  <c r="AP528" i="1" s="1"/>
  <c r="AI529" i="1"/>
  <c r="AP529" i="1" s="1"/>
  <c r="AI530" i="1"/>
  <c r="AP530" i="1" s="1"/>
  <c r="AI531" i="1"/>
  <c r="AP531" i="1" s="1"/>
  <c r="AI532" i="1"/>
  <c r="AP532" i="1" s="1"/>
  <c r="AI533" i="1"/>
  <c r="AP533" i="1" s="1"/>
  <c r="AI534" i="1"/>
  <c r="AP534" i="1" s="1"/>
  <c r="AI535" i="1"/>
  <c r="AP535" i="1" s="1"/>
  <c r="AI536" i="1"/>
  <c r="AP536" i="1" s="1"/>
  <c r="AI537" i="1"/>
  <c r="AP537" i="1" s="1"/>
  <c r="AI538" i="1"/>
  <c r="AP538" i="1" s="1"/>
  <c r="AI539" i="1"/>
  <c r="AP539" i="1" s="1"/>
  <c r="AI540" i="1"/>
  <c r="AP540" i="1" s="1"/>
  <c r="AI541" i="1"/>
  <c r="AP541" i="1" s="1"/>
  <c r="AI542" i="1"/>
  <c r="AP542" i="1" s="1"/>
  <c r="AI543" i="1"/>
  <c r="AP543" i="1" s="1"/>
  <c r="AI544" i="1"/>
  <c r="AP544" i="1" s="1"/>
  <c r="AI545" i="1"/>
  <c r="AP545" i="1" s="1"/>
  <c r="AI546" i="1"/>
  <c r="AP546" i="1" s="1"/>
  <c r="AI547" i="1"/>
  <c r="AP547" i="1" s="1"/>
  <c r="AI548" i="1"/>
  <c r="AP548" i="1" s="1"/>
  <c r="AI549" i="1"/>
  <c r="AP549" i="1" s="1"/>
  <c r="AI550" i="1"/>
  <c r="AP550" i="1" s="1"/>
  <c r="AI551" i="1"/>
  <c r="AP551" i="1" s="1"/>
  <c r="AI552" i="1"/>
  <c r="AP552" i="1" s="1"/>
  <c r="AI553" i="1"/>
  <c r="AP553" i="1" s="1"/>
  <c r="AI554" i="1"/>
  <c r="AP554" i="1" s="1"/>
  <c r="AI555" i="1"/>
  <c r="AP555" i="1" s="1"/>
  <c r="AI556" i="1"/>
  <c r="AP556" i="1" s="1"/>
  <c r="AI557" i="1"/>
  <c r="AP557" i="1" s="1"/>
  <c r="AI558" i="1"/>
  <c r="AP558" i="1" s="1"/>
  <c r="AI559" i="1"/>
  <c r="AP559" i="1" s="1"/>
  <c r="AI560" i="1"/>
  <c r="AP560" i="1" s="1"/>
  <c r="AI561" i="1"/>
  <c r="AP561" i="1" s="1"/>
  <c r="AI562" i="1"/>
  <c r="AP562" i="1" s="1"/>
  <c r="AI563" i="1"/>
  <c r="AP563" i="1" s="1"/>
  <c r="AI564" i="1"/>
  <c r="AP564" i="1" s="1"/>
  <c r="AI565" i="1"/>
  <c r="AP565" i="1" s="1"/>
  <c r="AI566" i="1"/>
  <c r="AP566" i="1" s="1"/>
  <c r="AI567" i="1"/>
  <c r="AP567" i="1" s="1"/>
  <c r="AI568" i="1"/>
  <c r="AP568" i="1" s="1"/>
  <c r="AI569" i="1"/>
  <c r="AP569" i="1" s="1"/>
  <c r="AI570" i="1"/>
  <c r="AP570" i="1" s="1"/>
  <c r="AI571" i="1"/>
  <c r="AP571" i="1" s="1"/>
  <c r="AI572" i="1"/>
  <c r="AP572" i="1" s="1"/>
  <c r="AI573" i="1"/>
  <c r="AP573" i="1" s="1"/>
  <c r="AI574" i="1"/>
  <c r="AP574" i="1" s="1"/>
  <c r="AI575" i="1"/>
  <c r="AP575" i="1" s="1"/>
  <c r="AI576" i="1"/>
  <c r="AP576" i="1" s="1"/>
  <c r="AI577" i="1"/>
  <c r="AP577" i="1" s="1"/>
  <c r="AI578" i="1"/>
  <c r="AP578" i="1" s="1"/>
  <c r="AI579" i="1"/>
  <c r="AP579" i="1" s="1"/>
  <c r="AI580" i="1"/>
  <c r="AP580" i="1" s="1"/>
  <c r="AI581" i="1"/>
  <c r="AP581" i="1" s="1"/>
  <c r="AI582" i="1"/>
  <c r="AP582" i="1" s="1"/>
  <c r="AI583" i="1"/>
  <c r="AP583" i="1" s="1"/>
  <c r="AI584" i="1"/>
  <c r="AP584" i="1" s="1"/>
  <c r="AI585" i="1"/>
  <c r="AP585" i="1" s="1"/>
  <c r="AI586" i="1"/>
  <c r="AP586" i="1" s="1"/>
  <c r="AI587" i="1"/>
  <c r="AP587" i="1" s="1"/>
  <c r="AI588" i="1"/>
  <c r="AP588" i="1" s="1"/>
  <c r="AI589" i="1"/>
  <c r="AP589" i="1" s="1"/>
  <c r="AI590" i="1"/>
  <c r="AP590" i="1" s="1"/>
  <c r="AI591" i="1"/>
  <c r="AP591" i="1" s="1"/>
  <c r="AI592" i="1"/>
  <c r="AP592" i="1" s="1"/>
  <c r="AI593" i="1"/>
  <c r="AP593" i="1" s="1"/>
  <c r="AI594" i="1"/>
  <c r="AP594" i="1" s="1"/>
  <c r="AI595" i="1"/>
  <c r="AP595" i="1" s="1"/>
  <c r="AI596" i="1"/>
  <c r="AP596" i="1" s="1"/>
  <c r="AI597" i="1"/>
  <c r="AP597" i="1" s="1"/>
  <c r="AI598" i="1"/>
  <c r="AP598" i="1" s="1"/>
  <c r="AI599" i="1"/>
  <c r="AP599" i="1" s="1"/>
  <c r="AI600" i="1"/>
  <c r="AP600" i="1" s="1"/>
  <c r="AI601" i="1"/>
  <c r="AP601" i="1" s="1"/>
  <c r="AI602" i="1"/>
  <c r="AP602" i="1" s="1"/>
  <c r="AI603" i="1"/>
  <c r="AP603" i="1" s="1"/>
  <c r="AI604" i="1"/>
  <c r="AP604" i="1" s="1"/>
  <c r="AI605" i="1"/>
  <c r="AP605" i="1" s="1"/>
  <c r="AI606" i="1"/>
  <c r="AP606" i="1" s="1"/>
  <c r="AI607" i="1"/>
  <c r="AP607" i="1" s="1"/>
  <c r="AI608" i="1"/>
  <c r="AP608" i="1" s="1"/>
  <c r="AI609" i="1"/>
  <c r="AP609" i="1" s="1"/>
  <c r="AI610" i="1"/>
  <c r="AP610" i="1" s="1"/>
  <c r="AI611" i="1"/>
  <c r="AP611" i="1" s="1"/>
  <c r="AI612" i="1"/>
  <c r="AP612" i="1" s="1"/>
  <c r="AI613" i="1"/>
  <c r="AP613" i="1" s="1"/>
  <c r="AI614" i="1"/>
  <c r="AP614" i="1" s="1"/>
  <c r="AI615" i="1"/>
  <c r="AP615" i="1" s="1"/>
  <c r="AI616" i="1"/>
  <c r="AP616" i="1" s="1"/>
  <c r="AI617" i="1"/>
  <c r="AP617" i="1" s="1"/>
  <c r="AI618" i="1"/>
  <c r="AP618" i="1" s="1"/>
  <c r="AI619" i="1"/>
  <c r="AP619" i="1" s="1"/>
  <c r="AI620" i="1"/>
  <c r="AP620" i="1" s="1"/>
  <c r="AI621" i="1"/>
  <c r="AP621" i="1" s="1"/>
  <c r="AI622" i="1"/>
  <c r="AP622" i="1" s="1"/>
  <c r="AI623" i="1"/>
  <c r="AP623" i="1" s="1"/>
  <c r="AI624" i="1"/>
  <c r="AP624" i="1" s="1"/>
  <c r="AI625" i="1"/>
  <c r="AP625" i="1" s="1"/>
  <c r="AI626" i="1"/>
  <c r="AP626" i="1" s="1"/>
  <c r="AI627" i="1"/>
  <c r="AP627" i="1" s="1"/>
  <c r="AI628" i="1"/>
  <c r="AP628" i="1" s="1"/>
  <c r="AI629" i="1"/>
  <c r="AP629" i="1" s="1"/>
  <c r="AI630" i="1"/>
  <c r="AP630" i="1" s="1"/>
  <c r="AI631" i="1"/>
  <c r="AP631" i="1" s="1"/>
  <c r="AI632" i="1"/>
  <c r="AP632" i="1" s="1"/>
  <c r="AI633" i="1"/>
  <c r="AP633" i="1" s="1"/>
  <c r="AI634" i="1"/>
  <c r="AP634" i="1" s="1"/>
  <c r="AI635" i="1"/>
  <c r="AP635" i="1" s="1"/>
  <c r="AI636" i="1"/>
  <c r="AP636" i="1" s="1"/>
  <c r="AI637" i="1"/>
  <c r="AP637" i="1" s="1"/>
  <c r="AI638" i="1"/>
  <c r="AP638" i="1" s="1"/>
  <c r="AI639" i="1"/>
  <c r="AP639" i="1" s="1"/>
  <c r="AI640" i="1"/>
  <c r="AP640" i="1" s="1"/>
  <c r="AI641" i="1"/>
  <c r="AP641" i="1" s="1"/>
  <c r="AI642" i="1"/>
  <c r="AP642" i="1" s="1"/>
  <c r="AI643" i="1"/>
  <c r="AP643" i="1" s="1"/>
  <c r="AI644" i="1"/>
  <c r="AP644" i="1" s="1"/>
  <c r="AI645" i="1"/>
  <c r="AP645" i="1" s="1"/>
  <c r="AI646" i="1"/>
  <c r="AP646" i="1" s="1"/>
  <c r="AI647" i="1"/>
  <c r="AP647" i="1" s="1"/>
  <c r="AI648" i="1"/>
  <c r="AP648" i="1" s="1"/>
  <c r="AI649" i="1"/>
  <c r="AP649" i="1" s="1"/>
  <c r="AI650" i="1"/>
  <c r="AP650" i="1" s="1"/>
  <c r="AI651" i="1"/>
  <c r="AP651" i="1" s="1"/>
  <c r="AI652" i="1"/>
  <c r="AP652" i="1" s="1"/>
  <c r="AI653" i="1"/>
  <c r="AP653" i="1" s="1"/>
  <c r="AI654" i="1"/>
  <c r="AP654" i="1" s="1"/>
  <c r="AI655" i="1"/>
  <c r="AP655" i="1" s="1"/>
  <c r="AI656" i="1"/>
  <c r="AP656" i="1" s="1"/>
  <c r="AI657" i="1"/>
  <c r="AP657" i="1" s="1"/>
  <c r="AI658" i="1"/>
  <c r="AP658" i="1" s="1"/>
  <c r="AI659" i="1"/>
  <c r="AP659" i="1" s="1"/>
  <c r="AI660" i="1"/>
  <c r="AP660" i="1" s="1"/>
  <c r="AI661" i="1"/>
  <c r="AP661" i="1" s="1"/>
  <c r="AI662" i="1"/>
  <c r="AP662" i="1" s="1"/>
  <c r="AI663" i="1"/>
  <c r="AP663" i="1" s="1"/>
  <c r="AI664" i="1"/>
  <c r="AP664" i="1" s="1"/>
  <c r="AI665" i="1"/>
  <c r="AP665" i="1" s="1"/>
  <c r="AI666" i="1"/>
  <c r="AP666" i="1" s="1"/>
  <c r="AI667" i="1"/>
  <c r="AP667" i="1" s="1"/>
  <c r="AI668" i="1"/>
  <c r="AP668" i="1" s="1"/>
  <c r="AI669" i="1"/>
  <c r="AP669" i="1" s="1"/>
  <c r="AI670" i="1"/>
  <c r="AP670" i="1" s="1"/>
  <c r="AI671" i="1"/>
  <c r="AP671" i="1" s="1"/>
  <c r="AI672" i="1"/>
  <c r="AP672" i="1" s="1"/>
  <c r="AI673" i="1"/>
  <c r="AP673" i="1" s="1"/>
  <c r="AI674" i="1"/>
  <c r="AP674" i="1" s="1"/>
  <c r="AI675" i="1"/>
  <c r="AP675" i="1" s="1"/>
  <c r="AI676" i="1"/>
  <c r="AP676" i="1" s="1"/>
  <c r="AI677" i="1"/>
  <c r="AP677" i="1" s="1"/>
  <c r="AI678" i="1"/>
  <c r="AP678" i="1" s="1"/>
  <c r="AI679" i="1"/>
  <c r="AP679" i="1" s="1"/>
  <c r="AI680" i="1"/>
  <c r="AP680" i="1" s="1"/>
  <c r="AI681" i="1"/>
  <c r="AP681" i="1" s="1"/>
  <c r="AI682" i="1"/>
  <c r="AP682" i="1" s="1"/>
  <c r="AI683" i="1"/>
  <c r="AP683" i="1" s="1"/>
  <c r="AI684" i="1"/>
  <c r="AP684" i="1" s="1"/>
  <c r="AI685" i="1"/>
  <c r="AP685" i="1" s="1"/>
  <c r="AI686" i="1"/>
  <c r="AP686" i="1" s="1"/>
  <c r="AI687" i="1"/>
  <c r="AP687" i="1" s="1"/>
  <c r="AI688" i="1"/>
  <c r="AP688" i="1" s="1"/>
  <c r="AI689" i="1"/>
  <c r="AP689" i="1" s="1"/>
  <c r="AI690" i="1"/>
  <c r="AP690" i="1" s="1"/>
  <c r="AI691" i="1"/>
  <c r="AP691" i="1" s="1"/>
  <c r="AI692" i="1"/>
  <c r="AP692" i="1" s="1"/>
  <c r="AI693" i="1"/>
  <c r="AP693" i="1" s="1"/>
  <c r="AI694" i="1"/>
  <c r="AP694" i="1" s="1"/>
  <c r="AI695" i="1"/>
  <c r="AP695" i="1" s="1"/>
  <c r="AI696" i="1"/>
  <c r="AP696" i="1" s="1"/>
  <c r="AI697" i="1"/>
  <c r="AP697" i="1" s="1"/>
  <c r="AI698" i="1"/>
  <c r="AP698" i="1" s="1"/>
  <c r="AI699" i="1"/>
  <c r="AP699" i="1" s="1"/>
  <c r="AI700" i="1"/>
  <c r="AP700" i="1" s="1"/>
  <c r="AI701" i="1"/>
  <c r="AP701" i="1" s="1"/>
  <c r="AI702" i="1"/>
  <c r="AP702" i="1" s="1"/>
  <c r="AI703" i="1"/>
  <c r="AP703" i="1" s="1"/>
  <c r="AI704" i="1"/>
  <c r="AP704" i="1" s="1"/>
  <c r="AI705" i="1"/>
  <c r="AP705" i="1" s="1"/>
  <c r="AI706" i="1"/>
  <c r="AP706" i="1" s="1"/>
  <c r="AI707" i="1"/>
  <c r="AP707" i="1" s="1"/>
  <c r="AI708" i="1"/>
  <c r="AP708" i="1" s="1"/>
  <c r="AI709" i="1"/>
  <c r="AP709" i="1" s="1"/>
  <c r="AI710" i="1"/>
  <c r="AP710" i="1" s="1"/>
  <c r="AI711" i="1"/>
  <c r="AP711" i="1" s="1"/>
  <c r="AI712" i="1"/>
  <c r="AP712" i="1" s="1"/>
  <c r="AI713" i="1"/>
  <c r="AP713" i="1" s="1"/>
  <c r="AI714" i="1"/>
  <c r="AP714" i="1" s="1"/>
  <c r="AI715" i="1"/>
  <c r="AP715" i="1" s="1"/>
  <c r="AI716" i="1"/>
  <c r="AP716" i="1" s="1"/>
  <c r="AI717" i="1"/>
  <c r="AP717" i="1" s="1"/>
  <c r="AI718" i="1"/>
  <c r="AP718" i="1" s="1"/>
  <c r="AI719" i="1"/>
  <c r="AP719" i="1" s="1"/>
  <c r="AI720" i="1"/>
  <c r="AP720" i="1" s="1"/>
  <c r="AI721" i="1"/>
  <c r="AP721" i="1" s="1"/>
  <c r="AI722" i="1"/>
  <c r="AP722" i="1" s="1"/>
  <c r="AI723" i="1"/>
  <c r="AP723" i="1" s="1"/>
  <c r="AI724" i="1"/>
  <c r="AP724" i="1" s="1"/>
  <c r="AI725" i="1"/>
  <c r="AP725" i="1" s="1"/>
  <c r="AI726" i="1"/>
  <c r="AP726" i="1" s="1"/>
  <c r="AI727" i="1"/>
  <c r="AP727" i="1" s="1"/>
  <c r="AI728" i="1"/>
  <c r="AP728" i="1" s="1"/>
  <c r="AI729" i="1"/>
  <c r="AP729" i="1" s="1"/>
  <c r="AI730" i="1"/>
  <c r="AP730" i="1" s="1"/>
  <c r="AI731" i="1"/>
  <c r="AP731" i="1" s="1"/>
  <c r="AI732" i="1"/>
  <c r="AP732" i="1" s="1"/>
  <c r="AI733" i="1"/>
  <c r="AP733" i="1" s="1"/>
  <c r="AI734" i="1"/>
  <c r="AP734" i="1" s="1"/>
  <c r="AI735" i="1"/>
  <c r="AP735" i="1" s="1"/>
  <c r="AI736" i="1"/>
  <c r="AP736" i="1" s="1"/>
  <c r="AI737" i="1"/>
  <c r="AP737" i="1" s="1"/>
  <c r="AI738" i="1"/>
  <c r="AP738" i="1" s="1"/>
  <c r="AI739" i="1"/>
  <c r="AP739" i="1" s="1"/>
  <c r="AI740" i="1"/>
  <c r="AP740" i="1" s="1"/>
  <c r="AI741" i="1"/>
  <c r="AP741" i="1" s="1"/>
  <c r="AI742" i="1"/>
  <c r="AP742" i="1" s="1"/>
  <c r="AI743" i="1"/>
  <c r="AP743" i="1" s="1"/>
  <c r="AI744" i="1"/>
  <c r="AP744" i="1" s="1"/>
  <c r="AI745" i="1"/>
  <c r="AP745" i="1" s="1"/>
  <c r="AI746" i="1"/>
  <c r="AP746" i="1" s="1"/>
  <c r="AI747" i="1"/>
  <c r="AP747" i="1" s="1"/>
  <c r="AI748" i="1"/>
  <c r="AP748" i="1" s="1"/>
  <c r="AI749" i="1"/>
  <c r="AP749" i="1" s="1"/>
  <c r="AI750" i="1"/>
  <c r="AP750" i="1" s="1"/>
  <c r="AI751" i="1"/>
  <c r="AP751" i="1" s="1"/>
  <c r="AI752" i="1"/>
  <c r="AP752" i="1" s="1"/>
  <c r="AI753" i="1"/>
  <c r="AP753" i="1" s="1"/>
  <c r="AI754" i="1"/>
  <c r="AP754" i="1" s="1"/>
  <c r="AI755" i="1"/>
  <c r="AP755" i="1" s="1"/>
  <c r="AI756" i="1"/>
  <c r="AP756" i="1" s="1"/>
  <c r="AI757" i="1"/>
  <c r="AP757" i="1" s="1"/>
  <c r="AI758" i="1"/>
  <c r="AP758" i="1" s="1"/>
  <c r="AI759" i="1"/>
  <c r="AP759" i="1" s="1"/>
  <c r="AI760" i="1"/>
  <c r="AP760" i="1" s="1"/>
  <c r="AI761" i="1"/>
  <c r="AP761" i="1" s="1"/>
  <c r="AI762" i="1"/>
  <c r="AP762" i="1" s="1"/>
  <c r="AI763" i="1"/>
  <c r="AP763" i="1" s="1"/>
  <c r="AI764" i="1"/>
  <c r="AP764" i="1" s="1"/>
  <c r="AI765" i="1"/>
  <c r="AP765" i="1" s="1"/>
  <c r="AI766" i="1"/>
  <c r="AP766" i="1" s="1"/>
  <c r="AI767" i="1"/>
  <c r="AP767" i="1" s="1"/>
  <c r="AI768" i="1"/>
  <c r="AP768" i="1" s="1"/>
  <c r="AI769" i="1"/>
  <c r="AP769" i="1" s="1"/>
  <c r="AI770" i="1"/>
  <c r="AP770" i="1" s="1"/>
  <c r="AI771" i="1"/>
  <c r="AP771" i="1" s="1"/>
  <c r="AI772" i="1"/>
  <c r="AP772" i="1" s="1"/>
  <c r="AI773" i="1"/>
  <c r="AP773" i="1" s="1"/>
  <c r="AI774" i="1"/>
  <c r="AP774" i="1" s="1"/>
  <c r="AI775" i="1"/>
  <c r="AP775" i="1" s="1"/>
  <c r="AI776" i="1"/>
  <c r="AP776" i="1" s="1"/>
  <c r="AI777" i="1"/>
  <c r="AP777" i="1" s="1"/>
  <c r="AI778" i="1"/>
  <c r="AP778" i="1" s="1"/>
  <c r="AI779" i="1"/>
  <c r="AP779" i="1" s="1"/>
  <c r="AI780" i="1"/>
  <c r="AP780" i="1" s="1"/>
  <c r="AI781" i="1"/>
  <c r="AP781" i="1" s="1"/>
  <c r="AI782" i="1"/>
  <c r="AP782" i="1" s="1"/>
  <c r="AI783" i="1"/>
  <c r="AP783" i="1" s="1"/>
  <c r="AI784" i="1"/>
  <c r="AP784" i="1" s="1"/>
  <c r="AI785" i="1"/>
  <c r="AP785" i="1" s="1"/>
  <c r="AI786" i="1"/>
  <c r="AP786" i="1" s="1"/>
  <c r="AI787" i="1"/>
  <c r="AP787" i="1" s="1"/>
  <c r="AI788" i="1"/>
  <c r="AP788" i="1" s="1"/>
  <c r="AI789" i="1"/>
  <c r="AP789" i="1" s="1"/>
  <c r="AI790" i="1"/>
  <c r="AP790" i="1" s="1"/>
  <c r="AI791" i="1"/>
  <c r="AP791" i="1" s="1"/>
  <c r="AI792" i="1"/>
  <c r="AP792" i="1" s="1"/>
  <c r="AI793" i="1"/>
  <c r="AP793" i="1" s="1"/>
  <c r="AI794" i="1"/>
  <c r="AP794" i="1" s="1"/>
  <c r="AI795" i="1"/>
  <c r="AP795" i="1" s="1"/>
  <c r="AI796" i="1"/>
  <c r="AP796" i="1" s="1"/>
  <c r="AI797" i="1"/>
  <c r="AP797" i="1" s="1"/>
  <c r="AI798" i="1"/>
  <c r="AP798" i="1" s="1"/>
  <c r="AI799" i="1"/>
  <c r="AP799" i="1" s="1"/>
  <c r="AI800" i="1"/>
  <c r="AP800" i="1" s="1"/>
  <c r="AI801" i="1"/>
  <c r="AP801" i="1" s="1"/>
  <c r="AI802" i="1"/>
  <c r="AP802" i="1" s="1"/>
  <c r="AI803" i="1"/>
  <c r="AP803" i="1" s="1"/>
  <c r="AI804" i="1"/>
  <c r="AP804" i="1" s="1"/>
  <c r="AI805" i="1"/>
  <c r="AP805" i="1" s="1"/>
  <c r="AI806" i="1"/>
  <c r="AP806" i="1" s="1"/>
  <c r="AI807" i="1"/>
  <c r="AP807" i="1" s="1"/>
  <c r="AI808" i="1"/>
  <c r="AP808" i="1" s="1"/>
  <c r="AI809" i="1"/>
  <c r="AP809" i="1" s="1"/>
  <c r="AI810" i="1"/>
  <c r="AP810" i="1" s="1"/>
  <c r="AI811" i="1"/>
  <c r="AP811" i="1" s="1"/>
  <c r="AI812" i="1"/>
  <c r="AP812" i="1" s="1"/>
  <c r="AI813" i="1"/>
  <c r="AP813" i="1" s="1"/>
  <c r="AI814" i="1"/>
  <c r="AP814" i="1" s="1"/>
  <c r="AI815" i="1"/>
  <c r="AP815" i="1" s="1"/>
  <c r="AI816" i="1"/>
  <c r="AP816" i="1" s="1"/>
  <c r="AI817" i="1"/>
  <c r="AP817" i="1" s="1"/>
  <c r="AI818" i="1"/>
  <c r="AP818" i="1" s="1"/>
  <c r="AI819" i="1"/>
  <c r="AP819" i="1" s="1"/>
  <c r="AI820" i="1"/>
  <c r="AP820" i="1" s="1"/>
  <c r="AI821" i="1"/>
  <c r="AP821" i="1" s="1"/>
  <c r="AI822" i="1"/>
  <c r="AP822" i="1" s="1"/>
  <c r="AI823" i="1"/>
  <c r="AP823" i="1" s="1"/>
  <c r="AI824" i="1"/>
  <c r="AP824" i="1" s="1"/>
  <c r="AI825" i="1"/>
  <c r="AP825" i="1" s="1"/>
  <c r="AI826" i="1"/>
  <c r="AP826" i="1" s="1"/>
  <c r="AI827" i="1"/>
  <c r="AP827" i="1" s="1"/>
  <c r="AI828" i="1"/>
  <c r="AP828" i="1" s="1"/>
  <c r="AI829" i="1"/>
  <c r="AP829" i="1" s="1"/>
  <c r="AI830" i="1"/>
  <c r="AP830" i="1" s="1"/>
  <c r="AI831" i="1"/>
  <c r="AP831" i="1" s="1"/>
  <c r="AI832" i="1"/>
  <c r="AP832" i="1" s="1"/>
  <c r="AI833" i="1"/>
  <c r="AP833" i="1" s="1"/>
  <c r="AI834" i="1"/>
  <c r="AP834" i="1" s="1"/>
  <c r="AI835" i="1"/>
  <c r="AP835" i="1" s="1"/>
  <c r="AI836" i="1"/>
  <c r="AP836" i="1" s="1"/>
  <c r="AI837" i="1"/>
  <c r="AP837" i="1" s="1"/>
  <c r="AI838" i="1"/>
  <c r="AP838" i="1" s="1"/>
  <c r="AI839" i="1"/>
  <c r="AP839" i="1" s="1"/>
  <c r="AI840" i="1"/>
  <c r="AP840" i="1" s="1"/>
  <c r="AI841" i="1"/>
  <c r="AP841" i="1" s="1"/>
  <c r="AI842" i="1"/>
  <c r="AP842" i="1" s="1"/>
  <c r="AI843" i="1"/>
  <c r="AP843" i="1" s="1"/>
  <c r="AI844" i="1"/>
  <c r="AP844" i="1" s="1"/>
  <c r="AI845" i="1"/>
  <c r="AP845" i="1" s="1"/>
  <c r="AI846" i="1"/>
  <c r="AP846" i="1" s="1"/>
  <c r="AI847" i="1"/>
  <c r="AP847" i="1" s="1"/>
  <c r="AI848" i="1"/>
  <c r="AP848" i="1" s="1"/>
  <c r="AI849" i="1"/>
  <c r="AP849" i="1" s="1"/>
  <c r="AI850" i="1"/>
  <c r="AP850" i="1" s="1"/>
  <c r="AI851" i="1"/>
  <c r="AP851" i="1" s="1"/>
  <c r="AI852" i="1"/>
  <c r="AP852" i="1" s="1"/>
  <c r="AI853" i="1"/>
  <c r="AP853" i="1" s="1"/>
  <c r="AI854" i="1"/>
  <c r="AP854" i="1" s="1"/>
  <c r="AI855" i="1"/>
  <c r="AP855" i="1" s="1"/>
  <c r="AI856" i="1"/>
  <c r="AP856" i="1" s="1"/>
  <c r="AI857" i="1"/>
  <c r="AP857" i="1" s="1"/>
  <c r="AI858" i="1"/>
  <c r="AP858" i="1" s="1"/>
  <c r="AI859" i="1"/>
  <c r="AP859" i="1" s="1"/>
  <c r="AI860" i="1"/>
  <c r="AP860" i="1" s="1"/>
  <c r="AI861" i="1"/>
  <c r="AP861" i="1" s="1"/>
  <c r="AI862" i="1"/>
  <c r="AP862" i="1" s="1"/>
  <c r="AI863" i="1"/>
  <c r="AP863" i="1" s="1"/>
  <c r="AI864" i="1"/>
  <c r="AP864" i="1" s="1"/>
  <c r="AI865" i="1"/>
  <c r="AP865" i="1" s="1"/>
  <c r="AI866" i="1"/>
  <c r="AP866" i="1" s="1"/>
  <c r="AI867" i="1"/>
  <c r="AP867" i="1" s="1"/>
  <c r="AI868" i="1"/>
  <c r="AP868" i="1" s="1"/>
  <c r="AI869" i="1"/>
  <c r="AP869" i="1" s="1"/>
  <c r="AI870" i="1"/>
  <c r="AP870" i="1" s="1"/>
  <c r="AI871" i="1"/>
  <c r="AP871" i="1" s="1"/>
  <c r="AI872" i="1"/>
  <c r="AP872" i="1" s="1"/>
  <c r="AI873" i="1"/>
  <c r="AP873" i="1" s="1"/>
  <c r="AI874" i="1"/>
  <c r="AP874" i="1" s="1"/>
  <c r="AI875" i="1"/>
  <c r="AP875" i="1" s="1"/>
  <c r="AI876" i="1"/>
  <c r="AP876" i="1" s="1"/>
  <c r="AI877" i="1"/>
  <c r="AP877" i="1" s="1"/>
  <c r="AI878" i="1"/>
  <c r="AP878" i="1" s="1"/>
  <c r="AI879" i="1"/>
  <c r="AP879" i="1" s="1"/>
  <c r="AI880" i="1"/>
  <c r="AP880" i="1" s="1"/>
  <c r="AI881" i="1"/>
  <c r="AP881" i="1" s="1"/>
  <c r="AI882" i="1"/>
  <c r="AP882" i="1" s="1"/>
  <c r="AI883" i="1"/>
  <c r="AP883" i="1" s="1"/>
  <c r="AI884" i="1"/>
  <c r="AP884" i="1" s="1"/>
  <c r="AI885" i="1"/>
  <c r="AP885" i="1" s="1"/>
  <c r="AI886" i="1"/>
  <c r="AP886" i="1" s="1"/>
  <c r="AI887" i="1"/>
  <c r="AP887" i="1" s="1"/>
  <c r="AI888" i="1"/>
  <c r="AP888" i="1" s="1"/>
  <c r="AI889" i="1"/>
  <c r="AP889" i="1" s="1"/>
  <c r="AI890" i="1"/>
  <c r="AP890" i="1" s="1"/>
  <c r="AI891" i="1"/>
  <c r="AP891" i="1" s="1"/>
  <c r="AI892" i="1"/>
  <c r="AP892" i="1" s="1"/>
  <c r="AI893" i="1"/>
  <c r="AP893" i="1" s="1"/>
  <c r="AI894" i="1"/>
  <c r="AP894" i="1" s="1"/>
  <c r="AI895" i="1"/>
  <c r="AP895" i="1" s="1"/>
  <c r="AI896" i="1"/>
  <c r="AP896" i="1" s="1"/>
  <c r="AI897" i="1"/>
  <c r="AP897" i="1" s="1"/>
  <c r="AI898" i="1"/>
  <c r="AP898" i="1" s="1"/>
  <c r="AI899" i="1"/>
  <c r="AP899" i="1" s="1"/>
  <c r="AI900" i="1"/>
  <c r="AP900" i="1" s="1"/>
  <c r="AI901" i="1"/>
  <c r="AP901" i="1" s="1"/>
  <c r="AI902" i="1"/>
  <c r="AP902" i="1" s="1"/>
  <c r="AI903" i="1"/>
  <c r="AP903" i="1" s="1"/>
  <c r="AI904" i="1"/>
  <c r="AP904" i="1" s="1"/>
  <c r="AI905" i="1"/>
  <c r="AP905" i="1" s="1"/>
  <c r="AI906" i="1"/>
  <c r="AP906" i="1" s="1"/>
  <c r="AI907" i="1"/>
  <c r="AP907" i="1" s="1"/>
  <c r="AI908" i="1"/>
  <c r="AP908" i="1" s="1"/>
  <c r="AI909" i="1"/>
  <c r="AP909" i="1" s="1"/>
  <c r="AI910" i="1"/>
  <c r="AP910" i="1" s="1"/>
  <c r="AI911" i="1"/>
  <c r="AP911" i="1" s="1"/>
  <c r="AI912" i="1"/>
  <c r="AP912" i="1" s="1"/>
  <c r="AI913" i="1"/>
  <c r="AP913" i="1" s="1"/>
  <c r="AI914" i="1"/>
  <c r="AP914" i="1" s="1"/>
  <c r="AI915" i="1"/>
  <c r="AP915" i="1" s="1"/>
  <c r="AI916" i="1"/>
  <c r="AP916" i="1" s="1"/>
  <c r="AI917" i="1"/>
  <c r="AP917" i="1" s="1"/>
  <c r="AI918" i="1"/>
  <c r="AP918" i="1" s="1"/>
  <c r="AI919" i="1"/>
  <c r="AP919" i="1" s="1"/>
  <c r="AI920" i="1"/>
  <c r="AP920" i="1" s="1"/>
  <c r="AI921" i="1"/>
  <c r="AP921" i="1" s="1"/>
  <c r="AI922" i="1"/>
  <c r="AP922" i="1" s="1"/>
  <c r="AI923" i="1"/>
  <c r="AP923" i="1" s="1"/>
  <c r="AI924" i="1"/>
  <c r="AP924" i="1" s="1"/>
  <c r="AI925" i="1"/>
  <c r="AP925" i="1" s="1"/>
  <c r="AI926" i="1"/>
  <c r="AP926" i="1" s="1"/>
  <c r="AI927" i="1"/>
  <c r="AP927" i="1" s="1"/>
  <c r="AI928" i="1"/>
  <c r="AP928" i="1" s="1"/>
  <c r="AI929" i="1"/>
  <c r="AP929" i="1" s="1"/>
  <c r="AI930" i="1"/>
  <c r="AP930" i="1" s="1"/>
  <c r="AI931" i="1"/>
  <c r="AP931" i="1" s="1"/>
  <c r="AI932" i="1"/>
  <c r="AP932" i="1" s="1"/>
  <c r="AI933" i="1"/>
  <c r="AP933" i="1" s="1"/>
  <c r="AI934" i="1"/>
  <c r="AP934" i="1" s="1"/>
  <c r="AI935" i="1"/>
  <c r="AP935" i="1" s="1"/>
  <c r="AI936" i="1"/>
  <c r="AP936" i="1" s="1"/>
  <c r="AI937" i="1"/>
  <c r="AP937" i="1" s="1"/>
  <c r="AI938" i="1"/>
  <c r="AP938" i="1" s="1"/>
  <c r="AI939" i="1"/>
  <c r="AP939" i="1" s="1"/>
  <c r="AI940" i="1"/>
  <c r="AP940" i="1" s="1"/>
  <c r="AI941" i="1"/>
  <c r="AP941" i="1" s="1"/>
  <c r="AI942" i="1"/>
  <c r="AP942" i="1" s="1"/>
  <c r="AI943" i="1"/>
  <c r="AP943" i="1" s="1"/>
  <c r="AI944" i="1"/>
  <c r="AP944" i="1" s="1"/>
  <c r="AI945" i="1"/>
  <c r="AP945" i="1" s="1"/>
  <c r="AI946" i="1"/>
  <c r="AP946" i="1" s="1"/>
  <c r="AI947" i="1"/>
  <c r="AP947" i="1" s="1"/>
  <c r="AI948" i="1"/>
  <c r="AP948" i="1" s="1"/>
  <c r="AI949" i="1"/>
  <c r="AP949" i="1" s="1"/>
  <c r="AI950" i="1"/>
  <c r="AP950" i="1" s="1"/>
  <c r="AI951" i="1"/>
  <c r="AP951" i="1" s="1"/>
  <c r="AI952" i="1"/>
  <c r="AP952" i="1" s="1"/>
  <c r="AI953" i="1"/>
  <c r="AP953" i="1" s="1"/>
  <c r="AI954" i="1"/>
  <c r="AP954" i="1" s="1"/>
  <c r="AI955" i="1"/>
  <c r="AP955" i="1" s="1"/>
  <c r="AI956" i="1"/>
  <c r="AP956" i="1" s="1"/>
  <c r="AI957" i="1"/>
  <c r="AP957" i="1" s="1"/>
  <c r="AI958" i="1"/>
  <c r="AP958" i="1" s="1"/>
  <c r="AI959" i="1"/>
  <c r="AP959" i="1" s="1"/>
  <c r="AI960" i="1"/>
  <c r="AP960" i="1" s="1"/>
  <c r="AI961" i="1"/>
  <c r="AP961" i="1" s="1"/>
  <c r="AI962" i="1"/>
  <c r="AP962" i="1" s="1"/>
  <c r="AI963" i="1"/>
  <c r="AP963" i="1" s="1"/>
  <c r="AI964" i="1"/>
  <c r="AP964" i="1" s="1"/>
  <c r="AI965" i="1"/>
  <c r="AP965" i="1" s="1"/>
  <c r="AI966" i="1"/>
  <c r="AP966" i="1" s="1"/>
  <c r="AI967" i="1"/>
  <c r="AP967" i="1" s="1"/>
  <c r="AI968" i="1"/>
  <c r="AP968" i="1" s="1"/>
  <c r="AI969" i="1"/>
  <c r="AP969" i="1" s="1"/>
  <c r="AI970" i="1"/>
  <c r="AP970" i="1" s="1"/>
  <c r="AI971" i="1"/>
  <c r="AP971" i="1" s="1"/>
  <c r="AI972" i="1"/>
  <c r="AP972" i="1" s="1"/>
  <c r="AI973" i="1"/>
  <c r="AP973" i="1" s="1"/>
  <c r="AI974" i="1"/>
  <c r="AP974" i="1" s="1"/>
  <c r="AI975" i="1"/>
  <c r="AP975" i="1" s="1"/>
  <c r="AI976" i="1"/>
  <c r="AP976" i="1" s="1"/>
  <c r="AI977" i="1"/>
  <c r="AP977" i="1" s="1"/>
  <c r="AI978" i="1"/>
  <c r="AP978" i="1" s="1"/>
  <c r="AI979" i="1"/>
  <c r="AP979" i="1" s="1"/>
  <c r="AI980" i="1"/>
  <c r="AP980" i="1" s="1"/>
  <c r="AI981" i="1"/>
  <c r="AP981" i="1" s="1"/>
  <c r="AI982" i="1"/>
  <c r="AP982" i="1" s="1"/>
  <c r="AI983" i="1"/>
  <c r="AP983" i="1" s="1"/>
  <c r="AI984" i="1"/>
  <c r="AP984" i="1" s="1"/>
  <c r="AI985" i="1"/>
  <c r="AP985" i="1" s="1"/>
  <c r="AI986" i="1"/>
  <c r="AP986" i="1" s="1"/>
  <c r="AI987" i="1"/>
  <c r="AP987" i="1" s="1"/>
  <c r="AI988" i="1"/>
  <c r="AP988" i="1" s="1"/>
  <c r="AI989" i="1"/>
  <c r="AP989" i="1" s="1"/>
  <c r="AI990" i="1"/>
  <c r="AP990" i="1" s="1"/>
  <c r="AI991" i="1"/>
  <c r="AP991" i="1" s="1"/>
  <c r="AI992" i="1"/>
  <c r="AP992" i="1" s="1"/>
  <c r="AI993" i="1"/>
  <c r="AP993" i="1" s="1"/>
  <c r="AI994" i="1"/>
  <c r="AP994" i="1" s="1"/>
  <c r="AI995" i="1"/>
  <c r="AP995" i="1" s="1"/>
  <c r="AI996" i="1"/>
  <c r="AP996" i="1" s="1"/>
  <c r="AI997" i="1"/>
  <c r="AP997" i="1" s="1"/>
  <c r="AI998" i="1"/>
  <c r="AP998" i="1" s="1"/>
  <c r="AI999" i="1"/>
  <c r="AP999" i="1" s="1"/>
  <c r="AI1000" i="1"/>
  <c r="AP1000" i="1" s="1"/>
  <c r="AI1001" i="1"/>
  <c r="AP1001" i="1" s="1"/>
  <c r="AI1002" i="1"/>
  <c r="AP1002" i="1" s="1"/>
  <c r="AI1003" i="1"/>
  <c r="AP1003" i="1" s="1"/>
  <c r="AI1004" i="1"/>
  <c r="AP1004" i="1" s="1"/>
  <c r="AI1005" i="1"/>
  <c r="AP1005" i="1" s="1"/>
  <c r="AI1006" i="1"/>
  <c r="AP1006" i="1" s="1"/>
  <c r="AI1007" i="1"/>
  <c r="AP1007" i="1" s="1"/>
  <c r="AI1008" i="1"/>
  <c r="AP1008" i="1" s="1"/>
  <c r="AI1009" i="1"/>
  <c r="AP1009" i="1" s="1"/>
  <c r="AI1010" i="1"/>
  <c r="AP1010" i="1" s="1"/>
  <c r="AI1011" i="1"/>
  <c r="AP1011" i="1" s="1"/>
  <c r="AI1012" i="1"/>
  <c r="AP1012" i="1" s="1"/>
  <c r="AI1013" i="1"/>
  <c r="AP1013" i="1" s="1"/>
  <c r="AI1014" i="1"/>
  <c r="AP1014" i="1" s="1"/>
  <c r="AI1015" i="1"/>
  <c r="AP1015" i="1" s="1"/>
  <c r="AI1016" i="1"/>
  <c r="AP1016" i="1" s="1"/>
  <c r="AI1017" i="1"/>
  <c r="AP1017" i="1" s="1"/>
  <c r="AI1018" i="1"/>
  <c r="AP1018" i="1" s="1"/>
  <c r="AI1019" i="1"/>
  <c r="AP1019" i="1" s="1"/>
  <c r="AI1020" i="1"/>
  <c r="AP1020" i="1" s="1"/>
  <c r="AI1021" i="1"/>
  <c r="AP1021" i="1" s="1"/>
  <c r="AI1022" i="1"/>
  <c r="AP1022" i="1" s="1"/>
  <c r="AI1023" i="1"/>
  <c r="AP1023" i="1" s="1"/>
  <c r="AI1024" i="1"/>
  <c r="AP1024" i="1" s="1"/>
  <c r="AI1025" i="1"/>
  <c r="AP1025" i="1" s="1"/>
  <c r="AI1026" i="1"/>
  <c r="AP1026" i="1" s="1"/>
  <c r="AI1027" i="1"/>
  <c r="AP1027" i="1" s="1"/>
  <c r="AI1028" i="1"/>
  <c r="AP1028" i="1" s="1"/>
  <c r="AI1029" i="1"/>
  <c r="AP1029" i="1" s="1"/>
  <c r="AI1030" i="1"/>
  <c r="AP1030" i="1" s="1"/>
  <c r="AI1031" i="1"/>
  <c r="AP1031" i="1" s="1"/>
  <c r="AI1032" i="1"/>
  <c r="AP1032" i="1" s="1"/>
  <c r="AI1033" i="1"/>
  <c r="AP1033" i="1" s="1"/>
  <c r="AI1034" i="1"/>
  <c r="AP1034" i="1" s="1"/>
  <c r="AI1035" i="1"/>
  <c r="AP1035" i="1" s="1"/>
  <c r="AI1036" i="1"/>
  <c r="AP1036" i="1" s="1"/>
  <c r="AI1037" i="1"/>
  <c r="AP1037" i="1" s="1"/>
  <c r="AI1038" i="1"/>
  <c r="AP1038" i="1" s="1"/>
  <c r="AI1039" i="1"/>
  <c r="AP1039" i="1" s="1"/>
  <c r="AI1040" i="1"/>
  <c r="AP1040" i="1" s="1"/>
  <c r="AI1041" i="1"/>
  <c r="AP1041" i="1" s="1"/>
  <c r="AI1042" i="1"/>
  <c r="AP1042" i="1" s="1"/>
  <c r="AI1043" i="1"/>
  <c r="AP1043" i="1" s="1"/>
  <c r="AI1044" i="1"/>
  <c r="AP1044" i="1" s="1"/>
  <c r="AI1045" i="1"/>
  <c r="AP1045" i="1" s="1"/>
  <c r="AI1046" i="1"/>
  <c r="AP1046" i="1" s="1"/>
  <c r="AI1047" i="1"/>
  <c r="AP1047" i="1" s="1"/>
  <c r="AI1048" i="1"/>
  <c r="AP1048" i="1" s="1"/>
  <c r="AI1049" i="1"/>
  <c r="AP1049" i="1" s="1"/>
  <c r="AI1050" i="1"/>
  <c r="AP1050" i="1" s="1"/>
  <c r="AI1051" i="1"/>
  <c r="AP1051" i="1" s="1"/>
  <c r="AI1052" i="1"/>
  <c r="AP1052" i="1" s="1"/>
  <c r="AI1053" i="1"/>
  <c r="AP1053" i="1" s="1"/>
  <c r="AI1054" i="1"/>
  <c r="AP1054" i="1" s="1"/>
  <c r="AI1055" i="1"/>
  <c r="AP1055" i="1" s="1"/>
  <c r="AI1056" i="1"/>
  <c r="AP1056" i="1" s="1"/>
  <c r="AI1057" i="1"/>
  <c r="AP1057" i="1" s="1"/>
  <c r="AI1058" i="1"/>
  <c r="AP1058" i="1" s="1"/>
  <c r="AI1059" i="1"/>
  <c r="AP1059" i="1" s="1"/>
  <c r="AI1060" i="1"/>
  <c r="AP1060" i="1" s="1"/>
  <c r="AI1061" i="1"/>
  <c r="AP1061" i="1" s="1"/>
  <c r="AI1062" i="1"/>
  <c r="AP1062" i="1" s="1"/>
  <c r="AI1063" i="1"/>
  <c r="AP1063" i="1" s="1"/>
  <c r="AI1064" i="1"/>
  <c r="AP1064" i="1" s="1"/>
  <c r="AI1065" i="1"/>
  <c r="AP1065" i="1" s="1"/>
  <c r="AI1066" i="1"/>
  <c r="AP1066" i="1" s="1"/>
  <c r="AI1067" i="1"/>
  <c r="AP1067" i="1" s="1"/>
  <c r="AI1068" i="1"/>
  <c r="AP1068" i="1" s="1"/>
  <c r="AI1069" i="1"/>
  <c r="AP1069" i="1" s="1"/>
  <c r="AI1070" i="1"/>
  <c r="AP1070" i="1" s="1"/>
  <c r="AI1071" i="1"/>
  <c r="AP1071" i="1" s="1"/>
  <c r="AI1072" i="1"/>
  <c r="AP1072" i="1" s="1"/>
  <c r="AI1073" i="1"/>
  <c r="AP1073" i="1" s="1"/>
  <c r="AI1074" i="1"/>
  <c r="AP1074" i="1" s="1"/>
  <c r="AI1075" i="1"/>
  <c r="AP1075" i="1" s="1"/>
  <c r="AI1076" i="1"/>
  <c r="AP1076" i="1" s="1"/>
  <c r="AI1077" i="1"/>
  <c r="AP1077" i="1" s="1"/>
  <c r="AI1078" i="1"/>
  <c r="AP1078" i="1" s="1"/>
  <c r="AI1079" i="1"/>
  <c r="AP1079" i="1" s="1"/>
  <c r="AI1080" i="1"/>
  <c r="AP1080" i="1" s="1"/>
  <c r="AI1081" i="1"/>
  <c r="AP1081" i="1" s="1"/>
  <c r="AI1082" i="1"/>
  <c r="AP1082" i="1" s="1"/>
  <c r="AI1083" i="1"/>
  <c r="AP1083" i="1" s="1"/>
  <c r="AI1084" i="1"/>
  <c r="AP1084" i="1" s="1"/>
  <c r="AI1085" i="1"/>
  <c r="AP1085" i="1" s="1"/>
  <c r="AI1086" i="1"/>
  <c r="AP1086" i="1" s="1"/>
  <c r="AI1087" i="1"/>
  <c r="AP1087" i="1" s="1"/>
  <c r="AI1088" i="1"/>
  <c r="AP1088" i="1" s="1"/>
  <c r="AI1089" i="1"/>
  <c r="AP1089" i="1" s="1"/>
  <c r="AI1090" i="1"/>
  <c r="AP1090" i="1" s="1"/>
  <c r="AI1091" i="1"/>
  <c r="AP1091" i="1" s="1"/>
  <c r="AI1092" i="1"/>
  <c r="AP1092" i="1" s="1"/>
  <c r="AI1093" i="1"/>
  <c r="AP1093" i="1" s="1"/>
  <c r="AI1094" i="1"/>
  <c r="AP1094" i="1" s="1"/>
  <c r="AI1095" i="1"/>
  <c r="AP1095" i="1" s="1"/>
  <c r="AI1096" i="1"/>
  <c r="AP1096" i="1" s="1"/>
  <c r="AI1097" i="1"/>
  <c r="AP1097" i="1" s="1"/>
  <c r="AI1098" i="1"/>
  <c r="AP1098" i="1" s="1"/>
  <c r="AI1099" i="1"/>
  <c r="AP1099" i="1" s="1"/>
  <c r="AI1100" i="1"/>
  <c r="AP1100" i="1" s="1"/>
  <c r="AI1101" i="1"/>
  <c r="AP1101" i="1" s="1"/>
  <c r="AI1102" i="1"/>
  <c r="AP1102" i="1" s="1"/>
  <c r="AI1103" i="1"/>
  <c r="AP1103" i="1" s="1"/>
  <c r="AI1104" i="1"/>
  <c r="AP1104" i="1" s="1"/>
  <c r="AI1105" i="1"/>
  <c r="AP1105" i="1" s="1"/>
  <c r="AI1106" i="1"/>
  <c r="AP1106" i="1" s="1"/>
  <c r="AI1107" i="1"/>
  <c r="AP1107" i="1" s="1"/>
  <c r="AI1108" i="1"/>
  <c r="AP1108" i="1" s="1"/>
  <c r="AI1109" i="1"/>
  <c r="AP1109" i="1" s="1"/>
  <c r="AI1110" i="1"/>
  <c r="AP1110" i="1" s="1"/>
  <c r="AI1111" i="1"/>
  <c r="AP1111" i="1" s="1"/>
  <c r="AI1112" i="1"/>
  <c r="AP1112" i="1" s="1"/>
  <c r="AI1113" i="1"/>
  <c r="AP1113" i="1" s="1"/>
  <c r="AI1114" i="1"/>
  <c r="AP1114" i="1" s="1"/>
  <c r="AI1115" i="1"/>
  <c r="AP1115" i="1" s="1"/>
  <c r="AI1116" i="1"/>
  <c r="AP1116" i="1" s="1"/>
  <c r="AI1117" i="1"/>
  <c r="AP1117" i="1" s="1"/>
  <c r="AI1118" i="1"/>
  <c r="AP1118" i="1" s="1"/>
  <c r="AI1119" i="1"/>
  <c r="AP1119" i="1" s="1"/>
  <c r="AI1120" i="1"/>
  <c r="AP1120" i="1" s="1"/>
  <c r="AI1121" i="1"/>
  <c r="AP1121" i="1" s="1"/>
  <c r="AI1122" i="1"/>
  <c r="AP1122" i="1" s="1"/>
  <c r="AI1123" i="1"/>
  <c r="AP1123" i="1" s="1"/>
  <c r="AI1124" i="1"/>
  <c r="AP1124" i="1" s="1"/>
  <c r="AI1125" i="1"/>
  <c r="AP1125" i="1" s="1"/>
  <c r="AI1126" i="1"/>
  <c r="AP1126" i="1" s="1"/>
  <c r="AI1127" i="1"/>
  <c r="AP1127" i="1" s="1"/>
  <c r="AI1128" i="1"/>
  <c r="AP1128" i="1" s="1"/>
  <c r="AI1129" i="1"/>
  <c r="AP1129" i="1" s="1"/>
  <c r="AI1130" i="1"/>
  <c r="AP1130" i="1" s="1"/>
  <c r="AI1131" i="1"/>
  <c r="AP1131" i="1" s="1"/>
  <c r="AI1132" i="1"/>
  <c r="AP1132" i="1" s="1"/>
  <c r="AI1133" i="1"/>
  <c r="AP1133" i="1" s="1"/>
  <c r="AI1134" i="1"/>
  <c r="AP1134" i="1" s="1"/>
  <c r="AI1135" i="1"/>
  <c r="AP1135" i="1" s="1"/>
  <c r="AI1136" i="1"/>
  <c r="AP1136" i="1" s="1"/>
  <c r="AI1137" i="1"/>
  <c r="AP1137" i="1" s="1"/>
  <c r="AI1138" i="1"/>
  <c r="AP1138" i="1" s="1"/>
  <c r="AI1139" i="1"/>
  <c r="AP1139" i="1" s="1"/>
  <c r="AI1140" i="1"/>
  <c r="AP1140" i="1" s="1"/>
  <c r="AI1141" i="1"/>
  <c r="AP1141" i="1" s="1"/>
  <c r="AI1142" i="1"/>
  <c r="AP1142" i="1" s="1"/>
  <c r="AI1143" i="1"/>
  <c r="AP1143" i="1" s="1"/>
  <c r="AI1144" i="1"/>
  <c r="AP1144" i="1" s="1"/>
  <c r="AI1145" i="1"/>
  <c r="AP1145" i="1" s="1"/>
  <c r="AI1146" i="1"/>
  <c r="AP1146" i="1" s="1"/>
  <c r="AI1147" i="1"/>
  <c r="AP1147" i="1" s="1"/>
  <c r="AI1148" i="1"/>
  <c r="AP1148" i="1" s="1"/>
  <c r="AI1149" i="1"/>
  <c r="AP1149" i="1" s="1"/>
  <c r="AI1150" i="1"/>
  <c r="AP1150" i="1" s="1"/>
  <c r="AI1151" i="1"/>
  <c r="AP1151" i="1" s="1"/>
  <c r="AI1152" i="1"/>
  <c r="AP1152" i="1" s="1"/>
  <c r="AI1153" i="1"/>
  <c r="AP1153" i="1" s="1"/>
  <c r="AI1154" i="1"/>
  <c r="AP1154" i="1" s="1"/>
  <c r="AI1155" i="1"/>
  <c r="AP1155" i="1" s="1"/>
  <c r="AI1156" i="1"/>
  <c r="AP1156" i="1" s="1"/>
  <c r="AI1157" i="1"/>
  <c r="AP1157" i="1" s="1"/>
  <c r="AI1158" i="1"/>
  <c r="AP1158" i="1" s="1"/>
  <c r="AI1159" i="1"/>
  <c r="AP1159" i="1" s="1"/>
  <c r="AI1160" i="1"/>
  <c r="AP1160" i="1" s="1"/>
  <c r="AI1161" i="1"/>
  <c r="AP1161" i="1" s="1"/>
  <c r="AI1162" i="1"/>
  <c r="AP1162" i="1" s="1"/>
  <c r="AI1163" i="1"/>
  <c r="AP1163" i="1" s="1"/>
  <c r="AI1164" i="1"/>
  <c r="AP1164" i="1" s="1"/>
  <c r="AI1165" i="1"/>
  <c r="AP1165" i="1" s="1"/>
  <c r="AI1166" i="1"/>
  <c r="AP1166" i="1" s="1"/>
  <c r="AI1167" i="1"/>
  <c r="AP1167" i="1" s="1"/>
  <c r="AI1168" i="1"/>
  <c r="AP1168" i="1" s="1"/>
  <c r="AI1169" i="1"/>
  <c r="AP1169" i="1" s="1"/>
  <c r="AI1170" i="1"/>
  <c r="AP1170" i="1" s="1"/>
  <c r="AI1171" i="1"/>
  <c r="AP1171" i="1" s="1"/>
  <c r="AI1172" i="1"/>
  <c r="AP1172" i="1" s="1"/>
  <c r="AI1173" i="1"/>
  <c r="AP1173" i="1" s="1"/>
  <c r="AI1174" i="1"/>
  <c r="AP1174" i="1" s="1"/>
  <c r="AI1175" i="1"/>
  <c r="AP1175" i="1" s="1"/>
  <c r="AI1176" i="1"/>
  <c r="AP1176" i="1" s="1"/>
  <c r="AI1177" i="1"/>
  <c r="AP1177" i="1" s="1"/>
  <c r="AI1178" i="1"/>
  <c r="AP1178" i="1" s="1"/>
  <c r="AI1179" i="1"/>
  <c r="AP1179" i="1" s="1"/>
  <c r="AI1180" i="1"/>
  <c r="AP1180" i="1" s="1"/>
  <c r="AI1181" i="1"/>
  <c r="AP1181" i="1" s="1"/>
  <c r="AI1182" i="1"/>
  <c r="AP1182" i="1" s="1"/>
  <c r="AI1183" i="1"/>
  <c r="AP1183" i="1" s="1"/>
  <c r="AI1184" i="1"/>
  <c r="AP1184" i="1" s="1"/>
  <c r="AI1185" i="1"/>
  <c r="AP1185" i="1" s="1"/>
  <c r="AI1186" i="1"/>
  <c r="AP1186" i="1" s="1"/>
  <c r="AI1187" i="1"/>
  <c r="AP1187" i="1" s="1"/>
  <c r="AI1188" i="1"/>
  <c r="AP1188" i="1" s="1"/>
  <c r="AI1189" i="1"/>
  <c r="AP1189" i="1" s="1"/>
  <c r="AI1190" i="1"/>
  <c r="AP1190" i="1" s="1"/>
  <c r="AI1191" i="1"/>
  <c r="AP1191" i="1" s="1"/>
  <c r="AI1192" i="1"/>
  <c r="AP1192" i="1" s="1"/>
  <c r="AI1193" i="1"/>
  <c r="AP1193" i="1" s="1"/>
  <c r="AI1194" i="1"/>
  <c r="AP1194" i="1" s="1"/>
  <c r="AI1195" i="1"/>
  <c r="AP1195" i="1" s="1"/>
  <c r="AI1196" i="1"/>
  <c r="AP1196" i="1" s="1"/>
  <c r="AI1197" i="1"/>
  <c r="AP1197" i="1" s="1"/>
  <c r="AI1198" i="1"/>
  <c r="AP1198" i="1" s="1"/>
  <c r="AI1199" i="1"/>
  <c r="AP1199" i="1" s="1"/>
  <c r="AI1200" i="1"/>
  <c r="AP1200" i="1" s="1"/>
  <c r="AI1201" i="1"/>
  <c r="AP1201" i="1" s="1"/>
  <c r="AI1202" i="1"/>
  <c r="AP1202" i="1" s="1"/>
  <c r="AI1203" i="1"/>
  <c r="AP1203" i="1" s="1"/>
  <c r="AI1204" i="1"/>
  <c r="AP1204" i="1" s="1"/>
  <c r="AI1205" i="1"/>
  <c r="AP1205" i="1" s="1"/>
  <c r="AI1206" i="1"/>
  <c r="AP1206" i="1" s="1"/>
  <c r="AI1207" i="1"/>
  <c r="AP1207" i="1" s="1"/>
  <c r="AI1208" i="1"/>
  <c r="AP1208" i="1" s="1"/>
  <c r="AI1209" i="1"/>
  <c r="AP1209" i="1" s="1"/>
  <c r="AI1210" i="1"/>
  <c r="AP1210" i="1" s="1"/>
  <c r="AI1211" i="1"/>
  <c r="AP1211" i="1" s="1"/>
  <c r="AI1212" i="1"/>
  <c r="AP1212" i="1" s="1"/>
  <c r="AI1213" i="1"/>
  <c r="AP1213" i="1" s="1"/>
  <c r="AI1214" i="1"/>
  <c r="AP1214" i="1" s="1"/>
  <c r="AI1215" i="1"/>
  <c r="AP1215" i="1" s="1"/>
  <c r="AI1216" i="1"/>
  <c r="AP1216" i="1" s="1"/>
  <c r="AI1217" i="1"/>
  <c r="AP1217" i="1" s="1"/>
  <c r="AI1218" i="1"/>
  <c r="AP1218" i="1" s="1"/>
  <c r="AI1219" i="1"/>
  <c r="AP1219" i="1" s="1"/>
  <c r="AI1220" i="1"/>
  <c r="AP1220" i="1" s="1"/>
  <c r="AI1221" i="1"/>
  <c r="AP1221" i="1" s="1"/>
  <c r="AI1222" i="1"/>
  <c r="AP1222" i="1" s="1"/>
  <c r="AI1223" i="1"/>
  <c r="AP1223" i="1" s="1"/>
  <c r="AI1224" i="1"/>
  <c r="AP1224" i="1" s="1"/>
  <c r="AI1225" i="1"/>
  <c r="AP1225" i="1" s="1"/>
  <c r="AI1226" i="1"/>
  <c r="AP1226" i="1" s="1"/>
  <c r="AI1227" i="1"/>
  <c r="AP1227" i="1" s="1"/>
  <c r="AI1228" i="1"/>
  <c r="AP1228" i="1" s="1"/>
  <c r="AI1229" i="1"/>
  <c r="AP1229" i="1" s="1"/>
  <c r="AI1230" i="1"/>
  <c r="AP1230" i="1" s="1"/>
  <c r="AI1231" i="1"/>
  <c r="AP1231" i="1" s="1"/>
  <c r="AI1232" i="1"/>
  <c r="AP1232" i="1" s="1"/>
  <c r="AI1233" i="1"/>
  <c r="AP1233" i="1" s="1"/>
  <c r="AI1234" i="1"/>
  <c r="AP1234" i="1" s="1"/>
  <c r="AI1235" i="1"/>
  <c r="AP1235" i="1" s="1"/>
  <c r="AI1236" i="1"/>
  <c r="AP1236" i="1" s="1"/>
  <c r="AI1237" i="1"/>
  <c r="AP1237" i="1" s="1"/>
  <c r="AI1238" i="1"/>
  <c r="AP1238" i="1" s="1"/>
  <c r="AI1239" i="1"/>
  <c r="AP1239" i="1" s="1"/>
  <c r="AI1240" i="1"/>
  <c r="AP1240" i="1" s="1"/>
  <c r="AI1241" i="1"/>
  <c r="AP1241" i="1" s="1"/>
  <c r="AI1242" i="1"/>
  <c r="AP1242" i="1" s="1"/>
  <c r="AI1243" i="1"/>
  <c r="AP1243" i="1" s="1"/>
  <c r="AI1244" i="1"/>
  <c r="AP1244" i="1" s="1"/>
  <c r="AI1245" i="1"/>
  <c r="AP1245" i="1" s="1"/>
  <c r="AI1246" i="1"/>
  <c r="AP1246" i="1" s="1"/>
  <c r="AI1247" i="1"/>
  <c r="AP1247" i="1" s="1"/>
  <c r="AI1248" i="1"/>
  <c r="AP1248" i="1" s="1"/>
  <c r="AI1249" i="1"/>
  <c r="AP1249" i="1" s="1"/>
  <c r="AI1250" i="1"/>
  <c r="AP1250" i="1" s="1"/>
  <c r="AI1251" i="1"/>
  <c r="AP1251" i="1" s="1"/>
  <c r="AI1252" i="1"/>
  <c r="AP1252" i="1" s="1"/>
  <c r="AI1253" i="1"/>
  <c r="AP1253" i="1" s="1"/>
  <c r="AI1254" i="1"/>
  <c r="AP1254" i="1" s="1"/>
  <c r="AI1255" i="1"/>
  <c r="AP1255" i="1" s="1"/>
  <c r="AI1256" i="1"/>
  <c r="AP1256" i="1" s="1"/>
  <c r="AI1257" i="1"/>
  <c r="AP1257" i="1" s="1"/>
  <c r="AI1258" i="1"/>
  <c r="AP1258" i="1" s="1"/>
  <c r="AI1259" i="1"/>
  <c r="AP1259" i="1" s="1"/>
  <c r="AI1260" i="1"/>
  <c r="AP1260" i="1" s="1"/>
  <c r="AI1261" i="1"/>
  <c r="AP1261" i="1" s="1"/>
  <c r="AI1262" i="1"/>
  <c r="AP1262" i="1" s="1"/>
  <c r="AI1263" i="1"/>
  <c r="AP1263" i="1" s="1"/>
  <c r="AI1264" i="1"/>
  <c r="AP1264" i="1" s="1"/>
  <c r="AI1265" i="1"/>
  <c r="AP1265" i="1" s="1"/>
  <c r="AI1266" i="1"/>
  <c r="AP1266" i="1" s="1"/>
  <c r="AI1267" i="1"/>
  <c r="AP1267" i="1" s="1"/>
  <c r="AI1268" i="1"/>
  <c r="AP1268" i="1" s="1"/>
  <c r="AI1269" i="1"/>
  <c r="AP1269" i="1" s="1"/>
  <c r="AI1270" i="1"/>
  <c r="AP1270" i="1" s="1"/>
  <c r="AI1271" i="1"/>
  <c r="AP1271" i="1" s="1"/>
  <c r="AI1272" i="1"/>
  <c r="AP1272" i="1" s="1"/>
  <c r="AI1273" i="1"/>
  <c r="AP1273" i="1" s="1"/>
  <c r="AI1274" i="1"/>
  <c r="AP1274" i="1" s="1"/>
  <c r="AI1275" i="1"/>
  <c r="AP1275" i="1" s="1"/>
  <c r="AI1276" i="1"/>
  <c r="AP1276" i="1" s="1"/>
  <c r="AI1277" i="1"/>
  <c r="AP1277" i="1" s="1"/>
  <c r="AI1278" i="1"/>
  <c r="AP1278" i="1" s="1"/>
  <c r="AI1279" i="1"/>
  <c r="AP1279" i="1" s="1"/>
  <c r="AI1280" i="1"/>
  <c r="AP1280" i="1" s="1"/>
  <c r="AI1281" i="1"/>
  <c r="AP1281" i="1" s="1"/>
  <c r="AI1282" i="1"/>
  <c r="AP1282" i="1" s="1"/>
  <c r="AI1283" i="1"/>
  <c r="AP1283" i="1" s="1"/>
  <c r="AI1284" i="1"/>
  <c r="AP1284" i="1" s="1"/>
  <c r="AI1285" i="1"/>
  <c r="AP1285" i="1" s="1"/>
  <c r="AI1286" i="1"/>
  <c r="AP1286" i="1" s="1"/>
  <c r="AI1287" i="1"/>
  <c r="AP1287" i="1" s="1"/>
  <c r="AI1288" i="1"/>
  <c r="AP1288" i="1" s="1"/>
  <c r="AI1289" i="1"/>
  <c r="AP1289" i="1" s="1"/>
  <c r="AI1290" i="1"/>
  <c r="AP1290" i="1" s="1"/>
  <c r="AI1291" i="1"/>
  <c r="AP1291" i="1" s="1"/>
  <c r="AI1292" i="1"/>
  <c r="AP1292" i="1" s="1"/>
  <c r="AI1293" i="1"/>
  <c r="AP1293" i="1" s="1"/>
  <c r="AI1294" i="1"/>
  <c r="AP1294" i="1" s="1"/>
  <c r="AI1295" i="1"/>
  <c r="AP1295" i="1" s="1"/>
  <c r="AI1296" i="1"/>
  <c r="AP1296" i="1" s="1"/>
  <c r="AI1297" i="1"/>
  <c r="AP1297" i="1" s="1"/>
  <c r="AI1298" i="1"/>
  <c r="AP1298" i="1" s="1"/>
  <c r="AI1299" i="1"/>
  <c r="AP1299" i="1" s="1"/>
  <c r="AI1300" i="1"/>
  <c r="AP1300" i="1" s="1"/>
  <c r="AI1301" i="1"/>
  <c r="AP1301" i="1" s="1"/>
  <c r="AI1302" i="1"/>
  <c r="AP1302" i="1" s="1"/>
  <c r="AI1303" i="1"/>
  <c r="AP1303" i="1" s="1"/>
  <c r="AI1304" i="1"/>
  <c r="AP1304" i="1" s="1"/>
  <c r="AI1305" i="1"/>
  <c r="AP1305" i="1" s="1"/>
  <c r="AI1306" i="1"/>
  <c r="AP1306" i="1" s="1"/>
  <c r="AI1307" i="1"/>
  <c r="AP1307" i="1" s="1"/>
  <c r="AI1308" i="1"/>
  <c r="AP1308" i="1" s="1"/>
  <c r="AI1309" i="1"/>
  <c r="AP1309" i="1" s="1"/>
  <c r="AI1310" i="1"/>
  <c r="AP1310" i="1" s="1"/>
  <c r="AI1311" i="1"/>
  <c r="AP1311" i="1" s="1"/>
  <c r="AI1312" i="1"/>
  <c r="AP1312" i="1" s="1"/>
  <c r="AI1313" i="1"/>
  <c r="AP1313" i="1" s="1"/>
  <c r="AI1314" i="1"/>
  <c r="AP1314" i="1" s="1"/>
  <c r="AI1315" i="1"/>
  <c r="AP1315" i="1" s="1"/>
  <c r="AI1316" i="1"/>
  <c r="AP1316" i="1" s="1"/>
  <c r="AI1317" i="1"/>
  <c r="AP1317" i="1" s="1"/>
  <c r="AI1318" i="1"/>
  <c r="AP1318" i="1" s="1"/>
  <c r="AI1319" i="1"/>
  <c r="AP1319" i="1" s="1"/>
  <c r="AI1320" i="1"/>
  <c r="AP1320" i="1" s="1"/>
  <c r="AI1321" i="1"/>
  <c r="AP1321" i="1" s="1"/>
  <c r="AI1322" i="1"/>
  <c r="AP1322" i="1" s="1"/>
  <c r="AI1323" i="1"/>
  <c r="AP1323" i="1" s="1"/>
  <c r="AI1324" i="1"/>
  <c r="AP1324" i="1" s="1"/>
  <c r="AI1325" i="1"/>
  <c r="AP1325" i="1" s="1"/>
  <c r="AI1326" i="1"/>
  <c r="AP1326" i="1" s="1"/>
  <c r="AI1327" i="1"/>
  <c r="AP1327" i="1" s="1"/>
  <c r="AI1328" i="1"/>
  <c r="AP1328" i="1" s="1"/>
  <c r="AI1329" i="1"/>
  <c r="AP1329" i="1" s="1"/>
  <c r="AI1330" i="1"/>
  <c r="AP1330" i="1" s="1"/>
  <c r="AI1331" i="1"/>
  <c r="AP1331" i="1" s="1"/>
  <c r="AI1332" i="1"/>
  <c r="AP1332" i="1" s="1"/>
  <c r="AI1333" i="1"/>
  <c r="AP1333" i="1" s="1"/>
  <c r="AI1334" i="1"/>
  <c r="AP1334" i="1" s="1"/>
  <c r="AI1335" i="1"/>
  <c r="AP1335" i="1" s="1"/>
  <c r="AI1336" i="1"/>
  <c r="AP1336" i="1" s="1"/>
  <c r="AI1337" i="1"/>
  <c r="AP1337" i="1" s="1"/>
  <c r="AI1338" i="1"/>
  <c r="AP1338" i="1" s="1"/>
  <c r="AI1339" i="1"/>
  <c r="AP1339" i="1" s="1"/>
  <c r="AI1340" i="1"/>
  <c r="AP1340" i="1" s="1"/>
  <c r="AI1341" i="1"/>
  <c r="AP1341" i="1" s="1"/>
  <c r="AI1342" i="1"/>
  <c r="AP1342" i="1" s="1"/>
  <c r="AI1343" i="1"/>
  <c r="AP1343" i="1" s="1"/>
  <c r="AI1344" i="1"/>
  <c r="AP1344" i="1" s="1"/>
  <c r="AI1345" i="1"/>
  <c r="AP1345" i="1" s="1"/>
  <c r="AI1346" i="1"/>
  <c r="AP1346" i="1" s="1"/>
  <c r="AI1347" i="1"/>
  <c r="AP1347" i="1" s="1"/>
  <c r="AI1348" i="1"/>
  <c r="AP1348" i="1" s="1"/>
  <c r="AI1349" i="1"/>
  <c r="AP1349" i="1" s="1"/>
  <c r="AI1350" i="1"/>
  <c r="AP1350" i="1" s="1"/>
  <c r="AI1351" i="1"/>
  <c r="AP1351" i="1" s="1"/>
  <c r="AI1352" i="1"/>
  <c r="AP1352" i="1" s="1"/>
  <c r="AI1353" i="1"/>
  <c r="AP1353" i="1" s="1"/>
  <c r="AI1354" i="1"/>
  <c r="AP1354" i="1" s="1"/>
  <c r="AI1355" i="1"/>
  <c r="AP1355" i="1" s="1"/>
  <c r="AI1356" i="1"/>
  <c r="AP1356" i="1" s="1"/>
  <c r="AI1357" i="1"/>
  <c r="AP1357" i="1" s="1"/>
  <c r="AI1358" i="1"/>
  <c r="AP1358" i="1" s="1"/>
  <c r="AI1359" i="1"/>
  <c r="AP1359" i="1" s="1"/>
  <c r="AI1360" i="1"/>
  <c r="AP1360" i="1" s="1"/>
  <c r="AI1361" i="1"/>
  <c r="AP1361" i="1" s="1"/>
  <c r="AI1362" i="1"/>
  <c r="AP1362" i="1" s="1"/>
  <c r="AI1363" i="1"/>
  <c r="AP1363" i="1" s="1"/>
  <c r="AI1364" i="1"/>
  <c r="AP1364" i="1" s="1"/>
  <c r="AI1365" i="1"/>
  <c r="AP1365" i="1" s="1"/>
  <c r="AI1366" i="1"/>
  <c r="AP1366" i="1" s="1"/>
  <c r="AI1367" i="1"/>
  <c r="AP1367" i="1" s="1"/>
  <c r="AI1368" i="1"/>
  <c r="AP1368" i="1" s="1"/>
  <c r="AI1369" i="1"/>
  <c r="AP1369" i="1" s="1"/>
  <c r="AI1370" i="1"/>
  <c r="AP1370" i="1" s="1"/>
  <c r="AI1371" i="1"/>
  <c r="AP1371" i="1" s="1"/>
  <c r="AI1372" i="1"/>
  <c r="AP1372" i="1" s="1"/>
  <c r="AI1373" i="1"/>
  <c r="AP1373" i="1" s="1"/>
  <c r="AI1374" i="1"/>
  <c r="AP1374" i="1" s="1"/>
  <c r="AI1375" i="1"/>
  <c r="AP1375" i="1" s="1"/>
  <c r="AI1376" i="1"/>
  <c r="AP1376" i="1" s="1"/>
  <c r="AI1377" i="1"/>
  <c r="AP1377" i="1" s="1"/>
  <c r="AI1378" i="1"/>
  <c r="AP1378" i="1" s="1"/>
  <c r="AI1379" i="1"/>
  <c r="AP1379" i="1" s="1"/>
  <c r="AI1380" i="1"/>
  <c r="AP1380" i="1" s="1"/>
  <c r="AI1381" i="1"/>
  <c r="AP1381" i="1" s="1"/>
  <c r="AI1382" i="1"/>
  <c r="AP1382" i="1" s="1"/>
  <c r="AI1383" i="1"/>
  <c r="AP1383" i="1" s="1"/>
  <c r="AI1384" i="1"/>
  <c r="AP1384" i="1" s="1"/>
  <c r="AI1385" i="1"/>
  <c r="AP1385" i="1" s="1"/>
  <c r="AI1386" i="1"/>
  <c r="AP1386" i="1" s="1"/>
  <c r="AI1387" i="1"/>
  <c r="AP1387" i="1" s="1"/>
  <c r="AI1388" i="1"/>
  <c r="AP1388" i="1" s="1"/>
  <c r="AI1389" i="1"/>
  <c r="AP1389" i="1" s="1"/>
  <c r="AI1390" i="1"/>
  <c r="AP1390" i="1" s="1"/>
  <c r="AI1391" i="1"/>
  <c r="AP1391" i="1" s="1"/>
  <c r="AI1392" i="1"/>
  <c r="AP1392" i="1" s="1"/>
  <c r="AI1393" i="1"/>
  <c r="AP1393" i="1" s="1"/>
  <c r="AI1394" i="1"/>
  <c r="AP1394" i="1" s="1"/>
  <c r="AI1395" i="1"/>
  <c r="AP1395" i="1" s="1"/>
  <c r="AI1396" i="1"/>
  <c r="AP1396" i="1" s="1"/>
  <c r="AI1397" i="1"/>
  <c r="AP1397" i="1" s="1"/>
  <c r="AI1398" i="1"/>
  <c r="AP1398" i="1" s="1"/>
  <c r="AI1399" i="1"/>
  <c r="AP1399" i="1" s="1"/>
  <c r="AI1400" i="1"/>
  <c r="AP1400" i="1" s="1"/>
  <c r="AI1401" i="1"/>
  <c r="AP1401" i="1" s="1"/>
  <c r="AI1402" i="1"/>
  <c r="AP1402" i="1" s="1"/>
  <c r="AI1403" i="1"/>
  <c r="AP1403" i="1" s="1"/>
  <c r="AI1404" i="1"/>
  <c r="AP1404" i="1" s="1"/>
  <c r="AI1405" i="1"/>
  <c r="AP1405" i="1" s="1"/>
  <c r="AI1406" i="1"/>
  <c r="AP1406" i="1" s="1"/>
  <c r="AI1407" i="1"/>
  <c r="AP1407" i="1" s="1"/>
  <c r="AI1408" i="1"/>
  <c r="AP1408" i="1" s="1"/>
  <c r="AI1409" i="1"/>
  <c r="AP1409" i="1" s="1"/>
  <c r="AI1410" i="1"/>
  <c r="AP1410" i="1" s="1"/>
  <c r="AI1411" i="1"/>
  <c r="AP1411" i="1" s="1"/>
  <c r="AI1412" i="1"/>
  <c r="AP1412" i="1" s="1"/>
  <c r="AI1413" i="1"/>
  <c r="AP1413" i="1" s="1"/>
  <c r="AI1414" i="1"/>
  <c r="AP1414" i="1" s="1"/>
  <c r="AI1415" i="1"/>
  <c r="AP1415" i="1" s="1"/>
  <c r="AI1416" i="1"/>
  <c r="AP1416" i="1" s="1"/>
  <c r="AI1417" i="1"/>
  <c r="AP1417" i="1" s="1"/>
  <c r="AI1418" i="1"/>
  <c r="AP1418" i="1" s="1"/>
  <c r="AI1419" i="1"/>
  <c r="AP1419" i="1" s="1"/>
  <c r="AI1420" i="1"/>
  <c r="AP1420" i="1" s="1"/>
  <c r="AI1421" i="1"/>
  <c r="AP1421" i="1" s="1"/>
  <c r="AI1422" i="1"/>
  <c r="AP1422" i="1" s="1"/>
  <c r="AI1423" i="1"/>
  <c r="AP1423" i="1" s="1"/>
  <c r="AI1424" i="1"/>
  <c r="AP1424" i="1" s="1"/>
  <c r="AI1425" i="1"/>
  <c r="AP1425" i="1" s="1"/>
  <c r="AI1426" i="1"/>
  <c r="AP1426" i="1" s="1"/>
  <c r="AI1427" i="1"/>
  <c r="AP1427" i="1" s="1"/>
  <c r="AI1428" i="1"/>
  <c r="AP1428" i="1" s="1"/>
  <c r="AI1429" i="1"/>
  <c r="AP1429" i="1" s="1"/>
  <c r="AI1430" i="1"/>
  <c r="AP1430" i="1" s="1"/>
  <c r="AI1431" i="1"/>
  <c r="AP1431" i="1" s="1"/>
  <c r="AI1432" i="1"/>
  <c r="AP1432" i="1" s="1"/>
  <c r="AI1433" i="1"/>
  <c r="AP1433" i="1" s="1"/>
  <c r="AI1434" i="1"/>
  <c r="AP1434" i="1" s="1"/>
  <c r="AI1435" i="1"/>
  <c r="AP1435" i="1" s="1"/>
  <c r="AI1436" i="1"/>
  <c r="AP1436" i="1" s="1"/>
  <c r="AI1437" i="1"/>
  <c r="AP1437" i="1" s="1"/>
  <c r="AI1438" i="1"/>
  <c r="AP1438" i="1" s="1"/>
  <c r="AI1439" i="1"/>
  <c r="AP1439" i="1" s="1"/>
  <c r="AI1440" i="1"/>
  <c r="AP1440" i="1" s="1"/>
  <c r="AI1441" i="1"/>
  <c r="AP1441" i="1" s="1"/>
  <c r="AI1442" i="1"/>
  <c r="AP1442" i="1" s="1"/>
  <c r="AI1443" i="1"/>
  <c r="AP1443" i="1" s="1"/>
  <c r="AI1444" i="1"/>
  <c r="AP1444" i="1" s="1"/>
  <c r="AI1445" i="1"/>
  <c r="AP1445" i="1" s="1"/>
  <c r="AI1446" i="1"/>
  <c r="AP1446" i="1" s="1"/>
  <c r="AI1447" i="1"/>
  <c r="AP1447" i="1" s="1"/>
  <c r="AI1448" i="1"/>
  <c r="AP1448" i="1" s="1"/>
  <c r="AI1449" i="1"/>
  <c r="AP1449" i="1" s="1"/>
  <c r="AI1450" i="1"/>
  <c r="AP1450" i="1" s="1"/>
  <c r="AI1451" i="1"/>
  <c r="AP1451" i="1" s="1"/>
  <c r="AI1452" i="1"/>
  <c r="AP1452" i="1" s="1"/>
  <c r="AI1453" i="1"/>
  <c r="AP1453" i="1" s="1"/>
  <c r="AI1454" i="1"/>
  <c r="AP1454" i="1" s="1"/>
  <c r="AI1455" i="1"/>
  <c r="AP1455" i="1" s="1"/>
  <c r="AI1456" i="1"/>
  <c r="AP1456" i="1" s="1"/>
  <c r="AI1457" i="1"/>
  <c r="AP1457" i="1" s="1"/>
  <c r="AI1458" i="1"/>
  <c r="AP1458" i="1" s="1"/>
  <c r="AI1459" i="1"/>
  <c r="AP1459" i="1" s="1"/>
  <c r="AI1460" i="1"/>
  <c r="AP1460" i="1" s="1"/>
  <c r="AI1461" i="1"/>
  <c r="AP1461" i="1" s="1"/>
  <c r="AI1462" i="1"/>
  <c r="AP1462" i="1" s="1"/>
  <c r="AI1463" i="1"/>
  <c r="AP1463" i="1" s="1"/>
  <c r="AI1464" i="1"/>
  <c r="AP1464" i="1" s="1"/>
  <c r="AI1465" i="1"/>
  <c r="AP1465" i="1" s="1"/>
  <c r="AI1466" i="1"/>
  <c r="AP1466" i="1" s="1"/>
  <c r="AI1467" i="1"/>
  <c r="AP1467" i="1" s="1"/>
  <c r="AI1468" i="1"/>
  <c r="AP1468" i="1" s="1"/>
  <c r="AI1469" i="1"/>
  <c r="AP1469" i="1" s="1"/>
  <c r="AI1470" i="1"/>
  <c r="AP1470" i="1" s="1"/>
  <c r="AI1471" i="1"/>
  <c r="AP1471" i="1" s="1"/>
  <c r="AI1472" i="1"/>
  <c r="AP1472" i="1" s="1"/>
  <c r="AI1473" i="1"/>
  <c r="AP1473" i="1" s="1"/>
  <c r="AI1474" i="1"/>
  <c r="AP1474" i="1" s="1"/>
  <c r="AI1475" i="1"/>
  <c r="AP1475" i="1" s="1"/>
  <c r="AI1476" i="1"/>
  <c r="AP1476" i="1" s="1"/>
  <c r="AI1477" i="1"/>
  <c r="AP1477" i="1" s="1"/>
  <c r="AI1478" i="1"/>
  <c r="AP1478" i="1" s="1"/>
  <c r="AI1479" i="1"/>
  <c r="AP1479" i="1" s="1"/>
  <c r="AI1480" i="1"/>
  <c r="AP1480" i="1" s="1"/>
  <c r="AI1481" i="1"/>
  <c r="AP1481" i="1" s="1"/>
  <c r="AI1482" i="1"/>
  <c r="AP1482" i="1" s="1"/>
  <c r="AI1483" i="1"/>
  <c r="AP1483" i="1" s="1"/>
  <c r="AI1484" i="1"/>
  <c r="AP1484" i="1" s="1"/>
  <c r="AI1485" i="1"/>
  <c r="AP1485" i="1" s="1"/>
  <c r="AI1486" i="1"/>
  <c r="AP1486" i="1" s="1"/>
  <c r="AI1487" i="1"/>
  <c r="AP1487" i="1" s="1"/>
  <c r="AI1488" i="1"/>
  <c r="AP1488" i="1" s="1"/>
  <c r="AI1489" i="1"/>
  <c r="AP1489" i="1" s="1"/>
  <c r="AI1490" i="1"/>
  <c r="AP1490" i="1" s="1"/>
  <c r="AI1491" i="1"/>
  <c r="AP1491" i="1" s="1"/>
  <c r="AI1492" i="1"/>
  <c r="AP1492" i="1" s="1"/>
  <c r="AI1493" i="1"/>
  <c r="AP1493" i="1" s="1"/>
  <c r="AI1494" i="1"/>
  <c r="AP1494" i="1" s="1"/>
  <c r="AI1495" i="1"/>
  <c r="AP1495" i="1" s="1"/>
  <c r="AI1496" i="1"/>
  <c r="AP1496" i="1" s="1"/>
  <c r="AI1497" i="1"/>
  <c r="AP1497" i="1" s="1"/>
  <c r="AI1498" i="1"/>
  <c r="AP1498" i="1" s="1"/>
  <c r="AI1499" i="1"/>
  <c r="AP1499" i="1" s="1"/>
  <c r="AI1500" i="1"/>
  <c r="AP1500" i="1" s="1"/>
  <c r="AI1501" i="1"/>
  <c r="AP1501" i="1" s="1"/>
  <c r="AI1502" i="1"/>
  <c r="AP1502" i="1" s="1"/>
  <c r="AI1503" i="1"/>
  <c r="AP1503" i="1" s="1"/>
  <c r="AI1504" i="1"/>
  <c r="AP1504" i="1" s="1"/>
  <c r="AI1505" i="1"/>
  <c r="AP1505" i="1" s="1"/>
  <c r="AI1506" i="1"/>
  <c r="AP1506" i="1" s="1"/>
  <c r="AI1507" i="1"/>
  <c r="AP1507" i="1" s="1"/>
  <c r="AI1508" i="1"/>
  <c r="AP1508" i="1" s="1"/>
  <c r="AI1509" i="1"/>
  <c r="AP1509" i="1" s="1"/>
  <c r="AI1510" i="1"/>
  <c r="AP1510" i="1" s="1"/>
  <c r="AI1511" i="1"/>
  <c r="AP1511" i="1" s="1"/>
  <c r="AI1512" i="1"/>
  <c r="AP1512" i="1" s="1"/>
  <c r="AI1513" i="1"/>
  <c r="AP1513" i="1" s="1"/>
  <c r="AI1514" i="1"/>
  <c r="AP1514" i="1" s="1"/>
  <c r="AI1515" i="1"/>
  <c r="AP1515" i="1" s="1"/>
  <c r="AI1516" i="1"/>
  <c r="AP1516" i="1" s="1"/>
  <c r="AI1517" i="1"/>
  <c r="AP1517" i="1" s="1"/>
  <c r="AI1518" i="1"/>
  <c r="AP1518" i="1" s="1"/>
  <c r="AI1519" i="1"/>
  <c r="AP1519" i="1" s="1"/>
  <c r="AI1520" i="1"/>
  <c r="AP1520" i="1" s="1"/>
  <c r="AI1521" i="1"/>
  <c r="AP1521" i="1" s="1"/>
  <c r="AI1522" i="1"/>
  <c r="AP1522" i="1" s="1"/>
  <c r="AI1523" i="1"/>
  <c r="AP1523" i="1" s="1"/>
  <c r="AI1524" i="1"/>
  <c r="AP1524" i="1" s="1"/>
  <c r="AI1525" i="1"/>
  <c r="AP1525" i="1" s="1"/>
  <c r="AI1526" i="1"/>
  <c r="AP1526" i="1" s="1"/>
  <c r="AI1527" i="1"/>
  <c r="AP1527" i="1" s="1"/>
  <c r="AI1528" i="1"/>
  <c r="AP1528" i="1" s="1"/>
  <c r="AI1529" i="1"/>
  <c r="AP1529" i="1" s="1"/>
  <c r="AI1530" i="1"/>
  <c r="AP1530" i="1" s="1"/>
  <c r="AI1531" i="1"/>
  <c r="AP1531" i="1" s="1"/>
  <c r="AI1532" i="1"/>
  <c r="AP1532" i="1" s="1"/>
  <c r="AI1533" i="1"/>
  <c r="AP1533" i="1" s="1"/>
  <c r="AI1534" i="1"/>
  <c r="AP1534" i="1" s="1"/>
  <c r="AI1535" i="1"/>
  <c r="AP1535" i="1" s="1"/>
  <c r="AI1536" i="1"/>
  <c r="AP1536" i="1" s="1"/>
  <c r="AI1537" i="1"/>
  <c r="AP1537" i="1" s="1"/>
  <c r="AI1538" i="1"/>
  <c r="AP1538" i="1" s="1"/>
  <c r="AI1539" i="1"/>
  <c r="AP1539" i="1" s="1"/>
  <c r="AI1540" i="1"/>
  <c r="AP1540" i="1" s="1"/>
  <c r="AI1541" i="1"/>
  <c r="AP1541" i="1" s="1"/>
  <c r="AI1542" i="1"/>
  <c r="AP1542" i="1" s="1"/>
  <c r="AI1543" i="1"/>
  <c r="AP1543" i="1" s="1"/>
  <c r="AI1544" i="1"/>
  <c r="AP1544" i="1" s="1"/>
  <c r="AI1545" i="1"/>
  <c r="AP1545" i="1" s="1"/>
  <c r="AI1546" i="1"/>
  <c r="AP1546" i="1" s="1"/>
  <c r="AI1547" i="1"/>
  <c r="AP1547" i="1" s="1"/>
  <c r="AI1548" i="1"/>
  <c r="AP1548" i="1" s="1"/>
  <c r="AI1549" i="1"/>
  <c r="AP1549" i="1" s="1"/>
  <c r="AI1550" i="1"/>
  <c r="AP1550" i="1" s="1"/>
  <c r="AI1551" i="1"/>
  <c r="AP1551" i="1" s="1"/>
  <c r="AI1552" i="1"/>
  <c r="AP1552" i="1" s="1"/>
  <c r="AI1553" i="1"/>
  <c r="AP1553" i="1" s="1"/>
  <c r="AI1554" i="1"/>
  <c r="AP1554" i="1" s="1"/>
  <c r="AI1555" i="1"/>
  <c r="AP1555" i="1" s="1"/>
  <c r="AI1556" i="1"/>
  <c r="AP1556" i="1" s="1"/>
  <c r="AI1557" i="1"/>
  <c r="AP1557" i="1" s="1"/>
  <c r="AI1558" i="1"/>
  <c r="AP1558" i="1" s="1"/>
  <c r="AI1559" i="1"/>
  <c r="AP1559" i="1" s="1"/>
  <c r="AI1560" i="1"/>
  <c r="AP1560" i="1" s="1"/>
  <c r="AI1561" i="1"/>
  <c r="AP1561" i="1" s="1"/>
  <c r="AI1562" i="1"/>
  <c r="AP1562" i="1" s="1"/>
  <c r="AI1563" i="1"/>
  <c r="AP1563" i="1" s="1"/>
  <c r="AI1564" i="1"/>
  <c r="AP1564" i="1" s="1"/>
  <c r="AI1565" i="1"/>
  <c r="AP1565" i="1" s="1"/>
  <c r="AI1566" i="1"/>
  <c r="AP1566" i="1" s="1"/>
  <c r="AI1567" i="1"/>
  <c r="AP1567" i="1" s="1"/>
  <c r="AI1568" i="1"/>
  <c r="AP1568" i="1" s="1"/>
  <c r="AI1569" i="1"/>
  <c r="AP1569" i="1" s="1"/>
  <c r="AI1570" i="1"/>
  <c r="AP1570" i="1" s="1"/>
  <c r="AI1571" i="1"/>
  <c r="AP1571" i="1" s="1"/>
  <c r="AI1572" i="1"/>
  <c r="AP1572" i="1" s="1"/>
  <c r="AI1573" i="1"/>
  <c r="AP1573" i="1" s="1"/>
  <c r="AI1574" i="1"/>
  <c r="AP1574" i="1" s="1"/>
  <c r="AI1575" i="1"/>
  <c r="AP1575" i="1" s="1"/>
  <c r="AI1576" i="1"/>
  <c r="AP1576" i="1" s="1"/>
  <c r="AI1577" i="1"/>
  <c r="AP1577" i="1" s="1"/>
  <c r="AI1578" i="1"/>
  <c r="AP1578" i="1" s="1"/>
  <c r="AI1579" i="1"/>
  <c r="AP1579" i="1" s="1"/>
  <c r="AI1580" i="1"/>
  <c r="AP1580" i="1" s="1"/>
  <c r="AI1581" i="1"/>
  <c r="AP1581" i="1" s="1"/>
  <c r="AI1582" i="1"/>
  <c r="AP1582" i="1" s="1"/>
  <c r="AI1583" i="1"/>
  <c r="AP1583" i="1" s="1"/>
  <c r="AI1584" i="1"/>
  <c r="AP1584" i="1" s="1"/>
  <c r="AI1585" i="1"/>
  <c r="AP1585" i="1" s="1"/>
  <c r="AI1586" i="1"/>
  <c r="AP1586" i="1" s="1"/>
  <c r="AI1587" i="1"/>
  <c r="AP1587" i="1" s="1"/>
  <c r="AI1588" i="1"/>
  <c r="AP1588" i="1" s="1"/>
  <c r="AI1589" i="1"/>
  <c r="AP1589" i="1" s="1"/>
  <c r="AI1590" i="1"/>
  <c r="AP1590" i="1" s="1"/>
  <c r="AI1591" i="1"/>
  <c r="AP1591" i="1" s="1"/>
  <c r="AI1592" i="1"/>
  <c r="AP1592" i="1" s="1"/>
  <c r="AI1593" i="1"/>
  <c r="AP1593" i="1" s="1"/>
  <c r="AI1594" i="1"/>
  <c r="AP1594" i="1" s="1"/>
  <c r="AI1595" i="1"/>
  <c r="AP1595" i="1" s="1"/>
  <c r="AI1596" i="1"/>
  <c r="AP1596" i="1" s="1"/>
  <c r="AI1597" i="1"/>
  <c r="AP1597" i="1" s="1"/>
  <c r="AI1598" i="1"/>
  <c r="AP1598" i="1" s="1"/>
  <c r="AI1599" i="1"/>
  <c r="AP1599" i="1" s="1"/>
  <c r="AI1600" i="1"/>
  <c r="AP1600" i="1" s="1"/>
  <c r="AI1601" i="1"/>
  <c r="AP1601" i="1" s="1"/>
  <c r="AI1602" i="1"/>
  <c r="AP1602" i="1" s="1"/>
  <c r="AI1603" i="1"/>
  <c r="AP1603" i="1" s="1"/>
  <c r="AI1604" i="1"/>
  <c r="AP1604" i="1" s="1"/>
  <c r="AH14" i="1"/>
  <c r="AO14" i="1" s="1"/>
  <c r="AH15" i="1"/>
  <c r="AO15" i="1" s="1"/>
  <c r="AH16" i="1"/>
  <c r="AO16" i="1" s="1"/>
  <c r="AH17" i="1"/>
  <c r="AO17" i="1" s="1"/>
  <c r="AH19" i="1"/>
  <c r="AO19" i="1" s="1"/>
  <c r="AH20" i="1"/>
  <c r="AO20" i="1" s="1"/>
  <c r="AH21" i="1"/>
  <c r="AO21" i="1" s="1"/>
  <c r="AH22" i="1"/>
  <c r="AO22" i="1" s="1"/>
  <c r="AH23" i="1"/>
  <c r="AO23" i="1" s="1"/>
  <c r="AH24" i="1"/>
  <c r="AO24" i="1" s="1"/>
  <c r="AH25" i="1"/>
  <c r="AO25" i="1" s="1"/>
  <c r="AH26" i="1"/>
  <c r="AO26" i="1" s="1"/>
  <c r="AH27" i="1"/>
  <c r="AO27" i="1" s="1"/>
  <c r="AH28" i="1"/>
  <c r="AO28" i="1" s="1"/>
  <c r="AH29" i="1"/>
  <c r="AO29" i="1" s="1"/>
  <c r="AH30" i="1"/>
  <c r="AO30" i="1" s="1"/>
  <c r="AH31" i="1"/>
  <c r="AO31" i="1" s="1"/>
  <c r="AH32" i="1"/>
  <c r="AO32" i="1" s="1"/>
  <c r="AH33" i="1"/>
  <c r="AO33" i="1" s="1"/>
  <c r="AH34" i="1"/>
  <c r="AO34" i="1" s="1"/>
  <c r="AH35" i="1"/>
  <c r="AO35" i="1" s="1"/>
  <c r="AH36" i="1"/>
  <c r="AO36" i="1" s="1"/>
  <c r="AH37" i="1"/>
  <c r="AO37" i="1" s="1"/>
  <c r="AH38" i="1"/>
  <c r="AO38" i="1" s="1"/>
  <c r="AH39" i="1"/>
  <c r="AO39" i="1" s="1"/>
  <c r="AH40" i="1"/>
  <c r="AO40" i="1" s="1"/>
  <c r="AH41" i="1"/>
  <c r="AO41" i="1" s="1"/>
  <c r="AH42" i="1"/>
  <c r="AO42" i="1" s="1"/>
  <c r="AH43" i="1"/>
  <c r="AO43" i="1" s="1"/>
  <c r="AH44" i="1"/>
  <c r="AO44" i="1" s="1"/>
  <c r="AH45" i="1"/>
  <c r="AO45" i="1" s="1"/>
  <c r="AH46" i="1"/>
  <c r="AO46" i="1" s="1"/>
  <c r="AH47" i="1"/>
  <c r="AO47" i="1" s="1"/>
  <c r="AH48" i="1"/>
  <c r="AO48" i="1" s="1"/>
  <c r="AH49" i="1"/>
  <c r="AO49" i="1" s="1"/>
  <c r="AH50" i="1"/>
  <c r="AO50" i="1" s="1"/>
  <c r="AH51" i="1"/>
  <c r="AO51" i="1" s="1"/>
  <c r="AH52" i="1"/>
  <c r="AO52" i="1" s="1"/>
  <c r="AH53" i="1"/>
  <c r="AO53" i="1" s="1"/>
  <c r="AH54" i="1"/>
  <c r="AO54" i="1" s="1"/>
  <c r="AH55" i="1"/>
  <c r="AO55" i="1" s="1"/>
  <c r="AH56" i="1"/>
  <c r="AO56" i="1" s="1"/>
  <c r="AH57" i="1"/>
  <c r="AO57" i="1" s="1"/>
  <c r="AH58" i="1"/>
  <c r="AO58" i="1" s="1"/>
  <c r="AH59" i="1"/>
  <c r="AO59" i="1" s="1"/>
  <c r="AH60" i="1"/>
  <c r="AO60" i="1" s="1"/>
  <c r="AH61" i="1"/>
  <c r="AO61" i="1" s="1"/>
  <c r="AH62" i="1"/>
  <c r="AO62" i="1" s="1"/>
  <c r="AH63" i="1"/>
  <c r="AO63" i="1" s="1"/>
  <c r="AH64" i="1"/>
  <c r="AO64" i="1" s="1"/>
  <c r="AH65" i="1"/>
  <c r="AO65" i="1" s="1"/>
  <c r="AH66" i="1"/>
  <c r="AO66" i="1" s="1"/>
  <c r="AH67" i="1"/>
  <c r="AO67" i="1" s="1"/>
  <c r="AH68" i="1"/>
  <c r="AO68" i="1" s="1"/>
  <c r="AH69" i="1"/>
  <c r="AO69" i="1" s="1"/>
  <c r="AH70" i="1"/>
  <c r="AO70" i="1" s="1"/>
  <c r="AH71" i="1"/>
  <c r="AO71" i="1" s="1"/>
  <c r="AH72" i="1"/>
  <c r="AO72" i="1" s="1"/>
  <c r="AH73" i="1"/>
  <c r="AO73" i="1" s="1"/>
  <c r="AH74" i="1"/>
  <c r="AO74" i="1" s="1"/>
  <c r="AH75" i="1"/>
  <c r="AO75" i="1" s="1"/>
  <c r="AH76" i="1"/>
  <c r="AO76" i="1" s="1"/>
  <c r="AH77" i="1"/>
  <c r="AO77" i="1" s="1"/>
  <c r="AH78" i="1"/>
  <c r="AO78" i="1" s="1"/>
  <c r="AH79" i="1"/>
  <c r="AO79" i="1" s="1"/>
  <c r="AH80" i="1"/>
  <c r="AO80" i="1" s="1"/>
  <c r="AH81" i="1"/>
  <c r="AO81" i="1" s="1"/>
  <c r="AH82" i="1"/>
  <c r="AO82" i="1" s="1"/>
  <c r="AH83" i="1"/>
  <c r="AO83" i="1" s="1"/>
  <c r="AH84" i="1"/>
  <c r="AO84" i="1" s="1"/>
  <c r="AH85" i="1"/>
  <c r="AO85" i="1" s="1"/>
  <c r="AH86" i="1"/>
  <c r="AO86" i="1" s="1"/>
  <c r="AH87" i="1"/>
  <c r="AO87" i="1" s="1"/>
  <c r="AH88" i="1"/>
  <c r="AO88" i="1" s="1"/>
  <c r="AH89" i="1"/>
  <c r="AO89" i="1" s="1"/>
  <c r="AH90" i="1"/>
  <c r="AO90" i="1" s="1"/>
  <c r="AH91" i="1"/>
  <c r="AO91" i="1" s="1"/>
  <c r="AH92" i="1"/>
  <c r="AO92" i="1" s="1"/>
  <c r="AH93" i="1"/>
  <c r="AO93" i="1" s="1"/>
  <c r="AH94" i="1"/>
  <c r="AO94" i="1" s="1"/>
  <c r="AH95" i="1"/>
  <c r="AO95" i="1" s="1"/>
  <c r="AH96" i="1"/>
  <c r="AO96" i="1" s="1"/>
  <c r="AH97" i="1"/>
  <c r="AO97" i="1" s="1"/>
  <c r="AH98" i="1"/>
  <c r="AO98" i="1" s="1"/>
  <c r="AH99" i="1"/>
  <c r="AO99" i="1" s="1"/>
  <c r="AH100" i="1"/>
  <c r="AO100" i="1" s="1"/>
  <c r="AH101" i="1"/>
  <c r="AO101" i="1" s="1"/>
  <c r="AH102" i="1"/>
  <c r="AO102" i="1" s="1"/>
  <c r="AH103" i="1"/>
  <c r="AO103" i="1" s="1"/>
  <c r="AH104" i="1"/>
  <c r="AO104" i="1" s="1"/>
  <c r="AH105" i="1"/>
  <c r="AO105" i="1" s="1"/>
  <c r="AH106" i="1"/>
  <c r="AO106" i="1" s="1"/>
  <c r="AH107" i="1"/>
  <c r="AO107" i="1" s="1"/>
  <c r="AH108" i="1"/>
  <c r="AO108" i="1" s="1"/>
  <c r="AH109" i="1"/>
  <c r="AO109" i="1" s="1"/>
  <c r="AH110" i="1"/>
  <c r="AO110" i="1" s="1"/>
  <c r="AH111" i="1"/>
  <c r="AO111" i="1" s="1"/>
  <c r="AH112" i="1"/>
  <c r="AO112" i="1" s="1"/>
  <c r="AH113" i="1"/>
  <c r="AO113" i="1" s="1"/>
  <c r="AH114" i="1"/>
  <c r="AO114" i="1" s="1"/>
  <c r="AH115" i="1"/>
  <c r="AO115" i="1" s="1"/>
  <c r="AH116" i="1"/>
  <c r="AO116" i="1" s="1"/>
  <c r="AH117" i="1"/>
  <c r="AO117" i="1" s="1"/>
  <c r="AH118" i="1"/>
  <c r="AO118" i="1" s="1"/>
  <c r="AH119" i="1"/>
  <c r="AO119" i="1" s="1"/>
  <c r="AH120" i="1"/>
  <c r="AO120" i="1" s="1"/>
  <c r="AH121" i="1"/>
  <c r="AO121" i="1" s="1"/>
  <c r="AH122" i="1"/>
  <c r="AO122" i="1" s="1"/>
  <c r="AH123" i="1"/>
  <c r="AO123" i="1" s="1"/>
  <c r="AH124" i="1"/>
  <c r="AO124" i="1" s="1"/>
  <c r="AH125" i="1"/>
  <c r="AO125" i="1" s="1"/>
  <c r="AH126" i="1"/>
  <c r="AO126" i="1" s="1"/>
  <c r="AH127" i="1"/>
  <c r="AO127" i="1" s="1"/>
  <c r="AH128" i="1"/>
  <c r="AO128" i="1" s="1"/>
  <c r="AH129" i="1"/>
  <c r="AO129" i="1" s="1"/>
  <c r="AH130" i="1"/>
  <c r="AO130" i="1" s="1"/>
  <c r="AH131" i="1"/>
  <c r="AO131" i="1" s="1"/>
  <c r="AH132" i="1"/>
  <c r="AO132" i="1" s="1"/>
  <c r="AH133" i="1"/>
  <c r="AO133" i="1" s="1"/>
  <c r="AH134" i="1"/>
  <c r="AO134" i="1" s="1"/>
  <c r="AH135" i="1"/>
  <c r="AO135" i="1" s="1"/>
  <c r="AH136" i="1"/>
  <c r="AO136" i="1" s="1"/>
  <c r="AH137" i="1"/>
  <c r="AO137" i="1" s="1"/>
  <c r="AH138" i="1"/>
  <c r="AO138" i="1" s="1"/>
  <c r="AH139" i="1"/>
  <c r="AO139" i="1" s="1"/>
  <c r="AH140" i="1"/>
  <c r="AO140" i="1" s="1"/>
  <c r="AH141" i="1"/>
  <c r="AO141" i="1" s="1"/>
  <c r="AH142" i="1"/>
  <c r="AO142" i="1" s="1"/>
  <c r="AH143" i="1"/>
  <c r="AO143" i="1" s="1"/>
  <c r="AH144" i="1"/>
  <c r="AO144" i="1" s="1"/>
  <c r="AH145" i="1"/>
  <c r="AO145" i="1" s="1"/>
  <c r="AH146" i="1"/>
  <c r="AO146" i="1" s="1"/>
  <c r="AH147" i="1"/>
  <c r="AO147" i="1" s="1"/>
  <c r="AH148" i="1"/>
  <c r="AO148" i="1" s="1"/>
  <c r="AH149" i="1"/>
  <c r="AO149" i="1" s="1"/>
  <c r="AH150" i="1"/>
  <c r="AO150" i="1" s="1"/>
  <c r="AH151" i="1"/>
  <c r="AO151" i="1" s="1"/>
  <c r="AH152" i="1"/>
  <c r="AO152" i="1" s="1"/>
  <c r="AH153" i="1"/>
  <c r="AO153" i="1" s="1"/>
  <c r="AH154" i="1"/>
  <c r="AO154" i="1" s="1"/>
  <c r="AH155" i="1"/>
  <c r="AO155" i="1" s="1"/>
  <c r="AH156" i="1"/>
  <c r="AO156" i="1" s="1"/>
  <c r="AH157" i="1"/>
  <c r="AO157" i="1" s="1"/>
  <c r="AH158" i="1"/>
  <c r="AO158" i="1" s="1"/>
  <c r="AH159" i="1"/>
  <c r="AO159" i="1" s="1"/>
  <c r="AH160" i="1"/>
  <c r="AO160" i="1" s="1"/>
  <c r="AH161" i="1"/>
  <c r="AO161" i="1" s="1"/>
  <c r="AH162" i="1"/>
  <c r="AO162" i="1" s="1"/>
  <c r="AH163" i="1"/>
  <c r="AO163" i="1" s="1"/>
  <c r="AH164" i="1"/>
  <c r="AO164" i="1" s="1"/>
  <c r="AH165" i="1"/>
  <c r="AO165" i="1" s="1"/>
  <c r="AH166" i="1"/>
  <c r="AO166" i="1" s="1"/>
  <c r="AH167" i="1"/>
  <c r="AO167" i="1" s="1"/>
  <c r="AH168" i="1"/>
  <c r="AO168" i="1" s="1"/>
  <c r="AH169" i="1"/>
  <c r="AO169" i="1" s="1"/>
  <c r="AH170" i="1"/>
  <c r="AO170" i="1" s="1"/>
  <c r="AH171" i="1"/>
  <c r="AO171" i="1" s="1"/>
  <c r="AH172" i="1"/>
  <c r="AO172" i="1" s="1"/>
  <c r="AH173" i="1"/>
  <c r="AO173" i="1" s="1"/>
  <c r="AH174" i="1"/>
  <c r="AO174" i="1" s="1"/>
  <c r="AH175" i="1"/>
  <c r="AO175" i="1" s="1"/>
  <c r="AH176" i="1"/>
  <c r="AO176" i="1" s="1"/>
  <c r="AH177" i="1"/>
  <c r="AO177" i="1" s="1"/>
  <c r="AH178" i="1"/>
  <c r="AO178" i="1" s="1"/>
  <c r="AH179" i="1"/>
  <c r="AO179" i="1" s="1"/>
  <c r="AH180" i="1"/>
  <c r="AO180" i="1" s="1"/>
  <c r="AH181" i="1"/>
  <c r="AO181" i="1" s="1"/>
  <c r="AH182" i="1"/>
  <c r="AO182" i="1" s="1"/>
  <c r="AH183" i="1"/>
  <c r="AO183" i="1" s="1"/>
  <c r="AH184" i="1"/>
  <c r="AO184" i="1" s="1"/>
  <c r="AH185" i="1"/>
  <c r="AO185" i="1" s="1"/>
  <c r="AH186" i="1"/>
  <c r="AO186" i="1" s="1"/>
  <c r="AH187" i="1"/>
  <c r="AO187" i="1" s="1"/>
  <c r="AH188" i="1"/>
  <c r="AO188" i="1" s="1"/>
  <c r="AH189" i="1"/>
  <c r="AO189" i="1" s="1"/>
  <c r="AH190" i="1"/>
  <c r="AO190" i="1" s="1"/>
  <c r="AH191" i="1"/>
  <c r="AO191" i="1" s="1"/>
  <c r="AH192" i="1"/>
  <c r="AO192" i="1" s="1"/>
  <c r="AH193" i="1"/>
  <c r="AO193" i="1" s="1"/>
  <c r="AH194" i="1"/>
  <c r="AO194" i="1" s="1"/>
  <c r="AH195" i="1"/>
  <c r="AO195" i="1" s="1"/>
  <c r="AH196" i="1"/>
  <c r="AO196" i="1" s="1"/>
  <c r="AH197" i="1"/>
  <c r="AO197" i="1" s="1"/>
  <c r="AH198" i="1"/>
  <c r="AO198" i="1" s="1"/>
  <c r="AH199" i="1"/>
  <c r="AO199" i="1" s="1"/>
  <c r="AH200" i="1"/>
  <c r="AO200" i="1" s="1"/>
  <c r="AH201" i="1"/>
  <c r="AO201" i="1" s="1"/>
  <c r="AH202" i="1"/>
  <c r="AO202" i="1" s="1"/>
  <c r="AH203" i="1"/>
  <c r="AO203" i="1" s="1"/>
  <c r="AH204" i="1"/>
  <c r="AO204" i="1" s="1"/>
  <c r="AH205" i="1"/>
  <c r="AO205" i="1" s="1"/>
  <c r="AH206" i="1"/>
  <c r="AO206" i="1" s="1"/>
  <c r="AH207" i="1"/>
  <c r="AO207" i="1" s="1"/>
  <c r="AH208" i="1"/>
  <c r="AO208" i="1" s="1"/>
  <c r="AH209" i="1"/>
  <c r="AO209" i="1" s="1"/>
  <c r="AH210" i="1"/>
  <c r="AO210" i="1" s="1"/>
  <c r="AH211" i="1"/>
  <c r="AO211" i="1" s="1"/>
  <c r="AH212" i="1"/>
  <c r="AO212" i="1" s="1"/>
  <c r="AH213" i="1"/>
  <c r="AO213" i="1" s="1"/>
  <c r="AH214" i="1"/>
  <c r="AO214" i="1" s="1"/>
  <c r="AH215" i="1"/>
  <c r="AO215" i="1" s="1"/>
  <c r="AH216" i="1"/>
  <c r="AO216" i="1" s="1"/>
  <c r="AH217" i="1"/>
  <c r="AO217" i="1" s="1"/>
  <c r="AH218" i="1"/>
  <c r="AO218" i="1" s="1"/>
  <c r="AH219" i="1"/>
  <c r="AO219" i="1" s="1"/>
  <c r="AH220" i="1"/>
  <c r="AO220" i="1" s="1"/>
  <c r="AH221" i="1"/>
  <c r="AO221" i="1" s="1"/>
  <c r="AH222" i="1"/>
  <c r="AO222" i="1" s="1"/>
  <c r="AH223" i="1"/>
  <c r="AO223" i="1" s="1"/>
  <c r="AH224" i="1"/>
  <c r="AO224" i="1" s="1"/>
  <c r="AH225" i="1"/>
  <c r="AO225" i="1" s="1"/>
  <c r="AH226" i="1"/>
  <c r="AO226" i="1" s="1"/>
  <c r="AH227" i="1"/>
  <c r="AO227" i="1" s="1"/>
  <c r="AH228" i="1"/>
  <c r="AO228" i="1" s="1"/>
  <c r="AH229" i="1"/>
  <c r="AO229" i="1" s="1"/>
  <c r="AH230" i="1"/>
  <c r="AO230" i="1" s="1"/>
  <c r="AH231" i="1"/>
  <c r="AO231" i="1" s="1"/>
  <c r="AH232" i="1"/>
  <c r="AO232" i="1" s="1"/>
  <c r="AH233" i="1"/>
  <c r="AO233" i="1" s="1"/>
  <c r="AH234" i="1"/>
  <c r="AO234" i="1" s="1"/>
  <c r="AH235" i="1"/>
  <c r="AO235" i="1" s="1"/>
  <c r="AH236" i="1"/>
  <c r="AO236" i="1" s="1"/>
  <c r="AH237" i="1"/>
  <c r="AO237" i="1" s="1"/>
  <c r="AH238" i="1"/>
  <c r="AO238" i="1" s="1"/>
  <c r="AH239" i="1"/>
  <c r="AO239" i="1" s="1"/>
  <c r="AH240" i="1"/>
  <c r="AO240" i="1" s="1"/>
  <c r="AH241" i="1"/>
  <c r="AO241" i="1" s="1"/>
  <c r="AH242" i="1"/>
  <c r="AO242" i="1" s="1"/>
  <c r="AH243" i="1"/>
  <c r="AO243" i="1" s="1"/>
  <c r="AH244" i="1"/>
  <c r="AO244" i="1" s="1"/>
  <c r="AH245" i="1"/>
  <c r="AO245" i="1" s="1"/>
  <c r="AH246" i="1"/>
  <c r="AO246" i="1" s="1"/>
  <c r="AH247" i="1"/>
  <c r="AO247" i="1" s="1"/>
  <c r="AH248" i="1"/>
  <c r="AO248" i="1" s="1"/>
  <c r="AH249" i="1"/>
  <c r="AO249" i="1" s="1"/>
  <c r="AH250" i="1"/>
  <c r="AO250" i="1" s="1"/>
  <c r="AH251" i="1"/>
  <c r="AO251" i="1" s="1"/>
  <c r="AH252" i="1"/>
  <c r="AO252" i="1" s="1"/>
  <c r="AH253" i="1"/>
  <c r="AO253" i="1" s="1"/>
  <c r="AH254" i="1"/>
  <c r="AO254" i="1" s="1"/>
  <c r="AH255" i="1"/>
  <c r="AO255" i="1" s="1"/>
  <c r="AH256" i="1"/>
  <c r="AO256" i="1" s="1"/>
  <c r="AH257" i="1"/>
  <c r="AO257" i="1" s="1"/>
  <c r="AH258" i="1"/>
  <c r="AO258" i="1" s="1"/>
  <c r="AH259" i="1"/>
  <c r="AO259" i="1" s="1"/>
  <c r="AH260" i="1"/>
  <c r="AO260" i="1" s="1"/>
  <c r="AH261" i="1"/>
  <c r="AO261" i="1" s="1"/>
  <c r="AH262" i="1"/>
  <c r="AO262" i="1" s="1"/>
  <c r="AH263" i="1"/>
  <c r="AO263" i="1" s="1"/>
  <c r="AH264" i="1"/>
  <c r="AO264" i="1" s="1"/>
  <c r="AH265" i="1"/>
  <c r="AO265" i="1" s="1"/>
  <c r="AH266" i="1"/>
  <c r="AO266" i="1" s="1"/>
  <c r="AH267" i="1"/>
  <c r="AO267" i="1" s="1"/>
  <c r="AH268" i="1"/>
  <c r="AO268" i="1" s="1"/>
  <c r="AH269" i="1"/>
  <c r="AO269" i="1" s="1"/>
  <c r="AH270" i="1"/>
  <c r="AO270" i="1" s="1"/>
  <c r="AH271" i="1"/>
  <c r="AO271" i="1" s="1"/>
  <c r="AH272" i="1"/>
  <c r="AO272" i="1" s="1"/>
  <c r="AH273" i="1"/>
  <c r="AO273" i="1" s="1"/>
  <c r="AH274" i="1"/>
  <c r="AO274" i="1" s="1"/>
  <c r="AH275" i="1"/>
  <c r="AO275" i="1" s="1"/>
  <c r="AH276" i="1"/>
  <c r="AO276" i="1" s="1"/>
  <c r="AH277" i="1"/>
  <c r="AO277" i="1" s="1"/>
  <c r="AH278" i="1"/>
  <c r="AO278" i="1" s="1"/>
  <c r="AH279" i="1"/>
  <c r="AO279" i="1" s="1"/>
  <c r="AH280" i="1"/>
  <c r="AO280" i="1" s="1"/>
  <c r="AH281" i="1"/>
  <c r="AO281" i="1" s="1"/>
  <c r="AH282" i="1"/>
  <c r="AO282" i="1" s="1"/>
  <c r="AH283" i="1"/>
  <c r="AO283" i="1" s="1"/>
  <c r="AH284" i="1"/>
  <c r="AO284" i="1" s="1"/>
  <c r="AH285" i="1"/>
  <c r="AO285" i="1" s="1"/>
  <c r="AH286" i="1"/>
  <c r="AO286" i="1" s="1"/>
  <c r="AH287" i="1"/>
  <c r="AO287" i="1" s="1"/>
  <c r="AH288" i="1"/>
  <c r="AO288" i="1" s="1"/>
  <c r="AH289" i="1"/>
  <c r="AO289" i="1" s="1"/>
  <c r="AH290" i="1"/>
  <c r="AO290" i="1" s="1"/>
  <c r="AH291" i="1"/>
  <c r="AO291" i="1" s="1"/>
  <c r="AH292" i="1"/>
  <c r="AO292" i="1" s="1"/>
  <c r="AH293" i="1"/>
  <c r="AO293" i="1" s="1"/>
  <c r="AH294" i="1"/>
  <c r="AO294" i="1" s="1"/>
  <c r="AH295" i="1"/>
  <c r="AO295" i="1" s="1"/>
  <c r="AH296" i="1"/>
  <c r="AO296" i="1" s="1"/>
  <c r="AH297" i="1"/>
  <c r="AO297" i="1" s="1"/>
  <c r="AH298" i="1"/>
  <c r="AO298" i="1" s="1"/>
  <c r="AH299" i="1"/>
  <c r="AO299" i="1" s="1"/>
  <c r="AH300" i="1"/>
  <c r="AO300" i="1" s="1"/>
  <c r="AH301" i="1"/>
  <c r="AO301" i="1" s="1"/>
  <c r="AH302" i="1"/>
  <c r="AO302" i="1" s="1"/>
  <c r="AH303" i="1"/>
  <c r="AO303" i="1" s="1"/>
  <c r="AH304" i="1"/>
  <c r="AO304" i="1" s="1"/>
  <c r="AH305" i="1"/>
  <c r="AO305" i="1" s="1"/>
  <c r="AH306" i="1"/>
  <c r="AO306" i="1" s="1"/>
  <c r="AH307" i="1"/>
  <c r="AO307" i="1" s="1"/>
  <c r="AH308" i="1"/>
  <c r="AO308" i="1" s="1"/>
  <c r="AH309" i="1"/>
  <c r="AO309" i="1" s="1"/>
  <c r="AH310" i="1"/>
  <c r="AO310" i="1" s="1"/>
  <c r="AH311" i="1"/>
  <c r="AO311" i="1" s="1"/>
  <c r="AH312" i="1"/>
  <c r="AO312" i="1" s="1"/>
  <c r="AH313" i="1"/>
  <c r="AO313" i="1" s="1"/>
  <c r="AH314" i="1"/>
  <c r="AO314" i="1" s="1"/>
  <c r="AH315" i="1"/>
  <c r="AO315" i="1" s="1"/>
  <c r="AH316" i="1"/>
  <c r="AO316" i="1" s="1"/>
  <c r="AH317" i="1"/>
  <c r="AO317" i="1" s="1"/>
  <c r="AH318" i="1"/>
  <c r="AO318" i="1" s="1"/>
  <c r="AH319" i="1"/>
  <c r="AO319" i="1" s="1"/>
  <c r="AH320" i="1"/>
  <c r="AO320" i="1" s="1"/>
  <c r="AH321" i="1"/>
  <c r="AO321" i="1" s="1"/>
  <c r="AH322" i="1"/>
  <c r="AO322" i="1" s="1"/>
  <c r="AH323" i="1"/>
  <c r="AO323" i="1" s="1"/>
  <c r="AH324" i="1"/>
  <c r="AO324" i="1" s="1"/>
  <c r="AH325" i="1"/>
  <c r="AO325" i="1" s="1"/>
  <c r="AH326" i="1"/>
  <c r="AO326" i="1" s="1"/>
  <c r="AH327" i="1"/>
  <c r="AO327" i="1" s="1"/>
  <c r="AH328" i="1"/>
  <c r="AO328" i="1" s="1"/>
  <c r="AH329" i="1"/>
  <c r="AO329" i="1" s="1"/>
  <c r="AH330" i="1"/>
  <c r="AO330" i="1" s="1"/>
  <c r="AH331" i="1"/>
  <c r="AO331" i="1" s="1"/>
  <c r="AH332" i="1"/>
  <c r="AO332" i="1" s="1"/>
  <c r="AH333" i="1"/>
  <c r="AO333" i="1" s="1"/>
  <c r="AH334" i="1"/>
  <c r="AO334" i="1" s="1"/>
  <c r="AH335" i="1"/>
  <c r="AO335" i="1" s="1"/>
  <c r="AH336" i="1"/>
  <c r="AO336" i="1" s="1"/>
  <c r="AH337" i="1"/>
  <c r="AO337" i="1" s="1"/>
  <c r="AH338" i="1"/>
  <c r="AO338" i="1" s="1"/>
  <c r="AH339" i="1"/>
  <c r="AO339" i="1" s="1"/>
  <c r="AH340" i="1"/>
  <c r="AO340" i="1" s="1"/>
  <c r="AH341" i="1"/>
  <c r="AO341" i="1" s="1"/>
  <c r="AH342" i="1"/>
  <c r="AO342" i="1" s="1"/>
  <c r="AH343" i="1"/>
  <c r="AO343" i="1" s="1"/>
  <c r="AH344" i="1"/>
  <c r="AO344" i="1" s="1"/>
  <c r="AH345" i="1"/>
  <c r="AO345" i="1" s="1"/>
  <c r="AH346" i="1"/>
  <c r="AO346" i="1" s="1"/>
  <c r="AH347" i="1"/>
  <c r="AO347" i="1" s="1"/>
  <c r="AH348" i="1"/>
  <c r="AO348" i="1" s="1"/>
  <c r="AH349" i="1"/>
  <c r="AO349" i="1" s="1"/>
  <c r="AH350" i="1"/>
  <c r="AO350" i="1" s="1"/>
  <c r="AH351" i="1"/>
  <c r="AO351" i="1" s="1"/>
  <c r="AH352" i="1"/>
  <c r="AO352" i="1" s="1"/>
  <c r="AH353" i="1"/>
  <c r="AO353" i="1" s="1"/>
  <c r="AH354" i="1"/>
  <c r="AO354" i="1" s="1"/>
  <c r="AH355" i="1"/>
  <c r="AO355" i="1" s="1"/>
  <c r="AH356" i="1"/>
  <c r="AO356" i="1" s="1"/>
  <c r="AH357" i="1"/>
  <c r="AO357" i="1" s="1"/>
  <c r="AH358" i="1"/>
  <c r="AO358" i="1" s="1"/>
  <c r="AH359" i="1"/>
  <c r="AO359" i="1" s="1"/>
  <c r="AH360" i="1"/>
  <c r="AO360" i="1" s="1"/>
  <c r="AH361" i="1"/>
  <c r="AO361" i="1" s="1"/>
  <c r="AH362" i="1"/>
  <c r="AO362" i="1" s="1"/>
  <c r="AH363" i="1"/>
  <c r="AO363" i="1" s="1"/>
  <c r="AH364" i="1"/>
  <c r="AO364" i="1" s="1"/>
  <c r="AH365" i="1"/>
  <c r="AO365" i="1" s="1"/>
  <c r="AH366" i="1"/>
  <c r="AO366" i="1" s="1"/>
  <c r="AH367" i="1"/>
  <c r="AO367" i="1" s="1"/>
  <c r="AH368" i="1"/>
  <c r="AO368" i="1" s="1"/>
  <c r="AH369" i="1"/>
  <c r="AO369" i="1" s="1"/>
  <c r="AH370" i="1"/>
  <c r="AO370" i="1" s="1"/>
  <c r="AH371" i="1"/>
  <c r="AO371" i="1" s="1"/>
  <c r="AH372" i="1"/>
  <c r="AO372" i="1" s="1"/>
  <c r="AH373" i="1"/>
  <c r="AO373" i="1" s="1"/>
  <c r="AH374" i="1"/>
  <c r="AO374" i="1" s="1"/>
  <c r="AH375" i="1"/>
  <c r="AO375" i="1" s="1"/>
  <c r="AH376" i="1"/>
  <c r="AO376" i="1" s="1"/>
  <c r="AH377" i="1"/>
  <c r="AO377" i="1" s="1"/>
  <c r="AH378" i="1"/>
  <c r="AO378" i="1" s="1"/>
  <c r="AH379" i="1"/>
  <c r="AO379" i="1" s="1"/>
  <c r="AH380" i="1"/>
  <c r="AO380" i="1" s="1"/>
  <c r="AH381" i="1"/>
  <c r="AO381" i="1" s="1"/>
  <c r="AH382" i="1"/>
  <c r="AO382" i="1" s="1"/>
  <c r="AH383" i="1"/>
  <c r="AO383" i="1" s="1"/>
  <c r="AH384" i="1"/>
  <c r="AO384" i="1" s="1"/>
  <c r="AH385" i="1"/>
  <c r="AO385" i="1" s="1"/>
  <c r="AH386" i="1"/>
  <c r="AO386" i="1" s="1"/>
  <c r="AH387" i="1"/>
  <c r="AO387" i="1" s="1"/>
  <c r="AH388" i="1"/>
  <c r="AO388" i="1" s="1"/>
  <c r="AH389" i="1"/>
  <c r="AO389" i="1" s="1"/>
  <c r="AH390" i="1"/>
  <c r="AO390" i="1" s="1"/>
  <c r="AH391" i="1"/>
  <c r="AO391" i="1" s="1"/>
  <c r="AH392" i="1"/>
  <c r="AO392" i="1" s="1"/>
  <c r="AH393" i="1"/>
  <c r="AO393" i="1" s="1"/>
  <c r="AH394" i="1"/>
  <c r="AO394" i="1" s="1"/>
  <c r="AH395" i="1"/>
  <c r="AO395" i="1" s="1"/>
  <c r="AH396" i="1"/>
  <c r="AO396" i="1" s="1"/>
  <c r="AH397" i="1"/>
  <c r="AO397" i="1" s="1"/>
  <c r="AH398" i="1"/>
  <c r="AO398" i="1" s="1"/>
  <c r="AH399" i="1"/>
  <c r="AO399" i="1" s="1"/>
  <c r="AH400" i="1"/>
  <c r="AO400" i="1" s="1"/>
  <c r="AH401" i="1"/>
  <c r="AO401" i="1" s="1"/>
  <c r="AH402" i="1"/>
  <c r="AO402" i="1" s="1"/>
  <c r="AH403" i="1"/>
  <c r="AO403" i="1" s="1"/>
  <c r="AH404" i="1"/>
  <c r="AO404" i="1" s="1"/>
  <c r="AH405" i="1"/>
  <c r="AO405" i="1" s="1"/>
  <c r="AH406" i="1"/>
  <c r="AO406" i="1" s="1"/>
  <c r="AH407" i="1"/>
  <c r="AO407" i="1" s="1"/>
  <c r="AH408" i="1"/>
  <c r="AO408" i="1" s="1"/>
  <c r="AH409" i="1"/>
  <c r="AO409" i="1" s="1"/>
  <c r="AH410" i="1"/>
  <c r="AO410" i="1" s="1"/>
  <c r="AH411" i="1"/>
  <c r="AO411" i="1" s="1"/>
  <c r="AH412" i="1"/>
  <c r="AO412" i="1" s="1"/>
  <c r="AH413" i="1"/>
  <c r="AO413" i="1" s="1"/>
  <c r="AH414" i="1"/>
  <c r="AO414" i="1" s="1"/>
  <c r="AH415" i="1"/>
  <c r="AO415" i="1" s="1"/>
  <c r="AH416" i="1"/>
  <c r="AO416" i="1" s="1"/>
  <c r="AH417" i="1"/>
  <c r="AO417" i="1" s="1"/>
  <c r="AH418" i="1"/>
  <c r="AO418" i="1" s="1"/>
  <c r="AH419" i="1"/>
  <c r="AO419" i="1" s="1"/>
  <c r="AH420" i="1"/>
  <c r="AO420" i="1" s="1"/>
  <c r="AH421" i="1"/>
  <c r="AO421" i="1" s="1"/>
  <c r="AH422" i="1"/>
  <c r="AO422" i="1" s="1"/>
  <c r="AH423" i="1"/>
  <c r="AO423" i="1" s="1"/>
  <c r="AH424" i="1"/>
  <c r="AO424" i="1" s="1"/>
  <c r="AH425" i="1"/>
  <c r="AO425" i="1" s="1"/>
  <c r="AH426" i="1"/>
  <c r="AO426" i="1" s="1"/>
  <c r="AH427" i="1"/>
  <c r="AO427" i="1" s="1"/>
  <c r="AH428" i="1"/>
  <c r="AO428" i="1" s="1"/>
  <c r="AH429" i="1"/>
  <c r="AO429" i="1" s="1"/>
  <c r="AH430" i="1"/>
  <c r="AO430" i="1" s="1"/>
  <c r="AH431" i="1"/>
  <c r="AO431" i="1" s="1"/>
  <c r="AH432" i="1"/>
  <c r="AO432" i="1" s="1"/>
  <c r="AH433" i="1"/>
  <c r="AO433" i="1" s="1"/>
  <c r="AH434" i="1"/>
  <c r="AO434" i="1" s="1"/>
  <c r="AH435" i="1"/>
  <c r="AO435" i="1" s="1"/>
  <c r="AH436" i="1"/>
  <c r="AO436" i="1" s="1"/>
  <c r="AH437" i="1"/>
  <c r="AO437" i="1" s="1"/>
  <c r="AH438" i="1"/>
  <c r="AO438" i="1" s="1"/>
  <c r="AH439" i="1"/>
  <c r="AO439" i="1" s="1"/>
  <c r="AH440" i="1"/>
  <c r="AO440" i="1" s="1"/>
  <c r="AH441" i="1"/>
  <c r="AO441" i="1" s="1"/>
  <c r="AH442" i="1"/>
  <c r="AO442" i="1" s="1"/>
  <c r="AH443" i="1"/>
  <c r="AO443" i="1" s="1"/>
  <c r="AH444" i="1"/>
  <c r="AO444" i="1" s="1"/>
  <c r="AH445" i="1"/>
  <c r="AO445" i="1" s="1"/>
  <c r="AH446" i="1"/>
  <c r="AO446" i="1" s="1"/>
  <c r="AH447" i="1"/>
  <c r="AO447" i="1" s="1"/>
  <c r="AH448" i="1"/>
  <c r="AO448" i="1" s="1"/>
  <c r="AH449" i="1"/>
  <c r="AO449" i="1" s="1"/>
  <c r="AH450" i="1"/>
  <c r="AO450" i="1" s="1"/>
  <c r="AH451" i="1"/>
  <c r="AO451" i="1" s="1"/>
  <c r="AH452" i="1"/>
  <c r="AO452" i="1" s="1"/>
  <c r="AH453" i="1"/>
  <c r="AO453" i="1" s="1"/>
  <c r="AH454" i="1"/>
  <c r="AO454" i="1" s="1"/>
  <c r="AH455" i="1"/>
  <c r="AO455" i="1" s="1"/>
  <c r="AH456" i="1"/>
  <c r="AO456" i="1" s="1"/>
  <c r="AH457" i="1"/>
  <c r="AO457" i="1" s="1"/>
  <c r="AH458" i="1"/>
  <c r="AO458" i="1" s="1"/>
  <c r="AH459" i="1"/>
  <c r="AO459" i="1" s="1"/>
  <c r="AH460" i="1"/>
  <c r="AO460" i="1" s="1"/>
  <c r="AH461" i="1"/>
  <c r="AO461" i="1" s="1"/>
  <c r="AH462" i="1"/>
  <c r="AO462" i="1" s="1"/>
  <c r="AH463" i="1"/>
  <c r="AO463" i="1" s="1"/>
  <c r="AH464" i="1"/>
  <c r="AO464" i="1" s="1"/>
  <c r="AH465" i="1"/>
  <c r="AO465" i="1" s="1"/>
  <c r="AH466" i="1"/>
  <c r="AO466" i="1" s="1"/>
  <c r="AH467" i="1"/>
  <c r="AO467" i="1" s="1"/>
  <c r="AH468" i="1"/>
  <c r="AO468" i="1" s="1"/>
  <c r="AH469" i="1"/>
  <c r="AO469" i="1" s="1"/>
  <c r="AH470" i="1"/>
  <c r="AO470" i="1" s="1"/>
  <c r="AH471" i="1"/>
  <c r="AO471" i="1" s="1"/>
  <c r="AH472" i="1"/>
  <c r="AO472" i="1" s="1"/>
  <c r="AH473" i="1"/>
  <c r="AO473" i="1" s="1"/>
  <c r="AH474" i="1"/>
  <c r="AO474" i="1" s="1"/>
  <c r="AH475" i="1"/>
  <c r="AO475" i="1" s="1"/>
  <c r="AH476" i="1"/>
  <c r="AO476" i="1" s="1"/>
  <c r="AH477" i="1"/>
  <c r="AO477" i="1" s="1"/>
  <c r="AH478" i="1"/>
  <c r="AO478" i="1" s="1"/>
  <c r="AH479" i="1"/>
  <c r="AO479" i="1" s="1"/>
  <c r="AH480" i="1"/>
  <c r="AO480" i="1" s="1"/>
  <c r="AH481" i="1"/>
  <c r="AO481" i="1" s="1"/>
  <c r="AH482" i="1"/>
  <c r="AO482" i="1" s="1"/>
  <c r="AH483" i="1"/>
  <c r="AO483" i="1" s="1"/>
  <c r="AH484" i="1"/>
  <c r="AO484" i="1" s="1"/>
  <c r="AH485" i="1"/>
  <c r="AO485" i="1" s="1"/>
  <c r="AH486" i="1"/>
  <c r="AO486" i="1" s="1"/>
  <c r="AH487" i="1"/>
  <c r="AO487" i="1" s="1"/>
  <c r="AH488" i="1"/>
  <c r="AO488" i="1" s="1"/>
  <c r="AH489" i="1"/>
  <c r="AO489" i="1" s="1"/>
  <c r="AH490" i="1"/>
  <c r="AO490" i="1" s="1"/>
  <c r="AH491" i="1"/>
  <c r="AO491" i="1" s="1"/>
  <c r="AH492" i="1"/>
  <c r="AO492" i="1" s="1"/>
  <c r="AH493" i="1"/>
  <c r="AO493" i="1" s="1"/>
  <c r="AH494" i="1"/>
  <c r="AO494" i="1" s="1"/>
  <c r="AH495" i="1"/>
  <c r="AO495" i="1" s="1"/>
  <c r="AH496" i="1"/>
  <c r="AO496" i="1" s="1"/>
  <c r="AH497" i="1"/>
  <c r="AO497" i="1" s="1"/>
  <c r="AH498" i="1"/>
  <c r="AO498" i="1" s="1"/>
  <c r="AH499" i="1"/>
  <c r="AO499" i="1" s="1"/>
  <c r="AH500" i="1"/>
  <c r="AO500" i="1" s="1"/>
  <c r="AH501" i="1"/>
  <c r="AO501" i="1" s="1"/>
  <c r="AH502" i="1"/>
  <c r="AO502" i="1" s="1"/>
  <c r="AH503" i="1"/>
  <c r="AO503" i="1" s="1"/>
  <c r="AH504" i="1"/>
  <c r="AO504" i="1" s="1"/>
  <c r="AH505" i="1"/>
  <c r="AO505" i="1" s="1"/>
  <c r="AH506" i="1"/>
  <c r="AO506" i="1" s="1"/>
  <c r="AH507" i="1"/>
  <c r="AO507" i="1" s="1"/>
  <c r="AH508" i="1"/>
  <c r="AO508" i="1" s="1"/>
  <c r="AH509" i="1"/>
  <c r="AO509" i="1" s="1"/>
  <c r="AH510" i="1"/>
  <c r="AO510" i="1" s="1"/>
  <c r="AH511" i="1"/>
  <c r="AO511" i="1" s="1"/>
  <c r="AH512" i="1"/>
  <c r="AO512" i="1" s="1"/>
  <c r="AH513" i="1"/>
  <c r="AO513" i="1" s="1"/>
  <c r="AH514" i="1"/>
  <c r="AO514" i="1" s="1"/>
  <c r="AH515" i="1"/>
  <c r="AO515" i="1" s="1"/>
  <c r="AH516" i="1"/>
  <c r="AO516" i="1" s="1"/>
  <c r="AH517" i="1"/>
  <c r="AO517" i="1" s="1"/>
  <c r="AH518" i="1"/>
  <c r="AO518" i="1" s="1"/>
  <c r="AH519" i="1"/>
  <c r="AO519" i="1" s="1"/>
  <c r="AH520" i="1"/>
  <c r="AO520" i="1" s="1"/>
  <c r="AH521" i="1"/>
  <c r="AO521" i="1" s="1"/>
  <c r="AH522" i="1"/>
  <c r="AO522" i="1" s="1"/>
  <c r="AH523" i="1"/>
  <c r="AO523" i="1" s="1"/>
  <c r="AH524" i="1"/>
  <c r="AO524" i="1" s="1"/>
  <c r="AH525" i="1"/>
  <c r="AO525" i="1" s="1"/>
  <c r="AH526" i="1"/>
  <c r="AO526" i="1" s="1"/>
  <c r="AH527" i="1"/>
  <c r="AO527" i="1" s="1"/>
  <c r="AH528" i="1"/>
  <c r="AO528" i="1" s="1"/>
  <c r="AH529" i="1"/>
  <c r="AO529" i="1" s="1"/>
  <c r="AH530" i="1"/>
  <c r="AO530" i="1" s="1"/>
  <c r="AH531" i="1"/>
  <c r="AO531" i="1" s="1"/>
  <c r="AH532" i="1"/>
  <c r="AO532" i="1" s="1"/>
  <c r="AH533" i="1"/>
  <c r="AO533" i="1" s="1"/>
  <c r="AH534" i="1"/>
  <c r="AO534" i="1" s="1"/>
  <c r="AH535" i="1"/>
  <c r="AO535" i="1" s="1"/>
  <c r="AH536" i="1"/>
  <c r="AO536" i="1" s="1"/>
  <c r="AH537" i="1"/>
  <c r="AO537" i="1" s="1"/>
  <c r="AH538" i="1"/>
  <c r="AO538" i="1" s="1"/>
  <c r="AH539" i="1"/>
  <c r="AO539" i="1" s="1"/>
  <c r="AH540" i="1"/>
  <c r="AO540" i="1" s="1"/>
  <c r="AH541" i="1"/>
  <c r="AO541" i="1" s="1"/>
  <c r="AH542" i="1"/>
  <c r="AO542" i="1" s="1"/>
  <c r="AH543" i="1"/>
  <c r="AO543" i="1" s="1"/>
  <c r="AH544" i="1"/>
  <c r="AO544" i="1" s="1"/>
  <c r="AH545" i="1"/>
  <c r="AO545" i="1" s="1"/>
  <c r="AH546" i="1"/>
  <c r="AO546" i="1" s="1"/>
  <c r="AH547" i="1"/>
  <c r="AO547" i="1" s="1"/>
  <c r="AH548" i="1"/>
  <c r="AO548" i="1" s="1"/>
  <c r="AH549" i="1"/>
  <c r="AO549" i="1" s="1"/>
  <c r="AH550" i="1"/>
  <c r="AO550" i="1" s="1"/>
  <c r="AH551" i="1"/>
  <c r="AO551" i="1" s="1"/>
  <c r="AH552" i="1"/>
  <c r="AO552" i="1" s="1"/>
  <c r="AH553" i="1"/>
  <c r="AO553" i="1" s="1"/>
  <c r="AH554" i="1"/>
  <c r="AO554" i="1" s="1"/>
  <c r="AH555" i="1"/>
  <c r="AO555" i="1" s="1"/>
  <c r="AH556" i="1"/>
  <c r="AO556" i="1" s="1"/>
  <c r="AH557" i="1"/>
  <c r="AO557" i="1" s="1"/>
  <c r="AH558" i="1"/>
  <c r="AO558" i="1" s="1"/>
  <c r="AH559" i="1"/>
  <c r="AO559" i="1" s="1"/>
  <c r="AH560" i="1"/>
  <c r="AO560" i="1" s="1"/>
  <c r="AH561" i="1"/>
  <c r="AO561" i="1" s="1"/>
  <c r="AH562" i="1"/>
  <c r="AO562" i="1" s="1"/>
  <c r="AH563" i="1"/>
  <c r="AO563" i="1" s="1"/>
  <c r="AH564" i="1"/>
  <c r="AO564" i="1" s="1"/>
  <c r="AH565" i="1"/>
  <c r="AO565" i="1" s="1"/>
  <c r="AH566" i="1"/>
  <c r="AO566" i="1" s="1"/>
  <c r="AH567" i="1"/>
  <c r="AO567" i="1" s="1"/>
  <c r="AH568" i="1"/>
  <c r="AO568" i="1" s="1"/>
  <c r="AH569" i="1"/>
  <c r="AO569" i="1" s="1"/>
  <c r="AH570" i="1"/>
  <c r="AO570" i="1" s="1"/>
  <c r="AH571" i="1"/>
  <c r="AO571" i="1" s="1"/>
  <c r="AH572" i="1"/>
  <c r="AO572" i="1" s="1"/>
  <c r="AH573" i="1"/>
  <c r="AO573" i="1" s="1"/>
  <c r="AH574" i="1"/>
  <c r="AO574" i="1" s="1"/>
  <c r="AH575" i="1"/>
  <c r="AO575" i="1" s="1"/>
  <c r="AH576" i="1"/>
  <c r="AO576" i="1" s="1"/>
  <c r="AH577" i="1"/>
  <c r="AO577" i="1" s="1"/>
  <c r="AH578" i="1"/>
  <c r="AO578" i="1" s="1"/>
  <c r="AH579" i="1"/>
  <c r="AO579" i="1" s="1"/>
  <c r="AH580" i="1"/>
  <c r="AO580" i="1" s="1"/>
  <c r="AH581" i="1"/>
  <c r="AO581" i="1" s="1"/>
  <c r="AH582" i="1"/>
  <c r="AO582" i="1" s="1"/>
  <c r="AH583" i="1"/>
  <c r="AO583" i="1" s="1"/>
  <c r="AH584" i="1"/>
  <c r="AO584" i="1" s="1"/>
  <c r="AH585" i="1"/>
  <c r="AO585" i="1" s="1"/>
  <c r="AH586" i="1"/>
  <c r="AO586" i="1" s="1"/>
  <c r="AH587" i="1"/>
  <c r="AO587" i="1" s="1"/>
  <c r="AH588" i="1"/>
  <c r="AO588" i="1" s="1"/>
  <c r="AH589" i="1"/>
  <c r="AO589" i="1" s="1"/>
  <c r="AH590" i="1"/>
  <c r="AO590" i="1" s="1"/>
  <c r="AH591" i="1"/>
  <c r="AO591" i="1" s="1"/>
  <c r="AH592" i="1"/>
  <c r="AO592" i="1" s="1"/>
  <c r="AH593" i="1"/>
  <c r="AO593" i="1" s="1"/>
  <c r="AH594" i="1"/>
  <c r="AO594" i="1" s="1"/>
  <c r="AH595" i="1"/>
  <c r="AO595" i="1" s="1"/>
  <c r="AH596" i="1"/>
  <c r="AO596" i="1" s="1"/>
  <c r="AH597" i="1"/>
  <c r="AO597" i="1" s="1"/>
  <c r="AH598" i="1"/>
  <c r="AO598" i="1" s="1"/>
  <c r="AH599" i="1"/>
  <c r="AO599" i="1" s="1"/>
  <c r="AH600" i="1"/>
  <c r="AO600" i="1" s="1"/>
  <c r="AH601" i="1"/>
  <c r="AO601" i="1" s="1"/>
  <c r="AH602" i="1"/>
  <c r="AO602" i="1" s="1"/>
  <c r="AH603" i="1"/>
  <c r="AO603" i="1" s="1"/>
  <c r="AH604" i="1"/>
  <c r="AO604" i="1" s="1"/>
  <c r="AH605" i="1"/>
  <c r="AO605" i="1" s="1"/>
  <c r="AH606" i="1"/>
  <c r="AO606" i="1" s="1"/>
  <c r="AH607" i="1"/>
  <c r="AO607" i="1" s="1"/>
  <c r="AH608" i="1"/>
  <c r="AO608" i="1" s="1"/>
  <c r="AH609" i="1"/>
  <c r="AO609" i="1" s="1"/>
  <c r="AH610" i="1"/>
  <c r="AO610" i="1" s="1"/>
  <c r="AH611" i="1"/>
  <c r="AO611" i="1" s="1"/>
  <c r="AH612" i="1"/>
  <c r="AO612" i="1" s="1"/>
  <c r="AH613" i="1"/>
  <c r="AO613" i="1" s="1"/>
  <c r="AH614" i="1"/>
  <c r="AO614" i="1" s="1"/>
  <c r="AH615" i="1"/>
  <c r="AO615" i="1" s="1"/>
  <c r="AH616" i="1"/>
  <c r="AO616" i="1" s="1"/>
  <c r="AH617" i="1"/>
  <c r="AO617" i="1" s="1"/>
  <c r="AH618" i="1"/>
  <c r="AO618" i="1" s="1"/>
  <c r="AH619" i="1"/>
  <c r="AO619" i="1" s="1"/>
  <c r="AH620" i="1"/>
  <c r="AO620" i="1" s="1"/>
  <c r="AH621" i="1"/>
  <c r="AO621" i="1" s="1"/>
  <c r="AH622" i="1"/>
  <c r="AO622" i="1" s="1"/>
  <c r="AH623" i="1"/>
  <c r="AO623" i="1" s="1"/>
  <c r="AH624" i="1"/>
  <c r="AO624" i="1" s="1"/>
  <c r="AH625" i="1"/>
  <c r="AO625" i="1" s="1"/>
  <c r="AH626" i="1"/>
  <c r="AO626" i="1" s="1"/>
  <c r="AH627" i="1"/>
  <c r="AO627" i="1" s="1"/>
  <c r="AH628" i="1"/>
  <c r="AO628" i="1" s="1"/>
  <c r="AH629" i="1"/>
  <c r="AO629" i="1" s="1"/>
  <c r="AH630" i="1"/>
  <c r="AO630" i="1" s="1"/>
  <c r="AH631" i="1"/>
  <c r="AO631" i="1" s="1"/>
  <c r="AH632" i="1"/>
  <c r="AO632" i="1" s="1"/>
  <c r="AH633" i="1"/>
  <c r="AO633" i="1" s="1"/>
  <c r="AH634" i="1"/>
  <c r="AO634" i="1" s="1"/>
  <c r="AH635" i="1"/>
  <c r="AO635" i="1" s="1"/>
  <c r="AH636" i="1"/>
  <c r="AO636" i="1" s="1"/>
  <c r="AH637" i="1"/>
  <c r="AO637" i="1" s="1"/>
  <c r="AH638" i="1"/>
  <c r="AO638" i="1" s="1"/>
  <c r="AH639" i="1"/>
  <c r="AO639" i="1" s="1"/>
  <c r="AH640" i="1"/>
  <c r="AO640" i="1" s="1"/>
  <c r="AH641" i="1"/>
  <c r="AO641" i="1" s="1"/>
  <c r="AH642" i="1"/>
  <c r="AO642" i="1" s="1"/>
  <c r="AH643" i="1"/>
  <c r="AO643" i="1" s="1"/>
  <c r="AH644" i="1"/>
  <c r="AO644" i="1" s="1"/>
  <c r="AH645" i="1"/>
  <c r="AO645" i="1" s="1"/>
  <c r="AH646" i="1"/>
  <c r="AO646" i="1" s="1"/>
  <c r="AH647" i="1"/>
  <c r="AO647" i="1" s="1"/>
  <c r="AH648" i="1"/>
  <c r="AO648" i="1" s="1"/>
  <c r="AH649" i="1"/>
  <c r="AO649" i="1" s="1"/>
  <c r="AH650" i="1"/>
  <c r="AO650" i="1" s="1"/>
  <c r="AH651" i="1"/>
  <c r="AO651" i="1" s="1"/>
  <c r="AH652" i="1"/>
  <c r="AO652" i="1" s="1"/>
  <c r="AH653" i="1"/>
  <c r="AO653" i="1" s="1"/>
  <c r="AH654" i="1"/>
  <c r="AO654" i="1" s="1"/>
  <c r="AH655" i="1"/>
  <c r="AO655" i="1" s="1"/>
  <c r="AH656" i="1"/>
  <c r="AO656" i="1" s="1"/>
  <c r="AH657" i="1"/>
  <c r="AO657" i="1" s="1"/>
  <c r="AH658" i="1"/>
  <c r="AO658" i="1" s="1"/>
  <c r="AH659" i="1"/>
  <c r="AO659" i="1" s="1"/>
  <c r="AH660" i="1"/>
  <c r="AO660" i="1" s="1"/>
  <c r="AH661" i="1"/>
  <c r="AO661" i="1" s="1"/>
  <c r="AH662" i="1"/>
  <c r="AO662" i="1" s="1"/>
  <c r="AH663" i="1"/>
  <c r="AO663" i="1" s="1"/>
  <c r="AH664" i="1"/>
  <c r="AO664" i="1" s="1"/>
  <c r="AH665" i="1"/>
  <c r="AO665" i="1" s="1"/>
  <c r="AH666" i="1"/>
  <c r="AO666" i="1" s="1"/>
  <c r="AH667" i="1"/>
  <c r="AO667" i="1" s="1"/>
  <c r="AH668" i="1"/>
  <c r="AO668" i="1" s="1"/>
  <c r="AH669" i="1"/>
  <c r="AO669" i="1" s="1"/>
  <c r="AH670" i="1"/>
  <c r="AO670" i="1" s="1"/>
  <c r="AH671" i="1"/>
  <c r="AO671" i="1" s="1"/>
  <c r="AH672" i="1"/>
  <c r="AO672" i="1" s="1"/>
  <c r="AH673" i="1"/>
  <c r="AO673" i="1" s="1"/>
  <c r="AH674" i="1"/>
  <c r="AO674" i="1" s="1"/>
  <c r="AH675" i="1"/>
  <c r="AO675" i="1" s="1"/>
  <c r="AH676" i="1"/>
  <c r="AO676" i="1" s="1"/>
  <c r="AH677" i="1"/>
  <c r="AO677" i="1" s="1"/>
  <c r="AH678" i="1"/>
  <c r="AO678" i="1" s="1"/>
  <c r="AH679" i="1"/>
  <c r="AO679" i="1" s="1"/>
  <c r="AH680" i="1"/>
  <c r="AO680" i="1" s="1"/>
  <c r="AH681" i="1"/>
  <c r="AO681" i="1" s="1"/>
  <c r="AH682" i="1"/>
  <c r="AO682" i="1" s="1"/>
  <c r="AH683" i="1"/>
  <c r="AO683" i="1" s="1"/>
  <c r="AH684" i="1"/>
  <c r="AO684" i="1" s="1"/>
  <c r="AH685" i="1"/>
  <c r="AO685" i="1" s="1"/>
  <c r="AH686" i="1"/>
  <c r="AO686" i="1" s="1"/>
  <c r="AH687" i="1"/>
  <c r="AO687" i="1" s="1"/>
  <c r="AH688" i="1"/>
  <c r="AO688" i="1" s="1"/>
  <c r="AH689" i="1"/>
  <c r="AO689" i="1" s="1"/>
  <c r="AH690" i="1"/>
  <c r="AO690" i="1" s="1"/>
  <c r="AH691" i="1"/>
  <c r="AO691" i="1" s="1"/>
  <c r="AH692" i="1"/>
  <c r="AO692" i="1" s="1"/>
  <c r="AH693" i="1"/>
  <c r="AO693" i="1" s="1"/>
  <c r="AH694" i="1"/>
  <c r="AO694" i="1" s="1"/>
  <c r="AH695" i="1"/>
  <c r="AO695" i="1" s="1"/>
  <c r="AH696" i="1"/>
  <c r="AO696" i="1" s="1"/>
  <c r="AH697" i="1"/>
  <c r="AO697" i="1" s="1"/>
  <c r="AH698" i="1"/>
  <c r="AO698" i="1" s="1"/>
  <c r="AH699" i="1"/>
  <c r="AO699" i="1" s="1"/>
  <c r="AH700" i="1"/>
  <c r="AO700" i="1" s="1"/>
  <c r="AH701" i="1"/>
  <c r="AO701" i="1" s="1"/>
  <c r="AH702" i="1"/>
  <c r="AO702" i="1" s="1"/>
  <c r="AH703" i="1"/>
  <c r="AO703" i="1" s="1"/>
  <c r="AH704" i="1"/>
  <c r="AO704" i="1" s="1"/>
  <c r="AH705" i="1"/>
  <c r="AO705" i="1" s="1"/>
  <c r="AH706" i="1"/>
  <c r="AO706" i="1" s="1"/>
  <c r="AH707" i="1"/>
  <c r="AO707" i="1" s="1"/>
  <c r="AH708" i="1"/>
  <c r="AO708" i="1" s="1"/>
  <c r="AH709" i="1"/>
  <c r="AO709" i="1" s="1"/>
  <c r="AH710" i="1"/>
  <c r="AO710" i="1" s="1"/>
  <c r="AH711" i="1"/>
  <c r="AO711" i="1" s="1"/>
  <c r="AH712" i="1"/>
  <c r="AO712" i="1" s="1"/>
  <c r="AH713" i="1"/>
  <c r="AO713" i="1" s="1"/>
  <c r="AH714" i="1"/>
  <c r="AO714" i="1" s="1"/>
  <c r="AH715" i="1"/>
  <c r="AO715" i="1" s="1"/>
  <c r="AH716" i="1"/>
  <c r="AO716" i="1" s="1"/>
  <c r="AH717" i="1"/>
  <c r="AO717" i="1" s="1"/>
  <c r="AH718" i="1"/>
  <c r="AO718" i="1" s="1"/>
  <c r="AH719" i="1"/>
  <c r="AO719" i="1" s="1"/>
  <c r="AH720" i="1"/>
  <c r="AO720" i="1" s="1"/>
  <c r="AH721" i="1"/>
  <c r="AO721" i="1" s="1"/>
  <c r="AH722" i="1"/>
  <c r="AO722" i="1" s="1"/>
  <c r="AH723" i="1"/>
  <c r="AO723" i="1" s="1"/>
  <c r="AH724" i="1"/>
  <c r="AO724" i="1" s="1"/>
  <c r="AH725" i="1"/>
  <c r="AO725" i="1" s="1"/>
  <c r="AH726" i="1"/>
  <c r="AO726" i="1" s="1"/>
  <c r="AH727" i="1"/>
  <c r="AO727" i="1" s="1"/>
  <c r="AH728" i="1"/>
  <c r="AO728" i="1" s="1"/>
  <c r="AH729" i="1"/>
  <c r="AO729" i="1" s="1"/>
  <c r="AH730" i="1"/>
  <c r="AO730" i="1" s="1"/>
  <c r="AH731" i="1"/>
  <c r="AO731" i="1" s="1"/>
  <c r="AH732" i="1"/>
  <c r="AO732" i="1" s="1"/>
  <c r="AH733" i="1"/>
  <c r="AO733" i="1" s="1"/>
  <c r="AH734" i="1"/>
  <c r="AO734" i="1" s="1"/>
  <c r="AH735" i="1"/>
  <c r="AO735" i="1" s="1"/>
  <c r="AH736" i="1"/>
  <c r="AO736" i="1" s="1"/>
  <c r="AH737" i="1"/>
  <c r="AO737" i="1" s="1"/>
  <c r="AH738" i="1"/>
  <c r="AO738" i="1" s="1"/>
  <c r="AH739" i="1"/>
  <c r="AO739" i="1" s="1"/>
  <c r="AH740" i="1"/>
  <c r="AO740" i="1" s="1"/>
  <c r="AH741" i="1"/>
  <c r="AO741" i="1" s="1"/>
  <c r="AH742" i="1"/>
  <c r="AO742" i="1" s="1"/>
  <c r="AH743" i="1"/>
  <c r="AO743" i="1" s="1"/>
  <c r="AH744" i="1"/>
  <c r="AO744" i="1" s="1"/>
  <c r="AH745" i="1"/>
  <c r="AO745" i="1" s="1"/>
  <c r="AH746" i="1"/>
  <c r="AO746" i="1" s="1"/>
  <c r="AH747" i="1"/>
  <c r="AO747" i="1" s="1"/>
  <c r="AH748" i="1"/>
  <c r="AO748" i="1" s="1"/>
  <c r="AH749" i="1"/>
  <c r="AO749" i="1" s="1"/>
  <c r="AH750" i="1"/>
  <c r="AO750" i="1" s="1"/>
  <c r="AH751" i="1"/>
  <c r="AO751" i="1" s="1"/>
  <c r="AH752" i="1"/>
  <c r="AO752" i="1" s="1"/>
  <c r="AH753" i="1"/>
  <c r="AO753" i="1" s="1"/>
  <c r="AH754" i="1"/>
  <c r="AO754" i="1" s="1"/>
  <c r="AH755" i="1"/>
  <c r="AO755" i="1" s="1"/>
  <c r="AH756" i="1"/>
  <c r="AO756" i="1" s="1"/>
  <c r="AH757" i="1"/>
  <c r="AO757" i="1" s="1"/>
  <c r="AH758" i="1"/>
  <c r="AO758" i="1" s="1"/>
  <c r="AH759" i="1"/>
  <c r="AO759" i="1" s="1"/>
  <c r="AH760" i="1"/>
  <c r="AO760" i="1" s="1"/>
  <c r="AH761" i="1"/>
  <c r="AO761" i="1" s="1"/>
  <c r="AH762" i="1"/>
  <c r="AO762" i="1" s="1"/>
  <c r="AH763" i="1"/>
  <c r="AO763" i="1" s="1"/>
  <c r="AH764" i="1"/>
  <c r="AO764" i="1" s="1"/>
  <c r="AH765" i="1"/>
  <c r="AO765" i="1" s="1"/>
  <c r="AH766" i="1"/>
  <c r="AO766" i="1" s="1"/>
  <c r="AH767" i="1"/>
  <c r="AO767" i="1" s="1"/>
  <c r="AH768" i="1"/>
  <c r="AO768" i="1" s="1"/>
  <c r="AH769" i="1"/>
  <c r="AO769" i="1" s="1"/>
  <c r="AH770" i="1"/>
  <c r="AO770" i="1" s="1"/>
  <c r="AH771" i="1"/>
  <c r="AO771" i="1" s="1"/>
  <c r="AH772" i="1"/>
  <c r="AO772" i="1" s="1"/>
  <c r="AH773" i="1"/>
  <c r="AO773" i="1" s="1"/>
  <c r="AH774" i="1"/>
  <c r="AO774" i="1" s="1"/>
  <c r="AH775" i="1"/>
  <c r="AO775" i="1" s="1"/>
  <c r="AH776" i="1"/>
  <c r="AO776" i="1" s="1"/>
  <c r="AH777" i="1"/>
  <c r="AO777" i="1" s="1"/>
  <c r="AH778" i="1"/>
  <c r="AO778" i="1" s="1"/>
  <c r="AH779" i="1"/>
  <c r="AO779" i="1" s="1"/>
  <c r="AH780" i="1"/>
  <c r="AO780" i="1" s="1"/>
  <c r="AH781" i="1"/>
  <c r="AO781" i="1" s="1"/>
  <c r="AH782" i="1"/>
  <c r="AO782" i="1" s="1"/>
  <c r="AH783" i="1"/>
  <c r="AO783" i="1" s="1"/>
  <c r="AH784" i="1"/>
  <c r="AO784" i="1" s="1"/>
  <c r="AH785" i="1"/>
  <c r="AO785" i="1" s="1"/>
  <c r="AH786" i="1"/>
  <c r="AO786" i="1" s="1"/>
  <c r="AH787" i="1"/>
  <c r="AO787" i="1" s="1"/>
  <c r="AH788" i="1"/>
  <c r="AO788" i="1" s="1"/>
  <c r="AH789" i="1"/>
  <c r="AO789" i="1" s="1"/>
  <c r="AH790" i="1"/>
  <c r="AO790" i="1" s="1"/>
  <c r="AH791" i="1"/>
  <c r="AO791" i="1" s="1"/>
  <c r="AH792" i="1"/>
  <c r="AO792" i="1" s="1"/>
  <c r="AH793" i="1"/>
  <c r="AO793" i="1" s="1"/>
  <c r="AH794" i="1"/>
  <c r="AO794" i="1" s="1"/>
  <c r="AH795" i="1"/>
  <c r="AO795" i="1" s="1"/>
  <c r="AH796" i="1"/>
  <c r="AO796" i="1" s="1"/>
  <c r="AH797" i="1"/>
  <c r="AO797" i="1" s="1"/>
  <c r="AH798" i="1"/>
  <c r="AO798" i="1" s="1"/>
  <c r="AH799" i="1"/>
  <c r="AO799" i="1" s="1"/>
  <c r="AH800" i="1"/>
  <c r="AO800" i="1" s="1"/>
  <c r="AH801" i="1"/>
  <c r="AO801" i="1" s="1"/>
  <c r="AH802" i="1"/>
  <c r="AO802" i="1" s="1"/>
  <c r="AH803" i="1"/>
  <c r="AO803" i="1" s="1"/>
  <c r="AH804" i="1"/>
  <c r="AO804" i="1" s="1"/>
  <c r="AH805" i="1"/>
  <c r="AO805" i="1" s="1"/>
  <c r="AH806" i="1"/>
  <c r="AO806" i="1" s="1"/>
  <c r="AH807" i="1"/>
  <c r="AO807" i="1" s="1"/>
  <c r="AH808" i="1"/>
  <c r="AO808" i="1" s="1"/>
  <c r="AH809" i="1"/>
  <c r="AO809" i="1" s="1"/>
  <c r="AH810" i="1"/>
  <c r="AO810" i="1" s="1"/>
  <c r="AH811" i="1"/>
  <c r="AO811" i="1" s="1"/>
  <c r="AH812" i="1"/>
  <c r="AO812" i="1" s="1"/>
  <c r="AH813" i="1"/>
  <c r="AO813" i="1" s="1"/>
  <c r="AH814" i="1"/>
  <c r="AO814" i="1" s="1"/>
  <c r="AH815" i="1"/>
  <c r="AO815" i="1" s="1"/>
  <c r="AH816" i="1"/>
  <c r="AO816" i="1" s="1"/>
  <c r="AH817" i="1"/>
  <c r="AO817" i="1" s="1"/>
  <c r="AH818" i="1"/>
  <c r="AO818" i="1" s="1"/>
  <c r="AH819" i="1"/>
  <c r="AO819" i="1" s="1"/>
  <c r="AH820" i="1"/>
  <c r="AO820" i="1" s="1"/>
  <c r="AH821" i="1"/>
  <c r="AO821" i="1" s="1"/>
  <c r="AH822" i="1"/>
  <c r="AO822" i="1" s="1"/>
  <c r="AH823" i="1"/>
  <c r="AO823" i="1" s="1"/>
  <c r="AH824" i="1"/>
  <c r="AO824" i="1" s="1"/>
  <c r="AH825" i="1"/>
  <c r="AO825" i="1" s="1"/>
  <c r="AH826" i="1"/>
  <c r="AO826" i="1" s="1"/>
  <c r="AH827" i="1"/>
  <c r="AO827" i="1" s="1"/>
  <c r="AH828" i="1"/>
  <c r="AO828" i="1" s="1"/>
  <c r="AH829" i="1"/>
  <c r="AO829" i="1" s="1"/>
  <c r="AH830" i="1"/>
  <c r="AO830" i="1" s="1"/>
  <c r="AH831" i="1"/>
  <c r="AO831" i="1" s="1"/>
  <c r="AH832" i="1"/>
  <c r="AO832" i="1" s="1"/>
  <c r="AH833" i="1"/>
  <c r="AO833" i="1" s="1"/>
  <c r="AH834" i="1"/>
  <c r="AO834" i="1" s="1"/>
  <c r="AH835" i="1"/>
  <c r="AO835" i="1" s="1"/>
  <c r="AH836" i="1"/>
  <c r="AO836" i="1" s="1"/>
  <c r="AH837" i="1"/>
  <c r="AO837" i="1" s="1"/>
  <c r="AH838" i="1"/>
  <c r="AO838" i="1" s="1"/>
  <c r="AH839" i="1"/>
  <c r="AO839" i="1" s="1"/>
  <c r="AH840" i="1"/>
  <c r="AO840" i="1" s="1"/>
  <c r="AH841" i="1"/>
  <c r="AO841" i="1" s="1"/>
  <c r="AH842" i="1"/>
  <c r="AO842" i="1" s="1"/>
  <c r="AH843" i="1"/>
  <c r="AO843" i="1" s="1"/>
  <c r="AH844" i="1"/>
  <c r="AO844" i="1" s="1"/>
  <c r="AH845" i="1"/>
  <c r="AO845" i="1" s="1"/>
  <c r="AH846" i="1"/>
  <c r="AO846" i="1" s="1"/>
  <c r="AH847" i="1"/>
  <c r="AO847" i="1" s="1"/>
  <c r="AH848" i="1"/>
  <c r="AO848" i="1" s="1"/>
  <c r="AH849" i="1"/>
  <c r="AO849" i="1" s="1"/>
  <c r="AH850" i="1"/>
  <c r="AO850" i="1" s="1"/>
  <c r="AH851" i="1"/>
  <c r="AO851" i="1" s="1"/>
  <c r="AH852" i="1"/>
  <c r="AO852" i="1" s="1"/>
  <c r="AH853" i="1"/>
  <c r="AO853" i="1" s="1"/>
  <c r="AH854" i="1"/>
  <c r="AO854" i="1" s="1"/>
  <c r="AH855" i="1"/>
  <c r="AO855" i="1" s="1"/>
  <c r="AH856" i="1"/>
  <c r="AO856" i="1" s="1"/>
  <c r="AH857" i="1"/>
  <c r="AO857" i="1" s="1"/>
  <c r="AH858" i="1"/>
  <c r="AO858" i="1" s="1"/>
  <c r="AH859" i="1"/>
  <c r="AO859" i="1" s="1"/>
  <c r="AH860" i="1"/>
  <c r="AO860" i="1" s="1"/>
  <c r="AH861" i="1"/>
  <c r="AO861" i="1" s="1"/>
  <c r="AH862" i="1"/>
  <c r="AO862" i="1" s="1"/>
  <c r="AH863" i="1"/>
  <c r="AO863" i="1" s="1"/>
  <c r="AH864" i="1"/>
  <c r="AO864" i="1" s="1"/>
  <c r="AH865" i="1"/>
  <c r="AO865" i="1" s="1"/>
  <c r="AH866" i="1"/>
  <c r="AO866" i="1" s="1"/>
  <c r="AH867" i="1"/>
  <c r="AO867" i="1" s="1"/>
  <c r="AH868" i="1"/>
  <c r="AO868" i="1" s="1"/>
  <c r="AH869" i="1"/>
  <c r="AO869" i="1" s="1"/>
  <c r="AH870" i="1"/>
  <c r="AO870" i="1" s="1"/>
  <c r="AH871" i="1"/>
  <c r="AO871" i="1" s="1"/>
  <c r="AH872" i="1"/>
  <c r="AO872" i="1" s="1"/>
  <c r="AH873" i="1"/>
  <c r="AO873" i="1" s="1"/>
  <c r="AH874" i="1"/>
  <c r="AO874" i="1" s="1"/>
  <c r="AH875" i="1"/>
  <c r="AO875" i="1" s="1"/>
  <c r="AH876" i="1"/>
  <c r="AO876" i="1" s="1"/>
  <c r="AH877" i="1"/>
  <c r="AO877" i="1" s="1"/>
  <c r="AH878" i="1"/>
  <c r="AO878" i="1" s="1"/>
  <c r="AH879" i="1"/>
  <c r="AO879" i="1" s="1"/>
  <c r="AH880" i="1"/>
  <c r="AO880" i="1" s="1"/>
  <c r="AH881" i="1"/>
  <c r="AO881" i="1" s="1"/>
  <c r="AH882" i="1"/>
  <c r="AO882" i="1" s="1"/>
  <c r="AH883" i="1"/>
  <c r="AO883" i="1" s="1"/>
  <c r="AH884" i="1"/>
  <c r="AO884" i="1" s="1"/>
  <c r="AH885" i="1"/>
  <c r="AO885" i="1" s="1"/>
  <c r="AH886" i="1"/>
  <c r="AO886" i="1" s="1"/>
  <c r="AH887" i="1"/>
  <c r="AO887" i="1" s="1"/>
  <c r="AH888" i="1"/>
  <c r="AO888" i="1" s="1"/>
  <c r="AH889" i="1"/>
  <c r="AO889" i="1" s="1"/>
  <c r="AH890" i="1"/>
  <c r="AO890" i="1" s="1"/>
  <c r="AH891" i="1"/>
  <c r="AO891" i="1" s="1"/>
  <c r="AH892" i="1"/>
  <c r="AO892" i="1" s="1"/>
  <c r="AH893" i="1"/>
  <c r="AO893" i="1" s="1"/>
  <c r="AH894" i="1"/>
  <c r="AO894" i="1" s="1"/>
  <c r="AH895" i="1"/>
  <c r="AO895" i="1" s="1"/>
  <c r="AH896" i="1"/>
  <c r="AO896" i="1" s="1"/>
  <c r="AH897" i="1"/>
  <c r="AO897" i="1" s="1"/>
  <c r="AH898" i="1"/>
  <c r="AO898" i="1" s="1"/>
  <c r="AH899" i="1"/>
  <c r="AO899" i="1" s="1"/>
  <c r="AH900" i="1"/>
  <c r="AO900" i="1" s="1"/>
  <c r="AH901" i="1"/>
  <c r="AO901" i="1" s="1"/>
  <c r="AH902" i="1"/>
  <c r="AO902" i="1" s="1"/>
  <c r="AH903" i="1"/>
  <c r="AO903" i="1" s="1"/>
  <c r="AH904" i="1"/>
  <c r="AO904" i="1" s="1"/>
  <c r="AH905" i="1"/>
  <c r="AO905" i="1" s="1"/>
  <c r="AH906" i="1"/>
  <c r="AO906" i="1" s="1"/>
  <c r="AH907" i="1"/>
  <c r="AO907" i="1" s="1"/>
  <c r="AH908" i="1"/>
  <c r="AO908" i="1" s="1"/>
  <c r="AH909" i="1"/>
  <c r="AO909" i="1" s="1"/>
  <c r="AH910" i="1"/>
  <c r="AO910" i="1" s="1"/>
  <c r="AH911" i="1"/>
  <c r="AO911" i="1" s="1"/>
  <c r="AH912" i="1"/>
  <c r="AO912" i="1" s="1"/>
  <c r="AH913" i="1"/>
  <c r="AO913" i="1" s="1"/>
  <c r="AH914" i="1"/>
  <c r="AO914" i="1" s="1"/>
  <c r="AH915" i="1"/>
  <c r="AO915" i="1" s="1"/>
  <c r="AH916" i="1"/>
  <c r="AO916" i="1" s="1"/>
  <c r="AH917" i="1"/>
  <c r="AO917" i="1" s="1"/>
  <c r="AH918" i="1"/>
  <c r="AO918" i="1" s="1"/>
  <c r="AH919" i="1"/>
  <c r="AO919" i="1" s="1"/>
  <c r="AH920" i="1"/>
  <c r="AO920" i="1" s="1"/>
  <c r="AH921" i="1"/>
  <c r="AO921" i="1" s="1"/>
  <c r="AH922" i="1"/>
  <c r="AO922" i="1" s="1"/>
  <c r="AH923" i="1"/>
  <c r="AO923" i="1" s="1"/>
  <c r="AH924" i="1"/>
  <c r="AO924" i="1" s="1"/>
  <c r="AH925" i="1"/>
  <c r="AO925" i="1" s="1"/>
  <c r="AH926" i="1"/>
  <c r="AO926" i="1" s="1"/>
  <c r="AH927" i="1"/>
  <c r="AO927" i="1" s="1"/>
  <c r="AH928" i="1"/>
  <c r="AO928" i="1" s="1"/>
  <c r="AH929" i="1"/>
  <c r="AO929" i="1" s="1"/>
  <c r="AH930" i="1"/>
  <c r="AO930" i="1" s="1"/>
  <c r="AH931" i="1"/>
  <c r="AO931" i="1" s="1"/>
  <c r="AH932" i="1"/>
  <c r="AO932" i="1" s="1"/>
  <c r="AH933" i="1"/>
  <c r="AO933" i="1" s="1"/>
  <c r="AH934" i="1"/>
  <c r="AO934" i="1" s="1"/>
  <c r="AH935" i="1"/>
  <c r="AO935" i="1" s="1"/>
  <c r="AH936" i="1"/>
  <c r="AO936" i="1" s="1"/>
  <c r="AH937" i="1"/>
  <c r="AO937" i="1" s="1"/>
  <c r="AH938" i="1"/>
  <c r="AO938" i="1" s="1"/>
  <c r="AH939" i="1"/>
  <c r="AO939" i="1" s="1"/>
  <c r="AH940" i="1"/>
  <c r="AO940" i="1" s="1"/>
  <c r="AH941" i="1"/>
  <c r="AO941" i="1" s="1"/>
  <c r="AH942" i="1"/>
  <c r="AO942" i="1" s="1"/>
  <c r="AH943" i="1"/>
  <c r="AO943" i="1" s="1"/>
  <c r="AH944" i="1"/>
  <c r="AO944" i="1" s="1"/>
  <c r="AH945" i="1"/>
  <c r="AO945" i="1" s="1"/>
  <c r="AH946" i="1"/>
  <c r="AO946" i="1" s="1"/>
  <c r="AH947" i="1"/>
  <c r="AO947" i="1" s="1"/>
  <c r="AH948" i="1"/>
  <c r="AO948" i="1" s="1"/>
  <c r="AH949" i="1"/>
  <c r="AO949" i="1" s="1"/>
  <c r="AH950" i="1"/>
  <c r="AO950" i="1" s="1"/>
  <c r="AH951" i="1"/>
  <c r="AO951" i="1" s="1"/>
  <c r="AH952" i="1"/>
  <c r="AO952" i="1" s="1"/>
  <c r="AH953" i="1"/>
  <c r="AO953" i="1" s="1"/>
  <c r="AH954" i="1"/>
  <c r="AO954" i="1" s="1"/>
  <c r="AH955" i="1"/>
  <c r="AO955" i="1" s="1"/>
  <c r="AH956" i="1"/>
  <c r="AO956" i="1" s="1"/>
  <c r="AH957" i="1"/>
  <c r="AO957" i="1" s="1"/>
  <c r="AH958" i="1"/>
  <c r="AO958" i="1" s="1"/>
  <c r="AH959" i="1"/>
  <c r="AO959" i="1" s="1"/>
  <c r="AH960" i="1"/>
  <c r="AO960" i="1" s="1"/>
  <c r="AH961" i="1"/>
  <c r="AO961" i="1" s="1"/>
  <c r="AH962" i="1"/>
  <c r="AO962" i="1" s="1"/>
  <c r="AH963" i="1"/>
  <c r="AO963" i="1" s="1"/>
  <c r="AH964" i="1"/>
  <c r="AO964" i="1" s="1"/>
  <c r="AH965" i="1"/>
  <c r="AO965" i="1" s="1"/>
  <c r="AH966" i="1"/>
  <c r="AO966" i="1" s="1"/>
  <c r="AH967" i="1"/>
  <c r="AO967" i="1" s="1"/>
  <c r="AH968" i="1"/>
  <c r="AO968" i="1" s="1"/>
  <c r="AH969" i="1"/>
  <c r="AO969" i="1" s="1"/>
  <c r="AH970" i="1"/>
  <c r="AO970" i="1" s="1"/>
  <c r="AH971" i="1"/>
  <c r="AO971" i="1" s="1"/>
  <c r="AH972" i="1"/>
  <c r="AO972" i="1" s="1"/>
  <c r="AH973" i="1"/>
  <c r="AO973" i="1" s="1"/>
  <c r="AH974" i="1"/>
  <c r="AO974" i="1" s="1"/>
  <c r="AH975" i="1"/>
  <c r="AO975" i="1" s="1"/>
  <c r="AH976" i="1"/>
  <c r="AO976" i="1" s="1"/>
  <c r="AH977" i="1"/>
  <c r="AO977" i="1" s="1"/>
  <c r="AH978" i="1"/>
  <c r="AO978" i="1" s="1"/>
  <c r="AH979" i="1"/>
  <c r="AO979" i="1" s="1"/>
  <c r="AH980" i="1"/>
  <c r="AO980" i="1" s="1"/>
  <c r="AH981" i="1"/>
  <c r="AO981" i="1" s="1"/>
  <c r="AH982" i="1"/>
  <c r="AO982" i="1" s="1"/>
  <c r="AH983" i="1"/>
  <c r="AO983" i="1" s="1"/>
  <c r="AH984" i="1"/>
  <c r="AO984" i="1" s="1"/>
  <c r="AH985" i="1"/>
  <c r="AO985" i="1" s="1"/>
  <c r="AH986" i="1"/>
  <c r="AO986" i="1" s="1"/>
  <c r="AH987" i="1"/>
  <c r="AO987" i="1" s="1"/>
  <c r="AH988" i="1"/>
  <c r="AO988" i="1" s="1"/>
  <c r="AH989" i="1"/>
  <c r="AO989" i="1" s="1"/>
  <c r="AH990" i="1"/>
  <c r="AO990" i="1" s="1"/>
  <c r="AH991" i="1"/>
  <c r="AO991" i="1" s="1"/>
  <c r="AH992" i="1"/>
  <c r="AO992" i="1" s="1"/>
  <c r="AH993" i="1"/>
  <c r="AO993" i="1" s="1"/>
  <c r="AH994" i="1"/>
  <c r="AO994" i="1" s="1"/>
  <c r="AH995" i="1"/>
  <c r="AO995" i="1" s="1"/>
  <c r="AH996" i="1"/>
  <c r="AO996" i="1" s="1"/>
  <c r="AH997" i="1"/>
  <c r="AO997" i="1" s="1"/>
  <c r="AH998" i="1"/>
  <c r="AO998" i="1" s="1"/>
  <c r="AH999" i="1"/>
  <c r="AO999" i="1" s="1"/>
  <c r="AH1000" i="1"/>
  <c r="AO1000" i="1" s="1"/>
  <c r="AH1001" i="1"/>
  <c r="AO1001" i="1" s="1"/>
  <c r="AH1002" i="1"/>
  <c r="AO1002" i="1" s="1"/>
  <c r="AH1003" i="1"/>
  <c r="AO1003" i="1" s="1"/>
  <c r="AH1004" i="1"/>
  <c r="AO1004" i="1" s="1"/>
  <c r="AH1005" i="1"/>
  <c r="AO1005" i="1" s="1"/>
  <c r="AH1006" i="1"/>
  <c r="AO1006" i="1" s="1"/>
  <c r="AH1007" i="1"/>
  <c r="AO1007" i="1" s="1"/>
  <c r="AH1008" i="1"/>
  <c r="AO1008" i="1" s="1"/>
  <c r="AH1009" i="1"/>
  <c r="AO1009" i="1" s="1"/>
  <c r="AH1010" i="1"/>
  <c r="AO1010" i="1" s="1"/>
  <c r="AH1011" i="1"/>
  <c r="AO1011" i="1" s="1"/>
  <c r="AH1012" i="1"/>
  <c r="AO1012" i="1" s="1"/>
  <c r="AH1013" i="1"/>
  <c r="AO1013" i="1" s="1"/>
  <c r="AH1014" i="1"/>
  <c r="AO1014" i="1" s="1"/>
  <c r="AH1015" i="1"/>
  <c r="AO1015" i="1" s="1"/>
  <c r="AH1016" i="1"/>
  <c r="AO1016" i="1" s="1"/>
  <c r="AH1017" i="1"/>
  <c r="AO1017" i="1" s="1"/>
  <c r="AH1018" i="1"/>
  <c r="AO1018" i="1" s="1"/>
  <c r="AH1019" i="1"/>
  <c r="AO1019" i="1" s="1"/>
  <c r="AH1020" i="1"/>
  <c r="AO1020" i="1" s="1"/>
  <c r="AH1021" i="1"/>
  <c r="AO1021" i="1" s="1"/>
  <c r="AH1022" i="1"/>
  <c r="AO1022" i="1" s="1"/>
  <c r="AH1023" i="1"/>
  <c r="AO1023" i="1" s="1"/>
  <c r="AH1024" i="1"/>
  <c r="AO1024" i="1" s="1"/>
  <c r="AH1025" i="1"/>
  <c r="AO1025" i="1" s="1"/>
  <c r="AH1026" i="1"/>
  <c r="AO1026" i="1" s="1"/>
  <c r="AH1027" i="1"/>
  <c r="AO1027" i="1" s="1"/>
  <c r="AH1028" i="1"/>
  <c r="AO1028" i="1" s="1"/>
  <c r="AH1029" i="1"/>
  <c r="AO1029" i="1" s="1"/>
  <c r="AH1030" i="1"/>
  <c r="AO1030" i="1" s="1"/>
  <c r="AH1031" i="1"/>
  <c r="AO1031" i="1" s="1"/>
  <c r="AH1032" i="1"/>
  <c r="AO1032" i="1" s="1"/>
  <c r="AH1033" i="1"/>
  <c r="AO1033" i="1" s="1"/>
  <c r="AH1034" i="1"/>
  <c r="AO1034" i="1" s="1"/>
  <c r="AH1035" i="1"/>
  <c r="AO1035" i="1" s="1"/>
  <c r="AH1036" i="1"/>
  <c r="AO1036" i="1" s="1"/>
  <c r="AH1037" i="1"/>
  <c r="AO1037" i="1" s="1"/>
  <c r="AH1038" i="1"/>
  <c r="AO1038" i="1" s="1"/>
  <c r="AH1039" i="1"/>
  <c r="AO1039" i="1" s="1"/>
  <c r="AH1040" i="1"/>
  <c r="AO1040" i="1" s="1"/>
  <c r="AH1041" i="1"/>
  <c r="AO1041" i="1" s="1"/>
  <c r="AH1042" i="1"/>
  <c r="AO1042" i="1" s="1"/>
  <c r="AH1043" i="1"/>
  <c r="AO1043" i="1" s="1"/>
  <c r="AH1044" i="1"/>
  <c r="AO1044" i="1" s="1"/>
  <c r="AH1045" i="1"/>
  <c r="AO1045" i="1" s="1"/>
  <c r="AH1046" i="1"/>
  <c r="AO1046" i="1" s="1"/>
  <c r="AH1047" i="1"/>
  <c r="AO1047" i="1" s="1"/>
  <c r="AH1048" i="1"/>
  <c r="AO1048" i="1" s="1"/>
  <c r="AH1049" i="1"/>
  <c r="AO1049" i="1" s="1"/>
  <c r="AH1050" i="1"/>
  <c r="AO1050" i="1" s="1"/>
  <c r="AH1051" i="1"/>
  <c r="AO1051" i="1" s="1"/>
  <c r="AH1052" i="1"/>
  <c r="AO1052" i="1" s="1"/>
  <c r="AH1053" i="1"/>
  <c r="AO1053" i="1" s="1"/>
  <c r="AH1054" i="1"/>
  <c r="AO1054" i="1" s="1"/>
  <c r="AH1055" i="1"/>
  <c r="AO1055" i="1" s="1"/>
  <c r="AH1056" i="1"/>
  <c r="AO1056" i="1" s="1"/>
  <c r="AH1057" i="1"/>
  <c r="AO1057" i="1" s="1"/>
  <c r="AH1058" i="1"/>
  <c r="AO1058" i="1" s="1"/>
  <c r="AH1059" i="1"/>
  <c r="AO1059" i="1" s="1"/>
  <c r="AH1060" i="1"/>
  <c r="AO1060" i="1" s="1"/>
  <c r="AH1061" i="1"/>
  <c r="AO1061" i="1" s="1"/>
  <c r="AH1062" i="1"/>
  <c r="AO1062" i="1" s="1"/>
  <c r="AH1063" i="1"/>
  <c r="AO1063" i="1" s="1"/>
  <c r="AH1064" i="1"/>
  <c r="AO1064" i="1" s="1"/>
  <c r="AH1065" i="1"/>
  <c r="AO1065" i="1" s="1"/>
  <c r="AH1066" i="1"/>
  <c r="AO1066" i="1" s="1"/>
  <c r="AH1067" i="1"/>
  <c r="AO1067" i="1" s="1"/>
  <c r="AH1068" i="1"/>
  <c r="AO1068" i="1" s="1"/>
  <c r="AH1069" i="1"/>
  <c r="AO1069" i="1" s="1"/>
  <c r="AH1070" i="1"/>
  <c r="AO1070" i="1" s="1"/>
  <c r="AH1071" i="1"/>
  <c r="AO1071" i="1" s="1"/>
  <c r="AH1072" i="1"/>
  <c r="AO1072" i="1" s="1"/>
  <c r="AH1073" i="1"/>
  <c r="AO1073" i="1" s="1"/>
  <c r="AH1074" i="1"/>
  <c r="AO1074" i="1" s="1"/>
  <c r="AH1075" i="1"/>
  <c r="AO1075" i="1" s="1"/>
  <c r="AH1076" i="1"/>
  <c r="AO1076" i="1" s="1"/>
  <c r="AH1077" i="1"/>
  <c r="AO1077" i="1" s="1"/>
  <c r="AH1078" i="1"/>
  <c r="AO1078" i="1" s="1"/>
  <c r="AH1079" i="1"/>
  <c r="AO1079" i="1" s="1"/>
  <c r="AH1080" i="1"/>
  <c r="AO1080" i="1" s="1"/>
  <c r="AH1081" i="1"/>
  <c r="AO1081" i="1" s="1"/>
  <c r="AH1082" i="1"/>
  <c r="AO1082" i="1" s="1"/>
  <c r="AH1083" i="1"/>
  <c r="AO1083" i="1" s="1"/>
  <c r="AH1084" i="1"/>
  <c r="AO1084" i="1" s="1"/>
  <c r="AH1085" i="1"/>
  <c r="AO1085" i="1" s="1"/>
  <c r="AH1086" i="1"/>
  <c r="AO1086" i="1" s="1"/>
  <c r="AH1087" i="1"/>
  <c r="AO1087" i="1" s="1"/>
  <c r="AH1088" i="1"/>
  <c r="AO1088" i="1" s="1"/>
  <c r="AH1089" i="1"/>
  <c r="AO1089" i="1" s="1"/>
  <c r="AH1090" i="1"/>
  <c r="AO1090" i="1" s="1"/>
  <c r="AH1091" i="1"/>
  <c r="AO1091" i="1" s="1"/>
  <c r="AH1092" i="1"/>
  <c r="AO1092" i="1" s="1"/>
  <c r="AH1093" i="1"/>
  <c r="AO1093" i="1" s="1"/>
  <c r="AH1094" i="1"/>
  <c r="AO1094" i="1" s="1"/>
  <c r="AH1095" i="1"/>
  <c r="AO1095" i="1" s="1"/>
  <c r="AH1096" i="1"/>
  <c r="AO1096" i="1" s="1"/>
  <c r="AH1097" i="1"/>
  <c r="AO1097" i="1" s="1"/>
  <c r="AH1098" i="1"/>
  <c r="AO1098" i="1" s="1"/>
  <c r="AH1099" i="1"/>
  <c r="AO1099" i="1" s="1"/>
  <c r="AH1100" i="1"/>
  <c r="AO1100" i="1" s="1"/>
  <c r="AH1101" i="1"/>
  <c r="AO1101" i="1" s="1"/>
  <c r="AH1102" i="1"/>
  <c r="AO1102" i="1" s="1"/>
  <c r="AH1103" i="1"/>
  <c r="AO1103" i="1" s="1"/>
  <c r="AH1104" i="1"/>
  <c r="AO1104" i="1" s="1"/>
  <c r="AH1105" i="1"/>
  <c r="AO1105" i="1" s="1"/>
  <c r="AH1106" i="1"/>
  <c r="AO1106" i="1" s="1"/>
  <c r="AH1107" i="1"/>
  <c r="AO1107" i="1" s="1"/>
  <c r="AH1108" i="1"/>
  <c r="AO1108" i="1" s="1"/>
  <c r="AH1109" i="1"/>
  <c r="AO1109" i="1" s="1"/>
  <c r="AH1110" i="1"/>
  <c r="AO1110" i="1" s="1"/>
  <c r="AH1111" i="1"/>
  <c r="AO1111" i="1" s="1"/>
  <c r="AH1112" i="1"/>
  <c r="AO1112" i="1" s="1"/>
  <c r="AH1113" i="1"/>
  <c r="AO1113" i="1" s="1"/>
  <c r="AH1114" i="1"/>
  <c r="AO1114" i="1" s="1"/>
  <c r="AH1115" i="1"/>
  <c r="AO1115" i="1" s="1"/>
  <c r="AH1116" i="1"/>
  <c r="AO1116" i="1" s="1"/>
  <c r="AH1117" i="1"/>
  <c r="AO1117" i="1" s="1"/>
  <c r="AH1118" i="1"/>
  <c r="AO1118" i="1" s="1"/>
  <c r="AH1119" i="1"/>
  <c r="AO1119" i="1" s="1"/>
  <c r="AH1120" i="1"/>
  <c r="AO1120" i="1" s="1"/>
  <c r="AH1121" i="1"/>
  <c r="AO1121" i="1" s="1"/>
  <c r="AH1122" i="1"/>
  <c r="AO1122" i="1" s="1"/>
  <c r="AH1123" i="1"/>
  <c r="AO1123" i="1" s="1"/>
  <c r="AH1124" i="1"/>
  <c r="AO1124" i="1" s="1"/>
  <c r="AH1125" i="1"/>
  <c r="AO1125" i="1" s="1"/>
  <c r="AH1126" i="1"/>
  <c r="AO1126" i="1" s="1"/>
  <c r="AH1127" i="1"/>
  <c r="AO1127" i="1" s="1"/>
  <c r="AH1128" i="1"/>
  <c r="AO1128" i="1" s="1"/>
  <c r="AH1129" i="1"/>
  <c r="AO1129" i="1" s="1"/>
  <c r="AH1130" i="1"/>
  <c r="AO1130" i="1" s="1"/>
  <c r="AH1131" i="1"/>
  <c r="AO1131" i="1" s="1"/>
  <c r="AH1132" i="1"/>
  <c r="AO1132" i="1" s="1"/>
  <c r="AH1133" i="1"/>
  <c r="AO1133" i="1" s="1"/>
  <c r="AH1134" i="1"/>
  <c r="AO1134" i="1" s="1"/>
  <c r="AH1135" i="1"/>
  <c r="AO1135" i="1" s="1"/>
  <c r="AH1136" i="1"/>
  <c r="AO1136" i="1" s="1"/>
  <c r="AH1137" i="1"/>
  <c r="AO1137" i="1" s="1"/>
  <c r="AH1138" i="1"/>
  <c r="AO1138" i="1" s="1"/>
  <c r="AH1139" i="1"/>
  <c r="AO1139" i="1" s="1"/>
  <c r="AH1140" i="1"/>
  <c r="AO1140" i="1" s="1"/>
  <c r="AH1141" i="1"/>
  <c r="AO1141" i="1" s="1"/>
  <c r="AH1142" i="1"/>
  <c r="AO1142" i="1" s="1"/>
  <c r="AH1143" i="1"/>
  <c r="AO1143" i="1" s="1"/>
  <c r="AH1144" i="1"/>
  <c r="AO1144" i="1" s="1"/>
  <c r="AH1145" i="1"/>
  <c r="AO1145" i="1" s="1"/>
  <c r="AH1146" i="1"/>
  <c r="AO1146" i="1" s="1"/>
  <c r="AH1147" i="1"/>
  <c r="AO1147" i="1" s="1"/>
  <c r="AH1148" i="1"/>
  <c r="AO1148" i="1" s="1"/>
  <c r="AH1149" i="1"/>
  <c r="AO1149" i="1" s="1"/>
  <c r="AH1150" i="1"/>
  <c r="AO1150" i="1" s="1"/>
  <c r="AH1151" i="1"/>
  <c r="AO1151" i="1" s="1"/>
  <c r="AH1152" i="1"/>
  <c r="AO1152" i="1" s="1"/>
  <c r="AH1153" i="1"/>
  <c r="AO1153" i="1" s="1"/>
  <c r="AH1154" i="1"/>
  <c r="AO1154" i="1" s="1"/>
  <c r="AH1155" i="1"/>
  <c r="AO1155" i="1" s="1"/>
  <c r="AH1156" i="1"/>
  <c r="AO1156" i="1" s="1"/>
  <c r="AH1157" i="1"/>
  <c r="AO1157" i="1" s="1"/>
  <c r="AH1158" i="1"/>
  <c r="AO1158" i="1" s="1"/>
  <c r="AH1159" i="1"/>
  <c r="AO1159" i="1" s="1"/>
  <c r="AH1160" i="1"/>
  <c r="AO1160" i="1" s="1"/>
  <c r="AH1161" i="1"/>
  <c r="AO1161" i="1" s="1"/>
  <c r="AH1162" i="1"/>
  <c r="AO1162" i="1" s="1"/>
  <c r="AH1163" i="1"/>
  <c r="AO1163" i="1" s="1"/>
  <c r="AH1164" i="1"/>
  <c r="AO1164" i="1" s="1"/>
  <c r="AH1165" i="1"/>
  <c r="AO1165" i="1" s="1"/>
  <c r="AH1166" i="1"/>
  <c r="AO1166" i="1" s="1"/>
  <c r="AH1167" i="1"/>
  <c r="AO1167" i="1" s="1"/>
  <c r="AH1168" i="1"/>
  <c r="AO1168" i="1" s="1"/>
  <c r="AH1169" i="1"/>
  <c r="AO1169" i="1" s="1"/>
  <c r="AH1170" i="1"/>
  <c r="AO1170" i="1" s="1"/>
  <c r="AH1171" i="1"/>
  <c r="AO1171" i="1" s="1"/>
  <c r="AH1172" i="1"/>
  <c r="AO1172" i="1" s="1"/>
  <c r="AH1173" i="1"/>
  <c r="AO1173" i="1" s="1"/>
  <c r="AH1174" i="1"/>
  <c r="AO1174" i="1" s="1"/>
  <c r="AH1175" i="1"/>
  <c r="AO1175" i="1" s="1"/>
  <c r="AH1176" i="1"/>
  <c r="AO1176" i="1" s="1"/>
  <c r="AH1177" i="1"/>
  <c r="AO1177" i="1" s="1"/>
  <c r="AH1178" i="1"/>
  <c r="AO1178" i="1" s="1"/>
  <c r="AH1179" i="1"/>
  <c r="AO1179" i="1" s="1"/>
  <c r="AH1180" i="1"/>
  <c r="AO1180" i="1" s="1"/>
  <c r="AH1181" i="1"/>
  <c r="AO1181" i="1" s="1"/>
  <c r="AH1182" i="1"/>
  <c r="AO1182" i="1" s="1"/>
  <c r="AH1183" i="1"/>
  <c r="AO1183" i="1" s="1"/>
  <c r="AH1184" i="1"/>
  <c r="AO1184" i="1" s="1"/>
  <c r="AH1185" i="1"/>
  <c r="AO1185" i="1" s="1"/>
  <c r="AH1186" i="1"/>
  <c r="AO1186" i="1" s="1"/>
  <c r="AH1187" i="1"/>
  <c r="AO1187" i="1" s="1"/>
  <c r="AH1188" i="1"/>
  <c r="AO1188" i="1" s="1"/>
  <c r="AH1189" i="1"/>
  <c r="AO1189" i="1" s="1"/>
  <c r="AH1190" i="1"/>
  <c r="AO1190" i="1" s="1"/>
  <c r="AH1191" i="1"/>
  <c r="AO1191" i="1" s="1"/>
  <c r="AH1192" i="1"/>
  <c r="AO1192" i="1" s="1"/>
  <c r="AH1193" i="1"/>
  <c r="AO1193" i="1" s="1"/>
  <c r="AH1194" i="1"/>
  <c r="AO1194" i="1" s="1"/>
  <c r="AH1195" i="1"/>
  <c r="AO1195" i="1" s="1"/>
  <c r="AH1196" i="1"/>
  <c r="AO1196" i="1" s="1"/>
  <c r="AH1197" i="1"/>
  <c r="AO1197" i="1" s="1"/>
  <c r="AH1198" i="1"/>
  <c r="AO1198" i="1" s="1"/>
  <c r="AH1199" i="1"/>
  <c r="AO1199" i="1" s="1"/>
  <c r="AH1200" i="1"/>
  <c r="AO1200" i="1" s="1"/>
  <c r="AH1201" i="1"/>
  <c r="AO1201" i="1" s="1"/>
  <c r="AH1202" i="1"/>
  <c r="AO1202" i="1" s="1"/>
  <c r="AH1203" i="1"/>
  <c r="AO1203" i="1" s="1"/>
  <c r="AH1204" i="1"/>
  <c r="AO1204" i="1" s="1"/>
  <c r="AH1205" i="1"/>
  <c r="AO1205" i="1" s="1"/>
  <c r="AH1206" i="1"/>
  <c r="AO1206" i="1" s="1"/>
  <c r="AH1207" i="1"/>
  <c r="AO1207" i="1" s="1"/>
  <c r="AH1208" i="1"/>
  <c r="AO1208" i="1" s="1"/>
  <c r="AH1209" i="1"/>
  <c r="AO1209" i="1" s="1"/>
  <c r="AH1210" i="1"/>
  <c r="AO1210" i="1" s="1"/>
  <c r="AH1211" i="1"/>
  <c r="AO1211" i="1" s="1"/>
  <c r="AH1212" i="1"/>
  <c r="AO1212" i="1" s="1"/>
  <c r="AH1213" i="1"/>
  <c r="AO1213" i="1" s="1"/>
  <c r="AH1214" i="1"/>
  <c r="AO1214" i="1" s="1"/>
  <c r="AH1215" i="1"/>
  <c r="AO1215" i="1" s="1"/>
  <c r="AH1216" i="1"/>
  <c r="AO1216" i="1" s="1"/>
  <c r="AH1217" i="1"/>
  <c r="AO1217" i="1" s="1"/>
  <c r="AH1218" i="1"/>
  <c r="AO1218" i="1" s="1"/>
  <c r="AH1219" i="1"/>
  <c r="AO1219" i="1" s="1"/>
  <c r="AH1220" i="1"/>
  <c r="AO1220" i="1" s="1"/>
  <c r="AH1221" i="1"/>
  <c r="AO1221" i="1" s="1"/>
  <c r="AH1222" i="1"/>
  <c r="AO1222" i="1" s="1"/>
  <c r="AH1223" i="1"/>
  <c r="AO1223" i="1" s="1"/>
  <c r="AH1224" i="1"/>
  <c r="AO1224" i="1" s="1"/>
  <c r="AH1225" i="1"/>
  <c r="AO1225" i="1" s="1"/>
  <c r="AH1226" i="1"/>
  <c r="AO1226" i="1" s="1"/>
  <c r="AH1227" i="1"/>
  <c r="AO1227" i="1" s="1"/>
  <c r="AH1228" i="1"/>
  <c r="AO1228" i="1" s="1"/>
  <c r="AH1229" i="1"/>
  <c r="AO1229" i="1" s="1"/>
  <c r="AH1230" i="1"/>
  <c r="AO1230" i="1" s="1"/>
  <c r="AH1231" i="1"/>
  <c r="AO1231" i="1" s="1"/>
  <c r="AH1232" i="1"/>
  <c r="AO1232" i="1" s="1"/>
  <c r="AH1233" i="1"/>
  <c r="AO1233" i="1" s="1"/>
  <c r="AH1234" i="1"/>
  <c r="AO1234" i="1" s="1"/>
  <c r="AH1235" i="1"/>
  <c r="AO1235" i="1" s="1"/>
  <c r="AH1236" i="1"/>
  <c r="AO1236" i="1" s="1"/>
  <c r="AH1237" i="1"/>
  <c r="AO1237" i="1" s="1"/>
  <c r="AH1238" i="1"/>
  <c r="AO1238" i="1" s="1"/>
  <c r="AH1239" i="1"/>
  <c r="AO1239" i="1" s="1"/>
  <c r="AH1240" i="1"/>
  <c r="AO1240" i="1" s="1"/>
  <c r="AH1241" i="1"/>
  <c r="AO1241" i="1" s="1"/>
  <c r="AH1242" i="1"/>
  <c r="AO1242" i="1" s="1"/>
  <c r="AH1243" i="1"/>
  <c r="AO1243" i="1" s="1"/>
  <c r="AH1244" i="1"/>
  <c r="AO1244" i="1" s="1"/>
  <c r="AH1245" i="1"/>
  <c r="AO1245" i="1" s="1"/>
  <c r="AH1246" i="1"/>
  <c r="AO1246" i="1" s="1"/>
  <c r="AH1247" i="1"/>
  <c r="AO1247" i="1" s="1"/>
  <c r="AH1248" i="1"/>
  <c r="AO1248" i="1" s="1"/>
  <c r="AH1249" i="1"/>
  <c r="AO1249" i="1" s="1"/>
  <c r="AH1250" i="1"/>
  <c r="AO1250" i="1" s="1"/>
  <c r="AH1251" i="1"/>
  <c r="AO1251" i="1" s="1"/>
  <c r="AH1252" i="1"/>
  <c r="AO1252" i="1" s="1"/>
  <c r="AH1253" i="1"/>
  <c r="AO1253" i="1" s="1"/>
  <c r="AH1254" i="1"/>
  <c r="AO1254" i="1" s="1"/>
  <c r="AH1255" i="1"/>
  <c r="AO1255" i="1" s="1"/>
  <c r="AH1256" i="1"/>
  <c r="AO1256" i="1" s="1"/>
  <c r="AH1257" i="1"/>
  <c r="AO1257" i="1" s="1"/>
  <c r="AH1258" i="1"/>
  <c r="AO1258" i="1" s="1"/>
  <c r="AH1259" i="1"/>
  <c r="AO1259" i="1" s="1"/>
  <c r="AH1260" i="1"/>
  <c r="AO1260" i="1" s="1"/>
  <c r="AH1261" i="1"/>
  <c r="AO1261" i="1" s="1"/>
  <c r="AH1262" i="1"/>
  <c r="AO1262" i="1" s="1"/>
  <c r="AH1263" i="1"/>
  <c r="AO1263" i="1" s="1"/>
  <c r="AH1264" i="1"/>
  <c r="AO1264" i="1" s="1"/>
  <c r="AH1265" i="1"/>
  <c r="AO1265" i="1" s="1"/>
  <c r="AH1266" i="1"/>
  <c r="AO1266" i="1" s="1"/>
  <c r="AH1267" i="1"/>
  <c r="AO1267" i="1" s="1"/>
  <c r="AH1268" i="1"/>
  <c r="AO1268" i="1" s="1"/>
  <c r="AH1269" i="1"/>
  <c r="AO1269" i="1" s="1"/>
  <c r="AH1270" i="1"/>
  <c r="AO1270" i="1" s="1"/>
  <c r="AH1271" i="1"/>
  <c r="AO1271" i="1" s="1"/>
  <c r="AH1272" i="1"/>
  <c r="AO1272" i="1" s="1"/>
  <c r="AH1273" i="1"/>
  <c r="AO1273" i="1" s="1"/>
  <c r="AH1274" i="1"/>
  <c r="AO1274" i="1" s="1"/>
  <c r="AH1275" i="1"/>
  <c r="AO1275" i="1" s="1"/>
  <c r="AH1276" i="1"/>
  <c r="AO1276" i="1" s="1"/>
  <c r="AH1277" i="1"/>
  <c r="AO1277" i="1" s="1"/>
  <c r="AH1278" i="1"/>
  <c r="AO1278" i="1" s="1"/>
  <c r="AH1279" i="1"/>
  <c r="AO1279" i="1" s="1"/>
  <c r="AH1280" i="1"/>
  <c r="AO1280" i="1" s="1"/>
  <c r="AH1281" i="1"/>
  <c r="AO1281" i="1" s="1"/>
  <c r="AH1282" i="1"/>
  <c r="AO1282" i="1" s="1"/>
  <c r="AH1283" i="1"/>
  <c r="AO1283" i="1" s="1"/>
  <c r="AH1284" i="1"/>
  <c r="AO1284" i="1" s="1"/>
  <c r="AH1285" i="1"/>
  <c r="AO1285" i="1" s="1"/>
  <c r="AH1286" i="1"/>
  <c r="AO1286" i="1" s="1"/>
  <c r="AH1287" i="1"/>
  <c r="AO1287" i="1" s="1"/>
  <c r="AH1288" i="1"/>
  <c r="AO1288" i="1" s="1"/>
  <c r="AH1289" i="1"/>
  <c r="AO1289" i="1" s="1"/>
  <c r="AH1290" i="1"/>
  <c r="AO1290" i="1" s="1"/>
  <c r="AH1291" i="1"/>
  <c r="AO1291" i="1" s="1"/>
  <c r="AH1292" i="1"/>
  <c r="AO1292" i="1" s="1"/>
  <c r="AH1293" i="1"/>
  <c r="AO1293" i="1" s="1"/>
  <c r="AH1294" i="1"/>
  <c r="AO1294" i="1" s="1"/>
  <c r="AH1295" i="1"/>
  <c r="AO1295" i="1" s="1"/>
  <c r="AH1296" i="1"/>
  <c r="AO1296" i="1" s="1"/>
  <c r="AH1297" i="1"/>
  <c r="AO1297" i="1" s="1"/>
  <c r="AH1298" i="1"/>
  <c r="AO1298" i="1" s="1"/>
  <c r="AH1299" i="1"/>
  <c r="AO1299" i="1" s="1"/>
  <c r="AH1300" i="1"/>
  <c r="AO1300" i="1" s="1"/>
  <c r="AH1301" i="1"/>
  <c r="AO1301" i="1" s="1"/>
  <c r="AH1302" i="1"/>
  <c r="AO1302" i="1" s="1"/>
  <c r="AH1303" i="1"/>
  <c r="AO1303" i="1" s="1"/>
  <c r="AH1304" i="1"/>
  <c r="AO1304" i="1" s="1"/>
  <c r="AH1305" i="1"/>
  <c r="AO1305" i="1" s="1"/>
  <c r="AH1306" i="1"/>
  <c r="AO1306" i="1" s="1"/>
  <c r="AH1307" i="1"/>
  <c r="AO1307" i="1" s="1"/>
  <c r="AH1308" i="1"/>
  <c r="AO1308" i="1" s="1"/>
  <c r="AH1309" i="1"/>
  <c r="AO1309" i="1" s="1"/>
  <c r="AH1310" i="1"/>
  <c r="AO1310" i="1" s="1"/>
  <c r="AH1311" i="1"/>
  <c r="AO1311" i="1" s="1"/>
  <c r="AH1312" i="1"/>
  <c r="AO1312" i="1" s="1"/>
  <c r="AH1313" i="1"/>
  <c r="AO1313" i="1" s="1"/>
  <c r="AH1314" i="1"/>
  <c r="AO1314" i="1" s="1"/>
  <c r="AH1315" i="1"/>
  <c r="AO1315" i="1" s="1"/>
  <c r="AH1316" i="1"/>
  <c r="AO1316" i="1" s="1"/>
  <c r="AH1317" i="1"/>
  <c r="AO1317" i="1" s="1"/>
  <c r="AH1318" i="1"/>
  <c r="AO1318" i="1" s="1"/>
  <c r="AH1319" i="1"/>
  <c r="AO1319" i="1" s="1"/>
  <c r="AH1320" i="1"/>
  <c r="AO1320" i="1" s="1"/>
  <c r="AH1321" i="1"/>
  <c r="AO1321" i="1" s="1"/>
  <c r="AH1322" i="1"/>
  <c r="AO1322" i="1" s="1"/>
  <c r="AH1323" i="1"/>
  <c r="AO1323" i="1" s="1"/>
  <c r="AH1324" i="1"/>
  <c r="AO1324" i="1" s="1"/>
  <c r="AH1325" i="1"/>
  <c r="AO1325" i="1" s="1"/>
  <c r="AH1326" i="1"/>
  <c r="AO1326" i="1" s="1"/>
  <c r="AH1327" i="1"/>
  <c r="AO1327" i="1" s="1"/>
  <c r="AH1328" i="1"/>
  <c r="AO1328" i="1" s="1"/>
  <c r="AH1329" i="1"/>
  <c r="AO1329" i="1" s="1"/>
  <c r="AH1330" i="1"/>
  <c r="AO1330" i="1" s="1"/>
  <c r="AH1331" i="1"/>
  <c r="AO1331" i="1" s="1"/>
  <c r="AH1332" i="1"/>
  <c r="AO1332" i="1" s="1"/>
  <c r="AH1333" i="1"/>
  <c r="AO1333" i="1" s="1"/>
  <c r="AH1334" i="1"/>
  <c r="AO1334" i="1" s="1"/>
  <c r="AH1335" i="1"/>
  <c r="AO1335" i="1" s="1"/>
  <c r="AH1336" i="1"/>
  <c r="AO1336" i="1" s="1"/>
  <c r="AH1337" i="1"/>
  <c r="AO1337" i="1" s="1"/>
  <c r="AH1338" i="1"/>
  <c r="AO1338" i="1" s="1"/>
  <c r="AH1339" i="1"/>
  <c r="AO1339" i="1" s="1"/>
  <c r="AH1340" i="1"/>
  <c r="AO1340" i="1" s="1"/>
  <c r="AH1341" i="1"/>
  <c r="AO1341" i="1" s="1"/>
  <c r="AH1342" i="1"/>
  <c r="AO1342" i="1" s="1"/>
  <c r="AH1343" i="1"/>
  <c r="AO1343" i="1" s="1"/>
  <c r="AH1344" i="1"/>
  <c r="AO1344" i="1" s="1"/>
  <c r="AH1345" i="1"/>
  <c r="AO1345" i="1" s="1"/>
  <c r="AH1346" i="1"/>
  <c r="AO1346" i="1" s="1"/>
  <c r="AH1347" i="1"/>
  <c r="AO1347" i="1" s="1"/>
  <c r="AH1348" i="1"/>
  <c r="AO1348" i="1" s="1"/>
  <c r="AH1349" i="1"/>
  <c r="AO1349" i="1" s="1"/>
  <c r="AH1350" i="1"/>
  <c r="AO1350" i="1" s="1"/>
  <c r="AH1351" i="1"/>
  <c r="AO1351" i="1" s="1"/>
  <c r="AH1352" i="1"/>
  <c r="AO1352" i="1" s="1"/>
  <c r="AH1353" i="1"/>
  <c r="AO1353" i="1" s="1"/>
  <c r="AH1354" i="1"/>
  <c r="AO1354" i="1" s="1"/>
  <c r="AH1355" i="1"/>
  <c r="AO1355" i="1" s="1"/>
  <c r="AH1356" i="1"/>
  <c r="AO1356" i="1" s="1"/>
  <c r="AH1357" i="1"/>
  <c r="AO1357" i="1" s="1"/>
  <c r="AH1358" i="1"/>
  <c r="AO1358" i="1" s="1"/>
  <c r="AH1359" i="1"/>
  <c r="AO1359" i="1" s="1"/>
  <c r="AH1360" i="1"/>
  <c r="AO1360" i="1" s="1"/>
  <c r="AH1361" i="1"/>
  <c r="AO1361" i="1" s="1"/>
  <c r="AH1362" i="1"/>
  <c r="AO1362" i="1" s="1"/>
  <c r="AH1363" i="1"/>
  <c r="AO1363" i="1" s="1"/>
  <c r="AH1364" i="1"/>
  <c r="AO1364" i="1" s="1"/>
  <c r="AH1365" i="1"/>
  <c r="AO1365" i="1" s="1"/>
  <c r="AH1366" i="1"/>
  <c r="AO1366" i="1" s="1"/>
  <c r="AH1367" i="1"/>
  <c r="AO1367" i="1" s="1"/>
  <c r="AH1368" i="1"/>
  <c r="AO1368" i="1" s="1"/>
  <c r="AH1369" i="1"/>
  <c r="AO1369" i="1" s="1"/>
  <c r="AH1370" i="1"/>
  <c r="AO1370" i="1" s="1"/>
  <c r="AH1371" i="1"/>
  <c r="AO1371" i="1" s="1"/>
  <c r="AH1372" i="1"/>
  <c r="AO1372" i="1" s="1"/>
  <c r="AH1373" i="1"/>
  <c r="AO1373" i="1" s="1"/>
  <c r="AH1374" i="1"/>
  <c r="AO1374" i="1" s="1"/>
  <c r="AH1375" i="1"/>
  <c r="AO1375" i="1" s="1"/>
  <c r="AH1376" i="1"/>
  <c r="AO1376" i="1" s="1"/>
  <c r="AH1377" i="1"/>
  <c r="AO1377" i="1" s="1"/>
  <c r="AH1378" i="1"/>
  <c r="AO1378" i="1" s="1"/>
  <c r="AH1379" i="1"/>
  <c r="AO1379" i="1" s="1"/>
  <c r="AH1380" i="1"/>
  <c r="AO1380" i="1" s="1"/>
  <c r="AH1381" i="1"/>
  <c r="AO1381" i="1" s="1"/>
  <c r="AH1382" i="1"/>
  <c r="AO1382" i="1" s="1"/>
  <c r="AH1383" i="1"/>
  <c r="AO1383" i="1" s="1"/>
  <c r="AH1384" i="1"/>
  <c r="AO1384" i="1" s="1"/>
  <c r="AH1385" i="1"/>
  <c r="AO1385" i="1" s="1"/>
  <c r="AH1386" i="1"/>
  <c r="AO1386" i="1" s="1"/>
  <c r="AH1387" i="1"/>
  <c r="AO1387" i="1" s="1"/>
  <c r="AH1388" i="1"/>
  <c r="AO1388" i="1" s="1"/>
  <c r="AH1389" i="1"/>
  <c r="AO1389" i="1" s="1"/>
  <c r="AH1390" i="1"/>
  <c r="AO1390" i="1" s="1"/>
  <c r="AH1391" i="1"/>
  <c r="AO1391" i="1" s="1"/>
  <c r="AH1392" i="1"/>
  <c r="AO1392" i="1" s="1"/>
  <c r="AH1393" i="1"/>
  <c r="AO1393" i="1" s="1"/>
  <c r="AH1394" i="1"/>
  <c r="AO1394" i="1" s="1"/>
  <c r="AH1395" i="1"/>
  <c r="AO1395" i="1" s="1"/>
  <c r="AH1396" i="1"/>
  <c r="AO1396" i="1" s="1"/>
  <c r="AH1397" i="1"/>
  <c r="AO1397" i="1" s="1"/>
  <c r="AH1398" i="1"/>
  <c r="AO1398" i="1" s="1"/>
  <c r="AH1399" i="1"/>
  <c r="AO1399" i="1" s="1"/>
  <c r="AH1400" i="1"/>
  <c r="AO1400" i="1" s="1"/>
  <c r="AH1401" i="1"/>
  <c r="AO1401" i="1" s="1"/>
  <c r="AH1402" i="1"/>
  <c r="AO1402" i="1" s="1"/>
  <c r="AH1403" i="1"/>
  <c r="AO1403" i="1" s="1"/>
  <c r="AH1404" i="1"/>
  <c r="AO1404" i="1" s="1"/>
  <c r="AH1405" i="1"/>
  <c r="AO1405" i="1" s="1"/>
  <c r="AH1406" i="1"/>
  <c r="AO1406" i="1" s="1"/>
  <c r="AH1407" i="1"/>
  <c r="AO1407" i="1" s="1"/>
  <c r="AH1408" i="1"/>
  <c r="AO1408" i="1" s="1"/>
  <c r="AH1409" i="1"/>
  <c r="AO1409" i="1" s="1"/>
  <c r="AH1410" i="1"/>
  <c r="AO1410" i="1" s="1"/>
  <c r="AH1411" i="1"/>
  <c r="AO1411" i="1" s="1"/>
  <c r="AH1412" i="1"/>
  <c r="AO1412" i="1" s="1"/>
  <c r="AH1413" i="1"/>
  <c r="AO1413" i="1" s="1"/>
  <c r="AH1414" i="1"/>
  <c r="AO1414" i="1" s="1"/>
  <c r="AH1415" i="1"/>
  <c r="AO1415" i="1" s="1"/>
  <c r="AH1416" i="1"/>
  <c r="AO1416" i="1" s="1"/>
  <c r="AH1417" i="1"/>
  <c r="AO1417" i="1" s="1"/>
  <c r="AH1418" i="1"/>
  <c r="AO1418" i="1" s="1"/>
  <c r="AH1419" i="1"/>
  <c r="AO1419" i="1" s="1"/>
  <c r="AH1420" i="1"/>
  <c r="AO1420" i="1" s="1"/>
  <c r="AH1421" i="1"/>
  <c r="AO1421" i="1" s="1"/>
  <c r="AH1422" i="1"/>
  <c r="AO1422" i="1" s="1"/>
  <c r="AH1423" i="1"/>
  <c r="AO1423" i="1" s="1"/>
  <c r="AH1424" i="1"/>
  <c r="AO1424" i="1" s="1"/>
  <c r="AH1425" i="1"/>
  <c r="AO1425" i="1" s="1"/>
  <c r="AH1426" i="1"/>
  <c r="AO1426" i="1" s="1"/>
  <c r="AH1427" i="1"/>
  <c r="AO1427" i="1" s="1"/>
  <c r="AH1428" i="1"/>
  <c r="AO1428" i="1" s="1"/>
  <c r="AH1429" i="1"/>
  <c r="AO1429" i="1" s="1"/>
  <c r="AH1430" i="1"/>
  <c r="AO1430" i="1" s="1"/>
  <c r="AH1431" i="1"/>
  <c r="AO1431" i="1" s="1"/>
  <c r="AH1432" i="1"/>
  <c r="AO1432" i="1" s="1"/>
  <c r="AH1433" i="1"/>
  <c r="AO1433" i="1" s="1"/>
  <c r="AH1434" i="1"/>
  <c r="AO1434" i="1" s="1"/>
  <c r="AH1435" i="1"/>
  <c r="AO1435" i="1" s="1"/>
  <c r="AH1436" i="1"/>
  <c r="AO1436" i="1" s="1"/>
  <c r="AH1437" i="1"/>
  <c r="AO1437" i="1" s="1"/>
  <c r="AH1438" i="1"/>
  <c r="AO1438" i="1" s="1"/>
  <c r="AH1439" i="1"/>
  <c r="AO1439" i="1" s="1"/>
  <c r="AH1440" i="1"/>
  <c r="AO1440" i="1" s="1"/>
  <c r="AH1441" i="1"/>
  <c r="AO1441" i="1" s="1"/>
  <c r="AH1442" i="1"/>
  <c r="AO1442" i="1" s="1"/>
  <c r="AH1443" i="1"/>
  <c r="AO1443" i="1" s="1"/>
  <c r="AH1444" i="1"/>
  <c r="AO1444" i="1" s="1"/>
  <c r="AH1445" i="1"/>
  <c r="AO1445" i="1" s="1"/>
  <c r="AH1446" i="1"/>
  <c r="AO1446" i="1" s="1"/>
  <c r="AH1447" i="1"/>
  <c r="AO1447" i="1" s="1"/>
  <c r="AH1448" i="1"/>
  <c r="AO1448" i="1" s="1"/>
  <c r="AH1449" i="1"/>
  <c r="AO1449" i="1" s="1"/>
  <c r="AH1450" i="1"/>
  <c r="AO1450" i="1" s="1"/>
  <c r="AH1451" i="1"/>
  <c r="AO1451" i="1" s="1"/>
  <c r="AH1452" i="1"/>
  <c r="AO1452" i="1" s="1"/>
  <c r="AH1453" i="1"/>
  <c r="AO1453" i="1" s="1"/>
  <c r="AH1454" i="1"/>
  <c r="AO1454" i="1" s="1"/>
  <c r="AH1455" i="1"/>
  <c r="AO1455" i="1" s="1"/>
  <c r="AH1456" i="1"/>
  <c r="AO1456" i="1" s="1"/>
  <c r="AH1457" i="1"/>
  <c r="AO1457" i="1" s="1"/>
  <c r="AH1458" i="1"/>
  <c r="AO1458" i="1" s="1"/>
  <c r="AH1459" i="1"/>
  <c r="AO1459" i="1" s="1"/>
  <c r="AH1460" i="1"/>
  <c r="AO1460" i="1" s="1"/>
  <c r="AH1461" i="1"/>
  <c r="AO1461" i="1" s="1"/>
  <c r="AH1462" i="1"/>
  <c r="AO1462" i="1" s="1"/>
  <c r="AH1463" i="1"/>
  <c r="AO1463" i="1" s="1"/>
  <c r="AH1464" i="1"/>
  <c r="AO1464" i="1" s="1"/>
  <c r="AH1465" i="1"/>
  <c r="AO1465" i="1" s="1"/>
  <c r="AH1466" i="1"/>
  <c r="AO1466" i="1" s="1"/>
  <c r="AH1467" i="1"/>
  <c r="AO1467" i="1" s="1"/>
  <c r="AH1468" i="1"/>
  <c r="AO1468" i="1" s="1"/>
  <c r="AH1469" i="1"/>
  <c r="AO1469" i="1" s="1"/>
  <c r="AH1470" i="1"/>
  <c r="AO1470" i="1" s="1"/>
  <c r="AH1471" i="1"/>
  <c r="AO1471" i="1" s="1"/>
  <c r="AH1472" i="1"/>
  <c r="AO1472" i="1" s="1"/>
  <c r="AH1473" i="1"/>
  <c r="AO1473" i="1" s="1"/>
  <c r="AH1474" i="1"/>
  <c r="AO1474" i="1" s="1"/>
  <c r="AH1475" i="1"/>
  <c r="AO1475" i="1" s="1"/>
  <c r="AH1476" i="1"/>
  <c r="AO1476" i="1" s="1"/>
  <c r="AH1477" i="1"/>
  <c r="AO1477" i="1" s="1"/>
  <c r="AH1478" i="1"/>
  <c r="AO1478" i="1" s="1"/>
  <c r="AH1479" i="1"/>
  <c r="AO1479" i="1" s="1"/>
  <c r="AH1480" i="1"/>
  <c r="AO1480" i="1" s="1"/>
  <c r="AH1481" i="1"/>
  <c r="AO1481" i="1" s="1"/>
  <c r="AH1482" i="1"/>
  <c r="AO1482" i="1" s="1"/>
  <c r="AH1483" i="1"/>
  <c r="AO1483" i="1" s="1"/>
  <c r="AH1484" i="1"/>
  <c r="AO1484" i="1" s="1"/>
  <c r="AH1485" i="1"/>
  <c r="AO1485" i="1" s="1"/>
  <c r="AH1486" i="1"/>
  <c r="AO1486" i="1" s="1"/>
  <c r="AH1487" i="1"/>
  <c r="AO1487" i="1" s="1"/>
  <c r="AH1488" i="1"/>
  <c r="AO1488" i="1" s="1"/>
  <c r="AH1489" i="1"/>
  <c r="AO1489" i="1" s="1"/>
  <c r="AH1490" i="1"/>
  <c r="AO1490" i="1" s="1"/>
  <c r="AH1491" i="1"/>
  <c r="AO1491" i="1" s="1"/>
  <c r="AH1492" i="1"/>
  <c r="AO1492" i="1" s="1"/>
  <c r="AH1493" i="1"/>
  <c r="AO1493" i="1" s="1"/>
  <c r="AH1494" i="1"/>
  <c r="AO1494" i="1" s="1"/>
  <c r="AH1495" i="1"/>
  <c r="AO1495" i="1" s="1"/>
  <c r="AH1496" i="1"/>
  <c r="AO1496" i="1" s="1"/>
  <c r="AH1497" i="1"/>
  <c r="AO1497" i="1" s="1"/>
  <c r="AH1498" i="1"/>
  <c r="AO1498" i="1" s="1"/>
  <c r="AH1499" i="1"/>
  <c r="AO1499" i="1" s="1"/>
  <c r="AH1500" i="1"/>
  <c r="AO1500" i="1" s="1"/>
  <c r="AH1501" i="1"/>
  <c r="AO1501" i="1" s="1"/>
  <c r="AH1502" i="1"/>
  <c r="AO1502" i="1" s="1"/>
  <c r="AH1503" i="1"/>
  <c r="AO1503" i="1" s="1"/>
  <c r="AH1504" i="1"/>
  <c r="AO1504" i="1" s="1"/>
  <c r="AH1505" i="1"/>
  <c r="AO1505" i="1" s="1"/>
  <c r="AH1506" i="1"/>
  <c r="AO1506" i="1" s="1"/>
  <c r="AH1507" i="1"/>
  <c r="AO1507" i="1" s="1"/>
  <c r="AH1508" i="1"/>
  <c r="AO1508" i="1" s="1"/>
  <c r="AH1509" i="1"/>
  <c r="AO1509" i="1" s="1"/>
  <c r="AH1510" i="1"/>
  <c r="AO1510" i="1" s="1"/>
  <c r="AH1511" i="1"/>
  <c r="AO1511" i="1" s="1"/>
  <c r="AH1512" i="1"/>
  <c r="AO1512" i="1" s="1"/>
  <c r="AH1513" i="1"/>
  <c r="AO1513" i="1" s="1"/>
  <c r="AH1514" i="1"/>
  <c r="AO1514" i="1" s="1"/>
  <c r="AH1515" i="1"/>
  <c r="AO1515" i="1" s="1"/>
  <c r="AH1516" i="1"/>
  <c r="AO1516" i="1" s="1"/>
  <c r="AH1517" i="1"/>
  <c r="AO1517" i="1" s="1"/>
  <c r="AH1518" i="1"/>
  <c r="AO1518" i="1" s="1"/>
  <c r="AH1519" i="1"/>
  <c r="AO1519" i="1" s="1"/>
  <c r="AH1520" i="1"/>
  <c r="AO1520" i="1" s="1"/>
  <c r="AH1521" i="1"/>
  <c r="AO1521" i="1" s="1"/>
  <c r="AH1522" i="1"/>
  <c r="AO1522" i="1" s="1"/>
  <c r="AH1523" i="1"/>
  <c r="AO1523" i="1" s="1"/>
  <c r="AH1524" i="1"/>
  <c r="AO1524" i="1" s="1"/>
  <c r="AH1525" i="1"/>
  <c r="AO1525" i="1" s="1"/>
  <c r="AH1526" i="1"/>
  <c r="AO1526" i="1" s="1"/>
  <c r="AH1527" i="1"/>
  <c r="AO1527" i="1" s="1"/>
  <c r="AH1528" i="1"/>
  <c r="AO1528" i="1" s="1"/>
  <c r="AH1529" i="1"/>
  <c r="AO1529" i="1" s="1"/>
  <c r="AH1530" i="1"/>
  <c r="AO1530" i="1" s="1"/>
  <c r="AH1531" i="1"/>
  <c r="AO1531" i="1" s="1"/>
  <c r="AH1532" i="1"/>
  <c r="AO1532" i="1" s="1"/>
  <c r="AH1533" i="1"/>
  <c r="AO1533" i="1" s="1"/>
  <c r="AH1534" i="1"/>
  <c r="AO1534" i="1" s="1"/>
  <c r="AH1535" i="1"/>
  <c r="AO1535" i="1" s="1"/>
  <c r="AH1536" i="1"/>
  <c r="AO1536" i="1" s="1"/>
  <c r="AH1537" i="1"/>
  <c r="AO1537" i="1" s="1"/>
  <c r="AH1538" i="1"/>
  <c r="AO1538" i="1" s="1"/>
  <c r="AH1539" i="1"/>
  <c r="AO1539" i="1" s="1"/>
  <c r="AH1540" i="1"/>
  <c r="AO1540" i="1" s="1"/>
  <c r="AH1541" i="1"/>
  <c r="AO1541" i="1" s="1"/>
  <c r="AH1542" i="1"/>
  <c r="AO1542" i="1" s="1"/>
  <c r="AH1543" i="1"/>
  <c r="AO1543" i="1" s="1"/>
  <c r="AH1544" i="1"/>
  <c r="AO1544" i="1" s="1"/>
  <c r="AH1545" i="1"/>
  <c r="AO1545" i="1" s="1"/>
  <c r="AH1546" i="1"/>
  <c r="AO1546" i="1" s="1"/>
  <c r="AH1547" i="1"/>
  <c r="AO1547" i="1" s="1"/>
  <c r="AH1548" i="1"/>
  <c r="AO1548" i="1" s="1"/>
  <c r="AH1549" i="1"/>
  <c r="AO1549" i="1" s="1"/>
  <c r="AH1550" i="1"/>
  <c r="AO1550" i="1" s="1"/>
  <c r="AH1551" i="1"/>
  <c r="AO1551" i="1" s="1"/>
  <c r="AH1552" i="1"/>
  <c r="AO1552" i="1" s="1"/>
  <c r="AH1553" i="1"/>
  <c r="AO1553" i="1" s="1"/>
  <c r="AH1554" i="1"/>
  <c r="AO1554" i="1" s="1"/>
  <c r="AH1555" i="1"/>
  <c r="AO1555" i="1" s="1"/>
  <c r="AH1556" i="1"/>
  <c r="AO1556" i="1" s="1"/>
  <c r="AH1557" i="1"/>
  <c r="AO1557" i="1" s="1"/>
  <c r="AH1558" i="1"/>
  <c r="AO1558" i="1" s="1"/>
  <c r="AH1559" i="1"/>
  <c r="AO1559" i="1" s="1"/>
  <c r="AH1560" i="1"/>
  <c r="AO1560" i="1" s="1"/>
  <c r="AH1561" i="1"/>
  <c r="AO1561" i="1" s="1"/>
  <c r="AH1562" i="1"/>
  <c r="AO1562" i="1" s="1"/>
  <c r="AH1563" i="1"/>
  <c r="AO1563" i="1" s="1"/>
  <c r="AH1564" i="1"/>
  <c r="AO1564" i="1" s="1"/>
  <c r="AH1565" i="1"/>
  <c r="AO1565" i="1" s="1"/>
  <c r="AH1566" i="1"/>
  <c r="AO1566" i="1" s="1"/>
  <c r="AH1567" i="1"/>
  <c r="AO1567" i="1" s="1"/>
  <c r="AH1568" i="1"/>
  <c r="AO1568" i="1" s="1"/>
  <c r="AH1569" i="1"/>
  <c r="AO1569" i="1" s="1"/>
  <c r="AH1570" i="1"/>
  <c r="AO1570" i="1" s="1"/>
  <c r="AH1571" i="1"/>
  <c r="AO1571" i="1" s="1"/>
  <c r="AH1572" i="1"/>
  <c r="AO1572" i="1" s="1"/>
  <c r="AH1573" i="1"/>
  <c r="AO1573" i="1" s="1"/>
  <c r="AH1574" i="1"/>
  <c r="AO1574" i="1" s="1"/>
  <c r="AH1575" i="1"/>
  <c r="AO1575" i="1" s="1"/>
  <c r="AH1576" i="1"/>
  <c r="AO1576" i="1" s="1"/>
  <c r="AH1577" i="1"/>
  <c r="AO1577" i="1" s="1"/>
  <c r="AH1578" i="1"/>
  <c r="AO1578" i="1" s="1"/>
  <c r="AH1579" i="1"/>
  <c r="AO1579" i="1" s="1"/>
  <c r="AH1580" i="1"/>
  <c r="AO1580" i="1" s="1"/>
  <c r="AH1581" i="1"/>
  <c r="AO1581" i="1" s="1"/>
  <c r="AH1582" i="1"/>
  <c r="AO1582" i="1" s="1"/>
  <c r="AH1583" i="1"/>
  <c r="AO1583" i="1" s="1"/>
  <c r="AH1584" i="1"/>
  <c r="AO1584" i="1" s="1"/>
  <c r="AH1585" i="1"/>
  <c r="AO1585" i="1" s="1"/>
  <c r="AH1586" i="1"/>
  <c r="AO1586" i="1" s="1"/>
  <c r="AH1587" i="1"/>
  <c r="AO1587" i="1" s="1"/>
  <c r="AH1588" i="1"/>
  <c r="AO1588" i="1" s="1"/>
  <c r="AH1589" i="1"/>
  <c r="AO1589" i="1" s="1"/>
  <c r="AH1590" i="1"/>
  <c r="AO1590" i="1" s="1"/>
  <c r="AH1591" i="1"/>
  <c r="AO1591" i="1" s="1"/>
  <c r="AH1592" i="1"/>
  <c r="AO1592" i="1" s="1"/>
  <c r="AH1593" i="1"/>
  <c r="AO1593" i="1" s="1"/>
  <c r="AH1594" i="1"/>
  <c r="AO1594" i="1" s="1"/>
  <c r="AH1595" i="1"/>
  <c r="AO1595" i="1" s="1"/>
  <c r="AH1596" i="1"/>
  <c r="AO1596" i="1" s="1"/>
  <c r="AH1597" i="1"/>
  <c r="AO1597" i="1" s="1"/>
  <c r="AH1598" i="1"/>
  <c r="AO1598" i="1" s="1"/>
  <c r="AH1599" i="1"/>
  <c r="AO1599" i="1" s="1"/>
  <c r="AH1600" i="1"/>
  <c r="AO1600" i="1" s="1"/>
  <c r="AH1601" i="1"/>
  <c r="AO1601" i="1" s="1"/>
  <c r="AH1602" i="1"/>
  <c r="AO1602" i="1" s="1"/>
  <c r="AH1603" i="1"/>
  <c r="AO1603" i="1" s="1"/>
  <c r="AH1604" i="1"/>
  <c r="AO1604" i="1" s="1"/>
  <c r="AG14" i="1"/>
  <c r="AN14" i="1" s="1"/>
  <c r="AG15" i="1"/>
  <c r="AN15" i="1" s="1"/>
  <c r="AG16" i="1"/>
  <c r="AN16" i="1" s="1"/>
  <c r="AG17" i="1"/>
  <c r="AN17" i="1" s="1"/>
  <c r="AG18" i="1"/>
  <c r="AN18" i="1" s="1"/>
  <c r="AG19" i="1"/>
  <c r="AN19" i="1" s="1"/>
  <c r="AG20" i="1"/>
  <c r="AN20" i="1" s="1"/>
  <c r="AG21" i="1"/>
  <c r="AN21" i="1" s="1"/>
  <c r="AG22" i="1"/>
  <c r="AN22" i="1" s="1"/>
  <c r="AG23" i="1"/>
  <c r="AN23" i="1" s="1"/>
  <c r="AG24" i="1"/>
  <c r="AN24" i="1" s="1"/>
  <c r="AG25" i="1"/>
  <c r="AN25" i="1" s="1"/>
  <c r="AG26" i="1"/>
  <c r="AN26" i="1" s="1"/>
  <c r="AG27" i="1"/>
  <c r="AN27" i="1" s="1"/>
  <c r="AG28" i="1"/>
  <c r="AN28" i="1" s="1"/>
  <c r="AG29" i="1"/>
  <c r="AN29" i="1" s="1"/>
  <c r="AG30" i="1"/>
  <c r="AN30" i="1" s="1"/>
  <c r="AG31" i="1"/>
  <c r="AN31" i="1" s="1"/>
  <c r="AG32" i="1"/>
  <c r="AN32" i="1" s="1"/>
  <c r="AG33" i="1"/>
  <c r="AN33" i="1" s="1"/>
  <c r="AG34" i="1"/>
  <c r="AN34" i="1" s="1"/>
  <c r="AG35" i="1"/>
  <c r="AN35" i="1" s="1"/>
  <c r="AG36" i="1"/>
  <c r="AN36" i="1" s="1"/>
  <c r="AG37" i="1"/>
  <c r="AN37" i="1" s="1"/>
  <c r="AG38" i="1"/>
  <c r="AN38" i="1" s="1"/>
  <c r="AG39" i="1"/>
  <c r="AN39" i="1" s="1"/>
  <c r="AG40" i="1"/>
  <c r="AN40" i="1" s="1"/>
  <c r="AG41" i="1"/>
  <c r="AN41" i="1" s="1"/>
  <c r="AG42" i="1"/>
  <c r="AN42" i="1" s="1"/>
  <c r="AG43" i="1"/>
  <c r="AN43" i="1" s="1"/>
  <c r="AG44" i="1"/>
  <c r="AN44" i="1" s="1"/>
  <c r="AG45" i="1"/>
  <c r="AN45" i="1" s="1"/>
  <c r="AG46" i="1"/>
  <c r="AN46" i="1" s="1"/>
  <c r="AG47" i="1"/>
  <c r="AN47" i="1" s="1"/>
  <c r="AG48" i="1"/>
  <c r="AN48" i="1" s="1"/>
  <c r="AG49" i="1"/>
  <c r="AN49" i="1" s="1"/>
  <c r="AG50" i="1"/>
  <c r="AN50" i="1" s="1"/>
  <c r="AG51" i="1"/>
  <c r="AN51" i="1" s="1"/>
  <c r="AG52" i="1"/>
  <c r="AN52" i="1" s="1"/>
  <c r="AG53" i="1"/>
  <c r="AN53" i="1" s="1"/>
  <c r="AG54" i="1"/>
  <c r="AN54" i="1" s="1"/>
  <c r="AG55" i="1"/>
  <c r="AN55" i="1" s="1"/>
  <c r="AG56" i="1"/>
  <c r="AN56" i="1" s="1"/>
  <c r="AG57" i="1"/>
  <c r="AN57" i="1" s="1"/>
  <c r="AG58" i="1"/>
  <c r="AN58" i="1" s="1"/>
  <c r="AG59" i="1"/>
  <c r="AN59" i="1" s="1"/>
  <c r="AG60" i="1"/>
  <c r="AN60" i="1" s="1"/>
  <c r="AG61" i="1"/>
  <c r="AN61" i="1" s="1"/>
  <c r="AG62" i="1"/>
  <c r="AN62" i="1" s="1"/>
  <c r="AG63" i="1"/>
  <c r="AN63" i="1" s="1"/>
  <c r="AG64" i="1"/>
  <c r="AN64" i="1" s="1"/>
  <c r="AG65" i="1"/>
  <c r="AN65" i="1" s="1"/>
  <c r="AG66" i="1"/>
  <c r="AN66" i="1" s="1"/>
  <c r="AG67" i="1"/>
  <c r="AN67" i="1" s="1"/>
  <c r="AG68" i="1"/>
  <c r="AN68" i="1" s="1"/>
  <c r="AG69" i="1"/>
  <c r="AN69" i="1" s="1"/>
  <c r="AG70" i="1"/>
  <c r="AN70" i="1" s="1"/>
  <c r="AG71" i="1"/>
  <c r="AN71" i="1" s="1"/>
  <c r="AG72" i="1"/>
  <c r="AN72" i="1" s="1"/>
  <c r="AG73" i="1"/>
  <c r="AN73" i="1" s="1"/>
  <c r="AG74" i="1"/>
  <c r="AN74" i="1" s="1"/>
  <c r="AG75" i="1"/>
  <c r="AN75" i="1" s="1"/>
  <c r="AG76" i="1"/>
  <c r="AN76" i="1" s="1"/>
  <c r="AG77" i="1"/>
  <c r="AN77" i="1" s="1"/>
  <c r="AG78" i="1"/>
  <c r="AN78" i="1" s="1"/>
  <c r="AG79" i="1"/>
  <c r="AN79" i="1" s="1"/>
  <c r="AG80" i="1"/>
  <c r="AN80" i="1" s="1"/>
  <c r="AG81" i="1"/>
  <c r="AN81" i="1" s="1"/>
  <c r="AG82" i="1"/>
  <c r="AN82" i="1" s="1"/>
  <c r="AG83" i="1"/>
  <c r="AN83" i="1" s="1"/>
  <c r="AG84" i="1"/>
  <c r="AN84" i="1" s="1"/>
  <c r="AG85" i="1"/>
  <c r="AN85" i="1" s="1"/>
  <c r="AG86" i="1"/>
  <c r="AN86" i="1" s="1"/>
  <c r="AG87" i="1"/>
  <c r="AN87" i="1" s="1"/>
  <c r="AG88" i="1"/>
  <c r="AN88" i="1" s="1"/>
  <c r="AG89" i="1"/>
  <c r="AN89" i="1" s="1"/>
  <c r="AG90" i="1"/>
  <c r="AN90" i="1" s="1"/>
  <c r="AG91" i="1"/>
  <c r="AN91" i="1" s="1"/>
  <c r="AG92" i="1"/>
  <c r="AN92" i="1" s="1"/>
  <c r="AG93" i="1"/>
  <c r="AN93" i="1" s="1"/>
  <c r="AG94" i="1"/>
  <c r="AN94" i="1" s="1"/>
  <c r="AG95" i="1"/>
  <c r="AN95" i="1" s="1"/>
  <c r="AG96" i="1"/>
  <c r="AN96" i="1" s="1"/>
  <c r="AG97" i="1"/>
  <c r="AN97" i="1" s="1"/>
  <c r="AG98" i="1"/>
  <c r="AN98" i="1" s="1"/>
  <c r="AG99" i="1"/>
  <c r="AN99" i="1" s="1"/>
  <c r="AG100" i="1"/>
  <c r="AN100" i="1" s="1"/>
  <c r="AG101" i="1"/>
  <c r="AN101" i="1" s="1"/>
  <c r="AG102" i="1"/>
  <c r="AN102" i="1" s="1"/>
  <c r="AG103" i="1"/>
  <c r="AN103" i="1" s="1"/>
  <c r="AG104" i="1"/>
  <c r="AN104" i="1" s="1"/>
  <c r="AG105" i="1"/>
  <c r="AN105" i="1" s="1"/>
  <c r="AG106" i="1"/>
  <c r="AN106" i="1" s="1"/>
  <c r="AG107" i="1"/>
  <c r="AN107" i="1" s="1"/>
  <c r="AG108" i="1"/>
  <c r="AN108" i="1" s="1"/>
  <c r="AG109" i="1"/>
  <c r="AN109" i="1" s="1"/>
  <c r="AG110" i="1"/>
  <c r="AN110" i="1" s="1"/>
  <c r="AG111" i="1"/>
  <c r="AN111" i="1" s="1"/>
  <c r="AG112" i="1"/>
  <c r="AN112" i="1" s="1"/>
  <c r="AG113" i="1"/>
  <c r="AN113" i="1" s="1"/>
  <c r="AG114" i="1"/>
  <c r="AN114" i="1" s="1"/>
  <c r="AG115" i="1"/>
  <c r="AN115" i="1" s="1"/>
  <c r="AG116" i="1"/>
  <c r="AN116" i="1" s="1"/>
  <c r="AG117" i="1"/>
  <c r="AN117" i="1" s="1"/>
  <c r="AG118" i="1"/>
  <c r="AN118" i="1" s="1"/>
  <c r="AG119" i="1"/>
  <c r="AN119" i="1" s="1"/>
  <c r="AG120" i="1"/>
  <c r="AN120" i="1" s="1"/>
  <c r="AG121" i="1"/>
  <c r="AN121" i="1" s="1"/>
  <c r="AG122" i="1"/>
  <c r="AN122" i="1" s="1"/>
  <c r="AG123" i="1"/>
  <c r="AN123" i="1" s="1"/>
  <c r="AG124" i="1"/>
  <c r="AN124" i="1" s="1"/>
  <c r="AG125" i="1"/>
  <c r="AN125" i="1" s="1"/>
  <c r="AG126" i="1"/>
  <c r="AN126" i="1" s="1"/>
  <c r="AG127" i="1"/>
  <c r="AN127" i="1" s="1"/>
  <c r="AG128" i="1"/>
  <c r="AN128" i="1" s="1"/>
  <c r="AG129" i="1"/>
  <c r="AN129" i="1" s="1"/>
  <c r="AG130" i="1"/>
  <c r="AN130" i="1" s="1"/>
  <c r="AG131" i="1"/>
  <c r="AN131" i="1" s="1"/>
  <c r="AG132" i="1"/>
  <c r="AN132" i="1" s="1"/>
  <c r="AG133" i="1"/>
  <c r="AN133" i="1" s="1"/>
  <c r="AG134" i="1"/>
  <c r="AN134" i="1" s="1"/>
  <c r="AG135" i="1"/>
  <c r="AN135" i="1" s="1"/>
  <c r="AG136" i="1"/>
  <c r="AN136" i="1" s="1"/>
  <c r="AG137" i="1"/>
  <c r="AN137" i="1" s="1"/>
  <c r="AG138" i="1"/>
  <c r="AN138" i="1" s="1"/>
  <c r="AG139" i="1"/>
  <c r="AN139" i="1" s="1"/>
  <c r="AG140" i="1"/>
  <c r="AN140" i="1" s="1"/>
  <c r="AG141" i="1"/>
  <c r="AN141" i="1" s="1"/>
  <c r="AG142" i="1"/>
  <c r="AN142" i="1" s="1"/>
  <c r="AG143" i="1"/>
  <c r="AN143" i="1" s="1"/>
  <c r="AG144" i="1"/>
  <c r="AN144" i="1" s="1"/>
  <c r="AG145" i="1"/>
  <c r="AN145" i="1" s="1"/>
  <c r="AG146" i="1"/>
  <c r="AN146" i="1" s="1"/>
  <c r="AG147" i="1"/>
  <c r="AN147" i="1" s="1"/>
  <c r="AG148" i="1"/>
  <c r="AN148" i="1" s="1"/>
  <c r="AG149" i="1"/>
  <c r="AN149" i="1" s="1"/>
  <c r="AG150" i="1"/>
  <c r="AN150" i="1" s="1"/>
  <c r="AG151" i="1"/>
  <c r="AN151" i="1" s="1"/>
  <c r="AG152" i="1"/>
  <c r="AN152" i="1" s="1"/>
  <c r="AG153" i="1"/>
  <c r="AN153" i="1" s="1"/>
  <c r="AG154" i="1"/>
  <c r="AN154" i="1" s="1"/>
  <c r="AG155" i="1"/>
  <c r="AN155" i="1" s="1"/>
  <c r="AG156" i="1"/>
  <c r="AN156" i="1" s="1"/>
  <c r="AG157" i="1"/>
  <c r="AN157" i="1" s="1"/>
  <c r="AG158" i="1"/>
  <c r="AN158" i="1" s="1"/>
  <c r="AG159" i="1"/>
  <c r="AN159" i="1" s="1"/>
  <c r="AG160" i="1"/>
  <c r="AN160" i="1" s="1"/>
  <c r="AG161" i="1"/>
  <c r="AN161" i="1" s="1"/>
  <c r="AG162" i="1"/>
  <c r="AN162" i="1" s="1"/>
  <c r="AG163" i="1"/>
  <c r="AN163" i="1" s="1"/>
  <c r="AG164" i="1"/>
  <c r="AN164" i="1" s="1"/>
  <c r="AG165" i="1"/>
  <c r="AN165" i="1" s="1"/>
  <c r="AG166" i="1"/>
  <c r="AN166" i="1" s="1"/>
  <c r="AG167" i="1"/>
  <c r="AN167" i="1" s="1"/>
  <c r="AG168" i="1"/>
  <c r="AN168" i="1" s="1"/>
  <c r="AG169" i="1"/>
  <c r="AN169" i="1" s="1"/>
  <c r="AG170" i="1"/>
  <c r="AN170" i="1" s="1"/>
  <c r="AG171" i="1"/>
  <c r="AN171" i="1" s="1"/>
  <c r="AG172" i="1"/>
  <c r="AN172" i="1" s="1"/>
  <c r="AG173" i="1"/>
  <c r="AN173" i="1" s="1"/>
  <c r="AG174" i="1"/>
  <c r="AN174" i="1" s="1"/>
  <c r="AG175" i="1"/>
  <c r="AN175" i="1" s="1"/>
  <c r="AG176" i="1"/>
  <c r="AN176" i="1" s="1"/>
  <c r="AG177" i="1"/>
  <c r="AN177" i="1" s="1"/>
  <c r="AG178" i="1"/>
  <c r="AN178" i="1" s="1"/>
  <c r="AG179" i="1"/>
  <c r="AN179" i="1" s="1"/>
  <c r="AG180" i="1"/>
  <c r="AN180" i="1" s="1"/>
  <c r="AG181" i="1"/>
  <c r="AN181" i="1" s="1"/>
  <c r="AG182" i="1"/>
  <c r="AN182" i="1" s="1"/>
  <c r="AG183" i="1"/>
  <c r="AN183" i="1" s="1"/>
  <c r="AG184" i="1"/>
  <c r="AN184" i="1" s="1"/>
  <c r="AG185" i="1"/>
  <c r="AN185" i="1" s="1"/>
  <c r="AG186" i="1"/>
  <c r="AN186" i="1" s="1"/>
  <c r="AG187" i="1"/>
  <c r="AN187" i="1" s="1"/>
  <c r="AG188" i="1"/>
  <c r="AN188" i="1" s="1"/>
  <c r="AG189" i="1"/>
  <c r="AN189" i="1" s="1"/>
  <c r="AG190" i="1"/>
  <c r="AN190" i="1" s="1"/>
  <c r="AG191" i="1"/>
  <c r="AN191" i="1" s="1"/>
  <c r="AG192" i="1"/>
  <c r="AN192" i="1" s="1"/>
  <c r="AG193" i="1"/>
  <c r="AN193" i="1" s="1"/>
  <c r="AG194" i="1"/>
  <c r="AN194" i="1" s="1"/>
  <c r="AG195" i="1"/>
  <c r="AN195" i="1" s="1"/>
  <c r="AG196" i="1"/>
  <c r="AN196" i="1" s="1"/>
  <c r="AG197" i="1"/>
  <c r="AN197" i="1" s="1"/>
  <c r="AG198" i="1"/>
  <c r="AN198" i="1" s="1"/>
  <c r="AG199" i="1"/>
  <c r="AN199" i="1" s="1"/>
  <c r="AG200" i="1"/>
  <c r="AN200" i="1" s="1"/>
  <c r="AG201" i="1"/>
  <c r="AN201" i="1" s="1"/>
  <c r="AG202" i="1"/>
  <c r="AN202" i="1" s="1"/>
  <c r="AG203" i="1"/>
  <c r="AN203" i="1" s="1"/>
  <c r="AG204" i="1"/>
  <c r="AN204" i="1" s="1"/>
  <c r="AG205" i="1"/>
  <c r="AN205" i="1" s="1"/>
  <c r="AG206" i="1"/>
  <c r="AN206" i="1" s="1"/>
  <c r="AG207" i="1"/>
  <c r="AN207" i="1" s="1"/>
  <c r="AG208" i="1"/>
  <c r="AN208" i="1" s="1"/>
  <c r="AG209" i="1"/>
  <c r="AN209" i="1" s="1"/>
  <c r="AG210" i="1"/>
  <c r="AN210" i="1" s="1"/>
  <c r="AG211" i="1"/>
  <c r="AN211" i="1" s="1"/>
  <c r="AG212" i="1"/>
  <c r="AN212" i="1" s="1"/>
  <c r="AG213" i="1"/>
  <c r="AN213" i="1" s="1"/>
  <c r="AG214" i="1"/>
  <c r="AN214" i="1" s="1"/>
  <c r="AG215" i="1"/>
  <c r="AN215" i="1" s="1"/>
  <c r="AG216" i="1"/>
  <c r="AN216" i="1" s="1"/>
  <c r="AG217" i="1"/>
  <c r="AN217" i="1" s="1"/>
  <c r="AG218" i="1"/>
  <c r="AN218" i="1" s="1"/>
  <c r="AG219" i="1"/>
  <c r="AN219" i="1" s="1"/>
  <c r="AG220" i="1"/>
  <c r="AN220" i="1" s="1"/>
  <c r="AG221" i="1"/>
  <c r="AN221" i="1" s="1"/>
  <c r="AG222" i="1"/>
  <c r="AN222" i="1" s="1"/>
  <c r="AG223" i="1"/>
  <c r="AN223" i="1" s="1"/>
  <c r="AG224" i="1"/>
  <c r="AN224" i="1" s="1"/>
  <c r="AG225" i="1"/>
  <c r="AN225" i="1" s="1"/>
  <c r="AG226" i="1"/>
  <c r="AN226" i="1" s="1"/>
  <c r="AG227" i="1"/>
  <c r="AN227" i="1" s="1"/>
  <c r="AG228" i="1"/>
  <c r="AN228" i="1" s="1"/>
  <c r="AG229" i="1"/>
  <c r="AN229" i="1" s="1"/>
  <c r="AG230" i="1"/>
  <c r="AN230" i="1" s="1"/>
  <c r="AG231" i="1"/>
  <c r="AN231" i="1" s="1"/>
  <c r="AG232" i="1"/>
  <c r="AN232" i="1" s="1"/>
  <c r="AG233" i="1"/>
  <c r="AN233" i="1" s="1"/>
  <c r="AG234" i="1"/>
  <c r="AN234" i="1" s="1"/>
  <c r="AG235" i="1"/>
  <c r="AN235" i="1" s="1"/>
  <c r="AG236" i="1"/>
  <c r="AN236" i="1" s="1"/>
  <c r="AG237" i="1"/>
  <c r="AN237" i="1" s="1"/>
  <c r="AG238" i="1"/>
  <c r="AN238" i="1" s="1"/>
  <c r="AG239" i="1"/>
  <c r="AN239" i="1" s="1"/>
  <c r="AG240" i="1"/>
  <c r="AN240" i="1" s="1"/>
  <c r="AG241" i="1"/>
  <c r="AN241" i="1" s="1"/>
  <c r="AG242" i="1"/>
  <c r="AN242" i="1" s="1"/>
  <c r="AG243" i="1"/>
  <c r="AN243" i="1" s="1"/>
  <c r="AG244" i="1"/>
  <c r="AN244" i="1" s="1"/>
  <c r="AG245" i="1"/>
  <c r="AN245" i="1" s="1"/>
  <c r="AG246" i="1"/>
  <c r="AN246" i="1" s="1"/>
  <c r="AG247" i="1"/>
  <c r="AN247" i="1" s="1"/>
  <c r="AG248" i="1"/>
  <c r="AN248" i="1" s="1"/>
  <c r="AG249" i="1"/>
  <c r="AN249" i="1" s="1"/>
  <c r="AG250" i="1"/>
  <c r="AN250" i="1" s="1"/>
  <c r="AG251" i="1"/>
  <c r="AN251" i="1" s="1"/>
  <c r="AG252" i="1"/>
  <c r="AN252" i="1" s="1"/>
  <c r="AG253" i="1"/>
  <c r="AN253" i="1" s="1"/>
  <c r="AG254" i="1"/>
  <c r="AN254" i="1" s="1"/>
  <c r="AG255" i="1"/>
  <c r="AN255" i="1" s="1"/>
  <c r="AG256" i="1"/>
  <c r="AN256" i="1" s="1"/>
  <c r="AG257" i="1"/>
  <c r="AN257" i="1" s="1"/>
  <c r="AG258" i="1"/>
  <c r="AN258" i="1" s="1"/>
  <c r="AG259" i="1"/>
  <c r="AN259" i="1" s="1"/>
  <c r="AG260" i="1"/>
  <c r="AN260" i="1" s="1"/>
  <c r="AG261" i="1"/>
  <c r="AN261" i="1" s="1"/>
  <c r="AG262" i="1"/>
  <c r="AN262" i="1" s="1"/>
  <c r="AG263" i="1"/>
  <c r="AN263" i="1" s="1"/>
  <c r="AG264" i="1"/>
  <c r="AN264" i="1" s="1"/>
  <c r="AG265" i="1"/>
  <c r="AN265" i="1" s="1"/>
  <c r="AG266" i="1"/>
  <c r="AN266" i="1" s="1"/>
  <c r="AG267" i="1"/>
  <c r="AN267" i="1" s="1"/>
  <c r="AG268" i="1"/>
  <c r="AN268" i="1" s="1"/>
  <c r="AG269" i="1"/>
  <c r="AN269" i="1" s="1"/>
  <c r="AG270" i="1"/>
  <c r="AN270" i="1" s="1"/>
  <c r="AG271" i="1"/>
  <c r="AN271" i="1" s="1"/>
  <c r="AG272" i="1"/>
  <c r="AN272" i="1" s="1"/>
  <c r="AG273" i="1"/>
  <c r="AN273" i="1" s="1"/>
  <c r="AG274" i="1"/>
  <c r="AN274" i="1" s="1"/>
  <c r="AG275" i="1"/>
  <c r="AN275" i="1" s="1"/>
  <c r="AG276" i="1"/>
  <c r="AN276" i="1" s="1"/>
  <c r="AG277" i="1"/>
  <c r="AN277" i="1" s="1"/>
  <c r="AG278" i="1"/>
  <c r="AN278" i="1" s="1"/>
  <c r="AG279" i="1"/>
  <c r="AN279" i="1" s="1"/>
  <c r="AG280" i="1"/>
  <c r="AN280" i="1" s="1"/>
  <c r="AG281" i="1"/>
  <c r="AN281" i="1" s="1"/>
  <c r="AG282" i="1"/>
  <c r="AN282" i="1" s="1"/>
  <c r="AG283" i="1"/>
  <c r="AN283" i="1" s="1"/>
  <c r="AG284" i="1"/>
  <c r="AN284" i="1" s="1"/>
  <c r="AG285" i="1"/>
  <c r="AN285" i="1" s="1"/>
  <c r="AG286" i="1"/>
  <c r="AN286" i="1" s="1"/>
  <c r="AG287" i="1"/>
  <c r="AN287" i="1" s="1"/>
  <c r="AG288" i="1"/>
  <c r="AN288" i="1" s="1"/>
  <c r="AG289" i="1"/>
  <c r="AN289" i="1" s="1"/>
  <c r="AG290" i="1"/>
  <c r="AN290" i="1" s="1"/>
  <c r="AG291" i="1"/>
  <c r="AN291" i="1" s="1"/>
  <c r="AG292" i="1"/>
  <c r="AN292" i="1" s="1"/>
  <c r="AG293" i="1"/>
  <c r="AN293" i="1" s="1"/>
  <c r="AG294" i="1"/>
  <c r="AN294" i="1" s="1"/>
  <c r="AG295" i="1"/>
  <c r="AN295" i="1" s="1"/>
  <c r="AG296" i="1"/>
  <c r="AN296" i="1" s="1"/>
  <c r="AG297" i="1"/>
  <c r="AN297" i="1" s="1"/>
  <c r="AG298" i="1"/>
  <c r="AN298" i="1" s="1"/>
  <c r="AG299" i="1"/>
  <c r="AN299" i="1" s="1"/>
  <c r="AG300" i="1"/>
  <c r="AN300" i="1" s="1"/>
  <c r="AG301" i="1"/>
  <c r="AN301" i="1" s="1"/>
  <c r="AG302" i="1"/>
  <c r="AN302" i="1" s="1"/>
  <c r="AG303" i="1"/>
  <c r="AN303" i="1" s="1"/>
  <c r="AG304" i="1"/>
  <c r="AN304" i="1" s="1"/>
  <c r="AG305" i="1"/>
  <c r="AN305" i="1" s="1"/>
  <c r="AG306" i="1"/>
  <c r="AN306" i="1" s="1"/>
  <c r="AG307" i="1"/>
  <c r="AN307" i="1" s="1"/>
  <c r="AG308" i="1"/>
  <c r="AN308" i="1" s="1"/>
  <c r="AG309" i="1"/>
  <c r="AN309" i="1" s="1"/>
  <c r="AG310" i="1"/>
  <c r="AN310" i="1" s="1"/>
  <c r="AG311" i="1"/>
  <c r="AN311" i="1" s="1"/>
  <c r="AG312" i="1"/>
  <c r="AN312" i="1" s="1"/>
  <c r="AG313" i="1"/>
  <c r="AN313" i="1" s="1"/>
  <c r="AG314" i="1"/>
  <c r="AN314" i="1" s="1"/>
  <c r="AG315" i="1"/>
  <c r="AN315" i="1" s="1"/>
  <c r="AG316" i="1"/>
  <c r="AN316" i="1" s="1"/>
  <c r="AG317" i="1"/>
  <c r="AN317" i="1" s="1"/>
  <c r="AG318" i="1"/>
  <c r="AN318" i="1" s="1"/>
  <c r="AG319" i="1"/>
  <c r="AN319" i="1" s="1"/>
  <c r="AG320" i="1"/>
  <c r="AN320" i="1" s="1"/>
  <c r="AG321" i="1"/>
  <c r="AN321" i="1" s="1"/>
  <c r="AG322" i="1"/>
  <c r="AN322" i="1" s="1"/>
  <c r="AG323" i="1"/>
  <c r="AN323" i="1" s="1"/>
  <c r="AG324" i="1"/>
  <c r="AN324" i="1" s="1"/>
  <c r="AG325" i="1"/>
  <c r="AN325" i="1" s="1"/>
  <c r="AG326" i="1"/>
  <c r="AN326" i="1" s="1"/>
  <c r="AG327" i="1"/>
  <c r="AN327" i="1" s="1"/>
  <c r="AG328" i="1"/>
  <c r="AN328" i="1" s="1"/>
  <c r="AG329" i="1"/>
  <c r="AN329" i="1" s="1"/>
  <c r="AG330" i="1"/>
  <c r="AN330" i="1" s="1"/>
  <c r="AG331" i="1"/>
  <c r="AN331" i="1" s="1"/>
  <c r="AG332" i="1"/>
  <c r="AN332" i="1" s="1"/>
  <c r="AG333" i="1"/>
  <c r="AN333" i="1" s="1"/>
  <c r="AG334" i="1"/>
  <c r="AN334" i="1" s="1"/>
  <c r="AG335" i="1"/>
  <c r="AN335" i="1" s="1"/>
  <c r="AG336" i="1"/>
  <c r="AN336" i="1" s="1"/>
  <c r="AG337" i="1"/>
  <c r="AN337" i="1" s="1"/>
  <c r="AG338" i="1"/>
  <c r="AN338" i="1" s="1"/>
  <c r="AG339" i="1"/>
  <c r="AN339" i="1" s="1"/>
  <c r="AG340" i="1"/>
  <c r="AN340" i="1" s="1"/>
  <c r="AG341" i="1"/>
  <c r="AN341" i="1" s="1"/>
  <c r="AG342" i="1"/>
  <c r="AN342" i="1" s="1"/>
  <c r="AG343" i="1"/>
  <c r="AN343" i="1" s="1"/>
  <c r="AG344" i="1"/>
  <c r="AN344" i="1" s="1"/>
  <c r="AG345" i="1"/>
  <c r="AN345" i="1" s="1"/>
  <c r="AG346" i="1"/>
  <c r="AN346" i="1" s="1"/>
  <c r="AG347" i="1"/>
  <c r="AN347" i="1" s="1"/>
  <c r="AG348" i="1"/>
  <c r="AN348" i="1" s="1"/>
  <c r="AG349" i="1"/>
  <c r="AN349" i="1" s="1"/>
  <c r="AG350" i="1"/>
  <c r="AN350" i="1" s="1"/>
  <c r="AG351" i="1"/>
  <c r="AN351" i="1" s="1"/>
  <c r="AG352" i="1"/>
  <c r="AN352" i="1" s="1"/>
  <c r="AG353" i="1"/>
  <c r="AN353" i="1" s="1"/>
  <c r="AG354" i="1"/>
  <c r="AN354" i="1" s="1"/>
  <c r="AG355" i="1"/>
  <c r="AN355" i="1" s="1"/>
  <c r="AG356" i="1"/>
  <c r="AN356" i="1" s="1"/>
  <c r="AG357" i="1"/>
  <c r="AN357" i="1" s="1"/>
  <c r="AG358" i="1"/>
  <c r="AN358" i="1" s="1"/>
  <c r="AG359" i="1"/>
  <c r="AN359" i="1" s="1"/>
  <c r="AG360" i="1"/>
  <c r="AN360" i="1" s="1"/>
  <c r="AG361" i="1"/>
  <c r="AN361" i="1" s="1"/>
  <c r="AG362" i="1"/>
  <c r="AN362" i="1" s="1"/>
  <c r="AG363" i="1"/>
  <c r="AN363" i="1" s="1"/>
  <c r="AG364" i="1"/>
  <c r="AN364" i="1" s="1"/>
  <c r="AG365" i="1"/>
  <c r="AN365" i="1" s="1"/>
  <c r="AG366" i="1"/>
  <c r="AN366" i="1" s="1"/>
  <c r="AG367" i="1"/>
  <c r="AN367" i="1" s="1"/>
  <c r="AG368" i="1"/>
  <c r="AN368" i="1" s="1"/>
  <c r="AG369" i="1"/>
  <c r="AN369" i="1" s="1"/>
  <c r="AG370" i="1"/>
  <c r="AN370" i="1" s="1"/>
  <c r="AG371" i="1"/>
  <c r="AN371" i="1" s="1"/>
  <c r="AG372" i="1"/>
  <c r="AN372" i="1" s="1"/>
  <c r="AG373" i="1"/>
  <c r="AN373" i="1" s="1"/>
  <c r="AG374" i="1"/>
  <c r="AN374" i="1" s="1"/>
  <c r="AG375" i="1"/>
  <c r="AN375" i="1" s="1"/>
  <c r="AG376" i="1"/>
  <c r="AN376" i="1" s="1"/>
  <c r="AG377" i="1"/>
  <c r="AN377" i="1" s="1"/>
  <c r="AG378" i="1"/>
  <c r="AN378" i="1" s="1"/>
  <c r="AG379" i="1"/>
  <c r="AN379" i="1" s="1"/>
  <c r="AG380" i="1"/>
  <c r="AN380" i="1" s="1"/>
  <c r="AG381" i="1"/>
  <c r="AN381" i="1" s="1"/>
  <c r="AG382" i="1"/>
  <c r="AN382" i="1" s="1"/>
  <c r="AG383" i="1"/>
  <c r="AN383" i="1" s="1"/>
  <c r="AG384" i="1"/>
  <c r="AN384" i="1" s="1"/>
  <c r="AG385" i="1"/>
  <c r="AN385" i="1" s="1"/>
  <c r="AG386" i="1"/>
  <c r="AN386" i="1" s="1"/>
  <c r="AG387" i="1"/>
  <c r="AN387" i="1" s="1"/>
  <c r="AG388" i="1"/>
  <c r="AN388" i="1" s="1"/>
  <c r="AG389" i="1"/>
  <c r="AN389" i="1" s="1"/>
  <c r="AG390" i="1"/>
  <c r="AN390" i="1" s="1"/>
  <c r="AG391" i="1"/>
  <c r="AN391" i="1" s="1"/>
  <c r="AG392" i="1"/>
  <c r="AN392" i="1" s="1"/>
  <c r="AG393" i="1"/>
  <c r="AN393" i="1" s="1"/>
  <c r="AG394" i="1"/>
  <c r="AN394" i="1" s="1"/>
  <c r="AG395" i="1"/>
  <c r="AN395" i="1" s="1"/>
  <c r="AG396" i="1"/>
  <c r="AN396" i="1" s="1"/>
  <c r="AG397" i="1"/>
  <c r="AN397" i="1" s="1"/>
  <c r="AG398" i="1"/>
  <c r="AN398" i="1" s="1"/>
  <c r="AG399" i="1"/>
  <c r="AN399" i="1" s="1"/>
  <c r="AG400" i="1"/>
  <c r="AN400" i="1" s="1"/>
  <c r="AG401" i="1"/>
  <c r="AN401" i="1" s="1"/>
  <c r="AG402" i="1"/>
  <c r="AN402" i="1" s="1"/>
  <c r="AG403" i="1"/>
  <c r="AN403" i="1" s="1"/>
  <c r="AG404" i="1"/>
  <c r="AN404" i="1" s="1"/>
  <c r="AG405" i="1"/>
  <c r="AN405" i="1" s="1"/>
  <c r="AG406" i="1"/>
  <c r="AN406" i="1" s="1"/>
  <c r="AG407" i="1"/>
  <c r="AN407" i="1" s="1"/>
  <c r="AG408" i="1"/>
  <c r="AN408" i="1" s="1"/>
  <c r="AG409" i="1"/>
  <c r="AN409" i="1" s="1"/>
  <c r="AG410" i="1"/>
  <c r="AN410" i="1" s="1"/>
  <c r="AG411" i="1"/>
  <c r="AN411" i="1" s="1"/>
  <c r="AG412" i="1"/>
  <c r="AN412" i="1" s="1"/>
  <c r="AG413" i="1"/>
  <c r="AN413" i="1" s="1"/>
  <c r="AG414" i="1"/>
  <c r="AN414" i="1" s="1"/>
  <c r="AG415" i="1"/>
  <c r="AN415" i="1" s="1"/>
  <c r="AG416" i="1"/>
  <c r="AN416" i="1" s="1"/>
  <c r="AG417" i="1"/>
  <c r="AN417" i="1" s="1"/>
  <c r="AG418" i="1"/>
  <c r="AN418" i="1" s="1"/>
  <c r="AG419" i="1"/>
  <c r="AN419" i="1" s="1"/>
  <c r="AG420" i="1"/>
  <c r="AN420" i="1" s="1"/>
  <c r="AG421" i="1"/>
  <c r="AN421" i="1" s="1"/>
  <c r="AG422" i="1"/>
  <c r="AN422" i="1" s="1"/>
  <c r="AG423" i="1"/>
  <c r="AN423" i="1" s="1"/>
  <c r="AG424" i="1"/>
  <c r="AN424" i="1" s="1"/>
  <c r="AG425" i="1"/>
  <c r="AN425" i="1" s="1"/>
  <c r="AG426" i="1"/>
  <c r="AN426" i="1" s="1"/>
  <c r="AG427" i="1"/>
  <c r="AN427" i="1" s="1"/>
  <c r="AG428" i="1"/>
  <c r="AN428" i="1" s="1"/>
  <c r="AG429" i="1"/>
  <c r="AN429" i="1" s="1"/>
  <c r="AG430" i="1"/>
  <c r="AN430" i="1" s="1"/>
  <c r="AG431" i="1"/>
  <c r="AN431" i="1" s="1"/>
  <c r="AG432" i="1"/>
  <c r="AN432" i="1" s="1"/>
  <c r="AG433" i="1"/>
  <c r="AN433" i="1" s="1"/>
  <c r="AG434" i="1"/>
  <c r="AN434" i="1" s="1"/>
  <c r="AG435" i="1"/>
  <c r="AN435" i="1" s="1"/>
  <c r="AG436" i="1"/>
  <c r="AN436" i="1" s="1"/>
  <c r="AG437" i="1"/>
  <c r="AN437" i="1" s="1"/>
  <c r="AG438" i="1"/>
  <c r="AN438" i="1" s="1"/>
  <c r="AG439" i="1"/>
  <c r="AN439" i="1" s="1"/>
  <c r="AG440" i="1"/>
  <c r="AN440" i="1" s="1"/>
  <c r="AG441" i="1"/>
  <c r="AN441" i="1" s="1"/>
  <c r="AG442" i="1"/>
  <c r="AN442" i="1" s="1"/>
  <c r="AG443" i="1"/>
  <c r="AN443" i="1" s="1"/>
  <c r="AG444" i="1"/>
  <c r="AN444" i="1" s="1"/>
  <c r="AG445" i="1"/>
  <c r="AN445" i="1" s="1"/>
  <c r="AG446" i="1"/>
  <c r="AN446" i="1" s="1"/>
  <c r="AG447" i="1"/>
  <c r="AN447" i="1" s="1"/>
  <c r="AG448" i="1"/>
  <c r="AN448" i="1" s="1"/>
  <c r="AG449" i="1"/>
  <c r="AN449" i="1" s="1"/>
  <c r="AG450" i="1"/>
  <c r="AN450" i="1" s="1"/>
  <c r="AG451" i="1"/>
  <c r="AN451" i="1" s="1"/>
  <c r="AG452" i="1"/>
  <c r="AN452" i="1" s="1"/>
  <c r="AG453" i="1"/>
  <c r="AN453" i="1" s="1"/>
  <c r="AG454" i="1"/>
  <c r="AN454" i="1" s="1"/>
  <c r="AG455" i="1"/>
  <c r="AN455" i="1" s="1"/>
  <c r="AG456" i="1"/>
  <c r="AN456" i="1" s="1"/>
  <c r="AG457" i="1"/>
  <c r="AN457" i="1" s="1"/>
  <c r="AG458" i="1"/>
  <c r="AN458" i="1" s="1"/>
  <c r="AG459" i="1"/>
  <c r="AN459" i="1" s="1"/>
  <c r="AG460" i="1"/>
  <c r="AN460" i="1" s="1"/>
  <c r="AG461" i="1"/>
  <c r="AN461" i="1" s="1"/>
  <c r="AG462" i="1"/>
  <c r="AN462" i="1" s="1"/>
  <c r="AG463" i="1"/>
  <c r="AN463" i="1" s="1"/>
  <c r="AG464" i="1"/>
  <c r="AN464" i="1" s="1"/>
  <c r="AG465" i="1"/>
  <c r="AN465" i="1" s="1"/>
  <c r="AG466" i="1"/>
  <c r="AN466" i="1" s="1"/>
  <c r="AG467" i="1"/>
  <c r="AN467" i="1" s="1"/>
  <c r="AG468" i="1"/>
  <c r="AN468" i="1" s="1"/>
  <c r="AG469" i="1"/>
  <c r="AN469" i="1" s="1"/>
  <c r="AG470" i="1"/>
  <c r="AN470" i="1" s="1"/>
  <c r="AG471" i="1"/>
  <c r="AN471" i="1" s="1"/>
  <c r="AG472" i="1"/>
  <c r="AN472" i="1" s="1"/>
  <c r="AG473" i="1"/>
  <c r="AN473" i="1" s="1"/>
  <c r="AG474" i="1"/>
  <c r="AN474" i="1" s="1"/>
  <c r="AG475" i="1"/>
  <c r="AN475" i="1" s="1"/>
  <c r="AG476" i="1"/>
  <c r="AN476" i="1" s="1"/>
  <c r="AG477" i="1"/>
  <c r="AN477" i="1" s="1"/>
  <c r="AG478" i="1"/>
  <c r="AN478" i="1" s="1"/>
  <c r="AG479" i="1"/>
  <c r="AN479" i="1" s="1"/>
  <c r="AG480" i="1"/>
  <c r="AN480" i="1" s="1"/>
  <c r="AG481" i="1"/>
  <c r="AN481" i="1" s="1"/>
  <c r="AG482" i="1"/>
  <c r="AN482" i="1" s="1"/>
  <c r="AG483" i="1"/>
  <c r="AN483" i="1" s="1"/>
  <c r="AG484" i="1"/>
  <c r="AN484" i="1" s="1"/>
  <c r="AG485" i="1"/>
  <c r="AN485" i="1" s="1"/>
  <c r="AG486" i="1"/>
  <c r="AN486" i="1" s="1"/>
  <c r="AG487" i="1"/>
  <c r="AN487" i="1" s="1"/>
  <c r="AG488" i="1"/>
  <c r="AN488" i="1" s="1"/>
  <c r="AG489" i="1"/>
  <c r="AN489" i="1" s="1"/>
  <c r="AG490" i="1"/>
  <c r="AN490" i="1" s="1"/>
  <c r="AG491" i="1"/>
  <c r="AN491" i="1" s="1"/>
  <c r="AG492" i="1"/>
  <c r="AN492" i="1" s="1"/>
  <c r="AG493" i="1"/>
  <c r="AN493" i="1" s="1"/>
  <c r="AG494" i="1"/>
  <c r="AN494" i="1" s="1"/>
  <c r="AG495" i="1"/>
  <c r="AN495" i="1" s="1"/>
  <c r="AG496" i="1"/>
  <c r="AN496" i="1" s="1"/>
  <c r="AG497" i="1"/>
  <c r="AN497" i="1" s="1"/>
  <c r="AG498" i="1"/>
  <c r="AN498" i="1" s="1"/>
  <c r="AG499" i="1"/>
  <c r="AN499" i="1" s="1"/>
  <c r="AG500" i="1"/>
  <c r="AN500" i="1" s="1"/>
  <c r="AG501" i="1"/>
  <c r="AN501" i="1" s="1"/>
  <c r="AG502" i="1"/>
  <c r="AN502" i="1" s="1"/>
  <c r="AG503" i="1"/>
  <c r="AN503" i="1" s="1"/>
  <c r="AG504" i="1"/>
  <c r="AN504" i="1" s="1"/>
  <c r="AG505" i="1"/>
  <c r="AN505" i="1" s="1"/>
  <c r="AG506" i="1"/>
  <c r="AN506" i="1" s="1"/>
  <c r="AG507" i="1"/>
  <c r="AN507" i="1" s="1"/>
  <c r="AG508" i="1"/>
  <c r="AN508" i="1" s="1"/>
  <c r="AG509" i="1"/>
  <c r="AN509" i="1" s="1"/>
  <c r="AG510" i="1"/>
  <c r="AN510" i="1" s="1"/>
  <c r="AG511" i="1"/>
  <c r="AN511" i="1" s="1"/>
  <c r="AG512" i="1"/>
  <c r="AN512" i="1" s="1"/>
  <c r="AG513" i="1"/>
  <c r="AN513" i="1" s="1"/>
  <c r="AG514" i="1"/>
  <c r="AN514" i="1" s="1"/>
  <c r="AG515" i="1"/>
  <c r="AN515" i="1" s="1"/>
  <c r="AG516" i="1"/>
  <c r="AN516" i="1" s="1"/>
  <c r="AG517" i="1"/>
  <c r="AN517" i="1" s="1"/>
  <c r="AG518" i="1"/>
  <c r="AN518" i="1" s="1"/>
  <c r="AG519" i="1"/>
  <c r="AN519" i="1" s="1"/>
  <c r="AG520" i="1"/>
  <c r="AN520" i="1" s="1"/>
  <c r="AG521" i="1"/>
  <c r="AN521" i="1" s="1"/>
  <c r="AG522" i="1"/>
  <c r="AN522" i="1" s="1"/>
  <c r="AG523" i="1"/>
  <c r="AN523" i="1" s="1"/>
  <c r="AG524" i="1"/>
  <c r="AN524" i="1" s="1"/>
  <c r="AG525" i="1"/>
  <c r="AN525" i="1" s="1"/>
  <c r="AG526" i="1"/>
  <c r="AN526" i="1" s="1"/>
  <c r="AG527" i="1"/>
  <c r="AN527" i="1" s="1"/>
  <c r="AG528" i="1"/>
  <c r="AN528" i="1" s="1"/>
  <c r="AG529" i="1"/>
  <c r="AN529" i="1" s="1"/>
  <c r="AG530" i="1"/>
  <c r="AN530" i="1" s="1"/>
  <c r="AG531" i="1"/>
  <c r="AN531" i="1" s="1"/>
  <c r="AG532" i="1"/>
  <c r="AN532" i="1" s="1"/>
  <c r="AG533" i="1"/>
  <c r="AN533" i="1" s="1"/>
  <c r="AG534" i="1"/>
  <c r="AN534" i="1" s="1"/>
  <c r="AG535" i="1"/>
  <c r="AN535" i="1" s="1"/>
  <c r="AG536" i="1"/>
  <c r="AN536" i="1" s="1"/>
  <c r="AG537" i="1"/>
  <c r="AN537" i="1" s="1"/>
  <c r="AG538" i="1"/>
  <c r="AN538" i="1" s="1"/>
  <c r="AG539" i="1"/>
  <c r="AN539" i="1" s="1"/>
  <c r="AG540" i="1"/>
  <c r="AN540" i="1" s="1"/>
  <c r="AG541" i="1"/>
  <c r="AN541" i="1" s="1"/>
  <c r="AG542" i="1"/>
  <c r="AN542" i="1" s="1"/>
  <c r="AG543" i="1"/>
  <c r="AN543" i="1" s="1"/>
  <c r="AG544" i="1"/>
  <c r="AN544" i="1" s="1"/>
  <c r="AG545" i="1"/>
  <c r="AN545" i="1" s="1"/>
  <c r="AG546" i="1"/>
  <c r="AN546" i="1" s="1"/>
  <c r="AG547" i="1"/>
  <c r="AN547" i="1" s="1"/>
  <c r="AG548" i="1"/>
  <c r="AN548" i="1" s="1"/>
  <c r="AG549" i="1"/>
  <c r="AN549" i="1" s="1"/>
  <c r="AG550" i="1"/>
  <c r="AN550" i="1" s="1"/>
  <c r="AG551" i="1"/>
  <c r="AN551" i="1" s="1"/>
  <c r="AG552" i="1"/>
  <c r="AN552" i="1" s="1"/>
  <c r="AG553" i="1"/>
  <c r="AN553" i="1" s="1"/>
  <c r="AG554" i="1"/>
  <c r="AN554" i="1" s="1"/>
  <c r="AG555" i="1"/>
  <c r="AN555" i="1" s="1"/>
  <c r="AG556" i="1"/>
  <c r="AN556" i="1" s="1"/>
  <c r="AG557" i="1"/>
  <c r="AN557" i="1" s="1"/>
  <c r="AG558" i="1"/>
  <c r="AN558" i="1" s="1"/>
  <c r="AG559" i="1"/>
  <c r="AN559" i="1" s="1"/>
  <c r="AG560" i="1"/>
  <c r="AN560" i="1" s="1"/>
  <c r="AG561" i="1"/>
  <c r="AN561" i="1" s="1"/>
  <c r="AG562" i="1"/>
  <c r="AN562" i="1" s="1"/>
  <c r="AG563" i="1"/>
  <c r="AN563" i="1" s="1"/>
  <c r="AG564" i="1"/>
  <c r="AN564" i="1" s="1"/>
  <c r="AG565" i="1"/>
  <c r="AN565" i="1" s="1"/>
  <c r="AG566" i="1"/>
  <c r="AN566" i="1" s="1"/>
  <c r="AG567" i="1"/>
  <c r="AN567" i="1" s="1"/>
  <c r="AG568" i="1"/>
  <c r="AN568" i="1" s="1"/>
  <c r="AG569" i="1"/>
  <c r="AN569" i="1" s="1"/>
  <c r="AG570" i="1"/>
  <c r="AN570" i="1" s="1"/>
  <c r="AG571" i="1"/>
  <c r="AN571" i="1" s="1"/>
  <c r="AG572" i="1"/>
  <c r="AN572" i="1" s="1"/>
  <c r="AG573" i="1"/>
  <c r="AN573" i="1" s="1"/>
  <c r="AG574" i="1"/>
  <c r="AN574" i="1" s="1"/>
  <c r="AG575" i="1"/>
  <c r="AN575" i="1" s="1"/>
  <c r="AG576" i="1"/>
  <c r="AN576" i="1" s="1"/>
  <c r="AG577" i="1"/>
  <c r="AN577" i="1" s="1"/>
  <c r="AG578" i="1"/>
  <c r="AN578" i="1" s="1"/>
  <c r="AG579" i="1"/>
  <c r="AN579" i="1" s="1"/>
  <c r="AG580" i="1"/>
  <c r="AN580" i="1" s="1"/>
  <c r="AG581" i="1"/>
  <c r="AN581" i="1" s="1"/>
  <c r="AG582" i="1"/>
  <c r="AN582" i="1" s="1"/>
  <c r="AG583" i="1"/>
  <c r="AN583" i="1" s="1"/>
  <c r="AG584" i="1"/>
  <c r="AN584" i="1" s="1"/>
  <c r="AG585" i="1"/>
  <c r="AN585" i="1" s="1"/>
  <c r="AG586" i="1"/>
  <c r="AN586" i="1" s="1"/>
  <c r="AG587" i="1"/>
  <c r="AN587" i="1" s="1"/>
  <c r="AG588" i="1"/>
  <c r="AN588" i="1" s="1"/>
  <c r="AG589" i="1"/>
  <c r="AN589" i="1" s="1"/>
  <c r="AG590" i="1"/>
  <c r="AN590" i="1" s="1"/>
  <c r="AG591" i="1"/>
  <c r="AN591" i="1" s="1"/>
  <c r="AG592" i="1"/>
  <c r="AN592" i="1" s="1"/>
  <c r="AG593" i="1"/>
  <c r="AN593" i="1" s="1"/>
  <c r="AG594" i="1"/>
  <c r="AN594" i="1" s="1"/>
  <c r="AG595" i="1"/>
  <c r="AN595" i="1" s="1"/>
  <c r="AG596" i="1"/>
  <c r="AN596" i="1" s="1"/>
  <c r="AG597" i="1"/>
  <c r="AN597" i="1" s="1"/>
  <c r="AG598" i="1"/>
  <c r="AN598" i="1" s="1"/>
  <c r="AG599" i="1"/>
  <c r="AN599" i="1" s="1"/>
  <c r="AG600" i="1"/>
  <c r="AN600" i="1" s="1"/>
  <c r="AG601" i="1"/>
  <c r="AN601" i="1" s="1"/>
  <c r="AG602" i="1"/>
  <c r="AN602" i="1" s="1"/>
  <c r="AG603" i="1"/>
  <c r="AN603" i="1" s="1"/>
  <c r="AG604" i="1"/>
  <c r="AN604" i="1" s="1"/>
  <c r="AG605" i="1"/>
  <c r="AN605" i="1" s="1"/>
  <c r="AG606" i="1"/>
  <c r="AN606" i="1" s="1"/>
  <c r="AG607" i="1"/>
  <c r="AN607" i="1" s="1"/>
  <c r="AG608" i="1"/>
  <c r="AN608" i="1" s="1"/>
  <c r="AG609" i="1"/>
  <c r="AN609" i="1" s="1"/>
  <c r="AG610" i="1"/>
  <c r="AN610" i="1" s="1"/>
  <c r="AG611" i="1"/>
  <c r="AN611" i="1" s="1"/>
  <c r="AG612" i="1"/>
  <c r="AN612" i="1" s="1"/>
  <c r="AG613" i="1"/>
  <c r="AN613" i="1" s="1"/>
  <c r="AG614" i="1"/>
  <c r="AN614" i="1" s="1"/>
  <c r="AG615" i="1"/>
  <c r="AN615" i="1" s="1"/>
  <c r="AG616" i="1"/>
  <c r="AN616" i="1" s="1"/>
  <c r="AG617" i="1"/>
  <c r="AN617" i="1" s="1"/>
  <c r="AG618" i="1"/>
  <c r="AN618" i="1" s="1"/>
  <c r="AG619" i="1"/>
  <c r="AN619" i="1" s="1"/>
  <c r="AG620" i="1"/>
  <c r="AN620" i="1" s="1"/>
  <c r="AG621" i="1"/>
  <c r="AN621" i="1" s="1"/>
  <c r="AG622" i="1"/>
  <c r="AN622" i="1" s="1"/>
  <c r="AG623" i="1"/>
  <c r="AN623" i="1" s="1"/>
  <c r="AG624" i="1"/>
  <c r="AN624" i="1" s="1"/>
  <c r="AG625" i="1"/>
  <c r="AN625" i="1" s="1"/>
  <c r="AG626" i="1"/>
  <c r="AN626" i="1" s="1"/>
  <c r="AG627" i="1"/>
  <c r="AN627" i="1" s="1"/>
  <c r="AG628" i="1"/>
  <c r="AN628" i="1" s="1"/>
  <c r="AG629" i="1"/>
  <c r="AN629" i="1" s="1"/>
  <c r="AG630" i="1"/>
  <c r="AN630" i="1" s="1"/>
  <c r="AG631" i="1"/>
  <c r="AN631" i="1" s="1"/>
  <c r="AG632" i="1"/>
  <c r="AN632" i="1" s="1"/>
  <c r="AG633" i="1"/>
  <c r="AN633" i="1" s="1"/>
  <c r="AG634" i="1"/>
  <c r="AN634" i="1" s="1"/>
  <c r="AG635" i="1"/>
  <c r="AN635" i="1" s="1"/>
  <c r="AG636" i="1"/>
  <c r="AN636" i="1" s="1"/>
  <c r="AG637" i="1"/>
  <c r="AN637" i="1" s="1"/>
  <c r="AG638" i="1"/>
  <c r="AN638" i="1" s="1"/>
  <c r="AG639" i="1"/>
  <c r="AN639" i="1" s="1"/>
  <c r="AG640" i="1"/>
  <c r="AN640" i="1" s="1"/>
  <c r="AG641" i="1"/>
  <c r="AN641" i="1" s="1"/>
  <c r="AG642" i="1"/>
  <c r="AN642" i="1" s="1"/>
  <c r="AG643" i="1"/>
  <c r="AN643" i="1" s="1"/>
  <c r="AG644" i="1"/>
  <c r="AN644" i="1" s="1"/>
  <c r="AG645" i="1"/>
  <c r="AN645" i="1" s="1"/>
  <c r="AG646" i="1"/>
  <c r="AN646" i="1" s="1"/>
  <c r="AG647" i="1"/>
  <c r="AN647" i="1" s="1"/>
  <c r="AG648" i="1"/>
  <c r="AN648" i="1" s="1"/>
  <c r="AG649" i="1"/>
  <c r="AN649" i="1" s="1"/>
  <c r="AG650" i="1"/>
  <c r="AN650" i="1" s="1"/>
  <c r="AG651" i="1"/>
  <c r="AN651" i="1" s="1"/>
  <c r="AG652" i="1"/>
  <c r="AN652" i="1" s="1"/>
  <c r="AG653" i="1"/>
  <c r="AN653" i="1" s="1"/>
  <c r="AG654" i="1"/>
  <c r="AN654" i="1" s="1"/>
  <c r="AG655" i="1"/>
  <c r="AN655" i="1" s="1"/>
  <c r="AG656" i="1"/>
  <c r="AN656" i="1" s="1"/>
  <c r="AG657" i="1"/>
  <c r="AN657" i="1" s="1"/>
  <c r="AG658" i="1"/>
  <c r="AN658" i="1" s="1"/>
  <c r="AG659" i="1"/>
  <c r="AN659" i="1" s="1"/>
  <c r="AG660" i="1"/>
  <c r="AN660" i="1" s="1"/>
  <c r="AG661" i="1"/>
  <c r="AN661" i="1" s="1"/>
  <c r="AG662" i="1"/>
  <c r="AN662" i="1" s="1"/>
  <c r="AG663" i="1"/>
  <c r="AN663" i="1" s="1"/>
  <c r="AG664" i="1"/>
  <c r="AN664" i="1" s="1"/>
  <c r="AG665" i="1"/>
  <c r="AN665" i="1" s="1"/>
  <c r="AG666" i="1"/>
  <c r="AN666" i="1" s="1"/>
  <c r="AG667" i="1"/>
  <c r="AN667" i="1" s="1"/>
  <c r="AG668" i="1"/>
  <c r="AN668" i="1" s="1"/>
  <c r="AG669" i="1"/>
  <c r="AN669" i="1" s="1"/>
  <c r="AG670" i="1"/>
  <c r="AN670" i="1" s="1"/>
  <c r="AG671" i="1"/>
  <c r="AN671" i="1" s="1"/>
  <c r="AG672" i="1"/>
  <c r="AN672" i="1" s="1"/>
  <c r="AG673" i="1"/>
  <c r="AN673" i="1" s="1"/>
  <c r="AG674" i="1"/>
  <c r="AN674" i="1" s="1"/>
  <c r="AG675" i="1"/>
  <c r="AN675" i="1" s="1"/>
  <c r="AG676" i="1"/>
  <c r="AN676" i="1" s="1"/>
  <c r="AG677" i="1"/>
  <c r="AN677" i="1" s="1"/>
  <c r="AG678" i="1"/>
  <c r="AN678" i="1" s="1"/>
  <c r="AG679" i="1"/>
  <c r="AN679" i="1" s="1"/>
  <c r="AG680" i="1"/>
  <c r="AN680" i="1" s="1"/>
  <c r="AG681" i="1"/>
  <c r="AN681" i="1" s="1"/>
  <c r="AG682" i="1"/>
  <c r="AN682" i="1" s="1"/>
  <c r="AG683" i="1"/>
  <c r="AN683" i="1" s="1"/>
  <c r="AG684" i="1"/>
  <c r="AN684" i="1" s="1"/>
  <c r="AG685" i="1"/>
  <c r="AN685" i="1" s="1"/>
  <c r="AG686" i="1"/>
  <c r="AN686" i="1" s="1"/>
  <c r="AG687" i="1"/>
  <c r="AN687" i="1" s="1"/>
  <c r="AG688" i="1"/>
  <c r="AN688" i="1" s="1"/>
  <c r="AG689" i="1"/>
  <c r="AN689" i="1" s="1"/>
  <c r="AG690" i="1"/>
  <c r="AN690" i="1" s="1"/>
  <c r="AG691" i="1"/>
  <c r="AN691" i="1" s="1"/>
  <c r="AG692" i="1"/>
  <c r="AN692" i="1" s="1"/>
  <c r="AG693" i="1"/>
  <c r="AN693" i="1" s="1"/>
  <c r="AG694" i="1"/>
  <c r="AN694" i="1" s="1"/>
  <c r="AG695" i="1"/>
  <c r="AN695" i="1" s="1"/>
  <c r="AG696" i="1"/>
  <c r="AN696" i="1" s="1"/>
  <c r="AG697" i="1"/>
  <c r="AN697" i="1" s="1"/>
  <c r="AG698" i="1"/>
  <c r="AN698" i="1" s="1"/>
  <c r="AG699" i="1"/>
  <c r="AN699" i="1" s="1"/>
  <c r="AG700" i="1"/>
  <c r="AN700" i="1" s="1"/>
  <c r="AG701" i="1"/>
  <c r="AN701" i="1" s="1"/>
  <c r="AG702" i="1"/>
  <c r="AN702" i="1" s="1"/>
  <c r="AG703" i="1"/>
  <c r="AN703" i="1" s="1"/>
  <c r="AG704" i="1"/>
  <c r="AN704" i="1" s="1"/>
  <c r="AG705" i="1"/>
  <c r="AN705" i="1" s="1"/>
  <c r="AG706" i="1"/>
  <c r="AN706" i="1" s="1"/>
  <c r="AG707" i="1"/>
  <c r="AN707" i="1" s="1"/>
  <c r="AG708" i="1"/>
  <c r="AN708" i="1" s="1"/>
  <c r="AG709" i="1"/>
  <c r="AN709" i="1" s="1"/>
  <c r="AG710" i="1"/>
  <c r="AN710" i="1" s="1"/>
  <c r="AG711" i="1"/>
  <c r="AN711" i="1" s="1"/>
  <c r="AG712" i="1"/>
  <c r="AN712" i="1" s="1"/>
  <c r="AG713" i="1"/>
  <c r="AN713" i="1" s="1"/>
  <c r="AG714" i="1"/>
  <c r="AN714" i="1" s="1"/>
  <c r="AG715" i="1"/>
  <c r="AN715" i="1" s="1"/>
  <c r="AG716" i="1"/>
  <c r="AN716" i="1" s="1"/>
  <c r="AG717" i="1"/>
  <c r="AN717" i="1" s="1"/>
  <c r="AG718" i="1"/>
  <c r="AN718" i="1" s="1"/>
  <c r="AG719" i="1"/>
  <c r="AN719" i="1" s="1"/>
  <c r="AG720" i="1"/>
  <c r="AN720" i="1" s="1"/>
  <c r="AG721" i="1"/>
  <c r="AN721" i="1" s="1"/>
  <c r="AG722" i="1"/>
  <c r="AN722" i="1" s="1"/>
  <c r="AG723" i="1"/>
  <c r="AN723" i="1" s="1"/>
  <c r="AG724" i="1"/>
  <c r="AN724" i="1" s="1"/>
  <c r="AG725" i="1"/>
  <c r="AN725" i="1" s="1"/>
  <c r="AG726" i="1"/>
  <c r="AN726" i="1" s="1"/>
  <c r="AG727" i="1"/>
  <c r="AN727" i="1" s="1"/>
  <c r="AG728" i="1"/>
  <c r="AN728" i="1" s="1"/>
  <c r="AG729" i="1"/>
  <c r="AN729" i="1" s="1"/>
  <c r="AG730" i="1"/>
  <c r="AN730" i="1" s="1"/>
  <c r="AG731" i="1"/>
  <c r="AN731" i="1" s="1"/>
  <c r="AG732" i="1"/>
  <c r="AN732" i="1" s="1"/>
  <c r="AG733" i="1"/>
  <c r="AN733" i="1" s="1"/>
  <c r="AG734" i="1"/>
  <c r="AN734" i="1" s="1"/>
  <c r="AG735" i="1"/>
  <c r="AN735" i="1" s="1"/>
  <c r="AG736" i="1"/>
  <c r="AN736" i="1" s="1"/>
  <c r="AG737" i="1"/>
  <c r="AN737" i="1" s="1"/>
  <c r="AG738" i="1"/>
  <c r="AN738" i="1" s="1"/>
  <c r="AG739" i="1"/>
  <c r="AN739" i="1" s="1"/>
  <c r="AG740" i="1"/>
  <c r="AN740" i="1" s="1"/>
  <c r="AG741" i="1"/>
  <c r="AN741" i="1" s="1"/>
  <c r="AG742" i="1"/>
  <c r="AN742" i="1" s="1"/>
  <c r="AG743" i="1"/>
  <c r="AN743" i="1" s="1"/>
  <c r="AG744" i="1"/>
  <c r="AN744" i="1" s="1"/>
  <c r="AG745" i="1"/>
  <c r="AN745" i="1" s="1"/>
  <c r="AG746" i="1"/>
  <c r="AN746" i="1" s="1"/>
  <c r="AG747" i="1"/>
  <c r="AN747" i="1" s="1"/>
  <c r="AG748" i="1"/>
  <c r="AN748" i="1" s="1"/>
  <c r="AG749" i="1"/>
  <c r="AN749" i="1" s="1"/>
  <c r="AG750" i="1"/>
  <c r="AN750" i="1" s="1"/>
  <c r="AG751" i="1"/>
  <c r="AN751" i="1" s="1"/>
  <c r="AG752" i="1"/>
  <c r="AN752" i="1" s="1"/>
  <c r="AG753" i="1"/>
  <c r="AN753" i="1" s="1"/>
  <c r="AG754" i="1"/>
  <c r="AN754" i="1" s="1"/>
  <c r="AG755" i="1"/>
  <c r="AN755" i="1" s="1"/>
  <c r="AG756" i="1"/>
  <c r="AN756" i="1" s="1"/>
  <c r="AG757" i="1"/>
  <c r="AN757" i="1" s="1"/>
  <c r="AG758" i="1"/>
  <c r="AN758" i="1" s="1"/>
  <c r="AG759" i="1"/>
  <c r="AN759" i="1" s="1"/>
  <c r="AG760" i="1"/>
  <c r="AN760" i="1" s="1"/>
  <c r="AG761" i="1"/>
  <c r="AN761" i="1" s="1"/>
  <c r="AG762" i="1"/>
  <c r="AN762" i="1" s="1"/>
  <c r="AG763" i="1"/>
  <c r="AN763" i="1" s="1"/>
  <c r="AG764" i="1"/>
  <c r="AN764" i="1" s="1"/>
  <c r="AG765" i="1"/>
  <c r="AN765" i="1" s="1"/>
  <c r="AG766" i="1"/>
  <c r="AN766" i="1" s="1"/>
  <c r="AG767" i="1"/>
  <c r="AN767" i="1" s="1"/>
  <c r="AG768" i="1"/>
  <c r="AN768" i="1" s="1"/>
  <c r="AG769" i="1"/>
  <c r="AN769" i="1" s="1"/>
  <c r="AG770" i="1"/>
  <c r="AN770" i="1" s="1"/>
  <c r="AG771" i="1"/>
  <c r="AN771" i="1" s="1"/>
  <c r="AG772" i="1"/>
  <c r="AN772" i="1" s="1"/>
  <c r="AG773" i="1"/>
  <c r="AN773" i="1" s="1"/>
  <c r="AG774" i="1"/>
  <c r="AN774" i="1" s="1"/>
  <c r="AG775" i="1"/>
  <c r="AN775" i="1" s="1"/>
  <c r="AG776" i="1"/>
  <c r="AN776" i="1" s="1"/>
  <c r="AG777" i="1"/>
  <c r="AN777" i="1" s="1"/>
  <c r="AG778" i="1"/>
  <c r="AN778" i="1" s="1"/>
  <c r="AG779" i="1"/>
  <c r="AN779" i="1" s="1"/>
  <c r="AG780" i="1"/>
  <c r="AN780" i="1" s="1"/>
  <c r="AG781" i="1"/>
  <c r="AN781" i="1" s="1"/>
  <c r="AG782" i="1"/>
  <c r="AN782" i="1" s="1"/>
  <c r="AG783" i="1"/>
  <c r="AN783" i="1" s="1"/>
  <c r="AG784" i="1"/>
  <c r="AN784" i="1" s="1"/>
  <c r="AG785" i="1"/>
  <c r="AN785" i="1" s="1"/>
  <c r="AG786" i="1"/>
  <c r="AN786" i="1" s="1"/>
  <c r="AG787" i="1"/>
  <c r="AN787" i="1" s="1"/>
  <c r="AG788" i="1"/>
  <c r="AN788" i="1" s="1"/>
  <c r="AG789" i="1"/>
  <c r="AN789" i="1" s="1"/>
  <c r="AG790" i="1"/>
  <c r="AN790" i="1" s="1"/>
  <c r="AG791" i="1"/>
  <c r="AN791" i="1" s="1"/>
  <c r="AG792" i="1"/>
  <c r="AN792" i="1" s="1"/>
  <c r="AG793" i="1"/>
  <c r="AN793" i="1" s="1"/>
  <c r="AG794" i="1"/>
  <c r="AN794" i="1" s="1"/>
  <c r="AG795" i="1"/>
  <c r="AN795" i="1" s="1"/>
  <c r="AG796" i="1"/>
  <c r="AN796" i="1" s="1"/>
  <c r="AG797" i="1"/>
  <c r="AN797" i="1" s="1"/>
  <c r="AG798" i="1"/>
  <c r="AN798" i="1" s="1"/>
  <c r="AG799" i="1"/>
  <c r="AN799" i="1" s="1"/>
  <c r="AG800" i="1"/>
  <c r="AN800" i="1" s="1"/>
  <c r="AG801" i="1"/>
  <c r="AN801" i="1" s="1"/>
  <c r="AG802" i="1"/>
  <c r="AN802" i="1" s="1"/>
  <c r="AG803" i="1"/>
  <c r="AN803" i="1" s="1"/>
  <c r="AG804" i="1"/>
  <c r="AN804" i="1" s="1"/>
  <c r="AG805" i="1"/>
  <c r="AN805" i="1" s="1"/>
  <c r="AG806" i="1"/>
  <c r="AN806" i="1" s="1"/>
  <c r="AG807" i="1"/>
  <c r="AN807" i="1" s="1"/>
  <c r="AG808" i="1"/>
  <c r="AN808" i="1" s="1"/>
  <c r="AG809" i="1"/>
  <c r="AN809" i="1" s="1"/>
  <c r="AG810" i="1"/>
  <c r="AN810" i="1" s="1"/>
  <c r="AG811" i="1"/>
  <c r="AN811" i="1" s="1"/>
  <c r="AG812" i="1"/>
  <c r="AN812" i="1" s="1"/>
  <c r="AG813" i="1"/>
  <c r="AN813" i="1" s="1"/>
  <c r="AG814" i="1"/>
  <c r="AN814" i="1" s="1"/>
  <c r="AG815" i="1"/>
  <c r="AN815" i="1" s="1"/>
  <c r="AG816" i="1"/>
  <c r="AN816" i="1" s="1"/>
  <c r="AG817" i="1"/>
  <c r="AN817" i="1" s="1"/>
  <c r="AG818" i="1"/>
  <c r="AN818" i="1" s="1"/>
  <c r="AG819" i="1"/>
  <c r="AN819" i="1" s="1"/>
  <c r="AG820" i="1"/>
  <c r="AN820" i="1" s="1"/>
  <c r="AG821" i="1"/>
  <c r="AN821" i="1" s="1"/>
  <c r="AG822" i="1"/>
  <c r="AN822" i="1" s="1"/>
  <c r="AG823" i="1"/>
  <c r="AN823" i="1" s="1"/>
  <c r="AG824" i="1"/>
  <c r="AN824" i="1" s="1"/>
  <c r="AG825" i="1"/>
  <c r="AN825" i="1" s="1"/>
  <c r="AG826" i="1"/>
  <c r="AN826" i="1" s="1"/>
  <c r="AG827" i="1"/>
  <c r="AN827" i="1" s="1"/>
  <c r="AG828" i="1"/>
  <c r="AN828" i="1" s="1"/>
  <c r="AG829" i="1"/>
  <c r="AN829" i="1" s="1"/>
  <c r="AG830" i="1"/>
  <c r="AN830" i="1" s="1"/>
  <c r="AG831" i="1"/>
  <c r="AN831" i="1" s="1"/>
  <c r="AG832" i="1"/>
  <c r="AN832" i="1" s="1"/>
  <c r="AG833" i="1"/>
  <c r="AN833" i="1" s="1"/>
  <c r="AG834" i="1"/>
  <c r="AN834" i="1" s="1"/>
  <c r="AG835" i="1"/>
  <c r="AN835" i="1" s="1"/>
  <c r="AG836" i="1"/>
  <c r="AN836" i="1" s="1"/>
  <c r="AG837" i="1"/>
  <c r="AN837" i="1" s="1"/>
  <c r="AG838" i="1"/>
  <c r="AN838" i="1" s="1"/>
  <c r="AG839" i="1"/>
  <c r="AN839" i="1" s="1"/>
  <c r="AG840" i="1"/>
  <c r="AN840" i="1" s="1"/>
  <c r="AG841" i="1"/>
  <c r="AN841" i="1" s="1"/>
  <c r="AG842" i="1"/>
  <c r="AN842" i="1" s="1"/>
  <c r="AG843" i="1"/>
  <c r="AN843" i="1" s="1"/>
  <c r="AG844" i="1"/>
  <c r="AN844" i="1" s="1"/>
  <c r="AG845" i="1"/>
  <c r="AN845" i="1" s="1"/>
  <c r="AG846" i="1"/>
  <c r="AN846" i="1" s="1"/>
  <c r="AG847" i="1"/>
  <c r="AN847" i="1" s="1"/>
  <c r="AG848" i="1"/>
  <c r="AN848" i="1" s="1"/>
  <c r="AG849" i="1"/>
  <c r="AN849" i="1" s="1"/>
  <c r="AG850" i="1"/>
  <c r="AN850" i="1" s="1"/>
  <c r="AG851" i="1"/>
  <c r="AN851" i="1" s="1"/>
  <c r="AG852" i="1"/>
  <c r="AN852" i="1" s="1"/>
  <c r="AG853" i="1"/>
  <c r="AN853" i="1" s="1"/>
  <c r="AG854" i="1"/>
  <c r="AN854" i="1" s="1"/>
  <c r="AG855" i="1"/>
  <c r="AN855" i="1" s="1"/>
  <c r="AG856" i="1"/>
  <c r="AN856" i="1" s="1"/>
  <c r="AG857" i="1"/>
  <c r="AN857" i="1" s="1"/>
  <c r="AG858" i="1"/>
  <c r="AN858" i="1" s="1"/>
  <c r="AG859" i="1"/>
  <c r="AN859" i="1" s="1"/>
  <c r="AG860" i="1"/>
  <c r="AN860" i="1" s="1"/>
  <c r="AG861" i="1"/>
  <c r="AN861" i="1" s="1"/>
  <c r="AG862" i="1"/>
  <c r="AN862" i="1" s="1"/>
  <c r="AG863" i="1"/>
  <c r="AN863" i="1" s="1"/>
  <c r="AG864" i="1"/>
  <c r="AN864" i="1" s="1"/>
  <c r="AG865" i="1"/>
  <c r="AN865" i="1" s="1"/>
  <c r="AG866" i="1"/>
  <c r="AN866" i="1" s="1"/>
  <c r="AG867" i="1"/>
  <c r="AN867" i="1" s="1"/>
  <c r="AG868" i="1"/>
  <c r="AN868" i="1" s="1"/>
  <c r="AG869" i="1"/>
  <c r="AN869" i="1" s="1"/>
  <c r="AG870" i="1"/>
  <c r="AN870" i="1" s="1"/>
  <c r="AG871" i="1"/>
  <c r="AN871" i="1" s="1"/>
  <c r="AG872" i="1"/>
  <c r="AN872" i="1" s="1"/>
  <c r="AG873" i="1"/>
  <c r="AN873" i="1" s="1"/>
  <c r="AG874" i="1"/>
  <c r="AN874" i="1" s="1"/>
  <c r="AG875" i="1"/>
  <c r="AN875" i="1" s="1"/>
  <c r="AG876" i="1"/>
  <c r="AN876" i="1" s="1"/>
  <c r="AG877" i="1"/>
  <c r="AN877" i="1" s="1"/>
  <c r="AG878" i="1"/>
  <c r="AN878" i="1" s="1"/>
  <c r="AG879" i="1"/>
  <c r="AN879" i="1" s="1"/>
  <c r="AG880" i="1"/>
  <c r="AN880" i="1" s="1"/>
  <c r="AG881" i="1"/>
  <c r="AN881" i="1" s="1"/>
  <c r="AG882" i="1"/>
  <c r="AN882" i="1" s="1"/>
  <c r="AG883" i="1"/>
  <c r="AN883" i="1" s="1"/>
  <c r="AG884" i="1"/>
  <c r="AN884" i="1" s="1"/>
  <c r="AG885" i="1"/>
  <c r="AN885" i="1" s="1"/>
  <c r="AG886" i="1"/>
  <c r="AN886" i="1" s="1"/>
  <c r="AG887" i="1"/>
  <c r="AN887" i="1" s="1"/>
  <c r="AG888" i="1"/>
  <c r="AN888" i="1" s="1"/>
  <c r="AG889" i="1"/>
  <c r="AN889" i="1" s="1"/>
  <c r="AG890" i="1"/>
  <c r="AN890" i="1" s="1"/>
  <c r="AG891" i="1"/>
  <c r="AN891" i="1" s="1"/>
  <c r="AG892" i="1"/>
  <c r="AN892" i="1" s="1"/>
  <c r="AG893" i="1"/>
  <c r="AN893" i="1" s="1"/>
  <c r="AG894" i="1"/>
  <c r="AN894" i="1" s="1"/>
  <c r="AG895" i="1"/>
  <c r="AN895" i="1" s="1"/>
  <c r="AG896" i="1"/>
  <c r="AN896" i="1" s="1"/>
  <c r="AG897" i="1"/>
  <c r="AN897" i="1" s="1"/>
  <c r="AG898" i="1"/>
  <c r="AN898" i="1" s="1"/>
  <c r="AG899" i="1"/>
  <c r="AN899" i="1" s="1"/>
  <c r="AG900" i="1"/>
  <c r="AN900" i="1" s="1"/>
  <c r="AG901" i="1"/>
  <c r="AN901" i="1" s="1"/>
  <c r="AG902" i="1"/>
  <c r="AN902" i="1" s="1"/>
  <c r="AG903" i="1"/>
  <c r="AN903" i="1" s="1"/>
  <c r="AG904" i="1"/>
  <c r="AN904" i="1" s="1"/>
  <c r="AG905" i="1"/>
  <c r="AN905" i="1" s="1"/>
  <c r="AG906" i="1"/>
  <c r="AN906" i="1" s="1"/>
  <c r="AG907" i="1"/>
  <c r="AN907" i="1" s="1"/>
  <c r="AG908" i="1"/>
  <c r="AN908" i="1" s="1"/>
  <c r="AG909" i="1"/>
  <c r="AN909" i="1" s="1"/>
  <c r="AG910" i="1"/>
  <c r="AN910" i="1" s="1"/>
  <c r="AG911" i="1"/>
  <c r="AN911" i="1" s="1"/>
  <c r="AG912" i="1"/>
  <c r="AN912" i="1" s="1"/>
  <c r="AG913" i="1"/>
  <c r="AN913" i="1" s="1"/>
  <c r="AG914" i="1"/>
  <c r="AN914" i="1" s="1"/>
  <c r="AG915" i="1"/>
  <c r="AN915" i="1" s="1"/>
  <c r="AG916" i="1"/>
  <c r="AN916" i="1" s="1"/>
  <c r="AG917" i="1"/>
  <c r="AN917" i="1" s="1"/>
  <c r="AG918" i="1"/>
  <c r="AN918" i="1" s="1"/>
  <c r="AG919" i="1"/>
  <c r="AN919" i="1" s="1"/>
  <c r="AG920" i="1"/>
  <c r="AN920" i="1" s="1"/>
  <c r="AG921" i="1"/>
  <c r="AN921" i="1" s="1"/>
  <c r="AG922" i="1"/>
  <c r="AN922" i="1" s="1"/>
  <c r="AG923" i="1"/>
  <c r="AN923" i="1" s="1"/>
  <c r="AG924" i="1"/>
  <c r="AN924" i="1" s="1"/>
  <c r="AG925" i="1"/>
  <c r="AN925" i="1" s="1"/>
  <c r="AG926" i="1"/>
  <c r="AN926" i="1" s="1"/>
  <c r="AG927" i="1"/>
  <c r="AN927" i="1" s="1"/>
  <c r="AG928" i="1"/>
  <c r="AN928" i="1" s="1"/>
  <c r="AG929" i="1"/>
  <c r="AN929" i="1" s="1"/>
  <c r="AG930" i="1"/>
  <c r="AN930" i="1" s="1"/>
  <c r="AG931" i="1"/>
  <c r="AN931" i="1" s="1"/>
  <c r="AG932" i="1"/>
  <c r="AN932" i="1" s="1"/>
  <c r="AG933" i="1"/>
  <c r="AN933" i="1" s="1"/>
  <c r="AG934" i="1"/>
  <c r="AN934" i="1" s="1"/>
  <c r="AG935" i="1"/>
  <c r="AN935" i="1" s="1"/>
  <c r="AG936" i="1"/>
  <c r="AN936" i="1" s="1"/>
  <c r="AG937" i="1"/>
  <c r="AN937" i="1" s="1"/>
  <c r="AG938" i="1"/>
  <c r="AN938" i="1" s="1"/>
  <c r="AG939" i="1"/>
  <c r="AN939" i="1" s="1"/>
  <c r="AG940" i="1"/>
  <c r="AN940" i="1" s="1"/>
  <c r="AG941" i="1"/>
  <c r="AN941" i="1" s="1"/>
  <c r="AG942" i="1"/>
  <c r="AN942" i="1" s="1"/>
  <c r="AG943" i="1"/>
  <c r="AN943" i="1" s="1"/>
  <c r="AG944" i="1"/>
  <c r="AN944" i="1" s="1"/>
  <c r="AG945" i="1"/>
  <c r="AN945" i="1" s="1"/>
  <c r="AG946" i="1"/>
  <c r="AN946" i="1" s="1"/>
  <c r="AG947" i="1"/>
  <c r="AN947" i="1" s="1"/>
  <c r="AG948" i="1"/>
  <c r="AN948" i="1" s="1"/>
  <c r="AG949" i="1"/>
  <c r="AN949" i="1" s="1"/>
  <c r="AG950" i="1"/>
  <c r="AN950" i="1" s="1"/>
  <c r="AG951" i="1"/>
  <c r="AN951" i="1" s="1"/>
  <c r="AG952" i="1"/>
  <c r="AN952" i="1" s="1"/>
  <c r="AG953" i="1"/>
  <c r="AN953" i="1" s="1"/>
  <c r="AG954" i="1"/>
  <c r="AN954" i="1" s="1"/>
  <c r="AG955" i="1"/>
  <c r="AN955" i="1" s="1"/>
  <c r="AG956" i="1"/>
  <c r="AN956" i="1" s="1"/>
  <c r="AG957" i="1"/>
  <c r="AN957" i="1" s="1"/>
  <c r="AG958" i="1"/>
  <c r="AN958" i="1" s="1"/>
  <c r="AG959" i="1"/>
  <c r="AN959" i="1" s="1"/>
  <c r="AG960" i="1"/>
  <c r="AN960" i="1" s="1"/>
  <c r="AG961" i="1"/>
  <c r="AN961" i="1" s="1"/>
  <c r="AG962" i="1"/>
  <c r="AN962" i="1" s="1"/>
  <c r="AG963" i="1"/>
  <c r="AN963" i="1" s="1"/>
  <c r="AG964" i="1"/>
  <c r="AN964" i="1" s="1"/>
  <c r="AG965" i="1"/>
  <c r="AN965" i="1" s="1"/>
  <c r="AG966" i="1"/>
  <c r="AN966" i="1" s="1"/>
  <c r="AG967" i="1"/>
  <c r="AN967" i="1" s="1"/>
  <c r="AG968" i="1"/>
  <c r="AN968" i="1" s="1"/>
  <c r="AG969" i="1"/>
  <c r="AN969" i="1" s="1"/>
  <c r="AG970" i="1"/>
  <c r="AN970" i="1" s="1"/>
  <c r="AG971" i="1"/>
  <c r="AN971" i="1" s="1"/>
  <c r="AG972" i="1"/>
  <c r="AN972" i="1" s="1"/>
  <c r="AG973" i="1"/>
  <c r="AN973" i="1" s="1"/>
  <c r="AG974" i="1"/>
  <c r="AN974" i="1" s="1"/>
  <c r="AG975" i="1"/>
  <c r="AN975" i="1" s="1"/>
  <c r="AG976" i="1"/>
  <c r="AN976" i="1" s="1"/>
  <c r="AG977" i="1"/>
  <c r="AN977" i="1" s="1"/>
  <c r="AG978" i="1"/>
  <c r="AN978" i="1" s="1"/>
  <c r="AG979" i="1"/>
  <c r="AN979" i="1" s="1"/>
  <c r="AG980" i="1"/>
  <c r="AN980" i="1" s="1"/>
  <c r="AG981" i="1"/>
  <c r="AN981" i="1" s="1"/>
  <c r="AG982" i="1"/>
  <c r="AN982" i="1" s="1"/>
  <c r="AG983" i="1"/>
  <c r="AN983" i="1" s="1"/>
  <c r="AG984" i="1"/>
  <c r="AN984" i="1" s="1"/>
  <c r="AG985" i="1"/>
  <c r="AN985" i="1" s="1"/>
  <c r="AG986" i="1"/>
  <c r="AN986" i="1" s="1"/>
  <c r="AG987" i="1"/>
  <c r="AN987" i="1" s="1"/>
  <c r="AG988" i="1"/>
  <c r="AN988" i="1" s="1"/>
  <c r="AG989" i="1"/>
  <c r="AN989" i="1" s="1"/>
  <c r="AG990" i="1"/>
  <c r="AN990" i="1" s="1"/>
  <c r="AG991" i="1"/>
  <c r="AN991" i="1" s="1"/>
  <c r="AG992" i="1"/>
  <c r="AN992" i="1" s="1"/>
  <c r="AG993" i="1"/>
  <c r="AN993" i="1" s="1"/>
  <c r="AG994" i="1"/>
  <c r="AN994" i="1" s="1"/>
  <c r="AG995" i="1"/>
  <c r="AN995" i="1" s="1"/>
  <c r="AG996" i="1"/>
  <c r="AN996" i="1" s="1"/>
  <c r="AG997" i="1"/>
  <c r="AN997" i="1" s="1"/>
  <c r="AG998" i="1"/>
  <c r="AN998" i="1" s="1"/>
  <c r="AG999" i="1"/>
  <c r="AN999" i="1" s="1"/>
  <c r="AG1000" i="1"/>
  <c r="AN1000" i="1" s="1"/>
  <c r="AG1001" i="1"/>
  <c r="AN1001" i="1" s="1"/>
  <c r="AG1002" i="1"/>
  <c r="AN1002" i="1" s="1"/>
  <c r="AG1003" i="1"/>
  <c r="AN1003" i="1" s="1"/>
  <c r="AG1004" i="1"/>
  <c r="AN1004" i="1" s="1"/>
  <c r="AG1005" i="1"/>
  <c r="AN1005" i="1" s="1"/>
  <c r="AG1006" i="1"/>
  <c r="AN1006" i="1" s="1"/>
  <c r="AG1007" i="1"/>
  <c r="AN1007" i="1" s="1"/>
  <c r="AG1008" i="1"/>
  <c r="AN1008" i="1" s="1"/>
  <c r="AG1009" i="1"/>
  <c r="AN1009" i="1" s="1"/>
  <c r="AG1010" i="1"/>
  <c r="AN1010" i="1" s="1"/>
  <c r="AG1011" i="1"/>
  <c r="AN1011" i="1" s="1"/>
  <c r="AG1012" i="1"/>
  <c r="AN1012" i="1" s="1"/>
  <c r="AG1013" i="1"/>
  <c r="AN1013" i="1" s="1"/>
  <c r="AG1014" i="1"/>
  <c r="AN1014" i="1" s="1"/>
  <c r="AG1015" i="1"/>
  <c r="AN1015" i="1" s="1"/>
  <c r="AG1016" i="1"/>
  <c r="AN1016" i="1" s="1"/>
  <c r="AG1017" i="1"/>
  <c r="AN1017" i="1" s="1"/>
  <c r="AG1018" i="1"/>
  <c r="AN1018" i="1" s="1"/>
  <c r="AG1019" i="1"/>
  <c r="AN1019" i="1" s="1"/>
  <c r="AG1020" i="1"/>
  <c r="AN1020" i="1" s="1"/>
  <c r="AG1021" i="1"/>
  <c r="AN1021" i="1" s="1"/>
  <c r="AG1022" i="1"/>
  <c r="AN1022" i="1" s="1"/>
  <c r="AG1023" i="1"/>
  <c r="AN1023" i="1" s="1"/>
  <c r="AG1024" i="1"/>
  <c r="AN1024" i="1" s="1"/>
  <c r="AG1025" i="1"/>
  <c r="AN1025" i="1" s="1"/>
  <c r="AG1026" i="1"/>
  <c r="AN1026" i="1" s="1"/>
  <c r="AG1027" i="1"/>
  <c r="AN1027" i="1" s="1"/>
  <c r="AG1028" i="1"/>
  <c r="AN1028" i="1" s="1"/>
  <c r="AG1029" i="1"/>
  <c r="AN1029" i="1" s="1"/>
  <c r="AG1030" i="1"/>
  <c r="AN1030" i="1" s="1"/>
  <c r="AG1031" i="1"/>
  <c r="AN1031" i="1" s="1"/>
  <c r="AG1032" i="1"/>
  <c r="AN1032" i="1" s="1"/>
  <c r="AG1033" i="1"/>
  <c r="AN1033" i="1" s="1"/>
  <c r="AG1034" i="1"/>
  <c r="AN1034" i="1" s="1"/>
  <c r="AG1035" i="1"/>
  <c r="AN1035" i="1" s="1"/>
  <c r="AG1036" i="1"/>
  <c r="AN1036" i="1" s="1"/>
  <c r="AG1037" i="1"/>
  <c r="AN1037" i="1" s="1"/>
  <c r="AG1038" i="1"/>
  <c r="AN1038" i="1" s="1"/>
  <c r="AG1039" i="1"/>
  <c r="AN1039" i="1" s="1"/>
  <c r="AG1040" i="1"/>
  <c r="AN1040" i="1" s="1"/>
  <c r="AG1041" i="1"/>
  <c r="AN1041" i="1" s="1"/>
  <c r="AG1042" i="1"/>
  <c r="AN1042" i="1" s="1"/>
  <c r="AG1043" i="1"/>
  <c r="AN1043" i="1" s="1"/>
  <c r="AG1044" i="1"/>
  <c r="AN1044" i="1" s="1"/>
  <c r="AG1045" i="1"/>
  <c r="AN1045" i="1" s="1"/>
  <c r="AG1046" i="1"/>
  <c r="AN1046" i="1" s="1"/>
  <c r="AG1047" i="1"/>
  <c r="AN1047" i="1" s="1"/>
  <c r="AG1048" i="1"/>
  <c r="AN1048" i="1" s="1"/>
  <c r="AG1049" i="1"/>
  <c r="AN1049" i="1" s="1"/>
  <c r="AG1050" i="1"/>
  <c r="AN1050" i="1" s="1"/>
  <c r="AG1051" i="1"/>
  <c r="AN1051" i="1" s="1"/>
  <c r="AG1052" i="1"/>
  <c r="AN1052" i="1" s="1"/>
  <c r="AG1053" i="1"/>
  <c r="AN1053" i="1" s="1"/>
  <c r="AG1054" i="1"/>
  <c r="AN1054" i="1" s="1"/>
  <c r="AG1055" i="1"/>
  <c r="AN1055" i="1" s="1"/>
  <c r="AG1056" i="1"/>
  <c r="AN1056" i="1" s="1"/>
  <c r="AG1057" i="1"/>
  <c r="AN1057" i="1" s="1"/>
  <c r="AG1058" i="1"/>
  <c r="AN1058" i="1" s="1"/>
  <c r="AG1059" i="1"/>
  <c r="AN1059" i="1" s="1"/>
  <c r="AG1060" i="1"/>
  <c r="AN1060" i="1" s="1"/>
  <c r="AG1061" i="1"/>
  <c r="AN1061" i="1" s="1"/>
  <c r="AG1062" i="1"/>
  <c r="AN1062" i="1" s="1"/>
  <c r="AG1063" i="1"/>
  <c r="AN1063" i="1" s="1"/>
  <c r="AG1064" i="1"/>
  <c r="AN1064" i="1" s="1"/>
  <c r="AG1065" i="1"/>
  <c r="AN1065" i="1" s="1"/>
  <c r="AG1066" i="1"/>
  <c r="AN1066" i="1" s="1"/>
  <c r="AG1067" i="1"/>
  <c r="AN1067" i="1" s="1"/>
  <c r="AG1068" i="1"/>
  <c r="AN1068" i="1" s="1"/>
  <c r="AG1069" i="1"/>
  <c r="AN1069" i="1" s="1"/>
  <c r="AG1070" i="1"/>
  <c r="AN1070" i="1" s="1"/>
  <c r="AG1071" i="1"/>
  <c r="AN1071" i="1" s="1"/>
  <c r="AG1072" i="1"/>
  <c r="AN1072" i="1" s="1"/>
  <c r="AG1073" i="1"/>
  <c r="AN1073" i="1" s="1"/>
  <c r="AG1074" i="1"/>
  <c r="AN1074" i="1" s="1"/>
  <c r="AG1075" i="1"/>
  <c r="AN1075" i="1" s="1"/>
  <c r="AG1076" i="1"/>
  <c r="AN1076" i="1" s="1"/>
  <c r="AG1077" i="1"/>
  <c r="AN1077" i="1" s="1"/>
  <c r="AG1078" i="1"/>
  <c r="AN1078" i="1" s="1"/>
  <c r="AG1079" i="1"/>
  <c r="AN1079" i="1" s="1"/>
  <c r="AG1080" i="1"/>
  <c r="AN1080" i="1" s="1"/>
  <c r="AG1081" i="1"/>
  <c r="AN1081" i="1" s="1"/>
  <c r="AG1082" i="1"/>
  <c r="AN1082" i="1" s="1"/>
  <c r="AG1083" i="1"/>
  <c r="AN1083" i="1" s="1"/>
  <c r="AG1084" i="1"/>
  <c r="AN1084" i="1" s="1"/>
  <c r="AG1085" i="1"/>
  <c r="AN1085" i="1" s="1"/>
  <c r="AG1086" i="1"/>
  <c r="AN1086" i="1" s="1"/>
  <c r="AG1087" i="1"/>
  <c r="AN1087" i="1" s="1"/>
  <c r="AG1088" i="1"/>
  <c r="AN1088" i="1" s="1"/>
  <c r="AG1089" i="1"/>
  <c r="AN1089" i="1" s="1"/>
  <c r="AG1090" i="1"/>
  <c r="AN1090" i="1" s="1"/>
  <c r="AG1091" i="1"/>
  <c r="AN1091" i="1" s="1"/>
  <c r="AG1092" i="1"/>
  <c r="AN1092" i="1" s="1"/>
  <c r="AG1093" i="1"/>
  <c r="AN1093" i="1" s="1"/>
  <c r="AG1094" i="1"/>
  <c r="AN1094" i="1" s="1"/>
  <c r="AG1095" i="1"/>
  <c r="AN1095" i="1" s="1"/>
  <c r="AG1096" i="1"/>
  <c r="AN1096" i="1" s="1"/>
  <c r="AG1097" i="1"/>
  <c r="AN1097" i="1" s="1"/>
  <c r="AG1098" i="1"/>
  <c r="AN1098" i="1" s="1"/>
  <c r="AG1099" i="1"/>
  <c r="AN1099" i="1" s="1"/>
  <c r="AG1100" i="1"/>
  <c r="AN1100" i="1" s="1"/>
  <c r="AG1101" i="1"/>
  <c r="AN1101" i="1" s="1"/>
  <c r="AG1102" i="1"/>
  <c r="AN1102" i="1" s="1"/>
  <c r="AG1103" i="1"/>
  <c r="AN1103" i="1" s="1"/>
  <c r="AG1104" i="1"/>
  <c r="AN1104" i="1" s="1"/>
  <c r="AG1105" i="1"/>
  <c r="AN1105" i="1" s="1"/>
  <c r="AG1106" i="1"/>
  <c r="AN1106" i="1" s="1"/>
  <c r="AG1107" i="1"/>
  <c r="AN1107" i="1" s="1"/>
  <c r="AG1108" i="1"/>
  <c r="AN1108" i="1" s="1"/>
  <c r="AG1109" i="1"/>
  <c r="AN1109" i="1" s="1"/>
  <c r="AG1110" i="1"/>
  <c r="AN1110" i="1" s="1"/>
  <c r="AG1111" i="1"/>
  <c r="AN1111" i="1" s="1"/>
  <c r="AG1112" i="1"/>
  <c r="AN1112" i="1" s="1"/>
  <c r="AG1113" i="1"/>
  <c r="AN1113" i="1" s="1"/>
  <c r="AG1114" i="1"/>
  <c r="AN1114" i="1" s="1"/>
  <c r="AG1115" i="1"/>
  <c r="AN1115" i="1" s="1"/>
  <c r="AG1116" i="1"/>
  <c r="AN1116" i="1" s="1"/>
  <c r="AG1117" i="1"/>
  <c r="AN1117" i="1" s="1"/>
  <c r="AG1118" i="1"/>
  <c r="AN1118" i="1" s="1"/>
  <c r="AG1119" i="1"/>
  <c r="AN1119" i="1" s="1"/>
  <c r="AG1120" i="1"/>
  <c r="AN1120" i="1" s="1"/>
  <c r="AG1121" i="1"/>
  <c r="AN1121" i="1" s="1"/>
  <c r="AG1122" i="1"/>
  <c r="AN1122" i="1" s="1"/>
  <c r="AG1123" i="1"/>
  <c r="AN1123" i="1" s="1"/>
  <c r="AG1124" i="1"/>
  <c r="AN1124" i="1" s="1"/>
  <c r="AG1125" i="1"/>
  <c r="AN1125" i="1" s="1"/>
  <c r="AG1126" i="1"/>
  <c r="AN1126" i="1" s="1"/>
  <c r="AG1127" i="1"/>
  <c r="AN1127" i="1" s="1"/>
  <c r="AG1128" i="1"/>
  <c r="AN1128" i="1" s="1"/>
  <c r="AG1129" i="1"/>
  <c r="AN1129" i="1" s="1"/>
  <c r="AG1130" i="1"/>
  <c r="AN1130" i="1" s="1"/>
  <c r="AG1131" i="1"/>
  <c r="AN1131" i="1" s="1"/>
  <c r="AG1132" i="1"/>
  <c r="AN1132" i="1" s="1"/>
  <c r="AG1133" i="1"/>
  <c r="AN1133" i="1" s="1"/>
  <c r="AG1134" i="1"/>
  <c r="AN1134" i="1" s="1"/>
  <c r="AG1135" i="1"/>
  <c r="AN1135" i="1" s="1"/>
  <c r="AG1136" i="1"/>
  <c r="AN1136" i="1" s="1"/>
  <c r="AG1137" i="1"/>
  <c r="AN1137" i="1" s="1"/>
  <c r="AG1138" i="1"/>
  <c r="AN1138" i="1" s="1"/>
  <c r="AG1139" i="1"/>
  <c r="AN1139" i="1" s="1"/>
  <c r="AG1140" i="1"/>
  <c r="AN1140" i="1" s="1"/>
  <c r="AG1141" i="1"/>
  <c r="AN1141" i="1" s="1"/>
  <c r="AG1142" i="1"/>
  <c r="AN1142" i="1" s="1"/>
  <c r="AG1143" i="1"/>
  <c r="AN1143" i="1" s="1"/>
  <c r="AG1144" i="1"/>
  <c r="AN1144" i="1" s="1"/>
  <c r="AG1145" i="1"/>
  <c r="AN1145" i="1" s="1"/>
  <c r="AG1146" i="1"/>
  <c r="AN1146" i="1" s="1"/>
  <c r="AG1147" i="1"/>
  <c r="AN1147" i="1" s="1"/>
  <c r="AG1148" i="1"/>
  <c r="AN1148" i="1" s="1"/>
  <c r="AG1149" i="1"/>
  <c r="AN1149" i="1" s="1"/>
  <c r="AG1150" i="1"/>
  <c r="AN1150" i="1" s="1"/>
  <c r="AG1151" i="1"/>
  <c r="AN1151" i="1" s="1"/>
  <c r="AG1152" i="1"/>
  <c r="AN1152" i="1" s="1"/>
  <c r="AG1153" i="1"/>
  <c r="AN1153" i="1" s="1"/>
  <c r="AG1154" i="1"/>
  <c r="AN1154" i="1" s="1"/>
  <c r="AG1155" i="1"/>
  <c r="AN1155" i="1" s="1"/>
  <c r="AG1156" i="1"/>
  <c r="AN1156" i="1" s="1"/>
  <c r="AG1157" i="1"/>
  <c r="AN1157" i="1" s="1"/>
  <c r="AG1158" i="1"/>
  <c r="AN1158" i="1" s="1"/>
  <c r="AG1159" i="1"/>
  <c r="AN1159" i="1" s="1"/>
  <c r="AG1160" i="1"/>
  <c r="AN1160" i="1" s="1"/>
  <c r="AG1161" i="1"/>
  <c r="AN1161" i="1" s="1"/>
  <c r="AG1162" i="1"/>
  <c r="AN1162" i="1" s="1"/>
  <c r="AG1163" i="1"/>
  <c r="AN1163" i="1" s="1"/>
  <c r="AG1164" i="1"/>
  <c r="AN1164" i="1" s="1"/>
  <c r="AG1165" i="1"/>
  <c r="AN1165" i="1" s="1"/>
  <c r="AG1166" i="1"/>
  <c r="AN1166" i="1" s="1"/>
  <c r="AG1167" i="1"/>
  <c r="AN1167" i="1" s="1"/>
  <c r="AG1168" i="1"/>
  <c r="AN1168" i="1" s="1"/>
  <c r="AG1169" i="1"/>
  <c r="AN1169" i="1" s="1"/>
  <c r="AG1170" i="1"/>
  <c r="AN1170" i="1" s="1"/>
  <c r="AG1171" i="1"/>
  <c r="AN1171" i="1" s="1"/>
  <c r="AG1172" i="1"/>
  <c r="AN1172" i="1" s="1"/>
  <c r="AG1173" i="1"/>
  <c r="AN1173" i="1" s="1"/>
  <c r="AG1174" i="1"/>
  <c r="AN1174" i="1" s="1"/>
  <c r="AG1175" i="1"/>
  <c r="AN1175" i="1" s="1"/>
  <c r="AG1176" i="1"/>
  <c r="AN1176" i="1" s="1"/>
  <c r="AG1177" i="1"/>
  <c r="AN1177" i="1" s="1"/>
  <c r="AG1178" i="1"/>
  <c r="AN1178" i="1" s="1"/>
  <c r="AG1179" i="1"/>
  <c r="AN1179" i="1" s="1"/>
  <c r="AG1180" i="1"/>
  <c r="AN1180" i="1" s="1"/>
  <c r="AG1181" i="1"/>
  <c r="AN1181" i="1" s="1"/>
  <c r="AG1182" i="1"/>
  <c r="AN1182" i="1" s="1"/>
  <c r="AG1183" i="1"/>
  <c r="AN1183" i="1" s="1"/>
  <c r="AG1184" i="1"/>
  <c r="AN1184" i="1" s="1"/>
  <c r="AG1185" i="1"/>
  <c r="AN1185" i="1" s="1"/>
  <c r="AG1186" i="1"/>
  <c r="AN1186" i="1" s="1"/>
  <c r="AG1187" i="1"/>
  <c r="AN1187" i="1" s="1"/>
  <c r="AG1188" i="1"/>
  <c r="AN1188" i="1" s="1"/>
  <c r="AG1189" i="1"/>
  <c r="AN1189" i="1" s="1"/>
  <c r="AG1190" i="1"/>
  <c r="AN1190" i="1" s="1"/>
  <c r="AG1191" i="1"/>
  <c r="AN1191" i="1" s="1"/>
  <c r="AG1192" i="1"/>
  <c r="AN1192" i="1" s="1"/>
  <c r="AG1193" i="1"/>
  <c r="AN1193" i="1" s="1"/>
  <c r="AG1194" i="1"/>
  <c r="AN1194" i="1" s="1"/>
  <c r="AG1195" i="1"/>
  <c r="AN1195" i="1" s="1"/>
  <c r="AG1196" i="1"/>
  <c r="AN1196" i="1" s="1"/>
  <c r="AG1197" i="1"/>
  <c r="AN1197" i="1" s="1"/>
  <c r="AG1198" i="1"/>
  <c r="AN1198" i="1" s="1"/>
  <c r="AG1199" i="1"/>
  <c r="AN1199" i="1" s="1"/>
  <c r="AG1200" i="1"/>
  <c r="AN1200" i="1" s="1"/>
  <c r="AG1201" i="1"/>
  <c r="AN1201" i="1" s="1"/>
  <c r="AG1202" i="1"/>
  <c r="AN1202" i="1" s="1"/>
  <c r="AG1203" i="1"/>
  <c r="AN1203" i="1" s="1"/>
  <c r="AG1204" i="1"/>
  <c r="AN1204" i="1" s="1"/>
  <c r="AG1205" i="1"/>
  <c r="AN1205" i="1" s="1"/>
  <c r="AG1206" i="1"/>
  <c r="AN1206" i="1" s="1"/>
  <c r="AG1207" i="1"/>
  <c r="AN1207" i="1" s="1"/>
  <c r="AG1208" i="1"/>
  <c r="AN1208" i="1" s="1"/>
  <c r="AG1209" i="1"/>
  <c r="AN1209" i="1" s="1"/>
  <c r="AG1210" i="1"/>
  <c r="AN1210" i="1" s="1"/>
  <c r="AG1211" i="1"/>
  <c r="AN1211" i="1" s="1"/>
  <c r="AG1212" i="1"/>
  <c r="AN1212" i="1" s="1"/>
  <c r="AG1213" i="1"/>
  <c r="AN1213" i="1" s="1"/>
  <c r="AG1214" i="1"/>
  <c r="AN1214" i="1" s="1"/>
  <c r="AG1215" i="1"/>
  <c r="AN1215" i="1" s="1"/>
  <c r="AG1216" i="1"/>
  <c r="AN1216" i="1" s="1"/>
  <c r="AG1217" i="1"/>
  <c r="AN1217" i="1" s="1"/>
  <c r="AG1218" i="1"/>
  <c r="AN1218" i="1" s="1"/>
  <c r="AG1219" i="1"/>
  <c r="AN1219" i="1" s="1"/>
  <c r="AG1220" i="1"/>
  <c r="AN1220" i="1" s="1"/>
  <c r="AG1221" i="1"/>
  <c r="AN1221" i="1" s="1"/>
  <c r="AG1222" i="1"/>
  <c r="AN1222" i="1" s="1"/>
  <c r="AG1223" i="1"/>
  <c r="AN1223" i="1" s="1"/>
  <c r="AG1224" i="1"/>
  <c r="AN1224" i="1" s="1"/>
  <c r="AG1225" i="1"/>
  <c r="AN1225" i="1" s="1"/>
  <c r="AG1226" i="1"/>
  <c r="AN1226" i="1" s="1"/>
  <c r="AG1227" i="1"/>
  <c r="AN1227" i="1" s="1"/>
  <c r="AG1228" i="1"/>
  <c r="AN1228" i="1" s="1"/>
  <c r="AG1229" i="1"/>
  <c r="AN1229" i="1" s="1"/>
  <c r="AG1230" i="1"/>
  <c r="AN1230" i="1" s="1"/>
  <c r="AG1231" i="1"/>
  <c r="AN1231" i="1" s="1"/>
  <c r="AG1232" i="1"/>
  <c r="AN1232" i="1" s="1"/>
  <c r="AG1233" i="1"/>
  <c r="AN1233" i="1" s="1"/>
  <c r="AG1234" i="1"/>
  <c r="AN1234" i="1" s="1"/>
  <c r="AG1235" i="1"/>
  <c r="AN1235" i="1" s="1"/>
  <c r="AG1236" i="1"/>
  <c r="AN1236" i="1" s="1"/>
  <c r="AG1237" i="1"/>
  <c r="AN1237" i="1" s="1"/>
  <c r="AG1238" i="1"/>
  <c r="AN1238" i="1" s="1"/>
  <c r="AG1239" i="1"/>
  <c r="AN1239" i="1" s="1"/>
  <c r="AG1240" i="1"/>
  <c r="AN1240" i="1" s="1"/>
  <c r="AG1241" i="1"/>
  <c r="AN1241" i="1" s="1"/>
  <c r="AG1242" i="1"/>
  <c r="AN1242" i="1" s="1"/>
  <c r="AG1243" i="1"/>
  <c r="AN1243" i="1" s="1"/>
  <c r="AG1244" i="1"/>
  <c r="AN1244" i="1" s="1"/>
  <c r="AG1245" i="1"/>
  <c r="AN1245" i="1" s="1"/>
  <c r="AG1246" i="1"/>
  <c r="AN1246" i="1" s="1"/>
  <c r="AG1247" i="1"/>
  <c r="AN1247" i="1" s="1"/>
  <c r="AG1248" i="1"/>
  <c r="AN1248" i="1" s="1"/>
  <c r="AG1249" i="1"/>
  <c r="AN1249" i="1" s="1"/>
  <c r="AG1250" i="1"/>
  <c r="AN1250" i="1" s="1"/>
  <c r="AG1251" i="1"/>
  <c r="AN1251" i="1" s="1"/>
  <c r="AG1252" i="1"/>
  <c r="AN1252" i="1" s="1"/>
  <c r="AG1253" i="1"/>
  <c r="AN1253" i="1" s="1"/>
  <c r="AG1254" i="1"/>
  <c r="AN1254" i="1" s="1"/>
  <c r="AG1255" i="1"/>
  <c r="AN1255" i="1" s="1"/>
  <c r="AG1256" i="1"/>
  <c r="AN1256" i="1" s="1"/>
  <c r="AG1257" i="1"/>
  <c r="AN1257" i="1" s="1"/>
  <c r="AG1258" i="1"/>
  <c r="AN1258" i="1" s="1"/>
  <c r="AG1259" i="1"/>
  <c r="AN1259" i="1" s="1"/>
  <c r="AG1260" i="1"/>
  <c r="AN1260" i="1" s="1"/>
  <c r="AG1261" i="1"/>
  <c r="AN1261" i="1" s="1"/>
  <c r="AG1262" i="1"/>
  <c r="AN1262" i="1" s="1"/>
  <c r="AG1263" i="1"/>
  <c r="AN1263" i="1" s="1"/>
  <c r="AG1264" i="1"/>
  <c r="AN1264" i="1" s="1"/>
  <c r="AG1265" i="1"/>
  <c r="AN1265" i="1" s="1"/>
  <c r="AG1266" i="1"/>
  <c r="AN1266" i="1" s="1"/>
  <c r="AG1267" i="1"/>
  <c r="AN1267" i="1" s="1"/>
  <c r="AG1268" i="1"/>
  <c r="AN1268" i="1" s="1"/>
  <c r="AG1269" i="1"/>
  <c r="AN1269" i="1" s="1"/>
  <c r="AG1270" i="1"/>
  <c r="AN1270" i="1" s="1"/>
  <c r="AG1271" i="1"/>
  <c r="AN1271" i="1" s="1"/>
  <c r="AG1272" i="1"/>
  <c r="AN1272" i="1" s="1"/>
  <c r="AG1273" i="1"/>
  <c r="AN1273" i="1" s="1"/>
  <c r="AG1274" i="1"/>
  <c r="AN1274" i="1" s="1"/>
  <c r="AG1275" i="1"/>
  <c r="AN1275" i="1" s="1"/>
  <c r="AG1276" i="1"/>
  <c r="AN1276" i="1" s="1"/>
  <c r="AG1277" i="1"/>
  <c r="AN1277" i="1" s="1"/>
  <c r="AG1278" i="1"/>
  <c r="AN1278" i="1" s="1"/>
  <c r="AG1279" i="1"/>
  <c r="AN1279" i="1" s="1"/>
  <c r="AG1280" i="1"/>
  <c r="AN1280" i="1" s="1"/>
  <c r="AG1281" i="1"/>
  <c r="AN1281" i="1" s="1"/>
  <c r="AG1282" i="1"/>
  <c r="AN1282" i="1" s="1"/>
  <c r="AG1283" i="1"/>
  <c r="AN1283" i="1" s="1"/>
  <c r="AG1284" i="1"/>
  <c r="AN1284" i="1" s="1"/>
  <c r="AG1285" i="1"/>
  <c r="AN1285" i="1" s="1"/>
  <c r="AG1286" i="1"/>
  <c r="AN1286" i="1" s="1"/>
  <c r="AG1287" i="1"/>
  <c r="AN1287" i="1" s="1"/>
  <c r="AG1288" i="1"/>
  <c r="AN1288" i="1" s="1"/>
  <c r="AG1289" i="1"/>
  <c r="AN1289" i="1" s="1"/>
  <c r="AG1290" i="1"/>
  <c r="AN1290" i="1" s="1"/>
  <c r="AG1291" i="1"/>
  <c r="AN1291" i="1" s="1"/>
  <c r="AG1292" i="1"/>
  <c r="AN1292" i="1" s="1"/>
  <c r="AG1293" i="1"/>
  <c r="AN1293" i="1" s="1"/>
  <c r="AG1294" i="1"/>
  <c r="AN1294" i="1" s="1"/>
  <c r="AG1295" i="1"/>
  <c r="AN1295" i="1" s="1"/>
  <c r="AG1296" i="1"/>
  <c r="AN1296" i="1" s="1"/>
  <c r="AG1297" i="1"/>
  <c r="AN1297" i="1" s="1"/>
  <c r="AG1298" i="1"/>
  <c r="AN1298" i="1" s="1"/>
  <c r="AG1299" i="1"/>
  <c r="AN1299" i="1" s="1"/>
  <c r="AG1300" i="1"/>
  <c r="AN1300" i="1" s="1"/>
  <c r="AG1301" i="1"/>
  <c r="AN1301" i="1" s="1"/>
  <c r="AG1302" i="1"/>
  <c r="AN1302" i="1" s="1"/>
  <c r="AG1303" i="1"/>
  <c r="AN1303" i="1" s="1"/>
  <c r="AG1304" i="1"/>
  <c r="AN1304" i="1" s="1"/>
  <c r="AG1305" i="1"/>
  <c r="AN1305" i="1" s="1"/>
  <c r="AG1306" i="1"/>
  <c r="AN1306" i="1" s="1"/>
  <c r="AG1307" i="1"/>
  <c r="AN1307" i="1" s="1"/>
  <c r="AG1308" i="1"/>
  <c r="AN1308" i="1" s="1"/>
  <c r="AG1309" i="1"/>
  <c r="AN1309" i="1" s="1"/>
  <c r="AG1310" i="1"/>
  <c r="AN1310" i="1" s="1"/>
  <c r="AG1311" i="1"/>
  <c r="AN1311" i="1" s="1"/>
  <c r="AG1312" i="1"/>
  <c r="AN1312" i="1" s="1"/>
  <c r="AG1313" i="1"/>
  <c r="AN1313" i="1" s="1"/>
  <c r="AG1314" i="1"/>
  <c r="AN1314" i="1" s="1"/>
  <c r="AG1315" i="1"/>
  <c r="AN1315" i="1" s="1"/>
  <c r="AG1316" i="1"/>
  <c r="AN1316" i="1" s="1"/>
  <c r="AG1317" i="1"/>
  <c r="AN1317" i="1" s="1"/>
  <c r="AG1318" i="1"/>
  <c r="AN1318" i="1" s="1"/>
  <c r="AG1319" i="1"/>
  <c r="AN1319" i="1" s="1"/>
  <c r="AG1320" i="1"/>
  <c r="AN1320" i="1" s="1"/>
  <c r="AG1321" i="1"/>
  <c r="AN1321" i="1" s="1"/>
  <c r="AG1322" i="1"/>
  <c r="AN1322" i="1" s="1"/>
  <c r="AG1323" i="1"/>
  <c r="AN1323" i="1" s="1"/>
  <c r="AG1324" i="1"/>
  <c r="AN1324" i="1" s="1"/>
  <c r="AG1325" i="1"/>
  <c r="AN1325" i="1" s="1"/>
  <c r="AG1326" i="1"/>
  <c r="AN1326" i="1" s="1"/>
  <c r="AG1327" i="1"/>
  <c r="AN1327" i="1" s="1"/>
  <c r="AG1328" i="1"/>
  <c r="AN1328" i="1" s="1"/>
  <c r="AG1329" i="1"/>
  <c r="AN1329" i="1" s="1"/>
  <c r="AG1330" i="1"/>
  <c r="AN1330" i="1" s="1"/>
  <c r="AG1331" i="1"/>
  <c r="AN1331" i="1" s="1"/>
  <c r="AG1332" i="1"/>
  <c r="AN1332" i="1" s="1"/>
  <c r="AG1333" i="1"/>
  <c r="AN1333" i="1" s="1"/>
  <c r="AG1334" i="1"/>
  <c r="AN1334" i="1" s="1"/>
  <c r="AG1335" i="1"/>
  <c r="AN1335" i="1" s="1"/>
  <c r="AG1336" i="1"/>
  <c r="AN1336" i="1" s="1"/>
  <c r="AG1337" i="1"/>
  <c r="AN1337" i="1" s="1"/>
  <c r="AG1338" i="1"/>
  <c r="AN1338" i="1" s="1"/>
  <c r="AG1339" i="1"/>
  <c r="AN1339" i="1" s="1"/>
  <c r="AG1340" i="1"/>
  <c r="AN1340" i="1" s="1"/>
  <c r="AG1341" i="1"/>
  <c r="AN1341" i="1" s="1"/>
  <c r="AG1342" i="1"/>
  <c r="AN1342" i="1" s="1"/>
  <c r="AG1343" i="1"/>
  <c r="AN1343" i="1" s="1"/>
  <c r="AG1344" i="1"/>
  <c r="AN1344" i="1" s="1"/>
  <c r="AG1345" i="1"/>
  <c r="AN1345" i="1" s="1"/>
  <c r="AG1346" i="1"/>
  <c r="AN1346" i="1" s="1"/>
  <c r="AG1347" i="1"/>
  <c r="AN1347" i="1" s="1"/>
  <c r="AG1348" i="1"/>
  <c r="AN1348" i="1" s="1"/>
  <c r="AG1349" i="1"/>
  <c r="AN1349" i="1" s="1"/>
  <c r="AG1350" i="1"/>
  <c r="AN1350" i="1" s="1"/>
  <c r="AG1351" i="1"/>
  <c r="AN1351" i="1" s="1"/>
  <c r="AG1352" i="1"/>
  <c r="AN1352" i="1" s="1"/>
  <c r="AG1353" i="1"/>
  <c r="AN1353" i="1" s="1"/>
  <c r="AG1354" i="1"/>
  <c r="AN1354" i="1" s="1"/>
  <c r="AG1355" i="1"/>
  <c r="AN1355" i="1" s="1"/>
  <c r="AG1356" i="1"/>
  <c r="AN1356" i="1" s="1"/>
  <c r="AG1357" i="1"/>
  <c r="AN1357" i="1" s="1"/>
  <c r="AG1358" i="1"/>
  <c r="AN1358" i="1" s="1"/>
  <c r="AG1359" i="1"/>
  <c r="AN1359" i="1" s="1"/>
  <c r="AG1360" i="1"/>
  <c r="AN1360" i="1" s="1"/>
  <c r="AG1361" i="1"/>
  <c r="AN1361" i="1" s="1"/>
  <c r="AG1362" i="1"/>
  <c r="AN1362" i="1" s="1"/>
  <c r="AG1363" i="1"/>
  <c r="AN1363" i="1" s="1"/>
  <c r="AG1364" i="1"/>
  <c r="AN1364" i="1" s="1"/>
  <c r="AG1365" i="1"/>
  <c r="AN1365" i="1" s="1"/>
  <c r="AG1366" i="1"/>
  <c r="AN1366" i="1" s="1"/>
  <c r="AG1367" i="1"/>
  <c r="AN1367" i="1" s="1"/>
  <c r="AG1368" i="1"/>
  <c r="AN1368" i="1" s="1"/>
  <c r="AG1369" i="1"/>
  <c r="AN1369" i="1" s="1"/>
  <c r="AG1370" i="1"/>
  <c r="AN1370" i="1" s="1"/>
  <c r="AG1371" i="1"/>
  <c r="AN1371" i="1" s="1"/>
  <c r="AG1372" i="1"/>
  <c r="AN1372" i="1" s="1"/>
  <c r="AG1373" i="1"/>
  <c r="AN1373" i="1" s="1"/>
  <c r="AG1374" i="1"/>
  <c r="AN1374" i="1" s="1"/>
  <c r="AG1375" i="1"/>
  <c r="AN1375" i="1" s="1"/>
  <c r="AG1376" i="1"/>
  <c r="AN1376" i="1" s="1"/>
  <c r="AG1377" i="1"/>
  <c r="AN1377" i="1" s="1"/>
  <c r="AG1378" i="1"/>
  <c r="AN1378" i="1" s="1"/>
  <c r="AG1379" i="1"/>
  <c r="AN1379" i="1" s="1"/>
  <c r="AG1380" i="1"/>
  <c r="AN1380" i="1" s="1"/>
  <c r="AG1381" i="1"/>
  <c r="AN1381" i="1" s="1"/>
  <c r="AG1382" i="1"/>
  <c r="AN1382" i="1" s="1"/>
  <c r="AG1383" i="1"/>
  <c r="AN1383" i="1" s="1"/>
  <c r="AG1384" i="1"/>
  <c r="AN1384" i="1" s="1"/>
  <c r="AG1385" i="1"/>
  <c r="AN1385" i="1" s="1"/>
  <c r="AG1386" i="1"/>
  <c r="AN1386" i="1" s="1"/>
  <c r="AG1387" i="1"/>
  <c r="AN1387" i="1" s="1"/>
  <c r="AG1388" i="1"/>
  <c r="AN1388" i="1" s="1"/>
  <c r="AG1389" i="1"/>
  <c r="AN1389" i="1" s="1"/>
  <c r="AG1390" i="1"/>
  <c r="AN1390" i="1" s="1"/>
  <c r="AG1391" i="1"/>
  <c r="AN1391" i="1" s="1"/>
  <c r="AG1392" i="1"/>
  <c r="AN1392" i="1" s="1"/>
  <c r="AG1393" i="1"/>
  <c r="AN1393" i="1" s="1"/>
  <c r="AG1394" i="1"/>
  <c r="AN1394" i="1" s="1"/>
  <c r="AG1395" i="1"/>
  <c r="AN1395" i="1" s="1"/>
  <c r="AG1396" i="1"/>
  <c r="AN1396" i="1" s="1"/>
  <c r="AG1397" i="1"/>
  <c r="AN1397" i="1" s="1"/>
  <c r="AG1398" i="1"/>
  <c r="AN1398" i="1" s="1"/>
  <c r="AG1399" i="1"/>
  <c r="AN1399" i="1" s="1"/>
  <c r="AG1400" i="1"/>
  <c r="AN1400" i="1" s="1"/>
  <c r="AG1401" i="1"/>
  <c r="AN1401" i="1" s="1"/>
  <c r="AG1402" i="1"/>
  <c r="AN1402" i="1" s="1"/>
  <c r="AG1403" i="1"/>
  <c r="AN1403" i="1" s="1"/>
  <c r="AG1404" i="1"/>
  <c r="AN1404" i="1" s="1"/>
  <c r="AG1405" i="1"/>
  <c r="AN1405" i="1" s="1"/>
  <c r="AG1406" i="1"/>
  <c r="AN1406" i="1" s="1"/>
  <c r="AG1407" i="1"/>
  <c r="AN1407" i="1" s="1"/>
  <c r="AG1408" i="1"/>
  <c r="AN1408" i="1" s="1"/>
  <c r="AG1409" i="1"/>
  <c r="AN1409" i="1" s="1"/>
  <c r="AG1410" i="1"/>
  <c r="AN1410" i="1" s="1"/>
  <c r="AG1411" i="1"/>
  <c r="AN1411" i="1" s="1"/>
  <c r="AG1412" i="1"/>
  <c r="AN1412" i="1" s="1"/>
  <c r="AG1413" i="1"/>
  <c r="AN1413" i="1" s="1"/>
  <c r="AG1414" i="1"/>
  <c r="AN1414" i="1" s="1"/>
  <c r="AG1415" i="1"/>
  <c r="AN1415" i="1" s="1"/>
  <c r="AG1416" i="1"/>
  <c r="AN1416" i="1" s="1"/>
  <c r="AG1417" i="1"/>
  <c r="AN1417" i="1" s="1"/>
  <c r="AG1418" i="1"/>
  <c r="AN1418" i="1" s="1"/>
  <c r="AG1419" i="1"/>
  <c r="AN1419" i="1" s="1"/>
  <c r="AG1420" i="1"/>
  <c r="AN1420" i="1" s="1"/>
  <c r="AG1421" i="1"/>
  <c r="AN1421" i="1" s="1"/>
  <c r="AG1422" i="1"/>
  <c r="AN1422" i="1" s="1"/>
  <c r="AG1423" i="1"/>
  <c r="AN1423" i="1" s="1"/>
  <c r="AG1424" i="1"/>
  <c r="AN1424" i="1" s="1"/>
  <c r="AG1425" i="1"/>
  <c r="AN1425" i="1" s="1"/>
  <c r="AG1426" i="1"/>
  <c r="AN1426" i="1" s="1"/>
  <c r="AG1427" i="1"/>
  <c r="AN1427" i="1" s="1"/>
  <c r="AG1428" i="1"/>
  <c r="AN1428" i="1" s="1"/>
  <c r="AG1429" i="1"/>
  <c r="AN1429" i="1" s="1"/>
  <c r="AG1430" i="1"/>
  <c r="AN1430" i="1" s="1"/>
  <c r="AG1431" i="1"/>
  <c r="AN1431" i="1" s="1"/>
  <c r="AG1432" i="1"/>
  <c r="AN1432" i="1" s="1"/>
  <c r="AG1433" i="1"/>
  <c r="AN1433" i="1" s="1"/>
  <c r="AG1434" i="1"/>
  <c r="AN1434" i="1" s="1"/>
  <c r="AG1435" i="1"/>
  <c r="AN1435" i="1" s="1"/>
  <c r="AG1436" i="1"/>
  <c r="AN1436" i="1" s="1"/>
  <c r="AG1437" i="1"/>
  <c r="AN1437" i="1" s="1"/>
  <c r="AG1438" i="1"/>
  <c r="AN1438" i="1" s="1"/>
  <c r="AG1439" i="1"/>
  <c r="AN1439" i="1" s="1"/>
  <c r="AG1440" i="1"/>
  <c r="AN1440" i="1" s="1"/>
  <c r="AG1441" i="1"/>
  <c r="AN1441" i="1" s="1"/>
  <c r="AG1442" i="1"/>
  <c r="AN1442" i="1" s="1"/>
  <c r="AG1443" i="1"/>
  <c r="AN1443" i="1" s="1"/>
  <c r="AG1444" i="1"/>
  <c r="AN1444" i="1" s="1"/>
  <c r="AG1445" i="1"/>
  <c r="AN1445" i="1" s="1"/>
  <c r="AG1446" i="1"/>
  <c r="AN1446" i="1" s="1"/>
  <c r="AG1447" i="1"/>
  <c r="AN1447" i="1" s="1"/>
  <c r="AG1448" i="1"/>
  <c r="AN1448" i="1" s="1"/>
  <c r="AG1449" i="1"/>
  <c r="AN1449" i="1" s="1"/>
  <c r="AG1450" i="1"/>
  <c r="AN1450" i="1" s="1"/>
  <c r="AG1451" i="1"/>
  <c r="AN1451" i="1" s="1"/>
  <c r="AG1452" i="1"/>
  <c r="AN1452" i="1" s="1"/>
  <c r="AG1453" i="1"/>
  <c r="AN1453" i="1" s="1"/>
  <c r="AG1454" i="1"/>
  <c r="AN1454" i="1" s="1"/>
  <c r="AG1455" i="1"/>
  <c r="AN1455" i="1" s="1"/>
  <c r="AG1456" i="1"/>
  <c r="AN1456" i="1" s="1"/>
  <c r="AG1457" i="1"/>
  <c r="AN1457" i="1" s="1"/>
  <c r="AG1458" i="1"/>
  <c r="AN1458" i="1" s="1"/>
  <c r="AG1459" i="1"/>
  <c r="AN1459" i="1" s="1"/>
  <c r="AG1460" i="1"/>
  <c r="AN1460" i="1" s="1"/>
  <c r="AG1461" i="1"/>
  <c r="AN1461" i="1" s="1"/>
  <c r="AG1462" i="1"/>
  <c r="AN1462" i="1" s="1"/>
  <c r="AG1463" i="1"/>
  <c r="AN1463" i="1" s="1"/>
  <c r="AG1464" i="1"/>
  <c r="AN1464" i="1" s="1"/>
  <c r="AG1465" i="1"/>
  <c r="AN1465" i="1" s="1"/>
  <c r="AG1466" i="1"/>
  <c r="AN1466" i="1" s="1"/>
  <c r="AG1467" i="1"/>
  <c r="AN1467" i="1" s="1"/>
  <c r="AG1468" i="1"/>
  <c r="AN1468" i="1" s="1"/>
  <c r="AG1469" i="1"/>
  <c r="AN1469" i="1" s="1"/>
  <c r="AG1470" i="1"/>
  <c r="AN1470" i="1" s="1"/>
  <c r="AG1471" i="1"/>
  <c r="AN1471" i="1" s="1"/>
  <c r="AG1472" i="1"/>
  <c r="AN1472" i="1" s="1"/>
  <c r="AG1473" i="1"/>
  <c r="AN1473" i="1" s="1"/>
  <c r="AG1474" i="1"/>
  <c r="AN1474" i="1" s="1"/>
  <c r="AG1475" i="1"/>
  <c r="AN1475" i="1" s="1"/>
  <c r="AG1476" i="1"/>
  <c r="AN1476" i="1" s="1"/>
  <c r="AG1477" i="1"/>
  <c r="AN1477" i="1" s="1"/>
  <c r="AG1478" i="1"/>
  <c r="AN1478" i="1" s="1"/>
  <c r="AG1479" i="1"/>
  <c r="AN1479" i="1" s="1"/>
  <c r="AG1480" i="1"/>
  <c r="AN1480" i="1" s="1"/>
  <c r="AG1481" i="1"/>
  <c r="AN1481" i="1" s="1"/>
  <c r="AG1482" i="1"/>
  <c r="AN1482" i="1" s="1"/>
  <c r="AG1483" i="1"/>
  <c r="AN1483" i="1" s="1"/>
  <c r="AG1484" i="1"/>
  <c r="AN1484" i="1" s="1"/>
  <c r="AG1485" i="1"/>
  <c r="AN1485" i="1" s="1"/>
  <c r="AG1486" i="1"/>
  <c r="AN1486" i="1" s="1"/>
  <c r="AG1487" i="1"/>
  <c r="AN1487" i="1" s="1"/>
  <c r="AG1488" i="1"/>
  <c r="AN1488" i="1" s="1"/>
  <c r="AG1489" i="1"/>
  <c r="AN1489" i="1" s="1"/>
  <c r="AG1490" i="1"/>
  <c r="AN1490" i="1" s="1"/>
  <c r="AG1491" i="1"/>
  <c r="AN1491" i="1" s="1"/>
  <c r="AG1492" i="1"/>
  <c r="AN1492" i="1" s="1"/>
  <c r="AG1493" i="1"/>
  <c r="AN1493" i="1" s="1"/>
  <c r="AG1494" i="1"/>
  <c r="AN1494" i="1" s="1"/>
  <c r="AG1495" i="1"/>
  <c r="AN1495" i="1" s="1"/>
  <c r="AG1496" i="1"/>
  <c r="AN1496" i="1" s="1"/>
  <c r="AG1497" i="1"/>
  <c r="AN1497" i="1" s="1"/>
  <c r="AG1498" i="1"/>
  <c r="AN1498" i="1" s="1"/>
  <c r="AG1499" i="1"/>
  <c r="AN1499" i="1" s="1"/>
  <c r="AG1500" i="1"/>
  <c r="AN1500" i="1" s="1"/>
  <c r="AG1501" i="1"/>
  <c r="AN1501" i="1" s="1"/>
  <c r="AG1502" i="1"/>
  <c r="AN1502" i="1" s="1"/>
  <c r="AG1503" i="1"/>
  <c r="AN1503" i="1" s="1"/>
  <c r="AG1504" i="1"/>
  <c r="AN1504" i="1" s="1"/>
  <c r="AG1505" i="1"/>
  <c r="AN1505" i="1" s="1"/>
  <c r="AG1506" i="1"/>
  <c r="AN1506" i="1" s="1"/>
  <c r="AG1507" i="1"/>
  <c r="AN1507" i="1" s="1"/>
  <c r="AG1508" i="1"/>
  <c r="AN1508" i="1" s="1"/>
  <c r="AG1509" i="1"/>
  <c r="AN1509" i="1" s="1"/>
  <c r="AG1510" i="1"/>
  <c r="AN1510" i="1" s="1"/>
  <c r="AG1511" i="1"/>
  <c r="AN1511" i="1" s="1"/>
  <c r="AG1512" i="1"/>
  <c r="AN1512" i="1" s="1"/>
  <c r="AG1513" i="1"/>
  <c r="AN1513" i="1" s="1"/>
  <c r="AG1514" i="1"/>
  <c r="AN1514" i="1" s="1"/>
  <c r="AG1515" i="1"/>
  <c r="AN1515" i="1" s="1"/>
  <c r="AG1516" i="1"/>
  <c r="AN1516" i="1" s="1"/>
  <c r="AG1517" i="1"/>
  <c r="AN1517" i="1" s="1"/>
  <c r="AG1518" i="1"/>
  <c r="AN1518" i="1" s="1"/>
  <c r="AG1519" i="1"/>
  <c r="AN1519" i="1" s="1"/>
  <c r="AG1520" i="1"/>
  <c r="AN1520" i="1" s="1"/>
  <c r="AG1521" i="1"/>
  <c r="AN1521" i="1" s="1"/>
  <c r="AG1522" i="1"/>
  <c r="AN1522" i="1" s="1"/>
  <c r="AG1523" i="1"/>
  <c r="AN1523" i="1" s="1"/>
  <c r="AG1524" i="1"/>
  <c r="AN1524" i="1" s="1"/>
  <c r="AG1525" i="1"/>
  <c r="AN1525" i="1" s="1"/>
  <c r="AG1526" i="1"/>
  <c r="AN1526" i="1" s="1"/>
  <c r="AG1527" i="1"/>
  <c r="AN1527" i="1" s="1"/>
  <c r="AG1528" i="1"/>
  <c r="AN1528" i="1" s="1"/>
  <c r="AG1529" i="1"/>
  <c r="AN1529" i="1" s="1"/>
  <c r="AG1530" i="1"/>
  <c r="AN1530" i="1" s="1"/>
  <c r="AG1531" i="1"/>
  <c r="AN1531" i="1" s="1"/>
  <c r="AG1532" i="1"/>
  <c r="AN1532" i="1" s="1"/>
  <c r="AG1533" i="1"/>
  <c r="AN1533" i="1" s="1"/>
  <c r="AG1534" i="1"/>
  <c r="AN1534" i="1" s="1"/>
  <c r="AG1535" i="1"/>
  <c r="AN1535" i="1" s="1"/>
  <c r="AG1536" i="1"/>
  <c r="AN1536" i="1" s="1"/>
  <c r="AG1537" i="1"/>
  <c r="AN1537" i="1" s="1"/>
  <c r="AG1538" i="1"/>
  <c r="AN1538" i="1" s="1"/>
  <c r="AG1539" i="1"/>
  <c r="AN1539" i="1" s="1"/>
  <c r="AG1540" i="1"/>
  <c r="AN1540" i="1" s="1"/>
  <c r="AG1541" i="1"/>
  <c r="AN1541" i="1" s="1"/>
  <c r="AG1542" i="1"/>
  <c r="AN1542" i="1" s="1"/>
  <c r="AG1543" i="1"/>
  <c r="AN1543" i="1" s="1"/>
  <c r="AG1544" i="1"/>
  <c r="AN1544" i="1" s="1"/>
  <c r="AG1545" i="1"/>
  <c r="AN1545" i="1" s="1"/>
  <c r="AG1546" i="1"/>
  <c r="AN1546" i="1" s="1"/>
  <c r="AG1547" i="1"/>
  <c r="AN1547" i="1" s="1"/>
  <c r="AG1548" i="1"/>
  <c r="AN1548" i="1" s="1"/>
  <c r="AG1549" i="1"/>
  <c r="AN1549" i="1" s="1"/>
  <c r="AG1550" i="1"/>
  <c r="AN1550" i="1" s="1"/>
  <c r="AG1551" i="1"/>
  <c r="AN1551" i="1" s="1"/>
  <c r="AG1552" i="1"/>
  <c r="AN1552" i="1" s="1"/>
  <c r="AG1553" i="1"/>
  <c r="AN1553" i="1" s="1"/>
  <c r="AG1554" i="1"/>
  <c r="AN1554" i="1" s="1"/>
  <c r="AG1555" i="1"/>
  <c r="AN1555" i="1" s="1"/>
  <c r="AG1556" i="1"/>
  <c r="AN1556" i="1" s="1"/>
  <c r="AG1557" i="1"/>
  <c r="AN1557" i="1" s="1"/>
  <c r="AG1558" i="1"/>
  <c r="AN1558" i="1" s="1"/>
  <c r="AG1559" i="1"/>
  <c r="AN1559" i="1" s="1"/>
  <c r="AG1560" i="1"/>
  <c r="AN1560" i="1" s="1"/>
  <c r="AG1561" i="1"/>
  <c r="AN1561" i="1" s="1"/>
  <c r="AG1562" i="1"/>
  <c r="AN1562" i="1" s="1"/>
  <c r="AG1563" i="1"/>
  <c r="AN1563" i="1" s="1"/>
  <c r="AG1564" i="1"/>
  <c r="AN1564" i="1" s="1"/>
  <c r="AG1565" i="1"/>
  <c r="AN1565" i="1" s="1"/>
  <c r="AG1566" i="1"/>
  <c r="AN1566" i="1" s="1"/>
  <c r="AG1567" i="1"/>
  <c r="AN1567" i="1" s="1"/>
  <c r="AG1568" i="1"/>
  <c r="AN1568" i="1" s="1"/>
  <c r="AG1569" i="1"/>
  <c r="AN1569" i="1" s="1"/>
  <c r="AG1570" i="1"/>
  <c r="AN1570" i="1" s="1"/>
  <c r="AG1571" i="1"/>
  <c r="AN1571" i="1" s="1"/>
  <c r="AG1572" i="1"/>
  <c r="AN1572" i="1" s="1"/>
  <c r="AG1573" i="1"/>
  <c r="AN1573" i="1" s="1"/>
  <c r="AG1574" i="1"/>
  <c r="AN1574" i="1" s="1"/>
  <c r="AG1575" i="1"/>
  <c r="AN1575" i="1" s="1"/>
  <c r="AG1576" i="1"/>
  <c r="AN1576" i="1" s="1"/>
  <c r="AG1577" i="1"/>
  <c r="AN1577" i="1" s="1"/>
  <c r="AG1578" i="1"/>
  <c r="AN1578" i="1" s="1"/>
  <c r="AG1579" i="1"/>
  <c r="AN1579" i="1" s="1"/>
  <c r="AG1580" i="1"/>
  <c r="AN1580" i="1" s="1"/>
  <c r="AG1581" i="1"/>
  <c r="AN1581" i="1" s="1"/>
  <c r="AG1582" i="1"/>
  <c r="AN1582" i="1" s="1"/>
  <c r="AG1583" i="1"/>
  <c r="AN1583" i="1" s="1"/>
  <c r="AG1584" i="1"/>
  <c r="AN1584" i="1" s="1"/>
  <c r="AG1585" i="1"/>
  <c r="AN1585" i="1" s="1"/>
  <c r="AG1586" i="1"/>
  <c r="AN1586" i="1" s="1"/>
  <c r="AG1587" i="1"/>
  <c r="AN1587" i="1" s="1"/>
  <c r="AG1588" i="1"/>
  <c r="AN1588" i="1" s="1"/>
  <c r="AG1589" i="1"/>
  <c r="AN1589" i="1" s="1"/>
  <c r="AG1590" i="1"/>
  <c r="AN1590" i="1" s="1"/>
  <c r="AG1591" i="1"/>
  <c r="AN1591" i="1" s="1"/>
  <c r="AG1592" i="1"/>
  <c r="AN1592" i="1" s="1"/>
  <c r="AG1593" i="1"/>
  <c r="AN1593" i="1" s="1"/>
  <c r="AG1594" i="1"/>
  <c r="AN1594" i="1" s="1"/>
  <c r="AG1595" i="1"/>
  <c r="AN1595" i="1" s="1"/>
  <c r="AG1596" i="1"/>
  <c r="AN1596" i="1" s="1"/>
  <c r="AG1597" i="1"/>
  <c r="AN1597" i="1" s="1"/>
  <c r="AG1598" i="1"/>
  <c r="AN1598" i="1" s="1"/>
  <c r="AG1599" i="1"/>
  <c r="AN1599" i="1" s="1"/>
  <c r="AG1600" i="1"/>
  <c r="AN1600" i="1" s="1"/>
  <c r="AG1601" i="1"/>
  <c r="AN1601" i="1" s="1"/>
  <c r="AG1602" i="1"/>
  <c r="AN1602" i="1" s="1"/>
  <c r="AG1603" i="1"/>
  <c r="AN1603" i="1" s="1"/>
  <c r="AG1604" i="1"/>
  <c r="AN1604" i="1" s="1"/>
  <c r="AF14" i="1"/>
  <c r="AM14" i="1" s="1"/>
  <c r="AF15" i="1"/>
  <c r="AM15" i="1" s="1"/>
  <c r="AF16" i="1"/>
  <c r="AM16" i="1" s="1"/>
  <c r="AF17" i="1"/>
  <c r="AM17" i="1" s="1"/>
  <c r="AF18" i="1"/>
  <c r="AM18" i="1" s="1"/>
  <c r="AF19" i="1"/>
  <c r="AM19" i="1" s="1"/>
  <c r="AF20" i="1"/>
  <c r="AM20" i="1" s="1"/>
  <c r="AF21" i="1"/>
  <c r="AM21" i="1" s="1"/>
  <c r="AF22" i="1"/>
  <c r="AM22" i="1" s="1"/>
  <c r="AF23" i="1"/>
  <c r="AM23" i="1" s="1"/>
  <c r="AF24" i="1"/>
  <c r="AM24" i="1" s="1"/>
  <c r="AF25" i="1"/>
  <c r="AM25" i="1" s="1"/>
  <c r="AF26" i="1"/>
  <c r="AM26" i="1" s="1"/>
  <c r="AF27" i="1"/>
  <c r="AM27" i="1" s="1"/>
  <c r="AF28" i="1"/>
  <c r="AM28" i="1" s="1"/>
  <c r="AF29" i="1"/>
  <c r="AM29" i="1" s="1"/>
  <c r="AF30" i="1"/>
  <c r="AM30" i="1" s="1"/>
  <c r="AF31" i="1"/>
  <c r="AM31" i="1" s="1"/>
  <c r="AF32" i="1"/>
  <c r="AM32" i="1" s="1"/>
  <c r="AF33" i="1"/>
  <c r="AM33" i="1" s="1"/>
  <c r="AF34" i="1"/>
  <c r="AM34" i="1" s="1"/>
  <c r="AF35" i="1"/>
  <c r="AM35" i="1" s="1"/>
  <c r="AF36" i="1"/>
  <c r="AM36" i="1" s="1"/>
  <c r="AF37" i="1"/>
  <c r="AM37" i="1" s="1"/>
  <c r="AF38" i="1"/>
  <c r="AM38" i="1" s="1"/>
  <c r="AF39" i="1"/>
  <c r="AM39" i="1" s="1"/>
  <c r="AF40" i="1"/>
  <c r="AM40" i="1" s="1"/>
  <c r="AF41" i="1"/>
  <c r="AM41" i="1" s="1"/>
  <c r="AF42" i="1"/>
  <c r="AM42" i="1" s="1"/>
  <c r="AF43" i="1"/>
  <c r="AM43" i="1" s="1"/>
  <c r="AF44" i="1"/>
  <c r="AM44" i="1" s="1"/>
  <c r="AF45" i="1"/>
  <c r="AM45" i="1" s="1"/>
  <c r="AF46" i="1"/>
  <c r="AM46" i="1" s="1"/>
  <c r="AF47" i="1"/>
  <c r="AM47" i="1" s="1"/>
  <c r="AF48" i="1"/>
  <c r="AM48" i="1" s="1"/>
  <c r="AF49" i="1"/>
  <c r="AM49" i="1" s="1"/>
  <c r="AF50" i="1"/>
  <c r="AM50" i="1" s="1"/>
  <c r="AF51" i="1"/>
  <c r="AM51" i="1" s="1"/>
  <c r="AF52" i="1"/>
  <c r="AM52" i="1" s="1"/>
  <c r="AF53" i="1"/>
  <c r="AM53" i="1" s="1"/>
  <c r="AF54" i="1"/>
  <c r="AM54" i="1" s="1"/>
  <c r="AF55" i="1"/>
  <c r="AM55" i="1" s="1"/>
  <c r="AF56" i="1"/>
  <c r="AM56" i="1" s="1"/>
  <c r="AF57" i="1"/>
  <c r="AM57" i="1" s="1"/>
  <c r="AF58" i="1"/>
  <c r="AM58" i="1" s="1"/>
  <c r="AF59" i="1"/>
  <c r="AM59" i="1" s="1"/>
  <c r="AF60" i="1"/>
  <c r="AM60" i="1" s="1"/>
  <c r="AF61" i="1"/>
  <c r="AM61" i="1" s="1"/>
  <c r="AF62" i="1"/>
  <c r="AM62" i="1" s="1"/>
  <c r="AF63" i="1"/>
  <c r="AM63" i="1" s="1"/>
  <c r="AF64" i="1"/>
  <c r="AM64" i="1" s="1"/>
  <c r="AF65" i="1"/>
  <c r="AM65" i="1" s="1"/>
  <c r="AF66" i="1"/>
  <c r="AM66" i="1" s="1"/>
  <c r="AF67" i="1"/>
  <c r="AM67" i="1" s="1"/>
  <c r="AF68" i="1"/>
  <c r="AM68" i="1" s="1"/>
  <c r="AF69" i="1"/>
  <c r="AM69" i="1" s="1"/>
  <c r="AF70" i="1"/>
  <c r="AM70" i="1" s="1"/>
  <c r="AF71" i="1"/>
  <c r="AM71" i="1" s="1"/>
  <c r="AF72" i="1"/>
  <c r="AM72" i="1" s="1"/>
  <c r="AF73" i="1"/>
  <c r="AM73" i="1" s="1"/>
  <c r="AF74" i="1"/>
  <c r="AM74" i="1" s="1"/>
  <c r="AF75" i="1"/>
  <c r="AM75" i="1" s="1"/>
  <c r="AF76" i="1"/>
  <c r="AM76" i="1" s="1"/>
  <c r="AF77" i="1"/>
  <c r="AM77" i="1" s="1"/>
  <c r="AF78" i="1"/>
  <c r="AM78" i="1" s="1"/>
  <c r="AF79" i="1"/>
  <c r="AM79" i="1" s="1"/>
  <c r="AF80" i="1"/>
  <c r="AM80" i="1" s="1"/>
  <c r="AF81" i="1"/>
  <c r="AM81" i="1" s="1"/>
  <c r="AF82" i="1"/>
  <c r="AM82" i="1" s="1"/>
  <c r="AF83" i="1"/>
  <c r="AM83" i="1" s="1"/>
  <c r="AF84" i="1"/>
  <c r="AM84" i="1" s="1"/>
  <c r="AF85" i="1"/>
  <c r="AM85" i="1" s="1"/>
  <c r="AF86" i="1"/>
  <c r="AM86" i="1" s="1"/>
  <c r="AF87" i="1"/>
  <c r="AM87" i="1" s="1"/>
  <c r="AF88" i="1"/>
  <c r="AM88" i="1" s="1"/>
  <c r="AF89" i="1"/>
  <c r="AM89" i="1" s="1"/>
  <c r="AF90" i="1"/>
  <c r="AM90" i="1" s="1"/>
  <c r="AF91" i="1"/>
  <c r="AM91" i="1" s="1"/>
  <c r="AF92" i="1"/>
  <c r="AM92" i="1" s="1"/>
  <c r="AF93" i="1"/>
  <c r="AM93" i="1" s="1"/>
  <c r="AF94" i="1"/>
  <c r="AM94" i="1" s="1"/>
  <c r="AF95" i="1"/>
  <c r="AM95" i="1" s="1"/>
  <c r="AF96" i="1"/>
  <c r="AM96" i="1" s="1"/>
  <c r="AF97" i="1"/>
  <c r="AM97" i="1" s="1"/>
  <c r="AF98" i="1"/>
  <c r="AM98" i="1" s="1"/>
  <c r="AF99" i="1"/>
  <c r="AM99" i="1" s="1"/>
  <c r="AF100" i="1"/>
  <c r="AM100" i="1" s="1"/>
  <c r="AF101" i="1"/>
  <c r="AM101" i="1" s="1"/>
  <c r="AF102" i="1"/>
  <c r="AM102" i="1" s="1"/>
  <c r="AF103" i="1"/>
  <c r="AM103" i="1" s="1"/>
  <c r="AF104" i="1"/>
  <c r="AM104" i="1" s="1"/>
  <c r="AF105" i="1"/>
  <c r="AM105" i="1" s="1"/>
  <c r="AF106" i="1"/>
  <c r="AM106" i="1" s="1"/>
  <c r="AF107" i="1"/>
  <c r="AM107" i="1" s="1"/>
  <c r="AF108" i="1"/>
  <c r="AM108" i="1" s="1"/>
  <c r="AF109" i="1"/>
  <c r="AM109" i="1" s="1"/>
  <c r="AF110" i="1"/>
  <c r="AM110" i="1" s="1"/>
  <c r="AF111" i="1"/>
  <c r="AM111" i="1" s="1"/>
  <c r="AF112" i="1"/>
  <c r="AM112" i="1" s="1"/>
  <c r="AF113" i="1"/>
  <c r="AM113" i="1" s="1"/>
  <c r="AF114" i="1"/>
  <c r="AM114" i="1" s="1"/>
  <c r="AF115" i="1"/>
  <c r="AM115" i="1" s="1"/>
  <c r="AF116" i="1"/>
  <c r="AM116" i="1" s="1"/>
  <c r="AF117" i="1"/>
  <c r="AM117" i="1" s="1"/>
  <c r="AF118" i="1"/>
  <c r="AM118" i="1" s="1"/>
  <c r="AF119" i="1"/>
  <c r="AM119" i="1" s="1"/>
  <c r="AF120" i="1"/>
  <c r="AM120" i="1" s="1"/>
  <c r="AF121" i="1"/>
  <c r="AM121" i="1" s="1"/>
  <c r="AF122" i="1"/>
  <c r="AM122" i="1" s="1"/>
  <c r="AF123" i="1"/>
  <c r="AM123" i="1" s="1"/>
  <c r="AF124" i="1"/>
  <c r="AM124" i="1" s="1"/>
  <c r="AF125" i="1"/>
  <c r="AM125" i="1" s="1"/>
  <c r="AF126" i="1"/>
  <c r="AM126" i="1" s="1"/>
  <c r="AF127" i="1"/>
  <c r="AM127" i="1" s="1"/>
  <c r="AF128" i="1"/>
  <c r="AM128" i="1" s="1"/>
  <c r="AF129" i="1"/>
  <c r="AM129" i="1" s="1"/>
  <c r="AF130" i="1"/>
  <c r="AM130" i="1" s="1"/>
  <c r="AF131" i="1"/>
  <c r="AM131" i="1" s="1"/>
  <c r="AF132" i="1"/>
  <c r="AM132" i="1" s="1"/>
  <c r="AF133" i="1"/>
  <c r="AM133" i="1" s="1"/>
  <c r="AF134" i="1"/>
  <c r="AM134" i="1" s="1"/>
  <c r="AF135" i="1"/>
  <c r="AM135" i="1" s="1"/>
  <c r="AF136" i="1"/>
  <c r="AM136" i="1" s="1"/>
  <c r="AF137" i="1"/>
  <c r="AM137" i="1" s="1"/>
  <c r="AF138" i="1"/>
  <c r="AM138" i="1" s="1"/>
  <c r="AF139" i="1"/>
  <c r="AM139" i="1" s="1"/>
  <c r="AF140" i="1"/>
  <c r="AM140" i="1" s="1"/>
  <c r="AF141" i="1"/>
  <c r="AM141" i="1" s="1"/>
  <c r="AF142" i="1"/>
  <c r="AM142" i="1" s="1"/>
  <c r="AF143" i="1"/>
  <c r="AM143" i="1" s="1"/>
  <c r="AF144" i="1"/>
  <c r="AM144" i="1" s="1"/>
  <c r="AF145" i="1"/>
  <c r="AM145" i="1" s="1"/>
  <c r="AF146" i="1"/>
  <c r="AM146" i="1" s="1"/>
  <c r="AF147" i="1"/>
  <c r="AM147" i="1" s="1"/>
  <c r="AF148" i="1"/>
  <c r="AM148" i="1" s="1"/>
  <c r="AF149" i="1"/>
  <c r="AM149" i="1" s="1"/>
  <c r="AF150" i="1"/>
  <c r="AM150" i="1" s="1"/>
  <c r="AF151" i="1"/>
  <c r="AM151" i="1" s="1"/>
  <c r="AF152" i="1"/>
  <c r="AM152" i="1" s="1"/>
  <c r="AF153" i="1"/>
  <c r="AM153" i="1" s="1"/>
  <c r="AF154" i="1"/>
  <c r="AM154" i="1" s="1"/>
  <c r="AF155" i="1"/>
  <c r="AM155" i="1" s="1"/>
  <c r="AF156" i="1"/>
  <c r="AM156" i="1" s="1"/>
  <c r="AF157" i="1"/>
  <c r="AM157" i="1" s="1"/>
  <c r="AF158" i="1"/>
  <c r="AM158" i="1" s="1"/>
  <c r="AF159" i="1"/>
  <c r="AM159" i="1" s="1"/>
  <c r="AF160" i="1"/>
  <c r="AM160" i="1" s="1"/>
  <c r="AF161" i="1"/>
  <c r="AM161" i="1" s="1"/>
  <c r="AF162" i="1"/>
  <c r="AM162" i="1" s="1"/>
  <c r="AF163" i="1"/>
  <c r="AM163" i="1" s="1"/>
  <c r="AF164" i="1"/>
  <c r="AM164" i="1" s="1"/>
  <c r="AF165" i="1"/>
  <c r="AM165" i="1" s="1"/>
  <c r="AF166" i="1"/>
  <c r="AM166" i="1" s="1"/>
  <c r="AF167" i="1"/>
  <c r="AM167" i="1" s="1"/>
  <c r="AF168" i="1"/>
  <c r="AM168" i="1" s="1"/>
  <c r="AF169" i="1"/>
  <c r="AM169" i="1" s="1"/>
  <c r="AF170" i="1"/>
  <c r="AM170" i="1" s="1"/>
  <c r="AF171" i="1"/>
  <c r="AM171" i="1" s="1"/>
  <c r="AF172" i="1"/>
  <c r="AM172" i="1" s="1"/>
  <c r="AF173" i="1"/>
  <c r="AM173" i="1" s="1"/>
  <c r="AF174" i="1"/>
  <c r="AM174" i="1" s="1"/>
  <c r="AF175" i="1"/>
  <c r="AM175" i="1" s="1"/>
  <c r="AF176" i="1"/>
  <c r="AM176" i="1" s="1"/>
  <c r="AF177" i="1"/>
  <c r="AM177" i="1" s="1"/>
  <c r="AF178" i="1"/>
  <c r="AM178" i="1" s="1"/>
  <c r="AF179" i="1"/>
  <c r="AM179" i="1" s="1"/>
  <c r="AF180" i="1"/>
  <c r="AM180" i="1" s="1"/>
  <c r="AF181" i="1"/>
  <c r="AM181" i="1" s="1"/>
  <c r="AF182" i="1"/>
  <c r="AM182" i="1" s="1"/>
  <c r="AF183" i="1"/>
  <c r="AM183" i="1" s="1"/>
  <c r="AF184" i="1"/>
  <c r="AM184" i="1" s="1"/>
  <c r="AF185" i="1"/>
  <c r="AM185" i="1" s="1"/>
  <c r="AF186" i="1"/>
  <c r="AM186" i="1" s="1"/>
  <c r="AF187" i="1"/>
  <c r="AM187" i="1" s="1"/>
  <c r="AF188" i="1"/>
  <c r="AM188" i="1" s="1"/>
  <c r="AF189" i="1"/>
  <c r="AM189" i="1" s="1"/>
  <c r="AF190" i="1"/>
  <c r="AM190" i="1" s="1"/>
  <c r="AF191" i="1"/>
  <c r="AM191" i="1" s="1"/>
  <c r="AF192" i="1"/>
  <c r="AM192" i="1" s="1"/>
  <c r="AF193" i="1"/>
  <c r="AM193" i="1" s="1"/>
  <c r="AF194" i="1"/>
  <c r="AM194" i="1" s="1"/>
  <c r="AF195" i="1"/>
  <c r="AM195" i="1" s="1"/>
  <c r="AF196" i="1"/>
  <c r="AM196" i="1" s="1"/>
  <c r="AF197" i="1"/>
  <c r="AM197" i="1" s="1"/>
  <c r="AF198" i="1"/>
  <c r="AM198" i="1" s="1"/>
  <c r="AF199" i="1"/>
  <c r="AM199" i="1" s="1"/>
  <c r="AF200" i="1"/>
  <c r="AM200" i="1" s="1"/>
  <c r="AF201" i="1"/>
  <c r="AM201" i="1" s="1"/>
  <c r="AF202" i="1"/>
  <c r="AM202" i="1" s="1"/>
  <c r="AF203" i="1"/>
  <c r="AM203" i="1" s="1"/>
  <c r="AF204" i="1"/>
  <c r="AM204" i="1" s="1"/>
  <c r="AF205" i="1"/>
  <c r="AM205" i="1" s="1"/>
  <c r="AF206" i="1"/>
  <c r="AM206" i="1" s="1"/>
  <c r="AF207" i="1"/>
  <c r="AM207" i="1" s="1"/>
  <c r="AF208" i="1"/>
  <c r="AM208" i="1" s="1"/>
  <c r="AF209" i="1"/>
  <c r="AM209" i="1" s="1"/>
  <c r="AF210" i="1"/>
  <c r="AM210" i="1" s="1"/>
  <c r="AF211" i="1"/>
  <c r="AM211" i="1" s="1"/>
  <c r="AF212" i="1"/>
  <c r="AM212" i="1" s="1"/>
  <c r="AF213" i="1"/>
  <c r="AM213" i="1" s="1"/>
  <c r="AF214" i="1"/>
  <c r="AM214" i="1" s="1"/>
  <c r="AF215" i="1"/>
  <c r="AM215" i="1" s="1"/>
  <c r="AF216" i="1"/>
  <c r="AM216" i="1" s="1"/>
  <c r="AF217" i="1"/>
  <c r="AM217" i="1" s="1"/>
  <c r="AF218" i="1"/>
  <c r="AM218" i="1" s="1"/>
  <c r="AF219" i="1"/>
  <c r="AM219" i="1" s="1"/>
  <c r="AF220" i="1"/>
  <c r="AM220" i="1" s="1"/>
  <c r="AF221" i="1"/>
  <c r="AM221" i="1" s="1"/>
  <c r="AF222" i="1"/>
  <c r="AM222" i="1" s="1"/>
  <c r="AF223" i="1"/>
  <c r="AM223" i="1" s="1"/>
  <c r="AF224" i="1"/>
  <c r="AM224" i="1" s="1"/>
  <c r="AF225" i="1"/>
  <c r="AM225" i="1" s="1"/>
  <c r="AF226" i="1"/>
  <c r="AM226" i="1" s="1"/>
  <c r="AF227" i="1"/>
  <c r="AM227" i="1" s="1"/>
  <c r="AF228" i="1"/>
  <c r="AM228" i="1" s="1"/>
  <c r="AF229" i="1"/>
  <c r="AM229" i="1" s="1"/>
  <c r="AF230" i="1"/>
  <c r="AM230" i="1" s="1"/>
  <c r="AF231" i="1"/>
  <c r="AM231" i="1" s="1"/>
  <c r="AF232" i="1"/>
  <c r="AM232" i="1" s="1"/>
  <c r="AF233" i="1"/>
  <c r="AM233" i="1" s="1"/>
  <c r="AF234" i="1"/>
  <c r="AM234" i="1" s="1"/>
  <c r="AF235" i="1"/>
  <c r="AM235" i="1" s="1"/>
  <c r="AF236" i="1"/>
  <c r="AM236" i="1" s="1"/>
  <c r="AF237" i="1"/>
  <c r="AM237" i="1" s="1"/>
  <c r="AF238" i="1"/>
  <c r="AM238" i="1" s="1"/>
  <c r="AF239" i="1"/>
  <c r="AM239" i="1" s="1"/>
  <c r="AF240" i="1"/>
  <c r="AM240" i="1" s="1"/>
  <c r="AF241" i="1"/>
  <c r="AM241" i="1" s="1"/>
  <c r="AF242" i="1"/>
  <c r="AM242" i="1" s="1"/>
  <c r="AF243" i="1"/>
  <c r="AM243" i="1" s="1"/>
  <c r="AF244" i="1"/>
  <c r="AM244" i="1" s="1"/>
  <c r="AF245" i="1"/>
  <c r="AM245" i="1" s="1"/>
  <c r="AF246" i="1"/>
  <c r="AM246" i="1" s="1"/>
  <c r="AF247" i="1"/>
  <c r="AM247" i="1" s="1"/>
  <c r="AF248" i="1"/>
  <c r="AM248" i="1" s="1"/>
  <c r="AF249" i="1"/>
  <c r="AM249" i="1" s="1"/>
  <c r="AF250" i="1"/>
  <c r="AM250" i="1" s="1"/>
  <c r="AF251" i="1"/>
  <c r="AM251" i="1" s="1"/>
  <c r="AF252" i="1"/>
  <c r="AM252" i="1" s="1"/>
  <c r="AF253" i="1"/>
  <c r="AM253" i="1" s="1"/>
  <c r="AF254" i="1"/>
  <c r="AM254" i="1" s="1"/>
  <c r="AF255" i="1"/>
  <c r="AM255" i="1" s="1"/>
  <c r="AF256" i="1"/>
  <c r="AM256" i="1" s="1"/>
  <c r="AF257" i="1"/>
  <c r="AM257" i="1" s="1"/>
  <c r="AF258" i="1"/>
  <c r="AM258" i="1" s="1"/>
  <c r="AF259" i="1"/>
  <c r="AM259" i="1" s="1"/>
  <c r="AF260" i="1"/>
  <c r="AM260" i="1" s="1"/>
  <c r="AF261" i="1"/>
  <c r="AM261" i="1" s="1"/>
  <c r="AF262" i="1"/>
  <c r="AM262" i="1" s="1"/>
  <c r="AF263" i="1"/>
  <c r="AM263" i="1" s="1"/>
  <c r="AF264" i="1"/>
  <c r="AM264" i="1" s="1"/>
  <c r="AF265" i="1"/>
  <c r="AM265" i="1" s="1"/>
  <c r="AF266" i="1"/>
  <c r="AM266" i="1" s="1"/>
  <c r="AF267" i="1"/>
  <c r="AM267" i="1" s="1"/>
  <c r="AF268" i="1"/>
  <c r="AM268" i="1" s="1"/>
  <c r="AF269" i="1"/>
  <c r="AM269" i="1" s="1"/>
  <c r="AF270" i="1"/>
  <c r="AM270" i="1" s="1"/>
  <c r="AF271" i="1"/>
  <c r="AM271" i="1" s="1"/>
  <c r="AF272" i="1"/>
  <c r="AM272" i="1" s="1"/>
  <c r="AF273" i="1"/>
  <c r="AM273" i="1" s="1"/>
  <c r="AF274" i="1"/>
  <c r="AM274" i="1" s="1"/>
  <c r="AF275" i="1"/>
  <c r="AM275" i="1" s="1"/>
  <c r="AF276" i="1"/>
  <c r="AM276" i="1" s="1"/>
  <c r="AF277" i="1"/>
  <c r="AM277" i="1" s="1"/>
  <c r="AF278" i="1"/>
  <c r="AM278" i="1" s="1"/>
  <c r="AF279" i="1"/>
  <c r="AM279" i="1" s="1"/>
  <c r="AF280" i="1"/>
  <c r="AM280" i="1" s="1"/>
  <c r="AF281" i="1"/>
  <c r="AM281" i="1" s="1"/>
  <c r="AF282" i="1"/>
  <c r="AM282" i="1" s="1"/>
  <c r="AF283" i="1"/>
  <c r="AM283" i="1" s="1"/>
  <c r="AF284" i="1"/>
  <c r="AM284" i="1" s="1"/>
  <c r="AF285" i="1"/>
  <c r="AM285" i="1" s="1"/>
  <c r="AF286" i="1"/>
  <c r="AM286" i="1" s="1"/>
  <c r="AF287" i="1"/>
  <c r="AM287" i="1" s="1"/>
  <c r="AF288" i="1"/>
  <c r="AM288" i="1" s="1"/>
  <c r="AF289" i="1"/>
  <c r="AM289" i="1" s="1"/>
  <c r="AF290" i="1"/>
  <c r="AM290" i="1" s="1"/>
  <c r="AF291" i="1"/>
  <c r="AM291" i="1" s="1"/>
  <c r="AF292" i="1"/>
  <c r="AM292" i="1" s="1"/>
  <c r="AF293" i="1"/>
  <c r="AM293" i="1" s="1"/>
  <c r="AF294" i="1"/>
  <c r="AM294" i="1" s="1"/>
  <c r="AF295" i="1"/>
  <c r="AM295" i="1" s="1"/>
  <c r="AF296" i="1"/>
  <c r="AM296" i="1" s="1"/>
  <c r="AF297" i="1"/>
  <c r="AM297" i="1" s="1"/>
  <c r="AF298" i="1"/>
  <c r="AM298" i="1" s="1"/>
  <c r="AF299" i="1"/>
  <c r="AM299" i="1" s="1"/>
  <c r="AF300" i="1"/>
  <c r="AM300" i="1" s="1"/>
  <c r="AF301" i="1"/>
  <c r="AM301" i="1" s="1"/>
  <c r="AF302" i="1"/>
  <c r="AM302" i="1" s="1"/>
  <c r="AF303" i="1"/>
  <c r="AM303" i="1" s="1"/>
  <c r="AF304" i="1"/>
  <c r="AM304" i="1" s="1"/>
  <c r="AF305" i="1"/>
  <c r="AM305" i="1" s="1"/>
  <c r="AF306" i="1"/>
  <c r="AM306" i="1" s="1"/>
  <c r="AF307" i="1"/>
  <c r="AM307" i="1" s="1"/>
  <c r="AF308" i="1"/>
  <c r="AM308" i="1" s="1"/>
  <c r="AF309" i="1"/>
  <c r="AM309" i="1" s="1"/>
  <c r="AF310" i="1"/>
  <c r="AM310" i="1" s="1"/>
  <c r="AF311" i="1"/>
  <c r="AM311" i="1" s="1"/>
  <c r="AF312" i="1"/>
  <c r="AM312" i="1" s="1"/>
  <c r="AF313" i="1"/>
  <c r="AM313" i="1" s="1"/>
  <c r="AF314" i="1"/>
  <c r="AM314" i="1" s="1"/>
  <c r="AF315" i="1"/>
  <c r="AM315" i="1" s="1"/>
  <c r="AF316" i="1"/>
  <c r="AM316" i="1" s="1"/>
  <c r="AF317" i="1"/>
  <c r="AM317" i="1" s="1"/>
  <c r="AF318" i="1"/>
  <c r="AM318" i="1" s="1"/>
  <c r="AF319" i="1"/>
  <c r="AM319" i="1" s="1"/>
  <c r="AF320" i="1"/>
  <c r="AM320" i="1" s="1"/>
  <c r="AF321" i="1"/>
  <c r="AM321" i="1" s="1"/>
  <c r="AF322" i="1"/>
  <c r="AM322" i="1" s="1"/>
  <c r="AF323" i="1"/>
  <c r="AM323" i="1" s="1"/>
  <c r="AF324" i="1"/>
  <c r="AM324" i="1" s="1"/>
  <c r="AF325" i="1"/>
  <c r="AM325" i="1" s="1"/>
  <c r="AF326" i="1"/>
  <c r="AM326" i="1" s="1"/>
  <c r="AF327" i="1"/>
  <c r="AM327" i="1" s="1"/>
  <c r="AF328" i="1"/>
  <c r="AM328" i="1" s="1"/>
  <c r="AF329" i="1"/>
  <c r="AM329" i="1" s="1"/>
  <c r="AF330" i="1"/>
  <c r="AM330" i="1" s="1"/>
  <c r="AF331" i="1"/>
  <c r="AM331" i="1" s="1"/>
  <c r="AF332" i="1"/>
  <c r="AM332" i="1" s="1"/>
  <c r="AF333" i="1"/>
  <c r="AM333" i="1" s="1"/>
  <c r="AF334" i="1"/>
  <c r="AM334" i="1" s="1"/>
  <c r="AF335" i="1"/>
  <c r="AM335" i="1" s="1"/>
  <c r="AF336" i="1"/>
  <c r="AM336" i="1" s="1"/>
  <c r="AF337" i="1"/>
  <c r="AM337" i="1" s="1"/>
  <c r="AF338" i="1"/>
  <c r="AM338" i="1" s="1"/>
  <c r="AF339" i="1"/>
  <c r="AM339" i="1" s="1"/>
  <c r="AF340" i="1"/>
  <c r="AM340" i="1" s="1"/>
  <c r="AF341" i="1"/>
  <c r="AM341" i="1" s="1"/>
  <c r="AF342" i="1"/>
  <c r="AM342" i="1" s="1"/>
  <c r="AF343" i="1"/>
  <c r="AM343" i="1" s="1"/>
  <c r="AF344" i="1"/>
  <c r="AM344" i="1" s="1"/>
  <c r="AF345" i="1"/>
  <c r="AM345" i="1" s="1"/>
  <c r="AF346" i="1"/>
  <c r="AM346" i="1" s="1"/>
  <c r="AF347" i="1"/>
  <c r="AM347" i="1" s="1"/>
  <c r="AF348" i="1"/>
  <c r="AM348" i="1" s="1"/>
  <c r="AF349" i="1"/>
  <c r="AM349" i="1" s="1"/>
  <c r="AF350" i="1"/>
  <c r="AM350" i="1" s="1"/>
  <c r="AF351" i="1"/>
  <c r="AM351" i="1" s="1"/>
  <c r="AF352" i="1"/>
  <c r="AM352" i="1" s="1"/>
  <c r="AF353" i="1"/>
  <c r="AM353" i="1" s="1"/>
  <c r="AF354" i="1"/>
  <c r="AM354" i="1" s="1"/>
  <c r="AF355" i="1"/>
  <c r="AM355" i="1" s="1"/>
  <c r="AF356" i="1"/>
  <c r="AM356" i="1" s="1"/>
  <c r="AF357" i="1"/>
  <c r="AM357" i="1" s="1"/>
  <c r="AF358" i="1"/>
  <c r="AM358" i="1" s="1"/>
  <c r="AF359" i="1"/>
  <c r="AM359" i="1" s="1"/>
  <c r="AF360" i="1"/>
  <c r="AM360" i="1" s="1"/>
  <c r="AF361" i="1"/>
  <c r="AM361" i="1" s="1"/>
  <c r="AF362" i="1"/>
  <c r="AM362" i="1" s="1"/>
  <c r="AF363" i="1"/>
  <c r="AM363" i="1" s="1"/>
  <c r="AF364" i="1"/>
  <c r="AM364" i="1" s="1"/>
  <c r="AF365" i="1"/>
  <c r="AM365" i="1" s="1"/>
  <c r="AF366" i="1"/>
  <c r="AM366" i="1" s="1"/>
  <c r="AF367" i="1"/>
  <c r="AM367" i="1" s="1"/>
  <c r="AF368" i="1"/>
  <c r="AM368" i="1" s="1"/>
  <c r="AF369" i="1"/>
  <c r="AM369" i="1" s="1"/>
  <c r="AF370" i="1"/>
  <c r="AM370" i="1" s="1"/>
  <c r="AF371" i="1"/>
  <c r="AM371" i="1" s="1"/>
  <c r="AF372" i="1"/>
  <c r="AM372" i="1" s="1"/>
  <c r="AF373" i="1"/>
  <c r="AM373" i="1" s="1"/>
  <c r="AF374" i="1"/>
  <c r="AM374" i="1" s="1"/>
  <c r="AF375" i="1"/>
  <c r="AM375" i="1" s="1"/>
  <c r="AF376" i="1"/>
  <c r="AM376" i="1" s="1"/>
  <c r="AF377" i="1"/>
  <c r="AM377" i="1" s="1"/>
  <c r="AF378" i="1"/>
  <c r="AM378" i="1" s="1"/>
  <c r="AF379" i="1"/>
  <c r="AM379" i="1" s="1"/>
  <c r="AF380" i="1"/>
  <c r="AM380" i="1" s="1"/>
  <c r="AF381" i="1"/>
  <c r="AM381" i="1" s="1"/>
  <c r="AF382" i="1"/>
  <c r="AM382" i="1" s="1"/>
  <c r="AF383" i="1"/>
  <c r="AM383" i="1" s="1"/>
  <c r="AF384" i="1"/>
  <c r="AM384" i="1" s="1"/>
  <c r="AF385" i="1"/>
  <c r="AM385" i="1" s="1"/>
  <c r="AF386" i="1"/>
  <c r="AM386" i="1" s="1"/>
  <c r="AF387" i="1"/>
  <c r="AM387" i="1" s="1"/>
  <c r="AF388" i="1"/>
  <c r="AM388" i="1" s="1"/>
  <c r="AF389" i="1"/>
  <c r="AM389" i="1" s="1"/>
  <c r="AF390" i="1"/>
  <c r="AM390" i="1" s="1"/>
  <c r="AF391" i="1"/>
  <c r="AM391" i="1" s="1"/>
  <c r="AF392" i="1"/>
  <c r="AM392" i="1" s="1"/>
  <c r="AF393" i="1"/>
  <c r="AM393" i="1" s="1"/>
  <c r="AF394" i="1"/>
  <c r="AM394" i="1" s="1"/>
  <c r="AF395" i="1"/>
  <c r="AM395" i="1" s="1"/>
  <c r="AF396" i="1"/>
  <c r="AM396" i="1" s="1"/>
  <c r="AF397" i="1"/>
  <c r="AM397" i="1" s="1"/>
  <c r="AF398" i="1"/>
  <c r="AM398" i="1" s="1"/>
  <c r="AF399" i="1"/>
  <c r="AM399" i="1" s="1"/>
  <c r="AF400" i="1"/>
  <c r="AM400" i="1" s="1"/>
  <c r="AF401" i="1"/>
  <c r="AM401" i="1" s="1"/>
  <c r="AF402" i="1"/>
  <c r="AM402" i="1" s="1"/>
  <c r="AF403" i="1"/>
  <c r="AM403" i="1" s="1"/>
  <c r="AF404" i="1"/>
  <c r="AM404" i="1" s="1"/>
  <c r="AF405" i="1"/>
  <c r="AM405" i="1" s="1"/>
  <c r="AF406" i="1"/>
  <c r="AM406" i="1" s="1"/>
  <c r="AF407" i="1"/>
  <c r="AM407" i="1" s="1"/>
  <c r="AF408" i="1"/>
  <c r="AM408" i="1" s="1"/>
  <c r="AF409" i="1"/>
  <c r="AM409" i="1" s="1"/>
  <c r="AF410" i="1"/>
  <c r="AM410" i="1" s="1"/>
  <c r="AF411" i="1"/>
  <c r="AM411" i="1" s="1"/>
  <c r="AF412" i="1"/>
  <c r="AM412" i="1" s="1"/>
  <c r="AF413" i="1"/>
  <c r="AM413" i="1" s="1"/>
  <c r="AF414" i="1"/>
  <c r="AM414" i="1" s="1"/>
  <c r="AF415" i="1"/>
  <c r="AM415" i="1" s="1"/>
  <c r="AF416" i="1"/>
  <c r="AM416" i="1" s="1"/>
  <c r="AF417" i="1"/>
  <c r="AM417" i="1" s="1"/>
  <c r="AF418" i="1"/>
  <c r="AM418" i="1" s="1"/>
  <c r="AF419" i="1"/>
  <c r="AM419" i="1" s="1"/>
  <c r="AF420" i="1"/>
  <c r="AM420" i="1" s="1"/>
  <c r="AF421" i="1"/>
  <c r="AM421" i="1" s="1"/>
  <c r="AF422" i="1"/>
  <c r="AM422" i="1" s="1"/>
  <c r="AF423" i="1"/>
  <c r="AM423" i="1" s="1"/>
  <c r="AF424" i="1"/>
  <c r="AM424" i="1" s="1"/>
  <c r="AF425" i="1"/>
  <c r="AM425" i="1" s="1"/>
  <c r="AF426" i="1"/>
  <c r="AM426" i="1" s="1"/>
  <c r="AF427" i="1"/>
  <c r="AM427" i="1" s="1"/>
  <c r="AF428" i="1"/>
  <c r="AM428" i="1" s="1"/>
  <c r="AF429" i="1"/>
  <c r="AM429" i="1" s="1"/>
  <c r="AF430" i="1"/>
  <c r="AM430" i="1" s="1"/>
  <c r="AF431" i="1"/>
  <c r="AM431" i="1" s="1"/>
  <c r="AF432" i="1"/>
  <c r="AM432" i="1" s="1"/>
  <c r="AF433" i="1"/>
  <c r="AM433" i="1" s="1"/>
  <c r="AF434" i="1"/>
  <c r="AM434" i="1" s="1"/>
  <c r="AF435" i="1"/>
  <c r="AM435" i="1" s="1"/>
  <c r="AF436" i="1"/>
  <c r="AM436" i="1" s="1"/>
  <c r="AF437" i="1"/>
  <c r="AM437" i="1" s="1"/>
  <c r="AF438" i="1"/>
  <c r="AM438" i="1" s="1"/>
  <c r="AF439" i="1"/>
  <c r="AM439" i="1" s="1"/>
  <c r="AF440" i="1"/>
  <c r="AM440" i="1" s="1"/>
  <c r="AF441" i="1"/>
  <c r="AM441" i="1" s="1"/>
  <c r="AF442" i="1"/>
  <c r="AM442" i="1" s="1"/>
  <c r="AF443" i="1"/>
  <c r="AM443" i="1" s="1"/>
  <c r="AF444" i="1"/>
  <c r="AM444" i="1" s="1"/>
  <c r="AF445" i="1"/>
  <c r="AM445" i="1" s="1"/>
  <c r="AF446" i="1"/>
  <c r="AM446" i="1" s="1"/>
  <c r="AF447" i="1"/>
  <c r="AM447" i="1" s="1"/>
  <c r="AF448" i="1"/>
  <c r="AM448" i="1" s="1"/>
  <c r="AF449" i="1"/>
  <c r="AM449" i="1" s="1"/>
  <c r="AF450" i="1"/>
  <c r="AM450" i="1" s="1"/>
  <c r="AF451" i="1"/>
  <c r="AM451" i="1" s="1"/>
  <c r="AF452" i="1"/>
  <c r="AM452" i="1" s="1"/>
  <c r="AF453" i="1"/>
  <c r="AM453" i="1" s="1"/>
  <c r="AF454" i="1"/>
  <c r="AM454" i="1" s="1"/>
  <c r="AF455" i="1"/>
  <c r="AM455" i="1" s="1"/>
  <c r="AF456" i="1"/>
  <c r="AM456" i="1" s="1"/>
  <c r="AF457" i="1"/>
  <c r="AM457" i="1" s="1"/>
  <c r="AF458" i="1"/>
  <c r="AM458" i="1" s="1"/>
  <c r="AF459" i="1"/>
  <c r="AM459" i="1" s="1"/>
  <c r="AF460" i="1"/>
  <c r="AM460" i="1" s="1"/>
  <c r="AF461" i="1"/>
  <c r="AM461" i="1" s="1"/>
  <c r="AF462" i="1"/>
  <c r="AM462" i="1" s="1"/>
  <c r="AF463" i="1"/>
  <c r="AM463" i="1" s="1"/>
  <c r="AF464" i="1"/>
  <c r="AM464" i="1" s="1"/>
  <c r="AF465" i="1"/>
  <c r="AM465" i="1" s="1"/>
  <c r="AF466" i="1"/>
  <c r="AM466" i="1" s="1"/>
  <c r="AF467" i="1"/>
  <c r="AM467" i="1" s="1"/>
  <c r="AF468" i="1"/>
  <c r="AM468" i="1" s="1"/>
  <c r="AF469" i="1"/>
  <c r="AM469" i="1" s="1"/>
  <c r="AF470" i="1"/>
  <c r="AM470" i="1" s="1"/>
  <c r="AF471" i="1"/>
  <c r="AM471" i="1" s="1"/>
  <c r="AF472" i="1"/>
  <c r="AM472" i="1" s="1"/>
  <c r="AF473" i="1"/>
  <c r="AM473" i="1" s="1"/>
  <c r="AF474" i="1"/>
  <c r="AM474" i="1" s="1"/>
  <c r="AF475" i="1"/>
  <c r="AM475" i="1" s="1"/>
  <c r="AF476" i="1"/>
  <c r="AM476" i="1" s="1"/>
  <c r="AF477" i="1"/>
  <c r="AM477" i="1" s="1"/>
  <c r="AF478" i="1"/>
  <c r="AM478" i="1" s="1"/>
  <c r="AF479" i="1"/>
  <c r="AM479" i="1" s="1"/>
  <c r="AF480" i="1"/>
  <c r="AM480" i="1" s="1"/>
  <c r="AF481" i="1"/>
  <c r="AM481" i="1" s="1"/>
  <c r="AF482" i="1"/>
  <c r="AM482" i="1" s="1"/>
  <c r="AF483" i="1"/>
  <c r="AM483" i="1" s="1"/>
  <c r="AF484" i="1"/>
  <c r="AM484" i="1" s="1"/>
  <c r="AF485" i="1"/>
  <c r="AM485" i="1" s="1"/>
  <c r="AF486" i="1"/>
  <c r="AM486" i="1" s="1"/>
  <c r="AF487" i="1"/>
  <c r="AM487" i="1" s="1"/>
  <c r="AF488" i="1"/>
  <c r="AM488" i="1" s="1"/>
  <c r="AF489" i="1"/>
  <c r="AM489" i="1" s="1"/>
  <c r="AF490" i="1"/>
  <c r="AM490" i="1" s="1"/>
  <c r="AF491" i="1"/>
  <c r="AM491" i="1" s="1"/>
  <c r="AF492" i="1"/>
  <c r="AM492" i="1" s="1"/>
  <c r="AF493" i="1"/>
  <c r="AM493" i="1" s="1"/>
  <c r="AF494" i="1"/>
  <c r="AM494" i="1" s="1"/>
  <c r="AF495" i="1"/>
  <c r="AM495" i="1" s="1"/>
  <c r="AF496" i="1"/>
  <c r="AM496" i="1" s="1"/>
  <c r="AF497" i="1"/>
  <c r="AM497" i="1" s="1"/>
  <c r="AF498" i="1"/>
  <c r="AM498" i="1" s="1"/>
  <c r="AF499" i="1"/>
  <c r="AM499" i="1" s="1"/>
  <c r="AF500" i="1"/>
  <c r="AM500" i="1" s="1"/>
  <c r="AF501" i="1"/>
  <c r="AM501" i="1" s="1"/>
  <c r="AF502" i="1"/>
  <c r="AM502" i="1" s="1"/>
  <c r="AF503" i="1"/>
  <c r="AM503" i="1" s="1"/>
  <c r="AF504" i="1"/>
  <c r="AM504" i="1" s="1"/>
  <c r="AF505" i="1"/>
  <c r="AM505" i="1" s="1"/>
  <c r="AF506" i="1"/>
  <c r="AM506" i="1" s="1"/>
  <c r="AF507" i="1"/>
  <c r="AM507" i="1" s="1"/>
  <c r="AF508" i="1"/>
  <c r="AM508" i="1" s="1"/>
  <c r="AF509" i="1"/>
  <c r="AM509" i="1" s="1"/>
  <c r="AF510" i="1"/>
  <c r="AM510" i="1" s="1"/>
  <c r="AF511" i="1"/>
  <c r="AM511" i="1" s="1"/>
  <c r="AF512" i="1"/>
  <c r="AM512" i="1" s="1"/>
  <c r="AF513" i="1"/>
  <c r="AM513" i="1" s="1"/>
  <c r="AF514" i="1"/>
  <c r="AM514" i="1" s="1"/>
  <c r="AF515" i="1"/>
  <c r="AM515" i="1" s="1"/>
  <c r="AF516" i="1"/>
  <c r="AM516" i="1" s="1"/>
  <c r="AF517" i="1"/>
  <c r="AM517" i="1" s="1"/>
  <c r="AF518" i="1"/>
  <c r="AM518" i="1" s="1"/>
  <c r="AF519" i="1"/>
  <c r="AM519" i="1" s="1"/>
  <c r="AF520" i="1"/>
  <c r="AM520" i="1" s="1"/>
  <c r="AF521" i="1"/>
  <c r="AM521" i="1" s="1"/>
  <c r="AF522" i="1"/>
  <c r="AM522" i="1" s="1"/>
  <c r="AF523" i="1"/>
  <c r="AM523" i="1" s="1"/>
  <c r="AF524" i="1"/>
  <c r="AM524" i="1" s="1"/>
  <c r="AF525" i="1"/>
  <c r="AM525" i="1" s="1"/>
  <c r="AF526" i="1"/>
  <c r="AM526" i="1" s="1"/>
  <c r="AF527" i="1"/>
  <c r="AM527" i="1" s="1"/>
  <c r="AF528" i="1"/>
  <c r="AM528" i="1" s="1"/>
  <c r="AF529" i="1"/>
  <c r="AM529" i="1" s="1"/>
  <c r="AF530" i="1"/>
  <c r="AM530" i="1" s="1"/>
  <c r="AF531" i="1"/>
  <c r="AM531" i="1" s="1"/>
  <c r="AF532" i="1"/>
  <c r="AM532" i="1" s="1"/>
  <c r="AF533" i="1"/>
  <c r="AM533" i="1" s="1"/>
  <c r="AF534" i="1"/>
  <c r="AM534" i="1" s="1"/>
  <c r="AF535" i="1"/>
  <c r="AM535" i="1" s="1"/>
  <c r="AF536" i="1"/>
  <c r="AM536" i="1" s="1"/>
  <c r="AF537" i="1"/>
  <c r="AM537" i="1" s="1"/>
  <c r="AF538" i="1"/>
  <c r="AM538" i="1" s="1"/>
  <c r="AF539" i="1"/>
  <c r="AM539" i="1" s="1"/>
  <c r="AF540" i="1"/>
  <c r="AM540" i="1" s="1"/>
  <c r="AF541" i="1"/>
  <c r="AM541" i="1" s="1"/>
  <c r="AF542" i="1"/>
  <c r="AM542" i="1" s="1"/>
  <c r="AF543" i="1"/>
  <c r="AM543" i="1" s="1"/>
  <c r="AF544" i="1"/>
  <c r="AM544" i="1" s="1"/>
  <c r="AF545" i="1"/>
  <c r="AM545" i="1" s="1"/>
  <c r="AF546" i="1"/>
  <c r="AM546" i="1" s="1"/>
  <c r="AF547" i="1"/>
  <c r="AM547" i="1" s="1"/>
  <c r="AF548" i="1"/>
  <c r="AM548" i="1" s="1"/>
  <c r="AF549" i="1"/>
  <c r="AM549" i="1" s="1"/>
  <c r="AF550" i="1"/>
  <c r="AM550" i="1" s="1"/>
  <c r="AF551" i="1"/>
  <c r="AM551" i="1" s="1"/>
  <c r="AF552" i="1"/>
  <c r="AM552" i="1" s="1"/>
  <c r="AF553" i="1"/>
  <c r="AM553" i="1" s="1"/>
  <c r="AF554" i="1"/>
  <c r="AM554" i="1" s="1"/>
  <c r="AF555" i="1"/>
  <c r="AM555" i="1" s="1"/>
  <c r="AF556" i="1"/>
  <c r="AM556" i="1" s="1"/>
  <c r="AF557" i="1"/>
  <c r="AM557" i="1" s="1"/>
  <c r="AF558" i="1"/>
  <c r="AM558" i="1" s="1"/>
  <c r="AF559" i="1"/>
  <c r="AM559" i="1" s="1"/>
  <c r="AF560" i="1"/>
  <c r="AM560" i="1" s="1"/>
  <c r="AF561" i="1"/>
  <c r="AM561" i="1" s="1"/>
  <c r="AF562" i="1"/>
  <c r="AM562" i="1" s="1"/>
  <c r="AF563" i="1"/>
  <c r="AM563" i="1" s="1"/>
  <c r="AF564" i="1"/>
  <c r="AM564" i="1" s="1"/>
  <c r="AF565" i="1"/>
  <c r="AM565" i="1" s="1"/>
  <c r="AF566" i="1"/>
  <c r="AM566" i="1" s="1"/>
  <c r="AF567" i="1"/>
  <c r="AM567" i="1" s="1"/>
  <c r="AF568" i="1"/>
  <c r="AM568" i="1" s="1"/>
  <c r="AF569" i="1"/>
  <c r="AM569" i="1" s="1"/>
  <c r="AF570" i="1"/>
  <c r="AM570" i="1" s="1"/>
  <c r="AF571" i="1"/>
  <c r="AM571" i="1" s="1"/>
  <c r="AF572" i="1"/>
  <c r="AM572" i="1" s="1"/>
  <c r="AF573" i="1"/>
  <c r="AM573" i="1" s="1"/>
  <c r="AF574" i="1"/>
  <c r="AM574" i="1" s="1"/>
  <c r="AF575" i="1"/>
  <c r="AM575" i="1" s="1"/>
  <c r="AF576" i="1"/>
  <c r="AM576" i="1" s="1"/>
  <c r="AF577" i="1"/>
  <c r="AM577" i="1" s="1"/>
  <c r="AF578" i="1"/>
  <c r="AM578" i="1" s="1"/>
  <c r="AF579" i="1"/>
  <c r="AM579" i="1" s="1"/>
  <c r="AF580" i="1"/>
  <c r="AM580" i="1" s="1"/>
  <c r="AF581" i="1"/>
  <c r="AM581" i="1" s="1"/>
  <c r="AF582" i="1"/>
  <c r="AM582" i="1" s="1"/>
  <c r="AF583" i="1"/>
  <c r="AM583" i="1" s="1"/>
  <c r="AF584" i="1"/>
  <c r="AM584" i="1" s="1"/>
  <c r="AF585" i="1"/>
  <c r="AM585" i="1" s="1"/>
  <c r="AF586" i="1"/>
  <c r="AM586" i="1" s="1"/>
  <c r="AF587" i="1"/>
  <c r="AM587" i="1" s="1"/>
  <c r="AF588" i="1"/>
  <c r="AM588" i="1" s="1"/>
  <c r="AF589" i="1"/>
  <c r="AM589" i="1" s="1"/>
  <c r="AF590" i="1"/>
  <c r="AM590" i="1" s="1"/>
  <c r="AF591" i="1"/>
  <c r="AM591" i="1" s="1"/>
  <c r="AF592" i="1"/>
  <c r="AM592" i="1" s="1"/>
  <c r="AF593" i="1"/>
  <c r="AM593" i="1" s="1"/>
  <c r="AF594" i="1"/>
  <c r="AM594" i="1" s="1"/>
  <c r="AF595" i="1"/>
  <c r="AM595" i="1" s="1"/>
  <c r="AF596" i="1"/>
  <c r="AM596" i="1" s="1"/>
  <c r="AF597" i="1"/>
  <c r="AM597" i="1" s="1"/>
  <c r="AF598" i="1"/>
  <c r="AM598" i="1" s="1"/>
  <c r="AF599" i="1"/>
  <c r="AM599" i="1" s="1"/>
  <c r="AF600" i="1"/>
  <c r="AM600" i="1" s="1"/>
  <c r="AF601" i="1"/>
  <c r="AM601" i="1" s="1"/>
  <c r="AF602" i="1"/>
  <c r="AM602" i="1" s="1"/>
  <c r="AF603" i="1"/>
  <c r="AM603" i="1" s="1"/>
  <c r="AF604" i="1"/>
  <c r="AM604" i="1" s="1"/>
  <c r="AF605" i="1"/>
  <c r="AM605" i="1" s="1"/>
  <c r="AF606" i="1"/>
  <c r="AM606" i="1" s="1"/>
  <c r="AF607" i="1"/>
  <c r="AM607" i="1" s="1"/>
  <c r="AF608" i="1"/>
  <c r="AM608" i="1" s="1"/>
  <c r="AF609" i="1"/>
  <c r="AM609" i="1" s="1"/>
  <c r="AF610" i="1"/>
  <c r="AM610" i="1" s="1"/>
  <c r="AF611" i="1"/>
  <c r="AM611" i="1" s="1"/>
  <c r="AF612" i="1"/>
  <c r="AM612" i="1" s="1"/>
  <c r="AF613" i="1"/>
  <c r="AM613" i="1" s="1"/>
  <c r="AF614" i="1"/>
  <c r="AM614" i="1" s="1"/>
  <c r="AF615" i="1"/>
  <c r="AM615" i="1" s="1"/>
  <c r="AF616" i="1"/>
  <c r="AM616" i="1" s="1"/>
  <c r="AF617" i="1"/>
  <c r="AM617" i="1" s="1"/>
  <c r="AF618" i="1"/>
  <c r="AM618" i="1" s="1"/>
  <c r="AF619" i="1"/>
  <c r="AM619" i="1" s="1"/>
  <c r="AF620" i="1"/>
  <c r="AM620" i="1" s="1"/>
  <c r="AF621" i="1"/>
  <c r="AM621" i="1" s="1"/>
  <c r="AF622" i="1"/>
  <c r="AM622" i="1" s="1"/>
  <c r="AF623" i="1"/>
  <c r="AM623" i="1" s="1"/>
  <c r="AF624" i="1"/>
  <c r="AM624" i="1" s="1"/>
  <c r="AF625" i="1"/>
  <c r="AM625" i="1" s="1"/>
  <c r="AF626" i="1"/>
  <c r="AM626" i="1" s="1"/>
  <c r="AF627" i="1"/>
  <c r="AM627" i="1" s="1"/>
  <c r="AF628" i="1"/>
  <c r="AM628" i="1" s="1"/>
  <c r="AF629" i="1"/>
  <c r="AM629" i="1" s="1"/>
  <c r="AF630" i="1"/>
  <c r="AM630" i="1" s="1"/>
  <c r="AF631" i="1"/>
  <c r="AM631" i="1" s="1"/>
  <c r="AF632" i="1"/>
  <c r="AM632" i="1" s="1"/>
  <c r="AF633" i="1"/>
  <c r="AM633" i="1" s="1"/>
  <c r="AF634" i="1"/>
  <c r="AM634" i="1" s="1"/>
  <c r="AF635" i="1"/>
  <c r="AM635" i="1" s="1"/>
  <c r="AF636" i="1"/>
  <c r="AM636" i="1" s="1"/>
  <c r="AF637" i="1"/>
  <c r="AM637" i="1" s="1"/>
  <c r="AF638" i="1"/>
  <c r="AM638" i="1" s="1"/>
  <c r="AF639" i="1"/>
  <c r="AM639" i="1" s="1"/>
  <c r="AF640" i="1"/>
  <c r="AM640" i="1" s="1"/>
  <c r="AF641" i="1"/>
  <c r="AM641" i="1" s="1"/>
  <c r="AF642" i="1"/>
  <c r="AM642" i="1" s="1"/>
  <c r="AF643" i="1"/>
  <c r="AM643" i="1" s="1"/>
  <c r="AF644" i="1"/>
  <c r="AM644" i="1" s="1"/>
  <c r="AF645" i="1"/>
  <c r="AM645" i="1" s="1"/>
  <c r="AF646" i="1"/>
  <c r="AM646" i="1" s="1"/>
  <c r="AF647" i="1"/>
  <c r="AM647" i="1" s="1"/>
  <c r="AF648" i="1"/>
  <c r="AM648" i="1" s="1"/>
  <c r="AF649" i="1"/>
  <c r="AM649" i="1" s="1"/>
  <c r="AF650" i="1"/>
  <c r="AM650" i="1" s="1"/>
  <c r="AF651" i="1"/>
  <c r="AM651" i="1" s="1"/>
  <c r="AF652" i="1"/>
  <c r="AM652" i="1" s="1"/>
  <c r="AF653" i="1"/>
  <c r="AM653" i="1" s="1"/>
  <c r="AF654" i="1"/>
  <c r="AM654" i="1" s="1"/>
  <c r="AF655" i="1"/>
  <c r="AM655" i="1" s="1"/>
  <c r="AF656" i="1"/>
  <c r="AM656" i="1" s="1"/>
  <c r="AF657" i="1"/>
  <c r="AM657" i="1" s="1"/>
  <c r="AF658" i="1"/>
  <c r="AM658" i="1" s="1"/>
  <c r="AF659" i="1"/>
  <c r="AM659" i="1" s="1"/>
  <c r="AF660" i="1"/>
  <c r="AM660" i="1" s="1"/>
  <c r="AF661" i="1"/>
  <c r="AM661" i="1" s="1"/>
  <c r="AF662" i="1"/>
  <c r="AM662" i="1" s="1"/>
  <c r="AF663" i="1"/>
  <c r="AM663" i="1" s="1"/>
  <c r="AF664" i="1"/>
  <c r="AM664" i="1" s="1"/>
  <c r="AF665" i="1"/>
  <c r="AM665" i="1" s="1"/>
  <c r="AF666" i="1"/>
  <c r="AM666" i="1" s="1"/>
  <c r="AF667" i="1"/>
  <c r="AM667" i="1" s="1"/>
  <c r="AF668" i="1"/>
  <c r="AM668" i="1" s="1"/>
  <c r="AF669" i="1"/>
  <c r="AM669" i="1" s="1"/>
  <c r="AF670" i="1"/>
  <c r="AM670" i="1" s="1"/>
  <c r="AF671" i="1"/>
  <c r="AM671" i="1" s="1"/>
  <c r="AF672" i="1"/>
  <c r="AM672" i="1" s="1"/>
  <c r="AF673" i="1"/>
  <c r="AM673" i="1" s="1"/>
  <c r="AF674" i="1"/>
  <c r="AM674" i="1" s="1"/>
  <c r="AF675" i="1"/>
  <c r="AM675" i="1" s="1"/>
  <c r="AF676" i="1"/>
  <c r="AM676" i="1" s="1"/>
  <c r="AF677" i="1"/>
  <c r="AM677" i="1" s="1"/>
  <c r="AF678" i="1"/>
  <c r="AM678" i="1" s="1"/>
  <c r="AF679" i="1"/>
  <c r="AM679" i="1" s="1"/>
  <c r="AF680" i="1"/>
  <c r="AM680" i="1" s="1"/>
  <c r="AF681" i="1"/>
  <c r="AM681" i="1" s="1"/>
  <c r="AF682" i="1"/>
  <c r="AM682" i="1" s="1"/>
  <c r="AF683" i="1"/>
  <c r="AM683" i="1" s="1"/>
  <c r="AF684" i="1"/>
  <c r="AM684" i="1" s="1"/>
  <c r="AF685" i="1"/>
  <c r="AM685" i="1" s="1"/>
  <c r="AF686" i="1"/>
  <c r="AM686" i="1" s="1"/>
  <c r="AF687" i="1"/>
  <c r="AM687" i="1" s="1"/>
  <c r="AF688" i="1"/>
  <c r="AM688" i="1" s="1"/>
  <c r="AF689" i="1"/>
  <c r="AM689" i="1" s="1"/>
  <c r="AF690" i="1"/>
  <c r="AM690" i="1" s="1"/>
  <c r="AF691" i="1"/>
  <c r="AM691" i="1" s="1"/>
  <c r="AF692" i="1"/>
  <c r="AM692" i="1" s="1"/>
  <c r="AF693" i="1"/>
  <c r="AM693" i="1" s="1"/>
  <c r="AF694" i="1"/>
  <c r="AM694" i="1" s="1"/>
  <c r="AF695" i="1"/>
  <c r="AM695" i="1" s="1"/>
  <c r="AF696" i="1"/>
  <c r="AM696" i="1" s="1"/>
  <c r="AF697" i="1"/>
  <c r="AM697" i="1" s="1"/>
  <c r="AF698" i="1"/>
  <c r="AM698" i="1" s="1"/>
  <c r="AF699" i="1"/>
  <c r="AM699" i="1" s="1"/>
  <c r="AF700" i="1"/>
  <c r="AM700" i="1" s="1"/>
  <c r="AF701" i="1"/>
  <c r="AM701" i="1" s="1"/>
  <c r="AF702" i="1"/>
  <c r="AM702" i="1" s="1"/>
  <c r="AF703" i="1"/>
  <c r="AM703" i="1" s="1"/>
  <c r="AF704" i="1"/>
  <c r="AM704" i="1" s="1"/>
  <c r="AF705" i="1"/>
  <c r="AM705" i="1" s="1"/>
  <c r="AF706" i="1"/>
  <c r="AM706" i="1" s="1"/>
  <c r="AF707" i="1"/>
  <c r="AM707" i="1" s="1"/>
  <c r="AF708" i="1"/>
  <c r="AM708" i="1" s="1"/>
  <c r="AF709" i="1"/>
  <c r="AM709" i="1" s="1"/>
  <c r="AF710" i="1"/>
  <c r="AM710" i="1" s="1"/>
  <c r="AF711" i="1"/>
  <c r="AM711" i="1" s="1"/>
  <c r="AF712" i="1"/>
  <c r="AM712" i="1" s="1"/>
  <c r="AF713" i="1"/>
  <c r="AM713" i="1" s="1"/>
  <c r="AF714" i="1"/>
  <c r="AM714" i="1" s="1"/>
  <c r="AF715" i="1"/>
  <c r="AM715" i="1" s="1"/>
  <c r="AF716" i="1"/>
  <c r="AM716" i="1" s="1"/>
  <c r="AF717" i="1"/>
  <c r="AM717" i="1" s="1"/>
  <c r="AF718" i="1"/>
  <c r="AM718" i="1" s="1"/>
  <c r="AF719" i="1"/>
  <c r="AM719" i="1" s="1"/>
  <c r="AF720" i="1"/>
  <c r="AM720" i="1" s="1"/>
  <c r="AF721" i="1"/>
  <c r="AM721" i="1" s="1"/>
  <c r="AF722" i="1"/>
  <c r="AM722" i="1" s="1"/>
  <c r="AF723" i="1"/>
  <c r="AM723" i="1" s="1"/>
  <c r="AF724" i="1"/>
  <c r="AM724" i="1" s="1"/>
  <c r="AF725" i="1"/>
  <c r="AM725" i="1" s="1"/>
  <c r="AF726" i="1"/>
  <c r="AM726" i="1" s="1"/>
  <c r="AF727" i="1"/>
  <c r="AM727" i="1" s="1"/>
  <c r="AF728" i="1"/>
  <c r="AM728" i="1" s="1"/>
  <c r="AF729" i="1"/>
  <c r="AM729" i="1" s="1"/>
  <c r="AF730" i="1"/>
  <c r="AM730" i="1" s="1"/>
  <c r="AF731" i="1"/>
  <c r="AM731" i="1" s="1"/>
  <c r="AF732" i="1"/>
  <c r="AM732" i="1" s="1"/>
  <c r="AF733" i="1"/>
  <c r="AM733" i="1" s="1"/>
  <c r="AF734" i="1"/>
  <c r="AM734" i="1" s="1"/>
  <c r="AF735" i="1"/>
  <c r="AM735" i="1" s="1"/>
  <c r="AF736" i="1"/>
  <c r="AM736" i="1" s="1"/>
  <c r="AF737" i="1"/>
  <c r="AM737" i="1" s="1"/>
  <c r="AF738" i="1"/>
  <c r="AM738" i="1" s="1"/>
  <c r="AF739" i="1"/>
  <c r="AM739" i="1" s="1"/>
  <c r="AF740" i="1"/>
  <c r="AM740" i="1" s="1"/>
  <c r="AF741" i="1"/>
  <c r="AM741" i="1" s="1"/>
  <c r="AF742" i="1"/>
  <c r="AM742" i="1" s="1"/>
  <c r="AF743" i="1"/>
  <c r="AM743" i="1" s="1"/>
  <c r="AF744" i="1"/>
  <c r="AM744" i="1" s="1"/>
  <c r="AF745" i="1"/>
  <c r="AM745" i="1" s="1"/>
  <c r="AF746" i="1"/>
  <c r="AM746" i="1" s="1"/>
  <c r="AF747" i="1"/>
  <c r="AM747" i="1" s="1"/>
  <c r="AF748" i="1"/>
  <c r="AM748" i="1" s="1"/>
  <c r="AF749" i="1"/>
  <c r="AM749" i="1" s="1"/>
  <c r="AF750" i="1"/>
  <c r="AM750" i="1" s="1"/>
  <c r="AF751" i="1"/>
  <c r="AM751" i="1" s="1"/>
  <c r="AF752" i="1"/>
  <c r="AM752" i="1" s="1"/>
  <c r="AF753" i="1"/>
  <c r="AM753" i="1" s="1"/>
  <c r="AF754" i="1"/>
  <c r="AM754" i="1" s="1"/>
  <c r="AF755" i="1"/>
  <c r="AM755" i="1" s="1"/>
  <c r="AF756" i="1"/>
  <c r="AM756" i="1" s="1"/>
  <c r="AF757" i="1"/>
  <c r="AM757" i="1" s="1"/>
  <c r="AF758" i="1"/>
  <c r="AM758" i="1" s="1"/>
  <c r="AF759" i="1"/>
  <c r="AM759" i="1" s="1"/>
  <c r="AF760" i="1"/>
  <c r="AM760" i="1" s="1"/>
  <c r="AF761" i="1"/>
  <c r="AM761" i="1" s="1"/>
  <c r="AF762" i="1"/>
  <c r="AM762" i="1" s="1"/>
  <c r="AF763" i="1"/>
  <c r="AM763" i="1" s="1"/>
  <c r="AF764" i="1"/>
  <c r="AM764" i="1" s="1"/>
  <c r="AF765" i="1"/>
  <c r="AM765" i="1" s="1"/>
  <c r="AF766" i="1"/>
  <c r="AM766" i="1" s="1"/>
  <c r="AF767" i="1"/>
  <c r="AM767" i="1" s="1"/>
  <c r="AF768" i="1"/>
  <c r="AM768" i="1" s="1"/>
  <c r="AF769" i="1"/>
  <c r="AM769" i="1" s="1"/>
  <c r="AF770" i="1"/>
  <c r="AM770" i="1" s="1"/>
  <c r="AF771" i="1"/>
  <c r="AM771" i="1" s="1"/>
  <c r="AF772" i="1"/>
  <c r="AM772" i="1" s="1"/>
  <c r="AF773" i="1"/>
  <c r="AM773" i="1" s="1"/>
  <c r="AF774" i="1"/>
  <c r="AM774" i="1" s="1"/>
  <c r="AF775" i="1"/>
  <c r="AM775" i="1" s="1"/>
  <c r="AF776" i="1"/>
  <c r="AM776" i="1" s="1"/>
  <c r="AF777" i="1"/>
  <c r="AM777" i="1" s="1"/>
  <c r="AF778" i="1"/>
  <c r="AM778" i="1" s="1"/>
  <c r="AF779" i="1"/>
  <c r="AM779" i="1" s="1"/>
  <c r="AF780" i="1"/>
  <c r="AM780" i="1" s="1"/>
  <c r="AF781" i="1"/>
  <c r="AM781" i="1" s="1"/>
  <c r="AF782" i="1"/>
  <c r="AM782" i="1" s="1"/>
  <c r="AF783" i="1"/>
  <c r="AM783" i="1" s="1"/>
  <c r="AF784" i="1"/>
  <c r="AM784" i="1" s="1"/>
  <c r="AF785" i="1"/>
  <c r="AM785" i="1" s="1"/>
  <c r="AF786" i="1"/>
  <c r="AM786" i="1" s="1"/>
  <c r="AF787" i="1"/>
  <c r="AM787" i="1" s="1"/>
  <c r="AF788" i="1"/>
  <c r="AM788" i="1" s="1"/>
  <c r="AF789" i="1"/>
  <c r="AM789" i="1" s="1"/>
  <c r="AF790" i="1"/>
  <c r="AM790" i="1" s="1"/>
  <c r="AF791" i="1"/>
  <c r="AM791" i="1" s="1"/>
  <c r="AF792" i="1"/>
  <c r="AM792" i="1" s="1"/>
  <c r="AF793" i="1"/>
  <c r="AM793" i="1" s="1"/>
  <c r="AF794" i="1"/>
  <c r="AM794" i="1" s="1"/>
  <c r="AF795" i="1"/>
  <c r="AM795" i="1" s="1"/>
  <c r="AF796" i="1"/>
  <c r="AM796" i="1" s="1"/>
  <c r="AF797" i="1"/>
  <c r="AM797" i="1" s="1"/>
  <c r="AF798" i="1"/>
  <c r="AM798" i="1" s="1"/>
  <c r="AF799" i="1"/>
  <c r="AM799" i="1" s="1"/>
  <c r="AF800" i="1"/>
  <c r="AM800" i="1" s="1"/>
  <c r="AF801" i="1"/>
  <c r="AM801" i="1" s="1"/>
  <c r="AF802" i="1"/>
  <c r="AM802" i="1" s="1"/>
  <c r="AF803" i="1"/>
  <c r="AM803" i="1" s="1"/>
  <c r="AF804" i="1"/>
  <c r="AM804" i="1" s="1"/>
  <c r="AF805" i="1"/>
  <c r="AM805" i="1" s="1"/>
  <c r="AF806" i="1"/>
  <c r="AM806" i="1" s="1"/>
  <c r="AF807" i="1"/>
  <c r="AM807" i="1" s="1"/>
  <c r="AF808" i="1"/>
  <c r="AM808" i="1" s="1"/>
  <c r="AF809" i="1"/>
  <c r="AM809" i="1" s="1"/>
  <c r="AF810" i="1"/>
  <c r="AM810" i="1" s="1"/>
  <c r="AF811" i="1"/>
  <c r="AM811" i="1" s="1"/>
  <c r="AF812" i="1"/>
  <c r="AM812" i="1" s="1"/>
  <c r="AF813" i="1"/>
  <c r="AM813" i="1" s="1"/>
  <c r="AF814" i="1"/>
  <c r="AM814" i="1" s="1"/>
  <c r="AF815" i="1"/>
  <c r="AM815" i="1" s="1"/>
  <c r="AF816" i="1"/>
  <c r="AM816" i="1" s="1"/>
  <c r="AF817" i="1"/>
  <c r="AM817" i="1" s="1"/>
  <c r="AF818" i="1"/>
  <c r="AM818" i="1" s="1"/>
  <c r="AF819" i="1"/>
  <c r="AM819" i="1" s="1"/>
  <c r="AF820" i="1"/>
  <c r="AM820" i="1" s="1"/>
  <c r="AF821" i="1"/>
  <c r="AM821" i="1" s="1"/>
  <c r="AF822" i="1"/>
  <c r="AM822" i="1" s="1"/>
  <c r="AF823" i="1"/>
  <c r="AM823" i="1" s="1"/>
  <c r="AF824" i="1"/>
  <c r="AM824" i="1" s="1"/>
  <c r="AF825" i="1"/>
  <c r="AM825" i="1" s="1"/>
  <c r="AF826" i="1"/>
  <c r="AM826" i="1" s="1"/>
  <c r="AF827" i="1"/>
  <c r="AM827" i="1" s="1"/>
  <c r="AF828" i="1"/>
  <c r="AM828" i="1" s="1"/>
  <c r="AF829" i="1"/>
  <c r="AM829" i="1" s="1"/>
  <c r="AF830" i="1"/>
  <c r="AM830" i="1" s="1"/>
  <c r="AF831" i="1"/>
  <c r="AM831" i="1" s="1"/>
  <c r="AF832" i="1"/>
  <c r="AM832" i="1" s="1"/>
  <c r="AF833" i="1"/>
  <c r="AM833" i="1" s="1"/>
  <c r="AF834" i="1"/>
  <c r="AM834" i="1" s="1"/>
  <c r="AF835" i="1"/>
  <c r="AM835" i="1" s="1"/>
  <c r="AF836" i="1"/>
  <c r="AM836" i="1" s="1"/>
  <c r="AF837" i="1"/>
  <c r="AM837" i="1" s="1"/>
  <c r="AF838" i="1"/>
  <c r="AM838" i="1" s="1"/>
  <c r="AF839" i="1"/>
  <c r="AM839" i="1" s="1"/>
  <c r="AF840" i="1"/>
  <c r="AM840" i="1" s="1"/>
  <c r="AF841" i="1"/>
  <c r="AM841" i="1" s="1"/>
  <c r="AF842" i="1"/>
  <c r="AM842" i="1" s="1"/>
  <c r="AF843" i="1"/>
  <c r="AM843" i="1" s="1"/>
  <c r="AF844" i="1"/>
  <c r="AM844" i="1" s="1"/>
  <c r="AF845" i="1"/>
  <c r="AM845" i="1" s="1"/>
  <c r="AF846" i="1"/>
  <c r="AM846" i="1" s="1"/>
  <c r="AF847" i="1"/>
  <c r="AM847" i="1" s="1"/>
  <c r="AF848" i="1"/>
  <c r="AM848" i="1" s="1"/>
  <c r="AF849" i="1"/>
  <c r="AM849" i="1" s="1"/>
  <c r="AF850" i="1"/>
  <c r="AM850" i="1" s="1"/>
  <c r="AF851" i="1"/>
  <c r="AM851" i="1" s="1"/>
  <c r="AF852" i="1"/>
  <c r="AM852" i="1" s="1"/>
  <c r="AF853" i="1"/>
  <c r="AM853" i="1" s="1"/>
  <c r="AF854" i="1"/>
  <c r="AM854" i="1" s="1"/>
  <c r="AF855" i="1"/>
  <c r="AM855" i="1" s="1"/>
  <c r="AF856" i="1"/>
  <c r="AM856" i="1" s="1"/>
  <c r="AF857" i="1"/>
  <c r="AM857" i="1" s="1"/>
  <c r="AF858" i="1"/>
  <c r="AM858" i="1" s="1"/>
  <c r="AF859" i="1"/>
  <c r="AM859" i="1" s="1"/>
  <c r="AF860" i="1"/>
  <c r="AM860" i="1" s="1"/>
  <c r="AF861" i="1"/>
  <c r="AM861" i="1" s="1"/>
  <c r="AF862" i="1"/>
  <c r="AM862" i="1" s="1"/>
  <c r="AF863" i="1"/>
  <c r="AM863" i="1" s="1"/>
  <c r="AF864" i="1"/>
  <c r="AM864" i="1" s="1"/>
  <c r="AF865" i="1"/>
  <c r="AM865" i="1" s="1"/>
  <c r="AF866" i="1"/>
  <c r="AM866" i="1" s="1"/>
  <c r="AF867" i="1"/>
  <c r="AM867" i="1" s="1"/>
  <c r="AF868" i="1"/>
  <c r="AM868" i="1" s="1"/>
  <c r="AF869" i="1"/>
  <c r="AM869" i="1" s="1"/>
  <c r="AF870" i="1"/>
  <c r="AM870" i="1" s="1"/>
  <c r="AF871" i="1"/>
  <c r="AM871" i="1" s="1"/>
  <c r="AF872" i="1"/>
  <c r="AM872" i="1" s="1"/>
  <c r="AF873" i="1"/>
  <c r="AM873" i="1" s="1"/>
  <c r="AF874" i="1"/>
  <c r="AM874" i="1" s="1"/>
  <c r="AF875" i="1"/>
  <c r="AM875" i="1" s="1"/>
  <c r="AF876" i="1"/>
  <c r="AM876" i="1" s="1"/>
  <c r="AF877" i="1"/>
  <c r="AM877" i="1" s="1"/>
  <c r="AF878" i="1"/>
  <c r="AM878" i="1" s="1"/>
  <c r="AF879" i="1"/>
  <c r="AM879" i="1" s="1"/>
  <c r="AF880" i="1"/>
  <c r="AM880" i="1" s="1"/>
  <c r="AF881" i="1"/>
  <c r="AM881" i="1" s="1"/>
  <c r="AF882" i="1"/>
  <c r="AM882" i="1" s="1"/>
  <c r="AF883" i="1"/>
  <c r="AM883" i="1" s="1"/>
  <c r="AF884" i="1"/>
  <c r="AM884" i="1" s="1"/>
  <c r="AF885" i="1"/>
  <c r="AM885" i="1" s="1"/>
  <c r="AF886" i="1"/>
  <c r="AM886" i="1" s="1"/>
  <c r="AF887" i="1"/>
  <c r="AM887" i="1" s="1"/>
  <c r="AF888" i="1"/>
  <c r="AM888" i="1" s="1"/>
  <c r="AF889" i="1"/>
  <c r="AM889" i="1" s="1"/>
  <c r="AF890" i="1"/>
  <c r="AM890" i="1" s="1"/>
  <c r="AF891" i="1"/>
  <c r="AM891" i="1" s="1"/>
  <c r="AF892" i="1"/>
  <c r="AM892" i="1" s="1"/>
  <c r="AF893" i="1"/>
  <c r="AM893" i="1" s="1"/>
  <c r="AF894" i="1"/>
  <c r="AM894" i="1" s="1"/>
  <c r="AF895" i="1"/>
  <c r="AM895" i="1" s="1"/>
  <c r="AF896" i="1"/>
  <c r="AM896" i="1" s="1"/>
  <c r="AF897" i="1"/>
  <c r="AM897" i="1" s="1"/>
  <c r="AF898" i="1"/>
  <c r="AM898" i="1" s="1"/>
  <c r="AF899" i="1"/>
  <c r="AM899" i="1" s="1"/>
  <c r="AF900" i="1"/>
  <c r="AM900" i="1" s="1"/>
  <c r="AF901" i="1"/>
  <c r="AM901" i="1" s="1"/>
  <c r="AF902" i="1"/>
  <c r="AM902" i="1" s="1"/>
  <c r="AF903" i="1"/>
  <c r="AM903" i="1" s="1"/>
  <c r="AF904" i="1"/>
  <c r="AM904" i="1" s="1"/>
  <c r="AF905" i="1"/>
  <c r="AM905" i="1" s="1"/>
  <c r="AF906" i="1"/>
  <c r="AM906" i="1" s="1"/>
  <c r="AF907" i="1"/>
  <c r="AM907" i="1" s="1"/>
  <c r="AF908" i="1"/>
  <c r="AM908" i="1" s="1"/>
  <c r="AF909" i="1"/>
  <c r="AM909" i="1" s="1"/>
  <c r="AF910" i="1"/>
  <c r="AM910" i="1" s="1"/>
  <c r="AF911" i="1"/>
  <c r="AM911" i="1" s="1"/>
  <c r="AF912" i="1"/>
  <c r="AM912" i="1" s="1"/>
  <c r="AF913" i="1"/>
  <c r="AM913" i="1" s="1"/>
  <c r="AF914" i="1"/>
  <c r="AM914" i="1" s="1"/>
  <c r="AF915" i="1"/>
  <c r="AM915" i="1" s="1"/>
  <c r="AF916" i="1"/>
  <c r="AM916" i="1" s="1"/>
  <c r="AF917" i="1"/>
  <c r="AM917" i="1" s="1"/>
  <c r="AF918" i="1"/>
  <c r="AM918" i="1" s="1"/>
  <c r="AF919" i="1"/>
  <c r="AM919" i="1" s="1"/>
  <c r="AF920" i="1"/>
  <c r="AM920" i="1" s="1"/>
  <c r="AF921" i="1"/>
  <c r="AM921" i="1" s="1"/>
  <c r="AF922" i="1"/>
  <c r="AM922" i="1" s="1"/>
  <c r="AF923" i="1"/>
  <c r="AM923" i="1" s="1"/>
  <c r="AF924" i="1"/>
  <c r="AM924" i="1" s="1"/>
  <c r="AF925" i="1"/>
  <c r="AM925" i="1" s="1"/>
  <c r="AF926" i="1"/>
  <c r="AM926" i="1" s="1"/>
  <c r="AF927" i="1"/>
  <c r="AM927" i="1" s="1"/>
  <c r="AF928" i="1"/>
  <c r="AM928" i="1" s="1"/>
  <c r="AF929" i="1"/>
  <c r="AM929" i="1" s="1"/>
  <c r="AF930" i="1"/>
  <c r="AM930" i="1" s="1"/>
  <c r="AF931" i="1"/>
  <c r="AM931" i="1" s="1"/>
  <c r="AF932" i="1"/>
  <c r="AM932" i="1" s="1"/>
  <c r="AF933" i="1"/>
  <c r="AM933" i="1" s="1"/>
  <c r="AF934" i="1"/>
  <c r="AM934" i="1" s="1"/>
  <c r="AF935" i="1"/>
  <c r="AM935" i="1" s="1"/>
  <c r="AF936" i="1"/>
  <c r="AM936" i="1" s="1"/>
  <c r="AF937" i="1"/>
  <c r="AM937" i="1" s="1"/>
  <c r="AF938" i="1"/>
  <c r="AM938" i="1" s="1"/>
  <c r="AF939" i="1"/>
  <c r="AM939" i="1" s="1"/>
  <c r="AF940" i="1"/>
  <c r="AM940" i="1" s="1"/>
  <c r="AF941" i="1"/>
  <c r="AM941" i="1" s="1"/>
  <c r="AF942" i="1"/>
  <c r="AM942" i="1" s="1"/>
  <c r="AF943" i="1"/>
  <c r="AM943" i="1" s="1"/>
  <c r="AF944" i="1"/>
  <c r="AM944" i="1" s="1"/>
  <c r="AF945" i="1"/>
  <c r="AM945" i="1" s="1"/>
  <c r="AF946" i="1"/>
  <c r="AM946" i="1" s="1"/>
  <c r="AF947" i="1"/>
  <c r="AM947" i="1" s="1"/>
  <c r="AF948" i="1"/>
  <c r="AM948" i="1" s="1"/>
  <c r="AF949" i="1"/>
  <c r="AM949" i="1" s="1"/>
  <c r="AF950" i="1"/>
  <c r="AM950" i="1" s="1"/>
  <c r="AF951" i="1"/>
  <c r="AM951" i="1" s="1"/>
  <c r="AF952" i="1"/>
  <c r="AM952" i="1" s="1"/>
  <c r="AF953" i="1"/>
  <c r="AM953" i="1" s="1"/>
  <c r="AF954" i="1"/>
  <c r="AM954" i="1" s="1"/>
  <c r="AF955" i="1"/>
  <c r="AM955" i="1" s="1"/>
  <c r="AF956" i="1"/>
  <c r="AM956" i="1" s="1"/>
  <c r="AF957" i="1"/>
  <c r="AM957" i="1" s="1"/>
  <c r="AF958" i="1"/>
  <c r="AM958" i="1" s="1"/>
  <c r="AF959" i="1"/>
  <c r="AM959" i="1" s="1"/>
  <c r="AF960" i="1"/>
  <c r="AM960" i="1" s="1"/>
  <c r="AF961" i="1"/>
  <c r="AM961" i="1" s="1"/>
  <c r="AF962" i="1"/>
  <c r="AM962" i="1" s="1"/>
  <c r="AF963" i="1"/>
  <c r="AM963" i="1" s="1"/>
  <c r="AF964" i="1"/>
  <c r="AM964" i="1" s="1"/>
  <c r="AF965" i="1"/>
  <c r="AM965" i="1" s="1"/>
  <c r="AF966" i="1"/>
  <c r="AM966" i="1" s="1"/>
  <c r="AF967" i="1"/>
  <c r="AM967" i="1" s="1"/>
  <c r="AF968" i="1"/>
  <c r="AM968" i="1" s="1"/>
  <c r="AF969" i="1"/>
  <c r="AM969" i="1" s="1"/>
  <c r="AF970" i="1"/>
  <c r="AM970" i="1" s="1"/>
  <c r="AF971" i="1"/>
  <c r="AM971" i="1" s="1"/>
  <c r="AF972" i="1"/>
  <c r="AM972" i="1" s="1"/>
  <c r="AF973" i="1"/>
  <c r="AM973" i="1" s="1"/>
  <c r="AF974" i="1"/>
  <c r="AM974" i="1" s="1"/>
  <c r="AF975" i="1"/>
  <c r="AM975" i="1" s="1"/>
  <c r="AF976" i="1"/>
  <c r="AM976" i="1" s="1"/>
  <c r="AF977" i="1"/>
  <c r="AM977" i="1" s="1"/>
  <c r="AF978" i="1"/>
  <c r="AM978" i="1" s="1"/>
  <c r="AF979" i="1"/>
  <c r="AM979" i="1" s="1"/>
  <c r="AF980" i="1"/>
  <c r="AM980" i="1" s="1"/>
  <c r="AF981" i="1"/>
  <c r="AM981" i="1" s="1"/>
  <c r="AF982" i="1"/>
  <c r="AM982" i="1" s="1"/>
  <c r="AF983" i="1"/>
  <c r="AM983" i="1" s="1"/>
  <c r="AF984" i="1"/>
  <c r="AM984" i="1" s="1"/>
  <c r="AF985" i="1"/>
  <c r="AM985" i="1" s="1"/>
  <c r="AF986" i="1"/>
  <c r="AM986" i="1" s="1"/>
  <c r="AF987" i="1"/>
  <c r="AM987" i="1" s="1"/>
  <c r="AF988" i="1"/>
  <c r="AM988" i="1" s="1"/>
  <c r="AF989" i="1"/>
  <c r="AM989" i="1" s="1"/>
  <c r="AF990" i="1"/>
  <c r="AM990" i="1" s="1"/>
  <c r="AF991" i="1"/>
  <c r="AM991" i="1" s="1"/>
  <c r="AF992" i="1"/>
  <c r="AM992" i="1" s="1"/>
  <c r="AF993" i="1"/>
  <c r="AM993" i="1" s="1"/>
  <c r="AF994" i="1"/>
  <c r="AM994" i="1" s="1"/>
  <c r="AF995" i="1"/>
  <c r="AM995" i="1" s="1"/>
  <c r="AF996" i="1"/>
  <c r="AM996" i="1" s="1"/>
  <c r="AF997" i="1"/>
  <c r="AM997" i="1" s="1"/>
  <c r="AF998" i="1"/>
  <c r="AM998" i="1" s="1"/>
  <c r="AF999" i="1"/>
  <c r="AM999" i="1" s="1"/>
  <c r="AF1000" i="1"/>
  <c r="AM1000" i="1" s="1"/>
  <c r="AF1001" i="1"/>
  <c r="AM1001" i="1" s="1"/>
  <c r="AF1002" i="1"/>
  <c r="AM1002" i="1" s="1"/>
  <c r="AF1003" i="1"/>
  <c r="AM1003" i="1" s="1"/>
  <c r="AF1004" i="1"/>
  <c r="AM1004" i="1" s="1"/>
  <c r="AF1005" i="1"/>
  <c r="AM1005" i="1" s="1"/>
  <c r="AF1006" i="1"/>
  <c r="AM1006" i="1" s="1"/>
  <c r="AF1007" i="1"/>
  <c r="AM1007" i="1" s="1"/>
  <c r="AF1008" i="1"/>
  <c r="AM1008" i="1" s="1"/>
  <c r="AF1009" i="1"/>
  <c r="AM1009" i="1" s="1"/>
  <c r="AF1010" i="1"/>
  <c r="AM1010" i="1" s="1"/>
  <c r="AF1011" i="1"/>
  <c r="AM1011" i="1" s="1"/>
  <c r="AF1012" i="1"/>
  <c r="AM1012" i="1" s="1"/>
  <c r="AF1013" i="1"/>
  <c r="AM1013" i="1" s="1"/>
  <c r="AF1014" i="1"/>
  <c r="AM1014" i="1" s="1"/>
  <c r="AF1015" i="1"/>
  <c r="AM1015" i="1" s="1"/>
  <c r="AF1016" i="1"/>
  <c r="AM1016" i="1" s="1"/>
  <c r="AF1017" i="1"/>
  <c r="AM1017" i="1" s="1"/>
  <c r="AF1018" i="1"/>
  <c r="AM1018" i="1" s="1"/>
  <c r="AF1019" i="1"/>
  <c r="AM1019" i="1" s="1"/>
  <c r="AF1020" i="1"/>
  <c r="AM1020" i="1" s="1"/>
  <c r="AF1021" i="1"/>
  <c r="AM1021" i="1" s="1"/>
  <c r="AF1022" i="1"/>
  <c r="AM1022" i="1" s="1"/>
  <c r="AF1023" i="1"/>
  <c r="AM1023" i="1" s="1"/>
  <c r="AF1024" i="1"/>
  <c r="AM1024" i="1" s="1"/>
  <c r="AF1025" i="1"/>
  <c r="AM1025" i="1" s="1"/>
  <c r="AF1026" i="1"/>
  <c r="AM1026" i="1" s="1"/>
  <c r="AF1027" i="1"/>
  <c r="AM1027" i="1" s="1"/>
  <c r="AF1028" i="1"/>
  <c r="AM1028" i="1" s="1"/>
  <c r="AF1029" i="1"/>
  <c r="AM1029" i="1" s="1"/>
  <c r="AF1030" i="1"/>
  <c r="AM1030" i="1" s="1"/>
  <c r="AF1031" i="1"/>
  <c r="AM1031" i="1" s="1"/>
  <c r="AF1032" i="1"/>
  <c r="AM1032" i="1" s="1"/>
  <c r="AF1033" i="1"/>
  <c r="AM1033" i="1" s="1"/>
  <c r="AF1034" i="1"/>
  <c r="AM1034" i="1" s="1"/>
  <c r="AF1035" i="1"/>
  <c r="AM1035" i="1" s="1"/>
  <c r="AF1036" i="1"/>
  <c r="AM1036" i="1" s="1"/>
  <c r="AF1037" i="1"/>
  <c r="AM1037" i="1" s="1"/>
  <c r="AF1038" i="1"/>
  <c r="AM1038" i="1" s="1"/>
  <c r="AF1039" i="1"/>
  <c r="AM1039" i="1" s="1"/>
  <c r="AF1040" i="1"/>
  <c r="AM1040" i="1" s="1"/>
  <c r="AF1041" i="1"/>
  <c r="AM1041" i="1" s="1"/>
  <c r="AF1042" i="1"/>
  <c r="AM1042" i="1" s="1"/>
  <c r="AF1043" i="1"/>
  <c r="AM1043" i="1" s="1"/>
  <c r="AF1044" i="1"/>
  <c r="AM1044" i="1" s="1"/>
  <c r="AF1045" i="1"/>
  <c r="AM1045" i="1" s="1"/>
  <c r="AF1046" i="1"/>
  <c r="AM1046" i="1" s="1"/>
  <c r="AF1047" i="1"/>
  <c r="AM1047" i="1" s="1"/>
  <c r="AF1048" i="1"/>
  <c r="AM1048" i="1" s="1"/>
  <c r="AF1049" i="1"/>
  <c r="AM1049" i="1" s="1"/>
  <c r="AF1050" i="1"/>
  <c r="AM1050" i="1" s="1"/>
  <c r="AF1051" i="1"/>
  <c r="AM1051" i="1" s="1"/>
  <c r="AF1052" i="1"/>
  <c r="AM1052" i="1" s="1"/>
  <c r="AF1053" i="1"/>
  <c r="AM1053" i="1" s="1"/>
  <c r="AF1054" i="1"/>
  <c r="AM1054" i="1" s="1"/>
  <c r="AF1055" i="1"/>
  <c r="AM1055" i="1" s="1"/>
  <c r="AF1056" i="1"/>
  <c r="AM1056" i="1" s="1"/>
  <c r="AF1057" i="1"/>
  <c r="AM1057" i="1" s="1"/>
  <c r="AF1058" i="1"/>
  <c r="AM1058" i="1" s="1"/>
  <c r="AF1059" i="1"/>
  <c r="AM1059" i="1" s="1"/>
  <c r="AF1060" i="1"/>
  <c r="AM1060" i="1" s="1"/>
  <c r="AF1061" i="1"/>
  <c r="AM1061" i="1" s="1"/>
  <c r="AF1062" i="1"/>
  <c r="AM1062" i="1" s="1"/>
  <c r="AF1063" i="1"/>
  <c r="AM1063" i="1" s="1"/>
  <c r="AF1064" i="1"/>
  <c r="AM1064" i="1" s="1"/>
  <c r="AF1065" i="1"/>
  <c r="AM1065" i="1" s="1"/>
  <c r="AF1066" i="1"/>
  <c r="AM1066" i="1" s="1"/>
  <c r="AF1067" i="1"/>
  <c r="AM1067" i="1" s="1"/>
  <c r="AF1068" i="1"/>
  <c r="AM1068" i="1" s="1"/>
  <c r="AF1069" i="1"/>
  <c r="AM1069" i="1" s="1"/>
  <c r="AF1070" i="1"/>
  <c r="AM1070" i="1" s="1"/>
  <c r="AF1071" i="1"/>
  <c r="AM1071" i="1" s="1"/>
  <c r="AF1072" i="1"/>
  <c r="AM1072" i="1" s="1"/>
  <c r="AF1073" i="1"/>
  <c r="AM1073" i="1" s="1"/>
  <c r="AF1074" i="1"/>
  <c r="AM1074" i="1" s="1"/>
  <c r="AF1075" i="1"/>
  <c r="AM1075" i="1" s="1"/>
  <c r="AF1076" i="1"/>
  <c r="AM1076" i="1" s="1"/>
  <c r="AF1077" i="1"/>
  <c r="AM1077" i="1" s="1"/>
  <c r="AF1078" i="1"/>
  <c r="AM1078" i="1" s="1"/>
  <c r="AF1079" i="1"/>
  <c r="AM1079" i="1" s="1"/>
  <c r="AF1080" i="1"/>
  <c r="AM1080" i="1" s="1"/>
  <c r="AF1081" i="1"/>
  <c r="AM1081" i="1" s="1"/>
  <c r="AF1082" i="1"/>
  <c r="AM1082" i="1" s="1"/>
  <c r="AF1083" i="1"/>
  <c r="AM1083" i="1" s="1"/>
  <c r="AF1084" i="1"/>
  <c r="AM1084" i="1" s="1"/>
  <c r="AF1085" i="1"/>
  <c r="AM1085" i="1" s="1"/>
  <c r="AF1086" i="1"/>
  <c r="AM1086" i="1" s="1"/>
  <c r="AF1087" i="1"/>
  <c r="AM1087" i="1" s="1"/>
  <c r="AF1088" i="1"/>
  <c r="AM1088" i="1" s="1"/>
  <c r="AF1089" i="1"/>
  <c r="AM1089" i="1" s="1"/>
  <c r="AF1090" i="1"/>
  <c r="AM1090" i="1" s="1"/>
  <c r="AF1091" i="1"/>
  <c r="AM1091" i="1" s="1"/>
  <c r="AF1092" i="1"/>
  <c r="AM1092" i="1" s="1"/>
  <c r="AF1093" i="1"/>
  <c r="AM1093" i="1" s="1"/>
  <c r="AF1094" i="1"/>
  <c r="AM1094" i="1" s="1"/>
  <c r="AF1095" i="1"/>
  <c r="AM1095" i="1" s="1"/>
  <c r="AF1096" i="1"/>
  <c r="AM1096" i="1" s="1"/>
  <c r="AF1097" i="1"/>
  <c r="AM1097" i="1" s="1"/>
  <c r="AF1098" i="1"/>
  <c r="AM1098" i="1" s="1"/>
  <c r="AF1099" i="1"/>
  <c r="AM1099" i="1" s="1"/>
  <c r="AF1100" i="1"/>
  <c r="AM1100" i="1" s="1"/>
  <c r="AF1101" i="1"/>
  <c r="AM1101" i="1" s="1"/>
  <c r="AF1102" i="1"/>
  <c r="AM1102" i="1" s="1"/>
  <c r="AF1103" i="1"/>
  <c r="AM1103" i="1" s="1"/>
  <c r="AF1104" i="1"/>
  <c r="AM1104" i="1" s="1"/>
  <c r="AF1105" i="1"/>
  <c r="AM1105" i="1" s="1"/>
  <c r="AF1106" i="1"/>
  <c r="AM1106" i="1" s="1"/>
  <c r="AF1107" i="1"/>
  <c r="AM1107" i="1" s="1"/>
  <c r="AF1108" i="1"/>
  <c r="AM1108" i="1" s="1"/>
  <c r="AF1109" i="1"/>
  <c r="AM1109" i="1" s="1"/>
  <c r="AF1110" i="1"/>
  <c r="AM1110" i="1" s="1"/>
  <c r="AF1111" i="1"/>
  <c r="AM1111" i="1" s="1"/>
  <c r="AF1112" i="1"/>
  <c r="AM1112" i="1" s="1"/>
  <c r="AF1113" i="1"/>
  <c r="AM1113" i="1" s="1"/>
  <c r="AF1114" i="1"/>
  <c r="AM1114" i="1" s="1"/>
  <c r="AF1115" i="1"/>
  <c r="AM1115" i="1" s="1"/>
  <c r="AF1116" i="1"/>
  <c r="AM1116" i="1" s="1"/>
  <c r="AF1117" i="1"/>
  <c r="AM1117" i="1" s="1"/>
  <c r="AF1118" i="1"/>
  <c r="AM1118" i="1" s="1"/>
  <c r="AF1119" i="1"/>
  <c r="AM1119" i="1" s="1"/>
  <c r="AF1120" i="1"/>
  <c r="AM1120" i="1" s="1"/>
  <c r="AF1121" i="1"/>
  <c r="AM1121" i="1" s="1"/>
  <c r="AF1122" i="1"/>
  <c r="AM1122" i="1" s="1"/>
  <c r="AF1123" i="1"/>
  <c r="AM1123" i="1" s="1"/>
  <c r="AF1124" i="1"/>
  <c r="AM1124" i="1" s="1"/>
  <c r="AF1125" i="1"/>
  <c r="AM1125" i="1" s="1"/>
  <c r="AF1126" i="1"/>
  <c r="AM1126" i="1" s="1"/>
  <c r="AF1127" i="1"/>
  <c r="AM1127" i="1" s="1"/>
  <c r="AF1128" i="1"/>
  <c r="AM1128" i="1" s="1"/>
  <c r="AF1129" i="1"/>
  <c r="AM1129" i="1" s="1"/>
  <c r="AF1130" i="1"/>
  <c r="AM1130" i="1" s="1"/>
  <c r="AF1131" i="1"/>
  <c r="AM1131" i="1" s="1"/>
  <c r="AF1132" i="1"/>
  <c r="AM1132" i="1" s="1"/>
  <c r="AF1133" i="1"/>
  <c r="AM1133" i="1" s="1"/>
  <c r="AF1134" i="1"/>
  <c r="AM1134" i="1" s="1"/>
  <c r="AF1135" i="1"/>
  <c r="AM1135" i="1" s="1"/>
  <c r="AF1136" i="1"/>
  <c r="AM1136" i="1" s="1"/>
  <c r="AF1137" i="1"/>
  <c r="AM1137" i="1" s="1"/>
  <c r="AF1138" i="1"/>
  <c r="AM1138" i="1" s="1"/>
  <c r="AF1139" i="1"/>
  <c r="AM1139" i="1" s="1"/>
  <c r="AF1140" i="1"/>
  <c r="AM1140" i="1" s="1"/>
  <c r="AF1141" i="1"/>
  <c r="AM1141" i="1" s="1"/>
  <c r="AF1142" i="1"/>
  <c r="AM1142" i="1" s="1"/>
  <c r="AF1143" i="1"/>
  <c r="AM1143" i="1" s="1"/>
  <c r="AF1144" i="1"/>
  <c r="AM1144" i="1" s="1"/>
  <c r="AF1145" i="1"/>
  <c r="AM1145" i="1" s="1"/>
  <c r="AF1146" i="1"/>
  <c r="AM1146" i="1" s="1"/>
  <c r="AF1147" i="1"/>
  <c r="AM1147" i="1" s="1"/>
  <c r="AF1148" i="1"/>
  <c r="AM1148" i="1" s="1"/>
  <c r="AF1149" i="1"/>
  <c r="AM1149" i="1" s="1"/>
  <c r="AF1150" i="1"/>
  <c r="AM1150" i="1" s="1"/>
  <c r="AF1151" i="1"/>
  <c r="AM1151" i="1" s="1"/>
  <c r="AF1152" i="1"/>
  <c r="AM1152" i="1" s="1"/>
  <c r="AF1153" i="1"/>
  <c r="AM1153" i="1" s="1"/>
  <c r="AF1154" i="1"/>
  <c r="AM1154" i="1" s="1"/>
  <c r="AF1155" i="1"/>
  <c r="AM1155" i="1" s="1"/>
  <c r="AF1156" i="1"/>
  <c r="AM1156" i="1" s="1"/>
  <c r="AF1157" i="1"/>
  <c r="AM1157" i="1" s="1"/>
  <c r="AF1158" i="1"/>
  <c r="AM1158" i="1" s="1"/>
  <c r="AF1159" i="1"/>
  <c r="AM1159" i="1" s="1"/>
  <c r="AF1160" i="1"/>
  <c r="AM1160" i="1" s="1"/>
  <c r="AF1161" i="1"/>
  <c r="AM1161" i="1" s="1"/>
  <c r="AF1162" i="1"/>
  <c r="AM1162" i="1" s="1"/>
  <c r="AF1163" i="1"/>
  <c r="AM1163" i="1" s="1"/>
  <c r="AF1164" i="1"/>
  <c r="AM1164" i="1" s="1"/>
  <c r="AF1165" i="1"/>
  <c r="AM1165" i="1" s="1"/>
  <c r="AF1166" i="1"/>
  <c r="AM1166" i="1" s="1"/>
  <c r="AF1167" i="1"/>
  <c r="AM1167" i="1" s="1"/>
  <c r="AF1168" i="1"/>
  <c r="AM1168" i="1" s="1"/>
  <c r="AF1169" i="1"/>
  <c r="AM1169" i="1" s="1"/>
  <c r="AF1170" i="1"/>
  <c r="AM1170" i="1" s="1"/>
  <c r="AF1171" i="1"/>
  <c r="AM1171" i="1" s="1"/>
  <c r="AF1172" i="1"/>
  <c r="AM1172" i="1" s="1"/>
  <c r="AF1173" i="1"/>
  <c r="AM1173" i="1" s="1"/>
  <c r="AF1174" i="1"/>
  <c r="AM1174" i="1" s="1"/>
  <c r="AF1175" i="1"/>
  <c r="AM1175" i="1" s="1"/>
  <c r="AF1176" i="1"/>
  <c r="AM1176" i="1" s="1"/>
  <c r="AF1177" i="1"/>
  <c r="AM1177" i="1" s="1"/>
  <c r="AF1178" i="1"/>
  <c r="AM1178" i="1" s="1"/>
  <c r="AF1179" i="1"/>
  <c r="AM1179" i="1" s="1"/>
  <c r="AF1180" i="1"/>
  <c r="AM1180" i="1" s="1"/>
  <c r="AF1181" i="1"/>
  <c r="AM1181" i="1" s="1"/>
  <c r="AF1182" i="1"/>
  <c r="AM1182" i="1" s="1"/>
  <c r="AF1183" i="1"/>
  <c r="AM1183" i="1" s="1"/>
  <c r="AF1184" i="1"/>
  <c r="AM1184" i="1" s="1"/>
  <c r="AF1185" i="1"/>
  <c r="AM1185" i="1" s="1"/>
  <c r="AF1186" i="1"/>
  <c r="AM1186" i="1" s="1"/>
  <c r="AF1187" i="1"/>
  <c r="AM1187" i="1" s="1"/>
  <c r="AF1188" i="1"/>
  <c r="AM1188" i="1" s="1"/>
  <c r="AF1189" i="1"/>
  <c r="AM1189" i="1" s="1"/>
  <c r="AF1190" i="1"/>
  <c r="AM1190" i="1" s="1"/>
  <c r="AF1191" i="1"/>
  <c r="AM1191" i="1" s="1"/>
  <c r="AF1192" i="1"/>
  <c r="AM1192" i="1" s="1"/>
  <c r="AF1193" i="1"/>
  <c r="AM1193" i="1" s="1"/>
  <c r="AF1194" i="1"/>
  <c r="AM1194" i="1" s="1"/>
  <c r="AF1195" i="1"/>
  <c r="AM1195" i="1" s="1"/>
  <c r="AF1196" i="1"/>
  <c r="AM1196" i="1" s="1"/>
  <c r="AF1197" i="1"/>
  <c r="AM1197" i="1" s="1"/>
  <c r="AF1198" i="1"/>
  <c r="AM1198" i="1" s="1"/>
  <c r="AF1199" i="1"/>
  <c r="AM1199" i="1" s="1"/>
  <c r="AF1200" i="1"/>
  <c r="AM1200" i="1" s="1"/>
  <c r="AF1201" i="1"/>
  <c r="AM1201" i="1" s="1"/>
  <c r="AF1202" i="1"/>
  <c r="AM1202" i="1" s="1"/>
  <c r="AF1203" i="1"/>
  <c r="AM1203" i="1" s="1"/>
  <c r="AF1204" i="1"/>
  <c r="AM1204" i="1" s="1"/>
  <c r="AF1205" i="1"/>
  <c r="AM1205" i="1" s="1"/>
  <c r="AF1206" i="1"/>
  <c r="AM1206" i="1" s="1"/>
  <c r="AF1207" i="1"/>
  <c r="AM1207" i="1" s="1"/>
  <c r="AF1208" i="1"/>
  <c r="AM1208" i="1" s="1"/>
  <c r="AF1209" i="1"/>
  <c r="AM1209" i="1" s="1"/>
  <c r="AF1210" i="1"/>
  <c r="AM1210" i="1" s="1"/>
  <c r="AF1211" i="1"/>
  <c r="AM1211" i="1" s="1"/>
  <c r="AF1212" i="1"/>
  <c r="AM1212" i="1" s="1"/>
  <c r="AF1213" i="1"/>
  <c r="AM1213" i="1" s="1"/>
  <c r="AF1214" i="1"/>
  <c r="AM1214" i="1" s="1"/>
  <c r="AF1215" i="1"/>
  <c r="AM1215" i="1" s="1"/>
  <c r="AF1216" i="1"/>
  <c r="AM1216" i="1" s="1"/>
  <c r="AF1217" i="1"/>
  <c r="AM1217" i="1" s="1"/>
  <c r="AF1218" i="1"/>
  <c r="AM1218" i="1" s="1"/>
  <c r="AF1219" i="1"/>
  <c r="AM1219" i="1" s="1"/>
  <c r="AF1220" i="1"/>
  <c r="AM1220" i="1" s="1"/>
  <c r="AF1221" i="1"/>
  <c r="AM1221" i="1" s="1"/>
  <c r="AF1222" i="1"/>
  <c r="AM1222" i="1" s="1"/>
  <c r="AF1223" i="1"/>
  <c r="AM1223" i="1" s="1"/>
  <c r="AF1224" i="1"/>
  <c r="AM1224" i="1" s="1"/>
  <c r="AF1225" i="1"/>
  <c r="AM1225" i="1" s="1"/>
  <c r="AF1226" i="1"/>
  <c r="AM1226" i="1" s="1"/>
  <c r="AF1227" i="1"/>
  <c r="AM1227" i="1" s="1"/>
  <c r="AF1228" i="1"/>
  <c r="AM1228" i="1" s="1"/>
  <c r="AF1229" i="1"/>
  <c r="AM1229" i="1" s="1"/>
  <c r="AF1230" i="1"/>
  <c r="AM1230" i="1" s="1"/>
  <c r="AF1231" i="1"/>
  <c r="AM1231" i="1" s="1"/>
  <c r="AF1232" i="1"/>
  <c r="AM1232" i="1" s="1"/>
  <c r="AF1233" i="1"/>
  <c r="AM1233" i="1" s="1"/>
  <c r="AF1234" i="1"/>
  <c r="AM1234" i="1" s="1"/>
  <c r="AF1235" i="1"/>
  <c r="AM1235" i="1" s="1"/>
  <c r="AF1236" i="1"/>
  <c r="AM1236" i="1" s="1"/>
  <c r="AF1237" i="1"/>
  <c r="AM1237" i="1" s="1"/>
  <c r="AF1238" i="1"/>
  <c r="AM1238" i="1" s="1"/>
  <c r="AF1239" i="1"/>
  <c r="AM1239" i="1" s="1"/>
  <c r="AF1240" i="1"/>
  <c r="AM1240" i="1" s="1"/>
  <c r="AF1241" i="1"/>
  <c r="AM1241" i="1" s="1"/>
  <c r="AF1242" i="1"/>
  <c r="AM1242" i="1" s="1"/>
  <c r="AF1243" i="1"/>
  <c r="AM1243" i="1" s="1"/>
  <c r="AF1244" i="1"/>
  <c r="AM1244" i="1" s="1"/>
  <c r="AF1245" i="1"/>
  <c r="AM1245" i="1" s="1"/>
  <c r="AF1246" i="1"/>
  <c r="AM1246" i="1" s="1"/>
  <c r="AF1247" i="1"/>
  <c r="AM1247" i="1" s="1"/>
  <c r="AF1248" i="1"/>
  <c r="AM1248" i="1" s="1"/>
  <c r="AF1249" i="1"/>
  <c r="AM1249" i="1" s="1"/>
  <c r="AF1250" i="1"/>
  <c r="AM1250" i="1" s="1"/>
  <c r="AF1251" i="1"/>
  <c r="AM1251" i="1" s="1"/>
  <c r="AF1252" i="1"/>
  <c r="AM1252" i="1" s="1"/>
  <c r="AF1253" i="1"/>
  <c r="AM1253" i="1" s="1"/>
  <c r="AF1254" i="1"/>
  <c r="AM1254" i="1" s="1"/>
  <c r="AF1255" i="1"/>
  <c r="AM1255" i="1" s="1"/>
  <c r="AF1256" i="1"/>
  <c r="AM1256" i="1" s="1"/>
  <c r="AF1257" i="1"/>
  <c r="AM1257" i="1" s="1"/>
  <c r="AF1258" i="1"/>
  <c r="AM1258" i="1" s="1"/>
  <c r="AF1259" i="1"/>
  <c r="AM1259" i="1" s="1"/>
  <c r="AF1260" i="1"/>
  <c r="AM1260" i="1" s="1"/>
  <c r="AF1261" i="1"/>
  <c r="AM1261" i="1" s="1"/>
  <c r="AF1262" i="1"/>
  <c r="AM1262" i="1" s="1"/>
  <c r="AF1263" i="1"/>
  <c r="AM1263" i="1" s="1"/>
  <c r="AF1264" i="1"/>
  <c r="AM1264" i="1" s="1"/>
  <c r="AF1265" i="1"/>
  <c r="AM1265" i="1" s="1"/>
  <c r="AF1266" i="1"/>
  <c r="AM1266" i="1" s="1"/>
  <c r="AF1267" i="1"/>
  <c r="AM1267" i="1" s="1"/>
  <c r="AF1268" i="1"/>
  <c r="AM1268" i="1" s="1"/>
  <c r="AF1269" i="1"/>
  <c r="AM1269" i="1" s="1"/>
  <c r="AF1270" i="1"/>
  <c r="AM1270" i="1" s="1"/>
  <c r="AF1271" i="1"/>
  <c r="AM1271" i="1" s="1"/>
  <c r="AF1272" i="1"/>
  <c r="AM1272" i="1" s="1"/>
  <c r="AF1273" i="1"/>
  <c r="AM1273" i="1" s="1"/>
  <c r="AF1274" i="1"/>
  <c r="AM1274" i="1" s="1"/>
  <c r="AF1275" i="1"/>
  <c r="AM1275" i="1" s="1"/>
  <c r="AF1276" i="1"/>
  <c r="AM1276" i="1" s="1"/>
  <c r="AF1277" i="1"/>
  <c r="AM1277" i="1" s="1"/>
  <c r="AF1278" i="1"/>
  <c r="AM1278" i="1" s="1"/>
  <c r="AF1279" i="1"/>
  <c r="AM1279" i="1" s="1"/>
  <c r="AF1280" i="1"/>
  <c r="AM1280" i="1" s="1"/>
  <c r="AF1281" i="1"/>
  <c r="AM1281" i="1" s="1"/>
  <c r="AF1282" i="1"/>
  <c r="AM1282" i="1" s="1"/>
  <c r="AF1283" i="1"/>
  <c r="AM1283" i="1" s="1"/>
  <c r="AF1284" i="1"/>
  <c r="AM1284" i="1" s="1"/>
  <c r="AF1285" i="1"/>
  <c r="AM1285" i="1" s="1"/>
  <c r="AF1286" i="1"/>
  <c r="AM1286" i="1" s="1"/>
  <c r="AF1287" i="1"/>
  <c r="AM1287" i="1" s="1"/>
  <c r="AF1288" i="1"/>
  <c r="AM1288" i="1" s="1"/>
  <c r="AF1289" i="1"/>
  <c r="AM1289" i="1" s="1"/>
  <c r="AF1290" i="1"/>
  <c r="AM1290" i="1" s="1"/>
  <c r="AF1291" i="1"/>
  <c r="AM1291" i="1" s="1"/>
  <c r="AF1292" i="1"/>
  <c r="AM1292" i="1" s="1"/>
  <c r="AF1293" i="1"/>
  <c r="AM1293" i="1" s="1"/>
  <c r="AF1294" i="1"/>
  <c r="AM1294" i="1" s="1"/>
  <c r="AF1295" i="1"/>
  <c r="AM1295" i="1" s="1"/>
  <c r="AF1296" i="1"/>
  <c r="AM1296" i="1" s="1"/>
  <c r="AF1297" i="1"/>
  <c r="AM1297" i="1" s="1"/>
  <c r="AF1298" i="1"/>
  <c r="AM1298" i="1" s="1"/>
  <c r="AF1299" i="1"/>
  <c r="AM1299" i="1" s="1"/>
  <c r="AF1300" i="1"/>
  <c r="AM1300" i="1" s="1"/>
  <c r="AF1301" i="1"/>
  <c r="AM1301" i="1" s="1"/>
  <c r="AF1302" i="1"/>
  <c r="AM1302" i="1" s="1"/>
  <c r="AF1303" i="1"/>
  <c r="AM1303" i="1" s="1"/>
  <c r="AF1304" i="1"/>
  <c r="AM1304" i="1" s="1"/>
  <c r="AF1305" i="1"/>
  <c r="AM1305" i="1" s="1"/>
  <c r="AF1306" i="1"/>
  <c r="AM1306" i="1" s="1"/>
  <c r="AF1307" i="1"/>
  <c r="AM1307" i="1" s="1"/>
  <c r="AF1308" i="1"/>
  <c r="AM1308" i="1" s="1"/>
  <c r="AF1309" i="1"/>
  <c r="AM1309" i="1" s="1"/>
  <c r="AF1310" i="1"/>
  <c r="AM1310" i="1" s="1"/>
  <c r="AF1311" i="1"/>
  <c r="AM1311" i="1" s="1"/>
  <c r="AF1312" i="1"/>
  <c r="AM1312" i="1" s="1"/>
  <c r="AF1313" i="1"/>
  <c r="AM1313" i="1" s="1"/>
  <c r="AF1314" i="1"/>
  <c r="AM1314" i="1" s="1"/>
  <c r="AF1315" i="1"/>
  <c r="AM1315" i="1" s="1"/>
  <c r="AF1316" i="1"/>
  <c r="AM1316" i="1" s="1"/>
  <c r="AF1317" i="1"/>
  <c r="AM1317" i="1" s="1"/>
  <c r="AF1318" i="1"/>
  <c r="AM1318" i="1" s="1"/>
  <c r="AF1319" i="1"/>
  <c r="AM1319" i="1" s="1"/>
  <c r="AF1320" i="1"/>
  <c r="AM1320" i="1" s="1"/>
  <c r="AF1321" i="1"/>
  <c r="AM1321" i="1" s="1"/>
  <c r="AF1322" i="1"/>
  <c r="AM1322" i="1" s="1"/>
  <c r="AF1323" i="1"/>
  <c r="AM1323" i="1" s="1"/>
  <c r="AF1324" i="1"/>
  <c r="AM1324" i="1" s="1"/>
  <c r="AF1325" i="1"/>
  <c r="AM1325" i="1" s="1"/>
  <c r="AF1326" i="1"/>
  <c r="AM1326" i="1" s="1"/>
  <c r="AF1327" i="1"/>
  <c r="AM1327" i="1" s="1"/>
  <c r="AF1328" i="1"/>
  <c r="AM1328" i="1" s="1"/>
  <c r="AF1329" i="1"/>
  <c r="AM1329" i="1" s="1"/>
  <c r="AF1330" i="1"/>
  <c r="AM1330" i="1" s="1"/>
  <c r="AF1331" i="1"/>
  <c r="AM1331" i="1" s="1"/>
  <c r="AF1332" i="1"/>
  <c r="AM1332" i="1" s="1"/>
  <c r="AF1333" i="1"/>
  <c r="AM1333" i="1" s="1"/>
  <c r="AF1334" i="1"/>
  <c r="AM1334" i="1" s="1"/>
  <c r="AF1335" i="1"/>
  <c r="AM1335" i="1" s="1"/>
  <c r="AF1336" i="1"/>
  <c r="AM1336" i="1" s="1"/>
  <c r="AF1337" i="1"/>
  <c r="AM1337" i="1" s="1"/>
  <c r="AF1338" i="1"/>
  <c r="AM1338" i="1" s="1"/>
  <c r="AF1339" i="1"/>
  <c r="AM1339" i="1" s="1"/>
  <c r="AF1340" i="1"/>
  <c r="AM1340" i="1" s="1"/>
  <c r="AF1341" i="1"/>
  <c r="AM1341" i="1" s="1"/>
  <c r="AF1342" i="1"/>
  <c r="AM1342" i="1" s="1"/>
  <c r="AF1343" i="1"/>
  <c r="AM1343" i="1" s="1"/>
  <c r="AF1344" i="1"/>
  <c r="AM1344" i="1" s="1"/>
  <c r="AF1345" i="1"/>
  <c r="AM1345" i="1" s="1"/>
  <c r="AF1346" i="1"/>
  <c r="AM1346" i="1" s="1"/>
  <c r="AF1347" i="1"/>
  <c r="AM1347" i="1" s="1"/>
  <c r="AF1348" i="1"/>
  <c r="AM1348" i="1" s="1"/>
  <c r="AF1349" i="1"/>
  <c r="AM1349" i="1" s="1"/>
  <c r="AF1350" i="1"/>
  <c r="AM1350" i="1" s="1"/>
  <c r="AF1351" i="1"/>
  <c r="AM1351" i="1" s="1"/>
  <c r="AF1352" i="1"/>
  <c r="AM1352" i="1" s="1"/>
  <c r="AF1353" i="1"/>
  <c r="AM1353" i="1" s="1"/>
  <c r="AF1354" i="1"/>
  <c r="AM1354" i="1" s="1"/>
  <c r="AF1355" i="1"/>
  <c r="AM1355" i="1" s="1"/>
  <c r="AF1356" i="1"/>
  <c r="AM1356" i="1" s="1"/>
  <c r="AF1357" i="1"/>
  <c r="AM1357" i="1" s="1"/>
  <c r="AF1358" i="1"/>
  <c r="AM1358" i="1" s="1"/>
  <c r="AF1359" i="1"/>
  <c r="AM1359" i="1" s="1"/>
  <c r="AF1360" i="1"/>
  <c r="AM1360" i="1" s="1"/>
  <c r="AF1361" i="1"/>
  <c r="AM1361" i="1" s="1"/>
  <c r="AF1362" i="1"/>
  <c r="AM1362" i="1" s="1"/>
  <c r="AF1363" i="1"/>
  <c r="AM1363" i="1" s="1"/>
  <c r="AF1364" i="1"/>
  <c r="AM1364" i="1" s="1"/>
  <c r="AF1365" i="1"/>
  <c r="AM1365" i="1" s="1"/>
  <c r="AF1366" i="1"/>
  <c r="AM1366" i="1" s="1"/>
  <c r="AF1367" i="1"/>
  <c r="AM1367" i="1" s="1"/>
  <c r="AF1368" i="1"/>
  <c r="AM1368" i="1" s="1"/>
  <c r="AF1369" i="1"/>
  <c r="AM1369" i="1" s="1"/>
  <c r="AF1370" i="1"/>
  <c r="AM1370" i="1" s="1"/>
  <c r="AF1371" i="1"/>
  <c r="AM1371" i="1" s="1"/>
  <c r="AF1372" i="1"/>
  <c r="AM1372" i="1" s="1"/>
  <c r="AF1373" i="1"/>
  <c r="AM1373" i="1" s="1"/>
  <c r="AF1374" i="1"/>
  <c r="AM1374" i="1" s="1"/>
  <c r="AF1375" i="1"/>
  <c r="AM1375" i="1" s="1"/>
  <c r="AF1376" i="1"/>
  <c r="AM1376" i="1" s="1"/>
  <c r="AF1377" i="1"/>
  <c r="AM1377" i="1" s="1"/>
  <c r="AF1378" i="1"/>
  <c r="AM1378" i="1" s="1"/>
  <c r="AF1379" i="1"/>
  <c r="AM1379" i="1" s="1"/>
  <c r="AF1380" i="1"/>
  <c r="AM1380" i="1" s="1"/>
  <c r="AF1381" i="1"/>
  <c r="AM1381" i="1" s="1"/>
  <c r="AF1382" i="1"/>
  <c r="AM1382" i="1" s="1"/>
  <c r="AF1383" i="1"/>
  <c r="AM1383" i="1" s="1"/>
  <c r="AF1384" i="1"/>
  <c r="AM1384" i="1" s="1"/>
  <c r="AF1385" i="1"/>
  <c r="AM1385" i="1" s="1"/>
  <c r="AF1386" i="1"/>
  <c r="AM1386" i="1" s="1"/>
  <c r="AF1387" i="1"/>
  <c r="AM1387" i="1" s="1"/>
  <c r="AF1388" i="1"/>
  <c r="AM1388" i="1" s="1"/>
  <c r="AF1389" i="1"/>
  <c r="AM1389" i="1" s="1"/>
  <c r="AF1390" i="1"/>
  <c r="AM1390" i="1" s="1"/>
  <c r="AF1391" i="1"/>
  <c r="AM1391" i="1" s="1"/>
  <c r="AF1392" i="1"/>
  <c r="AM1392" i="1" s="1"/>
  <c r="AF1393" i="1"/>
  <c r="AM1393" i="1" s="1"/>
  <c r="AF1394" i="1"/>
  <c r="AM1394" i="1" s="1"/>
  <c r="AF1395" i="1"/>
  <c r="AM1395" i="1" s="1"/>
  <c r="AF1396" i="1"/>
  <c r="AM1396" i="1" s="1"/>
  <c r="AF1397" i="1"/>
  <c r="AM1397" i="1" s="1"/>
  <c r="AF1398" i="1"/>
  <c r="AM1398" i="1" s="1"/>
  <c r="AF1399" i="1"/>
  <c r="AM1399" i="1" s="1"/>
  <c r="AF1400" i="1"/>
  <c r="AM1400" i="1" s="1"/>
  <c r="AF1401" i="1"/>
  <c r="AM1401" i="1" s="1"/>
  <c r="AF1402" i="1"/>
  <c r="AM1402" i="1" s="1"/>
  <c r="AF1403" i="1"/>
  <c r="AM1403" i="1" s="1"/>
  <c r="AF1404" i="1"/>
  <c r="AM1404" i="1" s="1"/>
  <c r="AF1405" i="1"/>
  <c r="AM1405" i="1" s="1"/>
  <c r="AF1406" i="1"/>
  <c r="AM1406" i="1" s="1"/>
  <c r="AF1407" i="1"/>
  <c r="AM1407" i="1" s="1"/>
  <c r="AF1408" i="1"/>
  <c r="AM1408" i="1" s="1"/>
  <c r="AF1409" i="1"/>
  <c r="AM1409" i="1" s="1"/>
  <c r="AF1410" i="1"/>
  <c r="AM1410" i="1" s="1"/>
  <c r="AF1411" i="1"/>
  <c r="AM1411" i="1" s="1"/>
  <c r="AF1412" i="1"/>
  <c r="AM1412" i="1" s="1"/>
  <c r="AF1413" i="1"/>
  <c r="AM1413" i="1" s="1"/>
  <c r="AF1414" i="1"/>
  <c r="AM1414" i="1" s="1"/>
  <c r="AF1415" i="1"/>
  <c r="AM1415" i="1" s="1"/>
  <c r="AF1416" i="1"/>
  <c r="AM1416" i="1" s="1"/>
  <c r="AF1417" i="1"/>
  <c r="AM1417" i="1" s="1"/>
  <c r="AF1418" i="1"/>
  <c r="AM1418" i="1" s="1"/>
  <c r="AF1419" i="1"/>
  <c r="AM1419" i="1" s="1"/>
  <c r="AF1420" i="1"/>
  <c r="AM1420" i="1" s="1"/>
  <c r="AF1421" i="1"/>
  <c r="AM1421" i="1" s="1"/>
  <c r="AF1422" i="1"/>
  <c r="AM1422" i="1" s="1"/>
  <c r="AF1423" i="1"/>
  <c r="AM1423" i="1" s="1"/>
  <c r="AF1424" i="1"/>
  <c r="AM1424" i="1" s="1"/>
  <c r="AF1425" i="1"/>
  <c r="AM1425" i="1" s="1"/>
  <c r="AF1426" i="1"/>
  <c r="AM1426" i="1" s="1"/>
  <c r="AF1427" i="1"/>
  <c r="AM1427" i="1" s="1"/>
  <c r="AF1428" i="1"/>
  <c r="AM1428" i="1" s="1"/>
  <c r="AF1429" i="1"/>
  <c r="AM1429" i="1" s="1"/>
  <c r="AF1430" i="1"/>
  <c r="AM1430" i="1" s="1"/>
  <c r="AF1431" i="1"/>
  <c r="AM1431" i="1" s="1"/>
  <c r="AF1432" i="1"/>
  <c r="AM1432" i="1" s="1"/>
  <c r="AF1433" i="1"/>
  <c r="AM1433" i="1" s="1"/>
  <c r="AF1434" i="1"/>
  <c r="AM1434" i="1" s="1"/>
  <c r="AF1435" i="1"/>
  <c r="AM1435" i="1" s="1"/>
  <c r="AF1436" i="1"/>
  <c r="AM1436" i="1" s="1"/>
  <c r="AF1437" i="1"/>
  <c r="AM1437" i="1" s="1"/>
  <c r="AF1438" i="1"/>
  <c r="AM1438" i="1" s="1"/>
  <c r="AF1439" i="1"/>
  <c r="AM1439" i="1" s="1"/>
  <c r="AF1440" i="1"/>
  <c r="AM1440" i="1" s="1"/>
  <c r="AF1441" i="1"/>
  <c r="AM1441" i="1" s="1"/>
  <c r="AF1442" i="1"/>
  <c r="AM1442" i="1" s="1"/>
  <c r="AF1443" i="1"/>
  <c r="AM1443" i="1" s="1"/>
  <c r="AF1444" i="1"/>
  <c r="AM1444" i="1" s="1"/>
  <c r="AF1445" i="1"/>
  <c r="AM1445" i="1" s="1"/>
  <c r="AF1446" i="1"/>
  <c r="AM1446" i="1" s="1"/>
  <c r="AF1447" i="1"/>
  <c r="AM1447" i="1" s="1"/>
  <c r="AF1448" i="1"/>
  <c r="AM1448" i="1" s="1"/>
  <c r="AF1449" i="1"/>
  <c r="AM1449" i="1" s="1"/>
  <c r="AF1450" i="1"/>
  <c r="AM1450" i="1" s="1"/>
  <c r="AF1451" i="1"/>
  <c r="AM1451" i="1" s="1"/>
  <c r="AF1452" i="1"/>
  <c r="AM1452" i="1" s="1"/>
  <c r="AF1453" i="1"/>
  <c r="AM1453" i="1" s="1"/>
  <c r="AF1454" i="1"/>
  <c r="AM1454" i="1" s="1"/>
  <c r="AF1455" i="1"/>
  <c r="AM1455" i="1" s="1"/>
  <c r="AF1456" i="1"/>
  <c r="AM1456" i="1" s="1"/>
  <c r="AF1457" i="1"/>
  <c r="AM1457" i="1" s="1"/>
  <c r="AF1458" i="1"/>
  <c r="AM1458" i="1" s="1"/>
  <c r="AF1459" i="1"/>
  <c r="AM1459" i="1" s="1"/>
  <c r="AF1460" i="1"/>
  <c r="AM1460" i="1" s="1"/>
  <c r="AF1461" i="1"/>
  <c r="AM1461" i="1" s="1"/>
  <c r="AF1462" i="1"/>
  <c r="AM1462" i="1" s="1"/>
  <c r="AF1463" i="1"/>
  <c r="AM1463" i="1" s="1"/>
  <c r="AF1464" i="1"/>
  <c r="AM1464" i="1" s="1"/>
  <c r="AF1465" i="1"/>
  <c r="AM1465" i="1" s="1"/>
  <c r="AF1466" i="1"/>
  <c r="AM1466" i="1" s="1"/>
  <c r="AF1467" i="1"/>
  <c r="AM1467" i="1" s="1"/>
  <c r="AF1468" i="1"/>
  <c r="AM1468" i="1" s="1"/>
  <c r="AF1469" i="1"/>
  <c r="AM1469" i="1" s="1"/>
  <c r="AF1470" i="1"/>
  <c r="AM1470" i="1" s="1"/>
  <c r="AF1471" i="1"/>
  <c r="AM1471" i="1" s="1"/>
  <c r="AF1472" i="1"/>
  <c r="AM1472" i="1" s="1"/>
  <c r="AF1473" i="1"/>
  <c r="AM1473" i="1" s="1"/>
  <c r="AF1474" i="1"/>
  <c r="AM1474" i="1" s="1"/>
  <c r="AF1475" i="1"/>
  <c r="AM1475" i="1" s="1"/>
  <c r="AF1476" i="1"/>
  <c r="AM1476" i="1" s="1"/>
  <c r="AF1477" i="1"/>
  <c r="AM1477" i="1" s="1"/>
  <c r="AF1478" i="1"/>
  <c r="AM1478" i="1" s="1"/>
  <c r="AF1479" i="1"/>
  <c r="AM1479" i="1" s="1"/>
  <c r="AF1480" i="1"/>
  <c r="AM1480" i="1" s="1"/>
  <c r="AF1481" i="1"/>
  <c r="AM1481" i="1" s="1"/>
  <c r="AF1482" i="1"/>
  <c r="AM1482" i="1" s="1"/>
  <c r="AF1483" i="1"/>
  <c r="AM1483" i="1" s="1"/>
  <c r="AF1484" i="1"/>
  <c r="AM1484" i="1" s="1"/>
  <c r="AF1485" i="1"/>
  <c r="AM1485" i="1" s="1"/>
  <c r="AF1486" i="1"/>
  <c r="AM1486" i="1" s="1"/>
  <c r="AF1487" i="1"/>
  <c r="AM1487" i="1" s="1"/>
  <c r="AF1488" i="1"/>
  <c r="AM1488" i="1" s="1"/>
  <c r="AF1489" i="1"/>
  <c r="AM1489" i="1" s="1"/>
  <c r="AF1490" i="1"/>
  <c r="AM1490" i="1" s="1"/>
  <c r="AF1491" i="1"/>
  <c r="AM1491" i="1" s="1"/>
  <c r="AF1492" i="1"/>
  <c r="AM1492" i="1" s="1"/>
  <c r="AF1493" i="1"/>
  <c r="AM1493" i="1" s="1"/>
  <c r="AF1494" i="1"/>
  <c r="AM1494" i="1" s="1"/>
  <c r="AF1495" i="1"/>
  <c r="AM1495" i="1" s="1"/>
  <c r="AF1496" i="1"/>
  <c r="AM1496" i="1" s="1"/>
  <c r="AF1497" i="1"/>
  <c r="AM1497" i="1" s="1"/>
  <c r="AF1498" i="1"/>
  <c r="AM1498" i="1" s="1"/>
  <c r="AF1499" i="1"/>
  <c r="AM1499" i="1" s="1"/>
  <c r="AF1500" i="1"/>
  <c r="AM1500" i="1" s="1"/>
  <c r="AF1501" i="1"/>
  <c r="AM1501" i="1" s="1"/>
  <c r="AF1502" i="1"/>
  <c r="AM1502" i="1" s="1"/>
  <c r="AF1503" i="1"/>
  <c r="AM1503" i="1" s="1"/>
  <c r="AF1504" i="1"/>
  <c r="AM1504" i="1" s="1"/>
  <c r="AF1505" i="1"/>
  <c r="AM1505" i="1" s="1"/>
  <c r="AF1506" i="1"/>
  <c r="AM1506" i="1" s="1"/>
  <c r="AF1507" i="1"/>
  <c r="AM1507" i="1" s="1"/>
  <c r="AF1508" i="1"/>
  <c r="AM1508" i="1" s="1"/>
  <c r="AF1509" i="1"/>
  <c r="AM1509" i="1" s="1"/>
  <c r="AF1510" i="1"/>
  <c r="AM1510" i="1" s="1"/>
  <c r="AF1511" i="1"/>
  <c r="AM1511" i="1" s="1"/>
  <c r="AF1512" i="1"/>
  <c r="AM1512" i="1" s="1"/>
  <c r="AF1513" i="1"/>
  <c r="AM1513" i="1" s="1"/>
  <c r="AF1514" i="1"/>
  <c r="AM1514" i="1" s="1"/>
  <c r="AF1515" i="1"/>
  <c r="AM1515" i="1" s="1"/>
  <c r="AF1516" i="1"/>
  <c r="AM1516" i="1" s="1"/>
  <c r="AF1517" i="1"/>
  <c r="AM1517" i="1" s="1"/>
  <c r="AF1518" i="1"/>
  <c r="AM1518" i="1" s="1"/>
  <c r="AF1519" i="1"/>
  <c r="AM1519" i="1" s="1"/>
  <c r="AF1520" i="1"/>
  <c r="AM1520" i="1" s="1"/>
  <c r="AF1521" i="1"/>
  <c r="AM1521" i="1" s="1"/>
  <c r="AF1522" i="1"/>
  <c r="AM1522" i="1" s="1"/>
  <c r="AF1523" i="1"/>
  <c r="AM1523" i="1" s="1"/>
  <c r="AF1524" i="1"/>
  <c r="AM1524" i="1" s="1"/>
  <c r="AF1525" i="1"/>
  <c r="AM1525" i="1" s="1"/>
  <c r="AF1526" i="1"/>
  <c r="AM1526" i="1" s="1"/>
  <c r="AF1527" i="1"/>
  <c r="AM1527" i="1" s="1"/>
  <c r="AF1528" i="1"/>
  <c r="AM1528" i="1" s="1"/>
  <c r="AF1529" i="1"/>
  <c r="AM1529" i="1" s="1"/>
  <c r="AF1530" i="1"/>
  <c r="AM1530" i="1" s="1"/>
  <c r="AF1531" i="1"/>
  <c r="AM1531" i="1" s="1"/>
  <c r="AF1532" i="1"/>
  <c r="AM1532" i="1" s="1"/>
  <c r="AF1533" i="1"/>
  <c r="AM1533" i="1" s="1"/>
  <c r="AF1534" i="1"/>
  <c r="AM1534" i="1" s="1"/>
  <c r="AF1535" i="1"/>
  <c r="AM1535" i="1" s="1"/>
  <c r="AF1536" i="1"/>
  <c r="AM1536" i="1" s="1"/>
  <c r="AF1537" i="1"/>
  <c r="AM1537" i="1" s="1"/>
  <c r="AF1538" i="1"/>
  <c r="AM1538" i="1" s="1"/>
  <c r="AF1539" i="1"/>
  <c r="AM1539" i="1" s="1"/>
  <c r="AF1540" i="1"/>
  <c r="AM1540" i="1" s="1"/>
  <c r="AF1541" i="1"/>
  <c r="AM1541" i="1" s="1"/>
  <c r="AF1542" i="1"/>
  <c r="AM1542" i="1" s="1"/>
  <c r="AF1543" i="1"/>
  <c r="AM1543" i="1" s="1"/>
  <c r="AF1544" i="1"/>
  <c r="AM1544" i="1" s="1"/>
  <c r="AF1545" i="1"/>
  <c r="AM1545" i="1" s="1"/>
  <c r="AF1546" i="1"/>
  <c r="AM1546" i="1" s="1"/>
  <c r="AF1547" i="1"/>
  <c r="AM1547" i="1" s="1"/>
  <c r="AF1548" i="1"/>
  <c r="AM1548" i="1" s="1"/>
  <c r="AF1549" i="1"/>
  <c r="AM1549" i="1" s="1"/>
  <c r="AF1550" i="1"/>
  <c r="AM1550" i="1" s="1"/>
  <c r="AF1551" i="1"/>
  <c r="AM1551" i="1" s="1"/>
  <c r="AF1552" i="1"/>
  <c r="AM1552" i="1" s="1"/>
  <c r="AF1553" i="1"/>
  <c r="AM1553" i="1" s="1"/>
  <c r="AF1554" i="1"/>
  <c r="AM1554" i="1" s="1"/>
  <c r="AF1555" i="1"/>
  <c r="AM1555" i="1" s="1"/>
  <c r="AF1556" i="1"/>
  <c r="AM1556" i="1" s="1"/>
  <c r="AF1557" i="1"/>
  <c r="AM1557" i="1" s="1"/>
  <c r="AF1558" i="1"/>
  <c r="AM1558" i="1" s="1"/>
  <c r="AF1559" i="1"/>
  <c r="AM1559" i="1" s="1"/>
  <c r="AF1560" i="1"/>
  <c r="AM1560" i="1" s="1"/>
  <c r="AF1561" i="1"/>
  <c r="AM1561" i="1" s="1"/>
  <c r="AF1562" i="1"/>
  <c r="AM1562" i="1" s="1"/>
  <c r="AF1563" i="1"/>
  <c r="AM1563" i="1" s="1"/>
  <c r="AF1564" i="1"/>
  <c r="AM1564" i="1" s="1"/>
  <c r="AF1565" i="1"/>
  <c r="AM1565" i="1" s="1"/>
  <c r="AF1566" i="1"/>
  <c r="AM1566" i="1" s="1"/>
  <c r="AF1567" i="1"/>
  <c r="AM1567" i="1" s="1"/>
  <c r="AF1568" i="1"/>
  <c r="AM1568" i="1" s="1"/>
  <c r="AF1569" i="1"/>
  <c r="AM1569" i="1" s="1"/>
  <c r="AF1570" i="1"/>
  <c r="AM1570" i="1" s="1"/>
  <c r="AF1571" i="1"/>
  <c r="AM1571" i="1" s="1"/>
  <c r="AF1572" i="1"/>
  <c r="AM1572" i="1" s="1"/>
  <c r="AF1573" i="1"/>
  <c r="AM1573" i="1" s="1"/>
  <c r="AF1574" i="1"/>
  <c r="AM1574" i="1" s="1"/>
  <c r="AF1575" i="1"/>
  <c r="AM1575" i="1" s="1"/>
  <c r="AF1576" i="1"/>
  <c r="AM1576" i="1" s="1"/>
  <c r="AF1577" i="1"/>
  <c r="AM1577" i="1" s="1"/>
  <c r="AF1578" i="1"/>
  <c r="AM1578" i="1" s="1"/>
  <c r="AF1579" i="1"/>
  <c r="AM1579" i="1" s="1"/>
  <c r="AF1580" i="1"/>
  <c r="AM1580" i="1" s="1"/>
  <c r="AF1581" i="1"/>
  <c r="AM1581" i="1" s="1"/>
  <c r="AF1582" i="1"/>
  <c r="AM1582" i="1" s="1"/>
  <c r="AF1583" i="1"/>
  <c r="AM1583" i="1" s="1"/>
  <c r="AF1584" i="1"/>
  <c r="AM1584" i="1" s="1"/>
  <c r="AF1585" i="1"/>
  <c r="AM1585" i="1" s="1"/>
  <c r="AF1586" i="1"/>
  <c r="AM1586" i="1" s="1"/>
  <c r="AF1587" i="1"/>
  <c r="AM1587" i="1" s="1"/>
  <c r="AF1588" i="1"/>
  <c r="AM1588" i="1" s="1"/>
  <c r="AF1589" i="1"/>
  <c r="AM1589" i="1" s="1"/>
  <c r="AF1590" i="1"/>
  <c r="AM1590" i="1" s="1"/>
  <c r="AF1591" i="1"/>
  <c r="AM1591" i="1" s="1"/>
  <c r="AF1592" i="1"/>
  <c r="AM1592" i="1" s="1"/>
  <c r="AF1593" i="1"/>
  <c r="AM1593" i="1" s="1"/>
  <c r="AF1594" i="1"/>
  <c r="AM1594" i="1" s="1"/>
  <c r="AF1595" i="1"/>
  <c r="AM1595" i="1" s="1"/>
  <c r="AF1596" i="1"/>
  <c r="AM1596" i="1" s="1"/>
  <c r="AF1597" i="1"/>
  <c r="AM1597" i="1" s="1"/>
  <c r="AF1598" i="1"/>
  <c r="AM1598" i="1" s="1"/>
  <c r="AF1599" i="1"/>
  <c r="AM1599" i="1" s="1"/>
  <c r="AF1600" i="1"/>
  <c r="AM1600" i="1" s="1"/>
  <c r="AF1601" i="1"/>
  <c r="AM1601" i="1" s="1"/>
  <c r="AF1602" i="1"/>
  <c r="AM1602" i="1" s="1"/>
  <c r="AF1603" i="1"/>
  <c r="AM1603" i="1" s="1"/>
  <c r="AF1604" i="1"/>
  <c r="AM1604" i="1" s="1"/>
  <c r="AE14" i="1"/>
  <c r="AL14" i="1" s="1"/>
  <c r="AE17" i="1"/>
  <c r="AL17" i="1" s="1"/>
  <c r="AE18" i="1"/>
  <c r="AL18" i="1" s="1"/>
  <c r="AE19" i="1"/>
  <c r="AL19" i="1" s="1"/>
  <c r="AE20" i="1"/>
  <c r="AL20" i="1" s="1"/>
  <c r="AE21" i="1"/>
  <c r="AL21" i="1" s="1"/>
  <c r="AE22" i="1"/>
  <c r="AL22" i="1" s="1"/>
  <c r="AE23" i="1"/>
  <c r="AL23" i="1" s="1"/>
  <c r="AE24" i="1"/>
  <c r="AL24" i="1" s="1"/>
  <c r="AE25" i="1"/>
  <c r="AL25" i="1" s="1"/>
  <c r="AE26" i="1"/>
  <c r="AL26" i="1" s="1"/>
  <c r="AE27" i="1"/>
  <c r="AL27" i="1" s="1"/>
  <c r="AE28" i="1"/>
  <c r="AL28" i="1" s="1"/>
  <c r="AE29" i="1"/>
  <c r="AL29" i="1" s="1"/>
  <c r="AE30" i="1"/>
  <c r="AL30" i="1" s="1"/>
  <c r="AE31" i="1"/>
  <c r="AL31" i="1" s="1"/>
  <c r="AE32" i="1"/>
  <c r="AL32" i="1" s="1"/>
  <c r="AE33" i="1"/>
  <c r="AL33" i="1" s="1"/>
  <c r="AE34" i="1"/>
  <c r="AL34" i="1" s="1"/>
  <c r="AE35" i="1"/>
  <c r="AL35" i="1" s="1"/>
  <c r="AE36" i="1"/>
  <c r="AL36" i="1" s="1"/>
  <c r="AE37" i="1"/>
  <c r="AL37" i="1" s="1"/>
  <c r="AE38" i="1"/>
  <c r="AL38" i="1" s="1"/>
  <c r="AE39" i="1"/>
  <c r="AL39" i="1" s="1"/>
  <c r="AE40" i="1"/>
  <c r="AL40" i="1" s="1"/>
  <c r="AE41" i="1"/>
  <c r="AL41" i="1" s="1"/>
  <c r="AE42" i="1"/>
  <c r="AL42" i="1" s="1"/>
  <c r="AE43" i="1"/>
  <c r="AL43" i="1" s="1"/>
  <c r="AE44" i="1"/>
  <c r="AL44" i="1" s="1"/>
  <c r="AE45" i="1"/>
  <c r="AL45" i="1" s="1"/>
  <c r="AE46" i="1"/>
  <c r="AL46" i="1" s="1"/>
  <c r="AE47" i="1"/>
  <c r="AL47" i="1" s="1"/>
  <c r="AE48" i="1"/>
  <c r="AL48" i="1" s="1"/>
  <c r="AE49" i="1"/>
  <c r="AL49" i="1" s="1"/>
  <c r="AE50" i="1"/>
  <c r="AL50" i="1" s="1"/>
  <c r="AE51" i="1"/>
  <c r="AL51" i="1" s="1"/>
  <c r="AE52" i="1"/>
  <c r="AL52" i="1" s="1"/>
  <c r="AE53" i="1"/>
  <c r="AL53" i="1" s="1"/>
  <c r="AE54" i="1"/>
  <c r="AL54" i="1" s="1"/>
  <c r="AE55" i="1"/>
  <c r="AL55" i="1" s="1"/>
  <c r="AE56" i="1"/>
  <c r="AL56" i="1" s="1"/>
  <c r="AE57" i="1"/>
  <c r="AL57" i="1" s="1"/>
  <c r="AE58" i="1"/>
  <c r="AL58" i="1" s="1"/>
  <c r="AE59" i="1"/>
  <c r="AL59" i="1" s="1"/>
  <c r="AE60" i="1"/>
  <c r="AL60" i="1" s="1"/>
  <c r="AE61" i="1"/>
  <c r="AL61" i="1" s="1"/>
  <c r="AE62" i="1"/>
  <c r="AL62" i="1" s="1"/>
  <c r="AE63" i="1"/>
  <c r="AL63" i="1" s="1"/>
  <c r="AE64" i="1"/>
  <c r="AL64" i="1" s="1"/>
  <c r="AE65" i="1"/>
  <c r="AL65" i="1" s="1"/>
  <c r="AE66" i="1"/>
  <c r="AL66" i="1" s="1"/>
  <c r="AE67" i="1"/>
  <c r="AL67" i="1" s="1"/>
  <c r="AE68" i="1"/>
  <c r="AL68" i="1" s="1"/>
  <c r="AE69" i="1"/>
  <c r="AL69" i="1" s="1"/>
  <c r="AE70" i="1"/>
  <c r="AL70" i="1" s="1"/>
  <c r="AE71" i="1"/>
  <c r="AL71" i="1" s="1"/>
  <c r="AE72" i="1"/>
  <c r="AL72" i="1" s="1"/>
  <c r="AE73" i="1"/>
  <c r="AL73" i="1" s="1"/>
  <c r="AE74" i="1"/>
  <c r="AL74" i="1" s="1"/>
  <c r="AE75" i="1"/>
  <c r="AL75" i="1" s="1"/>
  <c r="AE76" i="1"/>
  <c r="AL76" i="1" s="1"/>
  <c r="AE77" i="1"/>
  <c r="AL77" i="1" s="1"/>
  <c r="AE78" i="1"/>
  <c r="AL78" i="1" s="1"/>
  <c r="AE79" i="1"/>
  <c r="AL79" i="1" s="1"/>
  <c r="AE80" i="1"/>
  <c r="AL80" i="1" s="1"/>
  <c r="AE81" i="1"/>
  <c r="AL81" i="1" s="1"/>
  <c r="AE82" i="1"/>
  <c r="AL82" i="1" s="1"/>
  <c r="AE83" i="1"/>
  <c r="AL83" i="1" s="1"/>
  <c r="AE84" i="1"/>
  <c r="AL84" i="1" s="1"/>
  <c r="AE85" i="1"/>
  <c r="AL85" i="1" s="1"/>
  <c r="AE86" i="1"/>
  <c r="AL86" i="1" s="1"/>
  <c r="AE87" i="1"/>
  <c r="AL87" i="1" s="1"/>
  <c r="AE88" i="1"/>
  <c r="AL88" i="1" s="1"/>
  <c r="AE89" i="1"/>
  <c r="AL89" i="1" s="1"/>
  <c r="AE90" i="1"/>
  <c r="AL90" i="1" s="1"/>
  <c r="AE91" i="1"/>
  <c r="AL91" i="1" s="1"/>
  <c r="AE92" i="1"/>
  <c r="AL92" i="1" s="1"/>
  <c r="AE93" i="1"/>
  <c r="AL93" i="1" s="1"/>
  <c r="AE94" i="1"/>
  <c r="AL94" i="1" s="1"/>
  <c r="AE95" i="1"/>
  <c r="AL95" i="1" s="1"/>
  <c r="AE96" i="1"/>
  <c r="AL96" i="1" s="1"/>
  <c r="AE97" i="1"/>
  <c r="AL97" i="1" s="1"/>
  <c r="AE98" i="1"/>
  <c r="AL98" i="1" s="1"/>
  <c r="AE99" i="1"/>
  <c r="AL99" i="1" s="1"/>
  <c r="AE100" i="1"/>
  <c r="AL100" i="1" s="1"/>
  <c r="AE101" i="1"/>
  <c r="AL101" i="1" s="1"/>
  <c r="AE102" i="1"/>
  <c r="AL102" i="1" s="1"/>
  <c r="AE103" i="1"/>
  <c r="AL103" i="1" s="1"/>
  <c r="AE104" i="1"/>
  <c r="AL104" i="1" s="1"/>
  <c r="AE105" i="1"/>
  <c r="AL105" i="1" s="1"/>
  <c r="AE106" i="1"/>
  <c r="AL106" i="1" s="1"/>
  <c r="AE107" i="1"/>
  <c r="AL107" i="1" s="1"/>
  <c r="AE108" i="1"/>
  <c r="AL108" i="1" s="1"/>
  <c r="AE109" i="1"/>
  <c r="AL109" i="1" s="1"/>
  <c r="AE110" i="1"/>
  <c r="AL110" i="1" s="1"/>
  <c r="AE111" i="1"/>
  <c r="AL111" i="1" s="1"/>
  <c r="AE112" i="1"/>
  <c r="AL112" i="1" s="1"/>
  <c r="AE113" i="1"/>
  <c r="AL113" i="1" s="1"/>
  <c r="AE114" i="1"/>
  <c r="AL114" i="1" s="1"/>
  <c r="AE115" i="1"/>
  <c r="AL115" i="1" s="1"/>
  <c r="AE116" i="1"/>
  <c r="AL116" i="1" s="1"/>
  <c r="AE117" i="1"/>
  <c r="AL117" i="1" s="1"/>
  <c r="AE118" i="1"/>
  <c r="AL118" i="1" s="1"/>
  <c r="AE119" i="1"/>
  <c r="AL119" i="1" s="1"/>
  <c r="AE120" i="1"/>
  <c r="AL120" i="1" s="1"/>
  <c r="AE121" i="1"/>
  <c r="AL121" i="1" s="1"/>
  <c r="AE122" i="1"/>
  <c r="AL122" i="1" s="1"/>
  <c r="AE123" i="1"/>
  <c r="AL123" i="1" s="1"/>
  <c r="AE124" i="1"/>
  <c r="AL124" i="1" s="1"/>
  <c r="AE125" i="1"/>
  <c r="AL125" i="1" s="1"/>
  <c r="AE126" i="1"/>
  <c r="AL126" i="1" s="1"/>
  <c r="AE127" i="1"/>
  <c r="AL127" i="1" s="1"/>
  <c r="AE128" i="1"/>
  <c r="AL128" i="1" s="1"/>
  <c r="AE129" i="1"/>
  <c r="AL129" i="1" s="1"/>
  <c r="AE130" i="1"/>
  <c r="AL130" i="1" s="1"/>
  <c r="AE131" i="1"/>
  <c r="AL131" i="1" s="1"/>
  <c r="AE132" i="1"/>
  <c r="AL132" i="1" s="1"/>
  <c r="AE133" i="1"/>
  <c r="AL133" i="1" s="1"/>
  <c r="AE134" i="1"/>
  <c r="AL134" i="1" s="1"/>
  <c r="AE135" i="1"/>
  <c r="AL135" i="1" s="1"/>
  <c r="AE136" i="1"/>
  <c r="AL136" i="1" s="1"/>
  <c r="AE137" i="1"/>
  <c r="AL137" i="1" s="1"/>
  <c r="AE138" i="1"/>
  <c r="AL138" i="1" s="1"/>
  <c r="AE139" i="1"/>
  <c r="AL139" i="1" s="1"/>
  <c r="AE140" i="1"/>
  <c r="AL140" i="1" s="1"/>
  <c r="AE141" i="1"/>
  <c r="AL141" i="1" s="1"/>
  <c r="AE142" i="1"/>
  <c r="AL142" i="1" s="1"/>
  <c r="AE143" i="1"/>
  <c r="AL143" i="1" s="1"/>
  <c r="AE144" i="1"/>
  <c r="AL144" i="1" s="1"/>
  <c r="AE145" i="1"/>
  <c r="AL145" i="1" s="1"/>
  <c r="AE146" i="1"/>
  <c r="AL146" i="1" s="1"/>
  <c r="AE147" i="1"/>
  <c r="AL147" i="1" s="1"/>
  <c r="AE148" i="1"/>
  <c r="AL148" i="1" s="1"/>
  <c r="AE149" i="1"/>
  <c r="AL149" i="1" s="1"/>
  <c r="AE150" i="1"/>
  <c r="AL150" i="1" s="1"/>
  <c r="AE151" i="1"/>
  <c r="AL151" i="1" s="1"/>
  <c r="AE152" i="1"/>
  <c r="AL152" i="1" s="1"/>
  <c r="AE153" i="1"/>
  <c r="AL153" i="1" s="1"/>
  <c r="AE154" i="1"/>
  <c r="AL154" i="1" s="1"/>
  <c r="AE155" i="1"/>
  <c r="AL155" i="1" s="1"/>
  <c r="AE156" i="1"/>
  <c r="AL156" i="1" s="1"/>
  <c r="AE157" i="1"/>
  <c r="AL157" i="1" s="1"/>
  <c r="AE158" i="1"/>
  <c r="AL158" i="1" s="1"/>
  <c r="AE159" i="1"/>
  <c r="AL159" i="1" s="1"/>
  <c r="AE160" i="1"/>
  <c r="AL160" i="1" s="1"/>
  <c r="AE161" i="1"/>
  <c r="AL161" i="1" s="1"/>
  <c r="AE162" i="1"/>
  <c r="AL162" i="1" s="1"/>
  <c r="AE163" i="1"/>
  <c r="AL163" i="1" s="1"/>
  <c r="AE164" i="1"/>
  <c r="AL164" i="1" s="1"/>
  <c r="AE165" i="1"/>
  <c r="AL165" i="1" s="1"/>
  <c r="AE166" i="1"/>
  <c r="AL166" i="1" s="1"/>
  <c r="AE167" i="1"/>
  <c r="AL167" i="1" s="1"/>
  <c r="AE168" i="1"/>
  <c r="AL168" i="1" s="1"/>
  <c r="AE169" i="1"/>
  <c r="AL169" i="1" s="1"/>
  <c r="AE170" i="1"/>
  <c r="AL170" i="1" s="1"/>
  <c r="AE171" i="1"/>
  <c r="AL171" i="1" s="1"/>
  <c r="AE172" i="1"/>
  <c r="AL172" i="1" s="1"/>
  <c r="AE173" i="1"/>
  <c r="AL173" i="1" s="1"/>
  <c r="AE174" i="1"/>
  <c r="AL174" i="1" s="1"/>
  <c r="AE175" i="1"/>
  <c r="AL175" i="1" s="1"/>
  <c r="AE176" i="1"/>
  <c r="AL176" i="1" s="1"/>
  <c r="AE177" i="1"/>
  <c r="AL177" i="1" s="1"/>
  <c r="AE178" i="1"/>
  <c r="AL178" i="1" s="1"/>
  <c r="AE179" i="1"/>
  <c r="AL179" i="1" s="1"/>
  <c r="AE180" i="1"/>
  <c r="AL180" i="1" s="1"/>
  <c r="AE181" i="1"/>
  <c r="AL181" i="1" s="1"/>
  <c r="AE182" i="1"/>
  <c r="AL182" i="1" s="1"/>
  <c r="AE183" i="1"/>
  <c r="AL183" i="1" s="1"/>
  <c r="AE184" i="1"/>
  <c r="AL184" i="1" s="1"/>
  <c r="AE185" i="1"/>
  <c r="AL185" i="1" s="1"/>
  <c r="AE186" i="1"/>
  <c r="AL186" i="1" s="1"/>
  <c r="AE187" i="1"/>
  <c r="AL187" i="1" s="1"/>
  <c r="AE188" i="1"/>
  <c r="AL188" i="1" s="1"/>
  <c r="AE189" i="1"/>
  <c r="AL189" i="1" s="1"/>
  <c r="AE190" i="1"/>
  <c r="AL190" i="1" s="1"/>
  <c r="AE191" i="1"/>
  <c r="AL191" i="1" s="1"/>
  <c r="AE192" i="1"/>
  <c r="AL192" i="1" s="1"/>
  <c r="AE193" i="1"/>
  <c r="AL193" i="1" s="1"/>
  <c r="AE194" i="1"/>
  <c r="AL194" i="1" s="1"/>
  <c r="AE195" i="1"/>
  <c r="AL195" i="1" s="1"/>
  <c r="AE196" i="1"/>
  <c r="AL196" i="1" s="1"/>
  <c r="AE197" i="1"/>
  <c r="AL197" i="1" s="1"/>
  <c r="AE198" i="1"/>
  <c r="AL198" i="1" s="1"/>
  <c r="AE199" i="1"/>
  <c r="AL199" i="1" s="1"/>
  <c r="AE200" i="1"/>
  <c r="AL200" i="1" s="1"/>
  <c r="AE201" i="1"/>
  <c r="AL201" i="1" s="1"/>
  <c r="AE202" i="1"/>
  <c r="AL202" i="1" s="1"/>
  <c r="AE203" i="1"/>
  <c r="AL203" i="1" s="1"/>
  <c r="AE204" i="1"/>
  <c r="AL204" i="1" s="1"/>
  <c r="AE205" i="1"/>
  <c r="AL205" i="1" s="1"/>
  <c r="AE206" i="1"/>
  <c r="AL206" i="1" s="1"/>
  <c r="AE207" i="1"/>
  <c r="AL207" i="1" s="1"/>
  <c r="AE208" i="1"/>
  <c r="AL208" i="1" s="1"/>
  <c r="AE209" i="1"/>
  <c r="AL209" i="1" s="1"/>
  <c r="AE210" i="1"/>
  <c r="AL210" i="1" s="1"/>
  <c r="AE211" i="1"/>
  <c r="AL211" i="1" s="1"/>
  <c r="AE212" i="1"/>
  <c r="AL212" i="1" s="1"/>
  <c r="AE213" i="1"/>
  <c r="AL213" i="1" s="1"/>
  <c r="AE214" i="1"/>
  <c r="AL214" i="1" s="1"/>
  <c r="AE215" i="1"/>
  <c r="AL215" i="1" s="1"/>
  <c r="AE216" i="1"/>
  <c r="AL216" i="1" s="1"/>
  <c r="AE217" i="1"/>
  <c r="AL217" i="1" s="1"/>
  <c r="AE218" i="1"/>
  <c r="AL218" i="1" s="1"/>
  <c r="AE219" i="1"/>
  <c r="AL219" i="1" s="1"/>
  <c r="AE220" i="1"/>
  <c r="AL220" i="1" s="1"/>
  <c r="AE221" i="1"/>
  <c r="AL221" i="1" s="1"/>
  <c r="AE222" i="1"/>
  <c r="AL222" i="1" s="1"/>
  <c r="AE223" i="1"/>
  <c r="AL223" i="1" s="1"/>
  <c r="AE224" i="1"/>
  <c r="AL224" i="1" s="1"/>
  <c r="AE225" i="1"/>
  <c r="AL225" i="1" s="1"/>
  <c r="AE226" i="1"/>
  <c r="AL226" i="1" s="1"/>
  <c r="AE227" i="1"/>
  <c r="AL227" i="1" s="1"/>
  <c r="AE228" i="1"/>
  <c r="AL228" i="1" s="1"/>
  <c r="AE229" i="1"/>
  <c r="AL229" i="1" s="1"/>
  <c r="AE230" i="1"/>
  <c r="AL230" i="1" s="1"/>
  <c r="AE231" i="1"/>
  <c r="AL231" i="1" s="1"/>
  <c r="AE232" i="1"/>
  <c r="AL232" i="1" s="1"/>
  <c r="AE233" i="1"/>
  <c r="AL233" i="1" s="1"/>
  <c r="AE234" i="1"/>
  <c r="AL234" i="1" s="1"/>
  <c r="AE235" i="1"/>
  <c r="AL235" i="1" s="1"/>
  <c r="AE236" i="1"/>
  <c r="AL236" i="1" s="1"/>
  <c r="AE237" i="1"/>
  <c r="AL237" i="1" s="1"/>
  <c r="AE238" i="1"/>
  <c r="AL238" i="1" s="1"/>
  <c r="AE239" i="1"/>
  <c r="AL239" i="1" s="1"/>
  <c r="AE240" i="1"/>
  <c r="AL240" i="1" s="1"/>
  <c r="AE241" i="1"/>
  <c r="AL241" i="1" s="1"/>
  <c r="AE242" i="1"/>
  <c r="AL242" i="1" s="1"/>
  <c r="AE243" i="1"/>
  <c r="AL243" i="1" s="1"/>
  <c r="AE244" i="1"/>
  <c r="AL244" i="1" s="1"/>
  <c r="AE245" i="1"/>
  <c r="AL245" i="1" s="1"/>
  <c r="AE246" i="1"/>
  <c r="AL246" i="1" s="1"/>
  <c r="AE247" i="1"/>
  <c r="AL247" i="1" s="1"/>
  <c r="AE248" i="1"/>
  <c r="AL248" i="1" s="1"/>
  <c r="AE249" i="1"/>
  <c r="AL249" i="1" s="1"/>
  <c r="AE250" i="1"/>
  <c r="AL250" i="1" s="1"/>
  <c r="AE251" i="1"/>
  <c r="AL251" i="1" s="1"/>
  <c r="AE252" i="1"/>
  <c r="AL252" i="1" s="1"/>
  <c r="AE253" i="1"/>
  <c r="AL253" i="1" s="1"/>
  <c r="AE254" i="1"/>
  <c r="AL254" i="1" s="1"/>
  <c r="AE255" i="1"/>
  <c r="AL255" i="1" s="1"/>
  <c r="AE256" i="1"/>
  <c r="AL256" i="1" s="1"/>
  <c r="AE257" i="1"/>
  <c r="AL257" i="1" s="1"/>
  <c r="AE258" i="1"/>
  <c r="AL258" i="1" s="1"/>
  <c r="AE259" i="1"/>
  <c r="AL259" i="1" s="1"/>
  <c r="AE260" i="1"/>
  <c r="AL260" i="1" s="1"/>
  <c r="AE261" i="1"/>
  <c r="AL261" i="1" s="1"/>
  <c r="AE262" i="1"/>
  <c r="AL262" i="1" s="1"/>
  <c r="AE263" i="1"/>
  <c r="AL263" i="1" s="1"/>
  <c r="AE264" i="1"/>
  <c r="AL264" i="1" s="1"/>
  <c r="AE265" i="1"/>
  <c r="AL265" i="1" s="1"/>
  <c r="AE266" i="1"/>
  <c r="AL266" i="1" s="1"/>
  <c r="AE267" i="1"/>
  <c r="AL267" i="1" s="1"/>
  <c r="AE268" i="1"/>
  <c r="AL268" i="1" s="1"/>
  <c r="AE269" i="1"/>
  <c r="AL269" i="1" s="1"/>
  <c r="AE270" i="1"/>
  <c r="AL270" i="1" s="1"/>
  <c r="AE271" i="1"/>
  <c r="AL271" i="1" s="1"/>
  <c r="AE272" i="1"/>
  <c r="AL272" i="1" s="1"/>
  <c r="AE273" i="1"/>
  <c r="AL273" i="1" s="1"/>
  <c r="AE274" i="1"/>
  <c r="AL274" i="1" s="1"/>
  <c r="AE275" i="1"/>
  <c r="AL275" i="1" s="1"/>
  <c r="AE276" i="1"/>
  <c r="AL276" i="1" s="1"/>
  <c r="AE277" i="1"/>
  <c r="AL277" i="1" s="1"/>
  <c r="AE278" i="1"/>
  <c r="AL278" i="1" s="1"/>
  <c r="AE279" i="1"/>
  <c r="AL279" i="1" s="1"/>
  <c r="AE280" i="1"/>
  <c r="AL280" i="1" s="1"/>
  <c r="AE281" i="1"/>
  <c r="AL281" i="1" s="1"/>
  <c r="AE282" i="1"/>
  <c r="AL282" i="1" s="1"/>
  <c r="AE283" i="1"/>
  <c r="AL283" i="1" s="1"/>
  <c r="AE284" i="1"/>
  <c r="AL284" i="1" s="1"/>
  <c r="AE285" i="1"/>
  <c r="AL285" i="1" s="1"/>
  <c r="AE286" i="1"/>
  <c r="AL286" i="1" s="1"/>
  <c r="AE287" i="1"/>
  <c r="AL287" i="1" s="1"/>
  <c r="AE288" i="1"/>
  <c r="AL288" i="1" s="1"/>
  <c r="AE289" i="1"/>
  <c r="AL289" i="1" s="1"/>
  <c r="AE290" i="1"/>
  <c r="AL290" i="1" s="1"/>
  <c r="AE291" i="1"/>
  <c r="AL291" i="1" s="1"/>
  <c r="AE292" i="1"/>
  <c r="AL292" i="1" s="1"/>
  <c r="AE293" i="1"/>
  <c r="AL293" i="1" s="1"/>
  <c r="AE294" i="1"/>
  <c r="AL294" i="1" s="1"/>
  <c r="AE295" i="1"/>
  <c r="AL295" i="1" s="1"/>
  <c r="AE296" i="1"/>
  <c r="AL296" i="1" s="1"/>
  <c r="AE297" i="1"/>
  <c r="AL297" i="1" s="1"/>
  <c r="AE298" i="1"/>
  <c r="AL298" i="1" s="1"/>
  <c r="AE299" i="1"/>
  <c r="AL299" i="1" s="1"/>
  <c r="AE300" i="1"/>
  <c r="AL300" i="1" s="1"/>
  <c r="AE301" i="1"/>
  <c r="AL301" i="1" s="1"/>
  <c r="AE302" i="1"/>
  <c r="AL302" i="1" s="1"/>
  <c r="AE303" i="1"/>
  <c r="AL303" i="1" s="1"/>
  <c r="AE304" i="1"/>
  <c r="AL304" i="1" s="1"/>
  <c r="AE305" i="1"/>
  <c r="AL305" i="1" s="1"/>
  <c r="AE306" i="1"/>
  <c r="AL306" i="1" s="1"/>
  <c r="AE307" i="1"/>
  <c r="AL307" i="1" s="1"/>
  <c r="AE308" i="1"/>
  <c r="AL308" i="1" s="1"/>
  <c r="AE309" i="1"/>
  <c r="AL309" i="1" s="1"/>
  <c r="AE310" i="1"/>
  <c r="AL310" i="1" s="1"/>
  <c r="AE311" i="1"/>
  <c r="AL311" i="1" s="1"/>
  <c r="AE312" i="1"/>
  <c r="AL312" i="1" s="1"/>
  <c r="AE313" i="1"/>
  <c r="AL313" i="1" s="1"/>
  <c r="AE314" i="1"/>
  <c r="AL314" i="1" s="1"/>
  <c r="AE315" i="1"/>
  <c r="AL315" i="1" s="1"/>
  <c r="AE316" i="1"/>
  <c r="AL316" i="1" s="1"/>
  <c r="AE317" i="1"/>
  <c r="AL317" i="1" s="1"/>
  <c r="AE318" i="1"/>
  <c r="AL318" i="1" s="1"/>
  <c r="AE319" i="1"/>
  <c r="AL319" i="1" s="1"/>
  <c r="AE320" i="1"/>
  <c r="AL320" i="1" s="1"/>
  <c r="AE321" i="1"/>
  <c r="AL321" i="1" s="1"/>
  <c r="AE322" i="1"/>
  <c r="AL322" i="1" s="1"/>
  <c r="AE323" i="1"/>
  <c r="AL323" i="1" s="1"/>
  <c r="AE324" i="1"/>
  <c r="AL324" i="1" s="1"/>
  <c r="AE325" i="1"/>
  <c r="AL325" i="1" s="1"/>
  <c r="AE326" i="1"/>
  <c r="AL326" i="1" s="1"/>
  <c r="AE327" i="1"/>
  <c r="AL327" i="1" s="1"/>
  <c r="AE328" i="1"/>
  <c r="AL328" i="1" s="1"/>
  <c r="AE329" i="1"/>
  <c r="AL329" i="1" s="1"/>
  <c r="AE330" i="1"/>
  <c r="AL330" i="1" s="1"/>
  <c r="AE331" i="1"/>
  <c r="AL331" i="1" s="1"/>
  <c r="AE332" i="1"/>
  <c r="AL332" i="1" s="1"/>
  <c r="AE333" i="1"/>
  <c r="AL333" i="1" s="1"/>
  <c r="AE334" i="1"/>
  <c r="AL334" i="1" s="1"/>
  <c r="AE335" i="1"/>
  <c r="AL335" i="1" s="1"/>
  <c r="AE336" i="1"/>
  <c r="AL336" i="1" s="1"/>
  <c r="AE337" i="1"/>
  <c r="AL337" i="1" s="1"/>
  <c r="AE338" i="1"/>
  <c r="AL338" i="1" s="1"/>
  <c r="AE339" i="1"/>
  <c r="AL339" i="1" s="1"/>
  <c r="AE340" i="1"/>
  <c r="AL340" i="1" s="1"/>
  <c r="AE341" i="1"/>
  <c r="AL341" i="1" s="1"/>
  <c r="AE342" i="1"/>
  <c r="AL342" i="1" s="1"/>
  <c r="AE343" i="1"/>
  <c r="AL343" i="1" s="1"/>
  <c r="AE344" i="1"/>
  <c r="AL344" i="1" s="1"/>
  <c r="AE345" i="1"/>
  <c r="AL345" i="1" s="1"/>
  <c r="AE346" i="1"/>
  <c r="AL346" i="1" s="1"/>
  <c r="AE347" i="1"/>
  <c r="AL347" i="1" s="1"/>
  <c r="AE348" i="1"/>
  <c r="AL348" i="1" s="1"/>
  <c r="AE349" i="1"/>
  <c r="AL349" i="1" s="1"/>
  <c r="AE350" i="1"/>
  <c r="AL350" i="1" s="1"/>
  <c r="AE351" i="1"/>
  <c r="AL351" i="1" s="1"/>
  <c r="AE352" i="1"/>
  <c r="AL352" i="1" s="1"/>
  <c r="AE353" i="1"/>
  <c r="AL353" i="1" s="1"/>
  <c r="AE354" i="1"/>
  <c r="AL354" i="1" s="1"/>
  <c r="AE355" i="1"/>
  <c r="AL355" i="1" s="1"/>
  <c r="AE356" i="1"/>
  <c r="AL356" i="1" s="1"/>
  <c r="AE357" i="1"/>
  <c r="AL357" i="1" s="1"/>
  <c r="AE358" i="1"/>
  <c r="AL358" i="1" s="1"/>
  <c r="AE359" i="1"/>
  <c r="AL359" i="1" s="1"/>
  <c r="AE360" i="1"/>
  <c r="AL360" i="1" s="1"/>
  <c r="AE361" i="1"/>
  <c r="AL361" i="1" s="1"/>
  <c r="AE362" i="1"/>
  <c r="AL362" i="1" s="1"/>
  <c r="AE363" i="1"/>
  <c r="AL363" i="1" s="1"/>
  <c r="AE364" i="1"/>
  <c r="AL364" i="1" s="1"/>
  <c r="AE365" i="1"/>
  <c r="AL365" i="1" s="1"/>
  <c r="AE366" i="1"/>
  <c r="AL366" i="1" s="1"/>
  <c r="AE367" i="1"/>
  <c r="AL367" i="1" s="1"/>
  <c r="AE368" i="1"/>
  <c r="AL368" i="1" s="1"/>
  <c r="AE369" i="1"/>
  <c r="AL369" i="1" s="1"/>
  <c r="AE370" i="1"/>
  <c r="AL370" i="1" s="1"/>
  <c r="AE371" i="1"/>
  <c r="AL371" i="1" s="1"/>
  <c r="AE372" i="1"/>
  <c r="AL372" i="1" s="1"/>
  <c r="AE373" i="1"/>
  <c r="AL373" i="1" s="1"/>
  <c r="AE374" i="1"/>
  <c r="AL374" i="1" s="1"/>
  <c r="AE375" i="1"/>
  <c r="AL375" i="1" s="1"/>
  <c r="AE376" i="1"/>
  <c r="AL376" i="1" s="1"/>
  <c r="AE377" i="1"/>
  <c r="AL377" i="1" s="1"/>
  <c r="AE378" i="1"/>
  <c r="AL378" i="1" s="1"/>
  <c r="AE379" i="1"/>
  <c r="AL379" i="1" s="1"/>
  <c r="AE380" i="1"/>
  <c r="AL380" i="1" s="1"/>
  <c r="AE381" i="1"/>
  <c r="AL381" i="1" s="1"/>
  <c r="AE382" i="1"/>
  <c r="AL382" i="1" s="1"/>
  <c r="AE383" i="1"/>
  <c r="AL383" i="1" s="1"/>
  <c r="AE384" i="1"/>
  <c r="AL384" i="1" s="1"/>
  <c r="AE385" i="1"/>
  <c r="AL385" i="1" s="1"/>
  <c r="AE386" i="1"/>
  <c r="AL386" i="1" s="1"/>
  <c r="AE387" i="1"/>
  <c r="AL387" i="1" s="1"/>
  <c r="AE388" i="1"/>
  <c r="AL388" i="1" s="1"/>
  <c r="AE389" i="1"/>
  <c r="AL389" i="1" s="1"/>
  <c r="AE390" i="1"/>
  <c r="AL390" i="1" s="1"/>
  <c r="AE391" i="1"/>
  <c r="AL391" i="1" s="1"/>
  <c r="AE392" i="1"/>
  <c r="AL392" i="1" s="1"/>
  <c r="AE393" i="1"/>
  <c r="AL393" i="1" s="1"/>
  <c r="AE394" i="1"/>
  <c r="AL394" i="1" s="1"/>
  <c r="AE395" i="1"/>
  <c r="AL395" i="1" s="1"/>
  <c r="AE396" i="1"/>
  <c r="AL396" i="1" s="1"/>
  <c r="AE397" i="1"/>
  <c r="AL397" i="1" s="1"/>
  <c r="AE398" i="1"/>
  <c r="AL398" i="1" s="1"/>
  <c r="AE399" i="1"/>
  <c r="AL399" i="1" s="1"/>
  <c r="AE400" i="1"/>
  <c r="AL400" i="1" s="1"/>
  <c r="AE401" i="1"/>
  <c r="AL401" i="1" s="1"/>
  <c r="AE402" i="1"/>
  <c r="AL402" i="1" s="1"/>
  <c r="AE403" i="1"/>
  <c r="AL403" i="1" s="1"/>
  <c r="AE404" i="1"/>
  <c r="AL404" i="1" s="1"/>
  <c r="AE405" i="1"/>
  <c r="AL405" i="1" s="1"/>
  <c r="AE406" i="1"/>
  <c r="AL406" i="1" s="1"/>
  <c r="AE407" i="1"/>
  <c r="AL407" i="1" s="1"/>
  <c r="AE408" i="1"/>
  <c r="AL408" i="1" s="1"/>
  <c r="AE409" i="1"/>
  <c r="AL409" i="1" s="1"/>
  <c r="AE410" i="1"/>
  <c r="AL410" i="1" s="1"/>
  <c r="AE411" i="1"/>
  <c r="AL411" i="1" s="1"/>
  <c r="AE412" i="1"/>
  <c r="AL412" i="1" s="1"/>
  <c r="AE413" i="1"/>
  <c r="AL413" i="1" s="1"/>
  <c r="AE414" i="1"/>
  <c r="AL414" i="1" s="1"/>
  <c r="AE415" i="1"/>
  <c r="AL415" i="1" s="1"/>
  <c r="AE416" i="1"/>
  <c r="AL416" i="1" s="1"/>
  <c r="AE417" i="1"/>
  <c r="AL417" i="1" s="1"/>
  <c r="AE418" i="1"/>
  <c r="AL418" i="1" s="1"/>
  <c r="AE419" i="1"/>
  <c r="AL419" i="1" s="1"/>
  <c r="AE420" i="1"/>
  <c r="AL420" i="1" s="1"/>
  <c r="AE421" i="1"/>
  <c r="AL421" i="1" s="1"/>
  <c r="AE422" i="1"/>
  <c r="AL422" i="1" s="1"/>
  <c r="AE423" i="1"/>
  <c r="AL423" i="1" s="1"/>
  <c r="AE424" i="1"/>
  <c r="AL424" i="1" s="1"/>
  <c r="AE425" i="1"/>
  <c r="AL425" i="1" s="1"/>
  <c r="AE426" i="1"/>
  <c r="AL426" i="1" s="1"/>
  <c r="AE427" i="1"/>
  <c r="AL427" i="1" s="1"/>
  <c r="AE428" i="1"/>
  <c r="AL428" i="1" s="1"/>
  <c r="AE429" i="1"/>
  <c r="AL429" i="1" s="1"/>
  <c r="AE430" i="1"/>
  <c r="AL430" i="1" s="1"/>
  <c r="AE431" i="1"/>
  <c r="AL431" i="1" s="1"/>
  <c r="AE432" i="1"/>
  <c r="AL432" i="1" s="1"/>
  <c r="AE433" i="1"/>
  <c r="AL433" i="1" s="1"/>
  <c r="AE434" i="1"/>
  <c r="AL434" i="1" s="1"/>
  <c r="AE435" i="1"/>
  <c r="AL435" i="1" s="1"/>
  <c r="AE436" i="1"/>
  <c r="AL436" i="1" s="1"/>
  <c r="AE437" i="1"/>
  <c r="AL437" i="1" s="1"/>
  <c r="AE438" i="1"/>
  <c r="AL438" i="1" s="1"/>
  <c r="AE439" i="1"/>
  <c r="AL439" i="1" s="1"/>
  <c r="AE440" i="1"/>
  <c r="AL440" i="1" s="1"/>
  <c r="AE441" i="1"/>
  <c r="AL441" i="1" s="1"/>
  <c r="AE442" i="1"/>
  <c r="AL442" i="1" s="1"/>
  <c r="AE443" i="1"/>
  <c r="AL443" i="1" s="1"/>
  <c r="AE444" i="1"/>
  <c r="AL444" i="1" s="1"/>
  <c r="AE445" i="1"/>
  <c r="AL445" i="1" s="1"/>
  <c r="AE446" i="1"/>
  <c r="AL446" i="1" s="1"/>
  <c r="AE447" i="1"/>
  <c r="AL447" i="1" s="1"/>
  <c r="AE448" i="1"/>
  <c r="AL448" i="1" s="1"/>
  <c r="AE449" i="1"/>
  <c r="AL449" i="1" s="1"/>
  <c r="AE450" i="1"/>
  <c r="AL450" i="1" s="1"/>
  <c r="AE451" i="1"/>
  <c r="AL451" i="1" s="1"/>
  <c r="AE452" i="1"/>
  <c r="AL452" i="1" s="1"/>
  <c r="AE453" i="1"/>
  <c r="AL453" i="1" s="1"/>
  <c r="AE454" i="1"/>
  <c r="AL454" i="1" s="1"/>
  <c r="AE455" i="1"/>
  <c r="AL455" i="1" s="1"/>
  <c r="AE456" i="1"/>
  <c r="AL456" i="1" s="1"/>
  <c r="AE457" i="1"/>
  <c r="AL457" i="1" s="1"/>
  <c r="AE458" i="1"/>
  <c r="AL458" i="1" s="1"/>
  <c r="AE459" i="1"/>
  <c r="AL459" i="1" s="1"/>
  <c r="AE460" i="1"/>
  <c r="AL460" i="1" s="1"/>
  <c r="AE461" i="1"/>
  <c r="AL461" i="1" s="1"/>
  <c r="AE462" i="1"/>
  <c r="AL462" i="1" s="1"/>
  <c r="AE463" i="1"/>
  <c r="AL463" i="1" s="1"/>
  <c r="AE464" i="1"/>
  <c r="AL464" i="1" s="1"/>
  <c r="AE465" i="1"/>
  <c r="AL465" i="1" s="1"/>
  <c r="AE466" i="1"/>
  <c r="AL466" i="1" s="1"/>
  <c r="AE467" i="1"/>
  <c r="AL467" i="1" s="1"/>
  <c r="AE468" i="1"/>
  <c r="AL468" i="1" s="1"/>
  <c r="AE469" i="1"/>
  <c r="AL469" i="1" s="1"/>
  <c r="AE470" i="1"/>
  <c r="AL470" i="1" s="1"/>
  <c r="AE471" i="1"/>
  <c r="AL471" i="1" s="1"/>
  <c r="AE472" i="1"/>
  <c r="AL472" i="1" s="1"/>
  <c r="AE473" i="1"/>
  <c r="AL473" i="1" s="1"/>
  <c r="AE474" i="1"/>
  <c r="AL474" i="1" s="1"/>
  <c r="AE475" i="1"/>
  <c r="AL475" i="1" s="1"/>
  <c r="AE476" i="1"/>
  <c r="AL476" i="1" s="1"/>
  <c r="AE477" i="1"/>
  <c r="AL477" i="1" s="1"/>
  <c r="AE478" i="1"/>
  <c r="AL478" i="1" s="1"/>
  <c r="AE479" i="1"/>
  <c r="AL479" i="1" s="1"/>
  <c r="AE480" i="1"/>
  <c r="AL480" i="1" s="1"/>
  <c r="AE481" i="1"/>
  <c r="AL481" i="1" s="1"/>
  <c r="AE482" i="1"/>
  <c r="AL482" i="1" s="1"/>
  <c r="AE483" i="1"/>
  <c r="AL483" i="1" s="1"/>
  <c r="AE484" i="1"/>
  <c r="AL484" i="1" s="1"/>
  <c r="AE485" i="1"/>
  <c r="AL485" i="1" s="1"/>
  <c r="AE486" i="1"/>
  <c r="AL486" i="1" s="1"/>
  <c r="AE487" i="1"/>
  <c r="AL487" i="1" s="1"/>
  <c r="AE488" i="1"/>
  <c r="AL488" i="1" s="1"/>
  <c r="AE489" i="1"/>
  <c r="AL489" i="1" s="1"/>
  <c r="AE490" i="1"/>
  <c r="AL490" i="1" s="1"/>
  <c r="AE491" i="1"/>
  <c r="AL491" i="1" s="1"/>
  <c r="AE492" i="1"/>
  <c r="AL492" i="1" s="1"/>
  <c r="AE493" i="1"/>
  <c r="AL493" i="1" s="1"/>
  <c r="AE494" i="1"/>
  <c r="AL494" i="1" s="1"/>
  <c r="AE495" i="1"/>
  <c r="AL495" i="1" s="1"/>
  <c r="AE496" i="1"/>
  <c r="AL496" i="1" s="1"/>
  <c r="AE497" i="1"/>
  <c r="AL497" i="1" s="1"/>
  <c r="AE498" i="1"/>
  <c r="AL498" i="1" s="1"/>
  <c r="AE499" i="1"/>
  <c r="AL499" i="1" s="1"/>
  <c r="AE500" i="1"/>
  <c r="AL500" i="1" s="1"/>
  <c r="AE501" i="1"/>
  <c r="AL501" i="1" s="1"/>
  <c r="AE502" i="1"/>
  <c r="AL502" i="1" s="1"/>
  <c r="AE503" i="1"/>
  <c r="AL503" i="1" s="1"/>
  <c r="AE504" i="1"/>
  <c r="AL504" i="1" s="1"/>
  <c r="AE505" i="1"/>
  <c r="AL505" i="1" s="1"/>
  <c r="AE506" i="1"/>
  <c r="AL506" i="1" s="1"/>
  <c r="AE507" i="1"/>
  <c r="AL507" i="1" s="1"/>
  <c r="AE508" i="1"/>
  <c r="AL508" i="1" s="1"/>
  <c r="AE509" i="1"/>
  <c r="AL509" i="1" s="1"/>
  <c r="AE510" i="1"/>
  <c r="AL510" i="1" s="1"/>
  <c r="AE511" i="1"/>
  <c r="AL511" i="1" s="1"/>
  <c r="AE512" i="1"/>
  <c r="AL512" i="1" s="1"/>
  <c r="AE513" i="1"/>
  <c r="AL513" i="1" s="1"/>
  <c r="AE514" i="1"/>
  <c r="AL514" i="1" s="1"/>
  <c r="AE515" i="1"/>
  <c r="AL515" i="1" s="1"/>
  <c r="AE516" i="1"/>
  <c r="AL516" i="1" s="1"/>
  <c r="AE517" i="1"/>
  <c r="AL517" i="1" s="1"/>
  <c r="AE518" i="1"/>
  <c r="AL518" i="1" s="1"/>
  <c r="AE519" i="1"/>
  <c r="AL519" i="1" s="1"/>
  <c r="AE520" i="1"/>
  <c r="AL520" i="1" s="1"/>
  <c r="AE521" i="1"/>
  <c r="AL521" i="1" s="1"/>
  <c r="AE522" i="1"/>
  <c r="AL522" i="1" s="1"/>
  <c r="AE523" i="1"/>
  <c r="AL523" i="1" s="1"/>
  <c r="AE524" i="1"/>
  <c r="AL524" i="1" s="1"/>
  <c r="AE525" i="1"/>
  <c r="AL525" i="1" s="1"/>
  <c r="AE526" i="1"/>
  <c r="AL526" i="1" s="1"/>
  <c r="AE527" i="1"/>
  <c r="AL527" i="1" s="1"/>
  <c r="AE528" i="1"/>
  <c r="AL528" i="1" s="1"/>
  <c r="AE529" i="1"/>
  <c r="AL529" i="1" s="1"/>
  <c r="AE530" i="1"/>
  <c r="AL530" i="1" s="1"/>
  <c r="AE531" i="1"/>
  <c r="AL531" i="1" s="1"/>
  <c r="AE532" i="1"/>
  <c r="AL532" i="1" s="1"/>
  <c r="AE533" i="1"/>
  <c r="AL533" i="1" s="1"/>
  <c r="AE534" i="1"/>
  <c r="AL534" i="1" s="1"/>
  <c r="AE535" i="1"/>
  <c r="AL535" i="1" s="1"/>
  <c r="AE536" i="1"/>
  <c r="AL536" i="1" s="1"/>
  <c r="AE537" i="1"/>
  <c r="AL537" i="1" s="1"/>
  <c r="AE538" i="1"/>
  <c r="AL538" i="1" s="1"/>
  <c r="AE539" i="1"/>
  <c r="AL539" i="1" s="1"/>
  <c r="AE540" i="1"/>
  <c r="AL540" i="1" s="1"/>
  <c r="AE541" i="1"/>
  <c r="AL541" i="1" s="1"/>
  <c r="AE542" i="1"/>
  <c r="AL542" i="1" s="1"/>
  <c r="AE543" i="1"/>
  <c r="AL543" i="1" s="1"/>
  <c r="AE544" i="1"/>
  <c r="AL544" i="1" s="1"/>
  <c r="AE545" i="1"/>
  <c r="AL545" i="1" s="1"/>
  <c r="AE546" i="1"/>
  <c r="AL546" i="1" s="1"/>
  <c r="AE547" i="1"/>
  <c r="AL547" i="1" s="1"/>
  <c r="AE548" i="1"/>
  <c r="AL548" i="1" s="1"/>
  <c r="AE549" i="1"/>
  <c r="AL549" i="1" s="1"/>
  <c r="AE550" i="1"/>
  <c r="AL550" i="1" s="1"/>
  <c r="AE551" i="1"/>
  <c r="AL551" i="1" s="1"/>
  <c r="AE552" i="1"/>
  <c r="AL552" i="1" s="1"/>
  <c r="AE553" i="1"/>
  <c r="AL553" i="1" s="1"/>
  <c r="AE554" i="1"/>
  <c r="AL554" i="1" s="1"/>
  <c r="AE555" i="1"/>
  <c r="AL555" i="1" s="1"/>
  <c r="AE556" i="1"/>
  <c r="AL556" i="1" s="1"/>
  <c r="AE557" i="1"/>
  <c r="AL557" i="1" s="1"/>
  <c r="AE558" i="1"/>
  <c r="AL558" i="1" s="1"/>
  <c r="AE559" i="1"/>
  <c r="AL559" i="1" s="1"/>
  <c r="AE560" i="1"/>
  <c r="AL560" i="1" s="1"/>
  <c r="AE561" i="1"/>
  <c r="AL561" i="1" s="1"/>
  <c r="AE562" i="1"/>
  <c r="AL562" i="1" s="1"/>
  <c r="AE563" i="1"/>
  <c r="AL563" i="1" s="1"/>
  <c r="AE564" i="1"/>
  <c r="AL564" i="1" s="1"/>
  <c r="AE565" i="1"/>
  <c r="AL565" i="1" s="1"/>
  <c r="AE566" i="1"/>
  <c r="AL566" i="1" s="1"/>
  <c r="AE567" i="1"/>
  <c r="AL567" i="1" s="1"/>
  <c r="AE568" i="1"/>
  <c r="AL568" i="1" s="1"/>
  <c r="AE569" i="1"/>
  <c r="AL569" i="1" s="1"/>
  <c r="AE570" i="1"/>
  <c r="AL570" i="1" s="1"/>
  <c r="AE571" i="1"/>
  <c r="AL571" i="1" s="1"/>
  <c r="AE572" i="1"/>
  <c r="AL572" i="1" s="1"/>
  <c r="AE573" i="1"/>
  <c r="AL573" i="1" s="1"/>
  <c r="AE574" i="1"/>
  <c r="AL574" i="1" s="1"/>
  <c r="AE575" i="1"/>
  <c r="AL575" i="1" s="1"/>
  <c r="AE576" i="1"/>
  <c r="AL576" i="1" s="1"/>
  <c r="AE577" i="1"/>
  <c r="AL577" i="1" s="1"/>
  <c r="AE578" i="1"/>
  <c r="AL578" i="1" s="1"/>
  <c r="AE579" i="1"/>
  <c r="AL579" i="1" s="1"/>
  <c r="AE580" i="1"/>
  <c r="AL580" i="1" s="1"/>
  <c r="AE581" i="1"/>
  <c r="AL581" i="1" s="1"/>
  <c r="AE582" i="1"/>
  <c r="AL582" i="1" s="1"/>
  <c r="AE583" i="1"/>
  <c r="AL583" i="1" s="1"/>
  <c r="AE584" i="1"/>
  <c r="AL584" i="1" s="1"/>
  <c r="AE585" i="1"/>
  <c r="AL585" i="1" s="1"/>
  <c r="AE586" i="1"/>
  <c r="AL586" i="1" s="1"/>
  <c r="AE587" i="1"/>
  <c r="AL587" i="1" s="1"/>
  <c r="AE588" i="1"/>
  <c r="AL588" i="1" s="1"/>
  <c r="AE589" i="1"/>
  <c r="AL589" i="1" s="1"/>
  <c r="AE590" i="1"/>
  <c r="AL590" i="1" s="1"/>
  <c r="AE591" i="1"/>
  <c r="AL591" i="1" s="1"/>
  <c r="AE592" i="1"/>
  <c r="AL592" i="1" s="1"/>
  <c r="AE593" i="1"/>
  <c r="AL593" i="1" s="1"/>
  <c r="AE594" i="1"/>
  <c r="AL594" i="1" s="1"/>
  <c r="AE595" i="1"/>
  <c r="AL595" i="1" s="1"/>
  <c r="AE596" i="1"/>
  <c r="AL596" i="1" s="1"/>
  <c r="AE597" i="1"/>
  <c r="AL597" i="1" s="1"/>
  <c r="AE598" i="1"/>
  <c r="AL598" i="1" s="1"/>
  <c r="AE599" i="1"/>
  <c r="AL599" i="1" s="1"/>
  <c r="AE600" i="1"/>
  <c r="AL600" i="1" s="1"/>
  <c r="AE601" i="1"/>
  <c r="AL601" i="1" s="1"/>
  <c r="AE602" i="1"/>
  <c r="AL602" i="1" s="1"/>
  <c r="AE603" i="1"/>
  <c r="AL603" i="1" s="1"/>
  <c r="AE604" i="1"/>
  <c r="AL604" i="1" s="1"/>
  <c r="AE605" i="1"/>
  <c r="AL605" i="1" s="1"/>
  <c r="AE606" i="1"/>
  <c r="AL606" i="1" s="1"/>
  <c r="AE607" i="1"/>
  <c r="AL607" i="1" s="1"/>
  <c r="AE608" i="1"/>
  <c r="AL608" i="1" s="1"/>
  <c r="AE609" i="1"/>
  <c r="AL609" i="1" s="1"/>
  <c r="AE610" i="1"/>
  <c r="AL610" i="1" s="1"/>
  <c r="AE611" i="1"/>
  <c r="AL611" i="1" s="1"/>
  <c r="AE612" i="1"/>
  <c r="AL612" i="1" s="1"/>
  <c r="AE613" i="1"/>
  <c r="AL613" i="1" s="1"/>
  <c r="AE614" i="1"/>
  <c r="AL614" i="1" s="1"/>
  <c r="AE615" i="1"/>
  <c r="AL615" i="1" s="1"/>
  <c r="AE616" i="1"/>
  <c r="AL616" i="1" s="1"/>
  <c r="AE617" i="1"/>
  <c r="AL617" i="1" s="1"/>
  <c r="AE618" i="1"/>
  <c r="AL618" i="1" s="1"/>
  <c r="AE619" i="1"/>
  <c r="AL619" i="1" s="1"/>
  <c r="AE620" i="1"/>
  <c r="AL620" i="1" s="1"/>
  <c r="AE621" i="1"/>
  <c r="AL621" i="1" s="1"/>
  <c r="AE622" i="1"/>
  <c r="AL622" i="1" s="1"/>
  <c r="AE623" i="1"/>
  <c r="AL623" i="1" s="1"/>
  <c r="AE624" i="1"/>
  <c r="AL624" i="1" s="1"/>
  <c r="AE625" i="1"/>
  <c r="AL625" i="1" s="1"/>
  <c r="AE626" i="1"/>
  <c r="AL626" i="1" s="1"/>
  <c r="AE627" i="1"/>
  <c r="AL627" i="1" s="1"/>
  <c r="AE628" i="1"/>
  <c r="AL628" i="1" s="1"/>
  <c r="AE629" i="1"/>
  <c r="AL629" i="1" s="1"/>
  <c r="AE630" i="1"/>
  <c r="AL630" i="1" s="1"/>
  <c r="AE631" i="1"/>
  <c r="AL631" i="1" s="1"/>
  <c r="AE632" i="1"/>
  <c r="AL632" i="1" s="1"/>
  <c r="AE633" i="1"/>
  <c r="AL633" i="1" s="1"/>
  <c r="AE634" i="1"/>
  <c r="AL634" i="1" s="1"/>
  <c r="AE635" i="1"/>
  <c r="AL635" i="1" s="1"/>
  <c r="AE636" i="1"/>
  <c r="AL636" i="1" s="1"/>
  <c r="AE637" i="1"/>
  <c r="AL637" i="1" s="1"/>
  <c r="AE638" i="1"/>
  <c r="AL638" i="1" s="1"/>
  <c r="AE639" i="1"/>
  <c r="AL639" i="1" s="1"/>
  <c r="AE640" i="1"/>
  <c r="AL640" i="1" s="1"/>
  <c r="AE641" i="1"/>
  <c r="AL641" i="1" s="1"/>
  <c r="AE642" i="1"/>
  <c r="AL642" i="1" s="1"/>
  <c r="AE643" i="1"/>
  <c r="AL643" i="1" s="1"/>
  <c r="AE644" i="1"/>
  <c r="AL644" i="1" s="1"/>
  <c r="AE645" i="1"/>
  <c r="AL645" i="1" s="1"/>
  <c r="AE646" i="1"/>
  <c r="AL646" i="1" s="1"/>
  <c r="AE647" i="1"/>
  <c r="AL647" i="1" s="1"/>
  <c r="AE648" i="1"/>
  <c r="AL648" i="1" s="1"/>
  <c r="AE649" i="1"/>
  <c r="AL649" i="1" s="1"/>
  <c r="AE650" i="1"/>
  <c r="AL650" i="1" s="1"/>
  <c r="AE651" i="1"/>
  <c r="AL651" i="1" s="1"/>
  <c r="AE652" i="1"/>
  <c r="AL652" i="1" s="1"/>
  <c r="AE653" i="1"/>
  <c r="AL653" i="1" s="1"/>
  <c r="AE654" i="1"/>
  <c r="AL654" i="1" s="1"/>
  <c r="AE655" i="1"/>
  <c r="AL655" i="1" s="1"/>
  <c r="AE656" i="1"/>
  <c r="AL656" i="1" s="1"/>
  <c r="AE657" i="1"/>
  <c r="AL657" i="1" s="1"/>
  <c r="AE658" i="1"/>
  <c r="AL658" i="1" s="1"/>
  <c r="AE659" i="1"/>
  <c r="AL659" i="1" s="1"/>
  <c r="AE660" i="1"/>
  <c r="AL660" i="1" s="1"/>
  <c r="AE661" i="1"/>
  <c r="AL661" i="1" s="1"/>
  <c r="AE662" i="1"/>
  <c r="AL662" i="1" s="1"/>
  <c r="AE663" i="1"/>
  <c r="AL663" i="1" s="1"/>
  <c r="AE664" i="1"/>
  <c r="AL664" i="1" s="1"/>
  <c r="AE665" i="1"/>
  <c r="AL665" i="1" s="1"/>
  <c r="AE666" i="1"/>
  <c r="AL666" i="1" s="1"/>
  <c r="AE667" i="1"/>
  <c r="AL667" i="1" s="1"/>
  <c r="AE668" i="1"/>
  <c r="AL668" i="1" s="1"/>
  <c r="AE669" i="1"/>
  <c r="AL669" i="1" s="1"/>
  <c r="AE670" i="1"/>
  <c r="AL670" i="1" s="1"/>
  <c r="AE671" i="1"/>
  <c r="AL671" i="1" s="1"/>
  <c r="AE672" i="1"/>
  <c r="AL672" i="1" s="1"/>
  <c r="AE673" i="1"/>
  <c r="AL673" i="1" s="1"/>
  <c r="AE674" i="1"/>
  <c r="AL674" i="1" s="1"/>
  <c r="AE675" i="1"/>
  <c r="AL675" i="1" s="1"/>
  <c r="AE676" i="1"/>
  <c r="AL676" i="1" s="1"/>
  <c r="AE677" i="1"/>
  <c r="AL677" i="1" s="1"/>
  <c r="AE678" i="1"/>
  <c r="AL678" i="1" s="1"/>
  <c r="AE679" i="1"/>
  <c r="AL679" i="1" s="1"/>
  <c r="AE680" i="1"/>
  <c r="AL680" i="1" s="1"/>
  <c r="AE681" i="1"/>
  <c r="AL681" i="1" s="1"/>
  <c r="AE682" i="1"/>
  <c r="AL682" i="1" s="1"/>
  <c r="AE683" i="1"/>
  <c r="AL683" i="1" s="1"/>
  <c r="AE684" i="1"/>
  <c r="AL684" i="1" s="1"/>
  <c r="AE685" i="1"/>
  <c r="AL685" i="1" s="1"/>
  <c r="AE686" i="1"/>
  <c r="AL686" i="1" s="1"/>
  <c r="AE687" i="1"/>
  <c r="AL687" i="1" s="1"/>
  <c r="AE688" i="1"/>
  <c r="AL688" i="1" s="1"/>
  <c r="AE689" i="1"/>
  <c r="AL689" i="1" s="1"/>
  <c r="AE690" i="1"/>
  <c r="AL690" i="1" s="1"/>
  <c r="AE691" i="1"/>
  <c r="AL691" i="1" s="1"/>
  <c r="AE692" i="1"/>
  <c r="AL692" i="1" s="1"/>
  <c r="AE693" i="1"/>
  <c r="AL693" i="1" s="1"/>
  <c r="AE694" i="1"/>
  <c r="AL694" i="1" s="1"/>
  <c r="AE695" i="1"/>
  <c r="AL695" i="1" s="1"/>
  <c r="AE696" i="1"/>
  <c r="AL696" i="1" s="1"/>
  <c r="AE697" i="1"/>
  <c r="AL697" i="1" s="1"/>
  <c r="AE698" i="1"/>
  <c r="AL698" i="1" s="1"/>
  <c r="AE699" i="1"/>
  <c r="AL699" i="1" s="1"/>
  <c r="AE700" i="1"/>
  <c r="AL700" i="1" s="1"/>
  <c r="AE701" i="1"/>
  <c r="AL701" i="1" s="1"/>
  <c r="AE702" i="1"/>
  <c r="AL702" i="1" s="1"/>
  <c r="AE703" i="1"/>
  <c r="AL703" i="1" s="1"/>
  <c r="AE704" i="1"/>
  <c r="AL704" i="1" s="1"/>
  <c r="AE705" i="1"/>
  <c r="AL705" i="1" s="1"/>
  <c r="AE706" i="1"/>
  <c r="AL706" i="1" s="1"/>
  <c r="AE707" i="1"/>
  <c r="AL707" i="1" s="1"/>
  <c r="AE708" i="1"/>
  <c r="AL708" i="1" s="1"/>
  <c r="AE709" i="1"/>
  <c r="AL709" i="1" s="1"/>
  <c r="AE710" i="1"/>
  <c r="AL710" i="1" s="1"/>
  <c r="AE711" i="1"/>
  <c r="AL711" i="1" s="1"/>
  <c r="AE712" i="1"/>
  <c r="AL712" i="1" s="1"/>
  <c r="AE713" i="1"/>
  <c r="AL713" i="1" s="1"/>
  <c r="AE714" i="1"/>
  <c r="AL714" i="1" s="1"/>
  <c r="AE715" i="1"/>
  <c r="AL715" i="1" s="1"/>
  <c r="AE716" i="1"/>
  <c r="AL716" i="1" s="1"/>
  <c r="AE717" i="1"/>
  <c r="AL717" i="1" s="1"/>
  <c r="AE718" i="1"/>
  <c r="AL718" i="1" s="1"/>
  <c r="AE719" i="1"/>
  <c r="AL719" i="1" s="1"/>
  <c r="AE720" i="1"/>
  <c r="AL720" i="1" s="1"/>
  <c r="AE721" i="1"/>
  <c r="AL721" i="1" s="1"/>
  <c r="AE722" i="1"/>
  <c r="AL722" i="1" s="1"/>
  <c r="AE723" i="1"/>
  <c r="AL723" i="1" s="1"/>
  <c r="AE724" i="1"/>
  <c r="AL724" i="1" s="1"/>
  <c r="AE725" i="1"/>
  <c r="AL725" i="1" s="1"/>
  <c r="AE726" i="1"/>
  <c r="AL726" i="1" s="1"/>
  <c r="AE727" i="1"/>
  <c r="AL727" i="1" s="1"/>
  <c r="AE728" i="1"/>
  <c r="AL728" i="1" s="1"/>
  <c r="AE729" i="1"/>
  <c r="AL729" i="1" s="1"/>
  <c r="AE730" i="1"/>
  <c r="AL730" i="1" s="1"/>
  <c r="AE731" i="1"/>
  <c r="AL731" i="1" s="1"/>
  <c r="AE732" i="1"/>
  <c r="AL732" i="1" s="1"/>
  <c r="AE733" i="1"/>
  <c r="AL733" i="1" s="1"/>
  <c r="AE734" i="1"/>
  <c r="AL734" i="1" s="1"/>
  <c r="AE735" i="1"/>
  <c r="AL735" i="1" s="1"/>
  <c r="AE736" i="1"/>
  <c r="AL736" i="1" s="1"/>
  <c r="AE737" i="1"/>
  <c r="AL737" i="1" s="1"/>
  <c r="AE738" i="1"/>
  <c r="AL738" i="1" s="1"/>
  <c r="AE739" i="1"/>
  <c r="AL739" i="1" s="1"/>
  <c r="AE740" i="1"/>
  <c r="AL740" i="1" s="1"/>
  <c r="AE741" i="1"/>
  <c r="AL741" i="1" s="1"/>
  <c r="AE742" i="1"/>
  <c r="AL742" i="1" s="1"/>
  <c r="AE743" i="1"/>
  <c r="AL743" i="1" s="1"/>
  <c r="AE744" i="1"/>
  <c r="AL744" i="1" s="1"/>
  <c r="AE745" i="1"/>
  <c r="AL745" i="1" s="1"/>
  <c r="AE746" i="1"/>
  <c r="AL746" i="1" s="1"/>
  <c r="AE747" i="1"/>
  <c r="AL747" i="1" s="1"/>
  <c r="AE748" i="1"/>
  <c r="AL748" i="1" s="1"/>
  <c r="AE749" i="1"/>
  <c r="AL749" i="1" s="1"/>
  <c r="AE750" i="1"/>
  <c r="AL750" i="1" s="1"/>
  <c r="AE751" i="1"/>
  <c r="AL751" i="1" s="1"/>
  <c r="AE752" i="1"/>
  <c r="AL752" i="1" s="1"/>
  <c r="AE753" i="1"/>
  <c r="AL753" i="1" s="1"/>
  <c r="AE754" i="1"/>
  <c r="AL754" i="1" s="1"/>
  <c r="AE755" i="1"/>
  <c r="AL755" i="1" s="1"/>
  <c r="AE756" i="1"/>
  <c r="AL756" i="1" s="1"/>
  <c r="AE757" i="1"/>
  <c r="AL757" i="1" s="1"/>
  <c r="AE758" i="1"/>
  <c r="AL758" i="1" s="1"/>
  <c r="AE759" i="1"/>
  <c r="AL759" i="1" s="1"/>
  <c r="AE760" i="1"/>
  <c r="AL760" i="1" s="1"/>
  <c r="AE761" i="1"/>
  <c r="AL761" i="1" s="1"/>
  <c r="AE762" i="1"/>
  <c r="AL762" i="1" s="1"/>
  <c r="AE763" i="1"/>
  <c r="AL763" i="1" s="1"/>
  <c r="AE764" i="1"/>
  <c r="AL764" i="1" s="1"/>
  <c r="AE765" i="1"/>
  <c r="AL765" i="1" s="1"/>
  <c r="AE766" i="1"/>
  <c r="AL766" i="1" s="1"/>
  <c r="AE767" i="1"/>
  <c r="AL767" i="1" s="1"/>
  <c r="AE768" i="1"/>
  <c r="AL768" i="1" s="1"/>
  <c r="AE769" i="1"/>
  <c r="AL769" i="1" s="1"/>
  <c r="AE770" i="1"/>
  <c r="AL770" i="1" s="1"/>
  <c r="AE771" i="1"/>
  <c r="AL771" i="1" s="1"/>
  <c r="AE772" i="1"/>
  <c r="AL772" i="1" s="1"/>
  <c r="AE773" i="1"/>
  <c r="AL773" i="1" s="1"/>
  <c r="AE774" i="1"/>
  <c r="AL774" i="1" s="1"/>
  <c r="AE775" i="1"/>
  <c r="AL775" i="1" s="1"/>
  <c r="AE776" i="1"/>
  <c r="AL776" i="1" s="1"/>
  <c r="AE777" i="1"/>
  <c r="AL777" i="1" s="1"/>
  <c r="AE778" i="1"/>
  <c r="AL778" i="1" s="1"/>
  <c r="AE779" i="1"/>
  <c r="AL779" i="1" s="1"/>
  <c r="AE780" i="1"/>
  <c r="AL780" i="1" s="1"/>
  <c r="AE781" i="1"/>
  <c r="AL781" i="1" s="1"/>
  <c r="AE782" i="1"/>
  <c r="AL782" i="1" s="1"/>
  <c r="AE783" i="1"/>
  <c r="AL783" i="1" s="1"/>
  <c r="AE784" i="1"/>
  <c r="AL784" i="1" s="1"/>
  <c r="AE785" i="1"/>
  <c r="AL785" i="1" s="1"/>
  <c r="AE786" i="1"/>
  <c r="AL786" i="1" s="1"/>
  <c r="AE787" i="1"/>
  <c r="AL787" i="1" s="1"/>
  <c r="AE788" i="1"/>
  <c r="AL788" i="1" s="1"/>
  <c r="AE789" i="1"/>
  <c r="AL789" i="1" s="1"/>
  <c r="AE790" i="1"/>
  <c r="AL790" i="1" s="1"/>
  <c r="AE791" i="1"/>
  <c r="AL791" i="1" s="1"/>
  <c r="AE792" i="1"/>
  <c r="AL792" i="1" s="1"/>
  <c r="AE793" i="1"/>
  <c r="AL793" i="1" s="1"/>
  <c r="AE794" i="1"/>
  <c r="AL794" i="1" s="1"/>
  <c r="AE795" i="1"/>
  <c r="AL795" i="1" s="1"/>
  <c r="AE796" i="1"/>
  <c r="AL796" i="1" s="1"/>
  <c r="AE797" i="1"/>
  <c r="AL797" i="1" s="1"/>
  <c r="AE798" i="1"/>
  <c r="AL798" i="1" s="1"/>
  <c r="AE799" i="1"/>
  <c r="AL799" i="1" s="1"/>
  <c r="AE800" i="1"/>
  <c r="AL800" i="1" s="1"/>
  <c r="AE801" i="1"/>
  <c r="AL801" i="1" s="1"/>
  <c r="AE802" i="1"/>
  <c r="AL802" i="1" s="1"/>
  <c r="AE803" i="1"/>
  <c r="AL803" i="1" s="1"/>
  <c r="AE804" i="1"/>
  <c r="AL804" i="1" s="1"/>
  <c r="AE805" i="1"/>
  <c r="AL805" i="1" s="1"/>
  <c r="AE806" i="1"/>
  <c r="AL806" i="1" s="1"/>
  <c r="AE807" i="1"/>
  <c r="AL807" i="1" s="1"/>
  <c r="AE808" i="1"/>
  <c r="AL808" i="1" s="1"/>
  <c r="AE809" i="1"/>
  <c r="AL809" i="1" s="1"/>
  <c r="AE810" i="1"/>
  <c r="AL810" i="1" s="1"/>
  <c r="AE811" i="1"/>
  <c r="AL811" i="1" s="1"/>
  <c r="AE812" i="1"/>
  <c r="AL812" i="1" s="1"/>
  <c r="AE813" i="1"/>
  <c r="AL813" i="1" s="1"/>
  <c r="AE814" i="1"/>
  <c r="AL814" i="1" s="1"/>
  <c r="AE815" i="1"/>
  <c r="AL815" i="1" s="1"/>
  <c r="AE816" i="1"/>
  <c r="AL816" i="1" s="1"/>
  <c r="AE817" i="1"/>
  <c r="AL817" i="1" s="1"/>
  <c r="AE818" i="1"/>
  <c r="AL818" i="1" s="1"/>
  <c r="AE819" i="1"/>
  <c r="AL819" i="1" s="1"/>
  <c r="AE820" i="1"/>
  <c r="AL820" i="1" s="1"/>
  <c r="AE821" i="1"/>
  <c r="AL821" i="1" s="1"/>
  <c r="AE822" i="1"/>
  <c r="AL822" i="1" s="1"/>
  <c r="AE823" i="1"/>
  <c r="AL823" i="1" s="1"/>
  <c r="AE824" i="1"/>
  <c r="AL824" i="1" s="1"/>
  <c r="AE825" i="1"/>
  <c r="AL825" i="1" s="1"/>
  <c r="AE826" i="1"/>
  <c r="AL826" i="1" s="1"/>
  <c r="AE827" i="1"/>
  <c r="AL827" i="1" s="1"/>
  <c r="AE828" i="1"/>
  <c r="AL828" i="1" s="1"/>
  <c r="AE829" i="1"/>
  <c r="AL829" i="1" s="1"/>
  <c r="AE830" i="1"/>
  <c r="AL830" i="1" s="1"/>
  <c r="AE831" i="1"/>
  <c r="AL831" i="1" s="1"/>
  <c r="AE832" i="1"/>
  <c r="AL832" i="1" s="1"/>
  <c r="AE833" i="1"/>
  <c r="AL833" i="1" s="1"/>
  <c r="AE834" i="1"/>
  <c r="AL834" i="1" s="1"/>
  <c r="AE835" i="1"/>
  <c r="AL835" i="1" s="1"/>
  <c r="AE836" i="1"/>
  <c r="AL836" i="1" s="1"/>
  <c r="AE837" i="1"/>
  <c r="AL837" i="1" s="1"/>
  <c r="AE838" i="1"/>
  <c r="AL838" i="1" s="1"/>
  <c r="AE839" i="1"/>
  <c r="AL839" i="1" s="1"/>
  <c r="AE840" i="1"/>
  <c r="AL840" i="1" s="1"/>
  <c r="AE841" i="1"/>
  <c r="AL841" i="1" s="1"/>
  <c r="AE842" i="1"/>
  <c r="AL842" i="1" s="1"/>
  <c r="AE843" i="1"/>
  <c r="AL843" i="1" s="1"/>
  <c r="AE844" i="1"/>
  <c r="AL844" i="1" s="1"/>
  <c r="AE845" i="1"/>
  <c r="AL845" i="1" s="1"/>
  <c r="AE846" i="1"/>
  <c r="AL846" i="1" s="1"/>
  <c r="AE847" i="1"/>
  <c r="AL847" i="1" s="1"/>
  <c r="AE848" i="1"/>
  <c r="AL848" i="1" s="1"/>
  <c r="AE849" i="1"/>
  <c r="AL849" i="1" s="1"/>
  <c r="AE850" i="1"/>
  <c r="AL850" i="1" s="1"/>
  <c r="AE851" i="1"/>
  <c r="AL851" i="1" s="1"/>
  <c r="AE852" i="1"/>
  <c r="AL852" i="1" s="1"/>
  <c r="AE853" i="1"/>
  <c r="AL853" i="1" s="1"/>
  <c r="AE854" i="1"/>
  <c r="AL854" i="1" s="1"/>
  <c r="AE855" i="1"/>
  <c r="AL855" i="1" s="1"/>
  <c r="AE856" i="1"/>
  <c r="AL856" i="1" s="1"/>
  <c r="AE857" i="1"/>
  <c r="AL857" i="1" s="1"/>
  <c r="AE858" i="1"/>
  <c r="AL858" i="1" s="1"/>
  <c r="AE859" i="1"/>
  <c r="AL859" i="1" s="1"/>
  <c r="AE860" i="1"/>
  <c r="AL860" i="1" s="1"/>
  <c r="AE861" i="1"/>
  <c r="AL861" i="1" s="1"/>
  <c r="AE862" i="1"/>
  <c r="AL862" i="1" s="1"/>
  <c r="AE863" i="1"/>
  <c r="AL863" i="1" s="1"/>
  <c r="AE864" i="1"/>
  <c r="AL864" i="1" s="1"/>
  <c r="AE865" i="1"/>
  <c r="AL865" i="1" s="1"/>
  <c r="AE866" i="1"/>
  <c r="AL866" i="1" s="1"/>
  <c r="AE867" i="1"/>
  <c r="AL867" i="1" s="1"/>
  <c r="AE868" i="1"/>
  <c r="AL868" i="1" s="1"/>
  <c r="AE869" i="1"/>
  <c r="AL869" i="1" s="1"/>
  <c r="AE870" i="1"/>
  <c r="AL870" i="1" s="1"/>
  <c r="AE871" i="1"/>
  <c r="AL871" i="1" s="1"/>
  <c r="AE872" i="1"/>
  <c r="AL872" i="1" s="1"/>
  <c r="AE873" i="1"/>
  <c r="AL873" i="1" s="1"/>
  <c r="AE874" i="1"/>
  <c r="AL874" i="1" s="1"/>
  <c r="AE875" i="1"/>
  <c r="AL875" i="1" s="1"/>
  <c r="AE876" i="1"/>
  <c r="AL876" i="1" s="1"/>
  <c r="AE877" i="1"/>
  <c r="AL877" i="1" s="1"/>
  <c r="AE878" i="1"/>
  <c r="AL878" i="1" s="1"/>
  <c r="AE879" i="1"/>
  <c r="AL879" i="1" s="1"/>
  <c r="AE880" i="1"/>
  <c r="AL880" i="1" s="1"/>
  <c r="AE881" i="1"/>
  <c r="AL881" i="1" s="1"/>
  <c r="AE882" i="1"/>
  <c r="AL882" i="1" s="1"/>
  <c r="AE883" i="1"/>
  <c r="AL883" i="1" s="1"/>
  <c r="AE884" i="1"/>
  <c r="AL884" i="1" s="1"/>
  <c r="AE885" i="1"/>
  <c r="AL885" i="1" s="1"/>
  <c r="AE886" i="1"/>
  <c r="AL886" i="1" s="1"/>
  <c r="AE887" i="1"/>
  <c r="AL887" i="1" s="1"/>
  <c r="AE888" i="1"/>
  <c r="AL888" i="1" s="1"/>
  <c r="AE889" i="1"/>
  <c r="AL889" i="1" s="1"/>
  <c r="AE890" i="1"/>
  <c r="AL890" i="1" s="1"/>
  <c r="AE891" i="1"/>
  <c r="AL891" i="1" s="1"/>
  <c r="AE892" i="1"/>
  <c r="AL892" i="1" s="1"/>
  <c r="AE893" i="1"/>
  <c r="AL893" i="1" s="1"/>
  <c r="AE894" i="1"/>
  <c r="AL894" i="1" s="1"/>
  <c r="AE895" i="1"/>
  <c r="AL895" i="1" s="1"/>
  <c r="AE896" i="1"/>
  <c r="AL896" i="1" s="1"/>
  <c r="AE897" i="1"/>
  <c r="AL897" i="1" s="1"/>
  <c r="AE898" i="1"/>
  <c r="AL898" i="1" s="1"/>
  <c r="AE899" i="1"/>
  <c r="AL899" i="1" s="1"/>
  <c r="AE900" i="1"/>
  <c r="AL900" i="1" s="1"/>
  <c r="AE901" i="1"/>
  <c r="AL901" i="1" s="1"/>
  <c r="AE902" i="1"/>
  <c r="AL902" i="1" s="1"/>
  <c r="AE903" i="1"/>
  <c r="AL903" i="1" s="1"/>
  <c r="AE904" i="1"/>
  <c r="AL904" i="1" s="1"/>
  <c r="AE905" i="1"/>
  <c r="AL905" i="1" s="1"/>
  <c r="AE906" i="1"/>
  <c r="AL906" i="1" s="1"/>
  <c r="AE907" i="1"/>
  <c r="AL907" i="1" s="1"/>
  <c r="AE908" i="1"/>
  <c r="AL908" i="1" s="1"/>
  <c r="AE909" i="1"/>
  <c r="AL909" i="1" s="1"/>
  <c r="AE910" i="1"/>
  <c r="AL910" i="1" s="1"/>
  <c r="AE911" i="1"/>
  <c r="AL911" i="1" s="1"/>
  <c r="AE912" i="1"/>
  <c r="AL912" i="1" s="1"/>
  <c r="AE913" i="1"/>
  <c r="AL913" i="1" s="1"/>
  <c r="AE914" i="1"/>
  <c r="AL914" i="1" s="1"/>
  <c r="AE915" i="1"/>
  <c r="AL915" i="1" s="1"/>
  <c r="AE916" i="1"/>
  <c r="AL916" i="1" s="1"/>
  <c r="AE917" i="1"/>
  <c r="AL917" i="1" s="1"/>
  <c r="AE918" i="1"/>
  <c r="AL918" i="1" s="1"/>
  <c r="AE919" i="1"/>
  <c r="AL919" i="1" s="1"/>
  <c r="AE920" i="1"/>
  <c r="AL920" i="1" s="1"/>
  <c r="AE921" i="1"/>
  <c r="AL921" i="1" s="1"/>
  <c r="AE922" i="1"/>
  <c r="AL922" i="1" s="1"/>
  <c r="AE923" i="1"/>
  <c r="AL923" i="1" s="1"/>
  <c r="AE924" i="1"/>
  <c r="AL924" i="1" s="1"/>
  <c r="AE925" i="1"/>
  <c r="AL925" i="1" s="1"/>
  <c r="AE926" i="1"/>
  <c r="AL926" i="1" s="1"/>
  <c r="AE927" i="1"/>
  <c r="AL927" i="1" s="1"/>
  <c r="AE928" i="1"/>
  <c r="AL928" i="1" s="1"/>
  <c r="AE929" i="1"/>
  <c r="AL929" i="1" s="1"/>
  <c r="AE930" i="1"/>
  <c r="AL930" i="1" s="1"/>
  <c r="AE931" i="1"/>
  <c r="AL931" i="1" s="1"/>
  <c r="AE932" i="1"/>
  <c r="AL932" i="1" s="1"/>
  <c r="AE933" i="1"/>
  <c r="AL933" i="1" s="1"/>
  <c r="AE934" i="1"/>
  <c r="AL934" i="1" s="1"/>
  <c r="AE935" i="1"/>
  <c r="AL935" i="1" s="1"/>
  <c r="AE936" i="1"/>
  <c r="AL936" i="1" s="1"/>
  <c r="AE937" i="1"/>
  <c r="AL937" i="1" s="1"/>
  <c r="AE938" i="1"/>
  <c r="AL938" i="1" s="1"/>
  <c r="AE939" i="1"/>
  <c r="AL939" i="1" s="1"/>
  <c r="AE940" i="1"/>
  <c r="AL940" i="1" s="1"/>
  <c r="AE941" i="1"/>
  <c r="AL941" i="1" s="1"/>
  <c r="AE942" i="1"/>
  <c r="AL942" i="1" s="1"/>
  <c r="AE943" i="1"/>
  <c r="AL943" i="1" s="1"/>
  <c r="AE944" i="1"/>
  <c r="AL944" i="1" s="1"/>
  <c r="AE945" i="1"/>
  <c r="AL945" i="1" s="1"/>
  <c r="AE946" i="1"/>
  <c r="AL946" i="1" s="1"/>
  <c r="AE947" i="1"/>
  <c r="AL947" i="1" s="1"/>
  <c r="AE948" i="1"/>
  <c r="AL948" i="1" s="1"/>
  <c r="AE949" i="1"/>
  <c r="AL949" i="1" s="1"/>
  <c r="AE950" i="1"/>
  <c r="AL950" i="1" s="1"/>
  <c r="AE951" i="1"/>
  <c r="AL951" i="1" s="1"/>
  <c r="AE952" i="1"/>
  <c r="AL952" i="1" s="1"/>
  <c r="AE953" i="1"/>
  <c r="AL953" i="1" s="1"/>
  <c r="AE954" i="1"/>
  <c r="AL954" i="1" s="1"/>
  <c r="AE955" i="1"/>
  <c r="AL955" i="1" s="1"/>
  <c r="AE956" i="1"/>
  <c r="AL956" i="1" s="1"/>
  <c r="AE957" i="1"/>
  <c r="AL957" i="1" s="1"/>
  <c r="AE958" i="1"/>
  <c r="AL958" i="1" s="1"/>
  <c r="AE959" i="1"/>
  <c r="AL959" i="1" s="1"/>
  <c r="AE960" i="1"/>
  <c r="AL960" i="1" s="1"/>
  <c r="AE961" i="1"/>
  <c r="AL961" i="1" s="1"/>
  <c r="AE962" i="1"/>
  <c r="AL962" i="1" s="1"/>
  <c r="AE963" i="1"/>
  <c r="AL963" i="1" s="1"/>
  <c r="AE964" i="1"/>
  <c r="AL964" i="1" s="1"/>
  <c r="AE965" i="1"/>
  <c r="AL965" i="1" s="1"/>
  <c r="AE966" i="1"/>
  <c r="AL966" i="1" s="1"/>
  <c r="AE967" i="1"/>
  <c r="AL967" i="1" s="1"/>
  <c r="AE968" i="1"/>
  <c r="AL968" i="1" s="1"/>
  <c r="AE969" i="1"/>
  <c r="AL969" i="1" s="1"/>
  <c r="AE970" i="1"/>
  <c r="AL970" i="1" s="1"/>
  <c r="AE971" i="1"/>
  <c r="AL971" i="1" s="1"/>
  <c r="AE972" i="1"/>
  <c r="AL972" i="1" s="1"/>
  <c r="AE973" i="1"/>
  <c r="AL973" i="1" s="1"/>
  <c r="AE974" i="1"/>
  <c r="AL974" i="1" s="1"/>
  <c r="AE975" i="1"/>
  <c r="AL975" i="1" s="1"/>
  <c r="AE976" i="1"/>
  <c r="AL976" i="1" s="1"/>
  <c r="AE977" i="1"/>
  <c r="AL977" i="1" s="1"/>
  <c r="AE978" i="1"/>
  <c r="AL978" i="1" s="1"/>
  <c r="AE979" i="1"/>
  <c r="AL979" i="1" s="1"/>
  <c r="AE980" i="1"/>
  <c r="AL980" i="1" s="1"/>
  <c r="AE981" i="1"/>
  <c r="AL981" i="1" s="1"/>
  <c r="AE982" i="1"/>
  <c r="AL982" i="1" s="1"/>
  <c r="AE983" i="1"/>
  <c r="AL983" i="1" s="1"/>
  <c r="AE984" i="1"/>
  <c r="AL984" i="1" s="1"/>
  <c r="AE985" i="1"/>
  <c r="AL985" i="1" s="1"/>
  <c r="AE986" i="1"/>
  <c r="AL986" i="1" s="1"/>
  <c r="AE987" i="1"/>
  <c r="AL987" i="1" s="1"/>
  <c r="AE988" i="1"/>
  <c r="AL988" i="1" s="1"/>
  <c r="AE989" i="1"/>
  <c r="AL989" i="1" s="1"/>
  <c r="AE990" i="1"/>
  <c r="AL990" i="1" s="1"/>
  <c r="AE991" i="1"/>
  <c r="AL991" i="1" s="1"/>
  <c r="AE992" i="1"/>
  <c r="AL992" i="1" s="1"/>
  <c r="AE993" i="1"/>
  <c r="AL993" i="1" s="1"/>
  <c r="AE994" i="1"/>
  <c r="AL994" i="1" s="1"/>
  <c r="AE995" i="1"/>
  <c r="AL995" i="1" s="1"/>
  <c r="AE996" i="1"/>
  <c r="AL996" i="1" s="1"/>
  <c r="AE997" i="1"/>
  <c r="AL997" i="1" s="1"/>
  <c r="AE998" i="1"/>
  <c r="AL998" i="1" s="1"/>
  <c r="AE999" i="1"/>
  <c r="AL999" i="1" s="1"/>
  <c r="AE1000" i="1"/>
  <c r="AL1000" i="1" s="1"/>
  <c r="AE1001" i="1"/>
  <c r="AL1001" i="1" s="1"/>
  <c r="AE1002" i="1"/>
  <c r="AL1002" i="1" s="1"/>
  <c r="AE1003" i="1"/>
  <c r="AL1003" i="1" s="1"/>
  <c r="AE1004" i="1"/>
  <c r="AL1004" i="1" s="1"/>
  <c r="AE1005" i="1"/>
  <c r="AL1005" i="1" s="1"/>
  <c r="AE1006" i="1"/>
  <c r="AL1006" i="1" s="1"/>
  <c r="AE1007" i="1"/>
  <c r="AL1007" i="1" s="1"/>
  <c r="AE1008" i="1"/>
  <c r="AL1008" i="1" s="1"/>
  <c r="AE1009" i="1"/>
  <c r="AL1009" i="1" s="1"/>
  <c r="AE1010" i="1"/>
  <c r="AL1010" i="1" s="1"/>
  <c r="AE1011" i="1"/>
  <c r="AL1011" i="1" s="1"/>
  <c r="AE1012" i="1"/>
  <c r="AL1012" i="1" s="1"/>
  <c r="AE1013" i="1"/>
  <c r="AL1013" i="1" s="1"/>
  <c r="AE1014" i="1"/>
  <c r="AL1014" i="1" s="1"/>
  <c r="AE1015" i="1"/>
  <c r="AL1015" i="1" s="1"/>
  <c r="AE1016" i="1"/>
  <c r="AL1016" i="1" s="1"/>
  <c r="AE1017" i="1"/>
  <c r="AL1017" i="1" s="1"/>
  <c r="AE1018" i="1"/>
  <c r="AL1018" i="1" s="1"/>
  <c r="AE1019" i="1"/>
  <c r="AL1019" i="1" s="1"/>
  <c r="AE1020" i="1"/>
  <c r="AL1020" i="1" s="1"/>
  <c r="AE1021" i="1"/>
  <c r="AL1021" i="1" s="1"/>
  <c r="AE1022" i="1"/>
  <c r="AL1022" i="1" s="1"/>
  <c r="AE1023" i="1"/>
  <c r="AL1023" i="1" s="1"/>
  <c r="AE1024" i="1"/>
  <c r="AL1024" i="1" s="1"/>
  <c r="AE1025" i="1"/>
  <c r="AL1025" i="1" s="1"/>
  <c r="AE1026" i="1"/>
  <c r="AL1026" i="1" s="1"/>
  <c r="AE1027" i="1"/>
  <c r="AL1027" i="1" s="1"/>
  <c r="AE1028" i="1"/>
  <c r="AL1028" i="1" s="1"/>
  <c r="AE1029" i="1"/>
  <c r="AL1029" i="1" s="1"/>
  <c r="AE1030" i="1"/>
  <c r="AL1030" i="1" s="1"/>
  <c r="AE1031" i="1"/>
  <c r="AL1031" i="1" s="1"/>
  <c r="AE1032" i="1"/>
  <c r="AL1032" i="1" s="1"/>
  <c r="AE1033" i="1"/>
  <c r="AL1033" i="1" s="1"/>
  <c r="AE1034" i="1"/>
  <c r="AL1034" i="1" s="1"/>
  <c r="AE1035" i="1"/>
  <c r="AL1035" i="1" s="1"/>
  <c r="AE1036" i="1"/>
  <c r="AL1036" i="1" s="1"/>
  <c r="AE1037" i="1"/>
  <c r="AL1037" i="1" s="1"/>
  <c r="AE1038" i="1"/>
  <c r="AL1038" i="1" s="1"/>
  <c r="AE1039" i="1"/>
  <c r="AL1039" i="1" s="1"/>
  <c r="AE1040" i="1"/>
  <c r="AL1040" i="1" s="1"/>
  <c r="AE1041" i="1"/>
  <c r="AL1041" i="1" s="1"/>
  <c r="AE1042" i="1"/>
  <c r="AL1042" i="1" s="1"/>
  <c r="AE1043" i="1"/>
  <c r="AL1043" i="1" s="1"/>
  <c r="AE1044" i="1"/>
  <c r="AL1044" i="1" s="1"/>
  <c r="AE1045" i="1"/>
  <c r="AL1045" i="1" s="1"/>
  <c r="AE1046" i="1"/>
  <c r="AL1046" i="1" s="1"/>
  <c r="AE1047" i="1"/>
  <c r="AL1047" i="1" s="1"/>
  <c r="AE1048" i="1"/>
  <c r="AL1048" i="1" s="1"/>
  <c r="AE1049" i="1"/>
  <c r="AL1049" i="1" s="1"/>
  <c r="AE1050" i="1"/>
  <c r="AL1050" i="1" s="1"/>
  <c r="AE1051" i="1"/>
  <c r="AL1051" i="1" s="1"/>
  <c r="AE1052" i="1"/>
  <c r="AL1052" i="1" s="1"/>
  <c r="AE1053" i="1"/>
  <c r="AL1053" i="1" s="1"/>
  <c r="AE1054" i="1"/>
  <c r="AL1054" i="1" s="1"/>
  <c r="AE1055" i="1"/>
  <c r="AL1055" i="1" s="1"/>
  <c r="AE1056" i="1"/>
  <c r="AL1056" i="1" s="1"/>
  <c r="AE1057" i="1"/>
  <c r="AL1057" i="1" s="1"/>
  <c r="AE1058" i="1"/>
  <c r="AL1058" i="1" s="1"/>
  <c r="AE1059" i="1"/>
  <c r="AL1059" i="1" s="1"/>
  <c r="AE1060" i="1"/>
  <c r="AL1060" i="1" s="1"/>
  <c r="AE1061" i="1"/>
  <c r="AL1061" i="1" s="1"/>
  <c r="AE1062" i="1"/>
  <c r="AL1062" i="1" s="1"/>
  <c r="AE1063" i="1"/>
  <c r="AL1063" i="1" s="1"/>
  <c r="AE1064" i="1"/>
  <c r="AL1064" i="1" s="1"/>
  <c r="AE1065" i="1"/>
  <c r="AL1065" i="1" s="1"/>
  <c r="AE1066" i="1"/>
  <c r="AL1066" i="1" s="1"/>
  <c r="AE1067" i="1"/>
  <c r="AL1067" i="1" s="1"/>
  <c r="AE1068" i="1"/>
  <c r="AL1068" i="1" s="1"/>
  <c r="AE1069" i="1"/>
  <c r="AL1069" i="1" s="1"/>
  <c r="AE1070" i="1"/>
  <c r="AL1070" i="1" s="1"/>
  <c r="AE1071" i="1"/>
  <c r="AL1071" i="1" s="1"/>
  <c r="AE1072" i="1"/>
  <c r="AL1072" i="1" s="1"/>
  <c r="AE1073" i="1"/>
  <c r="AL1073" i="1" s="1"/>
  <c r="AE1074" i="1"/>
  <c r="AL1074" i="1" s="1"/>
  <c r="AE1075" i="1"/>
  <c r="AL1075" i="1" s="1"/>
  <c r="AE1076" i="1"/>
  <c r="AL1076" i="1" s="1"/>
  <c r="AE1077" i="1"/>
  <c r="AL1077" i="1" s="1"/>
  <c r="AE1078" i="1"/>
  <c r="AL1078" i="1" s="1"/>
  <c r="AE1079" i="1"/>
  <c r="AL1079" i="1" s="1"/>
  <c r="AE1080" i="1"/>
  <c r="AL1080" i="1" s="1"/>
  <c r="AE1081" i="1"/>
  <c r="AL1081" i="1" s="1"/>
  <c r="AE1082" i="1"/>
  <c r="AL1082" i="1" s="1"/>
  <c r="AE1083" i="1"/>
  <c r="AL1083" i="1" s="1"/>
  <c r="AE1084" i="1"/>
  <c r="AL1084" i="1" s="1"/>
  <c r="AE1085" i="1"/>
  <c r="AL1085" i="1" s="1"/>
  <c r="AE1086" i="1"/>
  <c r="AL1086" i="1" s="1"/>
  <c r="AE1087" i="1"/>
  <c r="AL1087" i="1" s="1"/>
  <c r="AE1088" i="1"/>
  <c r="AL1088" i="1" s="1"/>
  <c r="AE1089" i="1"/>
  <c r="AL1089" i="1" s="1"/>
  <c r="AE1090" i="1"/>
  <c r="AL1090" i="1" s="1"/>
  <c r="AE1091" i="1"/>
  <c r="AL1091" i="1" s="1"/>
  <c r="AE1092" i="1"/>
  <c r="AL1092" i="1" s="1"/>
  <c r="AE1093" i="1"/>
  <c r="AL1093" i="1" s="1"/>
  <c r="AE1094" i="1"/>
  <c r="AL1094" i="1" s="1"/>
  <c r="AE1095" i="1"/>
  <c r="AL1095" i="1" s="1"/>
  <c r="AE1096" i="1"/>
  <c r="AL1096" i="1" s="1"/>
  <c r="AE1097" i="1"/>
  <c r="AL1097" i="1" s="1"/>
  <c r="AE1098" i="1"/>
  <c r="AL1098" i="1" s="1"/>
  <c r="AE1099" i="1"/>
  <c r="AL1099" i="1" s="1"/>
  <c r="AE1100" i="1"/>
  <c r="AL1100" i="1" s="1"/>
  <c r="AE1101" i="1"/>
  <c r="AL1101" i="1" s="1"/>
  <c r="AE1102" i="1"/>
  <c r="AL1102" i="1" s="1"/>
  <c r="AE1103" i="1"/>
  <c r="AL1103" i="1" s="1"/>
  <c r="AE1104" i="1"/>
  <c r="AL1104" i="1" s="1"/>
  <c r="AE1105" i="1"/>
  <c r="AL1105" i="1" s="1"/>
  <c r="AE1106" i="1"/>
  <c r="AL1106" i="1" s="1"/>
  <c r="AE1107" i="1"/>
  <c r="AL1107" i="1" s="1"/>
  <c r="AE1108" i="1"/>
  <c r="AL1108" i="1" s="1"/>
  <c r="AE1109" i="1"/>
  <c r="AL1109" i="1" s="1"/>
  <c r="AE1110" i="1"/>
  <c r="AL1110" i="1" s="1"/>
  <c r="AE1111" i="1"/>
  <c r="AL1111" i="1" s="1"/>
  <c r="AE1112" i="1"/>
  <c r="AL1112" i="1" s="1"/>
  <c r="AE1113" i="1"/>
  <c r="AL1113" i="1" s="1"/>
  <c r="AE1114" i="1"/>
  <c r="AL1114" i="1" s="1"/>
  <c r="AE1115" i="1"/>
  <c r="AL1115" i="1" s="1"/>
  <c r="AE1116" i="1"/>
  <c r="AL1116" i="1" s="1"/>
  <c r="AE1117" i="1"/>
  <c r="AL1117" i="1" s="1"/>
  <c r="AE1118" i="1"/>
  <c r="AL1118" i="1" s="1"/>
  <c r="AE1119" i="1"/>
  <c r="AL1119" i="1" s="1"/>
  <c r="AE1120" i="1"/>
  <c r="AL1120" i="1" s="1"/>
  <c r="AE1121" i="1"/>
  <c r="AL1121" i="1" s="1"/>
  <c r="AE1122" i="1"/>
  <c r="AL1122" i="1" s="1"/>
  <c r="AE1123" i="1"/>
  <c r="AL1123" i="1" s="1"/>
  <c r="AE1124" i="1"/>
  <c r="AL1124" i="1" s="1"/>
  <c r="AE1125" i="1"/>
  <c r="AL1125" i="1" s="1"/>
  <c r="AE1126" i="1"/>
  <c r="AL1126" i="1" s="1"/>
  <c r="AE1127" i="1"/>
  <c r="AL1127" i="1" s="1"/>
  <c r="AE1128" i="1"/>
  <c r="AL1128" i="1" s="1"/>
  <c r="AE1129" i="1"/>
  <c r="AL1129" i="1" s="1"/>
  <c r="AE1130" i="1"/>
  <c r="AL1130" i="1" s="1"/>
  <c r="AE1131" i="1"/>
  <c r="AL1131" i="1" s="1"/>
  <c r="AE1132" i="1"/>
  <c r="AL1132" i="1" s="1"/>
  <c r="AE1133" i="1"/>
  <c r="AL1133" i="1" s="1"/>
  <c r="AE1134" i="1"/>
  <c r="AL1134" i="1" s="1"/>
  <c r="AE1135" i="1"/>
  <c r="AL1135" i="1" s="1"/>
  <c r="AE1136" i="1"/>
  <c r="AL1136" i="1" s="1"/>
  <c r="AE1137" i="1"/>
  <c r="AL1137" i="1" s="1"/>
  <c r="AE1138" i="1"/>
  <c r="AL1138" i="1" s="1"/>
  <c r="AE1139" i="1"/>
  <c r="AL1139" i="1" s="1"/>
  <c r="AE1140" i="1"/>
  <c r="AL1140" i="1" s="1"/>
  <c r="AE1141" i="1"/>
  <c r="AL1141" i="1" s="1"/>
  <c r="AE1142" i="1"/>
  <c r="AL1142" i="1" s="1"/>
  <c r="AE1143" i="1"/>
  <c r="AL1143" i="1" s="1"/>
  <c r="AE1144" i="1"/>
  <c r="AL1144" i="1" s="1"/>
  <c r="AE1145" i="1"/>
  <c r="AL1145" i="1" s="1"/>
  <c r="AE1146" i="1"/>
  <c r="AL1146" i="1" s="1"/>
  <c r="AE1147" i="1"/>
  <c r="AL1147" i="1" s="1"/>
  <c r="AE1148" i="1"/>
  <c r="AL1148" i="1" s="1"/>
  <c r="AE1149" i="1"/>
  <c r="AL1149" i="1" s="1"/>
  <c r="AE1150" i="1"/>
  <c r="AL1150" i="1" s="1"/>
  <c r="AE1151" i="1"/>
  <c r="AL1151" i="1" s="1"/>
  <c r="AE1152" i="1"/>
  <c r="AL1152" i="1" s="1"/>
  <c r="AE1153" i="1"/>
  <c r="AL1153" i="1" s="1"/>
  <c r="AE1154" i="1"/>
  <c r="AL1154" i="1" s="1"/>
  <c r="AE1155" i="1"/>
  <c r="AL1155" i="1" s="1"/>
  <c r="AE1156" i="1"/>
  <c r="AL1156" i="1" s="1"/>
  <c r="AE1157" i="1"/>
  <c r="AL1157" i="1" s="1"/>
  <c r="AE1158" i="1"/>
  <c r="AL1158" i="1" s="1"/>
  <c r="AE1159" i="1"/>
  <c r="AL1159" i="1" s="1"/>
  <c r="AE1160" i="1"/>
  <c r="AL1160" i="1" s="1"/>
  <c r="AE1161" i="1"/>
  <c r="AL1161" i="1" s="1"/>
  <c r="AE1162" i="1"/>
  <c r="AL1162" i="1" s="1"/>
  <c r="AE1163" i="1"/>
  <c r="AL1163" i="1" s="1"/>
  <c r="AE1164" i="1"/>
  <c r="AL1164" i="1" s="1"/>
  <c r="AE1165" i="1"/>
  <c r="AL1165" i="1" s="1"/>
  <c r="AE1166" i="1"/>
  <c r="AL1166" i="1" s="1"/>
  <c r="AE1167" i="1"/>
  <c r="AL1167" i="1" s="1"/>
  <c r="AE1168" i="1"/>
  <c r="AL1168" i="1" s="1"/>
  <c r="AE1169" i="1"/>
  <c r="AL1169" i="1" s="1"/>
  <c r="AE1170" i="1"/>
  <c r="AL1170" i="1" s="1"/>
  <c r="AE1171" i="1"/>
  <c r="AL1171" i="1" s="1"/>
  <c r="AE1172" i="1"/>
  <c r="AL1172" i="1" s="1"/>
  <c r="AE1173" i="1"/>
  <c r="AL1173" i="1" s="1"/>
  <c r="AE1174" i="1"/>
  <c r="AL1174" i="1" s="1"/>
  <c r="AE1175" i="1"/>
  <c r="AL1175" i="1" s="1"/>
  <c r="AE1176" i="1"/>
  <c r="AL1176" i="1" s="1"/>
  <c r="AE1177" i="1"/>
  <c r="AL1177" i="1" s="1"/>
  <c r="AE1178" i="1"/>
  <c r="AL1178" i="1" s="1"/>
  <c r="AE1179" i="1"/>
  <c r="AL1179" i="1" s="1"/>
  <c r="AE1180" i="1"/>
  <c r="AL1180" i="1" s="1"/>
  <c r="AE1181" i="1"/>
  <c r="AL1181" i="1" s="1"/>
  <c r="AE1182" i="1"/>
  <c r="AL1182" i="1" s="1"/>
  <c r="AE1183" i="1"/>
  <c r="AL1183" i="1" s="1"/>
  <c r="AE1184" i="1"/>
  <c r="AL1184" i="1" s="1"/>
  <c r="AE1185" i="1"/>
  <c r="AL1185" i="1" s="1"/>
  <c r="AE1186" i="1"/>
  <c r="AL1186" i="1" s="1"/>
  <c r="AE1187" i="1"/>
  <c r="AL1187" i="1" s="1"/>
  <c r="AE1188" i="1"/>
  <c r="AL1188" i="1" s="1"/>
  <c r="AE1189" i="1"/>
  <c r="AL1189" i="1" s="1"/>
  <c r="AE1190" i="1"/>
  <c r="AL1190" i="1" s="1"/>
  <c r="AE1191" i="1"/>
  <c r="AL1191" i="1" s="1"/>
  <c r="AE1192" i="1"/>
  <c r="AL1192" i="1" s="1"/>
  <c r="AE1193" i="1"/>
  <c r="AL1193" i="1" s="1"/>
  <c r="AE1194" i="1"/>
  <c r="AL1194" i="1" s="1"/>
  <c r="AE1195" i="1"/>
  <c r="AL1195" i="1" s="1"/>
  <c r="AE1196" i="1"/>
  <c r="AL1196" i="1" s="1"/>
  <c r="AE1197" i="1"/>
  <c r="AL1197" i="1" s="1"/>
  <c r="AE1198" i="1"/>
  <c r="AL1198" i="1" s="1"/>
  <c r="AE1199" i="1"/>
  <c r="AL1199" i="1" s="1"/>
  <c r="AE1200" i="1"/>
  <c r="AL1200" i="1" s="1"/>
  <c r="AE1201" i="1"/>
  <c r="AL1201" i="1" s="1"/>
  <c r="AE1202" i="1"/>
  <c r="AL1202" i="1" s="1"/>
  <c r="AE1203" i="1"/>
  <c r="AL1203" i="1" s="1"/>
  <c r="AE1204" i="1"/>
  <c r="AL1204" i="1" s="1"/>
  <c r="AE1205" i="1"/>
  <c r="AL1205" i="1" s="1"/>
  <c r="AE1206" i="1"/>
  <c r="AL1206" i="1" s="1"/>
  <c r="AE1207" i="1"/>
  <c r="AL1207" i="1" s="1"/>
  <c r="AE1208" i="1"/>
  <c r="AL1208" i="1" s="1"/>
  <c r="AE1209" i="1"/>
  <c r="AL1209" i="1" s="1"/>
  <c r="AE1210" i="1"/>
  <c r="AL1210" i="1" s="1"/>
  <c r="AE1211" i="1"/>
  <c r="AL1211" i="1" s="1"/>
  <c r="AE1212" i="1"/>
  <c r="AL1212" i="1" s="1"/>
  <c r="AE1213" i="1"/>
  <c r="AL1213" i="1" s="1"/>
  <c r="AE1214" i="1"/>
  <c r="AL1214" i="1" s="1"/>
  <c r="AE1215" i="1"/>
  <c r="AL1215" i="1" s="1"/>
  <c r="AE1216" i="1"/>
  <c r="AL1216" i="1" s="1"/>
  <c r="AE1217" i="1"/>
  <c r="AL1217" i="1" s="1"/>
  <c r="AE1218" i="1"/>
  <c r="AL1218" i="1" s="1"/>
  <c r="AE1219" i="1"/>
  <c r="AL1219" i="1" s="1"/>
  <c r="AE1220" i="1"/>
  <c r="AL1220" i="1" s="1"/>
  <c r="AE1221" i="1"/>
  <c r="AL1221" i="1" s="1"/>
  <c r="AE1222" i="1"/>
  <c r="AL1222" i="1" s="1"/>
  <c r="AE1223" i="1"/>
  <c r="AL1223" i="1" s="1"/>
  <c r="AE1224" i="1"/>
  <c r="AL1224" i="1" s="1"/>
  <c r="AE1225" i="1"/>
  <c r="AL1225" i="1" s="1"/>
  <c r="AE1226" i="1"/>
  <c r="AL1226" i="1" s="1"/>
  <c r="AE1227" i="1"/>
  <c r="AL1227" i="1" s="1"/>
  <c r="AE1228" i="1"/>
  <c r="AL1228" i="1" s="1"/>
  <c r="AE1229" i="1"/>
  <c r="AL1229" i="1" s="1"/>
  <c r="AE1230" i="1"/>
  <c r="AL1230" i="1" s="1"/>
  <c r="AE1231" i="1"/>
  <c r="AL1231" i="1" s="1"/>
  <c r="AE1232" i="1"/>
  <c r="AL1232" i="1" s="1"/>
  <c r="AE1233" i="1"/>
  <c r="AL1233" i="1" s="1"/>
  <c r="AE1234" i="1"/>
  <c r="AL1234" i="1" s="1"/>
  <c r="AE1235" i="1"/>
  <c r="AL1235" i="1" s="1"/>
  <c r="AE1236" i="1"/>
  <c r="AL1236" i="1" s="1"/>
  <c r="AE1237" i="1"/>
  <c r="AL1237" i="1" s="1"/>
  <c r="AE1238" i="1"/>
  <c r="AL1238" i="1" s="1"/>
  <c r="AE1239" i="1"/>
  <c r="AL1239" i="1" s="1"/>
  <c r="AE1240" i="1"/>
  <c r="AL1240" i="1" s="1"/>
  <c r="AE1241" i="1"/>
  <c r="AL1241" i="1" s="1"/>
  <c r="AE1242" i="1"/>
  <c r="AL1242" i="1" s="1"/>
  <c r="AE1243" i="1"/>
  <c r="AL1243" i="1" s="1"/>
  <c r="AE1244" i="1"/>
  <c r="AL1244" i="1" s="1"/>
  <c r="AE1245" i="1"/>
  <c r="AL1245" i="1" s="1"/>
  <c r="AE1246" i="1"/>
  <c r="AL1246" i="1" s="1"/>
  <c r="AE1247" i="1"/>
  <c r="AL1247" i="1" s="1"/>
  <c r="AE1248" i="1"/>
  <c r="AL1248" i="1" s="1"/>
  <c r="AE1249" i="1"/>
  <c r="AL1249" i="1" s="1"/>
  <c r="AE1250" i="1"/>
  <c r="AL1250" i="1" s="1"/>
  <c r="AE1251" i="1"/>
  <c r="AL1251" i="1" s="1"/>
  <c r="AE1252" i="1"/>
  <c r="AL1252" i="1" s="1"/>
  <c r="AE1253" i="1"/>
  <c r="AL1253" i="1" s="1"/>
  <c r="AE1254" i="1"/>
  <c r="AL1254" i="1" s="1"/>
  <c r="AE1255" i="1"/>
  <c r="AL1255" i="1" s="1"/>
  <c r="AE1256" i="1"/>
  <c r="AL1256" i="1" s="1"/>
  <c r="AE1257" i="1"/>
  <c r="AL1257" i="1" s="1"/>
  <c r="AE1258" i="1"/>
  <c r="AL1258" i="1" s="1"/>
  <c r="AE1259" i="1"/>
  <c r="AL1259" i="1" s="1"/>
  <c r="AE1260" i="1"/>
  <c r="AL1260" i="1" s="1"/>
  <c r="AE1261" i="1"/>
  <c r="AL1261" i="1" s="1"/>
  <c r="AE1262" i="1"/>
  <c r="AL1262" i="1" s="1"/>
  <c r="AE1263" i="1"/>
  <c r="AL1263" i="1" s="1"/>
  <c r="AE1264" i="1"/>
  <c r="AL1264" i="1" s="1"/>
  <c r="AE1265" i="1"/>
  <c r="AL1265" i="1" s="1"/>
  <c r="AE1266" i="1"/>
  <c r="AL1266" i="1" s="1"/>
  <c r="AE1267" i="1"/>
  <c r="AL1267" i="1" s="1"/>
  <c r="AE1268" i="1"/>
  <c r="AL1268" i="1" s="1"/>
  <c r="AE1269" i="1"/>
  <c r="AL1269" i="1" s="1"/>
  <c r="AE1270" i="1"/>
  <c r="AL1270" i="1" s="1"/>
  <c r="AE1271" i="1"/>
  <c r="AL1271" i="1" s="1"/>
  <c r="AE1272" i="1"/>
  <c r="AL1272" i="1" s="1"/>
  <c r="AE1273" i="1"/>
  <c r="AL1273" i="1" s="1"/>
  <c r="AE1274" i="1"/>
  <c r="AL1274" i="1" s="1"/>
  <c r="AE1275" i="1"/>
  <c r="AL1275" i="1" s="1"/>
  <c r="AE1276" i="1"/>
  <c r="AL1276" i="1" s="1"/>
  <c r="AE1277" i="1"/>
  <c r="AL1277" i="1" s="1"/>
  <c r="AE1278" i="1"/>
  <c r="AL1278" i="1" s="1"/>
  <c r="AE1279" i="1"/>
  <c r="AL1279" i="1" s="1"/>
  <c r="AE1280" i="1"/>
  <c r="AL1280" i="1" s="1"/>
  <c r="AE1281" i="1"/>
  <c r="AL1281" i="1" s="1"/>
  <c r="AE1282" i="1"/>
  <c r="AL1282" i="1" s="1"/>
  <c r="AE1283" i="1"/>
  <c r="AL1283" i="1" s="1"/>
  <c r="AE1284" i="1"/>
  <c r="AL1284" i="1" s="1"/>
  <c r="AE1285" i="1"/>
  <c r="AL1285" i="1" s="1"/>
  <c r="AE1286" i="1"/>
  <c r="AL1286" i="1" s="1"/>
  <c r="AE1287" i="1"/>
  <c r="AL1287" i="1" s="1"/>
  <c r="AE1288" i="1"/>
  <c r="AL1288" i="1" s="1"/>
  <c r="AE1289" i="1"/>
  <c r="AL1289" i="1" s="1"/>
  <c r="AE1290" i="1"/>
  <c r="AL1290" i="1" s="1"/>
  <c r="AE1291" i="1"/>
  <c r="AL1291" i="1" s="1"/>
  <c r="AE1292" i="1"/>
  <c r="AL1292" i="1" s="1"/>
  <c r="AE1293" i="1"/>
  <c r="AL1293" i="1" s="1"/>
  <c r="AE1294" i="1"/>
  <c r="AL1294" i="1" s="1"/>
  <c r="AE1295" i="1"/>
  <c r="AL1295" i="1" s="1"/>
  <c r="AE1296" i="1"/>
  <c r="AL1296" i="1" s="1"/>
  <c r="AE1297" i="1"/>
  <c r="AL1297" i="1" s="1"/>
  <c r="AE1298" i="1"/>
  <c r="AL1298" i="1" s="1"/>
  <c r="AE1299" i="1"/>
  <c r="AL1299" i="1" s="1"/>
  <c r="AE1300" i="1"/>
  <c r="AL1300" i="1" s="1"/>
  <c r="AE1301" i="1"/>
  <c r="AL1301" i="1" s="1"/>
  <c r="AE1302" i="1"/>
  <c r="AL1302" i="1" s="1"/>
  <c r="AE1303" i="1"/>
  <c r="AL1303" i="1" s="1"/>
  <c r="AE1304" i="1"/>
  <c r="AL1304" i="1" s="1"/>
  <c r="AE1305" i="1"/>
  <c r="AL1305" i="1" s="1"/>
  <c r="AE1306" i="1"/>
  <c r="AL1306" i="1" s="1"/>
  <c r="AE1307" i="1"/>
  <c r="AL1307" i="1" s="1"/>
  <c r="AE1308" i="1"/>
  <c r="AL1308" i="1" s="1"/>
  <c r="AE1309" i="1"/>
  <c r="AL1309" i="1" s="1"/>
  <c r="AE1310" i="1"/>
  <c r="AL1310" i="1" s="1"/>
  <c r="AE1311" i="1"/>
  <c r="AL1311" i="1" s="1"/>
  <c r="AE1312" i="1"/>
  <c r="AL1312" i="1" s="1"/>
  <c r="AE1313" i="1"/>
  <c r="AL1313" i="1" s="1"/>
  <c r="AE1314" i="1"/>
  <c r="AL1314" i="1" s="1"/>
  <c r="AE1315" i="1"/>
  <c r="AL1315" i="1" s="1"/>
  <c r="AE1316" i="1"/>
  <c r="AL1316" i="1" s="1"/>
  <c r="AE1317" i="1"/>
  <c r="AL1317" i="1" s="1"/>
  <c r="AE1318" i="1"/>
  <c r="AL1318" i="1" s="1"/>
  <c r="AE1319" i="1"/>
  <c r="AL1319" i="1" s="1"/>
  <c r="AE1320" i="1"/>
  <c r="AL1320" i="1" s="1"/>
  <c r="AE1321" i="1"/>
  <c r="AL1321" i="1" s="1"/>
  <c r="AE1322" i="1"/>
  <c r="AL1322" i="1" s="1"/>
  <c r="AE1323" i="1"/>
  <c r="AL1323" i="1" s="1"/>
  <c r="AE1324" i="1"/>
  <c r="AL1324" i="1" s="1"/>
  <c r="AE1325" i="1"/>
  <c r="AL1325" i="1" s="1"/>
  <c r="AE1326" i="1"/>
  <c r="AL1326" i="1" s="1"/>
  <c r="AE1327" i="1"/>
  <c r="AL1327" i="1" s="1"/>
  <c r="AE1328" i="1"/>
  <c r="AL1328" i="1" s="1"/>
  <c r="AE1329" i="1"/>
  <c r="AL1329" i="1" s="1"/>
  <c r="AE1330" i="1"/>
  <c r="AL1330" i="1" s="1"/>
  <c r="AE1331" i="1"/>
  <c r="AL1331" i="1" s="1"/>
  <c r="AE1332" i="1"/>
  <c r="AL1332" i="1" s="1"/>
  <c r="AE1333" i="1"/>
  <c r="AL1333" i="1" s="1"/>
  <c r="AE1334" i="1"/>
  <c r="AL1334" i="1" s="1"/>
  <c r="AE1335" i="1"/>
  <c r="AL1335" i="1" s="1"/>
  <c r="AE1336" i="1"/>
  <c r="AL1336" i="1" s="1"/>
  <c r="AE1337" i="1"/>
  <c r="AL1337" i="1" s="1"/>
  <c r="AE1338" i="1"/>
  <c r="AL1338" i="1" s="1"/>
  <c r="AE1339" i="1"/>
  <c r="AL1339" i="1" s="1"/>
  <c r="AE1340" i="1"/>
  <c r="AL1340" i="1" s="1"/>
  <c r="AE1341" i="1"/>
  <c r="AL1341" i="1" s="1"/>
  <c r="AE1342" i="1"/>
  <c r="AL1342" i="1" s="1"/>
  <c r="AE1343" i="1"/>
  <c r="AL1343" i="1" s="1"/>
  <c r="AE1344" i="1"/>
  <c r="AL1344" i="1" s="1"/>
  <c r="AE1345" i="1"/>
  <c r="AL1345" i="1" s="1"/>
  <c r="AE1346" i="1"/>
  <c r="AL1346" i="1" s="1"/>
  <c r="AE1347" i="1"/>
  <c r="AL1347" i="1" s="1"/>
  <c r="AE1348" i="1"/>
  <c r="AL1348" i="1" s="1"/>
  <c r="AE1349" i="1"/>
  <c r="AL1349" i="1" s="1"/>
  <c r="AE1350" i="1"/>
  <c r="AL1350" i="1" s="1"/>
  <c r="AE1351" i="1"/>
  <c r="AL1351" i="1" s="1"/>
  <c r="AE1352" i="1"/>
  <c r="AL1352" i="1" s="1"/>
  <c r="AE1353" i="1"/>
  <c r="AL1353" i="1" s="1"/>
  <c r="AE1354" i="1"/>
  <c r="AL1354" i="1" s="1"/>
  <c r="AE1355" i="1"/>
  <c r="AL1355" i="1" s="1"/>
  <c r="AE1356" i="1"/>
  <c r="AL1356" i="1" s="1"/>
  <c r="AE1357" i="1"/>
  <c r="AL1357" i="1" s="1"/>
  <c r="AE1358" i="1"/>
  <c r="AL1358" i="1" s="1"/>
  <c r="AE1359" i="1"/>
  <c r="AL1359" i="1" s="1"/>
  <c r="AE1360" i="1"/>
  <c r="AL1360" i="1" s="1"/>
  <c r="AE1361" i="1"/>
  <c r="AL1361" i="1" s="1"/>
  <c r="AE1362" i="1"/>
  <c r="AL1362" i="1" s="1"/>
  <c r="AE1363" i="1"/>
  <c r="AL1363" i="1" s="1"/>
  <c r="AE1364" i="1"/>
  <c r="AL1364" i="1" s="1"/>
  <c r="AE1365" i="1"/>
  <c r="AL1365" i="1" s="1"/>
  <c r="AE1366" i="1"/>
  <c r="AL1366" i="1" s="1"/>
  <c r="AE1367" i="1"/>
  <c r="AL1367" i="1" s="1"/>
  <c r="AE1368" i="1"/>
  <c r="AL1368" i="1" s="1"/>
  <c r="AE1369" i="1"/>
  <c r="AL1369" i="1" s="1"/>
  <c r="AE1370" i="1"/>
  <c r="AL1370" i="1" s="1"/>
  <c r="AE1371" i="1"/>
  <c r="AL1371" i="1" s="1"/>
  <c r="AE1372" i="1"/>
  <c r="AL1372" i="1" s="1"/>
  <c r="AE1373" i="1"/>
  <c r="AL1373" i="1" s="1"/>
  <c r="AE1374" i="1"/>
  <c r="AL1374" i="1" s="1"/>
  <c r="AE1375" i="1"/>
  <c r="AL1375" i="1" s="1"/>
  <c r="AE1376" i="1"/>
  <c r="AL1376" i="1" s="1"/>
  <c r="AE1377" i="1"/>
  <c r="AL1377" i="1" s="1"/>
  <c r="AE1378" i="1"/>
  <c r="AL1378" i="1" s="1"/>
  <c r="AE1379" i="1"/>
  <c r="AL1379" i="1" s="1"/>
  <c r="AE1380" i="1"/>
  <c r="AL1380" i="1" s="1"/>
  <c r="AE1381" i="1"/>
  <c r="AL1381" i="1" s="1"/>
  <c r="AE1382" i="1"/>
  <c r="AL1382" i="1" s="1"/>
  <c r="AE1383" i="1"/>
  <c r="AL1383" i="1" s="1"/>
  <c r="AE1384" i="1"/>
  <c r="AL1384" i="1" s="1"/>
  <c r="AE1385" i="1"/>
  <c r="AL1385" i="1" s="1"/>
  <c r="AE1386" i="1"/>
  <c r="AL1386" i="1" s="1"/>
  <c r="AE1387" i="1"/>
  <c r="AL1387" i="1" s="1"/>
  <c r="AE1388" i="1"/>
  <c r="AL1388" i="1" s="1"/>
  <c r="AE1389" i="1"/>
  <c r="AL1389" i="1" s="1"/>
  <c r="AE1390" i="1"/>
  <c r="AL1390" i="1" s="1"/>
  <c r="AE1391" i="1"/>
  <c r="AL1391" i="1" s="1"/>
  <c r="AE1392" i="1"/>
  <c r="AL1392" i="1" s="1"/>
  <c r="AE1393" i="1"/>
  <c r="AL1393" i="1" s="1"/>
  <c r="AE1394" i="1"/>
  <c r="AL1394" i="1" s="1"/>
  <c r="AE1395" i="1"/>
  <c r="AL1395" i="1" s="1"/>
  <c r="AE1396" i="1"/>
  <c r="AL1396" i="1" s="1"/>
  <c r="AE1397" i="1"/>
  <c r="AL1397" i="1" s="1"/>
  <c r="AE1398" i="1"/>
  <c r="AL1398" i="1" s="1"/>
  <c r="AE1399" i="1"/>
  <c r="AL1399" i="1" s="1"/>
  <c r="AE1400" i="1"/>
  <c r="AL1400" i="1" s="1"/>
  <c r="AE1401" i="1"/>
  <c r="AL1401" i="1" s="1"/>
  <c r="AE1402" i="1"/>
  <c r="AL1402" i="1" s="1"/>
  <c r="AE1403" i="1"/>
  <c r="AL1403" i="1" s="1"/>
  <c r="AE1404" i="1"/>
  <c r="AL1404" i="1" s="1"/>
  <c r="AE1405" i="1"/>
  <c r="AL1405" i="1" s="1"/>
  <c r="AE1406" i="1"/>
  <c r="AL1406" i="1" s="1"/>
  <c r="AE1407" i="1"/>
  <c r="AL1407" i="1" s="1"/>
  <c r="AE1408" i="1"/>
  <c r="AL1408" i="1" s="1"/>
  <c r="AE1409" i="1"/>
  <c r="AL1409" i="1" s="1"/>
  <c r="AE1410" i="1"/>
  <c r="AL1410" i="1" s="1"/>
  <c r="AE1411" i="1"/>
  <c r="AL1411" i="1" s="1"/>
  <c r="AE1412" i="1"/>
  <c r="AL1412" i="1" s="1"/>
  <c r="AE1413" i="1"/>
  <c r="AL1413" i="1" s="1"/>
  <c r="AE1414" i="1"/>
  <c r="AL1414" i="1" s="1"/>
  <c r="AE1415" i="1"/>
  <c r="AL1415" i="1" s="1"/>
  <c r="AE1416" i="1"/>
  <c r="AL1416" i="1" s="1"/>
  <c r="AE1417" i="1"/>
  <c r="AL1417" i="1" s="1"/>
  <c r="AE1418" i="1"/>
  <c r="AL1418" i="1" s="1"/>
  <c r="AE1419" i="1"/>
  <c r="AL1419" i="1" s="1"/>
  <c r="AE1420" i="1"/>
  <c r="AL1420" i="1" s="1"/>
  <c r="AE1421" i="1"/>
  <c r="AL1421" i="1" s="1"/>
  <c r="AE1422" i="1"/>
  <c r="AL1422" i="1" s="1"/>
  <c r="AE1423" i="1"/>
  <c r="AL1423" i="1" s="1"/>
  <c r="AE1424" i="1"/>
  <c r="AL1424" i="1" s="1"/>
  <c r="AE1425" i="1"/>
  <c r="AL1425" i="1" s="1"/>
  <c r="AE1426" i="1"/>
  <c r="AL1426" i="1" s="1"/>
  <c r="AE1427" i="1"/>
  <c r="AL1427" i="1" s="1"/>
  <c r="AE1428" i="1"/>
  <c r="AL1428" i="1" s="1"/>
  <c r="AE1429" i="1"/>
  <c r="AL1429" i="1" s="1"/>
  <c r="AE1430" i="1"/>
  <c r="AL1430" i="1" s="1"/>
  <c r="AE1431" i="1"/>
  <c r="AL1431" i="1" s="1"/>
  <c r="AE1432" i="1"/>
  <c r="AL1432" i="1" s="1"/>
  <c r="AE1433" i="1"/>
  <c r="AL1433" i="1" s="1"/>
  <c r="AE1434" i="1"/>
  <c r="AL1434" i="1" s="1"/>
  <c r="AE1435" i="1"/>
  <c r="AL1435" i="1" s="1"/>
  <c r="AE1436" i="1"/>
  <c r="AL1436" i="1" s="1"/>
  <c r="AE1437" i="1"/>
  <c r="AL1437" i="1" s="1"/>
  <c r="AE1438" i="1"/>
  <c r="AL1438" i="1" s="1"/>
  <c r="AE1439" i="1"/>
  <c r="AL1439" i="1" s="1"/>
  <c r="AE1440" i="1"/>
  <c r="AL1440" i="1" s="1"/>
  <c r="AE1441" i="1"/>
  <c r="AL1441" i="1" s="1"/>
  <c r="AE1442" i="1"/>
  <c r="AL1442" i="1" s="1"/>
  <c r="AE1443" i="1"/>
  <c r="AL1443" i="1" s="1"/>
  <c r="AE1444" i="1"/>
  <c r="AL1444" i="1" s="1"/>
  <c r="AE1445" i="1"/>
  <c r="AL1445" i="1" s="1"/>
  <c r="AE1446" i="1"/>
  <c r="AL1446" i="1" s="1"/>
  <c r="AE1447" i="1"/>
  <c r="AL1447" i="1" s="1"/>
  <c r="AE1448" i="1"/>
  <c r="AL1448" i="1" s="1"/>
  <c r="AE1449" i="1"/>
  <c r="AL1449" i="1" s="1"/>
  <c r="AE1450" i="1"/>
  <c r="AL1450" i="1" s="1"/>
  <c r="AE1451" i="1"/>
  <c r="AL1451" i="1" s="1"/>
  <c r="AE1452" i="1"/>
  <c r="AL1452" i="1" s="1"/>
  <c r="AE1453" i="1"/>
  <c r="AL1453" i="1" s="1"/>
  <c r="AE1454" i="1"/>
  <c r="AL1454" i="1" s="1"/>
  <c r="AE1455" i="1"/>
  <c r="AL1455" i="1" s="1"/>
  <c r="AE1456" i="1"/>
  <c r="AL1456" i="1" s="1"/>
  <c r="AE1457" i="1"/>
  <c r="AL1457" i="1" s="1"/>
  <c r="AE1458" i="1"/>
  <c r="AL1458" i="1" s="1"/>
  <c r="AE1459" i="1"/>
  <c r="AL1459" i="1" s="1"/>
  <c r="AE1460" i="1"/>
  <c r="AL1460" i="1" s="1"/>
  <c r="AE1461" i="1"/>
  <c r="AL1461" i="1" s="1"/>
  <c r="AE1462" i="1"/>
  <c r="AL1462" i="1" s="1"/>
  <c r="AE1463" i="1"/>
  <c r="AL1463" i="1" s="1"/>
  <c r="AE1464" i="1"/>
  <c r="AL1464" i="1" s="1"/>
  <c r="AE1465" i="1"/>
  <c r="AL1465" i="1" s="1"/>
  <c r="AE1466" i="1"/>
  <c r="AL1466" i="1" s="1"/>
  <c r="AE1467" i="1"/>
  <c r="AL1467" i="1" s="1"/>
  <c r="AE1468" i="1"/>
  <c r="AL1468" i="1" s="1"/>
  <c r="AE1469" i="1"/>
  <c r="AL1469" i="1" s="1"/>
  <c r="AE1470" i="1"/>
  <c r="AL1470" i="1" s="1"/>
  <c r="AE1471" i="1"/>
  <c r="AL1471" i="1" s="1"/>
  <c r="AE1472" i="1"/>
  <c r="AL1472" i="1" s="1"/>
  <c r="AE1473" i="1"/>
  <c r="AL1473" i="1" s="1"/>
  <c r="AE1474" i="1"/>
  <c r="AL1474" i="1" s="1"/>
  <c r="AE1475" i="1"/>
  <c r="AL1475" i="1" s="1"/>
  <c r="AE1476" i="1"/>
  <c r="AL1476" i="1" s="1"/>
  <c r="AE1477" i="1"/>
  <c r="AL1477" i="1" s="1"/>
  <c r="AE1478" i="1"/>
  <c r="AL1478" i="1" s="1"/>
  <c r="AE1479" i="1"/>
  <c r="AL1479" i="1" s="1"/>
  <c r="AE1480" i="1"/>
  <c r="AL1480" i="1" s="1"/>
  <c r="AE1481" i="1"/>
  <c r="AL1481" i="1" s="1"/>
  <c r="AE1482" i="1"/>
  <c r="AL1482" i="1" s="1"/>
  <c r="AE1483" i="1"/>
  <c r="AL1483" i="1" s="1"/>
  <c r="AE1484" i="1"/>
  <c r="AL1484" i="1" s="1"/>
  <c r="AE1485" i="1"/>
  <c r="AL1485" i="1" s="1"/>
  <c r="AE1486" i="1"/>
  <c r="AL1486" i="1" s="1"/>
  <c r="AE1487" i="1"/>
  <c r="AL1487" i="1" s="1"/>
  <c r="AE1488" i="1"/>
  <c r="AL1488" i="1" s="1"/>
  <c r="AE1489" i="1"/>
  <c r="AL1489" i="1" s="1"/>
  <c r="AE1490" i="1"/>
  <c r="AL1490" i="1" s="1"/>
  <c r="AE1491" i="1"/>
  <c r="AL1491" i="1" s="1"/>
  <c r="AE1492" i="1"/>
  <c r="AL1492" i="1" s="1"/>
  <c r="AE1493" i="1"/>
  <c r="AL1493" i="1" s="1"/>
  <c r="AE1494" i="1"/>
  <c r="AL1494" i="1" s="1"/>
  <c r="AE1495" i="1"/>
  <c r="AL1495" i="1" s="1"/>
  <c r="AE1496" i="1"/>
  <c r="AL1496" i="1" s="1"/>
  <c r="AE1497" i="1"/>
  <c r="AL1497" i="1" s="1"/>
  <c r="AE1498" i="1"/>
  <c r="AL1498" i="1" s="1"/>
  <c r="AE1499" i="1"/>
  <c r="AL1499" i="1" s="1"/>
  <c r="AE1500" i="1"/>
  <c r="AL1500" i="1" s="1"/>
  <c r="AE1501" i="1"/>
  <c r="AL1501" i="1" s="1"/>
  <c r="AE1502" i="1"/>
  <c r="AL1502" i="1" s="1"/>
  <c r="AE1503" i="1"/>
  <c r="AL1503" i="1" s="1"/>
  <c r="AE1504" i="1"/>
  <c r="AL1504" i="1" s="1"/>
  <c r="AE1505" i="1"/>
  <c r="AL1505" i="1" s="1"/>
  <c r="AE1506" i="1"/>
  <c r="AL1506" i="1" s="1"/>
  <c r="AE1507" i="1"/>
  <c r="AL1507" i="1" s="1"/>
  <c r="AE1508" i="1"/>
  <c r="AL1508" i="1" s="1"/>
  <c r="AE1509" i="1"/>
  <c r="AL1509" i="1" s="1"/>
  <c r="AE1510" i="1"/>
  <c r="AL1510" i="1" s="1"/>
  <c r="AE1511" i="1"/>
  <c r="AL1511" i="1" s="1"/>
  <c r="AE1512" i="1"/>
  <c r="AL1512" i="1" s="1"/>
  <c r="AE1513" i="1"/>
  <c r="AL1513" i="1" s="1"/>
  <c r="AE1514" i="1"/>
  <c r="AL1514" i="1" s="1"/>
  <c r="AE1515" i="1"/>
  <c r="AL1515" i="1" s="1"/>
  <c r="AE1516" i="1"/>
  <c r="AL1516" i="1" s="1"/>
  <c r="AE1517" i="1"/>
  <c r="AL1517" i="1" s="1"/>
  <c r="AE1518" i="1"/>
  <c r="AL1518" i="1" s="1"/>
  <c r="AE1519" i="1"/>
  <c r="AL1519" i="1" s="1"/>
  <c r="AE1520" i="1"/>
  <c r="AL1520" i="1" s="1"/>
  <c r="AE1521" i="1"/>
  <c r="AL1521" i="1" s="1"/>
  <c r="AE1522" i="1"/>
  <c r="AL1522" i="1" s="1"/>
  <c r="AE1523" i="1"/>
  <c r="AL1523" i="1" s="1"/>
  <c r="AE1524" i="1"/>
  <c r="AL1524" i="1" s="1"/>
  <c r="AE1525" i="1"/>
  <c r="AL1525" i="1" s="1"/>
  <c r="AE1526" i="1"/>
  <c r="AL1526" i="1" s="1"/>
  <c r="AE1527" i="1"/>
  <c r="AL1527" i="1" s="1"/>
  <c r="AE1528" i="1"/>
  <c r="AL1528" i="1" s="1"/>
  <c r="AE1529" i="1"/>
  <c r="AL1529" i="1" s="1"/>
  <c r="AE1530" i="1"/>
  <c r="AL1530" i="1" s="1"/>
  <c r="AE1531" i="1"/>
  <c r="AL1531" i="1" s="1"/>
  <c r="AE1532" i="1"/>
  <c r="AL1532" i="1" s="1"/>
  <c r="AE1533" i="1"/>
  <c r="AL1533" i="1" s="1"/>
  <c r="AE1534" i="1"/>
  <c r="AL1534" i="1" s="1"/>
  <c r="AE1535" i="1"/>
  <c r="AL1535" i="1" s="1"/>
  <c r="AE1536" i="1"/>
  <c r="AL1536" i="1" s="1"/>
  <c r="AE1537" i="1"/>
  <c r="AL1537" i="1" s="1"/>
  <c r="AE1538" i="1"/>
  <c r="AL1538" i="1" s="1"/>
  <c r="AE1539" i="1"/>
  <c r="AL1539" i="1" s="1"/>
  <c r="AE1540" i="1"/>
  <c r="AL1540" i="1" s="1"/>
  <c r="AE1541" i="1"/>
  <c r="AL1541" i="1" s="1"/>
  <c r="AE1542" i="1"/>
  <c r="AL1542" i="1" s="1"/>
  <c r="AE1543" i="1"/>
  <c r="AL1543" i="1" s="1"/>
  <c r="AE1544" i="1"/>
  <c r="AL1544" i="1" s="1"/>
  <c r="AE1545" i="1"/>
  <c r="AL1545" i="1" s="1"/>
  <c r="AE1546" i="1"/>
  <c r="AL1546" i="1" s="1"/>
  <c r="AE1547" i="1"/>
  <c r="AL1547" i="1" s="1"/>
  <c r="AE1548" i="1"/>
  <c r="AL1548" i="1" s="1"/>
  <c r="AE1549" i="1"/>
  <c r="AL1549" i="1" s="1"/>
  <c r="AE1550" i="1"/>
  <c r="AL1550" i="1" s="1"/>
  <c r="AE1551" i="1"/>
  <c r="AL1551" i="1" s="1"/>
  <c r="AE1552" i="1"/>
  <c r="AL1552" i="1" s="1"/>
  <c r="AE1553" i="1"/>
  <c r="AL1553" i="1" s="1"/>
  <c r="AE1554" i="1"/>
  <c r="AL1554" i="1" s="1"/>
  <c r="AE1555" i="1"/>
  <c r="AL1555" i="1" s="1"/>
  <c r="AE1556" i="1"/>
  <c r="AL1556" i="1" s="1"/>
  <c r="AE1557" i="1"/>
  <c r="AL1557" i="1" s="1"/>
  <c r="AE1558" i="1"/>
  <c r="AL1558" i="1" s="1"/>
  <c r="AE1559" i="1"/>
  <c r="AL1559" i="1" s="1"/>
  <c r="AE1560" i="1"/>
  <c r="AL1560" i="1" s="1"/>
  <c r="AE1561" i="1"/>
  <c r="AL1561" i="1" s="1"/>
  <c r="AE1562" i="1"/>
  <c r="AL1562" i="1" s="1"/>
  <c r="AE1563" i="1"/>
  <c r="AL1563" i="1" s="1"/>
  <c r="AE1564" i="1"/>
  <c r="AL1564" i="1" s="1"/>
  <c r="AE1565" i="1"/>
  <c r="AL1565" i="1" s="1"/>
  <c r="AE1566" i="1"/>
  <c r="AL1566" i="1" s="1"/>
  <c r="AE1567" i="1"/>
  <c r="AL1567" i="1" s="1"/>
  <c r="AE1568" i="1"/>
  <c r="AL1568" i="1" s="1"/>
  <c r="AE1569" i="1"/>
  <c r="AL1569" i="1" s="1"/>
  <c r="AE1570" i="1"/>
  <c r="AL1570" i="1" s="1"/>
  <c r="AE1571" i="1"/>
  <c r="AL1571" i="1" s="1"/>
  <c r="AE1572" i="1"/>
  <c r="AL1572" i="1" s="1"/>
  <c r="AE1573" i="1"/>
  <c r="AL1573" i="1" s="1"/>
  <c r="AE1574" i="1"/>
  <c r="AL1574" i="1" s="1"/>
  <c r="AE1575" i="1"/>
  <c r="AL1575" i="1" s="1"/>
  <c r="AE1576" i="1"/>
  <c r="AL1576" i="1" s="1"/>
  <c r="AE1577" i="1"/>
  <c r="AL1577" i="1" s="1"/>
  <c r="AE1578" i="1"/>
  <c r="AL1578" i="1" s="1"/>
  <c r="AE1579" i="1"/>
  <c r="AL1579" i="1" s="1"/>
  <c r="AE1580" i="1"/>
  <c r="AL1580" i="1" s="1"/>
  <c r="AE1581" i="1"/>
  <c r="AL1581" i="1" s="1"/>
  <c r="AE1582" i="1"/>
  <c r="AL1582" i="1" s="1"/>
  <c r="AE1583" i="1"/>
  <c r="AL1583" i="1" s="1"/>
  <c r="AE1584" i="1"/>
  <c r="AL1584" i="1" s="1"/>
  <c r="AE1585" i="1"/>
  <c r="AL1585" i="1" s="1"/>
  <c r="AE1586" i="1"/>
  <c r="AL1586" i="1" s="1"/>
  <c r="AE1587" i="1"/>
  <c r="AL1587" i="1" s="1"/>
  <c r="AE1588" i="1"/>
  <c r="AL1588" i="1" s="1"/>
  <c r="AE1589" i="1"/>
  <c r="AL1589" i="1" s="1"/>
  <c r="AE1590" i="1"/>
  <c r="AL1590" i="1" s="1"/>
  <c r="AE1591" i="1"/>
  <c r="AL1591" i="1" s="1"/>
  <c r="AE1592" i="1"/>
  <c r="AL1592" i="1" s="1"/>
  <c r="AE1593" i="1"/>
  <c r="AL1593" i="1" s="1"/>
  <c r="AE1594" i="1"/>
  <c r="AL1594" i="1" s="1"/>
  <c r="AE1595" i="1"/>
  <c r="AL1595" i="1" s="1"/>
  <c r="AE1596" i="1"/>
  <c r="AL1596" i="1" s="1"/>
  <c r="AE1597" i="1"/>
  <c r="AL1597" i="1" s="1"/>
  <c r="AE1598" i="1"/>
  <c r="AL1598" i="1" s="1"/>
  <c r="AE1599" i="1"/>
  <c r="AL1599" i="1" s="1"/>
  <c r="AE1600" i="1"/>
  <c r="AL1600" i="1" s="1"/>
  <c r="AE1601" i="1"/>
  <c r="AL1601" i="1" s="1"/>
  <c r="AE1602" i="1"/>
  <c r="AL1602" i="1" s="1"/>
  <c r="AE1603" i="1"/>
  <c r="AL1603" i="1" s="1"/>
  <c r="AE1604" i="1"/>
  <c r="AL1604" i="1" s="1"/>
  <c r="AV14" i="1"/>
  <c r="AV15" i="1"/>
  <c r="AV16" i="1"/>
  <c r="AV17" i="1"/>
  <c r="AV18" i="1"/>
  <c r="AV19" i="1"/>
  <c r="AV20" i="1"/>
  <c r="AV21" i="1"/>
  <c r="AV22" i="1"/>
  <c r="AV23" i="1"/>
  <c r="AV24" i="1"/>
  <c r="AV25" i="1"/>
  <c r="AV26" i="1"/>
  <c r="AV27" i="1"/>
  <c r="AV28" i="1"/>
  <c r="AV29" i="1"/>
  <c r="AV30" i="1"/>
  <c r="AV31" i="1"/>
  <c r="AV32" i="1"/>
  <c r="AV33" i="1"/>
  <c r="AV34" i="1"/>
  <c r="AV35" i="1"/>
  <c r="AV36" i="1"/>
  <c r="AV37" i="1"/>
  <c r="AV38" i="1"/>
  <c r="AV39" i="1"/>
  <c r="AV40" i="1"/>
  <c r="AV41" i="1"/>
  <c r="AV42" i="1"/>
  <c r="AV43" i="1"/>
  <c r="AV44" i="1"/>
  <c r="AV45" i="1"/>
  <c r="AV46" i="1"/>
  <c r="AV47" i="1"/>
  <c r="AV48" i="1"/>
  <c r="AV49" i="1"/>
  <c r="AV50" i="1"/>
  <c r="AV51" i="1"/>
  <c r="AV52" i="1"/>
  <c r="AV53" i="1"/>
  <c r="AV54" i="1"/>
  <c r="AV55" i="1"/>
  <c r="AV56" i="1"/>
  <c r="AV57" i="1"/>
  <c r="AV58" i="1"/>
  <c r="AV59" i="1"/>
  <c r="AV60" i="1"/>
  <c r="AV61" i="1"/>
  <c r="AV62" i="1"/>
  <c r="AV63" i="1"/>
  <c r="AV64" i="1"/>
  <c r="AV65" i="1"/>
  <c r="AV66" i="1"/>
  <c r="AV67" i="1"/>
  <c r="AV68" i="1"/>
  <c r="AV69" i="1"/>
  <c r="AV70" i="1"/>
  <c r="AV71" i="1"/>
  <c r="AV72" i="1"/>
  <c r="AV73" i="1"/>
  <c r="AV74" i="1"/>
  <c r="AV75" i="1"/>
  <c r="AV76" i="1"/>
  <c r="AV77" i="1"/>
  <c r="AV78" i="1"/>
  <c r="AV79" i="1"/>
  <c r="AV80" i="1"/>
  <c r="AV81" i="1"/>
  <c r="AV82" i="1"/>
  <c r="AV83" i="1"/>
  <c r="AV84" i="1"/>
  <c r="AV85" i="1"/>
  <c r="AV86" i="1"/>
  <c r="AV87" i="1"/>
  <c r="AV88" i="1"/>
  <c r="AV89" i="1"/>
  <c r="AV90" i="1"/>
  <c r="AV91" i="1"/>
  <c r="AV92" i="1"/>
  <c r="AV93" i="1"/>
  <c r="AV94" i="1"/>
  <c r="AV95" i="1"/>
  <c r="AV96" i="1"/>
  <c r="AV97" i="1"/>
  <c r="AV98" i="1"/>
  <c r="AV99" i="1"/>
  <c r="AV100" i="1"/>
  <c r="AV101" i="1"/>
  <c r="AV102" i="1"/>
  <c r="AV103" i="1"/>
  <c r="AV104" i="1"/>
  <c r="AV105" i="1"/>
  <c r="AV106" i="1"/>
  <c r="AV107" i="1"/>
  <c r="AV108" i="1"/>
  <c r="AV109" i="1"/>
  <c r="AV110" i="1"/>
  <c r="AV111" i="1"/>
  <c r="AV112" i="1"/>
  <c r="AV113" i="1"/>
  <c r="AV114" i="1"/>
  <c r="AV115" i="1"/>
  <c r="AV116" i="1"/>
  <c r="AV117" i="1"/>
  <c r="AV118" i="1"/>
  <c r="AV119" i="1"/>
  <c r="AV120" i="1"/>
  <c r="AV121" i="1"/>
  <c r="AV122" i="1"/>
  <c r="AV123" i="1"/>
  <c r="AV124" i="1"/>
  <c r="AV125" i="1"/>
  <c r="AV126" i="1"/>
  <c r="AV127" i="1"/>
  <c r="AV128" i="1"/>
  <c r="AV129" i="1"/>
  <c r="AV130" i="1"/>
  <c r="AV131" i="1"/>
  <c r="AV132" i="1"/>
  <c r="AV133" i="1"/>
  <c r="AV134" i="1"/>
  <c r="AV135" i="1"/>
  <c r="AV136" i="1"/>
  <c r="AV137" i="1"/>
  <c r="AV138" i="1"/>
  <c r="AV139" i="1"/>
  <c r="AV140" i="1"/>
  <c r="AV141" i="1"/>
  <c r="AV142" i="1"/>
  <c r="AV143" i="1"/>
  <c r="AV144" i="1"/>
  <c r="AV145" i="1"/>
  <c r="AV146" i="1"/>
  <c r="AV147" i="1"/>
  <c r="AV148" i="1"/>
  <c r="AV149" i="1"/>
  <c r="AV150" i="1"/>
  <c r="AV151" i="1"/>
  <c r="AV152" i="1"/>
  <c r="AV153" i="1"/>
  <c r="AV154" i="1"/>
  <c r="AV155" i="1"/>
  <c r="AV156" i="1"/>
  <c r="AV157" i="1"/>
  <c r="AV158" i="1"/>
  <c r="AV159" i="1"/>
  <c r="AV160" i="1"/>
  <c r="AV161" i="1"/>
  <c r="AV162" i="1"/>
  <c r="AV163" i="1"/>
  <c r="AV164" i="1"/>
  <c r="AV165" i="1"/>
  <c r="AV166" i="1"/>
  <c r="AV167" i="1"/>
  <c r="AV168" i="1"/>
  <c r="AV169" i="1"/>
  <c r="AV170" i="1"/>
  <c r="AV171" i="1"/>
  <c r="AV172" i="1"/>
  <c r="AV173" i="1"/>
  <c r="AV174" i="1"/>
  <c r="AV175" i="1"/>
  <c r="AV176" i="1"/>
  <c r="AV177" i="1"/>
  <c r="AV178" i="1"/>
  <c r="AV179" i="1"/>
  <c r="AV180" i="1"/>
  <c r="AV181" i="1"/>
  <c r="AV182" i="1"/>
  <c r="AV183" i="1"/>
  <c r="AV184" i="1"/>
  <c r="AV185" i="1"/>
  <c r="AV186" i="1"/>
  <c r="AV187" i="1"/>
  <c r="AV188" i="1"/>
  <c r="AV189" i="1"/>
  <c r="AV190" i="1"/>
  <c r="AV191" i="1"/>
  <c r="AV192" i="1"/>
  <c r="AV193" i="1"/>
  <c r="AV194" i="1"/>
  <c r="AV195" i="1"/>
  <c r="AV196" i="1"/>
  <c r="AV197" i="1"/>
  <c r="AV198" i="1"/>
  <c r="AV199" i="1"/>
  <c r="AV200" i="1"/>
  <c r="AV201" i="1"/>
  <c r="AV202" i="1"/>
  <c r="AV203" i="1"/>
  <c r="AV204" i="1"/>
  <c r="AV205" i="1"/>
  <c r="AV206" i="1"/>
  <c r="AV207" i="1"/>
  <c r="AV208" i="1"/>
  <c r="AV209" i="1"/>
  <c r="AV210" i="1"/>
  <c r="AV211" i="1"/>
  <c r="AV212" i="1"/>
  <c r="AV213" i="1"/>
  <c r="AV214" i="1"/>
  <c r="AV215" i="1"/>
  <c r="AV216" i="1"/>
  <c r="AV217" i="1"/>
  <c r="AV218" i="1"/>
  <c r="AV219" i="1"/>
  <c r="AV220" i="1"/>
  <c r="AV221" i="1"/>
  <c r="AV222" i="1"/>
  <c r="AV223" i="1"/>
  <c r="AV224" i="1"/>
  <c r="AV225" i="1"/>
  <c r="AV226" i="1"/>
  <c r="AV227" i="1"/>
  <c r="AV228" i="1"/>
  <c r="AV229" i="1"/>
  <c r="AV230" i="1"/>
  <c r="AV231" i="1"/>
  <c r="AV232" i="1"/>
  <c r="AV233" i="1"/>
  <c r="AV234" i="1"/>
  <c r="AV235" i="1"/>
  <c r="AV236" i="1"/>
  <c r="AV237" i="1"/>
  <c r="AV238" i="1"/>
  <c r="AV239" i="1"/>
  <c r="AV240" i="1"/>
  <c r="AV241" i="1"/>
  <c r="AV242" i="1"/>
  <c r="AV243" i="1"/>
  <c r="AV244" i="1"/>
  <c r="AV245" i="1"/>
  <c r="AV246" i="1"/>
  <c r="AV247" i="1"/>
  <c r="AV248" i="1"/>
  <c r="AV249" i="1"/>
  <c r="AV250" i="1"/>
  <c r="AV251" i="1"/>
  <c r="AV252" i="1"/>
  <c r="AV253" i="1"/>
  <c r="AV254" i="1"/>
  <c r="AV255" i="1"/>
  <c r="AV256" i="1"/>
  <c r="AV257" i="1"/>
  <c r="AV258" i="1"/>
  <c r="AV259" i="1"/>
  <c r="AV260" i="1"/>
  <c r="AV261" i="1"/>
  <c r="AV262" i="1"/>
  <c r="AV263" i="1"/>
  <c r="AV264" i="1"/>
  <c r="AV265" i="1"/>
  <c r="AV266" i="1"/>
  <c r="AV267" i="1"/>
  <c r="AV268" i="1"/>
  <c r="AV269" i="1"/>
  <c r="AV270" i="1"/>
  <c r="AV271" i="1"/>
  <c r="AV272" i="1"/>
  <c r="AV273" i="1"/>
  <c r="AV274" i="1"/>
  <c r="AV275" i="1"/>
  <c r="AV276" i="1"/>
  <c r="AV277" i="1"/>
  <c r="AV278" i="1"/>
  <c r="AV279" i="1"/>
  <c r="AV280" i="1"/>
  <c r="AV281" i="1"/>
  <c r="AV282" i="1"/>
  <c r="AV283" i="1"/>
  <c r="AV284" i="1"/>
  <c r="AV285" i="1"/>
  <c r="AV286" i="1"/>
  <c r="AV287" i="1"/>
  <c r="AV288" i="1"/>
  <c r="AV289" i="1"/>
  <c r="AV290" i="1"/>
  <c r="AV291" i="1"/>
  <c r="AV292" i="1"/>
  <c r="AV293" i="1"/>
  <c r="AV294" i="1"/>
  <c r="AV295" i="1"/>
  <c r="AV296" i="1"/>
  <c r="AV297" i="1"/>
  <c r="AV298" i="1"/>
  <c r="AV299" i="1"/>
  <c r="AV300" i="1"/>
  <c r="AV301" i="1"/>
  <c r="AV302" i="1"/>
  <c r="AV303" i="1"/>
  <c r="AV304" i="1"/>
  <c r="AV305" i="1"/>
  <c r="AV306" i="1"/>
  <c r="AV307" i="1"/>
  <c r="AV308" i="1"/>
  <c r="AV309" i="1"/>
  <c r="AV310" i="1"/>
  <c r="AV311" i="1"/>
  <c r="AV312" i="1"/>
  <c r="AV313" i="1"/>
  <c r="AV314" i="1"/>
  <c r="AV315" i="1"/>
  <c r="AV316" i="1"/>
  <c r="AV317" i="1"/>
  <c r="AV318" i="1"/>
  <c r="AV319" i="1"/>
  <c r="AV320" i="1"/>
  <c r="AV321" i="1"/>
  <c r="AV322" i="1"/>
  <c r="AV323" i="1"/>
  <c r="AV324" i="1"/>
  <c r="AV325" i="1"/>
  <c r="AV326" i="1"/>
  <c r="AV327" i="1"/>
  <c r="AV328" i="1"/>
  <c r="AV329" i="1"/>
  <c r="AV330" i="1"/>
  <c r="AV331" i="1"/>
  <c r="AV332" i="1"/>
  <c r="AV333" i="1"/>
  <c r="AV334" i="1"/>
  <c r="AV335" i="1"/>
  <c r="AV336" i="1"/>
  <c r="AV337" i="1"/>
  <c r="AV338" i="1"/>
  <c r="AV339" i="1"/>
  <c r="AV340" i="1"/>
  <c r="AV341" i="1"/>
  <c r="AV342" i="1"/>
  <c r="AV343" i="1"/>
  <c r="AV344" i="1"/>
  <c r="AV345" i="1"/>
  <c r="AV346" i="1"/>
  <c r="AV347" i="1"/>
  <c r="AV348" i="1"/>
  <c r="AV349" i="1"/>
  <c r="AV350" i="1"/>
  <c r="AV351" i="1"/>
  <c r="AV352" i="1"/>
  <c r="AV353" i="1"/>
  <c r="AV354" i="1"/>
  <c r="AV355" i="1"/>
  <c r="AV356" i="1"/>
  <c r="AV357" i="1"/>
  <c r="AV358" i="1"/>
  <c r="AV359" i="1"/>
  <c r="AV360" i="1"/>
  <c r="AV361" i="1"/>
  <c r="AV362" i="1"/>
  <c r="AV363" i="1"/>
  <c r="AV364" i="1"/>
  <c r="AV365" i="1"/>
  <c r="AV366" i="1"/>
  <c r="AV367" i="1"/>
  <c r="AV368" i="1"/>
  <c r="AV369" i="1"/>
  <c r="AV370" i="1"/>
  <c r="AV371" i="1"/>
  <c r="AV372" i="1"/>
  <c r="AV373" i="1"/>
  <c r="AV374" i="1"/>
  <c r="AV375" i="1"/>
  <c r="AV376" i="1"/>
  <c r="AV377" i="1"/>
  <c r="AV378" i="1"/>
  <c r="AV379" i="1"/>
  <c r="AV380" i="1"/>
  <c r="AV381" i="1"/>
  <c r="AV382" i="1"/>
  <c r="AV383" i="1"/>
  <c r="AV384" i="1"/>
  <c r="AV385" i="1"/>
  <c r="AV386" i="1"/>
  <c r="AV387" i="1"/>
  <c r="AV388" i="1"/>
  <c r="AV389" i="1"/>
  <c r="AV390" i="1"/>
  <c r="AV391" i="1"/>
  <c r="AV392" i="1"/>
  <c r="AV393" i="1"/>
  <c r="AV394" i="1"/>
  <c r="AV395" i="1"/>
  <c r="AV396" i="1"/>
  <c r="AV397" i="1"/>
  <c r="AV398" i="1"/>
  <c r="AV399" i="1"/>
  <c r="AV400" i="1"/>
  <c r="AV401" i="1"/>
  <c r="AV402" i="1"/>
  <c r="AV403" i="1"/>
  <c r="AV404" i="1"/>
  <c r="AV405" i="1"/>
  <c r="AV406" i="1"/>
  <c r="AV407" i="1"/>
  <c r="AV408" i="1"/>
  <c r="AV409" i="1"/>
  <c r="AV410" i="1"/>
  <c r="AV411" i="1"/>
  <c r="AV412" i="1"/>
  <c r="AV413" i="1"/>
  <c r="AV414" i="1"/>
  <c r="AV415" i="1"/>
  <c r="AV416" i="1"/>
  <c r="AV417" i="1"/>
  <c r="AV418" i="1"/>
  <c r="AV419" i="1"/>
  <c r="AV420" i="1"/>
  <c r="AV421" i="1"/>
  <c r="AV422" i="1"/>
  <c r="AV423" i="1"/>
  <c r="AV424" i="1"/>
  <c r="AV425" i="1"/>
  <c r="AV426" i="1"/>
  <c r="AV427" i="1"/>
  <c r="AV428" i="1"/>
  <c r="AV429" i="1"/>
  <c r="AV430" i="1"/>
  <c r="AV431" i="1"/>
  <c r="AV432" i="1"/>
  <c r="AV433" i="1"/>
  <c r="AV434" i="1"/>
  <c r="AV435" i="1"/>
  <c r="AV436" i="1"/>
  <c r="AV437" i="1"/>
  <c r="AV438" i="1"/>
  <c r="AV439" i="1"/>
  <c r="AV440" i="1"/>
  <c r="AV441" i="1"/>
  <c r="AV442" i="1"/>
  <c r="AV443" i="1"/>
  <c r="AV444" i="1"/>
  <c r="AV445" i="1"/>
  <c r="AV446" i="1"/>
  <c r="AV447" i="1"/>
  <c r="AV448" i="1"/>
  <c r="AV449" i="1"/>
  <c r="AV450" i="1"/>
  <c r="AV451" i="1"/>
  <c r="AV452" i="1"/>
  <c r="AV453" i="1"/>
  <c r="AV454" i="1"/>
  <c r="AV455" i="1"/>
  <c r="AV456" i="1"/>
  <c r="AV457" i="1"/>
  <c r="AV458" i="1"/>
  <c r="AV459" i="1"/>
  <c r="AV460" i="1"/>
  <c r="AV461" i="1"/>
  <c r="AV462" i="1"/>
  <c r="AV463" i="1"/>
  <c r="AV464" i="1"/>
  <c r="AV465" i="1"/>
  <c r="AV466" i="1"/>
  <c r="AV467" i="1"/>
  <c r="AV468" i="1"/>
  <c r="AV469" i="1"/>
  <c r="AV470" i="1"/>
  <c r="AV471" i="1"/>
  <c r="AV472" i="1"/>
  <c r="AV473" i="1"/>
  <c r="AV474" i="1"/>
  <c r="AV475" i="1"/>
  <c r="AV476" i="1"/>
  <c r="AV477" i="1"/>
  <c r="AV478" i="1"/>
  <c r="AV479" i="1"/>
  <c r="AV480" i="1"/>
  <c r="AV481" i="1"/>
  <c r="AV482" i="1"/>
  <c r="AV483" i="1"/>
  <c r="AV484" i="1"/>
  <c r="AV485" i="1"/>
  <c r="AV486" i="1"/>
  <c r="AV487" i="1"/>
  <c r="AV488" i="1"/>
  <c r="AV489" i="1"/>
  <c r="AV490" i="1"/>
  <c r="AV491" i="1"/>
  <c r="AV492" i="1"/>
  <c r="AV493" i="1"/>
  <c r="AV494" i="1"/>
  <c r="AV495" i="1"/>
  <c r="AV496" i="1"/>
  <c r="AV497" i="1"/>
  <c r="AV498" i="1"/>
  <c r="AV499" i="1"/>
  <c r="AV500" i="1"/>
  <c r="AV501" i="1"/>
  <c r="AV502" i="1"/>
  <c r="AV503" i="1"/>
  <c r="AV504" i="1"/>
  <c r="AV505" i="1"/>
  <c r="AV506" i="1"/>
  <c r="AV507" i="1"/>
  <c r="AV508" i="1"/>
  <c r="AV509" i="1"/>
  <c r="AV510" i="1"/>
  <c r="AV511" i="1"/>
  <c r="AV512" i="1"/>
  <c r="AV513" i="1"/>
  <c r="AV514" i="1"/>
  <c r="AV515" i="1"/>
  <c r="AV516" i="1"/>
  <c r="AV517" i="1"/>
  <c r="AV518" i="1"/>
  <c r="AV519" i="1"/>
  <c r="AV520" i="1"/>
  <c r="AV521" i="1"/>
  <c r="AV522" i="1"/>
  <c r="AV523" i="1"/>
  <c r="AV524" i="1"/>
  <c r="AV525" i="1"/>
  <c r="AV526" i="1"/>
  <c r="AV527" i="1"/>
  <c r="AV528" i="1"/>
  <c r="AV529" i="1"/>
  <c r="AV530" i="1"/>
  <c r="AV531" i="1"/>
  <c r="AV532" i="1"/>
  <c r="AV533" i="1"/>
  <c r="AV534" i="1"/>
  <c r="AV535" i="1"/>
  <c r="AV536" i="1"/>
  <c r="AV537" i="1"/>
  <c r="AV538" i="1"/>
  <c r="AV539" i="1"/>
  <c r="AV540" i="1"/>
  <c r="AV541" i="1"/>
  <c r="AV542" i="1"/>
  <c r="AV543" i="1"/>
  <c r="AV544" i="1"/>
  <c r="AV545" i="1"/>
  <c r="AV546" i="1"/>
  <c r="AV547" i="1"/>
  <c r="AV548" i="1"/>
  <c r="AV549" i="1"/>
  <c r="AV550" i="1"/>
  <c r="AV551" i="1"/>
  <c r="AV552" i="1"/>
  <c r="AV553" i="1"/>
  <c r="AV554" i="1"/>
  <c r="AV555" i="1"/>
  <c r="AV556" i="1"/>
  <c r="AV557" i="1"/>
  <c r="AV558" i="1"/>
  <c r="AV559" i="1"/>
  <c r="AV560" i="1"/>
  <c r="AV561" i="1"/>
  <c r="AV562" i="1"/>
  <c r="AV563" i="1"/>
  <c r="AV564" i="1"/>
  <c r="AV565" i="1"/>
  <c r="AV566" i="1"/>
  <c r="AV567" i="1"/>
  <c r="AV568" i="1"/>
  <c r="AV569" i="1"/>
  <c r="AV570" i="1"/>
  <c r="AV571" i="1"/>
  <c r="AV572" i="1"/>
  <c r="AV573" i="1"/>
  <c r="AV574" i="1"/>
  <c r="AV575" i="1"/>
  <c r="AV576" i="1"/>
  <c r="AV577" i="1"/>
  <c r="AV578" i="1"/>
  <c r="AV579" i="1"/>
  <c r="AV580" i="1"/>
  <c r="AV581" i="1"/>
  <c r="AV582" i="1"/>
  <c r="AV583" i="1"/>
  <c r="AV584" i="1"/>
  <c r="AV585" i="1"/>
  <c r="AV586" i="1"/>
  <c r="AV587" i="1"/>
  <c r="AV588" i="1"/>
  <c r="AV589" i="1"/>
  <c r="AV590" i="1"/>
  <c r="AV591" i="1"/>
  <c r="AV592" i="1"/>
  <c r="AV593" i="1"/>
  <c r="AV594" i="1"/>
  <c r="AV595" i="1"/>
  <c r="AV596" i="1"/>
  <c r="AV597" i="1"/>
  <c r="AV598" i="1"/>
  <c r="AV599" i="1"/>
  <c r="AV600" i="1"/>
  <c r="AV601" i="1"/>
  <c r="AV602" i="1"/>
  <c r="AV603" i="1"/>
  <c r="AV604" i="1"/>
  <c r="AV605" i="1"/>
  <c r="AV606" i="1"/>
  <c r="AV607" i="1"/>
  <c r="AV608" i="1"/>
  <c r="AV609" i="1"/>
  <c r="AV610" i="1"/>
  <c r="AV611" i="1"/>
  <c r="AV612" i="1"/>
  <c r="AV613" i="1"/>
  <c r="AV614" i="1"/>
  <c r="AV615" i="1"/>
  <c r="AV616" i="1"/>
  <c r="AV617" i="1"/>
  <c r="AV618" i="1"/>
  <c r="AV619" i="1"/>
  <c r="AV620" i="1"/>
  <c r="AV621" i="1"/>
  <c r="AV622" i="1"/>
  <c r="AV623" i="1"/>
  <c r="AV624" i="1"/>
  <c r="AV625" i="1"/>
  <c r="AV626" i="1"/>
  <c r="AV627" i="1"/>
  <c r="AV628" i="1"/>
  <c r="AV629" i="1"/>
  <c r="AV630" i="1"/>
  <c r="AV631" i="1"/>
  <c r="AV632" i="1"/>
  <c r="AV633" i="1"/>
  <c r="AV634" i="1"/>
  <c r="AV635" i="1"/>
  <c r="AV636" i="1"/>
  <c r="AV637" i="1"/>
  <c r="AV638" i="1"/>
  <c r="AV639" i="1"/>
  <c r="AV640" i="1"/>
  <c r="AV641" i="1"/>
  <c r="AV642" i="1"/>
  <c r="AV643" i="1"/>
  <c r="AV644" i="1"/>
  <c r="AV645" i="1"/>
  <c r="AV646" i="1"/>
  <c r="AV647" i="1"/>
  <c r="AV648" i="1"/>
  <c r="AV649" i="1"/>
  <c r="AV650" i="1"/>
  <c r="AV651" i="1"/>
  <c r="AV652" i="1"/>
  <c r="AV653" i="1"/>
  <c r="AV654" i="1"/>
  <c r="AV655" i="1"/>
  <c r="AV656" i="1"/>
  <c r="AV657" i="1"/>
  <c r="AV658" i="1"/>
  <c r="AV659" i="1"/>
  <c r="AV660" i="1"/>
  <c r="AV661" i="1"/>
  <c r="AV662" i="1"/>
  <c r="AV663" i="1"/>
  <c r="AV664" i="1"/>
  <c r="AV665" i="1"/>
  <c r="AV666" i="1"/>
  <c r="AV667" i="1"/>
  <c r="AV668" i="1"/>
  <c r="AV669" i="1"/>
  <c r="AV670" i="1"/>
  <c r="AV671" i="1"/>
  <c r="AV672" i="1"/>
  <c r="AV673" i="1"/>
  <c r="AV674" i="1"/>
  <c r="AV675" i="1"/>
  <c r="AV676" i="1"/>
  <c r="AV677" i="1"/>
  <c r="AV678" i="1"/>
  <c r="AV679" i="1"/>
  <c r="AV680" i="1"/>
  <c r="AV681" i="1"/>
  <c r="AV682" i="1"/>
  <c r="AV683" i="1"/>
  <c r="AV684" i="1"/>
  <c r="AV685" i="1"/>
  <c r="AV686" i="1"/>
  <c r="AV687" i="1"/>
  <c r="AV688" i="1"/>
  <c r="AV689" i="1"/>
  <c r="AV690" i="1"/>
  <c r="AV691" i="1"/>
  <c r="AV692" i="1"/>
  <c r="AV693" i="1"/>
  <c r="AV694" i="1"/>
  <c r="AV695" i="1"/>
  <c r="AV696" i="1"/>
  <c r="AV697" i="1"/>
  <c r="AV698" i="1"/>
  <c r="AV699" i="1"/>
  <c r="AV700" i="1"/>
  <c r="AV701" i="1"/>
  <c r="AV702" i="1"/>
  <c r="AV703" i="1"/>
  <c r="AV704" i="1"/>
  <c r="AV705" i="1"/>
  <c r="AV706" i="1"/>
  <c r="AV707" i="1"/>
  <c r="AV708" i="1"/>
  <c r="AV709" i="1"/>
  <c r="AV710" i="1"/>
  <c r="AV711" i="1"/>
  <c r="AV712" i="1"/>
  <c r="AV713" i="1"/>
  <c r="AV714" i="1"/>
  <c r="AV715" i="1"/>
  <c r="AV716" i="1"/>
  <c r="AV717" i="1"/>
  <c r="AV718" i="1"/>
  <c r="AV719" i="1"/>
  <c r="AV720" i="1"/>
  <c r="AV721" i="1"/>
  <c r="AV722" i="1"/>
  <c r="AV723" i="1"/>
  <c r="AV724" i="1"/>
  <c r="AV725" i="1"/>
  <c r="AV726" i="1"/>
  <c r="AV727" i="1"/>
  <c r="AV728" i="1"/>
  <c r="AV729" i="1"/>
  <c r="AV730" i="1"/>
  <c r="AV731" i="1"/>
  <c r="AV732" i="1"/>
  <c r="AV733" i="1"/>
  <c r="AV734" i="1"/>
  <c r="AV735" i="1"/>
  <c r="AV736" i="1"/>
  <c r="AV737" i="1"/>
  <c r="AV738" i="1"/>
  <c r="AV739" i="1"/>
  <c r="AV740" i="1"/>
  <c r="AV741" i="1"/>
  <c r="AV742" i="1"/>
  <c r="AV743" i="1"/>
  <c r="AV744" i="1"/>
  <c r="AV745" i="1"/>
  <c r="AV746" i="1"/>
  <c r="AV747" i="1"/>
  <c r="AV748" i="1"/>
  <c r="AV749" i="1"/>
  <c r="AV750" i="1"/>
  <c r="AV751" i="1"/>
  <c r="AV752" i="1"/>
  <c r="AV753" i="1"/>
  <c r="AV754" i="1"/>
  <c r="AV755" i="1"/>
  <c r="AV756" i="1"/>
  <c r="AV757" i="1"/>
  <c r="AV758" i="1"/>
  <c r="AV759" i="1"/>
  <c r="AV760" i="1"/>
  <c r="AV761" i="1"/>
  <c r="AV762" i="1"/>
  <c r="AV763" i="1"/>
  <c r="AV764" i="1"/>
  <c r="AV765" i="1"/>
  <c r="AV766" i="1"/>
  <c r="AV767" i="1"/>
  <c r="AV768" i="1"/>
  <c r="AV769" i="1"/>
  <c r="AV770" i="1"/>
  <c r="AV771" i="1"/>
  <c r="AV772" i="1"/>
  <c r="AV773" i="1"/>
  <c r="AV774" i="1"/>
  <c r="AV775" i="1"/>
  <c r="AV776" i="1"/>
  <c r="AV777" i="1"/>
  <c r="AV778" i="1"/>
  <c r="AV779" i="1"/>
  <c r="AV780" i="1"/>
  <c r="AV781" i="1"/>
  <c r="AV782" i="1"/>
  <c r="AV783" i="1"/>
  <c r="AV784" i="1"/>
  <c r="AV785" i="1"/>
  <c r="AV786" i="1"/>
  <c r="AV787" i="1"/>
  <c r="AV788" i="1"/>
  <c r="AV789" i="1"/>
  <c r="AV790" i="1"/>
  <c r="AV791" i="1"/>
  <c r="AV792" i="1"/>
  <c r="AV793" i="1"/>
  <c r="AV794" i="1"/>
  <c r="AV795" i="1"/>
  <c r="AV796" i="1"/>
  <c r="AV797" i="1"/>
  <c r="AV798" i="1"/>
  <c r="AV799" i="1"/>
  <c r="AV800" i="1"/>
  <c r="AV801" i="1"/>
  <c r="AV802" i="1"/>
  <c r="AV803" i="1"/>
  <c r="AV804" i="1"/>
  <c r="AV805" i="1"/>
  <c r="AV806" i="1"/>
  <c r="AV807" i="1"/>
  <c r="AV808" i="1"/>
  <c r="AV809" i="1"/>
  <c r="AV810" i="1"/>
  <c r="AV811" i="1"/>
  <c r="AV812" i="1"/>
  <c r="AV813" i="1"/>
  <c r="AV814" i="1"/>
  <c r="AV815" i="1"/>
  <c r="AV816" i="1"/>
  <c r="AV817" i="1"/>
  <c r="AV818" i="1"/>
  <c r="AV819" i="1"/>
  <c r="AV820" i="1"/>
  <c r="AV821" i="1"/>
  <c r="AV822" i="1"/>
  <c r="AV823" i="1"/>
  <c r="AV824" i="1"/>
  <c r="AV825" i="1"/>
  <c r="AV826" i="1"/>
  <c r="AV827" i="1"/>
  <c r="AV828" i="1"/>
  <c r="AV829" i="1"/>
  <c r="AV830" i="1"/>
  <c r="AV831" i="1"/>
  <c r="AV832" i="1"/>
  <c r="AV833" i="1"/>
  <c r="AV834" i="1"/>
  <c r="AV835" i="1"/>
  <c r="AV836" i="1"/>
  <c r="AV837" i="1"/>
  <c r="AV838" i="1"/>
  <c r="AV839" i="1"/>
  <c r="AV840" i="1"/>
  <c r="AV841" i="1"/>
  <c r="AV842" i="1"/>
  <c r="AV843" i="1"/>
  <c r="AV844" i="1"/>
  <c r="AV845" i="1"/>
  <c r="AV846" i="1"/>
  <c r="AV847" i="1"/>
  <c r="AV848" i="1"/>
  <c r="AV849" i="1"/>
  <c r="AV850" i="1"/>
  <c r="AV851" i="1"/>
  <c r="AV852" i="1"/>
  <c r="AV853" i="1"/>
  <c r="AV854" i="1"/>
  <c r="AV855" i="1"/>
  <c r="AV856" i="1"/>
  <c r="AV857" i="1"/>
  <c r="AV858" i="1"/>
  <c r="AV859" i="1"/>
  <c r="AV860" i="1"/>
  <c r="AV861" i="1"/>
  <c r="AV862" i="1"/>
  <c r="AV863" i="1"/>
  <c r="AV864" i="1"/>
  <c r="AV865" i="1"/>
  <c r="AV866" i="1"/>
  <c r="AV867" i="1"/>
  <c r="AV868" i="1"/>
  <c r="AV869" i="1"/>
  <c r="AV870" i="1"/>
  <c r="AV871" i="1"/>
  <c r="AV872" i="1"/>
  <c r="AV873" i="1"/>
  <c r="AV874" i="1"/>
  <c r="AV875" i="1"/>
  <c r="AV876" i="1"/>
  <c r="AV877" i="1"/>
  <c r="AV878" i="1"/>
  <c r="AV879" i="1"/>
  <c r="AV880" i="1"/>
  <c r="AV881" i="1"/>
  <c r="AV882" i="1"/>
  <c r="AV883" i="1"/>
  <c r="AV884" i="1"/>
  <c r="AV885" i="1"/>
  <c r="AV886" i="1"/>
  <c r="AV887" i="1"/>
  <c r="AV888" i="1"/>
  <c r="AV889" i="1"/>
  <c r="AV890" i="1"/>
  <c r="AV891" i="1"/>
  <c r="AV892" i="1"/>
  <c r="AV893" i="1"/>
  <c r="AV894" i="1"/>
  <c r="AV895" i="1"/>
  <c r="AV896" i="1"/>
  <c r="AV897" i="1"/>
  <c r="AV898" i="1"/>
  <c r="AV899" i="1"/>
  <c r="AV900" i="1"/>
  <c r="AV901" i="1"/>
  <c r="AV902" i="1"/>
  <c r="AV903" i="1"/>
  <c r="AV904" i="1"/>
  <c r="AV905" i="1"/>
  <c r="AV906" i="1"/>
  <c r="AV907" i="1"/>
  <c r="AV908" i="1"/>
  <c r="AV909" i="1"/>
  <c r="AV910" i="1"/>
  <c r="AV911" i="1"/>
  <c r="AV912" i="1"/>
  <c r="AV913" i="1"/>
  <c r="AV914" i="1"/>
  <c r="AV915" i="1"/>
  <c r="AV916" i="1"/>
  <c r="AV917" i="1"/>
  <c r="AV918" i="1"/>
  <c r="AV919" i="1"/>
  <c r="AV920" i="1"/>
  <c r="AV921" i="1"/>
  <c r="AV922" i="1"/>
  <c r="AV923" i="1"/>
  <c r="AV924" i="1"/>
  <c r="AV925" i="1"/>
  <c r="AV926" i="1"/>
  <c r="AV927" i="1"/>
  <c r="AV928" i="1"/>
  <c r="AV929" i="1"/>
  <c r="AV930" i="1"/>
  <c r="AV931" i="1"/>
  <c r="AV932" i="1"/>
  <c r="AV933" i="1"/>
  <c r="AV934" i="1"/>
  <c r="AV935" i="1"/>
  <c r="AV936" i="1"/>
  <c r="AV937" i="1"/>
  <c r="AV938" i="1"/>
  <c r="AV939" i="1"/>
  <c r="AV940" i="1"/>
  <c r="AV941" i="1"/>
  <c r="AV942" i="1"/>
  <c r="AV943" i="1"/>
  <c r="AV944" i="1"/>
  <c r="AV945" i="1"/>
  <c r="AV946" i="1"/>
  <c r="AV947" i="1"/>
  <c r="AV948" i="1"/>
  <c r="AV949" i="1"/>
  <c r="AV950" i="1"/>
  <c r="AV951" i="1"/>
  <c r="AV952" i="1"/>
  <c r="AV953" i="1"/>
  <c r="AV954" i="1"/>
  <c r="AV955" i="1"/>
  <c r="AV956" i="1"/>
  <c r="AV957" i="1"/>
  <c r="AV958" i="1"/>
  <c r="AV959" i="1"/>
  <c r="AV960" i="1"/>
  <c r="AV961" i="1"/>
  <c r="AV962" i="1"/>
  <c r="AV963" i="1"/>
  <c r="AV964" i="1"/>
  <c r="AV965" i="1"/>
  <c r="AV966" i="1"/>
  <c r="AV967" i="1"/>
  <c r="AV968" i="1"/>
  <c r="AV969" i="1"/>
  <c r="AV970" i="1"/>
  <c r="AV971" i="1"/>
  <c r="AV972" i="1"/>
  <c r="AV973" i="1"/>
  <c r="AV974" i="1"/>
  <c r="AV975" i="1"/>
  <c r="AV976" i="1"/>
  <c r="AV977" i="1"/>
  <c r="AV978" i="1"/>
  <c r="AV979" i="1"/>
  <c r="AV980" i="1"/>
  <c r="AV981" i="1"/>
  <c r="AV982" i="1"/>
  <c r="AV983" i="1"/>
  <c r="AV984" i="1"/>
  <c r="AV985" i="1"/>
  <c r="AV986" i="1"/>
  <c r="AV987" i="1"/>
  <c r="AV988" i="1"/>
  <c r="AV989" i="1"/>
  <c r="AV990" i="1"/>
  <c r="AV991" i="1"/>
  <c r="AV992" i="1"/>
  <c r="AV993" i="1"/>
  <c r="AV994" i="1"/>
  <c r="AV995" i="1"/>
  <c r="AV996" i="1"/>
  <c r="AV997" i="1"/>
  <c r="AV998" i="1"/>
  <c r="AV999" i="1"/>
  <c r="AV1000" i="1"/>
  <c r="AV1001" i="1"/>
  <c r="AV1002" i="1"/>
  <c r="AV1003" i="1"/>
  <c r="AV1004" i="1"/>
  <c r="AV1005" i="1"/>
  <c r="AV1006" i="1"/>
  <c r="AV1007" i="1"/>
  <c r="AV1008" i="1"/>
  <c r="AV1009" i="1"/>
  <c r="AV1010" i="1"/>
  <c r="AV1011" i="1"/>
  <c r="AV1012" i="1"/>
  <c r="AV1013" i="1"/>
  <c r="AV1014" i="1"/>
  <c r="AV1015" i="1"/>
  <c r="AV1016" i="1"/>
  <c r="AV1017" i="1"/>
  <c r="AV1018" i="1"/>
  <c r="AV1019" i="1"/>
  <c r="AV1020" i="1"/>
  <c r="AV1021" i="1"/>
  <c r="AV1022" i="1"/>
  <c r="AV1023" i="1"/>
  <c r="AV1024" i="1"/>
  <c r="AV1025" i="1"/>
  <c r="AV1026" i="1"/>
  <c r="AV1027" i="1"/>
  <c r="AV1028" i="1"/>
  <c r="AV1029" i="1"/>
  <c r="AV1030" i="1"/>
  <c r="AV1031" i="1"/>
  <c r="AV1032" i="1"/>
  <c r="AV1033" i="1"/>
  <c r="AV1034" i="1"/>
  <c r="AV1035" i="1"/>
  <c r="AV1036" i="1"/>
  <c r="AV1037" i="1"/>
  <c r="AV1038" i="1"/>
  <c r="AV1039" i="1"/>
  <c r="AV1040" i="1"/>
  <c r="AV1041" i="1"/>
  <c r="AV1042" i="1"/>
  <c r="AV1043" i="1"/>
  <c r="AV1044" i="1"/>
  <c r="AV1045" i="1"/>
  <c r="AV1046" i="1"/>
  <c r="AV1047" i="1"/>
  <c r="AV1048" i="1"/>
  <c r="AV1049" i="1"/>
  <c r="AV1050" i="1"/>
  <c r="AV1051" i="1"/>
  <c r="AV1052" i="1"/>
  <c r="AV1053" i="1"/>
  <c r="AV1054" i="1"/>
  <c r="AV1055" i="1"/>
  <c r="AV1056" i="1"/>
  <c r="AV1057" i="1"/>
  <c r="AV1058" i="1"/>
  <c r="AV1059" i="1"/>
  <c r="AV1060" i="1"/>
  <c r="AV1061" i="1"/>
  <c r="AV1062" i="1"/>
  <c r="AV1063" i="1"/>
  <c r="AV1064" i="1"/>
  <c r="AV1065" i="1"/>
  <c r="AV1066" i="1"/>
  <c r="AV1067" i="1"/>
  <c r="AV1068" i="1"/>
  <c r="AV1069" i="1"/>
  <c r="AV1070" i="1"/>
  <c r="AV1071" i="1"/>
  <c r="AV1072" i="1"/>
  <c r="AV1073" i="1"/>
  <c r="AV1074" i="1"/>
  <c r="AV1075" i="1"/>
  <c r="AV1076" i="1"/>
  <c r="AV1077" i="1"/>
  <c r="AV1078" i="1"/>
  <c r="AV1079" i="1"/>
  <c r="AV1080" i="1"/>
  <c r="AV1081" i="1"/>
  <c r="AV1082" i="1"/>
  <c r="AV1083" i="1"/>
  <c r="AV1084" i="1"/>
  <c r="AV1085" i="1"/>
  <c r="AV1086" i="1"/>
  <c r="AV1087" i="1"/>
  <c r="AV1088" i="1"/>
  <c r="AV1089" i="1"/>
  <c r="AV1090" i="1"/>
  <c r="AV1091" i="1"/>
  <c r="AV1092" i="1"/>
  <c r="AV1093" i="1"/>
  <c r="AV1094" i="1"/>
  <c r="AV1095" i="1"/>
  <c r="AV1096" i="1"/>
  <c r="AV1097" i="1"/>
  <c r="AV1098" i="1"/>
  <c r="AV1099" i="1"/>
  <c r="AV1100" i="1"/>
  <c r="AV1101" i="1"/>
  <c r="AV1102" i="1"/>
  <c r="AV1103" i="1"/>
  <c r="AV1104" i="1"/>
  <c r="AV1105" i="1"/>
  <c r="AV1106" i="1"/>
  <c r="AV1107" i="1"/>
  <c r="AV1108" i="1"/>
  <c r="AV1109" i="1"/>
  <c r="AV1110" i="1"/>
  <c r="AV1111" i="1"/>
  <c r="AV1112" i="1"/>
  <c r="AV1113" i="1"/>
  <c r="AV1114" i="1"/>
  <c r="AV1115" i="1"/>
  <c r="AV1116" i="1"/>
  <c r="AV1117" i="1"/>
  <c r="AV1118" i="1"/>
  <c r="AV1119" i="1"/>
  <c r="AV1120" i="1"/>
  <c r="AV1121" i="1"/>
  <c r="AV1122" i="1"/>
  <c r="AV1123" i="1"/>
  <c r="AV1124" i="1"/>
  <c r="AV1125" i="1"/>
  <c r="AV1126" i="1"/>
  <c r="AV1127" i="1"/>
  <c r="AV1128" i="1"/>
  <c r="AV1129" i="1"/>
  <c r="AV1130" i="1"/>
  <c r="AV1131" i="1"/>
  <c r="AV1132" i="1"/>
  <c r="AV1133" i="1"/>
  <c r="AV1134" i="1"/>
  <c r="AV1135" i="1"/>
  <c r="AV1136" i="1"/>
  <c r="AV1137" i="1"/>
  <c r="AV1138" i="1"/>
  <c r="AV1139" i="1"/>
  <c r="AV1140" i="1"/>
  <c r="AV1141" i="1"/>
  <c r="AV1142" i="1"/>
  <c r="AV1143" i="1"/>
  <c r="AV1144" i="1"/>
  <c r="AV1145" i="1"/>
  <c r="AV1146" i="1"/>
  <c r="AV1147" i="1"/>
  <c r="AV1148" i="1"/>
  <c r="AV1149" i="1"/>
  <c r="AV1150" i="1"/>
  <c r="AV1151" i="1"/>
  <c r="AV1152" i="1"/>
  <c r="AV1153" i="1"/>
  <c r="AV1154" i="1"/>
  <c r="AV1155" i="1"/>
  <c r="AV1156" i="1"/>
  <c r="AV1157" i="1"/>
  <c r="AV1158" i="1"/>
  <c r="AV1159" i="1"/>
  <c r="AV1160" i="1"/>
  <c r="AV1161" i="1"/>
  <c r="AV1162" i="1"/>
  <c r="AV1163" i="1"/>
  <c r="AV1164" i="1"/>
  <c r="AV1165" i="1"/>
  <c r="AV1166" i="1"/>
  <c r="AV1167" i="1"/>
  <c r="AV1168" i="1"/>
  <c r="AV1169" i="1"/>
  <c r="AV1170" i="1"/>
  <c r="AV1171" i="1"/>
  <c r="AV1172" i="1"/>
  <c r="AV1173" i="1"/>
  <c r="AV1174" i="1"/>
  <c r="AV1175" i="1"/>
  <c r="AV1176" i="1"/>
  <c r="AV1177" i="1"/>
  <c r="AV1178" i="1"/>
  <c r="AV1179" i="1"/>
  <c r="AV1180" i="1"/>
  <c r="AV1181" i="1"/>
  <c r="AV1182" i="1"/>
  <c r="AV1183" i="1"/>
  <c r="AV1184" i="1"/>
  <c r="AV1185" i="1"/>
  <c r="AV1186" i="1"/>
  <c r="AV1187" i="1"/>
  <c r="AV1188" i="1"/>
  <c r="AV1189" i="1"/>
  <c r="AV1190" i="1"/>
  <c r="AV1191" i="1"/>
  <c r="AV1192" i="1"/>
  <c r="AV1193" i="1"/>
  <c r="AV1194" i="1"/>
  <c r="AV1195" i="1"/>
  <c r="AV1196" i="1"/>
  <c r="AV1197" i="1"/>
  <c r="AV1198" i="1"/>
  <c r="AV1199" i="1"/>
  <c r="AV1200" i="1"/>
  <c r="AV1201" i="1"/>
  <c r="AV1202" i="1"/>
  <c r="AV1203" i="1"/>
  <c r="AV1204" i="1"/>
  <c r="AV1205" i="1"/>
  <c r="AV1206" i="1"/>
  <c r="AV1207" i="1"/>
  <c r="AV1208" i="1"/>
  <c r="AV1209" i="1"/>
  <c r="AV1210" i="1"/>
  <c r="AV1211" i="1"/>
  <c r="AV1212" i="1"/>
  <c r="AV1213" i="1"/>
  <c r="AV1214" i="1"/>
  <c r="AV1215" i="1"/>
  <c r="AV1216" i="1"/>
  <c r="AV1217" i="1"/>
  <c r="AV1218" i="1"/>
  <c r="AV1219" i="1"/>
  <c r="AV1220" i="1"/>
  <c r="AV1221" i="1"/>
  <c r="AV1222" i="1"/>
  <c r="AV1223" i="1"/>
  <c r="AV1224" i="1"/>
  <c r="AV1225" i="1"/>
  <c r="AV1226" i="1"/>
  <c r="AV1227" i="1"/>
  <c r="AV1228" i="1"/>
  <c r="AV1229" i="1"/>
  <c r="AV1230" i="1"/>
  <c r="AV1231" i="1"/>
  <c r="AV1232" i="1"/>
  <c r="AV1233" i="1"/>
  <c r="AV1234" i="1"/>
  <c r="AV1235" i="1"/>
  <c r="AV1236" i="1"/>
  <c r="AV1237" i="1"/>
  <c r="AV1238" i="1"/>
  <c r="AV1239" i="1"/>
  <c r="AV1240" i="1"/>
  <c r="AV1241" i="1"/>
  <c r="AV1242" i="1"/>
  <c r="AV1243" i="1"/>
  <c r="AV1244" i="1"/>
  <c r="AV1245" i="1"/>
  <c r="AV1246" i="1"/>
  <c r="AV1247" i="1"/>
  <c r="AV1248" i="1"/>
  <c r="AV1249" i="1"/>
  <c r="AV1250" i="1"/>
  <c r="AV1251" i="1"/>
  <c r="AV1252" i="1"/>
  <c r="AV1253" i="1"/>
  <c r="AV1254" i="1"/>
  <c r="AV1255" i="1"/>
  <c r="AV1256" i="1"/>
  <c r="AV1257" i="1"/>
  <c r="AV1258" i="1"/>
  <c r="AV1259" i="1"/>
  <c r="AV1260" i="1"/>
  <c r="AV1261" i="1"/>
  <c r="AV1262" i="1"/>
  <c r="AV1263" i="1"/>
  <c r="AV1264" i="1"/>
  <c r="AV1265" i="1"/>
  <c r="AV1266" i="1"/>
  <c r="AV1267" i="1"/>
  <c r="AV1268" i="1"/>
  <c r="AV1269" i="1"/>
  <c r="AV1270" i="1"/>
  <c r="AV1271" i="1"/>
  <c r="AV1272" i="1"/>
  <c r="AV1273" i="1"/>
  <c r="AV1274" i="1"/>
  <c r="AV1275" i="1"/>
  <c r="AV1276" i="1"/>
  <c r="AV1277" i="1"/>
  <c r="AV1278" i="1"/>
  <c r="AV1279" i="1"/>
  <c r="AV1280" i="1"/>
  <c r="AV1281" i="1"/>
  <c r="AV1282" i="1"/>
  <c r="AV1283" i="1"/>
  <c r="AV1284" i="1"/>
  <c r="AV1285" i="1"/>
  <c r="AV1286" i="1"/>
  <c r="AV1287" i="1"/>
  <c r="AV1288" i="1"/>
  <c r="AV1289" i="1"/>
  <c r="AV1290" i="1"/>
  <c r="AV1291" i="1"/>
  <c r="AV1292" i="1"/>
  <c r="AV1293" i="1"/>
  <c r="AV1294" i="1"/>
  <c r="AV1295" i="1"/>
  <c r="AV1296" i="1"/>
  <c r="AV1297" i="1"/>
  <c r="AV1298" i="1"/>
  <c r="AV1299" i="1"/>
  <c r="AV1300" i="1"/>
  <c r="AV1301" i="1"/>
  <c r="AV1302" i="1"/>
  <c r="AV1303" i="1"/>
  <c r="AV1304" i="1"/>
  <c r="AV1305" i="1"/>
  <c r="AV1306" i="1"/>
  <c r="AV1307" i="1"/>
  <c r="AV1308" i="1"/>
  <c r="AV1309" i="1"/>
  <c r="AV1310" i="1"/>
  <c r="AV1311" i="1"/>
  <c r="AV1312" i="1"/>
  <c r="AV1313" i="1"/>
  <c r="AV1314" i="1"/>
  <c r="AV1315" i="1"/>
  <c r="AV1316" i="1"/>
  <c r="AV1317" i="1"/>
  <c r="AV1318" i="1"/>
  <c r="AV1319" i="1"/>
  <c r="AV1320" i="1"/>
  <c r="AV1321" i="1"/>
  <c r="AV1322" i="1"/>
  <c r="AV1323" i="1"/>
  <c r="AV1324" i="1"/>
  <c r="AV1325" i="1"/>
  <c r="AV1326" i="1"/>
  <c r="AV1327" i="1"/>
  <c r="AV1328" i="1"/>
  <c r="AV1329" i="1"/>
  <c r="AV1330" i="1"/>
  <c r="AV1331" i="1"/>
  <c r="AV1332" i="1"/>
  <c r="AV1333" i="1"/>
  <c r="AV1334" i="1"/>
  <c r="AV1335" i="1"/>
  <c r="AV1336" i="1"/>
  <c r="AV1337" i="1"/>
  <c r="AV1338" i="1"/>
  <c r="AV1339" i="1"/>
  <c r="AV1340" i="1"/>
  <c r="AV1341" i="1"/>
  <c r="AV1342" i="1"/>
  <c r="AV1343" i="1"/>
  <c r="AV1344" i="1"/>
  <c r="AV1345" i="1"/>
  <c r="AV1346" i="1"/>
  <c r="AV1347" i="1"/>
  <c r="AV1348" i="1"/>
  <c r="AV1349" i="1"/>
  <c r="AV1350" i="1"/>
  <c r="AV1351" i="1"/>
  <c r="AV1352" i="1"/>
  <c r="AV1353" i="1"/>
  <c r="AV1354" i="1"/>
  <c r="AV1355" i="1"/>
  <c r="AV1356" i="1"/>
  <c r="AV1357" i="1"/>
  <c r="AV1358" i="1"/>
  <c r="AV1359" i="1"/>
  <c r="AV1360" i="1"/>
  <c r="AV1361" i="1"/>
  <c r="AV1362" i="1"/>
  <c r="AV1363" i="1"/>
  <c r="AV1364" i="1"/>
  <c r="AV1365" i="1"/>
  <c r="AV1366" i="1"/>
  <c r="AV1367" i="1"/>
  <c r="AV1368" i="1"/>
  <c r="AV1369" i="1"/>
  <c r="AV1370" i="1"/>
  <c r="AV1371" i="1"/>
  <c r="AV1372" i="1"/>
  <c r="AV1373" i="1"/>
  <c r="AV1374" i="1"/>
  <c r="AV1375" i="1"/>
  <c r="AV1376" i="1"/>
  <c r="AV1377" i="1"/>
  <c r="AV1378" i="1"/>
  <c r="AV1379" i="1"/>
  <c r="AV1380" i="1"/>
  <c r="AV1381" i="1"/>
  <c r="AV1382" i="1"/>
  <c r="AV1383" i="1"/>
  <c r="AV1384" i="1"/>
  <c r="AV1385" i="1"/>
  <c r="AV1386" i="1"/>
  <c r="AV1387" i="1"/>
  <c r="AV1388" i="1"/>
  <c r="AV1389" i="1"/>
  <c r="AV1390" i="1"/>
  <c r="AV1391" i="1"/>
  <c r="AV1392" i="1"/>
  <c r="AV1393" i="1"/>
  <c r="AV1394" i="1"/>
  <c r="AV1395" i="1"/>
  <c r="AV1396" i="1"/>
  <c r="AV1397" i="1"/>
  <c r="AV1398" i="1"/>
  <c r="AV1399" i="1"/>
  <c r="AV1400" i="1"/>
  <c r="AV1401" i="1"/>
  <c r="AV1402" i="1"/>
  <c r="AV1403" i="1"/>
  <c r="AV1404" i="1"/>
  <c r="AV1405" i="1"/>
  <c r="AV1406" i="1"/>
  <c r="AV1407" i="1"/>
  <c r="AV1408" i="1"/>
  <c r="AV1409" i="1"/>
  <c r="AV1410" i="1"/>
  <c r="AV1411" i="1"/>
  <c r="AV1412" i="1"/>
  <c r="AV1413" i="1"/>
  <c r="AV1414" i="1"/>
  <c r="AV1415" i="1"/>
  <c r="AV1416" i="1"/>
  <c r="AV1417" i="1"/>
  <c r="AV1418" i="1"/>
  <c r="AV1419" i="1"/>
  <c r="AV1420" i="1"/>
  <c r="AV1421" i="1"/>
  <c r="AV1422" i="1"/>
  <c r="AV1423" i="1"/>
  <c r="AV1424" i="1"/>
  <c r="AV1425" i="1"/>
  <c r="AV1426" i="1"/>
  <c r="AV1427" i="1"/>
  <c r="AV1428" i="1"/>
  <c r="AV1429" i="1"/>
  <c r="AV1430" i="1"/>
  <c r="AV1431" i="1"/>
  <c r="AV1432" i="1"/>
  <c r="AV1433" i="1"/>
  <c r="AV1434" i="1"/>
  <c r="AV1435" i="1"/>
  <c r="AV1436" i="1"/>
  <c r="AV1437" i="1"/>
  <c r="AV1438" i="1"/>
  <c r="AV1439" i="1"/>
  <c r="AV1440" i="1"/>
  <c r="AV1441" i="1"/>
  <c r="AV1442" i="1"/>
  <c r="AV1443" i="1"/>
  <c r="AV1444" i="1"/>
  <c r="AV1445" i="1"/>
  <c r="AV1446" i="1"/>
  <c r="AV1447" i="1"/>
  <c r="AV1448" i="1"/>
  <c r="AV1449" i="1"/>
  <c r="AV1450" i="1"/>
  <c r="AV1451" i="1"/>
  <c r="AV1452" i="1"/>
  <c r="AV1453" i="1"/>
  <c r="AV1454" i="1"/>
  <c r="AV1455" i="1"/>
  <c r="AV1456" i="1"/>
  <c r="AV1457" i="1"/>
  <c r="AV1458" i="1"/>
  <c r="AV1459" i="1"/>
  <c r="AV1460" i="1"/>
  <c r="AV1461" i="1"/>
  <c r="AV1462" i="1"/>
  <c r="AV1463" i="1"/>
  <c r="AV1464" i="1"/>
  <c r="AV1465" i="1"/>
  <c r="AV1466" i="1"/>
  <c r="AV1467" i="1"/>
  <c r="AV1468" i="1"/>
  <c r="AV1469" i="1"/>
  <c r="AV1470" i="1"/>
  <c r="AV1471" i="1"/>
  <c r="AV1472" i="1"/>
  <c r="AV1473" i="1"/>
  <c r="AV1474" i="1"/>
  <c r="AV1475" i="1"/>
  <c r="AV1476" i="1"/>
  <c r="AV1477" i="1"/>
  <c r="AV1478" i="1"/>
  <c r="AV1479" i="1"/>
  <c r="AV1480" i="1"/>
  <c r="AV1481" i="1"/>
  <c r="AV1482" i="1"/>
  <c r="AV1483" i="1"/>
  <c r="AV1484" i="1"/>
  <c r="AV1485" i="1"/>
  <c r="AV1486" i="1"/>
  <c r="AV1487" i="1"/>
  <c r="AV1488" i="1"/>
  <c r="AV1489" i="1"/>
  <c r="AV1490" i="1"/>
  <c r="AV1491" i="1"/>
  <c r="AV1492" i="1"/>
  <c r="AV1493" i="1"/>
  <c r="AV1494" i="1"/>
  <c r="AV1495" i="1"/>
  <c r="AV1496" i="1"/>
  <c r="AV1497" i="1"/>
  <c r="AV1498" i="1"/>
  <c r="AV1499" i="1"/>
  <c r="AV1500" i="1"/>
  <c r="AV1501" i="1"/>
  <c r="AV1502" i="1"/>
  <c r="AV1503" i="1"/>
  <c r="AV1504" i="1"/>
  <c r="AV1505" i="1"/>
  <c r="AV1506" i="1"/>
  <c r="AV1507" i="1"/>
  <c r="AV1508" i="1"/>
  <c r="AV1509" i="1"/>
  <c r="AV1510" i="1"/>
  <c r="AV1511" i="1"/>
  <c r="AV1512" i="1"/>
  <c r="AV1513" i="1"/>
  <c r="AV1514" i="1"/>
  <c r="AV1515" i="1"/>
  <c r="AV1516" i="1"/>
  <c r="AV1517" i="1"/>
  <c r="AV1518" i="1"/>
  <c r="AV1519" i="1"/>
  <c r="AV1520" i="1"/>
  <c r="AV1521" i="1"/>
  <c r="AV1522" i="1"/>
  <c r="AV1523" i="1"/>
  <c r="AV1524" i="1"/>
  <c r="AV1525" i="1"/>
  <c r="AV1526" i="1"/>
  <c r="AV1527" i="1"/>
  <c r="AV1528" i="1"/>
  <c r="AV1529" i="1"/>
  <c r="AV1530" i="1"/>
  <c r="AV1531" i="1"/>
  <c r="AV1532" i="1"/>
  <c r="AV1533" i="1"/>
  <c r="AV1534" i="1"/>
  <c r="AV1535" i="1"/>
  <c r="AV1536" i="1"/>
  <c r="AV1537" i="1"/>
  <c r="AV1538" i="1"/>
  <c r="AV1539" i="1"/>
  <c r="AV1540" i="1"/>
  <c r="AV1541" i="1"/>
  <c r="AV1542" i="1"/>
  <c r="AV1543" i="1"/>
  <c r="AV1544" i="1"/>
  <c r="AV1545" i="1"/>
  <c r="AV1546" i="1"/>
  <c r="AV1547" i="1"/>
  <c r="AV1548" i="1"/>
  <c r="AV1549" i="1"/>
  <c r="AV1550" i="1"/>
  <c r="AV1551" i="1"/>
  <c r="AV1552" i="1"/>
  <c r="AV1553" i="1"/>
  <c r="AV1554" i="1"/>
  <c r="AV1555" i="1"/>
  <c r="AV1556" i="1"/>
  <c r="AV1557" i="1"/>
  <c r="AV1558" i="1"/>
  <c r="AV1559" i="1"/>
  <c r="AV1560" i="1"/>
  <c r="AV1561" i="1"/>
  <c r="AV1562" i="1"/>
  <c r="AV1563" i="1"/>
  <c r="AV1564" i="1"/>
  <c r="AV1565" i="1"/>
  <c r="AV1566" i="1"/>
  <c r="AV1567" i="1"/>
  <c r="AV1568" i="1"/>
  <c r="AV1569" i="1"/>
  <c r="AV1570" i="1"/>
  <c r="AV1571" i="1"/>
  <c r="AV1572" i="1"/>
  <c r="AV1573" i="1"/>
  <c r="AV1574" i="1"/>
  <c r="AV1575" i="1"/>
  <c r="AV1576" i="1"/>
  <c r="AV1577" i="1"/>
  <c r="AV1578" i="1"/>
  <c r="AV1579" i="1"/>
  <c r="AV1580" i="1"/>
  <c r="AV1581" i="1"/>
  <c r="AV1582" i="1"/>
  <c r="AV1583" i="1"/>
  <c r="AV1584" i="1"/>
  <c r="AV1585" i="1"/>
  <c r="AV1586" i="1"/>
  <c r="AV1587" i="1"/>
  <c r="AV1588" i="1"/>
  <c r="AV1589" i="1"/>
  <c r="AV1590" i="1"/>
  <c r="AV1591" i="1"/>
  <c r="AV1592" i="1"/>
  <c r="AV1593" i="1"/>
  <c r="AV1594" i="1"/>
  <c r="AV1595" i="1"/>
  <c r="AV1596" i="1"/>
  <c r="AV1597" i="1"/>
  <c r="AV1598" i="1"/>
  <c r="AV1599" i="1"/>
  <c r="AV1600" i="1"/>
  <c r="AV1601" i="1"/>
  <c r="AV1602" i="1"/>
  <c r="AV1603" i="1"/>
  <c r="AV1604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S67" i="1"/>
  <c r="AS68" i="1"/>
  <c r="AS69" i="1"/>
  <c r="AS70" i="1"/>
  <c r="AS71" i="1"/>
  <c r="AS72" i="1"/>
  <c r="AS73" i="1"/>
  <c r="AS74" i="1"/>
  <c r="AS75" i="1"/>
  <c r="AS76" i="1"/>
  <c r="AS77" i="1"/>
  <c r="AS78" i="1"/>
  <c r="AS79" i="1"/>
  <c r="AS80" i="1"/>
  <c r="AS81" i="1"/>
  <c r="AS82" i="1"/>
  <c r="AS83" i="1"/>
  <c r="AS84" i="1"/>
  <c r="AS85" i="1"/>
  <c r="AS86" i="1"/>
  <c r="AS87" i="1"/>
  <c r="AS88" i="1"/>
  <c r="AS89" i="1"/>
  <c r="AS90" i="1"/>
  <c r="AS91" i="1"/>
  <c r="AS92" i="1"/>
  <c r="AS93" i="1"/>
  <c r="AS94" i="1"/>
  <c r="AS95" i="1"/>
  <c r="AS96" i="1"/>
  <c r="AS97" i="1"/>
  <c r="AS98" i="1"/>
  <c r="AS99" i="1"/>
  <c r="AS100" i="1"/>
  <c r="AS101" i="1"/>
  <c r="AS102" i="1"/>
  <c r="AS103" i="1"/>
  <c r="AS104" i="1"/>
  <c r="AS105" i="1"/>
  <c r="AS106" i="1"/>
  <c r="AS107" i="1"/>
  <c r="AS108" i="1"/>
  <c r="AS109" i="1"/>
  <c r="AS110" i="1"/>
  <c r="AS111" i="1"/>
  <c r="AS112" i="1"/>
  <c r="AS113" i="1"/>
  <c r="AS114" i="1"/>
  <c r="AS115" i="1"/>
  <c r="AS116" i="1"/>
  <c r="AS117" i="1"/>
  <c r="AS118" i="1"/>
  <c r="AS119" i="1"/>
  <c r="AS120" i="1"/>
  <c r="AS121" i="1"/>
  <c r="AS122" i="1"/>
  <c r="AS123" i="1"/>
  <c r="AS124" i="1"/>
  <c r="AS125" i="1"/>
  <c r="AS126" i="1"/>
  <c r="AS127" i="1"/>
  <c r="AS128" i="1"/>
  <c r="AS129" i="1"/>
  <c r="AS130" i="1"/>
  <c r="AS131" i="1"/>
  <c r="AS132" i="1"/>
  <c r="AS133" i="1"/>
  <c r="AS134" i="1"/>
  <c r="AS135" i="1"/>
  <c r="AS136" i="1"/>
  <c r="AS137" i="1"/>
  <c r="AS138" i="1"/>
  <c r="AS139" i="1"/>
  <c r="AS140" i="1"/>
  <c r="AS141" i="1"/>
  <c r="AS142" i="1"/>
  <c r="AS143" i="1"/>
  <c r="AS144" i="1"/>
  <c r="AS145" i="1"/>
  <c r="AS146" i="1"/>
  <c r="AS147" i="1"/>
  <c r="AS148" i="1"/>
  <c r="AS149" i="1"/>
  <c r="AS150" i="1"/>
  <c r="AS151" i="1"/>
  <c r="AS152" i="1"/>
  <c r="AS153" i="1"/>
  <c r="AS154" i="1"/>
  <c r="AS155" i="1"/>
  <c r="AS156" i="1"/>
  <c r="AS157" i="1"/>
  <c r="AS158" i="1"/>
  <c r="AS159" i="1"/>
  <c r="AS160" i="1"/>
  <c r="AS161" i="1"/>
  <c r="AS162" i="1"/>
  <c r="AS163" i="1"/>
  <c r="AS164" i="1"/>
  <c r="AS165" i="1"/>
  <c r="AS166" i="1"/>
  <c r="AS167" i="1"/>
  <c r="AS168" i="1"/>
  <c r="AS169" i="1"/>
  <c r="AS170" i="1"/>
  <c r="AS171" i="1"/>
  <c r="AS172" i="1"/>
  <c r="AS173" i="1"/>
  <c r="AS174" i="1"/>
  <c r="AS175" i="1"/>
  <c r="AS176" i="1"/>
  <c r="AS177" i="1"/>
  <c r="AS178" i="1"/>
  <c r="AS179" i="1"/>
  <c r="AS180" i="1"/>
  <c r="AS181" i="1"/>
  <c r="AS182" i="1"/>
  <c r="AS183" i="1"/>
  <c r="AS184" i="1"/>
  <c r="AS185" i="1"/>
  <c r="AS186" i="1"/>
  <c r="AS187" i="1"/>
  <c r="AS188" i="1"/>
  <c r="AS189" i="1"/>
  <c r="AS190" i="1"/>
  <c r="AS191" i="1"/>
  <c r="AS192" i="1"/>
  <c r="AS193" i="1"/>
  <c r="AS194" i="1"/>
  <c r="AS195" i="1"/>
  <c r="AS196" i="1"/>
  <c r="AS197" i="1"/>
  <c r="AS198" i="1"/>
  <c r="AS199" i="1"/>
  <c r="AS200" i="1"/>
  <c r="AS201" i="1"/>
  <c r="AS202" i="1"/>
  <c r="AS203" i="1"/>
  <c r="AS204" i="1"/>
  <c r="AS205" i="1"/>
  <c r="AS206" i="1"/>
  <c r="AS207" i="1"/>
  <c r="AS208" i="1"/>
  <c r="AS209" i="1"/>
  <c r="AS210" i="1"/>
  <c r="AS211" i="1"/>
  <c r="AS212" i="1"/>
  <c r="AS213" i="1"/>
  <c r="AS214" i="1"/>
  <c r="AS215" i="1"/>
  <c r="AS216" i="1"/>
  <c r="AS217" i="1"/>
  <c r="AS218" i="1"/>
  <c r="AS219" i="1"/>
  <c r="AS220" i="1"/>
  <c r="AS221" i="1"/>
  <c r="AS222" i="1"/>
  <c r="AS223" i="1"/>
  <c r="AS224" i="1"/>
  <c r="AS225" i="1"/>
  <c r="AS226" i="1"/>
  <c r="AS227" i="1"/>
  <c r="AS228" i="1"/>
  <c r="AS229" i="1"/>
  <c r="AS230" i="1"/>
  <c r="AS231" i="1"/>
  <c r="AS232" i="1"/>
  <c r="AS233" i="1"/>
  <c r="AS234" i="1"/>
  <c r="AS235" i="1"/>
  <c r="AS236" i="1"/>
  <c r="AS237" i="1"/>
  <c r="AS238" i="1"/>
  <c r="AS239" i="1"/>
  <c r="AS240" i="1"/>
  <c r="AS241" i="1"/>
  <c r="AS242" i="1"/>
  <c r="AS243" i="1"/>
  <c r="AS244" i="1"/>
  <c r="AS245" i="1"/>
  <c r="AS246" i="1"/>
  <c r="AS247" i="1"/>
  <c r="AS248" i="1"/>
  <c r="AS249" i="1"/>
  <c r="AS250" i="1"/>
  <c r="AS251" i="1"/>
  <c r="AS252" i="1"/>
  <c r="AS253" i="1"/>
  <c r="AS254" i="1"/>
  <c r="AS255" i="1"/>
  <c r="AS256" i="1"/>
  <c r="AS257" i="1"/>
  <c r="AS258" i="1"/>
  <c r="AS259" i="1"/>
  <c r="AS260" i="1"/>
  <c r="AS261" i="1"/>
  <c r="AS262" i="1"/>
  <c r="AS263" i="1"/>
  <c r="AS264" i="1"/>
  <c r="AS265" i="1"/>
  <c r="AS266" i="1"/>
  <c r="AS267" i="1"/>
  <c r="AS268" i="1"/>
  <c r="AS269" i="1"/>
  <c r="AS270" i="1"/>
  <c r="AS271" i="1"/>
  <c r="AS272" i="1"/>
  <c r="AS273" i="1"/>
  <c r="AS274" i="1"/>
  <c r="AS275" i="1"/>
  <c r="AS276" i="1"/>
  <c r="AS277" i="1"/>
  <c r="AS278" i="1"/>
  <c r="AS279" i="1"/>
  <c r="AS280" i="1"/>
  <c r="AS281" i="1"/>
  <c r="AS282" i="1"/>
  <c r="AS283" i="1"/>
  <c r="AS284" i="1"/>
  <c r="AS285" i="1"/>
  <c r="AS286" i="1"/>
  <c r="AS287" i="1"/>
  <c r="AS288" i="1"/>
  <c r="AS289" i="1"/>
  <c r="AS290" i="1"/>
  <c r="AS291" i="1"/>
  <c r="AS292" i="1"/>
  <c r="AS293" i="1"/>
  <c r="AS294" i="1"/>
  <c r="AS295" i="1"/>
  <c r="AS296" i="1"/>
  <c r="AS297" i="1"/>
  <c r="AS298" i="1"/>
  <c r="AS299" i="1"/>
  <c r="AS300" i="1"/>
  <c r="AS301" i="1"/>
  <c r="AS302" i="1"/>
  <c r="AS303" i="1"/>
  <c r="AS304" i="1"/>
  <c r="AS305" i="1"/>
  <c r="AS306" i="1"/>
  <c r="AS307" i="1"/>
  <c r="AS308" i="1"/>
  <c r="AS309" i="1"/>
  <c r="AS310" i="1"/>
  <c r="AS311" i="1"/>
  <c r="AS312" i="1"/>
  <c r="AS313" i="1"/>
  <c r="AS314" i="1"/>
  <c r="AS315" i="1"/>
  <c r="AS316" i="1"/>
  <c r="AS317" i="1"/>
  <c r="AS318" i="1"/>
  <c r="AS319" i="1"/>
  <c r="AS320" i="1"/>
  <c r="AS321" i="1"/>
  <c r="AS322" i="1"/>
  <c r="AS323" i="1"/>
  <c r="AS324" i="1"/>
  <c r="AS325" i="1"/>
  <c r="AS326" i="1"/>
  <c r="AS327" i="1"/>
  <c r="AS328" i="1"/>
  <c r="AS329" i="1"/>
  <c r="AS330" i="1"/>
  <c r="AS331" i="1"/>
  <c r="AS332" i="1"/>
  <c r="AS333" i="1"/>
  <c r="AS334" i="1"/>
  <c r="AS335" i="1"/>
  <c r="AS336" i="1"/>
  <c r="AS337" i="1"/>
  <c r="AS338" i="1"/>
  <c r="AS339" i="1"/>
  <c r="AS340" i="1"/>
  <c r="AS341" i="1"/>
  <c r="AS342" i="1"/>
  <c r="AS343" i="1"/>
  <c r="AS344" i="1"/>
  <c r="AS345" i="1"/>
  <c r="AS346" i="1"/>
  <c r="AS347" i="1"/>
  <c r="AS348" i="1"/>
  <c r="AS349" i="1"/>
  <c r="AS350" i="1"/>
  <c r="AS351" i="1"/>
  <c r="AS352" i="1"/>
  <c r="AS353" i="1"/>
  <c r="AS354" i="1"/>
  <c r="AS355" i="1"/>
  <c r="AS356" i="1"/>
  <c r="AS357" i="1"/>
  <c r="AS358" i="1"/>
  <c r="AS359" i="1"/>
  <c r="AS360" i="1"/>
  <c r="AS361" i="1"/>
  <c r="AS362" i="1"/>
  <c r="AS363" i="1"/>
  <c r="AS364" i="1"/>
  <c r="AS365" i="1"/>
  <c r="AS366" i="1"/>
  <c r="AS367" i="1"/>
  <c r="AS368" i="1"/>
  <c r="AS369" i="1"/>
  <c r="AS370" i="1"/>
  <c r="AS371" i="1"/>
  <c r="AS372" i="1"/>
  <c r="AS373" i="1"/>
  <c r="AS374" i="1"/>
  <c r="AS375" i="1"/>
  <c r="AS376" i="1"/>
  <c r="AS377" i="1"/>
  <c r="AS378" i="1"/>
  <c r="AS379" i="1"/>
  <c r="AS380" i="1"/>
  <c r="AS381" i="1"/>
  <c r="AS382" i="1"/>
  <c r="AS383" i="1"/>
  <c r="AS384" i="1"/>
  <c r="AS385" i="1"/>
  <c r="AS386" i="1"/>
  <c r="AS387" i="1"/>
  <c r="AS388" i="1"/>
  <c r="AS389" i="1"/>
  <c r="AS390" i="1"/>
  <c r="AS391" i="1"/>
  <c r="AS392" i="1"/>
  <c r="AS393" i="1"/>
  <c r="AS394" i="1"/>
  <c r="AS395" i="1"/>
  <c r="AS396" i="1"/>
  <c r="AS397" i="1"/>
  <c r="AS398" i="1"/>
  <c r="AS399" i="1"/>
  <c r="AS400" i="1"/>
  <c r="AS401" i="1"/>
  <c r="AS402" i="1"/>
  <c r="AS403" i="1"/>
  <c r="AS404" i="1"/>
  <c r="AS405" i="1"/>
  <c r="AS406" i="1"/>
  <c r="AS407" i="1"/>
  <c r="AS408" i="1"/>
  <c r="AS409" i="1"/>
  <c r="AS410" i="1"/>
  <c r="AS411" i="1"/>
  <c r="AS412" i="1"/>
  <c r="AS413" i="1"/>
  <c r="AS414" i="1"/>
  <c r="AS415" i="1"/>
  <c r="AS416" i="1"/>
  <c r="AS417" i="1"/>
  <c r="AS418" i="1"/>
  <c r="AS419" i="1"/>
  <c r="AS420" i="1"/>
  <c r="AS421" i="1"/>
  <c r="AS422" i="1"/>
  <c r="AS423" i="1"/>
  <c r="AS424" i="1"/>
  <c r="AS425" i="1"/>
  <c r="AS426" i="1"/>
  <c r="AS427" i="1"/>
  <c r="AS428" i="1"/>
  <c r="AS429" i="1"/>
  <c r="AS430" i="1"/>
  <c r="AS431" i="1"/>
  <c r="AS432" i="1"/>
  <c r="AS433" i="1"/>
  <c r="AS434" i="1"/>
  <c r="AS435" i="1"/>
  <c r="AS436" i="1"/>
  <c r="AS437" i="1"/>
  <c r="AS438" i="1"/>
  <c r="AS439" i="1"/>
  <c r="AS440" i="1"/>
  <c r="AS441" i="1"/>
  <c r="AS442" i="1"/>
  <c r="AS443" i="1"/>
  <c r="AS444" i="1"/>
  <c r="AS445" i="1"/>
  <c r="AS446" i="1"/>
  <c r="AS447" i="1"/>
  <c r="AS448" i="1"/>
  <c r="AS449" i="1"/>
  <c r="AS450" i="1"/>
  <c r="AS451" i="1"/>
  <c r="AS452" i="1"/>
  <c r="AS453" i="1"/>
  <c r="AS454" i="1"/>
  <c r="AS455" i="1"/>
  <c r="AS456" i="1"/>
  <c r="AS457" i="1"/>
  <c r="AS458" i="1"/>
  <c r="AS459" i="1"/>
  <c r="AS460" i="1"/>
  <c r="AS461" i="1"/>
  <c r="AS462" i="1"/>
  <c r="AS463" i="1"/>
  <c r="AS464" i="1"/>
  <c r="AS465" i="1"/>
  <c r="AS466" i="1"/>
  <c r="AS467" i="1"/>
  <c r="AS468" i="1"/>
  <c r="AS469" i="1"/>
  <c r="AS470" i="1"/>
  <c r="AS471" i="1"/>
  <c r="AS472" i="1"/>
  <c r="AS473" i="1"/>
  <c r="AS474" i="1"/>
  <c r="AS475" i="1"/>
  <c r="AS476" i="1"/>
  <c r="AS477" i="1"/>
  <c r="AS478" i="1"/>
  <c r="AS479" i="1"/>
  <c r="AS480" i="1"/>
  <c r="AS481" i="1"/>
  <c r="AS482" i="1"/>
  <c r="AS483" i="1"/>
  <c r="AS484" i="1"/>
  <c r="AS485" i="1"/>
  <c r="AS486" i="1"/>
  <c r="AS487" i="1"/>
  <c r="AS488" i="1"/>
  <c r="AS489" i="1"/>
  <c r="AS490" i="1"/>
  <c r="AS491" i="1"/>
  <c r="AS492" i="1"/>
  <c r="AS493" i="1"/>
  <c r="AS494" i="1"/>
  <c r="AS495" i="1"/>
  <c r="AS496" i="1"/>
  <c r="AS497" i="1"/>
  <c r="AS498" i="1"/>
  <c r="AS499" i="1"/>
  <c r="AS500" i="1"/>
  <c r="AS501" i="1"/>
  <c r="AS502" i="1"/>
  <c r="AS503" i="1"/>
  <c r="AS504" i="1"/>
  <c r="AS505" i="1"/>
  <c r="AS506" i="1"/>
  <c r="AS507" i="1"/>
  <c r="AS508" i="1"/>
  <c r="AS509" i="1"/>
  <c r="AS510" i="1"/>
  <c r="AS511" i="1"/>
  <c r="AS512" i="1"/>
  <c r="AS513" i="1"/>
  <c r="AS514" i="1"/>
  <c r="AS515" i="1"/>
  <c r="AS516" i="1"/>
  <c r="AS517" i="1"/>
  <c r="AS518" i="1"/>
  <c r="AS519" i="1"/>
  <c r="AS520" i="1"/>
  <c r="AS521" i="1"/>
  <c r="AS522" i="1"/>
  <c r="AS523" i="1"/>
  <c r="AS524" i="1"/>
  <c r="AS525" i="1"/>
  <c r="AS526" i="1"/>
  <c r="AS527" i="1"/>
  <c r="AS528" i="1"/>
  <c r="AS529" i="1"/>
  <c r="AS530" i="1"/>
  <c r="AS531" i="1"/>
  <c r="AS532" i="1"/>
  <c r="AS533" i="1"/>
  <c r="AS534" i="1"/>
  <c r="AS535" i="1"/>
  <c r="AS536" i="1"/>
  <c r="AS537" i="1"/>
  <c r="AS538" i="1"/>
  <c r="AS539" i="1"/>
  <c r="AS540" i="1"/>
  <c r="AS541" i="1"/>
  <c r="AS542" i="1"/>
  <c r="AS543" i="1"/>
  <c r="AS544" i="1"/>
  <c r="AS545" i="1"/>
  <c r="AS546" i="1"/>
  <c r="AS547" i="1"/>
  <c r="AS548" i="1"/>
  <c r="AS549" i="1"/>
  <c r="AS550" i="1"/>
  <c r="AS551" i="1"/>
  <c r="AS552" i="1"/>
  <c r="AS553" i="1"/>
  <c r="AS554" i="1"/>
  <c r="AS555" i="1"/>
  <c r="AS556" i="1"/>
  <c r="AS557" i="1"/>
  <c r="AS558" i="1"/>
  <c r="AS559" i="1"/>
  <c r="AS560" i="1"/>
  <c r="AS561" i="1"/>
  <c r="AS562" i="1"/>
  <c r="AS563" i="1"/>
  <c r="AS564" i="1"/>
  <c r="AS565" i="1"/>
  <c r="AS566" i="1"/>
  <c r="AS567" i="1"/>
  <c r="AS568" i="1"/>
  <c r="AS569" i="1"/>
  <c r="AS570" i="1"/>
  <c r="AS571" i="1"/>
  <c r="AS572" i="1"/>
  <c r="AS573" i="1"/>
  <c r="AS574" i="1"/>
  <c r="AS575" i="1"/>
  <c r="AS576" i="1"/>
  <c r="AS577" i="1"/>
  <c r="AS578" i="1"/>
  <c r="AS579" i="1"/>
  <c r="AS580" i="1"/>
  <c r="AS581" i="1"/>
  <c r="AS582" i="1"/>
  <c r="AS583" i="1"/>
  <c r="AS584" i="1"/>
  <c r="AS585" i="1"/>
  <c r="AS586" i="1"/>
  <c r="AS587" i="1"/>
  <c r="AS588" i="1"/>
  <c r="AS589" i="1"/>
  <c r="AS590" i="1"/>
  <c r="AS591" i="1"/>
  <c r="AS592" i="1"/>
  <c r="AS593" i="1"/>
  <c r="AS594" i="1"/>
  <c r="AS595" i="1"/>
  <c r="AS596" i="1"/>
  <c r="AS597" i="1"/>
  <c r="AS598" i="1"/>
  <c r="AS599" i="1"/>
  <c r="AS600" i="1"/>
  <c r="AS601" i="1"/>
  <c r="AS602" i="1"/>
  <c r="AS603" i="1"/>
  <c r="AS604" i="1"/>
  <c r="AS605" i="1"/>
  <c r="AS606" i="1"/>
  <c r="AS607" i="1"/>
  <c r="AS608" i="1"/>
  <c r="AS609" i="1"/>
  <c r="AS610" i="1"/>
  <c r="AS611" i="1"/>
  <c r="AS612" i="1"/>
  <c r="AS613" i="1"/>
  <c r="AS614" i="1"/>
  <c r="AS615" i="1"/>
  <c r="AS616" i="1"/>
  <c r="AS617" i="1"/>
  <c r="AS618" i="1"/>
  <c r="AS619" i="1"/>
  <c r="AS620" i="1"/>
  <c r="AS621" i="1"/>
  <c r="AS622" i="1"/>
  <c r="AS623" i="1"/>
  <c r="AS624" i="1"/>
  <c r="AS625" i="1"/>
  <c r="AS626" i="1"/>
  <c r="AS627" i="1"/>
  <c r="AS628" i="1"/>
  <c r="AS629" i="1"/>
  <c r="AS630" i="1"/>
  <c r="AS631" i="1"/>
  <c r="AS632" i="1"/>
  <c r="AS633" i="1"/>
  <c r="AS634" i="1"/>
  <c r="AS635" i="1"/>
  <c r="AS636" i="1"/>
  <c r="AS637" i="1"/>
  <c r="AS638" i="1"/>
  <c r="AS639" i="1"/>
  <c r="AS640" i="1"/>
  <c r="AS641" i="1"/>
  <c r="AS642" i="1"/>
  <c r="AS643" i="1"/>
  <c r="AS644" i="1"/>
  <c r="AS645" i="1"/>
  <c r="AS646" i="1"/>
  <c r="AS647" i="1"/>
  <c r="AS648" i="1"/>
  <c r="AS649" i="1"/>
  <c r="AS650" i="1"/>
  <c r="AS651" i="1"/>
  <c r="AS652" i="1"/>
  <c r="AS653" i="1"/>
  <c r="AS654" i="1"/>
  <c r="AS655" i="1"/>
  <c r="AS656" i="1"/>
  <c r="AS657" i="1"/>
  <c r="AS658" i="1"/>
  <c r="AS659" i="1"/>
  <c r="AS660" i="1"/>
  <c r="AS661" i="1"/>
  <c r="AS662" i="1"/>
  <c r="AS663" i="1"/>
  <c r="AS664" i="1"/>
  <c r="AS665" i="1"/>
  <c r="AS666" i="1"/>
  <c r="AS667" i="1"/>
  <c r="AS668" i="1"/>
  <c r="AS669" i="1"/>
  <c r="AS670" i="1"/>
  <c r="AS671" i="1"/>
  <c r="AS672" i="1"/>
  <c r="AS673" i="1"/>
  <c r="AS674" i="1"/>
  <c r="AS675" i="1"/>
  <c r="AS676" i="1"/>
  <c r="AS677" i="1"/>
  <c r="AS678" i="1"/>
  <c r="AS679" i="1"/>
  <c r="AS680" i="1"/>
  <c r="AS681" i="1"/>
  <c r="AS682" i="1"/>
  <c r="AS683" i="1"/>
  <c r="AS684" i="1"/>
  <c r="AS685" i="1"/>
  <c r="AS686" i="1"/>
  <c r="AS687" i="1"/>
  <c r="AS688" i="1"/>
  <c r="AS689" i="1"/>
  <c r="AS690" i="1"/>
  <c r="AS691" i="1"/>
  <c r="AS692" i="1"/>
  <c r="AS693" i="1"/>
  <c r="AS694" i="1"/>
  <c r="AS695" i="1"/>
  <c r="AS696" i="1"/>
  <c r="AS697" i="1"/>
  <c r="AS698" i="1"/>
  <c r="AS699" i="1"/>
  <c r="AS700" i="1"/>
  <c r="AS701" i="1"/>
  <c r="AS702" i="1"/>
  <c r="AS703" i="1"/>
  <c r="AS704" i="1"/>
  <c r="AS705" i="1"/>
  <c r="AS706" i="1"/>
  <c r="AS707" i="1"/>
  <c r="AS708" i="1"/>
  <c r="AS709" i="1"/>
  <c r="AS710" i="1"/>
  <c r="AS711" i="1"/>
  <c r="AS712" i="1"/>
  <c r="AS713" i="1"/>
  <c r="AS714" i="1"/>
  <c r="AS715" i="1"/>
  <c r="AS716" i="1"/>
  <c r="AS717" i="1"/>
  <c r="AS718" i="1"/>
  <c r="AS719" i="1"/>
  <c r="AS720" i="1"/>
  <c r="AS721" i="1"/>
  <c r="AS722" i="1"/>
  <c r="AS723" i="1"/>
  <c r="AS724" i="1"/>
  <c r="AS725" i="1"/>
  <c r="AS726" i="1"/>
  <c r="AS727" i="1"/>
  <c r="AS728" i="1"/>
  <c r="AS729" i="1"/>
  <c r="AS730" i="1"/>
  <c r="AS731" i="1"/>
  <c r="AS732" i="1"/>
  <c r="AS733" i="1"/>
  <c r="AS734" i="1"/>
  <c r="AS735" i="1"/>
  <c r="AS736" i="1"/>
  <c r="AS737" i="1"/>
  <c r="AS738" i="1"/>
  <c r="AS739" i="1"/>
  <c r="AS740" i="1"/>
  <c r="AS741" i="1"/>
  <c r="AS742" i="1"/>
  <c r="AS743" i="1"/>
  <c r="AS744" i="1"/>
  <c r="AS745" i="1"/>
  <c r="AS746" i="1"/>
  <c r="AS747" i="1"/>
  <c r="AS748" i="1"/>
  <c r="AS749" i="1"/>
  <c r="AS750" i="1"/>
  <c r="AS751" i="1"/>
  <c r="AS752" i="1"/>
  <c r="AS753" i="1"/>
  <c r="AS754" i="1"/>
  <c r="AS755" i="1"/>
  <c r="AS756" i="1"/>
  <c r="AS757" i="1"/>
  <c r="AS758" i="1"/>
  <c r="AS759" i="1"/>
  <c r="AS760" i="1"/>
  <c r="AS761" i="1"/>
  <c r="AS762" i="1"/>
  <c r="AS763" i="1"/>
  <c r="AS764" i="1"/>
  <c r="AS765" i="1"/>
  <c r="AS766" i="1"/>
  <c r="AS767" i="1"/>
  <c r="AS768" i="1"/>
  <c r="AS769" i="1"/>
  <c r="AS770" i="1"/>
  <c r="AS771" i="1"/>
  <c r="AS772" i="1"/>
  <c r="AS773" i="1"/>
  <c r="AS774" i="1"/>
  <c r="AS775" i="1"/>
  <c r="AS776" i="1"/>
  <c r="AS777" i="1"/>
  <c r="AS778" i="1"/>
  <c r="AS779" i="1"/>
  <c r="AS780" i="1"/>
  <c r="AS781" i="1"/>
  <c r="AS782" i="1"/>
  <c r="AS783" i="1"/>
  <c r="AS784" i="1"/>
  <c r="AS785" i="1"/>
  <c r="AS786" i="1"/>
  <c r="AS787" i="1"/>
  <c r="AS788" i="1"/>
  <c r="AS789" i="1"/>
  <c r="AS790" i="1"/>
  <c r="AS791" i="1"/>
  <c r="AS792" i="1"/>
  <c r="AS793" i="1"/>
  <c r="AS794" i="1"/>
  <c r="AS795" i="1"/>
  <c r="AS796" i="1"/>
  <c r="AS797" i="1"/>
  <c r="AS798" i="1"/>
  <c r="AS799" i="1"/>
  <c r="AS800" i="1"/>
  <c r="AS801" i="1"/>
  <c r="AS802" i="1"/>
  <c r="AS803" i="1"/>
  <c r="AS804" i="1"/>
  <c r="AS805" i="1"/>
  <c r="AS806" i="1"/>
  <c r="AS807" i="1"/>
  <c r="AS808" i="1"/>
  <c r="AS809" i="1"/>
  <c r="AS810" i="1"/>
  <c r="AS811" i="1"/>
  <c r="AS812" i="1"/>
  <c r="AS813" i="1"/>
  <c r="AS814" i="1"/>
  <c r="AS815" i="1"/>
  <c r="AS816" i="1"/>
  <c r="AS817" i="1"/>
  <c r="AS818" i="1"/>
  <c r="AS819" i="1"/>
  <c r="AS820" i="1"/>
  <c r="AS821" i="1"/>
  <c r="AS822" i="1"/>
  <c r="AS823" i="1"/>
  <c r="AS824" i="1"/>
  <c r="AS825" i="1"/>
  <c r="AS826" i="1"/>
  <c r="AS827" i="1"/>
  <c r="AS828" i="1"/>
  <c r="AS829" i="1"/>
  <c r="AS830" i="1"/>
  <c r="AS831" i="1"/>
  <c r="AS832" i="1"/>
  <c r="AS833" i="1"/>
  <c r="AS834" i="1"/>
  <c r="AS835" i="1"/>
  <c r="AS836" i="1"/>
  <c r="AS837" i="1"/>
  <c r="AS838" i="1"/>
  <c r="AS839" i="1"/>
  <c r="AS840" i="1"/>
  <c r="AS841" i="1"/>
  <c r="AS842" i="1"/>
  <c r="AS843" i="1"/>
  <c r="AS844" i="1"/>
  <c r="AS845" i="1"/>
  <c r="AS846" i="1"/>
  <c r="AS847" i="1"/>
  <c r="AS848" i="1"/>
  <c r="AS849" i="1"/>
  <c r="AS850" i="1"/>
  <c r="AS851" i="1"/>
  <c r="AS852" i="1"/>
  <c r="AS853" i="1"/>
  <c r="AS854" i="1"/>
  <c r="AS855" i="1"/>
  <c r="AS856" i="1"/>
  <c r="AS857" i="1"/>
  <c r="AS858" i="1"/>
  <c r="AS859" i="1"/>
  <c r="AS860" i="1"/>
  <c r="AS861" i="1"/>
  <c r="AS862" i="1"/>
  <c r="AS863" i="1"/>
  <c r="AS864" i="1"/>
  <c r="AS865" i="1"/>
  <c r="AS866" i="1"/>
  <c r="AS867" i="1"/>
  <c r="AS868" i="1"/>
  <c r="AS869" i="1"/>
  <c r="AS870" i="1"/>
  <c r="AS871" i="1"/>
  <c r="AS872" i="1"/>
  <c r="AS873" i="1"/>
  <c r="AS874" i="1"/>
  <c r="AS875" i="1"/>
  <c r="AS876" i="1"/>
  <c r="AS877" i="1"/>
  <c r="AS878" i="1"/>
  <c r="AS879" i="1"/>
  <c r="AS880" i="1"/>
  <c r="AS881" i="1"/>
  <c r="AS882" i="1"/>
  <c r="AS883" i="1"/>
  <c r="AS884" i="1"/>
  <c r="AS885" i="1"/>
  <c r="AS886" i="1"/>
  <c r="AS887" i="1"/>
  <c r="AS888" i="1"/>
  <c r="AS889" i="1"/>
  <c r="AS890" i="1"/>
  <c r="AS891" i="1"/>
  <c r="AS892" i="1"/>
  <c r="AS893" i="1"/>
  <c r="AS894" i="1"/>
  <c r="AS895" i="1"/>
  <c r="AS896" i="1"/>
  <c r="AS897" i="1"/>
  <c r="AS898" i="1"/>
  <c r="AS899" i="1"/>
  <c r="AS900" i="1"/>
  <c r="AS901" i="1"/>
  <c r="AS902" i="1"/>
  <c r="AS903" i="1"/>
  <c r="AS904" i="1"/>
  <c r="AS905" i="1"/>
  <c r="AS906" i="1"/>
  <c r="AS907" i="1"/>
  <c r="AS908" i="1"/>
  <c r="AS909" i="1"/>
  <c r="AS910" i="1"/>
  <c r="AS911" i="1"/>
  <c r="AS912" i="1"/>
  <c r="AS913" i="1"/>
  <c r="AS914" i="1"/>
  <c r="AS915" i="1"/>
  <c r="AS916" i="1"/>
  <c r="AS917" i="1"/>
  <c r="AS918" i="1"/>
  <c r="AS919" i="1"/>
  <c r="AS920" i="1"/>
  <c r="AS921" i="1"/>
  <c r="AS922" i="1"/>
  <c r="AS923" i="1"/>
  <c r="AS924" i="1"/>
  <c r="AS925" i="1"/>
  <c r="AS926" i="1"/>
  <c r="AS927" i="1"/>
  <c r="AS928" i="1"/>
  <c r="AS929" i="1"/>
  <c r="AS930" i="1"/>
  <c r="AS931" i="1"/>
  <c r="AS932" i="1"/>
  <c r="AS933" i="1"/>
  <c r="AS934" i="1"/>
  <c r="AS935" i="1"/>
  <c r="AS936" i="1"/>
  <c r="AS937" i="1"/>
  <c r="AS938" i="1"/>
  <c r="AS939" i="1"/>
  <c r="AS940" i="1"/>
  <c r="AS941" i="1"/>
  <c r="AS942" i="1"/>
  <c r="AS943" i="1"/>
  <c r="AS944" i="1"/>
  <c r="AS945" i="1"/>
  <c r="AS946" i="1"/>
  <c r="AS947" i="1"/>
  <c r="AS948" i="1"/>
  <c r="AS949" i="1"/>
  <c r="AS950" i="1"/>
  <c r="AS951" i="1"/>
  <c r="AS952" i="1"/>
  <c r="AS953" i="1"/>
  <c r="AS954" i="1"/>
  <c r="AS955" i="1"/>
  <c r="AS956" i="1"/>
  <c r="AS957" i="1"/>
  <c r="AS958" i="1"/>
  <c r="AS959" i="1"/>
  <c r="AS960" i="1"/>
  <c r="AS961" i="1"/>
  <c r="AS962" i="1"/>
  <c r="AS963" i="1"/>
  <c r="AS964" i="1"/>
  <c r="AS965" i="1"/>
  <c r="AS966" i="1"/>
  <c r="AS967" i="1"/>
  <c r="AS968" i="1"/>
  <c r="AS969" i="1"/>
  <c r="AS970" i="1"/>
  <c r="AS971" i="1"/>
  <c r="AS972" i="1"/>
  <c r="AS973" i="1"/>
  <c r="AS974" i="1"/>
  <c r="AS975" i="1"/>
  <c r="AS976" i="1"/>
  <c r="AS977" i="1"/>
  <c r="AS978" i="1"/>
  <c r="AS979" i="1"/>
  <c r="AS980" i="1"/>
  <c r="AS981" i="1"/>
  <c r="AS982" i="1"/>
  <c r="AS983" i="1"/>
  <c r="AS984" i="1"/>
  <c r="AS985" i="1"/>
  <c r="AS986" i="1"/>
  <c r="AS987" i="1"/>
  <c r="AS988" i="1"/>
  <c r="AS989" i="1"/>
  <c r="AS990" i="1"/>
  <c r="AS991" i="1"/>
  <c r="AS992" i="1"/>
  <c r="AS993" i="1"/>
  <c r="AS994" i="1"/>
  <c r="AS995" i="1"/>
  <c r="AS996" i="1"/>
  <c r="AS997" i="1"/>
  <c r="AS998" i="1"/>
  <c r="AS999" i="1"/>
  <c r="AS1000" i="1"/>
  <c r="AS1001" i="1"/>
  <c r="AS1002" i="1"/>
  <c r="AS1003" i="1"/>
  <c r="AS1004" i="1"/>
  <c r="AS1005" i="1"/>
  <c r="AS1006" i="1"/>
  <c r="AS1007" i="1"/>
  <c r="AS1008" i="1"/>
  <c r="AS1009" i="1"/>
  <c r="AS1010" i="1"/>
  <c r="AS1011" i="1"/>
  <c r="AS1012" i="1"/>
  <c r="AS1013" i="1"/>
  <c r="AS1014" i="1"/>
  <c r="AS1015" i="1"/>
  <c r="AS1016" i="1"/>
  <c r="AS1017" i="1"/>
  <c r="AS1018" i="1"/>
  <c r="AS1019" i="1"/>
  <c r="AS1020" i="1"/>
  <c r="AS1021" i="1"/>
  <c r="AS1022" i="1"/>
  <c r="AS1023" i="1"/>
  <c r="AS1024" i="1"/>
  <c r="AS1025" i="1"/>
  <c r="AS1026" i="1"/>
  <c r="AS1027" i="1"/>
  <c r="AS1028" i="1"/>
  <c r="AS1029" i="1"/>
  <c r="AS1030" i="1"/>
  <c r="AS1031" i="1"/>
  <c r="AS1032" i="1"/>
  <c r="AS1033" i="1"/>
  <c r="AS1034" i="1"/>
  <c r="AS1035" i="1"/>
  <c r="AS1036" i="1"/>
  <c r="AS1037" i="1"/>
  <c r="AS1038" i="1"/>
  <c r="AS1039" i="1"/>
  <c r="AS1040" i="1"/>
  <c r="AS1041" i="1"/>
  <c r="AS1042" i="1"/>
  <c r="AS1043" i="1"/>
  <c r="AS1044" i="1"/>
  <c r="AS1045" i="1"/>
  <c r="AS1046" i="1"/>
  <c r="AS1047" i="1"/>
  <c r="AS1048" i="1"/>
  <c r="AS1049" i="1"/>
  <c r="AS1050" i="1"/>
  <c r="AS1051" i="1"/>
  <c r="AS1052" i="1"/>
  <c r="AS1053" i="1"/>
  <c r="AS1054" i="1"/>
  <c r="AS1055" i="1"/>
  <c r="AS1056" i="1"/>
  <c r="AS1057" i="1"/>
  <c r="AS1058" i="1"/>
  <c r="AS1059" i="1"/>
  <c r="AS1060" i="1"/>
  <c r="AS1061" i="1"/>
  <c r="AS1062" i="1"/>
  <c r="AS1063" i="1"/>
  <c r="AS1064" i="1"/>
  <c r="AS1065" i="1"/>
  <c r="AS1066" i="1"/>
  <c r="AS1067" i="1"/>
  <c r="AS1068" i="1"/>
  <c r="AS1069" i="1"/>
  <c r="AS1070" i="1"/>
  <c r="AS1071" i="1"/>
  <c r="AS1072" i="1"/>
  <c r="AS1073" i="1"/>
  <c r="AS1074" i="1"/>
  <c r="AS1075" i="1"/>
  <c r="AS1076" i="1"/>
  <c r="AS1077" i="1"/>
  <c r="AS1078" i="1"/>
  <c r="AS1079" i="1"/>
  <c r="AS1080" i="1"/>
  <c r="AS1081" i="1"/>
  <c r="AS1082" i="1"/>
  <c r="AS1083" i="1"/>
  <c r="AS1084" i="1"/>
  <c r="AS1085" i="1"/>
  <c r="AS1086" i="1"/>
  <c r="AS1087" i="1"/>
  <c r="AS1088" i="1"/>
  <c r="AS1089" i="1"/>
  <c r="AS1090" i="1"/>
  <c r="AS1091" i="1"/>
  <c r="AS1092" i="1"/>
  <c r="AS1093" i="1"/>
  <c r="AS1094" i="1"/>
  <c r="AS1095" i="1"/>
  <c r="AS1096" i="1"/>
  <c r="AS1097" i="1"/>
  <c r="AS1098" i="1"/>
  <c r="AS1099" i="1"/>
  <c r="AS1100" i="1"/>
  <c r="AS1101" i="1"/>
  <c r="AS1102" i="1"/>
  <c r="AS1103" i="1"/>
  <c r="AS1104" i="1"/>
  <c r="AS1105" i="1"/>
  <c r="AS1106" i="1"/>
  <c r="AS1107" i="1"/>
  <c r="AS1108" i="1"/>
  <c r="AS1109" i="1"/>
  <c r="AS1110" i="1"/>
  <c r="AS1111" i="1"/>
  <c r="AS1112" i="1"/>
  <c r="AS1113" i="1"/>
  <c r="AS1114" i="1"/>
  <c r="AS1115" i="1"/>
  <c r="AS1116" i="1"/>
  <c r="AS1117" i="1"/>
  <c r="AS1118" i="1"/>
  <c r="AS1119" i="1"/>
  <c r="AS1120" i="1"/>
  <c r="AS1121" i="1"/>
  <c r="AS1122" i="1"/>
  <c r="AS1123" i="1"/>
  <c r="AS1124" i="1"/>
  <c r="AS1125" i="1"/>
  <c r="AS1126" i="1"/>
  <c r="AS1127" i="1"/>
  <c r="AS1128" i="1"/>
  <c r="AS1129" i="1"/>
  <c r="AS1130" i="1"/>
  <c r="AS1131" i="1"/>
  <c r="AS1132" i="1"/>
  <c r="AS1133" i="1"/>
  <c r="AS1134" i="1"/>
  <c r="AS1135" i="1"/>
  <c r="AS1136" i="1"/>
  <c r="AS1137" i="1"/>
  <c r="AS1138" i="1"/>
  <c r="AS1139" i="1"/>
  <c r="AS1140" i="1"/>
  <c r="AS1141" i="1"/>
  <c r="AS1142" i="1"/>
  <c r="AS1143" i="1"/>
  <c r="AS1144" i="1"/>
  <c r="AS1145" i="1"/>
  <c r="AS1146" i="1"/>
  <c r="AS1147" i="1"/>
  <c r="AS1148" i="1"/>
  <c r="AS1149" i="1"/>
  <c r="AS1150" i="1"/>
  <c r="AS1151" i="1"/>
  <c r="AS1152" i="1"/>
  <c r="AS1153" i="1"/>
  <c r="AS1154" i="1"/>
  <c r="AS1155" i="1"/>
  <c r="AS1156" i="1"/>
  <c r="AS1157" i="1"/>
  <c r="AS1158" i="1"/>
  <c r="AS1159" i="1"/>
  <c r="AS1160" i="1"/>
  <c r="AS1161" i="1"/>
  <c r="AS1162" i="1"/>
  <c r="AS1163" i="1"/>
  <c r="AS1164" i="1"/>
  <c r="AS1165" i="1"/>
  <c r="AS1166" i="1"/>
  <c r="AS1167" i="1"/>
  <c r="AS1168" i="1"/>
  <c r="AS1169" i="1"/>
  <c r="AS1170" i="1"/>
  <c r="AS1171" i="1"/>
  <c r="AS1172" i="1"/>
  <c r="AS1173" i="1"/>
  <c r="AS1174" i="1"/>
  <c r="AS1175" i="1"/>
  <c r="AS1176" i="1"/>
  <c r="AS1177" i="1"/>
  <c r="AS1178" i="1"/>
  <c r="AS1179" i="1"/>
  <c r="AS1180" i="1"/>
  <c r="AS1181" i="1"/>
  <c r="AS1182" i="1"/>
  <c r="AS1183" i="1"/>
  <c r="AS1184" i="1"/>
  <c r="AS1185" i="1"/>
  <c r="AS1186" i="1"/>
  <c r="AS1187" i="1"/>
  <c r="AS1188" i="1"/>
  <c r="AS1189" i="1"/>
  <c r="AS1190" i="1"/>
  <c r="AS1191" i="1"/>
  <c r="AS1192" i="1"/>
  <c r="AS1193" i="1"/>
  <c r="AS1194" i="1"/>
  <c r="AS1195" i="1"/>
  <c r="AS1196" i="1"/>
  <c r="AS1197" i="1"/>
  <c r="AS1198" i="1"/>
  <c r="AS1199" i="1"/>
  <c r="AS1200" i="1"/>
  <c r="AS1201" i="1"/>
  <c r="AS1202" i="1"/>
  <c r="AS1203" i="1"/>
  <c r="AS1204" i="1"/>
  <c r="AS1205" i="1"/>
  <c r="AS1206" i="1"/>
  <c r="AS1207" i="1"/>
  <c r="AS1208" i="1"/>
  <c r="AS1209" i="1"/>
  <c r="AS1210" i="1"/>
  <c r="AS1211" i="1"/>
  <c r="AS1212" i="1"/>
  <c r="AS1213" i="1"/>
  <c r="AS1214" i="1"/>
  <c r="AS1215" i="1"/>
  <c r="AS1216" i="1"/>
  <c r="AS1217" i="1"/>
  <c r="AS1218" i="1"/>
  <c r="AS1219" i="1"/>
  <c r="AS1220" i="1"/>
  <c r="AS1221" i="1"/>
  <c r="AS1222" i="1"/>
  <c r="AS1223" i="1"/>
  <c r="AS1224" i="1"/>
  <c r="AS1225" i="1"/>
  <c r="AS1226" i="1"/>
  <c r="AS1227" i="1"/>
  <c r="AS1228" i="1"/>
  <c r="AS1229" i="1"/>
  <c r="AS1230" i="1"/>
  <c r="AS1231" i="1"/>
  <c r="AS1232" i="1"/>
  <c r="AS1233" i="1"/>
  <c r="AS1234" i="1"/>
  <c r="AS1235" i="1"/>
  <c r="AS1236" i="1"/>
  <c r="AS1237" i="1"/>
  <c r="AS1238" i="1"/>
  <c r="AS1239" i="1"/>
  <c r="AS1240" i="1"/>
  <c r="AS1241" i="1"/>
  <c r="AS1242" i="1"/>
  <c r="AS1243" i="1"/>
  <c r="AS1244" i="1"/>
  <c r="AS1245" i="1"/>
  <c r="AS1246" i="1"/>
  <c r="AS1247" i="1"/>
  <c r="AS1248" i="1"/>
  <c r="AS1249" i="1"/>
  <c r="AS1250" i="1"/>
  <c r="AS1251" i="1"/>
  <c r="AS1252" i="1"/>
  <c r="AS1253" i="1"/>
  <c r="AS1254" i="1"/>
  <c r="AS1255" i="1"/>
  <c r="AS1256" i="1"/>
  <c r="AS1257" i="1"/>
  <c r="AS1258" i="1"/>
  <c r="AS1259" i="1"/>
  <c r="AS1260" i="1"/>
  <c r="AS1261" i="1"/>
  <c r="AS1262" i="1"/>
  <c r="AS1263" i="1"/>
  <c r="AS1264" i="1"/>
  <c r="AS1265" i="1"/>
  <c r="AS1266" i="1"/>
  <c r="AS1267" i="1"/>
  <c r="AS1268" i="1"/>
  <c r="AS1269" i="1"/>
  <c r="AS1270" i="1"/>
  <c r="AS1271" i="1"/>
  <c r="AS1272" i="1"/>
  <c r="AS1273" i="1"/>
  <c r="AS1274" i="1"/>
  <c r="AS1275" i="1"/>
  <c r="AS1276" i="1"/>
  <c r="AS1277" i="1"/>
  <c r="AS1278" i="1"/>
  <c r="AS1279" i="1"/>
  <c r="AS1280" i="1"/>
  <c r="AS1281" i="1"/>
  <c r="AS1282" i="1"/>
  <c r="AS1283" i="1"/>
  <c r="AS1284" i="1"/>
  <c r="AS1285" i="1"/>
  <c r="AS1286" i="1"/>
  <c r="AS1287" i="1"/>
  <c r="AS1288" i="1"/>
  <c r="AS1289" i="1"/>
  <c r="AS1290" i="1"/>
  <c r="AS1291" i="1"/>
  <c r="AS1292" i="1"/>
  <c r="AS1293" i="1"/>
  <c r="AS1294" i="1"/>
  <c r="AS1295" i="1"/>
  <c r="AS1296" i="1"/>
  <c r="AS1297" i="1"/>
  <c r="AS1298" i="1"/>
  <c r="AS1299" i="1"/>
  <c r="AS1300" i="1"/>
  <c r="AS1301" i="1"/>
  <c r="AS1302" i="1"/>
  <c r="AS1303" i="1"/>
  <c r="AS1304" i="1"/>
  <c r="AS1305" i="1"/>
  <c r="AS1306" i="1"/>
  <c r="AS1307" i="1"/>
  <c r="AS1308" i="1"/>
  <c r="AS1309" i="1"/>
  <c r="AS1310" i="1"/>
  <c r="AS1311" i="1"/>
  <c r="AS1312" i="1"/>
  <c r="AS1313" i="1"/>
  <c r="AS1314" i="1"/>
  <c r="AS1315" i="1"/>
  <c r="AS1316" i="1"/>
  <c r="AS1317" i="1"/>
  <c r="AS1318" i="1"/>
  <c r="AS1319" i="1"/>
  <c r="AS1320" i="1"/>
  <c r="AS1321" i="1"/>
  <c r="AS1322" i="1"/>
  <c r="AS1323" i="1"/>
  <c r="AS1324" i="1"/>
  <c r="AS1325" i="1"/>
  <c r="AS1326" i="1"/>
  <c r="AS1327" i="1"/>
  <c r="AS1328" i="1"/>
  <c r="AS1329" i="1"/>
  <c r="AS1330" i="1"/>
  <c r="AS1331" i="1"/>
  <c r="AS1332" i="1"/>
  <c r="AS1333" i="1"/>
  <c r="AS1334" i="1"/>
  <c r="AS1335" i="1"/>
  <c r="AS1336" i="1"/>
  <c r="AS1337" i="1"/>
  <c r="AS1338" i="1"/>
  <c r="AS1339" i="1"/>
  <c r="AS1340" i="1"/>
  <c r="AS1341" i="1"/>
  <c r="AS1342" i="1"/>
  <c r="AS1343" i="1"/>
  <c r="AS1344" i="1"/>
  <c r="AS1345" i="1"/>
  <c r="AS1346" i="1"/>
  <c r="AS1347" i="1"/>
  <c r="AS1348" i="1"/>
  <c r="AS1349" i="1"/>
  <c r="AS1350" i="1"/>
  <c r="AS1351" i="1"/>
  <c r="AS1352" i="1"/>
  <c r="AS1353" i="1"/>
  <c r="AS1354" i="1"/>
  <c r="AS1355" i="1"/>
  <c r="AS1356" i="1"/>
  <c r="AS1357" i="1"/>
  <c r="AS1358" i="1"/>
  <c r="AS1359" i="1"/>
  <c r="AS1360" i="1"/>
  <c r="AS1361" i="1"/>
  <c r="AS1362" i="1"/>
  <c r="AS1363" i="1"/>
  <c r="AS1364" i="1"/>
  <c r="AS1365" i="1"/>
  <c r="AS1366" i="1"/>
  <c r="AS1367" i="1"/>
  <c r="AS1368" i="1"/>
  <c r="AS1369" i="1"/>
  <c r="AS1370" i="1"/>
  <c r="AS1371" i="1"/>
  <c r="AS1372" i="1"/>
  <c r="AS1373" i="1"/>
  <c r="AS1374" i="1"/>
  <c r="AS1375" i="1"/>
  <c r="AS1376" i="1"/>
  <c r="AS1377" i="1"/>
  <c r="AS1378" i="1"/>
  <c r="AS1379" i="1"/>
  <c r="AS1380" i="1"/>
  <c r="AS1381" i="1"/>
  <c r="AS1382" i="1"/>
  <c r="AS1383" i="1"/>
  <c r="AS1384" i="1"/>
  <c r="AS1385" i="1"/>
  <c r="AS1386" i="1"/>
  <c r="AS1387" i="1"/>
  <c r="AS1388" i="1"/>
  <c r="AS1389" i="1"/>
  <c r="AS1390" i="1"/>
  <c r="AS1391" i="1"/>
  <c r="AS1392" i="1"/>
  <c r="AS1393" i="1"/>
  <c r="AS1394" i="1"/>
  <c r="AS1395" i="1"/>
  <c r="AS1396" i="1"/>
  <c r="AS1397" i="1"/>
  <c r="AS1398" i="1"/>
  <c r="AS1399" i="1"/>
  <c r="AS1400" i="1"/>
  <c r="AS1401" i="1"/>
  <c r="AS1402" i="1"/>
  <c r="AS1403" i="1"/>
  <c r="AS1404" i="1"/>
  <c r="AS1405" i="1"/>
  <c r="AS1406" i="1"/>
  <c r="AS1407" i="1"/>
  <c r="AS1408" i="1"/>
  <c r="AS1409" i="1"/>
  <c r="AS1410" i="1"/>
  <c r="AS1411" i="1"/>
  <c r="AS1412" i="1"/>
  <c r="AS1413" i="1"/>
  <c r="AS1414" i="1"/>
  <c r="AS1415" i="1"/>
  <c r="AS1416" i="1"/>
  <c r="AS1417" i="1"/>
  <c r="AS1418" i="1"/>
  <c r="AS1419" i="1"/>
  <c r="AS1420" i="1"/>
  <c r="AS1421" i="1"/>
  <c r="AS1422" i="1"/>
  <c r="AS1423" i="1"/>
  <c r="AS1424" i="1"/>
  <c r="AS1425" i="1"/>
  <c r="AS1426" i="1"/>
  <c r="AS1427" i="1"/>
  <c r="AS1428" i="1"/>
  <c r="AS1429" i="1"/>
  <c r="AS1430" i="1"/>
  <c r="AS1431" i="1"/>
  <c r="AS1432" i="1"/>
  <c r="AS1433" i="1"/>
  <c r="AS1434" i="1"/>
  <c r="AS1435" i="1"/>
  <c r="AS1436" i="1"/>
  <c r="AS1437" i="1"/>
  <c r="AS1438" i="1"/>
  <c r="AS1439" i="1"/>
  <c r="AS1440" i="1"/>
  <c r="AS1441" i="1"/>
  <c r="AS1442" i="1"/>
  <c r="AS1443" i="1"/>
  <c r="AS1444" i="1"/>
  <c r="AS1445" i="1"/>
  <c r="AS1446" i="1"/>
  <c r="AS1447" i="1"/>
  <c r="AS1448" i="1"/>
  <c r="AS1449" i="1"/>
  <c r="AS1450" i="1"/>
  <c r="AS1451" i="1"/>
  <c r="AS1452" i="1"/>
  <c r="AS1453" i="1"/>
  <c r="AS1454" i="1"/>
  <c r="AS1455" i="1"/>
  <c r="AS1456" i="1"/>
  <c r="AS1457" i="1"/>
  <c r="AS1458" i="1"/>
  <c r="AS1459" i="1"/>
  <c r="AS1460" i="1"/>
  <c r="AS1461" i="1"/>
  <c r="AS1462" i="1"/>
  <c r="AS1463" i="1"/>
  <c r="AS1464" i="1"/>
  <c r="AS1465" i="1"/>
  <c r="AS1466" i="1"/>
  <c r="AS1467" i="1"/>
  <c r="AS1468" i="1"/>
  <c r="AS1469" i="1"/>
  <c r="AS1470" i="1"/>
  <c r="AS1471" i="1"/>
  <c r="AS1472" i="1"/>
  <c r="AS1473" i="1"/>
  <c r="AS1474" i="1"/>
  <c r="AS1475" i="1"/>
  <c r="AS1476" i="1"/>
  <c r="AS1477" i="1"/>
  <c r="AS1478" i="1"/>
  <c r="AS1479" i="1"/>
  <c r="AS1480" i="1"/>
  <c r="AS1481" i="1"/>
  <c r="AS1482" i="1"/>
  <c r="AS1483" i="1"/>
  <c r="AS1484" i="1"/>
  <c r="AS1485" i="1"/>
  <c r="AS1486" i="1"/>
  <c r="AS1487" i="1"/>
  <c r="AS1488" i="1"/>
  <c r="AS1489" i="1"/>
  <c r="AS1490" i="1"/>
  <c r="AS1491" i="1"/>
  <c r="AS1492" i="1"/>
  <c r="AS1493" i="1"/>
  <c r="AS1494" i="1"/>
  <c r="AS1495" i="1"/>
  <c r="AS1496" i="1"/>
  <c r="AS1497" i="1"/>
  <c r="AS1498" i="1"/>
  <c r="AS1499" i="1"/>
  <c r="AS1500" i="1"/>
  <c r="AS1501" i="1"/>
  <c r="AS1502" i="1"/>
  <c r="AS1503" i="1"/>
  <c r="AS1504" i="1"/>
  <c r="AS1505" i="1"/>
  <c r="AS1506" i="1"/>
  <c r="AS1507" i="1"/>
  <c r="AS1508" i="1"/>
  <c r="AS1509" i="1"/>
  <c r="AS1510" i="1"/>
  <c r="AS1511" i="1"/>
  <c r="AS1512" i="1"/>
  <c r="AS1513" i="1"/>
  <c r="AS1514" i="1"/>
  <c r="AS1515" i="1"/>
  <c r="AS1516" i="1"/>
  <c r="AS1517" i="1"/>
  <c r="AS1518" i="1"/>
  <c r="AS1519" i="1"/>
  <c r="AS1520" i="1"/>
  <c r="AS1521" i="1"/>
  <c r="AS1522" i="1"/>
  <c r="AS1523" i="1"/>
  <c r="AS1524" i="1"/>
  <c r="AS1525" i="1"/>
  <c r="AS1526" i="1"/>
  <c r="AS1527" i="1"/>
  <c r="AS1528" i="1"/>
  <c r="AS1529" i="1"/>
  <c r="AS1530" i="1"/>
  <c r="AS1531" i="1"/>
  <c r="AS1532" i="1"/>
  <c r="AS1533" i="1"/>
  <c r="AS1534" i="1"/>
  <c r="AS1535" i="1"/>
  <c r="AS1536" i="1"/>
  <c r="AS1537" i="1"/>
  <c r="AS1538" i="1"/>
  <c r="AS1539" i="1"/>
  <c r="AS1540" i="1"/>
  <c r="AS1541" i="1"/>
  <c r="AS1542" i="1"/>
  <c r="AS1543" i="1"/>
  <c r="AS1544" i="1"/>
  <c r="AS1545" i="1"/>
  <c r="AS1546" i="1"/>
  <c r="AS1547" i="1"/>
  <c r="AS1548" i="1"/>
  <c r="AS1549" i="1"/>
  <c r="AS1550" i="1"/>
  <c r="AS1551" i="1"/>
  <c r="AS1552" i="1"/>
  <c r="AS1553" i="1"/>
  <c r="AS1554" i="1"/>
  <c r="AS1555" i="1"/>
  <c r="AS1556" i="1"/>
  <c r="AS1557" i="1"/>
  <c r="AS1558" i="1"/>
  <c r="AS1559" i="1"/>
  <c r="AS1560" i="1"/>
  <c r="AS1561" i="1"/>
  <c r="AS1562" i="1"/>
  <c r="AS1563" i="1"/>
  <c r="AS1564" i="1"/>
  <c r="AS1565" i="1"/>
  <c r="AS1566" i="1"/>
  <c r="AS1567" i="1"/>
  <c r="AS1568" i="1"/>
  <c r="AS1569" i="1"/>
  <c r="AS1570" i="1"/>
  <c r="AS1571" i="1"/>
  <c r="AS1572" i="1"/>
  <c r="AS1573" i="1"/>
  <c r="AS1574" i="1"/>
  <c r="AS1575" i="1"/>
  <c r="AS1576" i="1"/>
  <c r="AS1577" i="1"/>
  <c r="AS1578" i="1"/>
  <c r="AS1579" i="1"/>
  <c r="AS1580" i="1"/>
  <c r="AS1581" i="1"/>
  <c r="AS1582" i="1"/>
  <c r="AS1583" i="1"/>
  <c r="AS1584" i="1"/>
  <c r="AS1585" i="1"/>
  <c r="AS1586" i="1"/>
  <c r="AS1587" i="1"/>
  <c r="AS1588" i="1"/>
  <c r="AS1589" i="1"/>
  <c r="AS1590" i="1"/>
  <c r="AS1591" i="1"/>
  <c r="AS1592" i="1"/>
  <c r="AS1593" i="1"/>
  <c r="AS1594" i="1"/>
  <c r="AS1595" i="1"/>
  <c r="AS1596" i="1"/>
  <c r="AS1597" i="1"/>
  <c r="AS1598" i="1"/>
  <c r="AS1599" i="1"/>
  <c r="AS1600" i="1"/>
  <c r="AS1601" i="1"/>
  <c r="AS1602" i="1"/>
  <c r="AS1603" i="1"/>
  <c r="AS1604" i="1"/>
  <c r="H14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AD409" i="1"/>
  <c r="AD410" i="1"/>
  <c r="AD411" i="1"/>
  <c r="AD412" i="1"/>
  <c r="AD413" i="1"/>
  <c r="AD414" i="1"/>
  <c r="AD415" i="1"/>
  <c r="AD416" i="1"/>
  <c r="AD417" i="1"/>
  <c r="AD418" i="1"/>
  <c r="AD419" i="1"/>
  <c r="AD420" i="1"/>
  <c r="AD421" i="1"/>
  <c r="AD422" i="1"/>
  <c r="AD423" i="1"/>
  <c r="AD424" i="1"/>
  <c r="AD425" i="1"/>
  <c r="AD426" i="1"/>
  <c r="AD427" i="1"/>
  <c r="AD428" i="1"/>
  <c r="AD429" i="1"/>
  <c r="AD430" i="1"/>
  <c r="AD431" i="1"/>
  <c r="AD432" i="1"/>
  <c r="AD433" i="1"/>
  <c r="AD434" i="1"/>
  <c r="AD435" i="1"/>
  <c r="AD436" i="1"/>
  <c r="AD437" i="1"/>
  <c r="AD438" i="1"/>
  <c r="AD439" i="1"/>
  <c r="AD440" i="1"/>
  <c r="AD441" i="1"/>
  <c r="AD442" i="1"/>
  <c r="AD443" i="1"/>
  <c r="AD444" i="1"/>
  <c r="AD445" i="1"/>
  <c r="AD446" i="1"/>
  <c r="AD447" i="1"/>
  <c r="AD448" i="1"/>
  <c r="AD449" i="1"/>
  <c r="AD450" i="1"/>
  <c r="AD451" i="1"/>
  <c r="AD452" i="1"/>
  <c r="AD453" i="1"/>
  <c r="AD454" i="1"/>
  <c r="AD455" i="1"/>
  <c r="AD456" i="1"/>
  <c r="AD457" i="1"/>
  <c r="AD458" i="1"/>
  <c r="AD459" i="1"/>
  <c r="AD460" i="1"/>
  <c r="AD461" i="1"/>
  <c r="AD462" i="1"/>
  <c r="AD463" i="1"/>
  <c r="AD464" i="1"/>
  <c r="AD465" i="1"/>
  <c r="AD466" i="1"/>
  <c r="AD467" i="1"/>
  <c r="AD468" i="1"/>
  <c r="AD469" i="1"/>
  <c r="AD470" i="1"/>
  <c r="AD471" i="1"/>
  <c r="AD472" i="1"/>
  <c r="AD473" i="1"/>
  <c r="AD474" i="1"/>
  <c r="AD475" i="1"/>
  <c r="AD476" i="1"/>
  <c r="AD477" i="1"/>
  <c r="AD478" i="1"/>
  <c r="AD479" i="1"/>
  <c r="AD480" i="1"/>
  <c r="AD481" i="1"/>
  <c r="AD482" i="1"/>
  <c r="AD483" i="1"/>
  <c r="AD484" i="1"/>
  <c r="AD485" i="1"/>
  <c r="AD486" i="1"/>
  <c r="AD487" i="1"/>
  <c r="AD488" i="1"/>
  <c r="AD489" i="1"/>
  <c r="AD490" i="1"/>
  <c r="AD491" i="1"/>
  <c r="AD492" i="1"/>
  <c r="AD493" i="1"/>
  <c r="AD494" i="1"/>
  <c r="AD495" i="1"/>
  <c r="AD496" i="1"/>
  <c r="AD497" i="1"/>
  <c r="AD498" i="1"/>
  <c r="AD499" i="1"/>
  <c r="AD500" i="1"/>
  <c r="AD501" i="1"/>
  <c r="AD502" i="1"/>
  <c r="AD503" i="1"/>
  <c r="AD504" i="1"/>
  <c r="AD505" i="1"/>
  <c r="AD506" i="1"/>
  <c r="AD507" i="1"/>
  <c r="AD508" i="1"/>
  <c r="AD509" i="1"/>
  <c r="AD510" i="1"/>
  <c r="AD511" i="1"/>
  <c r="AD512" i="1"/>
  <c r="AD513" i="1"/>
  <c r="AD514" i="1"/>
  <c r="AD515" i="1"/>
  <c r="AD516" i="1"/>
  <c r="AD517" i="1"/>
  <c r="AD518" i="1"/>
  <c r="AD519" i="1"/>
  <c r="AD520" i="1"/>
  <c r="AD521" i="1"/>
  <c r="AD522" i="1"/>
  <c r="AD523" i="1"/>
  <c r="AD524" i="1"/>
  <c r="AD525" i="1"/>
  <c r="AD526" i="1"/>
  <c r="AD527" i="1"/>
  <c r="AD528" i="1"/>
  <c r="AD529" i="1"/>
  <c r="AD530" i="1"/>
  <c r="AD531" i="1"/>
  <c r="AD532" i="1"/>
  <c r="AD533" i="1"/>
  <c r="AD534" i="1"/>
  <c r="AD535" i="1"/>
  <c r="AD536" i="1"/>
  <c r="AD537" i="1"/>
  <c r="AD538" i="1"/>
  <c r="AD539" i="1"/>
  <c r="AD540" i="1"/>
  <c r="AD541" i="1"/>
  <c r="AD542" i="1"/>
  <c r="AD543" i="1"/>
  <c r="AD544" i="1"/>
  <c r="AD545" i="1"/>
  <c r="AD546" i="1"/>
  <c r="AD547" i="1"/>
  <c r="AD548" i="1"/>
  <c r="AD549" i="1"/>
  <c r="AD550" i="1"/>
  <c r="AD551" i="1"/>
  <c r="AD552" i="1"/>
  <c r="AD553" i="1"/>
  <c r="AD554" i="1"/>
  <c r="AD555" i="1"/>
  <c r="AD556" i="1"/>
  <c r="AD557" i="1"/>
  <c r="AD558" i="1"/>
  <c r="AD559" i="1"/>
  <c r="AD560" i="1"/>
  <c r="AD561" i="1"/>
  <c r="AD562" i="1"/>
  <c r="AD563" i="1"/>
  <c r="AD564" i="1"/>
  <c r="AD565" i="1"/>
  <c r="AD566" i="1"/>
  <c r="AD567" i="1"/>
  <c r="AD568" i="1"/>
  <c r="AD569" i="1"/>
  <c r="AD570" i="1"/>
  <c r="AD571" i="1"/>
  <c r="AD572" i="1"/>
  <c r="AD573" i="1"/>
  <c r="AD574" i="1"/>
  <c r="AD575" i="1"/>
  <c r="AD576" i="1"/>
  <c r="AD577" i="1"/>
  <c r="AD578" i="1"/>
  <c r="AD579" i="1"/>
  <c r="AD580" i="1"/>
  <c r="AD581" i="1"/>
  <c r="AD582" i="1"/>
  <c r="AD583" i="1"/>
  <c r="AD584" i="1"/>
  <c r="AD585" i="1"/>
  <c r="AD586" i="1"/>
  <c r="AD587" i="1"/>
  <c r="AD588" i="1"/>
  <c r="AD589" i="1"/>
  <c r="AD590" i="1"/>
  <c r="AD591" i="1"/>
  <c r="AD592" i="1"/>
  <c r="AD593" i="1"/>
  <c r="AD594" i="1"/>
  <c r="AD595" i="1"/>
  <c r="AD596" i="1"/>
  <c r="AD597" i="1"/>
  <c r="AD598" i="1"/>
  <c r="AD599" i="1"/>
  <c r="AD600" i="1"/>
  <c r="AD601" i="1"/>
  <c r="AD602" i="1"/>
  <c r="AD603" i="1"/>
  <c r="AD604" i="1"/>
  <c r="AD605" i="1"/>
  <c r="AD606" i="1"/>
  <c r="AD607" i="1"/>
  <c r="AD608" i="1"/>
  <c r="AD609" i="1"/>
  <c r="AD610" i="1"/>
  <c r="AD611" i="1"/>
  <c r="AD612" i="1"/>
  <c r="AD613" i="1"/>
  <c r="AD614" i="1"/>
  <c r="AD615" i="1"/>
  <c r="AD616" i="1"/>
  <c r="AD617" i="1"/>
  <c r="AD618" i="1"/>
  <c r="AD619" i="1"/>
  <c r="AD620" i="1"/>
  <c r="AD621" i="1"/>
  <c r="AD622" i="1"/>
  <c r="AD623" i="1"/>
  <c r="AD624" i="1"/>
  <c r="AD625" i="1"/>
  <c r="AD626" i="1"/>
  <c r="AD627" i="1"/>
  <c r="AD628" i="1"/>
  <c r="AD629" i="1"/>
  <c r="AD630" i="1"/>
  <c r="AD631" i="1"/>
  <c r="AD632" i="1"/>
  <c r="AD633" i="1"/>
  <c r="AD634" i="1"/>
  <c r="AD635" i="1"/>
  <c r="AD636" i="1"/>
  <c r="AD637" i="1"/>
  <c r="AD638" i="1"/>
  <c r="AD639" i="1"/>
  <c r="AD640" i="1"/>
  <c r="AD641" i="1"/>
  <c r="AD642" i="1"/>
  <c r="AD643" i="1"/>
  <c r="AD644" i="1"/>
  <c r="AD645" i="1"/>
  <c r="AD646" i="1"/>
  <c r="AD647" i="1"/>
  <c r="AD648" i="1"/>
  <c r="AD649" i="1"/>
  <c r="AD650" i="1"/>
  <c r="AD651" i="1"/>
  <c r="AD652" i="1"/>
  <c r="AD653" i="1"/>
  <c r="AD654" i="1"/>
  <c r="AD655" i="1"/>
  <c r="AD656" i="1"/>
  <c r="AD657" i="1"/>
  <c r="AD658" i="1"/>
  <c r="AD659" i="1"/>
  <c r="AD660" i="1"/>
  <c r="AD661" i="1"/>
  <c r="AD662" i="1"/>
  <c r="AD663" i="1"/>
  <c r="AD664" i="1"/>
  <c r="AD665" i="1"/>
  <c r="AD666" i="1"/>
  <c r="AD667" i="1"/>
  <c r="AD668" i="1"/>
  <c r="AD669" i="1"/>
  <c r="AD670" i="1"/>
  <c r="AD671" i="1"/>
  <c r="AD672" i="1"/>
  <c r="AD673" i="1"/>
  <c r="AD674" i="1"/>
  <c r="AD675" i="1"/>
  <c r="AD676" i="1"/>
  <c r="AD677" i="1"/>
  <c r="AD678" i="1"/>
  <c r="AD679" i="1"/>
  <c r="AD680" i="1"/>
  <c r="AD681" i="1"/>
  <c r="AD682" i="1"/>
  <c r="AD683" i="1"/>
  <c r="AD684" i="1"/>
  <c r="AD685" i="1"/>
  <c r="AD686" i="1"/>
  <c r="AD687" i="1"/>
  <c r="AD688" i="1"/>
  <c r="AD689" i="1"/>
  <c r="AD690" i="1"/>
  <c r="AD691" i="1"/>
  <c r="AD692" i="1"/>
  <c r="AD693" i="1"/>
  <c r="AD694" i="1"/>
  <c r="AD695" i="1"/>
  <c r="AD696" i="1"/>
  <c r="AD697" i="1"/>
  <c r="AD698" i="1"/>
  <c r="AD699" i="1"/>
  <c r="AD700" i="1"/>
  <c r="AD701" i="1"/>
  <c r="AD702" i="1"/>
  <c r="AD703" i="1"/>
  <c r="AD704" i="1"/>
  <c r="AD705" i="1"/>
  <c r="AD706" i="1"/>
  <c r="AD707" i="1"/>
  <c r="AD708" i="1"/>
  <c r="AD709" i="1"/>
  <c r="AD710" i="1"/>
  <c r="AD711" i="1"/>
  <c r="AD712" i="1"/>
  <c r="AD713" i="1"/>
  <c r="AD714" i="1"/>
  <c r="AD715" i="1"/>
  <c r="AD716" i="1"/>
  <c r="AD717" i="1"/>
  <c r="AD718" i="1"/>
  <c r="AD719" i="1"/>
  <c r="AD720" i="1"/>
  <c r="AD721" i="1"/>
  <c r="AD722" i="1"/>
  <c r="AD723" i="1"/>
  <c r="AD724" i="1"/>
  <c r="AD725" i="1"/>
  <c r="AD726" i="1"/>
  <c r="AD727" i="1"/>
  <c r="AD728" i="1"/>
  <c r="AD729" i="1"/>
  <c r="AD730" i="1"/>
  <c r="AD731" i="1"/>
  <c r="AD732" i="1"/>
  <c r="AD733" i="1"/>
  <c r="AD734" i="1"/>
  <c r="AD735" i="1"/>
  <c r="AD736" i="1"/>
  <c r="AD737" i="1"/>
  <c r="AD738" i="1"/>
  <c r="AD739" i="1"/>
  <c r="AD740" i="1"/>
  <c r="AD741" i="1"/>
  <c r="AD742" i="1"/>
  <c r="AD743" i="1"/>
  <c r="AD744" i="1"/>
  <c r="AD745" i="1"/>
  <c r="AD746" i="1"/>
  <c r="AD747" i="1"/>
  <c r="AD748" i="1"/>
  <c r="AD749" i="1"/>
  <c r="AD750" i="1"/>
  <c r="AD751" i="1"/>
  <c r="AD752" i="1"/>
  <c r="AD753" i="1"/>
  <c r="AD754" i="1"/>
  <c r="AD755" i="1"/>
  <c r="AD756" i="1"/>
  <c r="AD757" i="1"/>
  <c r="AD758" i="1"/>
  <c r="AD759" i="1"/>
  <c r="AD760" i="1"/>
  <c r="AD761" i="1"/>
  <c r="AD762" i="1"/>
  <c r="AD763" i="1"/>
  <c r="AD764" i="1"/>
  <c r="AD765" i="1"/>
  <c r="AD766" i="1"/>
  <c r="AD767" i="1"/>
  <c r="AD768" i="1"/>
  <c r="AD769" i="1"/>
  <c r="AD770" i="1"/>
  <c r="AD771" i="1"/>
  <c r="AD772" i="1"/>
  <c r="AD773" i="1"/>
  <c r="AD774" i="1"/>
  <c r="AD775" i="1"/>
  <c r="AD776" i="1"/>
  <c r="AD777" i="1"/>
  <c r="AD778" i="1"/>
  <c r="AD779" i="1"/>
  <c r="AD780" i="1"/>
  <c r="AD781" i="1"/>
  <c r="AD782" i="1"/>
  <c r="AD783" i="1"/>
  <c r="AD784" i="1"/>
  <c r="AD785" i="1"/>
  <c r="AD786" i="1"/>
  <c r="AD787" i="1"/>
  <c r="AD788" i="1"/>
  <c r="AD789" i="1"/>
  <c r="AD790" i="1"/>
  <c r="AD791" i="1"/>
  <c r="AD792" i="1"/>
  <c r="AD793" i="1"/>
  <c r="AD794" i="1"/>
  <c r="AD795" i="1"/>
  <c r="AD796" i="1"/>
  <c r="AD797" i="1"/>
  <c r="AD798" i="1"/>
  <c r="AD799" i="1"/>
  <c r="AD800" i="1"/>
  <c r="AD801" i="1"/>
  <c r="AD802" i="1"/>
  <c r="AD803" i="1"/>
  <c r="AD804" i="1"/>
  <c r="AD805" i="1"/>
  <c r="AD806" i="1"/>
  <c r="AD807" i="1"/>
  <c r="AD808" i="1"/>
  <c r="AD809" i="1"/>
  <c r="AD810" i="1"/>
  <c r="AD811" i="1"/>
  <c r="AD812" i="1"/>
  <c r="AD813" i="1"/>
  <c r="AD814" i="1"/>
  <c r="AD815" i="1"/>
  <c r="AD816" i="1"/>
  <c r="AD817" i="1"/>
  <c r="AD818" i="1"/>
  <c r="AD819" i="1"/>
  <c r="AD820" i="1"/>
  <c r="AD821" i="1"/>
  <c r="AD822" i="1"/>
  <c r="AD823" i="1"/>
  <c r="AD824" i="1"/>
  <c r="AD825" i="1"/>
  <c r="AD826" i="1"/>
  <c r="AD827" i="1"/>
  <c r="AD828" i="1"/>
  <c r="AD829" i="1"/>
  <c r="AD830" i="1"/>
  <c r="AD831" i="1"/>
  <c r="AD832" i="1"/>
  <c r="AD833" i="1"/>
  <c r="AD834" i="1"/>
  <c r="AD835" i="1"/>
  <c r="AD836" i="1"/>
  <c r="AD837" i="1"/>
  <c r="AD838" i="1"/>
  <c r="AD839" i="1"/>
  <c r="AD840" i="1"/>
  <c r="AD841" i="1"/>
  <c r="AD842" i="1"/>
  <c r="AD843" i="1"/>
  <c r="AD844" i="1"/>
  <c r="AD845" i="1"/>
  <c r="AD846" i="1"/>
  <c r="AD847" i="1"/>
  <c r="AD848" i="1"/>
  <c r="AD849" i="1"/>
  <c r="AD850" i="1"/>
  <c r="AD851" i="1"/>
  <c r="AD852" i="1"/>
  <c r="AD853" i="1"/>
  <c r="AD854" i="1"/>
  <c r="AD855" i="1"/>
  <c r="AD856" i="1"/>
  <c r="AD857" i="1"/>
  <c r="AD858" i="1"/>
  <c r="AD859" i="1"/>
  <c r="AD860" i="1"/>
  <c r="AD861" i="1"/>
  <c r="AD862" i="1"/>
  <c r="AD863" i="1"/>
  <c r="AD864" i="1"/>
  <c r="AD865" i="1"/>
  <c r="AD866" i="1"/>
  <c r="AD867" i="1"/>
  <c r="AD868" i="1"/>
  <c r="AD869" i="1"/>
  <c r="AD870" i="1"/>
  <c r="AD871" i="1"/>
  <c r="AD872" i="1"/>
  <c r="AD873" i="1"/>
  <c r="AD874" i="1"/>
  <c r="AD875" i="1"/>
  <c r="AD876" i="1"/>
  <c r="AD877" i="1"/>
  <c r="AD878" i="1"/>
  <c r="AD879" i="1"/>
  <c r="AD880" i="1"/>
  <c r="AD881" i="1"/>
  <c r="AD882" i="1"/>
  <c r="AD883" i="1"/>
  <c r="AD884" i="1"/>
  <c r="AD885" i="1"/>
  <c r="AD886" i="1"/>
  <c r="AD887" i="1"/>
  <c r="AD888" i="1"/>
  <c r="AD889" i="1"/>
  <c r="AD890" i="1"/>
  <c r="AD891" i="1"/>
  <c r="AD892" i="1"/>
  <c r="AD893" i="1"/>
  <c r="AD894" i="1"/>
  <c r="AD895" i="1"/>
  <c r="AD896" i="1"/>
  <c r="AD897" i="1"/>
  <c r="AD898" i="1"/>
  <c r="AD899" i="1"/>
  <c r="AD900" i="1"/>
  <c r="AD901" i="1"/>
  <c r="AD902" i="1"/>
  <c r="AD903" i="1"/>
  <c r="AD904" i="1"/>
  <c r="AD905" i="1"/>
  <c r="AD906" i="1"/>
  <c r="AD907" i="1"/>
  <c r="AD908" i="1"/>
  <c r="AD909" i="1"/>
  <c r="AD910" i="1"/>
  <c r="AD911" i="1"/>
  <c r="AD912" i="1"/>
  <c r="AD913" i="1"/>
  <c r="AD914" i="1"/>
  <c r="AD915" i="1"/>
  <c r="AD916" i="1"/>
  <c r="AD917" i="1"/>
  <c r="AD918" i="1"/>
  <c r="AD919" i="1"/>
  <c r="AD920" i="1"/>
  <c r="AD921" i="1"/>
  <c r="AD922" i="1"/>
  <c r="AD923" i="1"/>
  <c r="AD924" i="1"/>
  <c r="AD925" i="1"/>
  <c r="AD926" i="1"/>
  <c r="AD927" i="1"/>
  <c r="AD928" i="1"/>
  <c r="AD929" i="1"/>
  <c r="AD930" i="1"/>
  <c r="AD931" i="1"/>
  <c r="AD932" i="1"/>
  <c r="AD933" i="1"/>
  <c r="AD934" i="1"/>
  <c r="AD935" i="1"/>
  <c r="AD936" i="1"/>
  <c r="AD937" i="1"/>
  <c r="AD938" i="1"/>
  <c r="AD939" i="1"/>
  <c r="AD940" i="1"/>
  <c r="AD941" i="1"/>
  <c r="AD942" i="1"/>
  <c r="AD943" i="1"/>
  <c r="AD944" i="1"/>
  <c r="AD945" i="1"/>
  <c r="AD946" i="1"/>
  <c r="AD947" i="1"/>
  <c r="AD948" i="1"/>
  <c r="AD949" i="1"/>
  <c r="AD950" i="1"/>
  <c r="AD951" i="1"/>
  <c r="AD952" i="1"/>
  <c r="AD953" i="1"/>
  <c r="AD954" i="1"/>
  <c r="AD955" i="1"/>
  <c r="AD956" i="1"/>
  <c r="AD957" i="1"/>
  <c r="AD958" i="1"/>
  <c r="AD959" i="1"/>
  <c r="AD960" i="1"/>
  <c r="AD961" i="1"/>
  <c r="AD962" i="1"/>
  <c r="AD963" i="1"/>
  <c r="AD964" i="1"/>
  <c r="AD965" i="1"/>
  <c r="AD966" i="1"/>
  <c r="AD967" i="1"/>
  <c r="AD968" i="1"/>
  <c r="AD969" i="1"/>
  <c r="AD970" i="1"/>
  <c r="AD971" i="1"/>
  <c r="AD972" i="1"/>
  <c r="AD973" i="1"/>
  <c r="AD974" i="1"/>
  <c r="AD975" i="1"/>
  <c r="AD976" i="1"/>
  <c r="AD977" i="1"/>
  <c r="AD978" i="1"/>
  <c r="AD979" i="1"/>
  <c r="AD980" i="1"/>
  <c r="AD981" i="1"/>
  <c r="AD982" i="1"/>
  <c r="AD983" i="1"/>
  <c r="AD984" i="1"/>
  <c r="AD985" i="1"/>
  <c r="AD986" i="1"/>
  <c r="AD987" i="1"/>
  <c r="AD988" i="1"/>
  <c r="AD989" i="1"/>
  <c r="AD990" i="1"/>
  <c r="AD991" i="1"/>
  <c r="AD992" i="1"/>
  <c r="AD993" i="1"/>
  <c r="AD994" i="1"/>
  <c r="AD995" i="1"/>
  <c r="AD996" i="1"/>
  <c r="AD997" i="1"/>
  <c r="AD998" i="1"/>
  <c r="AD999" i="1"/>
  <c r="AD1000" i="1"/>
  <c r="AD1001" i="1"/>
  <c r="AD1002" i="1"/>
  <c r="AD1003" i="1"/>
  <c r="AD1004" i="1"/>
  <c r="AD1005" i="1"/>
  <c r="AD1006" i="1"/>
  <c r="AD1007" i="1"/>
  <c r="AD1008" i="1"/>
  <c r="AD1009" i="1"/>
  <c r="AD1010" i="1"/>
  <c r="AD1011" i="1"/>
  <c r="AD1012" i="1"/>
  <c r="AD1013" i="1"/>
  <c r="AD1014" i="1"/>
  <c r="AD1015" i="1"/>
  <c r="AD1016" i="1"/>
  <c r="AD1017" i="1"/>
  <c r="AD1018" i="1"/>
  <c r="AD1019" i="1"/>
  <c r="AD1020" i="1"/>
  <c r="AD1021" i="1"/>
  <c r="AD1022" i="1"/>
  <c r="AD1023" i="1"/>
  <c r="AD1024" i="1"/>
  <c r="AD1025" i="1"/>
  <c r="AD1026" i="1"/>
  <c r="AD1027" i="1"/>
  <c r="AD1028" i="1"/>
  <c r="AD1029" i="1"/>
  <c r="AD1030" i="1"/>
  <c r="AD1031" i="1"/>
  <c r="AD1032" i="1"/>
  <c r="AD1033" i="1"/>
  <c r="AD1034" i="1"/>
  <c r="AD1035" i="1"/>
  <c r="AD1036" i="1"/>
  <c r="AD1037" i="1"/>
  <c r="AD1038" i="1"/>
  <c r="AD1039" i="1"/>
  <c r="AD1040" i="1"/>
  <c r="AD1041" i="1"/>
  <c r="AD1042" i="1"/>
  <c r="AD1043" i="1"/>
  <c r="AD1044" i="1"/>
  <c r="AD1045" i="1"/>
  <c r="AD1046" i="1"/>
  <c r="AD1047" i="1"/>
  <c r="AD1048" i="1"/>
  <c r="AD1049" i="1"/>
  <c r="AD1050" i="1"/>
  <c r="AD1051" i="1"/>
  <c r="AD1052" i="1"/>
  <c r="AD1053" i="1"/>
  <c r="AD1054" i="1"/>
  <c r="AD1055" i="1"/>
  <c r="AD1056" i="1"/>
  <c r="AD1057" i="1"/>
  <c r="AD1058" i="1"/>
  <c r="AD1059" i="1"/>
  <c r="AD1060" i="1"/>
  <c r="AD1061" i="1"/>
  <c r="AD1062" i="1"/>
  <c r="AD1063" i="1"/>
  <c r="AD1064" i="1"/>
  <c r="AD1065" i="1"/>
  <c r="AD1066" i="1"/>
  <c r="AD1067" i="1"/>
  <c r="AD1068" i="1"/>
  <c r="AD1069" i="1"/>
  <c r="AD1070" i="1"/>
  <c r="AD1071" i="1"/>
  <c r="AD1072" i="1"/>
  <c r="AD1073" i="1"/>
  <c r="AD1074" i="1"/>
  <c r="AD1075" i="1"/>
  <c r="AD1076" i="1"/>
  <c r="AD1077" i="1"/>
  <c r="AD1078" i="1"/>
  <c r="AD1079" i="1"/>
  <c r="AD1080" i="1"/>
  <c r="AD1081" i="1"/>
  <c r="AD1082" i="1"/>
  <c r="AD1083" i="1"/>
  <c r="AD1084" i="1"/>
  <c r="AD1085" i="1"/>
  <c r="AD1086" i="1"/>
  <c r="AD1087" i="1"/>
  <c r="AD1088" i="1"/>
  <c r="AD1089" i="1"/>
  <c r="AD1090" i="1"/>
  <c r="AD1091" i="1"/>
  <c r="AD1092" i="1"/>
  <c r="AD1093" i="1"/>
  <c r="AD1094" i="1"/>
  <c r="AD1095" i="1"/>
  <c r="AD1096" i="1"/>
  <c r="AD1097" i="1"/>
  <c r="AD1098" i="1"/>
  <c r="AD1099" i="1"/>
  <c r="AD1100" i="1"/>
  <c r="AD1101" i="1"/>
  <c r="AD1102" i="1"/>
  <c r="AD1103" i="1"/>
  <c r="AD1104" i="1"/>
  <c r="AD1105" i="1"/>
  <c r="AD1106" i="1"/>
  <c r="AD1107" i="1"/>
  <c r="AD1108" i="1"/>
  <c r="AD1109" i="1"/>
  <c r="AD1110" i="1"/>
  <c r="AD1111" i="1"/>
  <c r="AD1112" i="1"/>
  <c r="AD1113" i="1"/>
  <c r="AD1114" i="1"/>
  <c r="AD1115" i="1"/>
  <c r="AD1116" i="1"/>
  <c r="AD1117" i="1"/>
  <c r="AD1118" i="1"/>
  <c r="AD1119" i="1"/>
  <c r="AD1120" i="1"/>
  <c r="AD1121" i="1"/>
  <c r="AD1122" i="1"/>
  <c r="AD1123" i="1"/>
  <c r="AD1124" i="1"/>
  <c r="AD1125" i="1"/>
  <c r="AD1126" i="1"/>
  <c r="AD1127" i="1"/>
  <c r="AD1128" i="1"/>
  <c r="AD1129" i="1"/>
  <c r="AD1130" i="1"/>
  <c r="AD1131" i="1"/>
  <c r="AD1132" i="1"/>
  <c r="AD1133" i="1"/>
  <c r="AD1134" i="1"/>
  <c r="AD1135" i="1"/>
  <c r="AD1136" i="1"/>
  <c r="AD1137" i="1"/>
  <c r="AD1138" i="1"/>
  <c r="AD1139" i="1"/>
  <c r="AD1140" i="1"/>
  <c r="AD1141" i="1"/>
  <c r="AD1142" i="1"/>
  <c r="AD1143" i="1"/>
  <c r="AD1144" i="1"/>
  <c r="AD1145" i="1"/>
  <c r="AD1146" i="1"/>
  <c r="AD1147" i="1"/>
  <c r="AD1148" i="1"/>
  <c r="AD1149" i="1"/>
  <c r="AD1150" i="1"/>
  <c r="AD1151" i="1"/>
  <c r="AD1152" i="1"/>
  <c r="AD1153" i="1"/>
  <c r="AD1154" i="1"/>
  <c r="AD1155" i="1"/>
  <c r="AD1156" i="1"/>
  <c r="AD1157" i="1"/>
  <c r="AD1158" i="1"/>
  <c r="AD1159" i="1"/>
  <c r="AD1160" i="1"/>
  <c r="AD1161" i="1"/>
  <c r="AD1162" i="1"/>
  <c r="AD1163" i="1"/>
  <c r="AD1164" i="1"/>
  <c r="AD1165" i="1"/>
  <c r="AD1166" i="1"/>
  <c r="AD1167" i="1"/>
  <c r="AD1168" i="1"/>
  <c r="AD1169" i="1"/>
  <c r="AD1170" i="1"/>
  <c r="AD1171" i="1"/>
  <c r="AD1172" i="1"/>
  <c r="AD1173" i="1"/>
  <c r="AD1174" i="1"/>
  <c r="AD1175" i="1"/>
  <c r="AD1176" i="1"/>
  <c r="AD1177" i="1"/>
  <c r="AD1178" i="1"/>
  <c r="AD1179" i="1"/>
  <c r="AD1180" i="1"/>
  <c r="AD1181" i="1"/>
  <c r="AD1182" i="1"/>
  <c r="AD1183" i="1"/>
  <c r="AD1184" i="1"/>
  <c r="AD1185" i="1"/>
  <c r="AD1186" i="1"/>
  <c r="AD1187" i="1"/>
  <c r="AD1188" i="1"/>
  <c r="AD1189" i="1"/>
  <c r="AD1190" i="1"/>
  <c r="AD1191" i="1"/>
  <c r="AD1192" i="1"/>
  <c r="AD1193" i="1"/>
  <c r="AD1194" i="1"/>
  <c r="AD1195" i="1"/>
  <c r="AD1196" i="1"/>
  <c r="AD1197" i="1"/>
  <c r="AD1198" i="1"/>
  <c r="AD1199" i="1"/>
  <c r="AD1200" i="1"/>
  <c r="AD1201" i="1"/>
  <c r="AD1202" i="1"/>
  <c r="AD1203" i="1"/>
  <c r="AD1204" i="1"/>
  <c r="AD1205" i="1"/>
  <c r="AD1206" i="1"/>
  <c r="AD1207" i="1"/>
  <c r="AD1208" i="1"/>
  <c r="AD1209" i="1"/>
  <c r="AD1210" i="1"/>
  <c r="AD1211" i="1"/>
  <c r="AD1212" i="1"/>
  <c r="AD1213" i="1"/>
  <c r="AD1214" i="1"/>
  <c r="AD1215" i="1"/>
  <c r="AD1216" i="1"/>
  <c r="AD1217" i="1"/>
  <c r="AD1218" i="1"/>
  <c r="AD1219" i="1"/>
  <c r="AD1220" i="1"/>
  <c r="AD1221" i="1"/>
  <c r="AD1222" i="1"/>
  <c r="AD1223" i="1"/>
  <c r="AD1224" i="1"/>
  <c r="AD1225" i="1"/>
  <c r="AD1226" i="1"/>
  <c r="AD1227" i="1"/>
  <c r="AD1228" i="1"/>
  <c r="AD1229" i="1"/>
  <c r="AD1230" i="1"/>
  <c r="AD1231" i="1"/>
  <c r="AD1232" i="1"/>
  <c r="AD1233" i="1"/>
  <c r="AD1234" i="1"/>
  <c r="AD1235" i="1"/>
  <c r="AD1236" i="1"/>
  <c r="AD1237" i="1"/>
  <c r="AD1238" i="1"/>
  <c r="AD1239" i="1"/>
  <c r="AD1240" i="1"/>
  <c r="AD1241" i="1"/>
  <c r="AD1242" i="1"/>
  <c r="AD1243" i="1"/>
  <c r="AD1244" i="1"/>
  <c r="AD1245" i="1"/>
  <c r="AD1246" i="1"/>
  <c r="AD1247" i="1"/>
  <c r="AD1248" i="1"/>
  <c r="AD1249" i="1"/>
  <c r="AD1250" i="1"/>
  <c r="AD1251" i="1"/>
  <c r="AD1252" i="1"/>
  <c r="AD1253" i="1"/>
  <c r="AD1254" i="1"/>
  <c r="AD1255" i="1"/>
  <c r="AD1256" i="1"/>
  <c r="AD1257" i="1"/>
  <c r="AD1258" i="1"/>
  <c r="AD1259" i="1"/>
  <c r="AD1260" i="1"/>
  <c r="AD1261" i="1"/>
  <c r="AD1262" i="1"/>
  <c r="AD1263" i="1"/>
  <c r="AD1264" i="1"/>
  <c r="AD1265" i="1"/>
  <c r="AD1266" i="1"/>
  <c r="AD1267" i="1"/>
  <c r="AD1268" i="1"/>
  <c r="AD1269" i="1"/>
  <c r="AD1270" i="1"/>
  <c r="AD1271" i="1"/>
  <c r="AD1272" i="1"/>
  <c r="AD1273" i="1"/>
  <c r="AD1274" i="1"/>
  <c r="AD1275" i="1"/>
  <c r="AD1276" i="1"/>
  <c r="AD1277" i="1"/>
  <c r="AD1278" i="1"/>
  <c r="AD1279" i="1"/>
  <c r="AD1280" i="1"/>
  <c r="AD1281" i="1"/>
  <c r="AD1282" i="1"/>
  <c r="AD1283" i="1"/>
  <c r="AD1284" i="1"/>
  <c r="AD1285" i="1"/>
  <c r="AD1286" i="1"/>
  <c r="AD1287" i="1"/>
  <c r="AD1288" i="1"/>
  <c r="AD1289" i="1"/>
  <c r="AD1290" i="1"/>
  <c r="AD1291" i="1"/>
  <c r="AD1292" i="1"/>
  <c r="AD1293" i="1"/>
  <c r="AD1294" i="1"/>
  <c r="AD1295" i="1"/>
  <c r="AD1296" i="1"/>
  <c r="AD1297" i="1"/>
  <c r="AD1298" i="1"/>
  <c r="AD1299" i="1"/>
  <c r="AD1300" i="1"/>
  <c r="AD1301" i="1"/>
  <c r="AD1302" i="1"/>
  <c r="AD1303" i="1"/>
  <c r="AD1304" i="1"/>
  <c r="AD1305" i="1"/>
  <c r="AD1306" i="1"/>
  <c r="AD1307" i="1"/>
  <c r="AD1308" i="1"/>
  <c r="AD1309" i="1"/>
  <c r="AD1310" i="1"/>
  <c r="AD1311" i="1"/>
  <c r="AD1312" i="1"/>
  <c r="AD1313" i="1"/>
  <c r="AD1314" i="1"/>
  <c r="AD1315" i="1"/>
  <c r="AD1316" i="1"/>
  <c r="AD1317" i="1"/>
  <c r="AD1318" i="1"/>
  <c r="AD1319" i="1"/>
  <c r="AD1320" i="1"/>
  <c r="AD1321" i="1"/>
  <c r="AD1322" i="1"/>
  <c r="AD1323" i="1"/>
  <c r="AD1324" i="1"/>
  <c r="AD1325" i="1"/>
  <c r="AD1326" i="1"/>
  <c r="AD1327" i="1"/>
  <c r="AD1328" i="1"/>
  <c r="AD1329" i="1"/>
  <c r="AD1330" i="1"/>
  <c r="AD1331" i="1"/>
  <c r="AD1332" i="1"/>
  <c r="AD1333" i="1"/>
  <c r="AD1334" i="1"/>
  <c r="AD1335" i="1"/>
  <c r="AD1336" i="1"/>
  <c r="AD1337" i="1"/>
  <c r="AD1338" i="1"/>
  <c r="AD1339" i="1"/>
  <c r="AD1340" i="1"/>
  <c r="AD1341" i="1"/>
  <c r="AD1342" i="1"/>
  <c r="AD1343" i="1"/>
  <c r="AD1344" i="1"/>
  <c r="AD1345" i="1"/>
  <c r="AD1346" i="1"/>
  <c r="AD1347" i="1"/>
  <c r="AD1348" i="1"/>
  <c r="AD1349" i="1"/>
  <c r="AD1350" i="1"/>
  <c r="AD1351" i="1"/>
  <c r="AD1352" i="1"/>
  <c r="AD1353" i="1"/>
  <c r="AD1354" i="1"/>
  <c r="AD1355" i="1"/>
  <c r="AD1356" i="1"/>
  <c r="AD1357" i="1"/>
  <c r="AD1358" i="1"/>
  <c r="AD1359" i="1"/>
  <c r="AD1360" i="1"/>
  <c r="AD1361" i="1"/>
  <c r="AD1362" i="1"/>
  <c r="AD1363" i="1"/>
  <c r="AD1364" i="1"/>
  <c r="AD1365" i="1"/>
  <c r="AD1366" i="1"/>
  <c r="AD1367" i="1"/>
  <c r="AD1368" i="1"/>
  <c r="AD1369" i="1"/>
  <c r="AD1370" i="1"/>
  <c r="AD1371" i="1"/>
  <c r="AD1372" i="1"/>
  <c r="AD1373" i="1"/>
  <c r="AD1374" i="1"/>
  <c r="AD1375" i="1"/>
  <c r="AD1376" i="1"/>
  <c r="AD1377" i="1"/>
  <c r="AD1378" i="1"/>
  <c r="AD1379" i="1"/>
  <c r="AD1380" i="1"/>
  <c r="AD1381" i="1"/>
  <c r="AD1382" i="1"/>
  <c r="AD1383" i="1"/>
  <c r="AD1384" i="1"/>
  <c r="AD1385" i="1"/>
  <c r="AD1386" i="1"/>
  <c r="AD1387" i="1"/>
  <c r="AD1388" i="1"/>
  <c r="AD1389" i="1"/>
  <c r="AD1390" i="1"/>
  <c r="AD1391" i="1"/>
  <c r="AD1392" i="1"/>
  <c r="AD1393" i="1"/>
  <c r="AD1394" i="1"/>
  <c r="AD1395" i="1"/>
  <c r="AD1396" i="1"/>
  <c r="AD1397" i="1"/>
  <c r="AD1398" i="1"/>
  <c r="AD1399" i="1"/>
  <c r="AD1400" i="1"/>
  <c r="AD1401" i="1"/>
  <c r="AD1402" i="1"/>
  <c r="AD1403" i="1"/>
  <c r="AD1404" i="1"/>
  <c r="AD1405" i="1"/>
  <c r="AD1406" i="1"/>
  <c r="AD1407" i="1"/>
  <c r="AD1408" i="1"/>
  <c r="AD1409" i="1"/>
  <c r="AD1410" i="1"/>
  <c r="AD1411" i="1"/>
  <c r="AD1412" i="1"/>
  <c r="AD1413" i="1"/>
  <c r="AD1414" i="1"/>
  <c r="AD1415" i="1"/>
  <c r="AD1416" i="1"/>
  <c r="AD1417" i="1"/>
  <c r="AD1418" i="1"/>
  <c r="AD1419" i="1"/>
  <c r="AD1420" i="1"/>
  <c r="AD1421" i="1"/>
  <c r="AD1422" i="1"/>
  <c r="AD1423" i="1"/>
  <c r="AD1424" i="1"/>
  <c r="AD1425" i="1"/>
  <c r="AD1426" i="1"/>
  <c r="AD1427" i="1"/>
  <c r="AD1428" i="1"/>
  <c r="AD1429" i="1"/>
  <c r="AD1430" i="1"/>
  <c r="AD1431" i="1"/>
  <c r="AD1432" i="1"/>
  <c r="AD1433" i="1"/>
  <c r="AD1434" i="1"/>
  <c r="AD1435" i="1"/>
  <c r="AD1436" i="1"/>
  <c r="AD1437" i="1"/>
  <c r="AD1438" i="1"/>
  <c r="AD1439" i="1"/>
  <c r="AD1440" i="1"/>
  <c r="AD1441" i="1"/>
  <c r="AD1442" i="1"/>
  <c r="AD1443" i="1"/>
  <c r="AD1444" i="1"/>
  <c r="AD1445" i="1"/>
  <c r="AD1446" i="1"/>
  <c r="AD1447" i="1"/>
  <c r="AD1448" i="1"/>
  <c r="AD1449" i="1"/>
  <c r="AD1450" i="1"/>
  <c r="AD1451" i="1"/>
  <c r="AD1452" i="1"/>
  <c r="AD1453" i="1"/>
  <c r="AD1454" i="1"/>
  <c r="AD1455" i="1"/>
  <c r="AD1456" i="1"/>
  <c r="AD1457" i="1"/>
  <c r="AD1458" i="1"/>
  <c r="AD1459" i="1"/>
  <c r="AD1460" i="1"/>
  <c r="AD1461" i="1"/>
  <c r="AD1462" i="1"/>
  <c r="AD1463" i="1"/>
  <c r="AD1464" i="1"/>
  <c r="AD1465" i="1"/>
  <c r="AD1466" i="1"/>
  <c r="AD1467" i="1"/>
  <c r="AD1468" i="1"/>
  <c r="AD1469" i="1"/>
  <c r="AD1470" i="1"/>
  <c r="AD1471" i="1"/>
  <c r="AD1472" i="1"/>
  <c r="AD1473" i="1"/>
  <c r="AD1474" i="1"/>
  <c r="AD1475" i="1"/>
  <c r="AD1476" i="1"/>
  <c r="AD1477" i="1"/>
  <c r="AD1478" i="1"/>
  <c r="AD1479" i="1"/>
  <c r="AD1480" i="1"/>
  <c r="AD1481" i="1"/>
  <c r="AD1482" i="1"/>
  <c r="AD1483" i="1"/>
  <c r="AD1484" i="1"/>
  <c r="AD1485" i="1"/>
  <c r="AD1486" i="1"/>
  <c r="AD1487" i="1"/>
  <c r="AD1488" i="1"/>
  <c r="AD1489" i="1"/>
  <c r="AD1490" i="1"/>
  <c r="AD1491" i="1"/>
  <c r="AD1492" i="1"/>
  <c r="AD1493" i="1"/>
  <c r="AD1494" i="1"/>
  <c r="AD1495" i="1"/>
  <c r="AD1496" i="1"/>
  <c r="AD1497" i="1"/>
  <c r="AD1498" i="1"/>
  <c r="AD1499" i="1"/>
  <c r="AD1500" i="1"/>
  <c r="AD1501" i="1"/>
  <c r="AD1502" i="1"/>
  <c r="AD1503" i="1"/>
  <c r="AD1504" i="1"/>
  <c r="AD1505" i="1"/>
  <c r="AD1506" i="1"/>
  <c r="AD1507" i="1"/>
  <c r="AD1508" i="1"/>
  <c r="AD1509" i="1"/>
  <c r="AD1510" i="1"/>
  <c r="AD1511" i="1"/>
  <c r="AD1512" i="1"/>
  <c r="AD1513" i="1"/>
  <c r="AD1514" i="1"/>
  <c r="AD1515" i="1"/>
  <c r="AD1516" i="1"/>
  <c r="AD1517" i="1"/>
  <c r="AD1518" i="1"/>
  <c r="AD1519" i="1"/>
  <c r="AD1520" i="1"/>
  <c r="AD1521" i="1"/>
  <c r="AD1522" i="1"/>
  <c r="AD1523" i="1"/>
  <c r="AD1524" i="1"/>
  <c r="AD1525" i="1"/>
  <c r="AD1526" i="1"/>
  <c r="AD1527" i="1"/>
  <c r="AD1528" i="1"/>
  <c r="AD1529" i="1"/>
  <c r="AD1530" i="1"/>
  <c r="AD1531" i="1"/>
  <c r="AD1532" i="1"/>
  <c r="AD1533" i="1"/>
  <c r="AD1534" i="1"/>
  <c r="AD1535" i="1"/>
  <c r="AD1536" i="1"/>
  <c r="AD1537" i="1"/>
  <c r="AD1538" i="1"/>
  <c r="AD1539" i="1"/>
  <c r="AD1540" i="1"/>
  <c r="AD1541" i="1"/>
  <c r="AD1542" i="1"/>
  <c r="AD1543" i="1"/>
  <c r="AD1544" i="1"/>
  <c r="AD1545" i="1"/>
  <c r="AD1546" i="1"/>
  <c r="AD1547" i="1"/>
  <c r="AD1548" i="1"/>
  <c r="AD1549" i="1"/>
  <c r="AD1550" i="1"/>
  <c r="AD1551" i="1"/>
  <c r="AD1552" i="1"/>
  <c r="AD1553" i="1"/>
  <c r="AD1554" i="1"/>
  <c r="AD1555" i="1"/>
  <c r="AD1556" i="1"/>
  <c r="AD1557" i="1"/>
  <c r="AD1558" i="1"/>
  <c r="AD1559" i="1"/>
  <c r="AD1560" i="1"/>
  <c r="AD1561" i="1"/>
  <c r="AD1562" i="1"/>
  <c r="AD1563" i="1"/>
  <c r="AD1564" i="1"/>
  <c r="AD1565" i="1"/>
  <c r="AD1566" i="1"/>
  <c r="AD1567" i="1"/>
  <c r="AD1568" i="1"/>
  <c r="AD1569" i="1"/>
  <c r="AD1570" i="1"/>
  <c r="AD1571" i="1"/>
  <c r="AD1572" i="1"/>
  <c r="AD1573" i="1"/>
  <c r="AD1574" i="1"/>
  <c r="AD1575" i="1"/>
  <c r="AD1576" i="1"/>
  <c r="AD1577" i="1"/>
  <c r="AD1578" i="1"/>
  <c r="AD1579" i="1"/>
  <c r="AD1580" i="1"/>
  <c r="AD1581" i="1"/>
  <c r="AD1582" i="1"/>
  <c r="AD1583" i="1"/>
  <c r="AD1584" i="1"/>
  <c r="AD1585" i="1"/>
  <c r="AD1586" i="1"/>
  <c r="AD1587" i="1"/>
  <c r="AD1588" i="1"/>
  <c r="AD1589" i="1"/>
  <c r="AD1590" i="1"/>
  <c r="AD1591" i="1"/>
  <c r="AD1592" i="1"/>
  <c r="AD1593" i="1"/>
  <c r="AD1594" i="1"/>
  <c r="AD1595" i="1"/>
  <c r="AD1596" i="1"/>
  <c r="AD1597" i="1"/>
  <c r="AD1598" i="1"/>
  <c r="AD1599" i="1"/>
  <c r="AD1600" i="1"/>
  <c r="AD1601" i="1"/>
  <c r="AD1602" i="1"/>
  <c r="AD1603" i="1"/>
  <c r="AD1604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8" i="1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C213" i="1"/>
  <c r="AC214" i="1"/>
  <c r="AC215" i="1"/>
  <c r="AC216" i="1"/>
  <c r="AC217" i="1"/>
  <c r="AC218" i="1"/>
  <c r="AC219" i="1"/>
  <c r="AC220" i="1"/>
  <c r="AC221" i="1"/>
  <c r="AC222" i="1"/>
  <c r="AC223" i="1"/>
  <c r="AC224" i="1"/>
  <c r="AC225" i="1"/>
  <c r="AC226" i="1"/>
  <c r="AC227" i="1"/>
  <c r="AC228" i="1"/>
  <c r="AC229" i="1"/>
  <c r="AC230" i="1"/>
  <c r="AC231" i="1"/>
  <c r="AC232" i="1"/>
  <c r="AC233" i="1"/>
  <c r="AC234" i="1"/>
  <c r="AC235" i="1"/>
  <c r="AC236" i="1"/>
  <c r="AC237" i="1"/>
  <c r="AC238" i="1"/>
  <c r="AC239" i="1"/>
  <c r="AC240" i="1"/>
  <c r="AC241" i="1"/>
  <c r="AC242" i="1"/>
  <c r="AC243" i="1"/>
  <c r="AC244" i="1"/>
  <c r="AC245" i="1"/>
  <c r="AC246" i="1"/>
  <c r="AC247" i="1"/>
  <c r="AC248" i="1"/>
  <c r="AC249" i="1"/>
  <c r="AC250" i="1"/>
  <c r="AC251" i="1"/>
  <c r="AC252" i="1"/>
  <c r="AC253" i="1"/>
  <c r="AC254" i="1"/>
  <c r="AC255" i="1"/>
  <c r="AC256" i="1"/>
  <c r="AC257" i="1"/>
  <c r="AC258" i="1"/>
  <c r="AC259" i="1"/>
  <c r="AC260" i="1"/>
  <c r="AC261" i="1"/>
  <c r="AC262" i="1"/>
  <c r="AC263" i="1"/>
  <c r="AC264" i="1"/>
  <c r="AC265" i="1"/>
  <c r="AC266" i="1"/>
  <c r="AC267" i="1"/>
  <c r="AC268" i="1"/>
  <c r="AC269" i="1"/>
  <c r="AC270" i="1"/>
  <c r="AC271" i="1"/>
  <c r="AC272" i="1"/>
  <c r="AC273" i="1"/>
  <c r="AC274" i="1"/>
  <c r="AC275" i="1"/>
  <c r="AC276" i="1"/>
  <c r="AC277" i="1"/>
  <c r="AC278" i="1"/>
  <c r="AC279" i="1"/>
  <c r="AC280" i="1"/>
  <c r="AC281" i="1"/>
  <c r="AC282" i="1"/>
  <c r="AC283" i="1"/>
  <c r="AC284" i="1"/>
  <c r="AC285" i="1"/>
  <c r="AC286" i="1"/>
  <c r="AC287" i="1"/>
  <c r="AC288" i="1"/>
  <c r="AC289" i="1"/>
  <c r="AC290" i="1"/>
  <c r="AC291" i="1"/>
  <c r="AC292" i="1"/>
  <c r="AC293" i="1"/>
  <c r="AC294" i="1"/>
  <c r="AC295" i="1"/>
  <c r="AC296" i="1"/>
  <c r="AC297" i="1"/>
  <c r="AC298" i="1"/>
  <c r="AC299" i="1"/>
  <c r="AC300" i="1"/>
  <c r="AC301" i="1"/>
  <c r="AC302" i="1"/>
  <c r="AC303" i="1"/>
  <c r="AC304" i="1"/>
  <c r="AC305" i="1"/>
  <c r="AC306" i="1"/>
  <c r="AC307" i="1"/>
  <c r="AC308" i="1"/>
  <c r="AC309" i="1"/>
  <c r="AC310" i="1"/>
  <c r="AC311" i="1"/>
  <c r="AC312" i="1"/>
  <c r="AC313" i="1"/>
  <c r="AC314" i="1"/>
  <c r="AC315" i="1"/>
  <c r="AC316" i="1"/>
  <c r="AC317" i="1"/>
  <c r="AC318" i="1"/>
  <c r="AC319" i="1"/>
  <c r="AC320" i="1"/>
  <c r="AC321" i="1"/>
  <c r="AC322" i="1"/>
  <c r="AC323" i="1"/>
  <c r="AC324" i="1"/>
  <c r="AC325" i="1"/>
  <c r="AC326" i="1"/>
  <c r="AC327" i="1"/>
  <c r="AC328" i="1"/>
  <c r="AC329" i="1"/>
  <c r="AC330" i="1"/>
  <c r="AC331" i="1"/>
  <c r="AC332" i="1"/>
  <c r="AC333" i="1"/>
  <c r="AC334" i="1"/>
  <c r="AC335" i="1"/>
  <c r="AC336" i="1"/>
  <c r="AC337" i="1"/>
  <c r="AC338" i="1"/>
  <c r="AC339" i="1"/>
  <c r="AC340" i="1"/>
  <c r="AC341" i="1"/>
  <c r="AC342" i="1"/>
  <c r="AC343" i="1"/>
  <c r="AC344" i="1"/>
  <c r="AC345" i="1"/>
  <c r="AC346" i="1"/>
  <c r="AC347" i="1"/>
  <c r="AC348" i="1"/>
  <c r="AC349" i="1"/>
  <c r="AC350" i="1"/>
  <c r="AC351" i="1"/>
  <c r="AC352" i="1"/>
  <c r="AC353" i="1"/>
  <c r="AC354" i="1"/>
  <c r="AC355" i="1"/>
  <c r="AC356" i="1"/>
  <c r="AC357" i="1"/>
  <c r="AC358" i="1"/>
  <c r="AC359" i="1"/>
  <c r="AC360" i="1"/>
  <c r="AC361" i="1"/>
  <c r="AC362" i="1"/>
  <c r="AC363" i="1"/>
  <c r="AC364" i="1"/>
  <c r="AC365" i="1"/>
  <c r="AC366" i="1"/>
  <c r="AC367" i="1"/>
  <c r="AC368" i="1"/>
  <c r="AC369" i="1"/>
  <c r="AC370" i="1"/>
  <c r="AC371" i="1"/>
  <c r="AC372" i="1"/>
  <c r="AC373" i="1"/>
  <c r="AC374" i="1"/>
  <c r="AC375" i="1"/>
  <c r="AC376" i="1"/>
  <c r="AC377" i="1"/>
  <c r="AC378" i="1"/>
  <c r="AC379" i="1"/>
  <c r="AC380" i="1"/>
  <c r="AC381" i="1"/>
  <c r="AC382" i="1"/>
  <c r="AC383" i="1"/>
  <c r="AC384" i="1"/>
  <c r="AC385" i="1"/>
  <c r="AC386" i="1"/>
  <c r="AC387" i="1"/>
  <c r="AC388" i="1"/>
  <c r="AC389" i="1"/>
  <c r="AC390" i="1"/>
  <c r="AC391" i="1"/>
  <c r="AC392" i="1"/>
  <c r="AC393" i="1"/>
  <c r="AC394" i="1"/>
  <c r="AC395" i="1"/>
  <c r="AC396" i="1"/>
  <c r="AC397" i="1"/>
  <c r="AC398" i="1"/>
  <c r="AC399" i="1"/>
  <c r="AC400" i="1"/>
  <c r="AC401" i="1"/>
  <c r="AC402" i="1"/>
  <c r="AC403" i="1"/>
  <c r="AC404" i="1"/>
  <c r="AC405" i="1"/>
  <c r="AC406" i="1"/>
  <c r="AC407" i="1"/>
  <c r="AC408" i="1"/>
  <c r="AC409" i="1"/>
  <c r="AC410" i="1"/>
  <c r="AC411" i="1"/>
  <c r="AC412" i="1"/>
  <c r="AC413" i="1"/>
  <c r="AC414" i="1"/>
  <c r="AC415" i="1"/>
  <c r="AC416" i="1"/>
  <c r="AC417" i="1"/>
  <c r="AC418" i="1"/>
  <c r="AC419" i="1"/>
  <c r="AC420" i="1"/>
  <c r="AC421" i="1"/>
  <c r="AC422" i="1"/>
  <c r="AC423" i="1"/>
  <c r="AC424" i="1"/>
  <c r="AC425" i="1"/>
  <c r="AC426" i="1"/>
  <c r="AC427" i="1"/>
  <c r="AC428" i="1"/>
  <c r="AC429" i="1"/>
  <c r="AC430" i="1"/>
  <c r="AC431" i="1"/>
  <c r="AC432" i="1"/>
  <c r="AC433" i="1"/>
  <c r="AC434" i="1"/>
  <c r="AC435" i="1"/>
  <c r="AC436" i="1"/>
  <c r="AC437" i="1"/>
  <c r="AC438" i="1"/>
  <c r="AC439" i="1"/>
  <c r="AC440" i="1"/>
  <c r="AC441" i="1"/>
  <c r="AC442" i="1"/>
  <c r="AC443" i="1"/>
  <c r="AC444" i="1"/>
  <c r="AC445" i="1"/>
  <c r="AC446" i="1"/>
  <c r="AC447" i="1"/>
  <c r="AC448" i="1"/>
  <c r="AC449" i="1"/>
  <c r="AC450" i="1"/>
  <c r="AC451" i="1"/>
  <c r="AC452" i="1"/>
  <c r="AC453" i="1"/>
  <c r="AC454" i="1"/>
  <c r="AC455" i="1"/>
  <c r="AC456" i="1"/>
  <c r="AC457" i="1"/>
  <c r="AC458" i="1"/>
  <c r="AC459" i="1"/>
  <c r="AC460" i="1"/>
  <c r="AC461" i="1"/>
  <c r="AC462" i="1"/>
  <c r="AC463" i="1"/>
  <c r="AC464" i="1"/>
  <c r="AC465" i="1"/>
  <c r="AC466" i="1"/>
  <c r="AC467" i="1"/>
  <c r="AC468" i="1"/>
  <c r="AC469" i="1"/>
  <c r="AC470" i="1"/>
  <c r="AC471" i="1"/>
  <c r="AC472" i="1"/>
  <c r="AC473" i="1"/>
  <c r="AC474" i="1"/>
  <c r="AC475" i="1"/>
  <c r="AC476" i="1"/>
  <c r="AC477" i="1"/>
  <c r="AC478" i="1"/>
  <c r="AC479" i="1"/>
  <c r="AC480" i="1"/>
  <c r="AC481" i="1"/>
  <c r="AC482" i="1"/>
  <c r="AC483" i="1"/>
  <c r="AC484" i="1"/>
  <c r="AC485" i="1"/>
  <c r="AC486" i="1"/>
  <c r="AC487" i="1"/>
  <c r="AC488" i="1"/>
  <c r="AC489" i="1"/>
  <c r="AC490" i="1"/>
  <c r="AC491" i="1"/>
  <c r="AC492" i="1"/>
  <c r="AC493" i="1"/>
  <c r="AC494" i="1"/>
  <c r="AC495" i="1"/>
  <c r="AC496" i="1"/>
  <c r="AC497" i="1"/>
  <c r="AC498" i="1"/>
  <c r="AC499" i="1"/>
  <c r="AC500" i="1"/>
  <c r="AC501" i="1"/>
  <c r="AC502" i="1"/>
  <c r="AC503" i="1"/>
  <c r="AC504" i="1"/>
  <c r="AC505" i="1"/>
  <c r="AC506" i="1"/>
  <c r="AC507" i="1"/>
  <c r="AC508" i="1"/>
  <c r="AC509" i="1"/>
  <c r="AC510" i="1"/>
  <c r="AC511" i="1"/>
  <c r="AC512" i="1"/>
  <c r="AC513" i="1"/>
  <c r="AC514" i="1"/>
  <c r="AC515" i="1"/>
  <c r="AC516" i="1"/>
  <c r="AC517" i="1"/>
  <c r="AC518" i="1"/>
  <c r="AC519" i="1"/>
  <c r="AC520" i="1"/>
  <c r="AC521" i="1"/>
  <c r="AC522" i="1"/>
  <c r="AC523" i="1"/>
  <c r="AC524" i="1"/>
  <c r="AC525" i="1"/>
  <c r="AC526" i="1"/>
  <c r="AC527" i="1"/>
  <c r="AC528" i="1"/>
  <c r="AC529" i="1"/>
  <c r="AC530" i="1"/>
  <c r="AC531" i="1"/>
  <c r="AC532" i="1"/>
  <c r="AC533" i="1"/>
  <c r="AC534" i="1"/>
  <c r="AC535" i="1"/>
  <c r="AC536" i="1"/>
  <c r="AC537" i="1"/>
  <c r="AC538" i="1"/>
  <c r="AC539" i="1"/>
  <c r="AC540" i="1"/>
  <c r="AC541" i="1"/>
  <c r="AC542" i="1"/>
  <c r="AC543" i="1"/>
  <c r="AC544" i="1"/>
  <c r="AC545" i="1"/>
  <c r="AC546" i="1"/>
  <c r="AC547" i="1"/>
  <c r="AC548" i="1"/>
  <c r="AC549" i="1"/>
  <c r="AC550" i="1"/>
  <c r="AC551" i="1"/>
  <c r="AC552" i="1"/>
  <c r="AC553" i="1"/>
  <c r="AC554" i="1"/>
  <c r="AC555" i="1"/>
  <c r="AC556" i="1"/>
  <c r="AC557" i="1"/>
  <c r="AC558" i="1"/>
  <c r="AC559" i="1"/>
  <c r="AC560" i="1"/>
  <c r="AC561" i="1"/>
  <c r="AC562" i="1"/>
  <c r="AC563" i="1"/>
  <c r="AC564" i="1"/>
  <c r="AC565" i="1"/>
  <c r="AC566" i="1"/>
  <c r="AC567" i="1"/>
  <c r="AC568" i="1"/>
  <c r="AC569" i="1"/>
  <c r="AC570" i="1"/>
  <c r="AC571" i="1"/>
  <c r="AC572" i="1"/>
  <c r="AC573" i="1"/>
  <c r="AC574" i="1"/>
  <c r="AC575" i="1"/>
  <c r="AC576" i="1"/>
  <c r="AC577" i="1"/>
  <c r="AC578" i="1"/>
  <c r="AC579" i="1"/>
  <c r="AC580" i="1"/>
  <c r="AC581" i="1"/>
  <c r="AC582" i="1"/>
  <c r="AC583" i="1"/>
  <c r="AC584" i="1"/>
  <c r="AC585" i="1"/>
  <c r="AC586" i="1"/>
  <c r="AC587" i="1"/>
  <c r="AC588" i="1"/>
  <c r="AC589" i="1"/>
  <c r="AC590" i="1"/>
  <c r="AC591" i="1"/>
  <c r="AC592" i="1"/>
  <c r="AC593" i="1"/>
  <c r="AC594" i="1"/>
  <c r="AC595" i="1"/>
  <c r="AC596" i="1"/>
  <c r="AC597" i="1"/>
  <c r="AC598" i="1"/>
  <c r="AC599" i="1"/>
  <c r="AC600" i="1"/>
  <c r="AC601" i="1"/>
  <c r="AC602" i="1"/>
  <c r="AC603" i="1"/>
  <c r="AC604" i="1"/>
  <c r="AC605" i="1"/>
  <c r="AC606" i="1"/>
  <c r="AC607" i="1"/>
  <c r="AC608" i="1"/>
  <c r="AC609" i="1"/>
  <c r="AC610" i="1"/>
  <c r="AC611" i="1"/>
  <c r="AC612" i="1"/>
  <c r="AC613" i="1"/>
  <c r="AC614" i="1"/>
  <c r="AC615" i="1"/>
  <c r="AC616" i="1"/>
  <c r="AC617" i="1"/>
  <c r="AC618" i="1"/>
  <c r="AC619" i="1"/>
  <c r="AC620" i="1"/>
  <c r="AC621" i="1"/>
  <c r="AC622" i="1"/>
  <c r="AC623" i="1"/>
  <c r="AC624" i="1"/>
  <c r="AC625" i="1"/>
  <c r="AC626" i="1"/>
  <c r="AC627" i="1"/>
  <c r="AC628" i="1"/>
  <c r="AC629" i="1"/>
  <c r="AC630" i="1"/>
  <c r="AC631" i="1"/>
  <c r="AC632" i="1"/>
  <c r="AC633" i="1"/>
  <c r="AC634" i="1"/>
  <c r="AC635" i="1"/>
  <c r="AC636" i="1"/>
  <c r="AC637" i="1"/>
  <c r="AC638" i="1"/>
  <c r="AC639" i="1"/>
  <c r="AC640" i="1"/>
  <c r="AC641" i="1"/>
  <c r="AC642" i="1"/>
  <c r="AC643" i="1"/>
  <c r="AC644" i="1"/>
  <c r="AC645" i="1"/>
  <c r="AC646" i="1"/>
  <c r="AC647" i="1"/>
  <c r="AC648" i="1"/>
  <c r="AC649" i="1"/>
  <c r="AC650" i="1"/>
  <c r="AC651" i="1"/>
  <c r="AC652" i="1"/>
  <c r="AC653" i="1"/>
  <c r="AC654" i="1"/>
  <c r="AC655" i="1"/>
  <c r="AC656" i="1"/>
  <c r="AC657" i="1"/>
  <c r="AC658" i="1"/>
  <c r="AC659" i="1"/>
  <c r="AC660" i="1"/>
  <c r="AC661" i="1"/>
  <c r="AC662" i="1"/>
  <c r="AC663" i="1"/>
  <c r="AC664" i="1"/>
  <c r="AC665" i="1"/>
  <c r="AC666" i="1"/>
  <c r="AC667" i="1"/>
  <c r="AC668" i="1"/>
  <c r="AC669" i="1"/>
  <c r="AC670" i="1"/>
  <c r="AC671" i="1"/>
  <c r="AC672" i="1"/>
  <c r="AC673" i="1"/>
  <c r="AC674" i="1"/>
  <c r="AC675" i="1"/>
  <c r="AC676" i="1"/>
  <c r="AC677" i="1"/>
  <c r="AC678" i="1"/>
  <c r="AC679" i="1"/>
  <c r="AC680" i="1"/>
  <c r="AC681" i="1"/>
  <c r="AC682" i="1"/>
  <c r="AC683" i="1"/>
  <c r="AC684" i="1"/>
  <c r="AC685" i="1"/>
  <c r="AC686" i="1"/>
  <c r="AC687" i="1"/>
  <c r="AC688" i="1"/>
  <c r="AC689" i="1"/>
  <c r="AC690" i="1"/>
  <c r="AC691" i="1"/>
  <c r="AC692" i="1"/>
  <c r="AC693" i="1"/>
  <c r="AC694" i="1"/>
  <c r="AC695" i="1"/>
  <c r="AC696" i="1"/>
  <c r="AC697" i="1"/>
  <c r="AC698" i="1"/>
  <c r="AC699" i="1"/>
  <c r="AC700" i="1"/>
  <c r="AC701" i="1"/>
  <c r="AC702" i="1"/>
  <c r="AC703" i="1"/>
  <c r="AC704" i="1"/>
  <c r="AC705" i="1"/>
  <c r="AC706" i="1"/>
  <c r="AC707" i="1"/>
  <c r="AC708" i="1"/>
  <c r="AC709" i="1"/>
  <c r="AC710" i="1"/>
  <c r="AC711" i="1"/>
  <c r="AC712" i="1"/>
  <c r="AC713" i="1"/>
  <c r="AC714" i="1"/>
  <c r="AC715" i="1"/>
  <c r="AC716" i="1"/>
  <c r="AC717" i="1"/>
  <c r="AC718" i="1"/>
  <c r="AC719" i="1"/>
  <c r="AC720" i="1"/>
  <c r="AC721" i="1"/>
  <c r="AC722" i="1"/>
  <c r="AC723" i="1"/>
  <c r="AC724" i="1"/>
  <c r="AC725" i="1"/>
  <c r="AC726" i="1"/>
  <c r="AC727" i="1"/>
  <c r="AC728" i="1"/>
  <c r="AC729" i="1"/>
  <c r="AC730" i="1"/>
  <c r="AC731" i="1"/>
  <c r="AC732" i="1"/>
  <c r="AC733" i="1"/>
  <c r="AC734" i="1"/>
  <c r="AC735" i="1"/>
  <c r="AC736" i="1"/>
  <c r="AC737" i="1"/>
  <c r="AC738" i="1"/>
  <c r="AC739" i="1"/>
  <c r="AC740" i="1"/>
  <c r="AC741" i="1"/>
  <c r="AC742" i="1"/>
  <c r="AC743" i="1"/>
  <c r="AC744" i="1"/>
  <c r="AC745" i="1"/>
  <c r="AC746" i="1"/>
  <c r="AC747" i="1"/>
  <c r="AC748" i="1"/>
  <c r="AC749" i="1"/>
  <c r="AC750" i="1"/>
  <c r="AC751" i="1"/>
  <c r="AC752" i="1"/>
  <c r="AC753" i="1"/>
  <c r="AC754" i="1"/>
  <c r="AC755" i="1"/>
  <c r="AC756" i="1"/>
  <c r="AC757" i="1"/>
  <c r="AC758" i="1"/>
  <c r="AC759" i="1"/>
  <c r="AC760" i="1"/>
  <c r="AC761" i="1"/>
  <c r="AC762" i="1"/>
  <c r="AC763" i="1"/>
  <c r="AC764" i="1"/>
  <c r="AC765" i="1"/>
  <c r="AC766" i="1"/>
  <c r="AC767" i="1"/>
  <c r="AC768" i="1"/>
  <c r="AC769" i="1"/>
  <c r="AC770" i="1"/>
  <c r="AC771" i="1"/>
  <c r="AC772" i="1"/>
  <c r="AC773" i="1"/>
  <c r="AC774" i="1"/>
  <c r="AC775" i="1"/>
  <c r="AC776" i="1"/>
  <c r="AC777" i="1"/>
  <c r="AC778" i="1"/>
  <c r="AC779" i="1"/>
  <c r="AC780" i="1"/>
  <c r="AC781" i="1"/>
  <c r="AC782" i="1"/>
  <c r="AC783" i="1"/>
  <c r="AC784" i="1"/>
  <c r="AC785" i="1"/>
  <c r="AC786" i="1"/>
  <c r="AC787" i="1"/>
  <c r="AC788" i="1"/>
  <c r="AC789" i="1"/>
  <c r="AC790" i="1"/>
  <c r="AC791" i="1"/>
  <c r="AC792" i="1"/>
  <c r="AC793" i="1"/>
  <c r="AC794" i="1"/>
  <c r="AC795" i="1"/>
  <c r="AC796" i="1"/>
  <c r="AC797" i="1"/>
  <c r="AC798" i="1"/>
  <c r="AC799" i="1"/>
  <c r="AC800" i="1"/>
  <c r="AC801" i="1"/>
  <c r="AC802" i="1"/>
  <c r="AC803" i="1"/>
  <c r="AC804" i="1"/>
  <c r="AC805" i="1"/>
  <c r="AC806" i="1"/>
  <c r="AC807" i="1"/>
  <c r="AC808" i="1"/>
  <c r="AC809" i="1"/>
  <c r="AC810" i="1"/>
  <c r="AC811" i="1"/>
  <c r="AC812" i="1"/>
  <c r="AC813" i="1"/>
  <c r="AC814" i="1"/>
  <c r="AC815" i="1"/>
  <c r="AC816" i="1"/>
  <c r="AC817" i="1"/>
  <c r="AC818" i="1"/>
  <c r="AC819" i="1"/>
  <c r="AC820" i="1"/>
  <c r="AC821" i="1"/>
  <c r="AC822" i="1"/>
  <c r="AC823" i="1"/>
  <c r="AC824" i="1"/>
  <c r="AC825" i="1"/>
  <c r="AC826" i="1"/>
  <c r="AC827" i="1"/>
  <c r="AC828" i="1"/>
  <c r="AC829" i="1"/>
  <c r="AC830" i="1"/>
  <c r="AC831" i="1"/>
  <c r="AC832" i="1"/>
  <c r="AC833" i="1"/>
  <c r="AC834" i="1"/>
  <c r="AC835" i="1"/>
  <c r="AC836" i="1"/>
  <c r="AC837" i="1"/>
  <c r="AC838" i="1"/>
  <c r="AC839" i="1"/>
  <c r="AC840" i="1"/>
  <c r="AC841" i="1"/>
  <c r="AC842" i="1"/>
  <c r="AC843" i="1"/>
  <c r="AC844" i="1"/>
  <c r="AC845" i="1"/>
  <c r="AC846" i="1"/>
  <c r="AC847" i="1"/>
  <c r="AC848" i="1"/>
  <c r="AC849" i="1"/>
  <c r="AC850" i="1"/>
  <c r="AC851" i="1"/>
  <c r="AC852" i="1"/>
  <c r="AC853" i="1"/>
  <c r="AC854" i="1"/>
  <c r="AC855" i="1"/>
  <c r="AC856" i="1"/>
  <c r="AC857" i="1"/>
  <c r="AC858" i="1"/>
  <c r="AC859" i="1"/>
  <c r="AC860" i="1"/>
  <c r="AC861" i="1"/>
  <c r="AC862" i="1"/>
  <c r="AC863" i="1"/>
  <c r="AC864" i="1"/>
  <c r="AC865" i="1"/>
  <c r="AC866" i="1"/>
  <c r="AC867" i="1"/>
  <c r="AC868" i="1"/>
  <c r="AC869" i="1"/>
  <c r="AC870" i="1"/>
  <c r="AC871" i="1"/>
  <c r="AC872" i="1"/>
  <c r="AC873" i="1"/>
  <c r="AC874" i="1"/>
  <c r="AC875" i="1"/>
  <c r="AC876" i="1"/>
  <c r="AC877" i="1"/>
  <c r="AC878" i="1"/>
  <c r="AC879" i="1"/>
  <c r="AC880" i="1"/>
  <c r="AC881" i="1"/>
  <c r="AC882" i="1"/>
  <c r="AC883" i="1"/>
  <c r="AC884" i="1"/>
  <c r="AC885" i="1"/>
  <c r="AC886" i="1"/>
  <c r="AC887" i="1"/>
  <c r="AC888" i="1"/>
  <c r="AC889" i="1"/>
  <c r="AC890" i="1"/>
  <c r="AC891" i="1"/>
  <c r="AC892" i="1"/>
  <c r="AC893" i="1"/>
  <c r="AC894" i="1"/>
  <c r="AC895" i="1"/>
  <c r="AC896" i="1"/>
  <c r="AC897" i="1"/>
  <c r="AC898" i="1"/>
  <c r="AC899" i="1"/>
  <c r="AC900" i="1"/>
  <c r="AC901" i="1"/>
  <c r="AC902" i="1"/>
  <c r="AC903" i="1"/>
  <c r="AC904" i="1"/>
  <c r="AC905" i="1"/>
  <c r="AC906" i="1"/>
  <c r="AC907" i="1"/>
  <c r="AC908" i="1"/>
  <c r="AC909" i="1"/>
  <c r="AC910" i="1"/>
  <c r="AC911" i="1"/>
  <c r="AC912" i="1"/>
  <c r="AC913" i="1"/>
  <c r="AC914" i="1"/>
  <c r="AC915" i="1"/>
  <c r="AC916" i="1"/>
  <c r="AC917" i="1"/>
  <c r="AC918" i="1"/>
  <c r="AC919" i="1"/>
  <c r="AC920" i="1"/>
  <c r="AC921" i="1"/>
  <c r="AC922" i="1"/>
  <c r="AC923" i="1"/>
  <c r="AC924" i="1"/>
  <c r="AC925" i="1"/>
  <c r="AC926" i="1"/>
  <c r="AC927" i="1"/>
  <c r="AC928" i="1"/>
  <c r="AC929" i="1"/>
  <c r="AC930" i="1"/>
  <c r="AC931" i="1"/>
  <c r="AC932" i="1"/>
  <c r="AC933" i="1"/>
  <c r="AC934" i="1"/>
  <c r="AC935" i="1"/>
  <c r="AC936" i="1"/>
  <c r="AC937" i="1"/>
  <c r="AC938" i="1"/>
  <c r="AC939" i="1"/>
  <c r="AC940" i="1"/>
  <c r="AC941" i="1"/>
  <c r="AC942" i="1"/>
  <c r="AC943" i="1"/>
  <c r="AC944" i="1"/>
  <c r="AC945" i="1"/>
  <c r="AC946" i="1"/>
  <c r="AC947" i="1"/>
  <c r="AC948" i="1"/>
  <c r="AC949" i="1"/>
  <c r="AC950" i="1"/>
  <c r="AC951" i="1"/>
  <c r="AC952" i="1"/>
  <c r="AC953" i="1"/>
  <c r="AC954" i="1"/>
  <c r="AC955" i="1"/>
  <c r="AC956" i="1"/>
  <c r="AC957" i="1"/>
  <c r="AC958" i="1"/>
  <c r="AC959" i="1"/>
  <c r="AC960" i="1"/>
  <c r="AC961" i="1"/>
  <c r="AC962" i="1"/>
  <c r="AC963" i="1"/>
  <c r="AC964" i="1"/>
  <c r="AC965" i="1"/>
  <c r="AC966" i="1"/>
  <c r="AC967" i="1"/>
  <c r="AC968" i="1"/>
  <c r="AC969" i="1"/>
  <c r="AC970" i="1"/>
  <c r="AC971" i="1"/>
  <c r="AC972" i="1"/>
  <c r="AC973" i="1"/>
  <c r="AC974" i="1"/>
  <c r="AC975" i="1"/>
  <c r="AC976" i="1"/>
  <c r="AC977" i="1"/>
  <c r="AC978" i="1"/>
  <c r="AC979" i="1"/>
  <c r="AC980" i="1"/>
  <c r="AC981" i="1"/>
  <c r="AC982" i="1"/>
  <c r="AC983" i="1"/>
  <c r="AC984" i="1"/>
  <c r="AC985" i="1"/>
  <c r="AC986" i="1"/>
  <c r="AC987" i="1"/>
  <c r="AC988" i="1"/>
  <c r="AC989" i="1"/>
  <c r="AC990" i="1"/>
  <c r="AC991" i="1"/>
  <c r="AC992" i="1"/>
  <c r="AC993" i="1"/>
  <c r="AC994" i="1"/>
  <c r="AC995" i="1"/>
  <c r="AC996" i="1"/>
  <c r="AC997" i="1"/>
  <c r="AC998" i="1"/>
  <c r="AC999" i="1"/>
  <c r="AC1000" i="1"/>
  <c r="AC1001" i="1"/>
  <c r="AC1002" i="1"/>
  <c r="AC1003" i="1"/>
  <c r="AC1004" i="1"/>
  <c r="AC1005" i="1"/>
  <c r="AC1006" i="1"/>
  <c r="AC1007" i="1"/>
  <c r="AC1008" i="1"/>
  <c r="AC1009" i="1"/>
  <c r="AC1010" i="1"/>
  <c r="AC1011" i="1"/>
  <c r="AC1012" i="1"/>
  <c r="AC1013" i="1"/>
  <c r="AC1014" i="1"/>
  <c r="AC1015" i="1"/>
  <c r="AC1016" i="1"/>
  <c r="AC1017" i="1"/>
  <c r="AC1018" i="1"/>
  <c r="AC1019" i="1"/>
  <c r="AC1020" i="1"/>
  <c r="AC1021" i="1"/>
  <c r="AC1022" i="1"/>
  <c r="AC1023" i="1"/>
  <c r="AC1024" i="1"/>
  <c r="AC1025" i="1"/>
  <c r="AC1026" i="1"/>
  <c r="AC1027" i="1"/>
  <c r="AC1028" i="1"/>
  <c r="AC1029" i="1"/>
  <c r="AC1030" i="1"/>
  <c r="AC1031" i="1"/>
  <c r="AC1032" i="1"/>
  <c r="AC1033" i="1"/>
  <c r="AC1034" i="1"/>
  <c r="AC1035" i="1"/>
  <c r="AC1036" i="1"/>
  <c r="AC1037" i="1"/>
  <c r="AC1038" i="1"/>
  <c r="AC1039" i="1"/>
  <c r="AC1040" i="1"/>
  <c r="AC1041" i="1"/>
  <c r="AC1042" i="1"/>
  <c r="AC1043" i="1"/>
  <c r="AC1044" i="1"/>
  <c r="AC1045" i="1"/>
  <c r="AC1046" i="1"/>
  <c r="AC1047" i="1"/>
  <c r="AC1048" i="1"/>
  <c r="AC1049" i="1"/>
  <c r="AC1050" i="1"/>
  <c r="AC1051" i="1"/>
  <c r="AC1052" i="1"/>
  <c r="AC1053" i="1"/>
  <c r="AC1054" i="1"/>
  <c r="AC1055" i="1"/>
  <c r="AC1056" i="1"/>
  <c r="AC1057" i="1"/>
  <c r="AC1058" i="1"/>
  <c r="AC1059" i="1"/>
  <c r="AC1060" i="1"/>
  <c r="AC1061" i="1"/>
  <c r="AC1062" i="1"/>
  <c r="AC1063" i="1"/>
  <c r="AC1064" i="1"/>
  <c r="AC1065" i="1"/>
  <c r="AC1066" i="1"/>
  <c r="AC1067" i="1"/>
  <c r="AC1068" i="1"/>
  <c r="AC1069" i="1"/>
  <c r="AC1070" i="1"/>
  <c r="AC1071" i="1"/>
  <c r="AC1072" i="1"/>
  <c r="AC1073" i="1"/>
  <c r="AC1074" i="1"/>
  <c r="AC1075" i="1"/>
  <c r="AC1076" i="1"/>
  <c r="AC1077" i="1"/>
  <c r="AC1078" i="1"/>
  <c r="AC1079" i="1"/>
  <c r="AC1080" i="1"/>
  <c r="AC1081" i="1"/>
  <c r="AC1082" i="1"/>
  <c r="AC1083" i="1"/>
  <c r="AC1084" i="1"/>
  <c r="AC1085" i="1"/>
  <c r="AC1086" i="1"/>
  <c r="AC1087" i="1"/>
  <c r="AC1088" i="1"/>
  <c r="AC1089" i="1"/>
  <c r="AC1090" i="1"/>
  <c r="AC1091" i="1"/>
  <c r="AC1092" i="1"/>
  <c r="AC1093" i="1"/>
  <c r="AC1094" i="1"/>
  <c r="AC1095" i="1"/>
  <c r="AC1096" i="1"/>
  <c r="AC1097" i="1"/>
  <c r="AC1098" i="1"/>
  <c r="AC1099" i="1"/>
  <c r="AC1100" i="1"/>
  <c r="AC1101" i="1"/>
  <c r="AC1102" i="1"/>
  <c r="AC1103" i="1"/>
  <c r="AC1104" i="1"/>
  <c r="AC1105" i="1"/>
  <c r="AC1106" i="1"/>
  <c r="AC1107" i="1"/>
  <c r="AC1108" i="1"/>
  <c r="AC1109" i="1"/>
  <c r="AC1110" i="1"/>
  <c r="AC1111" i="1"/>
  <c r="AC1112" i="1"/>
  <c r="AC1113" i="1"/>
  <c r="AC1114" i="1"/>
  <c r="AC1115" i="1"/>
  <c r="AC1116" i="1"/>
  <c r="AC1117" i="1"/>
  <c r="AC1118" i="1"/>
  <c r="AC1119" i="1"/>
  <c r="AC1120" i="1"/>
  <c r="AC1121" i="1"/>
  <c r="AC1122" i="1"/>
  <c r="AC1123" i="1"/>
  <c r="AC1124" i="1"/>
  <c r="AC1125" i="1"/>
  <c r="AC1126" i="1"/>
  <c r="AC1127" i="1"/>
  <c r="AC1128" i="1"/>
  <c r="AC1129" i="1"/>
  <c r="AC1130" i="1"/>
  <c r="AC1131" i="1"/>
  <c r="AC1132" i="1"/>
  <c r="AC1133" i="1"/>
  <c r="AC1134" i="1"/>
  <c r="AC1135" i="1"/>
  <c r="AC1136" i="1"/>
  <c r="AC1137" i="1"/>
  <c r="AC1138" i="1"/>
  <c r="AC1139" i="1"/>
  <c r="AC1140" i="1"/>
  <c r="AC1141" i="1"/>
  <c r="AC1142" i="1"/>
  <c r="AC1143" i="1"/>
  <c r="AC1144" i="1"/>
  <c r="AC1145" i="1"/>
  <c r="AC1146" i="1"/>
  <c r="AC1147" i="1"/>
  <c r="AC1148" i="1"/>
  <c r="AC1149" i="1"/>
  <c r="AC1150" i="1"/>
  <c r="AC1151" i="1"/>
  <c r="AC1152" i="1"/>
  <c r="AC1153" i="1"/>
  <c r="AC1154" i="1"/>
  <c r="AC1155" i="1"/>
  <c r="AC1156" i="1"/>
  <c r="AC1157" i="1"/>
  <c r="AC1158" i="1"/>
  <c r="AC1159" i="1"/>
  <c r="AC1160" i="1"/>
  <c r="AC1161" i="1"/>
  <c r="AC1162" i="1"/>
  <c r="AC1163" i="1"/>
  <c r="AC1164" i="1"/>
  <c r="AC1165" i="1"/>
  <c r="AC1166" i="1"/>
  <c r="AC1167" i="1"/>
  <c r="AC1168" i="1"/>
  <c r="AC1169" i="1"/>
  <c r="AC1170" i="1"/>
  <c r="AC1171" i="1"/>
  <c r="AC1172" i="1"/>
  <c r="AC1173" i="1"/>
  <c r="AC1174" i="1"/>
  <c r="AC1175" i="1"/>
  <c r="AC1176" i="1"/>
  <c r="AC1177" i="1"/>
  <c r="AC1178" i="1"/>
  <c r="AC1179" i="1"/>
  <c r="AC1180" i="1"/>
  <c r="AC1181" i="1"/>
  <c r="AC1182" i="1"/>
  <c r="AC1183" i="1"/>
  <c r="AC1184" i="1"/>
  <c r="AC1185" i="1"/>
  <c r="AC1186" i="1"/>
  <c r="AC1187" i="1"/>
  <c r="AC1188" i="1"/>
  <c r="AC1189" i="1"/>
  <c r="AC1190" i="1"/>
  <c r="AC1191" i="1"/>
  <c r="AC1192" i="1"/>
  <c r="AC1193" i="1"/>
  <c r="AC1194" i="1"/>
  <c r="AC1195" i="1"/>
  <c r="AC1196" i="1"/>
  <c r="AC1197" i="1"/>
  <c r="AC1198" i="1"/>
  <c r="AC1199" i="1"/>
  <c r="AC1200" i="1"/>
  <c r="AC1201" i="1"/>
  <c r="AC1202" i="1"/>
  <c r="AC1203" i="1"/>
  <c r="AC1204" i="1"/>
  <c r="AC1205" i="1"/>
  <c r="AC1206" i="1"/>
  <c r="AC1207" i="1"/>
  <c r="AC1208" i="1"/>
  <c r="AC1209" i="1"/>
  <c r="AC1210" i="1"/>
  <c r="AC1211" i="1"/>
  <c r="AC1212" i="1"/>
  <c r="AC1213" i="1"/>
  <c r="AC1214" i="1"/>
  <c r="AC1215" i="1"/>
  <c r="AC1216" i="1"/>
  <c r="AC1217" i="1"/>
  <c r="AC1218" i="1"/>
  <c r="AC1219" i="1"/>
  <c r="AC1220" i="1"/>
  <c r="AC1221" i="1"/>
  <c r="AC1222" i="1"/>
  <c r="AC1223" i="1"/>
  <c r="AC1224" i="1"/>
  <c r="AC1225" i="1"/>
  <c r="AC1226" i="1"/>
  <c r="AC1227" i="1"/>
  <c r="AC1228" i="1"/>
  <c r="AC1229" i="1"/>
  <c r="AC1230" i="1"/>
  <c r="AC1231" i="1"/>
  <c r="AC1232" i="1"/>
  <c r="AC1233" i="1"/>
  <c r="AC1234" i="1"/>
  <c r="AC1235" i="1"/>
  <c r="AC1236" i="1"/>
  <c r="AC1237" i="1"/>
  <c r="AC1238" i="1"/>
  <c r="AC1239" i="1"/>
  <c r="AC1240" i="1"/>
  <c r="AC1241" i="1"/>
  <c r="AC1242" i="1"/>
  <c r="AC1243" i="1"/>
  <c r="AC1244" i="1"/>
  <c r="AC1245" i="1"/>
  <c r="AC1246" i="1"/>
  <c r="AC1247" i="1"/>
  <c r="AC1248" i="1"/>
  <c r="AC1249" i="1"/>
  <c r="AC1250" i="1"/>
  <c r="AC1251" i="1"/>
  <c r="AC1252" i="1"/>
  <c r="AC1253" i="1"/>
  <c r="AC1254" i="1"/>
  <c r="AC1255" i="1"/>
  <c r="AC1256" i="1"/>
  <c r="AC1257" i="1"/>
  <c r="AC1258" i="1"/>
  <c r="AC1259" i="1"/>
  <c r="AC1260" i="1"/>
  <c r="AC1261" i="1"/>
  <c r="AC1262" i="1"/>
  <c r="AC1263" i="1"/>
  <c r="AC1264" i="1"/>
  <c r="AC1265" i="1"/>
  <c r="AC1266" i="1"/>
  <c r="AC1267" i="1"/>
  <c r="AC1268" i="1"/>
  <c r="AC1269" i="1"/>
  <c r="AC1270" i="1"/>
  <c r="AC1271" i="1"/>
  <c r="AC1272" i="1"/>
  <c r="AC1273" i="1"/>
  <c r="AC1274" i="1"/>
  <c r="AC1275" i="1"/>
  <c r="AC1276" i="1"/>
  <c r="AC1277" i="1"/>
  <c r="AC1278" i="1"/>
  <c r="AC1279" i="1"/>
  <c r="AC1280" i="1"/>
  <c r="AC1281" i="1"/>
  <c r="AC1282" i="1"/>
  <c r="AC1283" i="1"/>
  <c r="AC1284" i="1"/>
  <c r="AC1285" i="1"/>
  <c r="AC1286" i="1"/>
  <c r="AC1287" i="1"/>
  <c r="AC1288" i="1"/>
  <c r="AC1289" i="1"/>
  <c r="AC1290" i="1"/>
  <c r="AC1291" i="1"/>
  <c r="AC1292" i="1"/>
  <c r="AC1293" i="1"/>
  <c r="AC1294" i="1"/>
  <c r="AC1295" i="1"/>
  <c r="AC1296" i="1"/>
  <c r="AC1297" i="1"/>
  <c r="AC1298" i="1"/>
  <c r="AC1299" i="1"/>
  <c r="AC1300" i="1"/>
  <c r="AC1301" i="1"/>
  <c r="AC1302" i="1"/>
  <c r="AC1303" i="1"/>
  <c r="AC1304" i="1"/>
  <c r="AC1305" i="1"/>
  <c r="AC1306" i="1"/>
  <c r="AC1307" i="1"/>
  <c r="AC1308" i="1"/>
  <c r="AC1309" i="1"/>
  <c r="AC1310" i="1"/>
  <c r="AC1311" i="1"/>
  <c r="AC1312" i="1"/>
  <c r="AC1313" i="1"/>
  <c r="AC1314" i="1"/>
  <c r="AC1315" i="1"/>
  <c r="AC1316" i="1"/>
  <c r="AC1317" i="1"/>
  <c r="AC1318" i="1"/>
  <c r="AC1319" i="1"/>
  <c r="AC1320" i="1"/>
  <c r="AC1321" i="1"/>
  <c r="AC1322" i="1"/>
  <c r="AC1323" i="1"/>
  <c r="AC1324" i="1"/>
  <c r="AC1325" i="1"/>
  <c r="AC1326" i="1"/>
  <c r="AC1327" i="1"/>
  <c r="AC1328" i="1"/>
  <c r="AC1329" i="1"/>
  <c r="AC1330" i="1"/>
  <c r="AC1331" i="1"/>
  <c r="AC1332" i="1"/>
  <c r="AC1333" i="1"/>
  <c r="AC1334" i="1"/>
  <c r="AC1335" i="1"/>
  <c r="AC1336" i="1"/>
  <c r="AC1337" i="1"/>
  <c r="AC1338" i="1"/>
  <c r="AC1339" i="1"/>
  <c r="AC1340" i="1"/>
  <c r="AC1341" i="1"/>
  <c r="AC1342" i="1"/>
  <c r="AC1343" i="1"/>
  <c r="AC1344" i="1"/>
  <c r="AC1345" i="1"/>
  <c r="AC1346" i="1"/>
  <c r="AC1347" i="1"/>
  <c r="AC1348" i="1"/>
  <c r="AC1349" i="1"/>
  <c r="AC1350" i="1"/>
  <c r="AC1351" i="1"/>
  <c r="AC1352" i="1"/>
  <c r="AC1353" i="1"/>
  <c r="AC1354" i="1"/>
  <c r="AC1355" i="1"/>
  <c r="AC1356" i="1"/>
  <c r="AC1357" i="1"/>
  <c r="AC1358" i="1"/>
  <c r="AC1359" i="1"/>
  <c r="AC1360" i="1"/>
  <c r="AC1361" i="1"/>
  <c r="AC1362" i="1"/>
  <c r="AC1363" i="1"/>
  <c r="AC1364" i="1"/>
  <c r="AC1365" i="1"/>
  <c r="AC1366" i="1"/>
  <c r="AC1367" i="1"/>
  <c r="AC1368" i="1"/>
  <c r="AC1369" i="1"/>
  <c r="AC1370" i="1"/>
  <c r="AC1371" i="1"/>
  <c r="AC1372" i="1"/>
  <c r="AC1373" i="1"/>
  <c r="AC1374" i="1"/>
  <c r="AC1375" i="1"/>
  <c r="AC1376" i="1"/>
  <c r="AC1377" i="1"/>
  <c r="AC1378" i="1"/>
  <c r="AC1379" i="1"/>
  <c r="AC1380" i="1"/>
  <c r="AC1381" i="1"/>
  <c r="AC1382" i="1"/>
  <c r="AC1383" i="1"/>
  <c r="AC1384" i="1"/>
  <c r="AC1385" i="1"/>
  <c r="AC1386" i="1"/>
  <c r="AC1387" i="1"/>
  <c r="AC1388" i="1"/>
  <c r="AC1389" i="1"/>
  <c r="AC1390" i="1"/>
  <c r="AC1391" i="1"/>
  <c r="AC1392" i="1"/>
  <c r="AC1393" i="1"/>
  <c r="AC1394" i="1"/>
  <c r="AC1395" i="1"/>
  <c r="AC1396" i="1"/>
  <c r="AC1397" i="1"/>
  <c r="AC1398" i="1"/>
  <c r="AC1399" i="1"/>
  <c r="AC1400" i="1"/>
  <c r="AC1401" i="1"/>
  <c r="AC1402" i="1"/>
  <c r="AC1403" i="1"/>
  <c r="AC1404" i="1"/>
  <c r="AC1405" i="1"/>
  <c r="AC1406" i="1"/>
  <c r="AC1407" i="1"/>
  <c r="AC1408" i="1"/>
  <c r="AC1409" i="1"/>
  <c r="AC1410" i="1"/>
  <c r="AC1411" i="1"/>
  <c r="AC1412" i="1"/>
  <c r="AC1413" i="1"/>
  <c r="AC1414" i="1"/>
  <c r="AC1415" i="1"/>
  <c r="AC1416" i="1"/>
  <c r="AC1417" i="1"/>
  <c r="AC1418" i="1"/>
  <c r="AC1419" i="1"/>
  <c r="AC1420" i="1"/>
  <c r="AC1421" i="1"/>
  <c r="AC1422" i="1"/>
  <c r="AC1423" i="1"/>
  <c r="AC1424" i="1"/>
  <c r="AC1425" i="1"/>
  <c r="AC1426" i="1"/>
  <c r="AC1427" i="1"/>
  <c r="AC1428" i="1"/>
  <c r="AC1429" i="1"/>
  <c r="AC1430" i="1"/>
  <c r="AC1431" i="1"/>
  <c r="AC1432" i="1"/>
  <c r="AC1433" i="1"/>
  <c r="AC1434" i="1"/>
  <c r="AC1435" i="1"/>
  <c r="AC1436" i="1"/>
  <c r="AC1437" i="1"/>
  <c r="AC1438" i="1"/>
  <c r="AC1439" i="1"/>
  <c r="AC1440" i="1"/>
  <c r="AC1441" i="1"/>
  <c r="AC1442" i="1"/>
  <c r="AC1443" i="1"/>
  <c r="AC1444" i="1"/>
  <c r="AC1445" i="1"/>
  <c r="AC1446" i="1"/>
  <c r="AC1447" i="1"/>
  <c r="AC1448" i="1"/>
  <c r="AC1449" i="1"/>
  <c r="AC1450" i="1"/>
  <c r="AC1451" i="1"/>
  <c r="AC1452" i="1"/>
  <c r="AC1453" i="1"/>
  <c r="AC1454" i="1"/>
  <c r="AC1455" i="1"/>
  <c r="AC1456" i="1"/>
  <c r="AC1457" i="1"/>
  <c r="AC1458" i="1"/>
  <c r="AC1459" i="1"/>
  <c r="AC1460" i="1"/>
  <c r="AC1461" i="1"/>
  <c r="AC1462" i="1"/>
  <c r="AC1463" i="1"/>
  <c r="AC1464" i="1"/>
  <c r="AC1465" i="1"/>
  <c r="AC1466" i="1"/>
  <c r="AC1467" i="1"/>
  <c r="AC1468" i="1"/>
  <c r="AC1469" i="1"/>
  <c r="AC1470" i="1"/>
  <c r="AC1471" i="1"/>
  <c r="AC1472" i="1"/>
  <c r="AC1473" i="1"/>
  <c r="AC1474" i="1"/>
  <c r="AC1475" i="1"/>
  <c r="AC1476" i="1"/>
  <c r="AC1477" i="1"/>
  <c r="AC1478" i="1"/>
  <c r="AC1479" i="1"/>
  <c r="AC1480" i="1"/>
  <c r="AC1481" i="1"/>
  <c r="AC1482" i="1"/>
  <c r="AC1483" i="1"/>
  <c r="AC1484" i="1"/>
  <c r="AC1485" i="1"/>
  <c r="AC1486" i="1"/>
  <c r="AC1487" i="1"/>
  <c r="AC1488" i="1"/>
  <c r="AC1489" i="1"/>
  <c r="AC1490" i="1"/>
  <c r="AC1491" i="1"/>
  <c r="AC1492" i="1"/>
  <c r="AC1493" i="1"/>
  <c r="AC1494" i="1"/>
  <c r="AC1495" i="1"/>
  <c r="AC1496" i="1"/>
  <c r="AC1497" i="1"/>
  <c r="AC1498" i="1"/>
  <c r="AC1499" i="1"/>
  <c r="AC1500" i="1"/>
  <c r="AC1501" i="1"/>
  <c r="AC1502" i="1"/>
  <c r="AC1503" i="1"/>
  <c r="AC1504" i="1"/>
  <c r="AC1505" i="1"/>
  <c r="AC1506" i="1"/>
  <c r="AC1507" i="1"/>
  <c r="AC1508" i="1"/>
  <c r="AC1509" i="1"/>
  <c r="AC1510" i="1"/>
  <c r="AC1511" i="1"/>
  <c r="AC1512" i="1"/>
  <c r="AC1513" i="1"/>
  <c r="AC1514" i="1"/>
  <c r="AC1515" i="1"/>
  <c r="AC1516" i="1"/>
  <c r="AC1517" i="1"/>
  <c r="AC1518" i="1"/>
  <c r="AC1519" i="1"/>
  <c r="AC1520" i="1"/>
  <c r="AC1521" i="1"/>
  <c r="AC1522" i="1"/>
  <c r="AC1523" i="1"/>
  <c r="AC1524" i="1"/>
  <c r="AC1525" i="1"/>
  <c r="AC1526" i="1"/>
  <c r="AC1527" i="1"/>
  <c r="AC1528" i="1"/>
  <c r="AC1529" i="1"/>
  <c r="AC1530" i="1"/>
  <c r="AC1531" i="1"/>
  <c r="AC1532" i="1"/>
  <c r="AC1533" i="1"/>
  <c r="AC1534" i="1"/>
  <c r="AC1535" i="1"/>
  <c r="AC1536" i="1"/>
  <c r="AC1537" i="1"/>
  <c r="AC1538" i="1"/>
  <c r="AC1539" i="1"/>
  <c r="AC1540" i="1"/>
  <c r="AC1541" i="1"/>
  <c r="AC1542" i="1"/>
  <c r="AC1543" i="1"/>
  <c r="AC1544" i="1"/>
  <c r="AC1545" i="1"/>
  <c r="AC1546" i="1"/>
  <c r="AC1547" i="1"/>
  <c r="AC1548" i="1"/>
  <c r="AC1549" i="1"/>
  <c r="AC1550" i="1"/>
  <c r="AC1551" i="1"/>
  <c r="AC1552" i="1"/>
  <c r="AC1553" i="1"/>
  <c r="AC1554" i="1"/>
  <c r="AC1555" i="1"/>
  <c r="AC1556" i="1"/>
  <c r="AC1557" i="1"/>
  <c r="AC1558" i="1"/>
  <c r="AC1559" i="1"/>
  <c r="AC1560" i="1"/>
  <c r="AC1561" i="1"/>
  <c r="AC1562" i="1"/>
  <c r="AC1563" i="1"/>
  <c r="AC1564" i="1"/>
  <c r="AC1565" i="1"/>
  <c r="AC1566" i="1"/>
  <c r="AC1567" i="1"/>
  <c r="AC1568" i="1"/>
  <c r="AC1569" i="1"/>
  <c r="AC1570" i="1"/>
  <c r="AC1571" i="1"/>
  <c r="AC1572" i="1"/>
  <c r="AC1573" i="1"/>
  <c r="AC1574" i="1"/>
  <c r="AC1575" i="1"/>
  <c r="AC1576" i="1"/>
  <c r="AC1577" i="1"/>
  <c r="AC1578" i="1"/>
  <c r="AC1579" i="1"/>
  <c r="AC1580" i="1"/>
  <c r="AC1581" i="1"/>
  <c r="AC1582" i="1"/>
  <c r="AC1583" i="1"/>
  <c r="AC1584" i="1"/>
  <c r="AC1585" i="1"/>
  <c r="AC1586" i="1"/>
  <c r="AC1587" i="1"/>
  <c r="AC1588" i="1"/>
  <c r="AC1589" i="1"/>
  <c r="AC1590" i="1"/>
  <c r="AC1591" i="1"/>
  <c r="AC1592" i="1"/>
  <c r="AC1593" i="1"/>
  <c r="AC1594" i="1"/>
  <c r="AC1595" i="1"/>
  <c r="AC1596" i="1"/>
  <c r="AC1597" i="1"/>
  <c r="AC1598" i="1"/>
  <c r="AC1599" i="1"/>
  <c r="AC1600" i="1"/>
  <c r="AC1601" i="1"/>
  <c r="AC1602" i="1"/>
  <c r="AC1603" i="1"/>
  <c r="AC1604" i="1"/>
  <c r="O14" i="1"/>
  <c r="AS14" i="1" s="1"/>
  <c r="AS15" i="1"/>
  <c r="N14" i="1"/>
  <c r="M14" i="1"/>
  <c r="L14" i="1"/>
  <c r="K14" i="1"/>
  <c r="J14" i="1"/>
  <c r="I14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300" i="1"/>
  <c r="AB301" i="1"/>
  <c r="AB302" i="1"/>
  <c r="AB303" i="1"/>
  <c r="AB304" i="1"/>
  <c r="AB305" i="1"/>
  <c r="AB306" i="1"/>
  <c r="AB307" i="1"/>
  <c r="AB308" i="1"/>
  <c r="AB309" i="1"/>
  <c r="AB310" i="1"/>
  <c r="AB311" i="1"/>
  <c r="AB312" i="1"/>
  <c r="AB313" i="1"/>
  <c r="AB314" i="1"/>
  <c r="AB315" i="1"/>
  <c r="AB316" i="1"/>
  <c r="AB317" i="1"/>
  <c r="AB318" i="1"/>
  <c r="AB319" i="1"/>
  <c r="AB320" i="1"/>
  <c r="AB321" i="1"/>
  <c r="AB322" i="1"/>
  <c r="AB323" i="1"/>
  <c r="AB324" i="1"/>
  <c r="AB325" i="1"/>
  <c r="AB326" i="1"/>
  <c r="AB327" i="1"/>
  <c r="AB328" i="1"/>
  <c r="AB329" i="1"/>
  <c r="AB330" i="1"/>
  <c r="AB331" i="1"/>
  <c r="AB332" i="1"/>
  <c r="AB333" i="1"/>
  <c r="AB334" i="1"/>
  <c r="AB335" i="1"/>
  <c r="AB336" i="1"/>
  <c r="AB337" i="1"/>
  <c r="AB338" i="1"/>
  <c r="AB339" i="1"/>
  <c r="AB340" i="1"/>
  <c r="AB341" i="1"/>
  <c r="AB342" i="1"/>
  <c r="AB343" i="1"/>
  <c r="AB344" i="1"/>
  <c r="AB345" i="1"/>
  <c r="AB346" i="1"/>
  <c r="AB347" i="1"/>
  <c r="AB348" i="1"/>
  <c r="AB349" i="1"/>
  <c r="AB350" i="1"/>
  <c r="AB351" i="1"/>
  <c r="AB352" i="1"/>
  <c r="AB353" i="1"/>
  <c r="AB354" i="1"/>
  <c r="AB355" i="1"/>
  <c r="AB356" i="1"/>
  <c r="AB357" i="1"/>
  <c r="AB358" i="1"/>
  <c r="AB359" i="1"/>
  <c r="AB360" i="1"/>
  <c r="AB361" i="1"/>
  <c r="AB362" i="1"/>
  <c r="AB363" i="1"/>
  <c r="AB364" i="1"/>
  <c r="AB365" i="1"/>
  <c r="AB366" i="1"/>
  <c r="AB367" i="1"/>
  <c r="AB368" i="1"/>
  <c r="AB369" i="1"/>
  <c r="AB370" i="1"/>
  <c r="AB371" i="1"/>
  <c r="AB372" i="1"/>
  <c r="AB373" i="1"/>
  <c r="AB374" i="1"/>
  <c r="AB375" i="1"/>
  <c r="AB376" i="1"/>
  <c r="AB377" i="1"/>
  <c r="AB378" i="1"/>
  <c r="AB379" i="1"/>
  <c r="AB380" i="1"/>
  <c r="AB381" i="1"/>
  <c r="AB382" i="1"/>
  <c r="AB383" i="1"/>
  <c r="AB384" i="1"/>
  <c r="AB385" i="1"/>
  <c r="AB386" i="1"/>
  <c r="AB387" i="1"/>
  <c r="AB388" i="1"/>
  <c r="AB389" i="1"/>
  <c r="AB390" i="1"/>
  <c r="AB391" i="1"/>
  <c r="AB392" i="1"/>
  <c r="AB393" i="1"/>
  <c r="AB394" i="1"/>
  <c r="AB395" i="1"/>
  <c r="AB396" i="1"/>
  <c r="AB397" i="1"/>
  <c r="AB398" i="1"/>
  <c r="AB399" i="1"/>
  <c r="AB400" i="1"/>
  <c r="AB401" i="1"/>
  <c r="AB402" i="1"/>
  <c r="AB403" i="1"/>
  <c r="AB404" i="1"/>
  <c r="AB405" i="1"/>
  <c r="AB406" i="1"/>
  <c r="AB407" i="1"/>
  <c r="AB408" i="1"/>
  <c r="AB409" i="1"/>
  <c r="AB410" i="1"/>
  <c r="AB411" i="1"/>
  <c r="AB412" i="1"/>
  <c r="AB413" i="1"/>
  <c r="AB414" i="1"/>
  <c r="AB415" i="1"/>
  <c r="AB416" i="1"/>
  <c r="AB417" i="1"/>
  <c r="AB418" i="1"/>
  <c r="AB419" i="1"/>
  <c r="AB420" i="1"/>
  <c r="AB421" i="1"/>
  <c r="AB422" i="1"/>
  <c r="AB423" i="1"/>
  <c r="AB424" i="1"/>
  <c r="AB425" i="1"/>
  <c r="AB426" i="1"/>
  <c r="AB427" i="1"/>
  <c r="AB428" i="1"/>
  <c r="AB429" i="1"/>
  <c r="AB430" i="1"/>
  <c r="AB431" i="1"/>
  <c r="AB432" i="1"/>
  <c r="AB433" i="1"/>
  <c r="AB434" i="1"/>
  <c r="AB435" i="1"/>
  <c r="AB436" i="1"/>
  <c r="AB437" i="1"/>
  <c r="AB438" i="1"/>
  <c r="AB439" i="1"/>
  <c r="AB440" i="1"/>
  <c r="AB441" i="1"/>
  <c r="AB442" i="1"/>
  <c r="AB443" i="1"/>
  <c r="AB444" i="1"/>
  <c r="AB445" i="1"/>
  <c r="AB446" i="1"/>
  <c r="AB447" i="1"/>
  <c r="AB448" i="1"/>
  <c r="AB449" i="1"/>
  <c r="AB450" i="1"/>
  <c r="AB451" i="1"/>
  <c r="AB452" i="1"/>
  <c r="AB453" i="1"/>
  <c r="AB454" i="1"/>
  <c r="AB455" i="1"/>
  <c r="AB456" i="1"/>
  <c r="AB457" i="1"/>
  <c r="AB458" i="1"/>
  <c r="AB459" i="1"/>
  <c r="AB460" i="1"/>
  <c r="AB461" i="1"/>
  <c r="AB462" i="1"/>
  <c r="AB463" i="1"/>
  <c r="AB464" i="1"/>
  <c r="AB465" i="1"/>
  <c r="AB466" i="1"/>
  <c r="AB467" i="1"/>
  <c r="AB468" i="1"/>
  <c r="AB469" i="1"/>
  <c r="AB470" i="1"/>
  <c r="AB471" i="1"/>
  <c r="AB472" i="1"/>
  <c r="AB473" i="1"/>
  <c r="AB474" i="1"/>
  <c r="AB475" i="1"/>
  <c r="AB476" i="1"/>
  <c r="AB477" i="1"/>
  <c r="AB478" i="1"/>
  <c r="AB479" i="1"/>
  <c r="AB480" i="1"/>
  <c r="AB481" i="1"/>
  <c r="AB482" i="1"/>
  <c r="AB483" i="1"/>
  <c r="AB484" i="1"/>
  <c r="AB485" i="1"/>
  <c r="AB486" i="1"/>
  <c r="AB487" i="1"/>
  <c r="AB488" i="1"/>
  <c r="AB489" i="1"/>
  <c r="AB490" i="1"/>
  <c r="AB491" i="1"/>
  <c r="AB492" i="1"/>
  <c r="AB493" i="1"/>
  <c r="AB494" i="1"/>
  <c r="AB495" i="1"/>
  <c r="AB496" i="1"/>
  <c r="AB497" i="1"/>
  <c r="AB498" i="1"/>
  <c r="AB499" i="1"/>
  <c r="AB500" i="1"/>
  <c r="AB501" i="1"/>
  <c r="AB502" i="1"/>
  <c r="AB503" i="1"/>
  <c r="AB504" i="1"/>
  <c r="AB505" i="1"/>
  <c r="AB506" i="1"/>
  <c r="AB507" i="1"/>
  <c r="AB508" i="1"/>
  <c r="AB509" i="1"/>
  <c r="AB510" i="1"/>
  <c r="AB511" i="1"/>
  <c r="AB512" i="1"/>
  <c r="AB513" i="1"/>
  <c r="AB514" i="1"/>
  <c r="AB515" i="1"/>
  <c r="AB516" i="1"/>
  <c r="AB517" i="1"/>
  <c r="AB518" i="1"/>
  <c r="AB519" i="1"/>
  <c r="AB520" i="1"/>
  <c r="AB521" i="1"/>
  <c r="AB522" i="1"/>
  <c r="AB523" i="1"/>
  <c r="AB524" i="1"/>
  <c r="AB525" i="1"/>
  <c r="AB526" i="1"/>
  <c r="AB527" i="1"/>
  <c r="AB528" i="1"/>
  <c r="AB529" i="1"/>
  <c r="AB530" i="1"/>
  <c r="AB531" i="1"/>
  <c r="AB532" i="1"/>
  <c r="AB533" i="1"/>
  <c r="AB534" i="1"/>
  <c r="AB535" i="1"/>
  <c r="AB536" i="1"/>
  <c r="AB537" i="1"/>
  <c r="AB538" i="1"/>
  <c r="AB539" i="1"/>
  <c r="AB540" i="1"/>
  <c r="AB541" i="1"/>
  <c r="AB542" i="1"/>
  <c r="AB543" i="1"/>
  <c r="AB544" i="1"/>
  <c r="AB545" i="1"/>
  <c r="AB546" i="1"/>
  <c r="AB547" i="1"/>
  <c r="AB548" i="1"/>
  <c r="AB549" i="1"/>
  <c r="AB550" i="1"/>
  <c r="AB551" i="1"/>
  <c r="AB552" i="1"/>
  <c r="AB553" i="1"/>
  <c r="AB554" i="1"/>
  <c r="AB555" i="1"/>
  <c r="AB556" i="1"/>
  <c r="AB557" i="1"/>
  <c r="AB558" i="1"/>
  <c r="AB559" i="1"/>
  <c r="AB560" i="1"/>
  <c r="AB561" i="1"/>
  <c r="AB562" i="1"/>
  <c r="AB563" i="1"/>
  <c r="AB564" i="1"/>
  <c r="AB565" i="1"/>
  <c r="AB566" i="1"/>
  <c r="AB567" i="1"/>
  <c r="AB568" i="1"/>
  <c r="AB569" i="1"/>
  <c r="AB570" i="1"/>
  <c r="AB571" i="1"/>
  <c r="AB572" i="1"/>
  <c r="AB573" i="1"/>
  <c r="AB574" i="1"/>
  <c r="AB575" i="1"/>
  <c r="AB576" i="1"/>
  <c r="AB577" i="1"/>
  <c r="AB578" i="1"/>
  <c r="AB579" i="1"/>
  <c r="AB580" i="1"/>
  <c r="AB581" i="1"/>
  <c r="AB582" i="1"/>
  <c r="AB583" i="1"/>
  <c r="AB584" i="1"/>
  <c r="AB585" i="1"/>
  <c r="AB586" i="1"/>
  <c r="AB587" i="1"/>
  <c r="AB588" i="1"/>
  <c r="AB589" i="1"/>
  <c r="AB590" i="1"/>
  <c r="AB591" i="1"/>
  <c r="AB592" i="1"/>
  <c r="AB593" i="1"/>
  <c r="AB594" i="1"/>
  <c r="AB595" i="1"/>
  <c r="AB596" i="1"/>
  <c r="AB597" i="1"/>
  <c r="AB598" i="1"/>
  <c r="AB599" i="1"/>
  <c r="AB600" i="1"/>
  <c r="AB601" i="1"/>
  <c r="AB602" i="1"/>
  <c r="AB603" i="1"/>
  <c r="AB604" i="1"/>
  <c r="AB605" i="1"/>
  <c r="AB606" i="1"/>
  <c r="AB607" i="1"/>
  <c r="AB608" i="1"/>
  <c r="AB609" i="1"/>
  <c r="AB610" i="1"/>
  <c r="AB611" i="1"/>
  <c r="AB612" i="1"/>
  <c r="AB613" i="1"/>
  <c r="AB614" i="1"/>
  <c r="AB615" i="1"/>
  <c r="AB616" i="1"/>
  <c r="AB617" i="1"/>
  <c r="AB618" i="1"/>
  <c r="AB619" i="1"/>
  <c r="AB620" i="1"/>
  <c r="AB621" i="1"/>
  <c r="AB622" i="1"/>
  <c r="AB623" i="1"/>
  <c r="AB624" i="1"/>
  <c r="AB625" i="1"/>
  <c r="AB626" i="1"/>
  <c r="AB627" i="1"/>
  <c r="AB628" i="1"/>
  <c r="AB629" i="1"/>
  <c r="AB630" i="1"/>
  <c r="AB631" i="1"/>
  <c r="AB632" i="1"/>
  <c r="AB633" i="1"/>
  <c r="AB634" i="1"/>
  <c r="AB635" i="1"/>
  <c r="AB636" i="1"/>
  <c r="AB637" i="1"/>
  <c r="AB638" i="1"/>
  <c r="AB639" i="1"/>
  <c r="AB640" i="1"/>
  <c r="AB641" i="1"/>
  <c r="AB642" i="1"/>
  <c r="AB643" i="1"/>
  <c r="AB644" i="1"/>
  <c r="AB645" i="1"/>
  <c r="AB646" i="1"/>
  <c r="AB647" i="1"/>
  <c r="AB648" i="1"/>
  <c r="AB649" i="1"/>
  <c r="AB650" i="1"/>
  <c r="AB651" i="1"/>
  <c r="AB652" i="1"/>
  <c r="AB653" i="1"/>
  <c r="AB654" i="1"/>
  <c r="AB655" i="1"/>
  <c r="AB656" i="1"/>
  <c r="AB657" i="1"/>
  <c r="AB658" i="1"/>
  <c r="AB659" i="1"/>
  <c r="AB660" i="1"/>
  <c r="AB661" i="1"/>
  <c r="AB662" i="1"/>
  <c r="AB663" i="1"/>
  <c r="AB664" i="1"/>
  <c r="AB665" i="1"/>
  <c r="AB666" i="1"/>
  <c r="AB667" i="1"/>
  <c r="AB668" i="1"/>
  <c r="AB669" i="1"/>
  <c r="AB670" i="1"/>
  <c r="AB671" i="1"/>
  <c r="AB672" i="1"/>
  <c r="AB673" i="1"/>
  <c r="AB674" i="1"/>
  <c r="AB675" i="1"/>
  <c r="AB676" i="1"/>
  <c r="AB677" i="1"/>
  <c r="AB678" i="1"/>
  <c r="AB679" i="1"/>
  <c r="AB680" i="1"/>
  <c r="AB681" i="1"/>
  <c r="AB682" i="1"/>
  <c r="AB683" i="1"/>
  <c r="AB684" i="1"/>
  <c r="AB685" i="1"/>
  <c r="AB686" i="1"/>
  <c r="AB687" i="1"/>
  <c r="AB688" i="1"/>
  <c r="AB689" i="1"/>
  <c r="AB690" i="1"/>
  <c r="AB691" i="1"/>
  <c r="AB692" i="1"/>
  <c r="AB693" i="1"/>
  <c r="AB694" i="1"/>
  <c r="AB695" i="1"/>
  <c r="AB696" i="1"/>
  <c r="AB697" i="1"/>
  <c r="AB698" i="1"/>
  <c r="AB699" i="1"/>
  <c r="AB700" i="1"/>
  <c r="AB701" i="1"/>
  <c r="AB702" i="1"/>
  <c r="AB703" i="1"/>
  <c r="AB704" i="1"/>
  <c r="AB705" i="1"/>
  <c r="AB706" i="1"/>
  <c r="AB707" i="1"/>
  <c r="AB708" i="1"/>
  <c r="AB709" i="1"/>
  <c r="AB710" i="1"/>
  <c r="AB711" i="1"/>
  <c r="AB712" i="1"/>
  <c r="AB713" i="1"/>
  <c r="AB714" i="1"/>
  <c r="AB715" i="1"/>
  <c r="AB716" i="1"/>
  <c r="AB717" i="1"/>
  <c r="AB718" i="1"/>
  <c r="AB719" i="1"/>
  <c r="AB720" i="1"/>
  <c r="AB721" i="1"/>
  <c r="AB722" i="1"/>
  <c r="AB723" i="1"/>
  <c r="AB724" i="1"/>
  <c r="AB725" i="1"/>
  <c r="AB726" i="1"/>
  <c r="AB727" i="1"/>
  <c r="AB728" i="1"/>
  <c r="AB729" i="1"/>
  <c r="AB730" i="1"/>
  <c r="AB731" i="1"/>
  <c r="AB732" i="1"/>
  <c r="AB733" i="1"/>
  <c r="AB734" i="1"/>
  <c r="AB735" i="1"/>
  <c r="AB736" i="1"/>
  <c r="AB737" i="1"/>
  <c r="AB738" i="1"/>
  <c r="AB739" i="1"/>
  <c r="AB740" i="1"/>
  <c r="AB741" i="1"/>
  <c r="AB742" i="1"/>
  <c r="AB743" i="1"/>
  <c r="AB744" i="1"/>
  <c r="AB745" i="1"/>
  <c r="AB746" i="1"/>
  <c r="AB747" i="1"/>
  <c r="AB748" i="1"/>
  <c r="AB749" i="1"/>
  <c r="AB750" i="1"/>
  <c r="AB751" i="1"/>
  <c r="AB752" i="1"/>
  <c r="AB753" i="1"/>
  <c r="AB754" i="1"/>
  <c r="AB755" i="1"/>
  <c r="AB756" i="1"/>
  <c r="AB757" i="1"/>
  <c r="AB758" i="1"/>
  <c r="AB759" i="1"/>
  <c r="AB760" i="1"/>
  <c r="AB761" i="1"/>
  <c r="AB762" i="1"/>
  <c r="AB763" i="1"/>
  <c r="AB764" i="1"/>
  <c r="AB765" i="1"/>
  <c r="AB766" i="1"/>
  <c r="AB767" i="1"/>
  <c r="AB768" i="1"/>
  <c r="AB769" i="1"/>
  <c r="AB770" i="1"/>
  <c r="AB771" i="1"/>
  <c r="AB772" i="1"/>
  <c r="AB773" i="1"/>
  <c r="AB774" i="1"/>
  <c r="AB775" i="1"/>
  <c r="AB776" i="1"/>
  <c r="AB777" i="1"/>
  <c r="AB778" i="1"/>
  <c r="AB779" i="1"/>
  <c r="AB780" i="1"/>
  <c r="AB781" i="1"/>
  <c r="AB782" i="1"/>
  <c r="AB783" i="1"/>
  <c r="AB784" i="1"/>
  <c r="AB785" i="1"/>
  <c r="AB786" i="1"/>
  <c r="AB787" i="1"/>
  <c r="AB788" i="1"/>
  <c r="AB789" i="1"/>
  <c r="AB790" i="1"/>
  <c r="AB791" i="1"/>
  <c r="AB792" i="1"/>
  <c r="AB793" i="1"/>
  <c r="AB794" i="1"/>
  <c r="AB795" i="1"/>
  <c r="AB796" i="1"/>
  <c r="AB797" i="1"/>
  <c r="AB798" i="1"/>
  <c r="AB799" i="1"/>
  <c r="AB800" i="1"/>
  <c r="AB801" i="1"/>
  <c r="AB802" i="1"/>
  <c r="AB803" i="1"/>
  <c r="AB804" i="1"/>
  <c r="AB805" i="1"/>
  <c r="AB806" i="1"/>
  <c r="AB807" i="1"/>
  <c r="AB808" i="1"/>
  <c r="AB809" i="1"/>
  <c r="AB810" i="1"/>
  <c r="AB811" i="1"/>
  <c r="AB812" i="1"/>
  <c r="AB813" i="1"/>
  <c r="AB814" i="1"/>
  <c r="AB815" i="1"/>
  <c r="AB816" i="1"/>
  <c r="AB817" i="1"/>
  <c r="AB818" i="1"/>
  <c r="AB819" i="1"/>
  <c r="AB820" i="1"/>
  <c r="AB821" i="1"/>
  <c r="AB822" i="1"/>
  <c r="AB823" i="1"/>
  <c r="AB824" i="1"/>
  <c r="AB825" i="1"/>
  <c r="AB826" i="1"/>
  <c r="AB827" i="1"/>
  <c r="AB828" i="1"/>
  <c r="AB829" i="1"/>
  <c r="AB830" i="1"/>
  <c r="AB831" i="1"/>
  <c r="AB832" i="1"/>
  <c r="AB833" i="1"/>
  <c r="AB834" i="1"/>
  <c r="AB835" i="1"/>
  <c r="AB836" i="1"/>
  <c r="AB837" i="1"/>
  <c r="AB838" i="1"/>
  <c r="AB839" i="1"/>
  <c r="AB840" i="1"/>
  <c r="AB841" i="1"/>
  <c r="AB842" i="1"/>
  <c r="AB843" i="1"/>
  <c r="AB844" i="1"/>
  <c r="AB845" i="1"/>
  <c r="AB846" i="1"/>
  <c r="AB847" i="1"/>
  <c r="AB848" i="1"/>
  <c r="AB849" i="1"/>
  <c r="AB850" i="1"/>
  <c r="AB851" i="1"/>
  <c r="AB852" i="1"/>
  <c r="AB853" i="1"/>
  <c r="AB854" i="1"/>
  <c r="AB855" i="1"/>
  <c r="AB856" i="1"/>
  <c r="AB857" i="1"/>
  <c r="AB858" i="1"/>
  <c r="AB859" i="1"/>
  <c r="AB860" i="1"/>
  <c r="AB861" i="1"/>
  <c r="AB862" i="1"/>
  <c r="AB863" i="1"/>
  <c r="AB864" i="1"/>
  <c r="AB865" i="1"/>
  <c r="AB866" i="1"/>
  <c r="AB867" i="1"/>
  <c r="AB868" i="1"/>
  <c r="AB869" i="1"/>
  <c r="AB870" i="1"/>
  <c r="AB871" i="1"/>
  <c r="AB872" i="1"/>
  <c r="AB873" i="1"/>
  <c r="AB874" i="1"/>
  <c r="AB875" i="1"/>
  <c r="AB876" i="1"/>
  <c r="AB877" i="1"/>
  <c r="AB878" i="1"/>
  <c r="AB879" i="1"/>
  <c r="AB880" i="1"/>
  <c r="AB881" i="1"/>
  <c r="AB882" i="1"/>
  <c r="AB883" i="1"/>
  <c r="AB884" i="1"/>
  <c r="AB885" i="1"/>
  <c r="AB886" i="1"/>
  <c r="AB887" i="1"/>
  <c r="AB888" i="1"/>
  <c r="AB889" i="1"/>
  <c r="AB890" i="1"/>
  <c r="AB891" i="1"/>
  <c r="AB892" i="1"/>
  <c r="AB893" i="1"/>
  <c r="AB894" i="1"/>
  <c r="AB895" i="1"/>
  <c r="AB896" i="1"/>
  <c r="AB897" i="1"/>
  <c r="AB898" i="1"/>
  <c r="AB899" i="1"/>
  <c r="AB900" i="1"/>
  <c r="AB901" i="1"/>
  <c r="AB902" i="1"/>
  <c r="AB903" i="1"/>
  <c r="AB904" i="1"/>
  <c r="AB905" i="1"/>
  <c r="AB906" i="1"/>
  <c r="AB907" i="1"/>
  <c r="AB908" i="1"/>
  <c r="AB909" i="1"/>
  <c r="AB910" i="1"/>
  <c r="AB911" i="1"/>
  <c r="AB912" i="1"/>
  <c r="AB913" i="1"/>
  <c r="AB914" i="1"/>
  <c r="AB915" i="1"/>
  <c r="AB916" i="1"/>
  <c r="AB917" i="1"/>
  <c r="AB918" i="1"/>
  <c r="AB919" i="1"/>
  <c r="AB920" i="1"/>
  <c r="AB921" i="1"/>
  <c r="AB922" i="1"/>
  <c r="AB923" i="1"/>
  <c r="AB924" i="1"/>
  <c r="AB925" i="1"/>
  <c r="AB926" i="1"/>
  <c r="AB927" i="1"/>
  <c r="AB928" i="1"/>
  <c r="AB929" i="1"/>
  <c r="AB930" i="1"/>
  <c r="AB931" i="1"/>
  <c r="AB932" i="1"/>
  <c r="AB933" i="1"/>
  <c r="AB934" i="1"/>
  <c r="AB935" i="1"/>
  <c r="AB936" i="1"/>
  <c r="AB937" i="1"/>
  <c r="AB938" i="1"/>
  <c r="AB939" i="1"/>
  <c r="AB940" i="1"/>
  <c r="AB941" i="1"/>
  <c r="AB942" i="1"/>
  <c r="AB943" i="1"/>
  <c r="AB944" i="1"/>
  <c r="AB945" i="1"/>
  <c r="AB946" i="1"/>
  <c r="AB947" i="1"/>
  <c r="AB948" i="1"/>
  <c r="AB949" i="1"/>
  <c r="AB950" i="1"/>
  <c r="AB951" i="1"/>
  <c r="AB952" i="1"/>
  <c r="AB953" i="1"/>
  <c r="AB954" i="1"/>
  <c r="AB955" i="1"/>
  <c r="AB956" i="1"/>
  <c r="AB957" i="1"/>
  <c r="AB958" i="1"/>
  <c r="AB959" i="1"/>
  <c r="AB960" i="1"/>
  <c r="AB961" i="1"/>
  <c r="AB962" i="1"/>
  <c r="AB963" i="1"/>
  <c r="AB964" i="1"/>
  <c r="AB965" i="1"/>
  <c r="AB966" i="1"/>
  <c r="AB967" i="1"/>
  <c r="AB968" i="1"/>
  <c r="AB969" i="1"/>
  <c r="AB970" i="1"/>
  <c r="AB971" i="1"/>
  <c r="AB972" i="1"/>
  <c r="AB973" i="1"/>
  <c r="AB974" i="1"/>
  <c r="AB975" i="1"/>
  <c r="AB976" i="1"/>
  <c r="AB977" i="1"/>
  <c r="AB978" i="1"/>
  <c r="AB979" i="1"/>
  <c r="AB980" i="1"/>
  <c r="AB981" i="1"/>
  <c r="AB982" i="1"/>
  <c r="AB983" i="1"/>
  <c r="AB984" i="1"/>
  <c r="AB985" i="1"/>
  <c r="AB986" i="1"/>
  <c r="AB987" i="1"/>
  <c r="AB988" i="1"/>
  <c r="AB989" i="1"/>
  <c r="AB990" i="1"/>
  <c r="AB991" i="1"/>
  <c r="AB992" i="1"/>
  <c r="AB993" i="1"/>
  <c r="AB994" i="1"/>
  <c r="AB995" i="1"/>
  <c r="AB996" i="1"/>
  <c r="AB997" i="1"/>
  <c r="AB998" i="1"/>
  <c r="AB999" i="1"/>
  <c r="AB1000" i="1"/>
  <c r="AB1001" i="1"/>
  <c r="AB1002" i="1"/>
  <c r="AB1003" i="1"/>
  <c r="AB1004" i="1"/>
  <c r="AB1005" i="1"/>
  <c r="AB1006" i="1"/>
  <c r="AB1007" i="1"/>
  <c r="AB1008" i="1"/>
  <c r="AB1009" i="1"/>
  <c r="AB1010" i="1"/>
  <c r="AB1011" i="1"/>
  <c r="AB1012" i="1"/>
  <c r="AB1013" i="1"/>
  <c r="AB1014" i="1"/>
  <c r="AB1015" i="1"/>
  <c r="AB1016" i="1"/>
  <c r="AB1017" i="1"/>
  <c r="AB1018" i="1"/>
  <c r="AB1019" i="1"/>
  <c r="AB1020" i="1"/>
  <c r="AB1021" i="1"/>
  <c r="AB1022" i="1"/>
  <c r="AB1023" i="1"/>
  <c r="AB1024" i="1"/>
  <c r="AB1025" i="1"/>
  <c r="AB1026" i="1"/>
  <c r="AB1027" i="1"/>
  <c r="AB1028" i="1"/>
  <c r="AB1029" i="1"/>
  <c r="AB1030" i="1"/>
  <c r="AB1031" i="1"/>
  <c r="AB1032" i="1"/>
  <c r="AB1033" i="1"/>
  <c r="AB1034" i="1"/>
  <c r="AB1035" i="1"/>
  <c r="AB1036" i="1"/>
  <c r="AB1037" i="1"/>
  <c r="AB1038" i="1"/>
  <c r="AB1039" i="1"/>
  <c r="AB1040" i="1"/>
  <c r="AB1041" i="1"/>
  <c r="AB1042" i="1"/>
  <c r="AB1043" i="1"/>
  <c r="AB1044" i="1"/>
  <c r="AB1045" i="1"/>
  <c r="AB1046" i="1"/>
  <c r="AB1047" i="1"/>
  <c r="AB1048" i="1"/>
  <c r="AB1049" i="1"/>
  <c r="AB1050" i="1"/>
  <c r="AB1051" i="1"/>
  <c r="AB1052" i="1"/>
  <c r="AB1053" i="1"/>
  <c r="AB1054" i="1"/>
  <c r="AB1055" i="1"/>
  <c r="AB1056" i="1"/>
  <c r="AB1057" i="1"/>
  <c r="AB1058" i="1"/>
  <c r="AB1059" i="1"/>
  <c r="AB1060" i="1"/>
  <c r="AB1061" i="1"/>
  <c r="AB1062" i="1"/>
  <c r="AB1063" i="1"/>
  <c r="AB1064" i="1"/>
  <c r="AB1065" i="1"/>
  <c r="AB1066" i="1"/>
  <c r="AB1067" i="1"/>
  <c r="AB1068" i="1"/>
  <c r="AB1069" i="1"/>
  <c r="AB1070" i="1"/>
  <c r="AB1071" i="1"/>
  <c r="AB1072" i="1"/>
  <c r="AB1073" i="1"/>
  <c r="AB1074" i="1"/>
  <c r="AB1075" i="1"/>
  <c r="AB1076" i="1"/>
  <c r="AB1077" i="1"/>
  <c r="AB1078" i="1"/>
  <c r="AB1079" i="1"/>
  <c r="AB1080" i="1"/>
  <c r="AB1081" i="1"/>
  <c r="AB1082" i="1"/>
  <c r="AB1083" i="1"/>
  <c r="AB1084" i="1"/>
  <c r="AB1085" i="1"/>
  <c r="AB1086" i="1"/>
  <c r="AB1087" i="1"/>
  <c r="AB1088" i="1"/>
  <c r="AB1089" i="1"/>
  <c r="AB1090" i="1"/>
  <c r="AB1091" i="1"/>
  <c r="AB1092" i="1"/>
  <c r="AB1093" i="1"/>
  <c r="AB1094" i="1"/>
  <c r="AB1095" i="1"/>
  <c r="AB1096" i="1"/>
  <c r="AB1097" i="1"/>
  <c r="AB1098" i="1"/>
  <c r="AB1099" i="1"/>
  <c r="AB1100" i="1"/>
  <c r="AB1101" i="1"/>
  <c r="AB1102" i="1"/>
  <c r="AB1103" i="1"/>
  <c r="AB1104" i="1"/>
  <c r="AB1105" i="1"/>
  <c r="AB1106" i="1"/>
  <c r="AB1107" i="1"/>
  <c r="AB1108" i="1"/>
  <c r="AB1109" i="1"/>
  <c r="AB1110" i="1"/>
  <c r="AB1111" i="1"/>
  <c r="AB1112" i="1"/>
  <c r="AB1113" i="1"/>
  <c r="AB1114" i="1"/>
  <c r="AB1115" i="1"/>
  <c r="AB1116" i="1"/>
  <c r="AB1117" i="1"/>
  <c r="AB1118" i="1"/>
  <c r="AB1119" i="1"/>
  <c r="AB1120" i="1"/>
  <c r="AB1121" i="1"/>
  <c r="AB1122" i="1"/>
  <c r="AB1123" i="1"/>
  <c r="AB1124" i="1"/>
  <c r="AB1125" i="1"/>
  <c r="AB1126" i="1"/>
  <c r="AB1127" i="1"/>
  <c r="AB1128" i="1"/>
  <c r="AB1129" i="1"/>
  <c r="AB1130" i="1"/>
  <c r="AB1131" i="1"/>
  <c r="AB1132" i="1"/>
  <c r="AB1133" i="1"/>
  <c r="AB1134" i="1"/>
  <c r="AB1135" i="1"/>
  <c r="AB1136" i="1"/>
  <c r="AB1137" i="1"/>
  <c r="AB1138" i="1"/>
  <c r="AB1139" i="1"/>
  <c r="AB1140" i="1"/>
  <c r="AB1141" i="1"/>
  <c r="AB1142" i="1"/>
  <c r="AB1143" i="1"/>
  <c r="AB1144" i="1"/>
  <c r="AB1145" i="1"/>
  <c r="AB1146" i="1"/>
  <c r="AB1147" i="1"/>
  <c r="AB1148" i="1"/>
  <c r="AB1149" i="1"/>
  <c r="AB1150" i="1"/>
  <c r="AB1151" i="1"/>
  <c r="AB1152" i="1"/>
  <c r="AB1153" i="1"/>
  <c r="AB1154" i="1"/>
  <c r="AB1155" i="1"/>
  <c r="AB1156" i="1"/>
  <c r="AB1157" i="1"/>
  <c r="AB1158" i="1"/>
  <c r="AB1159" i="1"/>
  <c r="AB1160" i="1"/>
  <c r="AB1161" i="1"/>
  <c r="AB1162" i="1"/>
  <c r="AB1163" i="1"/>
  <c r="AB1164" i="1"/>
  <c r="AB1165" i="1"/>
  <c r="AB1166" i="1"/>
  <c r="AB1167" i="1"/>
  <c r="AB1168" i="1"/>
  <c r="AB1169" i="1"/>
  <c r="AB1170" i="1"/>
  <c r="AB1171" i="1"/>
  <c r="AB1172" i="1"/>
  <c r="AB1173" i="1"/>
  <c r="AB1174" i="1"/>
  <c r="AB1175" i="1"/>
  <c r="AB1176" i="1"/>
  <c r="AB1177" i="1"/>
  <c r="AB1178" i="1"/>
  <c r="AB1179" i="1"/>
  <c r="AB1180" i="1"/>
  <c r="AB1181" i="1"/>
  <c r="AB1182" i="1"/>
  <c r="AB1183" i="1"/>
  <c r="AB1184" i="1"/>
  <c r="AB1185" i="1"/>
  <c r="AB1186" i="1"/>
  <c r="AB1187" i="1"/>
  <c r="AB1188" i="1"/>
  <c r="AB1189" i="1"/>
  <c r="AB1190" i="1"/>
  <c r="AB1191" i="1"/>
  <c r="AB1192" i="1"/>
  <c r="AB1193" i="1"/>
  <c r="AB1194" i="1"/>
  <c r="AB1195" i="1"/>
  <c r="AB1196" i="1"/>
  <c r="AB1197" i="1"/>
  <c r="AB1198" i="1"/>
  <c r="AB1199" i="1"/>
  <c r="AB1200" i="1"/>
  <c r="AB1201" i="1"/>
  <c r="AB1202" i="1"/>
  <c r="AB1203" i="1"/>
  <c r="AB1204" i="1"/>
  <c r="AB1205" i="1"/>
  <c r="AB1206" i="1"/>
  <c r="AB1207" i="1"/>
  <c r="AB1208" i="1"/>
  <c r="AB1209" i="1"/>
  <c r="AB1210" i="1"/>
  <c r="AB1211" i="1"/>
  <c r="AB1212" i="1"/>
  <c r="AB1213" i="1"/>
  <c r="AB1214" i="1"/>
  <c r="AB1215" i="1"/>
  <c r="AB1216" i="1"/>
  <c r="AB1217" i="1"/>
  <c r="AB1218" i="1"/>
  <c r="AB1219" i="1"/>
  <c r="AB1220" i="1"/>
  <c r="AB1221" i="1"/>
  <c r="AB1222" i="1"/>
  <c r="AB1223" i="1"/>
  <c r="AB1224" i="1"/>
  <c r="AB1225" i="1"/>
  <c r="AB1226" i="1"/>
  <c r="AB1227" i="1"/>
  <c r="AB1228" i="1"/>
  <c r="AB1229" i="1"/>
  <c r="AB1230" i="1"/>
  <c r="AB1231" i="1"/>
  <c r="AB1232" i="1"/>
  <c r="AB1233" i="1"/>
  <c r="AB1234" i="1"/>
  <c r="AB1235" i="1"/>
  <c r="AB1236" i="1"/>
  <c r="AB1237" i="1"/>
  <c r="AB1238" i="1"/>
  <c r="AB1239" i="1"/>
  <c r="AB1240" i="1"/>
  <c r="AB1241" i="1"/>
  <c r="AB1242" i="1"/>
  <c r="AB1243" i="1"/>
  <c r="AB1244" i="1"/>
  <c r="AB1245" i="1"/>
  <c r="AB1246" i="1"/>
  <c r="AB1247" i="1"/>
  <c r="AB1248" i="1"/>
  <c r="AB1249" i="1"/>
  <c r="AB1250" i="1"/>
  <c r="AB1251" i="1"/>
  <c r="AB1252" i="1"/>
  <c r="AB1253" i="1"/>
  <c r="AB1254" i="1"/>
  <c r="AB1255" i="1"/>
  <c r="AB1256" i="1"/>
  <c r="AB1257" i="1"/>
  <c r="AB1258" i="1"/>
  <c r="AB1259" i="1"/>
  <c r="AB1260" i="1"/>
  <c r="AB1261" i="1"/>
  <c r="AB1262" i="1"/>
  <c r="AB1263" i="1"/>
  <c r="AB1264" i="1"/>
  <c r="AB1265" i="1"/>
  <c r="AB1266" i="1"/>
  <c r="AB1267" i="1"/>
  <c r="AB1268" i="1"/>
  <c r="AB1269" i="1"/>
  <c r="AB1270" i="1"/>
  <c r="AB1271" i="1"/>
  <c r="AB1272" i="1"/>
  <c r="AB1273" i="1"/>
  <c r="AB1274" i="1"/>
  <c r="AB1275" i="1"/>
  <c r="AB1276" i="1"/>
  <c r="AB1277" i="1"/>
  <c r="AB1278" i="1"/>
  <c r="AB1279" i="1"/>
  <c r="AB1280" i="1"/>
  <c r="AB1281" i="1"/>
  <c r="AB1282" i="1"/>
  <c r="AB1283" i="1"/>
  <c r="AB1284" i="1"/>
  <c r="AB1285" i="1"/>
  <c r="AB1286" i="1"/>
  <c r="AB1287" i="1"/>
  <c r="AB1288" i="1"/>
  <c r="AB1289" i="1"/>
  <c r="AB1290" i="1"/>
  <c r="AB1291" i="1"/>
  <c r="AB1292" i="1"/>
  <c r="AB1293" i="1"/>
  <c r="AB1294" i="1"/>
  <c r="AB1295" i="1"/>
  <c r="AB1296" i="1"/>
  <c r="AB1297" i="1"/>
  <c r="AB1298" i="1"/>
  <c r="AB1299" i="1"/>
  <c r="AB1300" i="1"/>
  <c r="AB1301" i="1"/>
  <c r="AB1302" i="1"/>
  <c r="AB1303" i="1"/>
  <c r="AB1304" i="1"/>
  <c r="AB1305" i="1"/>
  <c r="AB1306" i="1"/>
  <c r="AB1307" i="1"/>
  <c r="AB1308" i="1"/>
  <c r="AB1309" i="1"/>
  <c r="AB1310" i="1"/>
  <c r="AB1311" i="1"/>
  <c r="AB1312" i="1"/>
  <c r="AB1313" i="1"/>
  <c r="AB1314" i="1"/>
  <c r="AB1315" i="1"/>
  <c r="AB1316" i="1"/>
  <c r="AB1317" i="1"/>
  <c r="AB1318" i="1"/>
  <c r="AB1319" i="1"/>
  <c r="AB1320" i="1"/>
  <c r="AB1321" i="1"/>
  <c r="AB1322" i="1"/>
  <c r="AB1323" i="1"/>
  <c r="AB1324" i="1"/>
  <c r="AB1325" i="1"/>
  <c r="AB1326" i="1"/>
  <c r="AB1327" i="1"/>
  <c r="AB1328" i="1"/>
  <c r="AB1329" i="1"/>
  <c r="AB1330" i="1"/>
  <c r="AB1331" i="1"/>
  <c r="AB1332" i="1"/>
  <c r="AB1333" i="1"/>
  <c r="AB1334" i="1"/>
  <c r="AB1335" i="1"/>
  <c r="AB1336" i="1"/>
  <c r="AB1337" i="1"/>
  <c r="AB1338" i="1"/>
  <c r="AB1339" i="1"/>
  <c r="AB1340" i="1"/>
  <c r="AB1341" i="1"/>
  <c r="AB1342" i="1"/>
  <c r="AB1343" i="1"/>
  <c r="AB1344" i="1"/>
  <c r="AB1345" i="1"/>
  <c r="AB1346" i="1"/>
  <c r="AB1347" i="1"/>
  <c r="AB1348" i="1"/>
  <c r="AB1349" i="1"/>
  <c r="AB1350" i="1"/>
  <c r="AB1351" i="1"/>
  <c r="AB1352" i="1"/>
  <c r="AB1353" i="1"/>
  <c r="AB1354" i="1"/>
  <c r="AB1355" i="1"/>
  <c r="AB1356" i="1"/>
  <c r="AB1357" i="1"/>
  <c r="AB1358" i="1"/>
  <c r="AB1359" i="1"/>
  <c r="AB1360" i="1"/>
  <c r="AB1361" i="1"/>
  <c r="AB1362" i="1"/>
  <c r="AB1363" i="1"/>
  <c r="AB1364" i="1"/>
  <c r="AB1365" i="1"/>
  <c r="AB1366" i="1"/>
  <c r="AB1367" i="1"/>
  <c r="AB1368" i="1"/>
  <c r="AB1369" i="1"/>
  <c r="AB1370" i="1"/>
  <c r="AB1371" i="1"/>
  <c r="AB1372" i="1"/>
  <c r="AB1373" i="1"/>
  <c r="AB1374" i="1"/>
  <c r="AB1375" i="1"/>
  <c r="AB1376" i="1"/>
  <c r="AB1377" i="1"/>
  <c r="AB1378" i="1"/>
  <c r="AB1379" i="1"/>
  <c r="AB1380" i="1"/>
  <c r="AB1381" i="1"/>
  <c r="AB1382" i="1"/>
  <c r="AB1383" i="1"/>
  <c r="AB1384" i="1"/>
  <c r="AB1385" i="1"/>
  <c r="AB1386" i="1"/>
  <c r="AB1387" i="1"/>
  <c r="AB1388" i="1"/>
  <c r="AB1389" i="1"/>
  <c r="AB1390" i="1"/>
  <c r="AB1391" i="1"/>
  <c r="AB1392" i="1"/>
  <c r="AB1393" i="1"/>
  <c r="AB1394" i="1"/>
  <c r="AB1395" i="1"/>
  <c r="AB1396" i="1"/>
  <c r="AB1397" i="1"/>
  <c r="AB1398" i="1"/>
  <c r="AB1399" i="1"/>
  <c r="AB1400" i="1"/>
  <c r="AB1401" i="1"/>
  <c r="AB1402" i="1"/>
  <c r="AB1403" i="1"/>
  <c r="AB1404" i="1"/>
  <c r="AB1405" i="1"/>
  <c r="AB1406" i="1"/>
  <c r="AB1407" i="1"/>
  <c r="AB1408" i="1"/>
  <c r="AB1409" i="1"/>
  <c r="AB1410" i="1"/>
  <c r="AB1411" i="1"/>
  <c r="AB1412" i="1"/>
  <c r="AB1413" i="1"/>
  <c r="AB1414" i="1"/>
  <c r="AB1415" i="1"/>
  <c r="AB1416" i="1"/>
  <c r="AB1417" i="1"/>
  <c r="AB1418" i="1"/>
  <c r="AB1419" i="1"/>
  <c r="AB1420" i="1"/>
  <c r="AB1421" i="1"/>
  <c r="AB1422" i="1"/>
  <c r="AB1423" i="1"/>
  <c r="AB1424" i="1"/>
  <c r="AB1425" i="1"/>
  <c r="AB1426" i="1"/>
  <c r="AB1427" i="1"/>
  <c r="AB1428" i="1"/>
  <c r="AB1429" i="1"/>
  <c r="AB1430" i="1"/>
  <c r="AB1431" i="1"/>
  <c r="AB1432" i="1"/>
  <c r="AB1433" i="1"/>
  <c r="AB1434" i="1"/>
  <c r="AB1435" i="1"/>
  <c r="AB1436" i="1"/>
  <c r="AB1437" i="1"/>
  <c r="AB1438" i="1"/>
  <c r="AB1439" i="1"/>
  <c r="AB1440" i="1"/>
  <c r="AB1441" i="1"/>
  <c r="AB1442" i="1"/>
  <c r="AB1443" i="1"/>
  <c r="AB1444" i="1"/>
  <c r="AB1445" i="1"/>
  <c r="AB1446" i="1"/>
  <c r="AB1447" i="1"/>
  <c r="AB1448" i="1"/>
  <c r="AB1449" i="1"/>
  <c r="AB1450" i="1"/>
  <c r="AB1451" i="1"/>
  <c r="AB1452" i="1"/>
  <c r="AB1453" i="1"/>
  <c r="AB1454" i="1"/>
  <c r="AB1455" i="1"/>
  <c r="AB1456" i="1"/>
  <c r="AB1457" i="1"/>
  <c r="AB1458" i="1"/>
  <c r="AB1459" i="1"/>
  <c r="AB1460" i="1"/>
  <c r="AB1461" i="1"/>
  <c r="AB1462" i="1"/>
  <c r="AB1463" i="1"/>
  <c r="AB1464" i="1"/>
  <c r="AB1465" i="1"/>
  <c r="AB1466" i="1"/>
  <c r="AB1467" i="1"/>
  <c r="AB1468" i="1"/>
  <c r="AB1469" i="1"/>
  <c r="AB1470" i="1"/>
  <c r="AB1471" i="1"/>
  <c r="AB1472" i="1"/>
  <c r="AB1473" i="1"/>
  <c r="AB1474" i="1"/>
  <c r="AB1475" i="1"/>
  <c r="AB1476" i="1"/>
  <c r="AB1477" i="1"/>
  <c r="AB1478" i="1"/>
  <c r="AB1479" i="1"/>
  <c r="AB1480" i="1"/>
  <c r="AB1481" i="1"/>
  <c r="AB1482" i="1"/>
  <c r="AB1483" i="1"/>
  <c r="AB1484" i="1"/>
  <c r="AB1485" i="1"/>
  <c r="AB1486" i="1"/>
  <c r="AB1487" i="1"/>
  <c r="AB1488" i="1"/>
  <c r="AB1489" i="1"/>
  <c r="AB1490" i="1"/>
  <c r="AB1491" i="1"/>
  <c r="AB1492" i="1"/>
  <c r="AB1493" i="1"/>
  <c r="AB1494" i="1"/>
  <c r="AB1495" i="1"/>
  <c r="AB1496" i="1"/>
  <c r="AB1497" i="1"/>
  <c r="AB1498" i="1"/>
  <c r="AB1499" i="1"/>
  <c r="AB1500" i="1"/>
  <c r="AB1501" i="1"/>
  <c r="AB1502" i="1"/>
  <c r="AB1503" i="1"/>
  <c r="AB1504" i="1"/>
  <c r="AB1505" i="1"/>
  <c r="AB1506" i="1"/>
  <c r="AB1507" i="1"/>
  <c r="AB1508" i="1"/>
  <c r="AB1509" i="1"/>
  <c r="AB1510" i="1"/>
  <c r="AB1511" i="1"/>
  <c r="AB1512" i="1"/>
  <c r="AB1513" i="1"/>
  <c r="AB1514" i="1"/>
  <c r="AB1515" i="1"/>
  <c r="AB1516" i="1"/>
  <c r="AB1517" i="1"/>
  <c r="AB1518" i="1"/>
  <c r="AB1519" i="1"/>
  <c r="AB1520" i="1"/>
  <c r="AB1521" i="1"/>
  <c r="AB1522" i="1"/>
  <c r="AB1523" i="1"/>
  <c r="AB1524" i="1"/>
  <c r="AB1525" i="1"/>
  <c r="AB1526" i="1"/>
  <c r="AB1527" i="1"/>
  <c r="AB1528" i="1"/>
  <c r="AB1529" i="1"/>
  <c r="AB1530" i="1"/>
  <c r="AB1531" i="1"/>
  <c r="AB1532" i="1"/>
  <c r="AB1533" i="1"/>
  <c r="AB1534" i="1"/>
  <c r="AB1535" i="1"/>
  <c r="AB1536" i="1"/>
  <c r="AB1537" i="1"/>
  <c r="AB1538" i="1"/>
  <c r="AB1539" i="1"/>
  <c r="AB1540" i="1"/>
  <c r="AB1541" i="1"/>
  <c r="AB1542" i="1"/>
  <c r="AB1543" i="1"/>
  <c r="AB1544" i="1"/>
  <c r="AB1545" i="1"/>
  <c r="AB1546" i="1"/>
  <c r="AB1547" i="1"/>
  <c r="AB1548" i="1"/>
  <c r="AB1549" i="1"/>
  <c r="AB1550" i="1"/>
  <c r="AB1551" i="1"/>
  <c r="AB1552" i="1"/>
  <c r="AB1553" i="1"/>
  <c r="AB1554" i="1"/>
  <c r="AB1555" i="1"/>
  <c r="AB1556" i="1"/>
  <c r="AB1557" i="1"/>
  <c r="AB1558" i="1"/>
  <c r="AB1559" i="1"/>
  <c r="AB1560" i="1"/>
  <c r="AB1561" i="1"/>
  <c r="AB1562" i="1"/>
  <c r="AB1563" i="1"/>
  <c r="AB1564" i="1"/>
  <c r="AB1565" i="1"/>
  <c r="AB1566" i="1"/>
  <c r="AB1567" i="1"/>
  <c r="AB1568" i="1"/>
  <c r="AB1569" i="1"/>
  <c r="AB1570" i="1"/>
  <c r="AB1571" i="1"/>
  <c r="AB1572" i="1"/>
  <c r="AB1573" i="1"/>
  <c r="AB1574" i="1"/>
  <c r="AB1575" i="1"/>
  <c r="AB1576" i="1"/>
  <c r="AB1577" i="1"/>
  <c r="AB1578" i="1"/>
  <c r="AB1579" i="1"/>
  <c r="AB1580" i="1"/>
  <c r="AB1581" i="1"/>
  <c r="AB1582" i="1"/>
  <c r="AB1583" i="1"/>
  <c r="AB1584" i="1"/>
  <c r="AB1585" i="1"/>
  <c r="AB1586" i="1"/>
  <c r="AB1587" i="1"/>
  <c r="AB1588" i="1"/>
  <c r="AB1589" i="1"/>
  <c r="AB1590" i="1"/>
  <c r="AB1591" i="1"/>
  <c r="AB1592" i="1"/>
  <c r="AB1593" i="1"/>
  <c r="AB1594" i="1"/>
  <c r="AB1595" i="1"/>
  <c r="AB1596" i="1"/>
  <c r="AB1597" i="1"/>
  <c r="AB1598" i="1"/>
  <c r="AB1599" i="1"/>
  <c r="AB1600" i="1"/>
  <c r="AB1601" i="1"/>
  <c r="AB1602" i="1"/>
  <c r="AB1603" i="1"/>
  <c r="AB1604" i="1"/>
  <c r="C18" i="1" l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S823" i="1"/>
  <c r="S824" i="1"/>
  <c r="S825" i="1"/>
  <c r="S826" i="1"/>
  <c r="S827" i="1"/>
  <c r="S828" i="1"/>
  <c r="S829" i="1"/>
  <c r="S830" i="1"/>
  <c r="S831" i="1"/>
  <c r="S832" i="1"/>
  <c r="S833" i="1"/>
  <c r="S834" i="1"/>
  <c r="S835" i="1"/>
  <c r="S836" i="1"/>
  <c r="S837" i="1"/>
  <c r="S838" i="1"/>
  <c r="S839" i="1"/>
  <c r="S840" i="1"/>
  <c r="S841" i="1"/>
  <c r="S842" i="1"/>
  <c r="S843" i="1"/>
  <c r="S844" i="1"/>
  <c r="S845" i="1"/>
  <c r="S846" i="1"/>
  <c r="S847" i="1"/>
  <c r="S848" i="1"/>
  <c r="S849" i="1"/>
  <c r="S850" i="1"/>
  <c r="S851" i="1"/>
  <c r="S852" i="1"/>
  <c r="S853" i="1"/>
  <c r="S854" i="1"/>
  <c r="S855" i="1"/>
  <c r="S856" i="1"/>
  <c r="S857" i="1"/>
  <c r="S858" i="1"/>
  <c r="S859" i="1"/>
  <c r="S860" i="1"/>
  <c r="S861" i="1"/>
  <c r="S862" i="1"/>
  <c r="S863" i="1"/>
  <c r="S864" i="1"/>
  <c r="S865" i="1"/>
  <c r="S866" i="1"/>
  <c r="S867" i="1"/>
  <c r="S868" i="1"/>
  <c r="S869" i="1"/>
  <c r="S870" i="1"/>
  <c r="S871" i="1"/>
  <c r="S872" i="1"/>
  <c r="S873" i="1"/>
  <c r="S874" i="1"/>
  <c r="S875" i="1"/>
  <c r="S876" i="1"/>
  <c r="S877" i="1"/>
  <c r="S878" i="1"/>
  <c r="S879" i="1"/>
  <c r="S880" i="1"/>
  <c r="S881" i="1"/>
  <c r="S882" i="1"/>
  <c r="S883" i="1"/>
  <c r="S884" i="1"/>
  <c r="S885" i="1"/>
  <c r="S886" i="1"/>
  <c r="S887" i="1"/>
  <c r="S888" i="1"/>
  <c r="S889" i="1"/>
  <c r="S890" i="1"/>
  <c r="S891" i="1"/>
  <c r="S892" i="1"/>
  <c r="S893" i="1"/>
  <c r="S894" i="1"/>
  <c r="S895" i="1"/>
  <c r="S896" i="1"/>
  <c r="S897" i="1"/>
  <c r="S898" i="1"/>
  <c r="S899" i="1"/>
  <c r="S900" i="1"/>
  <c r="S901" i="1"/>
  <c r="S902" i="1"/>
  <c r="S903" i="1"/>
  <c r="S904" i="1"/>
  <c r="S905" i="1"/>
  <c r="S906" i="1"/>
  <c r="S907" i="1"/>
  <c r="S908" i="1"/>
  <c r="S909" i="1"/>
  <c r="S910" i="1"/>
  <c r="S911" i="1"/>
  <c r="S912" i="1"/>
  <c r="S913" i="1"/>
  <c r="S914" i="1"/>
  <c r="S915" i="1"/>
  <c r="S916" i="1"/>
  <c r="S917" i="1"/>
  <c r="S918" i="1"/>
  <c r="S919" i="1"/>
  <c r="S920" i="1"/>
  <c r="S921" i="1"/>
  <c r="S922" i="1"/>
  <c r="S923" i="1"/>
  <c r="S924" i="1"/>
  <c r="S925" i="1"/>
  <c r="S926" i="1"/>
  <c r="S927" i="1"/>
  <c r="S928" i="1"/>
  <c r="S929" i="1"/>
  <c r="S930" i="1"/>
  <c r="S931" i="1"/>
  <c r="S932" i="1"/>
  <c r="S933" i="1"/>
  <c r="S934" i="1"/>
  <c r="S935" i="1"/>
  <c r="S936" i="1"/>
  <c r="S937" i="1"/>
  <c r="S938" i="1"/>
  <c r="S939" i="1"/>
  <c r="S940" i="1"/>
  <c r="S941" i="1"/>
  <c r="S942" i="1"/>
  <c r="S943" i="1"/>
  <c r="S944" i="1"/>
  <c r="S945" i="1"/>
  <c r="S946" i="1"/>
  <c r="S947" i="1"/>
  <c r="S948" i="1"/>
  <c r="S949" i="1"/>
  <c r="S950" i="1"/>
  <c r="S951" i="1"/>
  <c r="S952" i="1"/>
  <c r="S953" i="1"/>
  <c r="S954" i="1"/>
  <c r="S955" i="1"/>
  <c r="S956" i="1"/>
  <c r="S957" i="1"/>
  <c r="S958" i="1"/>
  <c r="S959" i="1"/>
  <c r="S960" i="1"/>
  <c r="S961" i="1"/>
  <c r="S962" i="1"/>
  <c r="S963" i="1"/>
  <c r="S964" i="1"/>
  <c r="S965" i="1"/>
  <c r="S966" i="1"/>
  <c r="S967" i="1"/>
  <c r="S968" i="1"/>
  <c r="S969" i="1"/>
  <c r="S970" i="1"/>
  <c r="S971" i="1"/>
  <c r="S972" i="1"/>
  <c r="S973" i="1"/>
  <c r="S974" i="1"/>
  <c r="S975" i="1"/>
  <c r="S976" i="1"/>
  <c r="S977" i="1"/>
  <c r="S978" i="1"/>
  <c r="S979" i="1"/>
  <c r="S980" i="1"/>
  <c r="S981" i="1"/>
  <c r="S982" i="1"/>
  <c r="S983" i="1"/>
  <c r="S984" i="1"/>
  <c r="S985" i="1"/>
  <c r="S986" i="1"/>
  <c r="S987" i="1"/>
  <c r="S988" i="1"/>
  <c r="S989" i="1"/>
  <c r="S990" i="1"/>
  <c r="S991" i="1"/>
  <c r="S992" i="1"/>
  <c r="S993" i="1"/>
  <c r="S994" i="1"/>
  <c r="S995" i="1"/>
  <c r="S996" i="1"/>
  <c r="S997" i="1"/>
  <c r="S998" i="1"/>
  <c r="S999" i="1"/>
  <c r="S1000" i="1"/>
  <c r="S1001" i="1"/>
  <c r="S1002" i="1"/>
  <c r="S1003" i="1"/>
  <c r="S1004" i="1"/>
  <c r="S1005" i="1"/>
  <c r="S1006" i="1"/>
  <c r="S1007" i="1"/>
  <c r="S1008" i="1"/>
  <c r="S1009" i="1"/>
  <c r="S1010" i="1"/>
  <c r="S1011" i="1"/>
  <c r="S1012" i="1"/>
  <c r="S1013" i="1"/>
  <c r="S1014" i="1"/>
  <c r="S1015" i="1"/>
  <c r="S1016" i="1"/>
  <c r="S1017" i="1"/>
  <c r="S1018" i="1"/>
  <c r="S1019" i="1"/>
  <c r="S1020" i="1"/>
  <c r="S1021" i="1"/>
  <c r="S1022" i="1"/>
  <c r="S1023" i="1"/>
  <c r="S1024" i="1"/>
  <c r="S1025" i="1"/>
  <c r="S1026" i="1"/>
  <c r="S1027" i="1"/>
  <c r="S1028" i="1"/>
  <c r="S1029" i="1"/>
  <c r="S1030" i="1"/>
  <c r="S1031" i="1"/>
  <c r="S1032" i="1"/>
  <c r="S1033" i="1"/>
  <c r="S1034" i="1"/>
  <c r="S1035" i="1"/>
  <c r="S1036" i="1"/>
  <c r="S1037" i="1"/>
  <c r="S1038" i="1"/>
  <c r="S1039" i="1"/>
  <c r="S1040" i="1"/>
  <c r="S1041" i="1"/>
  <c r="S1042" i="1"/>
  <c r="S1043" i="1"/>
  <c r="S1044" i="1"/>
  <c r="S1045" i="1"/>
  <c r="S1046" i="1"/>
  <c r="S1047" i="1"/>
  <c r="S1048" i="1"/>
  <c r="S1049" i="1"/>
  <c r="S1050" i="1"/>
  <c r="S1051" i="1"/>
  <c r="S1052" i="1"/>
  <c r="S1053" i="1"/>
  <c r="S1054" i="1"/>
  <c r="S1055" i="1"/>
  <c r="S1056" i="1"/>
  <c r="S1057" i="1"/>
  <c r="S1058" i="1"/>
  <c r="S1059" i="1"/>
  <c r="S1060" i="1"/>
  <c r="S1061" i="1"/>
  <c r="S1062" i="1"/>
  <c r="S1063" i="1"/>
  <c r="S1064" i="1"/>
  <c r="S1065" i="1"/>
  <c r="S1066" i="1"/>
  <c r="S1067" i="1"/>
  <c r="S1068" i="1"/>
  <c r="S1069" i="1"/>
  <c r="S1070" i="1"/>
  <c r="S1071" i="1"/>
  <c r="S1072" i="1"/>
  <c r="S1073" i="1"/>
  <c r="S1074" i="1"/>
  <c r="S1075" i="1"/>
  <c r="S1076" i="1"/>
  <c r="S1077" i="1"/>
  <c r="S1078" i="1"/>
  <c r="S1079" i="1"/>
  <c r="S1080" i="1"/>
  <c r="S1081" i="1"/>
  <c r="S1082" i="1"/>
  <c r="S1083" i="1"/>
  <c r="S1084" i="1"/>
  <c r="S1085" i="1"/>
  <c r="S1086" i="1"/>
  <c r="S1087" i="1"/>
  <c r="S1088" i="1"/>
  <c r="S1089" i="1"/>
  <c r="S1090" i="1"/>
  <c r="S1091" i="1"/>
  <c r="S1092" i="1"/>
  <c r="S1093" i="1"/>
  <c r="S1094" i="1"/>
  <c r="S1095" i="1"/>
  <c r="S1096" i="1"/>
  <c r="S1097" i="1"/>
  <c r="S1098" i="1"/>
  <c r="S1099" i="1"/>
  <c r="S1100" i="1"/>
  <c r="S1101" i="1"/>
  <c r="S1102" i="1"/>
  <c r="S1103" i="1"/>
  <c r="S1104" i="1"/>
  <c r="S1105" i="1"/>
  <c r="S1106" i="1"/>
  <c r="S1107" i="1"/>
  <c r="S1108" i="1"/>
  <c r="S1109" i="1"/>
  <c r="S1110" i="1"/>
  <c r="S1111" i="1"/>
  <c r="S1112" i="1"/>
  <c r="S1113" i="1"/>
  <c r="S1114" i="1"/>
  <c r="S1115" i="1"/>
  <c r="S1116" i="1"/>
  <c r="S1117" i="1"/>
  <c r="S1118" i="1"/>
  <c r="S1119" i="1"/>
  <c r="S1120" i="1"/>
  <c r="S1121" i="1"/>
  <c r="S1122" i="1"/>
  <c r="S1123" i="1"/>
  <c r="S1124" i="1"/>
  <c r="S1125" i="1"/>
  <c r="S1126" i="1"/>
  <c r="S1127" i="1"/>
  <c r="S1128" i="1"/>
  <c r="S1129" i="1"/>
  <c r="S1130" i="1"/>
  <c r="S1131" i="1"/>
  <c r="S1132" i="1"/>
  <c r="S1133" i="1"/>
  <c r="S1134" i="1"/>
  <c r="S1135" i="1"/>
  <c r="S1136" i="1"/>
  <c r="S1137" i="1"/>
  <c r="S1138" i="1"/>
  <c r="S1139" i="1"/>
  <c r="S1140" i="1"/>
  <c r="S1141" i="1"/>
  <c r="S1142" i="1"/>
  <c r="S1143" i="1"/>
  <c r="S1144" i="1"/>
  <c r="S1145" i="1"/>
  <c r="S1146" i="1"/>
  <c r="S1147" i="1"/>
  <c r="S1148" i="1"/>
  <c r="S1149" i="1"/>
  <c r="S1150" i="1"/>
  <c r="S1151" i="1"/>
  <c r="S1152" i="1"/>
  <c r="S1153" i="1"/>
  <c r="S1154" i="1"/>
  <c r="S1155" i="1"/>
  <c r="S1156" i="1"/>
  <c r="S1157" i="1"/>
  <c r="S1158" i="1"/>
  <c r="S1159" i="1"/>
  <c r="S1160" i="1"/>
  <c r="S1161" i="1"/>
  <c r="S1162" i="1"/>
  <c r="S1163" i="1"/>
  <c r="S1164" i="1"/>
  <c r="S1165" i="1"/>
  <c r="S1166" i="1"/>
  <c r="S1167" i="1"/>
  <c r="S1168" i="1"/>
  <c r="S1169" i="1"/>
  <c r="S1170" i="1"/>
  <c r="S1171" i="1"/>
  <c r="S1172" i="1"/>
  <c r="S1173" i="1"/>
  <c r="S1174" i="1"/>
  <c r="S1175" i="1"/>
  <c r="S1176" i="1"/>
  <c r="S1177" i="1"/>
  <c r="S1178" i="1"/>
  <c r="S1179" i="1"/>
  <c r="S1180" i="1"/>
  <c r="S1181" i="1"/>
  <c r="S1182" i="1"/>
  <c r="S1183" i="1"/>
  <c r="S1184" i="1"/>
  <c r="S1185" i="1"/>
  <c r="S1186" i="1"/>
  <c r="S1187" i="1"/>
  <c r="S1188" i="1"/>
  <c r="S1189" i="1"/>
  <c r="S1190" i="1"/>
  <c r="S1191" i="1"/>
  <c r="S1192" i="1"/>
  <c r="S1193" i="1"/>
  <c r="S1194" i="1"/>
  <c r="S1195" i="1"/>
  <c r="S1196" i="1"/>
  <c r="S1197" i="1"/>
  <c r="S1198" i="1"/>
  <c r="S1199" i="1"/>
  <c r="S1200" i="1"/>
  <c r="S1201" i="1"/>
  <c r="S1202" i="1"/>
  <c r="S1203" i="1"/>
  <c r="S1204" i="1"/>
  <c r="S1205" i="1"/>
  <c r="S1206" i="1"/>
  <c r="S1207" i="1"/>
  <c r="S1208" i="1"/>
  <c r="S1209" i="1"/>
  <c r="S1210" i="1"/>
  <c r="S1211" i="1"/>
  <c r="S1212" i="1"/>
  <c r="S1213" i="1"/>
  <c r="S1214" i="1"/>
  <c r="S1215" i="1"/>
  <c r="S1216" i="1"/>
  <c r="S1217" i="1"/>
  <c r="S1218" i="1"/>
  <c r="S1219" i="1"/>
  <c r="S1220" i="1"/>
  <c r="S1221" i="1"/>
  <c r="S1222" i="1"/>
  <c r="S1223" i="1"/>
  <c r="S1224" i="1"/>
  <c r="S1225" i="1"/>
  <c r="S1226" i="1"/>
  <c r="S1227" i="1"/>
  <c r="S1228" i="1"/>
  <c r="S1229" i="1"/>
  <c r="S1230" i="1"/>
  <c r="S1231" i="1"/>
  <c r="S1232" i="1"/>
  <c r="S1233" i="1"/>
  <c r="S1234" i="1"/>
  <c r="S1235" i="1"/>
  <c r="S1236" i="1"/>
  <c r="S1237" i="1"/>
  <c r="S1238" i="1"/>
  <c r="S1239" i="1"/>
  <c r="S1240" i="1"/>
  <c r="S1241" i="1"/>
  <c r="S1242" i="1"/>
  <c r="S1243" i="1"/>
  <c r="S1244" i="1"/>
  <c r="S1245" i="1"/>
  <c r="S1246" i="1"/>
  <c r="S1247" i="1"/>
  <c r="S1248" i="1"/>
  <c r="S1249" i="1"/>
  <c r="S1250" i="1"/>
  <c r="S1251" i="1"/>
  <c r="S1252" i="1"/>
  <c r="S1253" i="1"/>
  <c r="S1254" i="1"/>
  <c r="S1255" i="1"/>
  <c r="S1256" i="1"/>
  <c r="S1257" i="1"/>
  <c r="S1258" i="1"/>
  <c r="S1259" i="1"/>
  <c r="S1260" i="1"/>
  <c r="S1261" i="1"/>
  <c r="S1262" i="1"/>
  <c r="S1263" i="1"/>
  <c r="S1264" i="1"/>
  <c r="S1265" i="1"/>
  <c r="S1266" i="1"/>
  <c r="S1267" i="1"/>
  <c r="S1268" i="1"/>
  <c r="S1269" i="1"/>
  <c r="S1270" i="1"/>
  <c r="S1271" i="1"/>
  <c r="S1272" i="1"/>
  <c r="S1273" i="1"/>
  <c r="S1274" i="1"/>
  <c r="S1275" i="1"/>
  <c r="S1276" i="1"/>
  <c r="S1277" i="1"/>
  <c r="S1278" i="1"/>
  <c r="S1279" i="1"/>
  <c r="S1280" i="1"/>
  <c r="S1281" i="1"/>
  <c r="S1282" i="1"/>
  <c r="S1283" i="1"/>
  <c r="S1284" i="1"/>
  <c r="S1285" i="1"/>
  <c r="S1286" i="1"/>
  <c r="S1287" i="1"/>
  <c r="S1288" i="1"/>
  <c r="S1289" i="1"/>
  <c r="S1290" i="1"/>
  <c r="S1291" i="1"/>
  <c r="S1292" i="1"/>
  <c r="S1293" i="1"/>
  <c r="S1294" i="1"/>
  <c r="S1295" i="1"/>
  <c r="S1296" i="1"/>
  <c r="S1297" i="1"/>
  <c r="S1298" i="1"/>
  <c r="S1299" i="1"/>
  <c r="S1300" i="1"/>
  <c r="S1301" i="1"/>
  <c r="S1302" i="1"/>
  <c r="S1303" i="1"/>
  <c r="S1304" i="1"/>
  <c r="S1305" i="1"/>
  <c r="S1306" i="1"/>
  <c r="S1307" i="1"/>
  <c r="S1308" i="1"/>
  <c r="S1309" i="1"/>
  <c r="S1310" i="1"/>
  <c r="S1311" i="1"/>
  <c r="S1312" i="1"/>
  <c r="S1313" i="1"/>
  <c r="S1314" i="1"/>
  <c r="S1315" i="1"/>
  <c r="S1316" i="1"/>
  <c r="S1317" i="1"/>
  <c r="S1318" i="1"/>
  <c r="S1319" i="1"/>
  <c r="S1320" i="1"/>
  <c r="S1321" i="1"/>
  <c r="S1322" i="1"/>
  <c r="S1323" i="1"/>
  <c r="S1324" i="1"/>
  <c r="S1325" i="1"/>
  <c r="S1326" i="1"/>
  <c r="S1327" i="1"/>
  <c r="S1328" i="1"/>
  <c r="S1329" i="1"/>
  <c r="S1330" i="1"/>
  <c r="S1331" i="1"/>
  <c r="S1332" i="1"/>
  <c r="S1333" i="1"/>
  <c r="S1334" i="1"/>
  <c r="S1335" i="1"/>
  <c r="S1336" i="1"/>
  <c r="S1337" i="1"/>
  <c r="S1338" i="1"/>
  <c r="S1339" i="1"/>
  <c r="S1340" i="1"/>
  <c r="S1341" i="1"/>
  <c r="S1342" i="1"/>
  <c r="S1343" i="1"/>
  <c r="S1344" i="1"/>
  <c r="S1345" i="1"/>
  <c r="S1346" i="1"/>
  <c r="S1347" i="1"/>
  <c r="S1348" i="1"/>
  <c r="S1349" i="1"/>
  <c r="S1350" i="1"/>
  <c r="S1351" i="1"/>
  <c r="S1352" i="1"/>
  <c r="S1353" i="1"/>
  <c r="S1354" i="1"/>
  <c r="S1355" i="1"/>
  <c r="S1356" i="1"/>
  <c r="S1357" i="1"/>
  <c r="S1358" i="1"/>
  <c r="S1359" i="1"/>
  <c r="S1360" i="1"/>
  <c r="S1361" i="1"/>
  <c r="S1362" i="1"/>
  <c r="S1363" i="1"/>
  <c r="S1364" i="1"/>
  <c r="S1365" i="1"/>
  <c r="S1366" i="1"/>
  <c r="S1367" i="1"/>
  <c r="S1368" i="1"/>
  <c r="S1369" i="1"/>
  <c r="S1370" i="1"/>
  <c r="S1371" i="1"/>
  <c r="S1372" i="1"/>
  <c r="S1373" i="1"/>
  <c r="S1374" i="1"/>
  <c r="S1375" i="1"/>
  <c r="S1376" i="1"/>
  <c r="S1377" i="1"/>
  <c r="S1378" i="1"/>
  <c r="S1379" i="1"/>
  <c r="S1380" i="1"/>
  <c r="S1381" i="1"/>
  <c r="S1382" i="1"/>
  <c r="S1383" i="1"/>
  <c r="S1384" i="1"/>
  <c r="S1385" i="1"/>
  <c r="S1386" i="1"/>
  <c r="S1387" i="1"/>
  <c r="S1388" i="1"/>
  <c r="S1389" i="1"/>
  <c r="S1390" i="1"/>
  <c r="S1391" i="1"/>
  <c r="S1392" i="1"/>
  <c r="S1393" i="1"/>
  <c r="S1394" i="1"/>
  <c r="S1395" i="1"/>
  <c r="S1396" i="1"/>
  <c r="S1397" i="1"/>
  <c r="S1398" i="1"/>
  <c r="S1399" i="1"/>
  <c r="S1400" i="1"/>
  <c r="S1401" i="1"/>
  <c r="S1402" i="1"/>
  <c r="S1403" i="1"/>
  <c r="S1404" i="1"/>
  <c r="S1405" i="1"/>
  <c r="S1406" i="1"/>
  <c r="S1407" i="1"/>
  <c r="S1408" i="1"/>
  <c r="S1409" i="1"/>
  <c r="S1410" i="1"/>
  <c r="S1411" i="1"/>
  <c r="S1412" i="1"/>
  <c r="S1413" i="1"/>
  <c r="S1414" i="1"/>
  <c r="S1415" i="1"/>
  <c r="S1416" i="1"/>
  <c r="S1417" i="1"/>
  <c r="S1418" i="1"/>
  <c r="S1419" i="1"/>
  <c r="S1420" i="1"/>
  <c r="S1421" i="1"/>
  <c r="S1422" i="1"/>
  <c r="S1423" i="1"/>
  <c r="S1424" i="1"/>
  <c r="S1425" i="1"/>
  <c r="S1426" i="1"/>
  <c r="S1427" i="1"/>
  <c r="S1428" i="1"/>
  <c r="S1429" i="1"/>
  <c r="S1430" i="1"/>
  <c r="S1431" i="1"/>
  <c r="S1432" i="1"/>
  <c r="S1433" i="1"/>
  <c r="S1434" i="1"/>
  <c r="S1435" i="1"/>
  <c r="S1436" i="1"/>
  <c r="S1437" i="1"/>
  <c r="S1438" i="1"/>
  <c r="S1439" i="1"/>
  <c r="S1440" i="1"/>
  <c r="S1441" i="1"/>
  <c r="S1442" i="1"/>
  <c r="S1443" i="1"/>
  <c r="S1444" i="1"/>
  <c r="S1445" i="1"/>
  <c r="S1446" i="1"/>
  <c r="S1447" i="1"/>
  <c r="S1448" i="1"/>
  <c r="S1449" i="1"/>
  <c r="S1450" i="1"/>
  <c r="S1451" i="1"/>
  <c r="S1452" i="1"/>
  <c r="S1453" i="1"/>
  <c r="S1454" i="1"/>
  <c r="S1455" i="1"/>
  <c r="S1456" i="1"/>
  <c r="S1457" i="1"/>
  <c r="S1458" i="1"/>
  <c r="S1459" i="1"/>
  <c r="S1460" i="1"/>
  <c r="S1461" i="1"/>
  <c r="S1462" i="1"/>
  <c r="S1463" i="1"/>
  <c r="S1464" i="1"/>
  <c r="S1465" i="1"/>
  <c r="S1466" i="1"/>
  <c r="S1467" i="1"/>
  <c r="S1468" i="1"/>
  <c r="S1469" i="1"/>
  <c r="S1470" i="1"/>
  <c r="S1471" i="1"/>
  <c r="S1472" i="1"/>
  <c r="S1473" i="1"/>
  <c r="S1474" i="1"/>
  <c r="S1475" i="1"/>
  <c r="S1476" i="1"/>
  <c r="S1477" i="1"/>
  <c r="S1478" i="1"/>
  <c r="S1479" i="1"/>
  <c r="S1480" i="1"/>
  <c r="S1481" i="1"/>
  <c r="S1482" i="1"/>
  <c r="S1483" i="1"/>
  <c r="S1484" i="1"/>
  <c r="S1485" i="1"/>
  <c r="S1486" i="1"/>
  <c r="S1487" i="1"/>
  <c r="S1488" i="1"/>
  <c r="S1489" i="1"/>
  <c r="S1490" i="1"/>
  <c r="S1491" i="1"/>
  <c r="S1492" i="1"/>
  <c r="S1493" i="1"/>
  <c r="S1494" i="1"/>
  <c r="S1495" i="1"/>
  <c r="S1496" i="1"/>
  <c r="S1497" i="1"/>
  <c r="S1498" i="1"/>
  <c r="S1499" i="1"/>
  <c r="S1500" i="1"/>
  <c r="S1501" i="1"/>
  <c r="S1502" i="1"/>
  <c r="S1503" i="1"/>
  <c r="S1504" i="1"/>
  <c r="S1505" i="1"/>
  <c r="S1506" i="1"/>
  <c r="S1507" i="1"/>
  <c r="S1508" i="1"/>
  <c r="S1509" i="1"/>
  <c r="S1510" i="1"/>
  <c r="S1511" i="1"/>
  <c r="S1512" i="1"/>
  <c r="S1513" i="1"/>
  <c r="S1514" i="1"/>
  <c r="S1515" i="1"/>
  <c r="S1516" i="1"/>
  <c r="S1517" i="1"/>
  <c r="S1518" i="1"/>
  <c r="S1519" i="1"/>
  <c r="S1520" i="1"/>
  <c r="S1521" i="1"/>
  <c r="S1522" i="1"/>
  <c r="S1523" i="1"/>
  <c r="S1524" i="1"/>
  <c r="S1525" i="1"/>
  <c r="S1526" i="1"/>
  <c r="S1527" i="1"/>
  <c r="S1528" i="1"/>
  <c r="S1529" i="1"/>
  <c r="S1530" i="1"/>
  <c r="S1531" i="1"/>
  <c r="S1532" i="1"/>
  <c r="S1533" i="1"/>
  <c r="S1534" i="1"/>
  <c r="S1535" i="1"/>
  <c r="S1536" i="1"/>
  <c r="S1537" i="1"/>
  <c r="S1538" i="1"/>
  <c r="S1539" i="1"/>
  <c r="S1540" i="1"/>
  <c r="S1541" i="1"/>
  <c r="S1542" i="1"/>
  <c r="S1543" i="1"/>
  <c r="S1544" i="1"/>
  <c r="S1545" i="1"/>
  <c r="S1546" i="1"/>
  <c r="S1547" i="1"/>
  <c r="S1548" i="1"/>
  <c r="S1549" i="1"/>
  <c r="S1550" i="1"/>
  <c r="S1551" i="1"/>
  <c r="S1552" i="1"/>
  <c r="S1553" i="1"/>
  <c r="S1554" i="1"/>
  <c r="S1555" i="1"/>
  <c r="S1556" i="1"/>
  <c r="S1557" i="1"/>
  <c r="S1558" i="1"/>
  <c r="S1559" i="1"/>
  <c r="S1560" i="1"/>
  <c r="S1561" i="1"/>
  <c r="S1562" i="1"/>
  <c r="S1563" i="1"/>
  <c r="S1564" i="1"/>
  <c r="S1565" i="1"/>
  <c r="S1566" i="1"/>
  <c r="S1567" i="1"/>
  <c r="S1568" i="1"/>
  <c r="S1569" i="1"/>
  <c r="S1570" i="1"/>
  <c r="S1571" i="1"/>
  <c r="S1572" i="1"/>
  <c r="S1573" i="1"/>
  <c r="S1574" i="1"/>
  <c r="S1575" i="1"/>
  <c r="S1576" i="1"/>
  <c r="S1577" i="1"/>
  <c r="S1578" i="1"/>
  <c r="S1579" i="1"/>
  <c r="S1580" i="1"/>
  <c r="S1581" i="1"/>
  <c r="S1582" i="1"/>
  <c r="S1583" i="1"/>
  <c r="S1584" i="1"/>
  <c r="S1585" i="1"/>
  <c r="S1586" i="1"/>
  <c r="S1587" i="1"/>
  <c r="S1588" i="1"/>
  <c r="S1589" i="1"/>
  <c r="S1590" i="1"/>
  <c r="S1591" i="1"/>
  <c r="S1592" i="1"/>
  <c r="S1593" i="1"/>
  <c r="S1594" i="1"/>
  <c r="S1595" i="1"/>
  <c r="S1596" i="1"/>
  <c r="S1597" i="1"/>
  <c r="S1598" i="1"/>
  <c r="S1599" i="1"/>
  <c r="S1600" i="1"/>
  <c r="S1601" i="1"/>
  <c r="S1602" i="1"/>
  <c r="S1603" i="1"/>
  <c r="S1604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821" i="1"/>
  <c r="U822" i="1"/>
  <c r="U823" i="1"/>
  <c r="U824" i="1"/>
  <c r="U825" i="1"/>
  <c r="U826" i="1"/>
  <c r="U827" i="1"/>
  <c r="U828" i="1"/>
  <c r="U829" i="1"/>
  <c r="U830" i="1"/>
  <c r="U831" i="1"/>
  <c r="U832" i="1"/>
  <c r="U833" i="1"/>
  <c r="U834" i="1"/>
  <c r="U835" i="1"/>
  <c r="U836" i="1"/>
  <c r="U837" i="1"/>
  <c r="U838" i="1"/>
  <c r="U839" i="1"/>
  <c r="U840" i="1"/>
  <c r="U841" i="1"/>
  <c r="U842" i="1"/>
  <c r="U843" i="1"/>
  <c r="U844" i="1"/>
  <c r="U845" i="1"/>
  <c r="U846" i="1"/>
  <c r="U847" i="1"/>
  <c r="U848" i="1"/>
  <c r="U849" i="1"/>
  <c r="U850" i="1"/>
  <c r="U851" i="1"/>
  <c r="U852" i="1"/>
  <c r="U853" i="1"/>
  <c r="U854" i="1"/>
  <c r="U855" i="1"/>
  <c r="U856" i="1"/>
  <c r="U857" i="1"/>
  <c r="U858" i="1"/>
  <c r="U859" i="1"/>
  <c r="U860" i="1"/>
  <c r="U861" i="1"/>
  <c r="U862" i="1"/>
  <c r="U863" i="1"/>
  <c r="U864" i="1"/>
  <c r="U865" i="1"/>
  <c r="U866" i="1"/>
  <c r="U867" i="1"/>
  <c r="U868" i="1"/>
  <c r="U869" i="1"/>
  <c r="U870" i="1"/>
  <c r="U871" i="1"/>
  <c r="U872" i="1"/>
  <c r="U873" i="1"/>
  <c r="U874" i="1"/>
  <c r="U875" i="1"/>
  <c r="U876" i="1"/>
  <c r="U877" i="1"/>
  <c r="U878" i="1"/>
  <c r="U879" i="1"/>
  <c r="U880" i="1"/>
  <c r="U881" i="1"/>
  <c r="U882" i="1"/>
  <c r="U883" i="1"/>
  <c r="U884" i="1"/>
  <c r="U885" i="1"/>
  <c r="U886" i="1"/>
  <c r="U887" i="1"/>
  <c r="U888" i="1"/>
  <c r="U889" i="1"/>
  <c r="U890" i="1"/>
  <c r="U891" i="1"/>
  <c r="U892" i="1"/>
  <c r="U893" i="1"/>
  <c r="U894" i="1"/>
  <c r="U895" i="1"/>
  <c r="U896" i="1"/>
  <c r="U897" i="1"/>
  <c r="U898" i="1"/>
  <c r="U899" i="1"/>
  <c r="U900" i="1"/>
  <c r="U901" i="1"/>
  <c r="U902" i="1"/>
  <c r="U903" i="1"/>
  <c r="U904" i="1"/>
  <c r="U905" i="1"/>
  <c r="U906" i="1"/>
  <c r="U907" i="1"/>
  <c r="U908" i="1"/>
  <c r="U909" i="1"/>
  <c r="U910" i="1"/>
  <c r="U911" i="1"/>
  <c r="U912" i="1"/>
  <c r="U913" i="1"/>
  <c r="U914" i="1"/>
  <c r="U915" i="1"/>
  <c r="U916" i="1"/>
  <c r="U917" i="1"/>
  <c r="U918" i="1"/>
  <c r="U919" i="1"/>
  <c r="U920" i="1"/>
  <c r="U921" i="1"/>
  <c r="U922" i="1"/>
  <c r="U923" i="1"/>
  <c r="U924" i="1"/>
  <c r="U925" i="1"/>
  <c r="U926" i="1"/>
  <c r="U927" i="1"/>
  <c r="U928" i="1"/>
  <c r="U929" i="1"/>
  <c r="U930" i="1"/>
  <c r="U931" i="1"/>
  <c r="U932" i="1"/>
  <c r="U933" i="1"/>
  <c r="U934" i="1"/>
  <c r="U935" i="1"/>
  <c r="U936" i="1"/>
  <c r="U937" i="1"/>
  <c r="U938" i="1"/>
  <c r="U939" i="1"/>
  <c r="U940" i="1"/>
  <c r="U941" i="1"/>
  <c r="U942" i="1"/>
  <c r="U943" i="1"/>
  <c r="U944" i="1"/>
  <c r="U945" i="1"/>
  <c r="U946" i="1"/>
  <c r="U947" i="1"/>
  <c r="U948" i="1"/>
  <c r="U949" i="1"/>
  <c r="U950" i="1"/>
  <c r="U951" i="1"/>
  <c r="U952" i="1"/>
  <c r="U953" i="1"/>
  <c r="U954" i="1"/>
  <c r="U955" i="1"/>
  <c r="U956" i="1"/>
  <c r="U957" i="1"/>
  <c r="U958" i="1"/>
  <c r="U959" i="1"/>
  <c r="U960" i="1"/>
  <c r="U961" i="1"/>
  <c r="U962" i="1"/>
  <c r="U963" i="1"/>
  <c r="U964" i="1"/>
  <c r="U965" i="1"/>
  <c r="U966" i="1"/>
  <c r="U967" i="1"/>
  <c r="U968" i="1"/>
  <c r="U969" i="1"/>
  <c r="U970" i="1"/>
  <c r="U971" i="1"/>
  <c r="U972" i="1"/>
  <c r="U973" i="1"/>
  <c r="U974" i="1"/>
  <c r="U975" i="1"/>
  <c r="U976" i="1"/>
  <c r="U977" i="1"/>
  <c r="U978" i="1"/>
  <c r="U979" i="1"/>
  <c r="U980" i="1"/>
  <c r="U981" i="1"/>
  <c r="U982" i="1"/>
  <c r="U983" i="1"/>
  <c r="U984" i="1"/>
  <c r="U985" i="1"/>
  <c r="U986" i="1"/>
  <c r="U987" i="1"/>
  <c r="U988" i="1"/>
  <c r="U989" i="1"/>
  <c r="U990" i="1"/>
  <c r="U991" i="1"/>
  <c r="U992" i="1"/>
  <c r="U993" i="1"/>
  <c r="U994" i="1"/>
  <c r="U995" i="1"/>
  <c r="U996" i="1"/>
  <c r="U997" i="1"/>
  <c r="U998" i="1"/>
  <c r="U999" i="1"/>
  <c r="U1000" i="1"/>
  <c r="U1001" i="1"/>
  <c r="U1002" i="1"/>
  <c r="U1003" i="1"/>
  <c r="U1004" i="1"/>
  <c r="U1005" i="1"/>
  <c r="U1006" i="1"/>
  <c r="U1007" i="1"/>
  <c r="U1008" i="1"/>
  <c r="U1009" i="1"/>
  <c r="U1010" i="1"/>
  <c r="U1011" i="1"/>
  <c r="U1012" i="1"/>
  <c r="U1013" i="1"/>
  <c r="U1014" i="1"/>
  <c r="U1015" i="1"/>
  <c r="U1016" i="1"/>
  <c r="U1017" i="1"/>
  <c r="U1018" i="1"/>
  <c r="U1019" i="1"/>
  <c r="U1020" i="1"/>
  <c r="U1021" i="1"/>
  <c r="U1022" i="1"/>
  <c r="U1023" i="1"/>
  <c r="U1024" i="1"/>
  <c r="U1025" i="1"/>
  <c r="U1026" i="1"/>
  <c r="U1027" i="1"/>
  <c r="U1028" i="1"/>
  <c r="U1029" i="1"/>
  <c r="U1030" i="1"/>
  <c r="U1031" i="1"/>
  <c r="U1032" i="1"/>
  <c r="U1033" i="1"/>
  <c r="U1034" i="1"/>
  <c r="U1035" i="1"/>
  <c r="U1036" i="1"/>
  <c r="U1037" i="1"/>
  <c r="U1038" i="1"/>
  <c r="U1039" i="1"/>
  <c r="U1040" i="1"/>
  <c r="U1041" i="1"/>
  <c r="U1042" i="1"/>
  <c r="U1043" i="1"/>
  <c r="U1044" i="1"/>
  <c r="U1045" i="1"/>
  <c r="U1046" i="1"/>
  <c r="U1047" i="1"/>
  <c r="U1048" i="1"/>
  <c r="U1049" i="1"/>
  <c r="U1050" i="1"/>
  <c r="U1051" i="1"/>
  <c r="U1052" i="1"/>
  <c r="U1053" i="1"/>
  <c r="U1054" i="1"/>
  <c r="U1055" i="1"/>
  <c r="U1056" i="1"/>
  <c r="U1057" i="1"/>
  <c r="U1058" i="1"/>
  <c r="U1059" i="1"/>
  <c r="U1060" i="1"/>
  <c r="U1061" i="1"/>
  <c r="U1062" i="1"/>
  <c r="U1063" i="1"/>
  <c r="U1064" i="1"/>
  <c r="U1065" i="1"/>
  <c r="U1066" i="1"/>
  <c r="U1067" i="1"/>
  <c r="U1068" i="1"/>
  <c r="U1069" i="1"/>
  <c r="U1070" i="1"/>
  <c r="U1071" i="1"/>
  <c r="U1072" i="1"/>
  <c r="U1073" i="1"/>
  <c r="U1074" i="1"/>
  <c r="U1075" i="1"/>
  <c r="U1076" i="1"/>
  <c r="U1077" i="1"/>
  <c r="U1078" i="1"/>
  <c r="U1079" i="1"/>
  <c r="U1080" i="1"/>
  <c r="U1081" i="1"/>
  <c r="U1082" i="1"/>
  <c r="U1083" i="1"/>
  <c r="U1084" i="1"/>
  <c r="U1085" i="1"/>
  <c r="U1086" i="1"/>
  <c r="U1087" i="1"/>
  <c r="U1088" i="1"/>
  <c r="U1089" i="1"/>
  <c r="U1090" i="1"/>
  <c r="U1091" i="1"/>
  <c r="U1092" i="1"/>
  <c r="U1093" i="1"/>
  <c r="U1094" i="1"/>
  <c r="U1095" i="1"/>
  <c r="U1096" i="1"/>
  <c r="U1097" i="1"/>
  <c r="U1098" i="1"/>
  <c r="U1099" i="1"/>
  <c r="U1100" i="1"/>
  <c r="U1101" i="1"/>
  <c r="U1102" i="1"/>
  <c r="U1103" i="1"/>
  <c r="U1104" i="1"/>
  <c r="U1105" i="1"/>
  <c r="U1106" i="1"/>
  <c r="U1107" i="1"/>
  <c r="U1108" i="1"/>
  <c r="U1109" i="1"/>
  <c r="U1110" i="1"/>
  <c r="U1111" i="1"/>
  <c r="U1112" i="1"/>
  <c r="U1113" i="1"/>
  <c r="U1114" i="1"/>
  <c r="U1115" i="1"/>
  <c r="U1116" i="1"/>
  <c r="U1117" i="1"/>
  <c r="U1118" i="1"/>
  <c r="U1119" i="1"/>
  <c r="U1120" i="1"/>
  <c r="U1121" i="1"/>
  <c r="U1122" i="1"/>
  <c r="U1123" i="1"/>
  <c r="U1124" i="1"/>
  <c r="U1125" i="1"/>
  <c r="U1126" i="1"/>
  <c r="U1127" i="1"/>
  <c r="U1128" i="1"/>
  <c r="U1129" i="1"/>
  <c r="U1130" i="1"/>
  <c r="U1131" i="1"/>
  <c r="U1132" i="1"/>
  <c r="U1133" i="1"/>
  <c r="U1134" i="1"/>
  <c r="U1135" i="1"/>
  <c r="U1136" i="1"/>
  <c r="U1137" i="1"/>
  <c r="U1138" i="1"/>
  <c r="U1139" i="1"/>
  <c r="U1140" i="1"/>
  <c r="U1141" i="1"/>
  <c r="U1142" i="1"/>
  <c r="U1143" i="1"/>
  <c r="U1144" i="1"/>
  <c r="U1145" i="1"/>
  <c r="U1146" i="1"/>
  <c r="U1147" i="1"/>
  <c r="U1148" i="1"/>
  <c r="U1149" i="1"/>
  <c r="U1150" i="1"/>
  <c r="U1151" i="1"/>
  <c r="U1152" i="1"/>
  <c r="U1153" i="1"/>
  <c r="U1154" i="1"/>
  <c r="U1155" i="1"/>
  <c r="U1156" i="1"/>
  <c r="U1157" i="1"/>
  <c r="U1158" i="1"/>
  <c r="U1159" i="1"/>
  <c r="U1160" i="1"/>
  <c r="U1161" i="1"/>
  <c r="U1162" i="1"/>
  <c r="U1163" i="1"/>
  <c r="U1164" i="1"/>
  <c r="U1165" i="1"/>
  <c r="U1166" i="1"/>
  <c r="U1167" i="1"/>
  <c r="U1168" i="1"/>
  <c r="U1169" i="1"/>
  <c r="U1170" i="1"/>
  <c r="U1171" i="1"/>
  <c r="U1172" i="1"/>
  <c r="U1173" i="1"/>
  <c r="U1174" i="1"/>
  <c r="U1175" i="1"/>
  <c r="U1176" i="1"/>
  <c r="U1177" i="1"/>
  <c r="U1178" i="1"/>
  <c r="U1179" i="1"/>
  <c r="U1180" i="1"/>
  <c r="U1181" i="1"/>
  <c r="U1182" i="1"/>
  <c r="U1183" i="1"/>
  <c r="U1184" i="1"/>
  <c r="U1185" i="1"/>
  <c r="U1186" i="1"/>
  <c r="U1187" i="1"/>
  <c r="U1188" i="1"/>
  <c r="U1189" i="1"/>
  <c r="U1190" i="1"/>
  <c r="U1191" i="1"/>
  <c r="U1192" i="1"/>
  <c r="U1193" i="1"/>
  <c r="U1194" i="1"/>
  <c r="U1195" i="1"/>
  <c r="U1196" i="1"/>
  <c r="U1197" i="1"/>
  <c r="U1198" i="1"/>
  <c r="U1199" i="1"/>
  <c r="U1200" i="1"/>
  <c r="U1201" i="1"/>
  <c r="U1202" i="1"/>
  <c r="U1203" i="1"/>
  <c r="U1204" i="1"/>
  <c r="U1205" i="1"/>
  <c r="U1206" i="1"/>
  <c r="U1207" i="1"/>
  <c r="U1208" i="1"/>
  <c r="U1209" i="1"/>
  <c r="U1210" i="1"/>
  <c r="U1211" i="1"/>
  <c r="U1212" i="1"/>
  <c r="U1213" i="1"/>
  <c r="U1214" i="1"/>
  <c r="U1215" i="1"/>
  <c r="U1216" i="1"/>
  <c r="U1217" i="1"/>
  <c r="U1218" i="1"/>
  <c r="U1219" i="1"/>
  <c r="U1220" i="1"/>
  <c r="U1221" i="1"/>
  <c r="U1222" i="1"/>
  <c r="U1223" i="1"/>
  <c r="U1224" i="1"/>
  <c r="U1225" i="1"/>
  <c r="U1226" i="1"/>
  <c r="U1227" i="1"/>
  <c r="U1228" i="1"/>
  <c r="U1229" i="1"/>
  <c r="U1230" i="1"/>
  <c r="U1231" i="1"/>
  <c r="U1232" i="1"/>
  <c r="U1233" i="1"/>
  <c r="U1234" i="1"/>
  <c r="U1235" i="1"/>
  <c r="U1236" i="1"/>
  <c r="U1237" i="1"/>
  <c r="U1238" i="1"/>
  <c r="U1239" i="1"/>
  <c r="U1240" i="1"/>
  <c r="U1241" i="1"/>
  <c r="U1242" i="1"/>
  <c r="U1243" i="1"/>
  <c r="U1244" i="1"/>
  <c r="U1245" i="1"/>
  <c r="U1246" i="1"/>
  <c r="U1247" i="1"/>
  <c r="U1248" i="1"/>
  <c r="U1249" i="1"/>
  <c r="U1250" i="1"/>
  <c r="U1251" i="1"/>
  <c r="U1252" i="1"/>
  <c r="U1253" i="1"/>
  <c r="U1254" i="1"/>
  <c r="U1255" i="1"/>
  <c r="U1256" i="1"/>
  <c r="U1257" i="1"/>
  <c r="U1258" i="1"/>
  <c r="U1259" i="1"/>
  <c r="U1260" i="1"/>
  <c r="U1261" i="1"/>
  <c r="U1262" i="1"/>
  <c r="U1263" i="1"/>
  <c r="U1264" i="1"/>
  <c r="U1265" i="1"/>
  <c r="U1266" i="1"/>
  <c r="U1267" i="1"/>
  <c r="U1268" i="1"/>
  <c r="U1269" i="1"/>
  <c r="U1270" i="1"/>
  <c r="U1271" i="1"/>
  <c r="U1272" i="1"/>
  <c r="U1273" i="1"/>
  <c r="U1274" i="1"/>
  <c r="U1275" i="1"/>
  <c r="U1276" i="1"/>
  <c r="U1277" i="1"/>
  <c r="U1278" i="1"/>
  <c r="U1279" i="1"/>
  <c r="U1280" i="1"/>
  <c r="U1281" i="1"/>
  <c r="U1282" i="1"/>
  <c r="U1283" i="1"/>
  <c r="U1284" i="1"/>
  <c r="U1285" i="1"/>
  <c r="U1286" i="1"/>
  <c r="U1287" i="1"/>
  <c r="U1288" i="1"/>
  <c r="U1289" i="1"/>
  <c r="U1290" i="1"/>
  <c r="U1291" i="1"/>
  <c r="U1292" i="1"/>
  <c r="U1293" i="1"/>
  <c r="U1294" i="1"/>
  <c r="U1295" i="1"/>
  <c r="U1296" i="1"/>
  <c r="U1297" i="1"/>
  <c r="U1298" i="1"/>
  <c r="U1299" i="1"/>
  <c r="U1300" i="1"/>
  <c r="U1301" i="1"/>
  <c r="U1302" i="1"/>
  <c r="U1303" i="1"/>
  <c r="U1304" i="1"/>
  <c r="U1305" i="1"/>
  <c r="U1306" i="1"/>
  <c r="U1307" i="1"/>
  <c r="U1308" i="1"/>
  <c r="U1309" i="1"/>
  <c r="U1310" i="1"/>
  <c r="U1311" i="1"/>
  <c r="U1312" i="1"/>
  <c r="U1313" i="1"/>
  <c r="U1314" i="1"/>
  <c r="U1315" i="1"/>
  <c r="U1316" i="1"/>
  <c r="U1317" i="1"/>
  <c r="U1318" i="1"/>
  <c r="U1319" i="1"/>
  <c r="U1320" i="1"/>
  <c r="U1321" i="1"/>
  <c r="U1322" i="1"/>
  <c r="U1323" i="1"/>
  <c r="U1324" i="1"/>
  <c r="U1325" i="1"/>
  <c r="U1326" i="1"/>
  <c r="U1327" i="1"/>
  <c r="U1328" i="1"/>
  <c r="U1329" i="1"/>
  <c r="U1330" i="1"/>
  <c r="U1331" i="1"/>
  <c r="U1332" i="1"/>
  <c r="U1333" i="1"/>
  <c r="U1334" i="1"/>
  <c r="U1335" i="1"/>
  <c r="U1336" i="1"/>
  <c r="U1337" i="1"/>
  <c r="U1338" i="1"/>
  <c r="U1339" i="1"/>
  <c r="U1340" i="1"/>
  <c r="U1341" i="1"/>
  <c r="U1342" i="1"/>
  <c r="U1343" i="1"/>
  <c r="U1344" i="1"/>
  <c r="U1345" i="1"/>
  <c r="U1346" i="1"/>
  <c r="U1347" i="1"/>
  <c r="U1348" i="1"/>
  <c r="U1349" i="1"/>
  <c r="U1350" i="1"/>
  <c r="U1351" i="1"/>
  <c r="U1352" i="1"/>
  <c r="U1353" i="1"/>
  <c r="U1354" i="1"/>
  <c r="U1355" i="1"/>
  <c r="U1356" i="1"/>
  <c r="U1357" i="1"/>
  <c r="U1358" i="1"/>
  <c r="U1359" i="1"/>
  <c r="U1360" i="1"/>
  <c r="U1361" i="1"/>
  <c r="U1362" i="1"/>
  <c r="U1363" i="1"/>
  <c r="U1364" i="1"/>
  <c r="U1365" i="1"/>
  <c r="U1366" i="1"/>
  <c r="U1367" i="1"/>
  <c r="U1368" i="1"/>
  <c r="U1369" i="1"/>
  <c r="U1370" i="1"/>
  <c r="U1371" i="1"/>
  <c r="U1372" i="1"/>
  <c r="U1373" i="1"/>
  <c r="U1374" i="1"/>
  <c r="U1375" i="1"/>
  <c r="U1376" i="1"/>
  <c r="U1377" i="1"/>
  <c r="U1378" i="1"/>
  <c r="U1379" i="1"/>
  <c r="U1380" i="1"/>
  <c r="U1381" i="1"/>
  <c r="U1382" i="1"/>
  <c r="U1383" i="1"/>
  <c r="U1384" i="1"/>
  <c r="U1385" i="1"/>
  <c r="U1386" i="1"/>
  <c r="U1387" i="1"/>
  <c r="U1388" i="1"/>
  <c r="U1389" i="1"/>
  <c r="U1390" i="1"/>
  <c r="U1391" i="1"/>
  <c r="U1392" i="1"/>
  <c r="U1393" i="1"/>
  <c r="U1394" i="1"/>
  <c r="U1395" i="1"/>
  <c r="U1396" i="1"/>
  <c r="U1397" i="1"/>
  <c r="U1398" i="1"/>
  <c r="U1399" i="1"/>
  <c r="U1400" i="1"/>
  <c r="U1401" i="1"/>
  <c r="U1402" i="1"/>
  <c r="U1403" i="1"/>
  <c r="U1404" i="1"/>
  <c r="U1405" i="1"/>
  <c r="U1406" i="1"/>
  <c r="U1407" i="1"/>
  <c r="U1408" i="1"/>
  <c r="U1409" i="1"/>
  <c r="U1410" i="1"/>
  <c r="U1411" i="1"/>
  <c r="U1412" i="1"/>
  <c r="U1413" i="1"/>
  <c r="U1414" i="1"/>
  <c r="U1415" i="1"/>
  <c r="U1416" i="1"/>
  <c r="U1417" i="1"/>
  <c r="U1418" i="1"/>
  <c r="U1419" i="1"/>
  <c r="U1420" i="1"/>
  <c r="U1421" i="1"/>
  <c r="U1422" i="1"/>
  <c r="U1423" i="1"/>
  <c r="U1424" i="1"/>
  <c r="U1425" i="1"/>
  <c r="U1426" i="1"/>
  <c r="U1427" i="1"/>
  <c r="U1428" i="1"/>
  <c r="U1429" i="1"/>
  <c r="U1430" i="1"/>
  <c r="U1431" i="1"/>
  <c r="U1432" i="1"/>
  <c r="U1433" i="1"/>
  <c r="U1434" i="1"/>
  <c r="U1435" i="1"/>
  <c r="U1436" i="1"/>
  <c r="U1437" i="1"/>
  <c r="U1438" i="1"/>
  <c r="U1439" i="1"/>
  <c r="U1440" i="1"/>
  <c r="U1441" i="1"/>
  <c r="U1442" i="1"/>
  <c r="U1443" i="1"/>
  <c r="U1444" i="1"/>
  <c r="U1445" i="1"/>
  <c r="U1446" i="1"/>
  <c r="U1447" i="1"/>
  <c r="U1448" i="1"/>
  <c r="U1449" i="1"/>
  <c r="U1450" i="1"/>
  <c r="U1451" i="1"/>
  <c r="U1452" i="1"/>
  <c r="U1453" i="1"/>
  <c r="U1454" i="1"/>
  <c r="U1455" i="1"/>
  <c r="U1456" i="1"/>
  <c r="U1457" i="1"/>
  <c r="U1458" i="1"/>
  <c r="U1459" i="1"/>
  <c r="U1460" i="1"/>
  <c r="U1461" i="1"/>
  <c r="U1462" i="1"/>
  <c r="U1463" i="1"/>
  <c r="U1464" i="1"/>
  <c r="U1465" i="1"/>
  <c r="U1466" i="1"/>
  <c r="U1467" i="1"/>
  <c r="U1468" i="1"/>
  <c r="U1469" i="1"/>
  <c r="U1470" i="1"/>
  <c r="U1471" i="1"/>
  <c r="U1472" i="1"/>
  <c r="U1473" i="1"/>
  <c r="U1474" i="1"/>
  <c r="U1475" i="1"/>
  <c r="U1476" i="1"/>
  <c r="U1477" i="1"/>
  <c r="U1478" i="1"/>
  <c r="U1479" i="1"/>
  <c r="U1480" i="1"/>
  <c r="U1481" i="1"/>
  <c r="U1482" i="1"/>
  <c r="U1483" i="1"/>
  <c r="U1484" i="1"/>
  <c r="U1485" i="1"/>
  <c r="U1486" i="1"/>
  <c r="U1487" i="1"/>
  <c r="U1488" i="1"/>
  <c r="U1489" i="1"/>
  <c r="U1490" i="1"/>
  <c r="U1491" i="1"/>
  <c r="U1492" i="1"/>
  <c r="U1493" i="1"/>
  <c r="U1494" i="1"/>
  <c r="U1495" i="1"/>
  <c r="U1496" i="1"/>
  <c r="U1497" i="1"/>
  <c r="U1498" i="1"/>
  <c r="U1499" i="1"/>
  <c r="U1500" i="1"/>
  <c r="U1501" i="1"/>
  <c r="U1502" i="1"/>
  <c r="U1503" i="1"/>
  <c r="U1504" i="1"/>
  <c r="U1505" i="1"/>
  <c r="U1506" i="1"/>
  <c r="U1507" i="1"/>
  <c r="U1508" i="1"/>
  <c r="U1509" i="1"/>
  <c r="U1510" i="1"/>
  <c r="U1511" i="1"/>
  <c r="U1512" i="1"/>
  <c r="U1513" i="1"/>
  <c r="U1514" i="1"/>
  <c r="U1515" i="1"/>
  <c r="U1516" i="1"/>
  <c r="U1517" i="1"/>
  <c r="U1518" i="1"/>
  <c r="U1519" i="1"/>
  <c r="U1520" i="1"/>
  <c r="U1521" i="1"/>
  <c r="U1522" i="1"/>
  <c r="U1523" i="1"/>
  <c r="U1524" i="1"/>
  <c r="U1525" i="1"/>
  <c r="U1526" i="1"/>
  <c r="U1527" i="1"/>
  <c r="U1528" i="1"/>
  <c r="U1529" i="1"/>
  <c r="U1530" i="1"/>
  <c r="U1531" i="1"/>
  <c r="U1532" i="1"/>
  <c r="U1533" i="1"/>
  <c r="U1534" i="1"/>
  <c r="U1535" i="1"/>
  <c r="U1536" i="1"/>
  <c r="U1537" i="1"/>
  <c r="U1538" i="1"/>
  <c r="U1539" i="1"/>
  <c r="U1540" i="1"/>
  <c r="U1541" i="1"/>
  <c r="U1542" i="1"/>
  <c r="U1543" i="1"/>
  <c r="U1544" i="1"/>
  <c r="U1545" i="1"/>
  <c r="U1546" i="1"/>
  <c r="U1547" i="1"/>
  <c r="U1548" i="1"/>
  <c r="U1549" i="1"/>
  <c r="U1550" i="1"/>
  <c r="U1551" i="1"/>
  <c r="U1552" i="1"/>
  <c r="U1553" i="1"/>
  <c r="U1554" i="1"/>
  <c r="U1555" i="1"/>
  <c r="U1556" i="1"/>
  <c r="U1557" i="1"/>
  <c r="U1558" i="1"/>
  <c r="U1559" i="1"/>
  <c r="U1560" i="1"/>
  <c r="U1561" i="1"/>
  <c r="U1562" i="1"/>
  <c r="U1563" i="1"/>
  <c r="U1564" i="1"/>
  <c r="U1565" i="1"/>
  <c r="U1566" i="1"/>
  <c r="U1567" i="1"/>
  <c r="U1568" i="1"/>
  <c r="U1569" i="1"/>
  <c r="U1570" i="1"/>
  <c r="U1571" i="1"/>
  <c r="U1572" i="1"/>
  <c r="U1573" i="1"/>
  <c r="U1574" i="1"/>
  <c r="U1575" i="1"/>
  <c r="U1576" i="1"/>
  <c r="U1577" i="1"/>
  <c r="U1578" i="1"/>
  <c r="U1579" i="1"/>
  <c r="U1580" i="1"/>
  <c r="U1581" i="1"/>
  <c r="U1582" i="1"/>
  <c r="U1583" i="1"/>
  <c r="U1584" i="1"/>
  <c r="U1585" i="1"/>
  <c r="U1586" i="1"/>
  <c r="U1587" i="1"/>
  <c r="U1588" i="1"/>
  <c r="U1589" i="1"/>
  <c r="U1590" i="1"/>
  <c r="U1591" i="1"/>
  <c r="U1592" i="1"/>
  <c r="U1593" i="1"/>
  <c r="U1594" i="1"/>
  <c r="U1595" i="1"/>
  <c r="U1596" i="1"/>
  <c r="U1597" i="1"/>
  <c r="U1598" i="1"/>
  <c r="U1599" i="1"/>
  <c r="U1600" i="1"/>
  <c r="U1601" i="1"/>
  <c r="U1602" i="1"/>
  <c r="U1603" i="1"/>
  <c r="U1604" i="1"/>
  <c r="C17" i="1"/>
  <c r="S17" i="1"/>
  <c r="U17" i="1"/>
  <c r="U14" i="1"/>
  <c r="U15" i="1"/>
  <c r="U16" i="1"/>
  <c r="S14" i="1"/>
  <c r="S15" i="1"/>
  <c r="S16" i="1"/>
  <c r="C16" i="1"/>
  <c r="C15" i="1"/>
  <c r="AT709" i="1" l="1"/>
  <c r="AW709" i="1" s="1"/>
  <c r="AT649" i="1"/>
  <c r="AW649" i="1" s="1"/>
  <c r="AT581" i="1"/>
  <c r="AW581" i="1" s="1"/>
  <c r="AT521" i="1"/>
  <c r="AW521" i="1" s="1"/>
  <c r="AT1597" i="1"/>
  <c r="AW1597" i="1" s="1"/>
  <c r="AT1593" i="1"/>
  <c r="AW1593" i="1" s="1"/>
  <c r="AT1581" i="1"/>
  <c r="AW1581" i="1" s="1"/>
  <c r="AT1577" i="1"/>
  <c r="AW1577" i="1" s="1"/>
  <c r="AT1565" i="1"/>
  <c r="AW1565" i="1" s="1"/>
  <c r="AT1561" i="1"/>
  <c r="AW1561" i="1" s="1"/>
  <c r="AT1549" i="1"/>
  <c r="AW1549" i="1" s="1"/>
  <c r="AT1545" i="1"/>
  <c r="AW1545" i="1" s="1"/>
  <c r="AT1533" i="1"/>
  <c r="AW1533" i="1" s="1"/>
  <c r="AT1529" i="1"/>
  <c r="AW1529" i="1" s="1"/>
  <c r="AT1517" i="1"/>
  <c r="AW1517" i="1" s="1"/>
  <c r="AT1513" i="1"/>
  <c r="AW1513" i="1" s="1"/>
  <c r="AT1501" i="1"/>
  <c r="AW1501" i="1" s="1"/>
  <c r="AT1497" i="1"/>
  <c r="AW1497" i="1" s="1"/>
  <c r="AT1485" i="1"/>
  <c r="AW1485" i="1" s="1"/>
  <c r="AT1481" i="1"/>
  <c r="AW1481" i="1" s="1"/>
  <c r="AT1469" i="1"/>
  <c r="AW1469" i="1" s="1"/>
  <c r="AT1465" i="1"/>
  <c r="AW1465" i="1" s="1"/>
  <c r="AT1453" i="1"/>
  <c r="AW1453" i="1" s="1"/>
  <c r="AT1449" i="1"/>
  <c r="AW1449" i="1" s="1"/>
  <c r="AT1437" i="1"/>
  <c r="AW1437" i="1" s="1"/>
  <c r="AT1433" i="1"/>
  <c r="AW1433" i="1" s="1"/>
  <c r="AT1421" i="1"/>
  <c r="AW1421" i="1" s="1"/>
  <c r="AT1417" i="1"/>
  <c r="AW1417" i="1" s="1"/>
  <c r="AT1405" i="1"/>
  <c r="AW1405" i="1" s="1"/>
  <c r="AT1401" i="1"/>
  <c r="AW1401" i="1" s="1"/>
  <c r="AT1385" i="1"/>
  <c r="AW1385" i="1" s="1"/>
  <c r="AT1373" i="1"/>
  <c r="AW1373" i="1" s="1"/>
  <c r="AT1369" i="1"/>
  <c r="AW1369" i="1" s="1"/>
  <c r="AT1466" i="1"/>
  <c r="AW1466" i="1" s="1"/>
  <c r="AT1458" i="1"/>
  <c r="AW1458" i="1" s="1"/>
  <c r="AT1450" i="1"/>
  <c r="AW1450" i="1" s="1"/>
  <c r="AT1442" i="1"/>
  <c r="AW1442" i="1" s="1"/>
  <c r="AT1434" i="1"/>
  <c r="AW1434" i="1" s="1"/>
  <c r="AT1426" i="1"/>
  <c r="AW1426" i="1" s="1"/>
  <c r="AT1410" i="1"/>
  <c r="AW1410" i="1" s="1"/>
  <c r="AT1402" i="1"/>
  <c r="AW1402" i="1" s="1"/>
  <c r="AT1394" i="1"/>
  <c r="AW1394" i="1" s="1"/>
  <c r="AT1386" i="1"/>
  <c r="AW1386" i="1" s="1"/>
  <c r="AT1378" i="1"/>
  <c r="AW1378" i="1" s="1"/>
  <c r="AT1370" i="1"/>
  <c r="AW1370" i="1" s="1"/>
  <c r="AT1362" i="1"/>
  <c r="AW1362" i="1" s="1"/>
  <c r="AT1346" i="1"/>
  <c r="AW1346" i="1" s="1"/>
  <c r="AT1338" i="1"/>
  <c r="AW1338" i="1" s="1"/>
  <c r="AT1330" i="1"/>
  <c r="AW1330" i="1" s="1"/>
  <c r="AT1322" i="1"/>
  <c r="AW1322" i="1" s="1"/>
  <c r="AT1314" i="1"/>
  <c r="AW1314" i="1" s="1"/>
  <c r="AT1306" i="1"/>
  <c r="AW1306" i="1" s="1"/>
  <c r="AT1298" i="1"/>
  <c r="AW1298" i="1" s="1"/>
  <c r="AT1282" i="1"/>
  <c r="AW1282" i="1" s="1"/>
  <c r="AT1274" i="1"/>
  <c r="AW1274" i="1" s="1"/>
  <c r="AT1266" i="1"/>
  <c r="AW1266" i="1" s="1"/>
  <c r="AT1258" i="1"/>
  <c r="AW1258" i="1" s="1"/>
  <c r="AT1250" i="1"/>
  <c r="AW1250" i="1" s="1"/>
  <c r="AT1242" i="1"/>
  <c r="AW1242" i="1" s="1"/>
  <c r="AT1234" i="1"/>
  <c r="AW1234" i="1" s="1"/>
  <c r="AT1226" i="1"/>
  <c r="AW1226" i="1" s="1"/>
  <c r="AT1218" i="1"/>
  <c r="AW1218" i="1" s="1"/>
  <c r="AT1210" i="1"/>
  <c r="AW1210" i="1" s="1"/>
  <c r="AT1202" i="1"/>
  <c r="AW1202" i="1" s="1"/>
  <c r="AT1194" i="1"/>
  <c r="AW1194" i="1" s="1"/>
  <c r="AT1178" i="1"/>
  <c r="AW1178" i="1" s="1"/>
  <c r="AT1170" i="1"/>
  <c r="AW1170" i="1" s="1"/>
  <c r="AT1162" i="1"/>
  <c r="AW1162" i="1" s="1"/>
  <c r="AT1154" i="1"/>
  <c r="AW1154" i="1" s="1"/>
  <c r="AT1146" i="1"/>
  <c r="AW1146" i="1" s="1"/>
  <c r="AT1138" i="1"/>
  <c r="AW1138" i="1" s="1"/>
  <c r="AT1130" i="1"/>
  <c r="AW1130" i="1" s="1"/>
  <c r="AT1114" i="1"/>
  <c r="AW1114" i="1" s="1"/>
  <c r="AT1106" i="1"/>
  <c r="AW1106" i="1" s="1"/>
  <c r="AT1098" i="1"/>
  <c r="AW1098" i="1" s="1"/>
  <c r="AT1090" i="1"/>
  <c r="AW1090" i="1" s="1"/>
  <c r="AT1082" i="1"/>
  <c r="AW1082" i="1" s="1"/>
  <c r="AT1074" i="1"/>
  <c r="AW1074" i="1" s="1"/>
  <c r="AT1066" i="1"/>
  <c r="AW1066" i="1" s="1"/>
  <c r="AT1050" i="1"/>
  <c r="AW1050" i="1" s="1"/>
  <c r="AT1042" i="1"/>
  <c r="AW1042" i="1" s="1"/>
  <c r="AT1034" i="1"/>
  <c r="AW1034" i="1" s="1"/>
  <c r="AT1026" i="1"/>
  <c r="AW1026" i="1" s="1"/>
  <c r="AT1018" i="1"/>
  <c r="AW1018" i="1" s="1"/>
  <c r="AT1010" i="1"/>
  <c r="AW1010" i="1" s="1"/>
  <c r="AT1002" i="1"/>
  <c r="AW1002" i="1" s="1"/>
  <c r="AT978" i="1"/>
  <c r="AW978" i="1" s="1"/>
  <c r="AT962" i="1"/>
  <c r="AW962" i="1" s="1"/>
  <c r="AT954" i="1"/>
  <c r="AW954" i="1" s="1"/>
  <c r="AT946" i="1"/>
  <c r="AW946" i="1" s="1"/>
  <c r="AT938" i="1"/>
  <c r="AW938" i="1" s="1"/>
  <c r="AT930" i="1"/>
  <c r="AW930" i="1" s="1"/>
  <c r="AT922" i="1"/>
  <c r="AW922" i="1" s="1"/>
  <c r="AT914" i="1"/>
  <c r="AW914" i="1" s="1"/>
  <c r="AT898" i="1"/>
  <c r="AW898" i="1" s="1"/>
  <c r="AT890" i="1"/>
  <c r="AW890" i="1" s="1"/>
  <c r="AT882" i="1"/>
  <c r="AW882" i="1" s="1"/>
  <c r="AT874" i="1"/>
  <c r="AW874" i="1" s="1"/>
  <c r="AT866" i="1"/>
  <c r="AW866" i="1" s="1"/>
  <c r="AT858" i="1"/>
  <c r="AW858" i="1" s="1"/>
  <c r="AT850" i="1"/>
  <c r="AW850" i="1" s="1"/>
  <c r="AT834" i="1"/>
  <c r="AW834" i="1" s="1"/>
  <c r="AT826" i="1"/>
  <c r="AW826" i="1" s="1"/>
  <c r="AT818" i="1"/>
  <c r="AW818" i="1" s="1"/>
  <c r="AT810" i="1"/>
  <c r="AW810" i="1" s="1"/>
  <c r="AT802" i="1"/>
  <c r="AW802" i="1" s="1"/>
  <c r="AT794" i="1"/>
  <c r="AW794" i="1" s="1"/>
  <c r="AT786" i="1"/>
  <c r="AW786" i="1" s="1"/>
  <c r="AT770" i="1"/>
  <c r="AW770" i="1" s="1"/>
  <c r="AT762" i="1"/>
  <c r="AW762" i="1" s="1"/>
  <c r="AT754" i="1"/>
  <c r="AW754" i="1" s="1"/>
  <c r="AT746" i="1"/>
  <c r="AW746" i="1" s="1"/>
  <c r="AT738" i="1"/>
  <c r="AW738" i="1" s="1"/>
  <c r="AT730" i="1"/>
  <c r="AW730" i="1" s="1"/>
  <c r="AT722" i="1"/>
  <c r="AW722" i="1" s="1"/>
  <c r="AT706" i="1"/>
  <c r="AW706" i="1" s="1"/>
  <c r="AT698" i="1"/>
  <c r="AW698" i="1" s="1"/>
  <c r="AT690" i="1"/>
  <c r="AW690" i="1" s="1"/>
  <c r="AT682" i="1"/>
  <c r="AW682" i="1" s="1"/>
  <c r="AT674" i="1"/>
  <c r="AW674" i="1" s="1"/>
  <c r="AT666" i="1"/>
  <c r="AW666" i="1" s="1"/>
  <c r="AT658" i="1"/>
  <c r="AW658" i="1" s="1"/>
  <c r="AT642" i="1"/>
  <c r="AW642" i="1" s="1"/>
  <c r="AT634" i="1"/>
  <c r="AW634" i="1" s="1"/>
  <c r="AT626" i="1"/>
  <c r="AW626" i="1" s="1"/>
  <c r="AT618" i="1"/>
  <c r="AW618" i="1" s="1"/>
  <c r="AT610" i="1"/>
  <c r="AW610" i="1" s="1"/>
  <c r="AT602" i="1"/>
  <c r="AW602" i="1" s="1"/>
  <c r="AT594" i="1"/>
  <c r="AW594" i="1" s="1"/>
  <c r="AT578" i="1"/>
  <c r="AW578" i="1" s="1"/>
  <c r="AT570" i="1"/>
  <c r="AW570" i="1" s="1"/>
  <c r="AT562" i="1"/>
  <c r="AW562" i="1" s="1"/>
  <c r="AT554" i="1"/>
  <c r="AW554" i="1" s="1"/>
  <c r="AT546" i="1"/>
  <c r="AW546" i="1" s="1"/>
  <c r="AT538" i="1"/>
  <c r="AW538" i="1" s="1"/>
  <c r="AT530" i="1"/>
  <c r="AW530" i="1" s="1"/>
  <c r="AT514" i="1"/>
  <c r="AW514" i="1" s="1"/>
  <c r="AT506" i="1"/>
  <c r="AW506" i="1" s="1"/>
  <c r="AT498" i="1"/>
  <c r="AW498" i="1" s="1"/>
  <c r="AT490" i="1"/>
  <c r="AW490" i="1" s="1"/>
  <c r="AT482" i="1"/>
  <c r="AW482" i="1" s="1"/>
  <c r="AT474" i="1"/>
  <c r="AW474" i="1" s="1"/>
  <c r="AT466" i="1"/>
  <c r="AW466" i="1" s="1"/>
  <c r="AT458" i="1"/>
  <c r="AW458" i="1" s="1"/>
  <c r="AT450" i="1"/>
  <c r="AW450" i="1" s="1"/>
  <c r="AT442" i="1"/>
  <c r="AW442" i="1" s="1"/>
  <c r="AT426" i="1"/>
  <c r="AW426" i="1" s="1"/>
  <c r="AT418" i="1"/>
  <c r="AW418" i="1" s="1"/>
  <c r="AT410" i="1"/>
  <c r="AW410" i="1" s="1"/>
  <c r="AT402" i="1"/>
  <c r="AW402" i="1" s="1"/>
  <c r="AT394" i="1"/>
  <c r="AW394" i="1" s="1"/>
  <c r="AT386" i="1"/>
  <c r="AW386" i="1" s="1"/>
  <c r="AT378" i="1"/>
  <c r="AW378" i="1" s="1"/>
  <c r="AT370" i="1"/>
  <c r="AW370" i="1" s="1"/>
  <c r="AT362" i="1"/>
  <c r="AW362" i="1" s="1"/>
  <c r="AT354" i="1"/>
  <c r="AW354" i="1" s="1"/>
  <c r="AT346" i="1"/>
  <c r="AW346" i="1" s="1"/>
  <c r="AT338" i="1"/>
  <c r="AW338" i="1" s="1"/>
  <c r="AT330" i="1"/>
  <c r="AW330" i="1" s="1"/>
  <c r="AT314" i="1"/>
  <c r="AW314" i="1" s="1"/>
  <c r="AT306" i="1"/>
  <c r="AW306" i="1" s="1"/>
  <c r="AT298" i="1"/>
  <c r="AW298" i="1" s="1"/>
  <c r="AT290" i="1"/>
  <c r="AW290" i="1" s="1"/>
  <c r="AT282" i="1"/>
  <c r="AW282" i="1" s="1"/>
  <c r="AT274" i="1"/>
  <c r="AW274" i="1" s="1"/>
  <c r="AT266" i="1"/>
  <c r="AW266" i="1" s="1"/>
  <c r="AT250" i="1"/>
  <c r="AW250" i="1" s="1"/>
  <c r="AT242" i="1"/>
  <c r="AW242" i="1" s="1"/>
  <c r="AT234" i="1"/>
  <c r="AW234" i="1" s="1"/>
  <c r="AT226" i="1"/>
  <c r="AW226" i="1" s="1"/>
  <c r="AT218" i="1"/>
  <c r="AW218" i="1" s="1"/>
  <c r="AT210" i="1"/>
  <c r="AW210" i="1" s="1"/>
  <c r="AT202" i="1"/>
  <c r="AW202" i="1" s="1"/>
  <c r="AT186" i="1"/>
  <c r="AW186" i="1" s="1"/>
  <c r="AT178" i="1"/>
  <c r="AW178" i="1" s="1"/>
  <c r="AT170" i="1"/>
  <c r="AW170" i="1" s="1"/>
  <c r="AT162" i="1"/>
  <c r="AW162" i="1" s="1"/>
  <c r="AT154" i="1"/>
  <c r="AW154" i="1" s="1"/>
  <c r="AT146" i="1"/>
  <c r="AW146" i="1" s="1"/>
  <c r="AT138" i="1"/>
  <c r="AW138" i="1" s="1"/>
  <c r="AT122" i="1"/>
  <c r="AW122" i="1" s="1"/>
  <c r="AT114" i="1"/>
  <c r="AW114" i="1" s="1"/>
  <c r="AT94" i="1"/>
  <c r="AW94" i="1" s="1"/>
  <c r="AT86" i="1"/>
  <c r="AW86" i="1" s="1"/>
  <c r="AT78" i="1"/>
  <c r="AW78" i="1" s="1"/>
  <c r="AT70" i="1"/>
  <c r="AW70" i="1" s="1"/>
  <c r="AT62" i="1"/>
  <c r="AW62" i="1" s="1"/>
  <c r="AT54" i="1"/>
  <c r="AW54" i="1" s="1"/>
  <c r="AT46" i="1"/>
  <c r="AW46" i="1" s="1"/>
  <c r="AT38" i="1"/>
  <c r="AW38" i="1" s="1"/>
  <c r="AT30" i="1"/>
  <c r="AW30" i="1" s="1"/>
  <c r="AT22" i="1"/>
  <c r="AW22" i="1" s="1"/>
  <c r="AT1604" i="1"/>
  <c r="AW1604" i="1" s="1"/>
  <c r="AT1600" i="1"/>
  <c r="AW1600" i="1" s="1"/>
  <c r="AT1596" i="1"/>
  <c r="AW1596" i="1" s="1"/>
  <c r="AT1592" i="1"/>
  <c r="AW1592" i="1" s="1"/>
  <c r="AT1588" i="1"/>
  <c r="AW1588" i="1" s="1"/>
  <c r="AT1584" i="1"/>
  <c r="AW1584" i="1" s="1"/>
  <c r="AT1580" i="1"/>
  <c r="AW1580" i="1" s="1"/>
  <c r="AT1576" i="1"/>
  <c r="AW1576" i="1" s="1"/>
  <c r="AT1572" i="1"/>
  <c r="AW1572" i="1" s="1"/>
  <c r="AT1568" i="1"/>
  <c r="AW1568" i="1" s="1"/>
  <c r="AT1564" i="1"/>
  <c r="AW1564" i="1" s="1"/>
  <c r="AT1560" i="1"/>
  <c r="AW1560" i="1" s="1"/>
  <c r="AT1556" i="1"/>
  <c r="AW1556" i="1" s="1"/>
  <c r="AT1552" i="1"/>
  <c r="AW1552" i="1" s="1"/>
  <c r="AT1548" i="1"/>
  <c r="AW1548" i="1" s="1"/>
  <c r="AT1544" i="1"/>
  <c r="AW1544" i="1" s="1"/>
  <c r="AT1540" i="1"/>
  <c r="AW1540" i="1" s="1"/>
  <c r="AT1536" i="1"/>
  <c r="AW1536" i="1" s="1"/>
  <c r="AT1532" i="1"/>
  <c r="AW1532" i="1" s="1"/>
  <c r="AT1528" i="1"/>
  <c r="AW1528" i="1" s="1"/>
  <c r="AT1524" i="1"/>
  <c r="AW1524" i="1" s="1"/>
  <c r="AT1520" i="1"/>
  <c r="AW1520" i="1" s="1"/>
  <c r="AT1516" i="1"/>
  <c r="AW1516" i="1" s="1"/>
  <c r="AT1512" i="1"/>
  <c r="AW1512" i="1" s="1"/>
  <c r="AT1508" i="1"/>
  <c r="AW1508" i="1" s="1"/>
  <c r="AT1504" i="1"/>
  <c r="AW1504" i="1" s="1"/>
  <c r="AT1500" i="1"/>
  <c r="AW1500" i="1" s="1"/>
  <c r="AT1496" i="1"/>
  <c r="AW1496" i="1" s="1"/>
  <c r="AT1492" i="1"/>
  <c r="AW1492" i="1" s="1"/>
  <c r="AT1488" i="1"/>
  <c r="AW1488" i="1" s="1"/>
  <c r="AT1484" i="1"/>
  <c r="AW1484" i="1" s="1"/>
  <c r="AT1480" i="1"/>
  <c r="AW1480" i="1" s="1"/>
  <c r="AT1476" i="1"/>
  <c r="AW1476" i="1" s="1"/>
  <c r="AT1472" i="1"/>
  <c r="AW1472" i="1" s="1"/>
  <c r="AT1468" i="1"/>
  <c r="AW1468" i="1" s="1"/>
  <c r="AT1464" i="1"/>
  <c r="AW1464" i="1" s="1"/>
  <c r="AT1460" i="1"/>
  <c r="AW1460" i="1" s="1"/>
  <c r="AT1456" i="1"/>
  <c r="AW1456" i="1" s="1"/>
  <c r="AT1452" i="1"/>
  <c r="AW1452" i="1" s="1"/>
  <c r="AT1444" i="1"/>
  <c r="AW1444" i="1" s="1"/>
  <c r="AT1440" i="1"/>
  <c r="AW1440" i="1" s="1"/>
  <c r="AT1436" i="1"/>
  <c r="AW1436" i="1" s="1"/>
  <c r="AT1432" i="1"/>
  <c r="AW1432" i="1" s="1"/>
  <c r="AT1428" i="1"/>
  <c r="AW1428" i="1" s="1"/>
  <c r="AT1424" i="1"/>
  <c r="AW1424" i="1" s="1"/>
  <c r="AT1420" i="1"/>
  <c r="AW1420" i="1" s="1"/>
  <c r="AT1416" i="1"/>
  <c r="AW1416" i="1" s="1"/>
  <c r="AT1412" i="1"/>
  <c r="AW1412" i="1" s="1"/>
  <c r="AT1408" i="1"/>
  <c r="AW1408" i="1" s="1"/>
  <c r="AT1404" i="1"/>
  <c r="AW1404" i="1" s="1"/>
  <c r="AT1400" i="1"/>
  <c r="AW1400" i="1" s="1"/>
  <c r="AT1396" i="1"/>
  <c r="AW1396" i="1" s="1"/>
  <c r="AT1392" i="1"/>
  <c r="AW1392" i="1" s="1"/>
  <c r="AT1388" i="1"/>
  <c r="AW1388" i="1" s="1"/>
  <c r="AT1384" i="1"/>
  <c r="AW1384" i="1" s="1"/>
  <c r="AT1380" i="1"/>
  <c r="AW1380" i="1" s="1"/>
  <c r="AT1376" i="1"/>
  <c r="AW1376" i="1" s="1"/>
  <c r="AT1372" i="1"/>
  <c r="AW1372" i="1" s="1"/>
  <c r="AT1368" i="1"/>
  <c r="AW1368" i="1" s="1"/>
  <c r="AT1364" i="1"/>
  <c r="AW1364" i="1" s="1"/>
  <c r="AT1356" i="1"/>
  <c r="AW1356" i="1" s="1"/>
  <c r="AT1352" i="1"/>
  <c r="AW1352" i="1" s="1"/>
  <c r="AT1348" i="1"/>
  <c r="AW1348" i="1" s="1"/>
  <c r="AT1340" i="1"/>
  <c r="AW1340" i="1" s="1"/>
  <c r="AT1336" i="1"/>
  <c r="AW1336" i="1" s="1"/>
  <c r="AT1332" i="1"/>
  <c r="AW1332" i="1" s="1"/>
  <c r="AT1324" i="1"/>
  <c r="AW1324" i="1" s="1"/>
  <c r="AT1320" i="1"/>
  <c r="AW1320" i="1" s="1"/>
  <c r="AT1316" i="1"/>
  <c r="AW1316" i="1" s="1"/>
  <c r="AT1308" i="1"/>
  <c r="AW1308" i="1" s="1"/>
  <c r="AT1304" i="1"/>
  <c r="AW1304" i="1" s="1"/>
  <c r="AT1300" i="1"/>
  <c r="AW1300" i="1" s="1"/>
  <c r="AT1292" i="1"/>
  <c r="AW1292" i="1" s="1"/>
  <c r="AT1288" i="1"/>
  <c r="AW1288" i="1" s="1"/>
  <c r="AT1284" i="1"/>
  <c r="AW1284" i="1" s="1"/>
  <c r="AT1276" i="1"/>
  <c r="AW1276" i="1" s="1"/>
  <c r="AT1272" i="1"/>
  <c r="AW1272" i="1" s="1"/>
  <c r="AT1268" i="1"/>
  <c r="AW1268" i="1" s="1"/>
  <c r="AT1260" i="1"/>
  <c r="AW1260" i="1" s="1"/>
  <c r="AT1256" i="1"/>
  <c r="AW1256" i="1" s="1"/>
  <c r="AT1252" i="1"/>
  <c r="AW1252" i="1" s="1"/>
  <c r="AT1244" i="1"/>
  <c r="AW1244" i="1" s="1"/>
  <c r="AT1240" i="1"/>
  <c r="AW1240" i="1" s="1"/>
  <c r="AT1236" i="1"/>
  <c r="AW1236" i="1" s="1"/>
  <c r="AT1228" i="1"/>
  <c r="AW1228" i="1" s="1"/>
  <c r="AT1224" i="1"/>
  <c r="AW1224" i="1" s="1"/>
  <c r="AT1220" i="1"/>
  <c r="AW1220" i="1" s="1"/>
  <c r="AT1212" i="1"/>
  <c r="AW1212" i="1" s="1"/>
  <c r="AT1208" i="1"/>
  <c r="AW1208" i="1" s="1"/>
  <c r="AT1204" i="1"/>
  <c r="AW1204" i="1" s="1"/>
  <c r="AT1196" i="1"/>
  <c r="AW1196" i="1" s="1"/>
  <c r="AT1192" i="1"/>
  <c r="AW1192" i="1" s="1"/>
  <c r="AT1188" i="1"/>
  <c r="AW1188" i="1" s="1"/>
  <c r="AT1180" i="1"/>
  <c r="AW1180" i="1" s="1"/>
  <c r="AT1176" i="1"/>
  <c r="AW1176" i="1" s="1"/>
  <c r="AT1172" i="1"/>
  <c r="AW1172" i="1" s="1"/>
  <c r="AT1164" i="1"/>
  <c r="AW1164" i="1" s="1"/>
  <c r="AT1160" i="1"/>
  <c r="AW1160" i="1" s="1"/>
  <c r="AT1156" i="1"/>
  <c r="AW1156" i="1" s="1"/>
  <c r="AT1148" i="1"/>
  <c r="AW1148" i="1" s="1"/>
  <c r="AT1144" i="1"/>
  <c r="AW1144" i="1" s="1"/>
  <c r="AT1140" i="1"/>
  <c r="AW1140" i="1" s="1"/>
  <c r="AT1132" i="1"/>
  <c r="AW1132" i="1" s="1"/>
  <c r="AT1128" i="1"/>
  <c r="AW1128" i="1" s="1"/>
  <c r="AT1124" i="1"/>
  <c r="AW1124" i="1" s="1"/>
  <c r="AT1116" i="1"/>
  <c r="AW1116" i="1" s="1"/>
  <c r="AT1112" i="1"/>
  <c r="AW1112" i="1" s="1"/>
  <c r="AT1108" i="1"/>
  <c r="AW1108" i="1" s="1"/>
  <c r="AT1100" i="1"/>
  <c r="AW1100" i="1" s="1"/>
  <c r="AT1096" i="1"/>
  <c r="AW1096" i="1" s="1"/>
  <c r="AT1092" i="1"/>
  <c r="AW1092" i="1" s="1"/>
  <c r="AT1084" i="1"/>
  <c r="AW1084" i="1" s="1"/>
  <c r="AT1080" i="1"/>
  <c r="AW1080" i="1" s="1"/>
  <c r="AT1076" i="1"/>
  <c r="AW1076" i="1" s="1"/>
  <c r="AT1068" i="1"/>
  <c r="AW1068" i="1" s="1"/>
  <c r="AT1064" i="1"/>
  <c r="AW1064" i="1" s="1"/>
  <c r="AT1060" i="1"/>
  <c r="AW1060" i="1" s="1"/>
  <c r="AT1052" i="1"/>
  <c r="AW1052" i="1" s="1"/>
  <c r="AT1048" i="1"/>
  <c r="AW1048" i="1" s="1"/>
  <c r="AT1044" i="1"/>
  <c r="AW1044" i="1" s="1"/>
  <c r="AT1036" i="1"/>
  <c r="AW1036" i="1" s="1"/>
  <c r="AT1032" i="1"/>
  <c r="AW1032" i="1" s="1"/>
  <c r="AT1028" i="1"/>
  <c r="AW1028" i="1" s="1"/>
  <c r="AT1020" i="1"/>
  <c r="AW1020" i="1" s="1"/>
  <c r="AT1016" i="1"/>
  <c r="AW1016" i="1" s="1"/>
  <c r="AT1012" i="1"/>
  <c r="AW1012" i="1" s="1"/>
  <c r="AT1004" i="1"/>
  <c r="AW1004" i="1" s="1"/>
  <c r="AT1000" i="1"/>
  <c r="AW1000" i="1" s="1"/>
  <c r="AT996" i="1"/>
  <c r="AW996" i="1" s="1"/>
  <c r="AT988" i="1"/>
  <c r="AW988" i="1" s="1"/>
  <c r="AT984" i="1"/>
  <c r="AW984" i="1" s="1"/>
  <c r="AT980" i="1"/>
  <c r="AW980" i="1" s="1"/>
  <c r="AT972" i="1"/>
  <c r="AW972" i="1" s="1"/>
  <c r="AT968" i="1"/>
  <c r="AW968" i="1" s="1"/>
  <c r="AT964" i="1"/>
  <c r="AW964" i="1" s="1"/>
  <c r="AT956" i="1"/>
  <c r="AW956" i="1" s="1"/>
  <c r="AT952" i="1"/>
  <c r="AW952" i="1" s="1"/>
  <c r="AT948" i="1"/>
  <c r="AW948" i="1" s="1"/>
  <c r="AT940" i="1"/>
  <c r="AW940" i="1" s="1"/>
  <c r="AT936" i="1"/>
  <c r="AW936" i="1" s="1"/>
  <c r="AT932" i="1"/>
  <c r="AW932" i="1" s="1"/>
  <c r="AT924" i="1"/>
  <c r="AW924" i="1" s="1"/>
  <c r="AT920" i="1"/>
  <c r="AW920" i="1" s="1"/>
  <c r="AT916" i="1"/>
  <c r="AW916" i="1" s="1"/>
  <c r="AT908" i="1"/>
  <c r="AW908" i="1" s="1"/>
  <c r="AT904" i="1"/>
  <c r="AW904" i="1" s="1"/>
  <c r="AT900" i="1"/>
  <c r="AW900" i="1" s="1"/>
  <c r="AT892" i="1"/>
  <c r="AW892" i="1" s="1"/>
  <c r="AT888" i="1"/>
  <c r="AW888" i="1" s="1"/>
  <c r="AT884" i="1"/>
  <c r="AW884" i="1" s="1"/>
  <c r="AT876" i="1"/>
  <c r="AW876" i="1" s="1"/>
  <c r="AT872" i="1"/>
  <c r="AW872" i="1" s="1"/>
  <c r="AT868" i="1"/>
  <c r="AW868" i="1" s="1"/>
  <c r="AT860" i="1"/>
  <c r="AW860" i="1" s="1"/>
  <c r="AT856" i="1"/>
  <c r="AW856" i="1" s="1"/>
  <c r="AT852" i="1"/>
  <c r="AW852" i="1" s="1"/>
  <c r="AT844" i="1"/>
  <c r="AW844" i="1" s="1"/>
  <c r="AT840" i="1"/>
  <c r="AW840" i="1" s="1"/>
  <c r="AT836" i="1"/>
  <c r="AW836" i="1" s="1"/>
  <c r="AT828" i="1"/>
  <c r="AW828" i="1" s="1"/>
  <c r="AT824" i="1"/>
  <c r="AW824" i="1" s="1"/>
  <c r="AT820" i="1"/>
  <c r="AW820" i="1" s="1"/>
  <c r="AT812" i="1"/>
  <c r="AW812" i="1" s="1"/>
  <c r="AT808" i="1"/>
  <c r="AW808" i="1" s="1"/>
  <c r="AT804" i="1"/>
  <c r="AW804" i="1" s="1"/>
  <c r="AT796" i="1"/>
  <c r="AW796" i="1" s="1"/>
  <c r="AT792" i="1"/>
  <c r="AW792" i="1" s="1"/>
  <c r="AT788" i="1"/>
  <c r="AW788" i="1" s="1"/>
  <c r="AT780" i="1"/>
  <c r="AW780" i="1" s="1"/>
  <c r="AT776" i="1"/>
  <c r="AW776" i="1" s="1"/>
  <c r="AT772" i="1"/>
  <c r="AW772" i="1" s="1"/>
  <c r="AT764" i="1"/>
  <c r="AW764" i="1" s="1"/>
  <c r="AT760" i="1"/>
  <c r="AW760" i="1" s="1"/>
  <c r="AT756" i="1"/>
  <c r="AW756" i="1" s="1"/>
  <c r="AT748" i="1"/>
  <c r="AW748" i="1" s="1"/>
  <c r="AT744" i="1"/>
  <c r="AW744" i="1" s="1"/>
  <c r="AT740" i="1"/>
  <c r="AW740" i="1" s="1"/>
  <c r="AT732" i="1"/>
  <c r="AW732" i="1" s="1"/>
  <c r="AT728" i="1"/>
  <c r="AW728" i="1" s="1"/>
  <c r="AT724" i="1"/>
  <c r="AW724" i="1" s="1"/>
  <c r="AT716" i="1"/>
  <c r="AW716" i="1" s="1"/>
  <c r="AT712" i="1"/>
  <c r="AW712" i="1" s="1"/>
  <c r="AT708" i="1"/>
  <c r="AW708" i="1" s="1"/>
  <c r="AT700" i="1"/>
  <c r="AW700" i="1" s="1"/>
  <c r="AT696" i="1"/>
  <c r="AW696" i="1" s="1"/>
  <c r="AT692" i="1"/>
  <c r="AW692" i="1" s="1"/>
  <c r="AT684" i="1"/>
  <c r="AW684" i="1" s="1"/>
  <c r="AT680" i="1"/>
  <c r="AW680" i="1" s="1"/>
  <c r="AT676" i="1"/>
  <c r="AW676" i="1" s="1"/>
  <c r="AT668" i="1"/>
  <c r="AW668" i="1" s="1"/>
  <c r="AT664" i="1"/>
  <c r="AW664" i="1" s="1"/>
  <c r="AT660" i="1"/>
  <c r="AW660" i="1" s="1"/>
  <c r="AT652" i="1"/>
  <c r="AW652" i="1" s="1"/>
  <c r="AT648" i="1"/>
  <c r="AW648" i="1" s="1"/>
  <c r="AT644" i="1"/>
  <c r="AW644" i="1" s="1"/>
  <c r="AT636" i="1"/>
  <c r="AW636" i="1" s="1"/>
  <c r="AT632" i="1"/>
  <c r="AW632" i="1" s="1"/>
  <c r="AT628" i="1"/>
  <c r="AW628" i="1" s="1"/>
  <c r="AT620" i="1"/>
  <c r="AW620" i="1" s="1"/>
  <c r="AT616" i="1"/>
  <c r="AW616" i="1" s="1"/>
  <c r="AT612" i="1"/>
  <c r="AW612" i="1" s="1"/>
  <c r="AT604" i="1"/>
  <c r="AW604" i="1" s="1"/>
  <c r="AT600" i="1"/>
  <c r="AW600" i="1" s="1"/>
  <c r="AT596" i="1"/>
  <c r="AW596" i="1" s="1"/>
  <c r="AT588" i="1"/>
  <c r="AW588" i="1" s="1"/>
  <c r="AT584" i="1"/>
  <c r="AW584" i="1" s="1"/>
  <c r="AT580" i="1"/>
  <c r="AW580" i="1" s="1"/>
  <c r="AT572" i="1"/>
  <c r="AW572" i="1" s="1"/>
  <c r="AT568" i="1"/>
  <c r="AW568" i="1" s="1"/>
  <c r="AT564" i="1"/>
  <c r="AW564" i="1" s="1"/>
  <c r="AT556" i="1"/>
  <c r="AW556" i="1" s="1"/>
  <c r="AT552" i="1"/>
  <c r="AW552" i="1" s="1"/>
  <c r="AT548" i="1"/>
  <c r="AW548" i="1" s="1"/>
  <c r="AT540" i="1"/>
  <c r="AW540" i="1" s="1"/>
  <c r="AT536" i="1"/>
  <c r="AW536" i="1" s="1"/>
  <c r="AT532" i="1"/>
  <c r="AW532" i="1" s="1"/>
  <c r="AT524" i="1"/>
  <c r="AW524" i="1" s="1"/>
  <c r="AT520" i="1"/>
  <c r="AW520" i="1" s="1"/>
  <c r="AT516" i="1"/>
  <c r="AW516" i="1" s="1"/>
  <c r="AT508" i="1"/>
  <c r="AW508" i="1" s="1"/>
  <c r="AT504" i="1"/>
  <c r="AW504" i="1" s="1"/>
  <c r="AT500" i="1"/>
  <c r="AW500" i="1" s="1"/>
  <c r="AT492" i="1"/>
  <c r="AW492" i="1" s="1"/>
  <c r="AT488" i="1"/>
  <c r="AW488" i="1" s="1"/>
  <c r="AT484" i="1"/>
  <c r="AW484" i="1" s="1"/>
  <c r="AT476" i="1"/>
  <c r="AW476" i="1" s="1"/>
  <c r="AT472" i="1"/>
  <c r="AW472" i="1" s="1"/>
  <c r="AT468" i="1"/>
  <c r="AW468" i="1" s="1"/>
  <c r="AT460" i="1"/>
  <c r="AW460" i="1" s="1"/>
  <c r="AT456" i="1"/>
  <c r="AW456" i="1" s="1"/>
  <c r="AT452" i="1"/>
  <c r="AW452" i="1" s="1"/>
  <c r="AT444" i="1"/>
  <c r="AW444" i="1" s="1"/>
  <c r="AT440" i="1"/>
  <c r="AW440" i="1" s="1"/>
  <c r="AT436" i="1"/>
  <c r="AW436" i="1" s="1"/>
  <c r="AT428" i="1"/>
  <c r="AW428" i="1" s="1"/>
  <c r="AT424" i="1"/>
  <c r="AW424" i="1" s="1"/>
  <c r="AT420" i="1"/>
  <c r="AW420" i="1" s="1"/>
  <c r="AT412" i="1"/>
  <c r="AW412" i="1" s="1"/>
  <c r="AT408" i="1"/>
  <c r="AW408" i="1" s="1"/>
  <c r="AT404" i="1"/>
  <c r="AW404" i="1" s="1"/>
  <c r="AT396" i="1"/>
  <c r="AW396" i="1" s="1"/>
  <c r="AT392" i="1"/>
  <c r="AW392" i="1" s="1"/>
  <c r="AT388" i="1"/>
  <c r="AW388" i="1" s="1"/>
  <c r="AT380" i="1"/>
  <c r="AW380" i="1" s="1"/>
  <c r="AT376" i="1"/>
  <c r="AW376" i="1" s="1"/>
  <c r="AT372" i="1"/>
  <c r="AW372" i="1" s="1"/>
  <c r="AT364" i="1"/>
  <c r="AW364" i="1" s="1"/>
  <c r="AT360" i="1"/>
  <c r="AW360" i="1" s="1"/>
  <c r="AT356" i="1"/>
  <c r="AW356" i="1" s="1"/>
  <c r="AT348" i="1"/>
  <c r="AW348" i="1" s="1"/>
  <c r="AT344" i="1"/>
  <c r="AW344" i="1" s="1"/>
  <c r="AT340" i="1"/>
  <c r="AW340" i="1" s="1"/>
  <c r="AT332" i="1"/>
  <c r="AW332" i="1" s="1"/>
  <c r="AT328" i="1"/>
  <c r="AW328" i="1" s="1"/>
  <c r="AT324" i="1"/>
  <c r="AW324" i="1" s="1"/>
  <c r="AT316" i="1"/>
  <c r="AW316" i="1" s="1"/>
  <c r="AT312" i="1"/>
  <c r="AW312" i="1" s="1"/>
  <c r="AT308" i="1"/>
  <c r="AW308" i="1" s="1"/>
  <c r="AT300" i="1"/>
  <c r="AW300" i="1" s="1"/>
  <c r="AT296" i="1"/>
  <c r="AW296" i="1" s="1"/>
  <c r="AT292" i="1"/>
  <c r="AW292" i="1" s="1"/>
  <c r="AT284" i="1"/>
  <c r="AW284" i="1" s="1"/>
  <c r="AT280" i="1"/>
  <c r="AW280" i="1" s="1"/>
  <c r="AT276" i="1"/>
  <c r="AW276" i="1" s="1"/>
  <c r="AT268" i="1"/>
  <c r="AW268" i="1" s="1"/>
  <c r="AT264" i="1"/>
  <c r="AW264" i="1" s="1"/>
  <c r="AT260" i="1"/>
  <c r="AW260" i="1" s="1"/>
  <c r="AT252" i="1"/>
  <c r="AW252" i="1" s="1"/>
  <c r="AT248" i="1"/>
  <c r="AW248" i="1" s="1"/>
  <c r="AT244" i="1"/>
  <c r="AW244" i="1" s="1"/>
  <c r="AT236" i="1"/>
  <c r="AW236" i="1" s="1"/>
  <c r="AT232" i="1"/>
  <c r="AW232" i="1" s="1"/>
  <c r="AT228" i="1"/>
  <c r="AW228" i="1" s="1"/>
  <c r="AT220" i="1"/>
  <c r="AW220" i="1" s="1"/>
  <c r="AT216" i="1"/>
  <c r="AW216" i="1" s="1"/>
  <c r="AT212" i="1"/>
  <c r="AW212" i="1" s="1"/>
  <c r="AT204" i="1"/>
  <c r="AW204" i="1" s="1"/>
  <c r="AT200" i="1"/>
  <c r="AW200" i="1" s="1"/>
  <c r="AT196" i="1"/>
  <c r="AW196" i="1" s="1"/>
  <c r="AT188" i="1"/>
  <c r="AW188" i="1" s="1"/>
  <c r="AT184" i="1"/>
  <c r="AW184" i="1" s="1"/>
  <c r="AT180" i="1"/>
  <c r="AW180" i="1" s="1"/>
  <c r="AT172" i="1"/>
  <c r="AW172" i="1" s="1"/>
  <c r="AT168" i="1"/>
  <c r="AW168" i="1" s="1"/>
  <c r="AT164" i="1"/>
  <c r="AW164" i="1" s="1"/>
  <c r="AT156" i="1"/>
  <c r="AW156" i="1" s="1"/>
  <c r="AT152" i="1"/>
  <c r="AW152" i="1" s="1"/>
  <c r="AT148" i="1"/>
  <c r="AW148" i="1" s="1"/>
  <c r="AT140" i="1"/>
  <c r="AW140" i="1" s="1"/>
  <c r="AT136" i="1"/>
  <c r="AW136" i="1" s="1"/>
  <c r="AT132" i="1"/>
  <c r="AW132" i="1" s="1"/>
  <c r="AT124" i="1"/>
  <c r="AW124" i="1" s="1"/>
  <c r="AT120" i="1"/>
  <c r="AW120" i="1" s="1"/>
  <c r="AT116" i="1"/>
  <c r="AW116" i="1" s="1"/>
  <c r="AT108" i="1"/>
  <c r="AW108" i="1" s="1"/>
  <c r="AT104" i="1"/>
  <c r="AW104" i="1" s="1"/>
  <c r="AT100" i="1"/>
  <c r="AW100" i="1" s="1"/>
  <c r="AT92" i="1"/>
  <c r="AW92" i="1" s="1"/>
  <c r="AT88" i="1"/>
  <c r="AW88" i="1" s="1"/>
  <c r="AT84" i="1"/>
  <c r="AW84" i="1" s="1"/>
  <c r="AT76" i="1"/>
  <c r="AW76" i="1" s="1"/>
  <c r="AT72" i="1"/>
  <c r="AW72" i="1" s="1"/>
  <c r="AT60" i="1"/>
  <c r="AW60" i="1" s="1"/>
  <c r="AT56" i="1"/>
  <c r="AW56" i="1" s="1"/>
  <c r="AT44" i="1"/>
  <c r="AW44" i="1" s="1"/>
  <c r="AT40" i="1"/>
  <c r="AW40" i="1" s="1"/>
  <c r="AT28" i="1"/>
  <c r="AW28" i="1" s="1"/>
  <c r="AT24" i="1"/>
  <c r="AW24" i="1" s="1"/>
  <c r="AT1603" i="1"/>
  <c r="AW1603" i="1" s="1"/>
  <c r="AT1599" i="1"/>
  <c r="AW1599" i="1" s="1"/>
  <c r="AT1595" i="1"/>
  <c r="AW1595" i="1" s="1"/>
  <c r="AT1591" i="1"/>
  <c r="AW1591" i="1" s="1"/>
  <c r="AT1587" i="1"/>
  <c r="AW1587" i="1" s="1"/>
  <c r="AT1583" i="1"/>
  <c r="AW1583" i="1" s="1"/>
  <c r="AT1579" i="1"/>
  <c r="AW1579" i="1" s="1"/>
  <c r="AT1575" i="1"/>
  <c r="AW1575" i="1" s="1"/>
  <c r="AT1571" i="1"/>
  <c r="AW1571" i="1" s="1"/>
  <c r="AT1567" i="1"/>
  <c r="AW1567" i="1" s="1"/>
  <c r="AT1563" i="1"/>
  <c r="AW1563" i="1" s="1"/>
  <c r="AT1559" i="1"/>
  <c r="AW1559" i="1" s="1"/>
  <c r="AT1555" i="1"/>
  <c r="AW1555" i="1" s="1"/>
  <c r="AT1551" i="1"/>
  <c r="AW1551" i="1" s="1"/>
  <c r="AT1547" i="1"/>
  <c r="AW1547" i="1" s="1"/>
  <c r="AT1543" i="1"/>
  <c r="AW1543" i="1" s="1"/>
  <c r="AT1539" i="1"/>
  <c r="AW1539" i="1" s="1"/>
  <c r="AT1535" i="1"/>
  <c r="AW1535" i="1" s="1"/>
  <c r="AT1531" i="1"/>
  <c r="AW1531" i="1" s="1"/>
  <c r="AT1527" i="1"/>
  <c r="AW1527" i="1" s="1"/>
  <c r="AT1523" i="1"/>
  <c r="AW1523" i="1" s="1"/>
  <c r="AT1519" i="1"/>
  <c r="AW1519" i="1" s="1"/>
  <c r="AT1515" i="1"/>
  <c r="AW1515" i="1" s="1"/>
  <c r="AT1511" i="1"/>
  <c r="AW1511" i="1" s="1"/>
  <c r="AT1507" i="1"/>
  <c r="AW1507" i="1" s="1"/>
  <c r="AT1503" i="1"/>
  <c r="AW1503" i="1" s="1"/>
  <c r="AT1499" i="1"/>
  <c r="AW1499" i="1" s="1"/>
  <c r="AT1495" i="1"/>
  <c r="AW1495" i="1" s="1"/>
  <c r="AT1491" i="1"/>
  <c r="AW1491" i="1" s="1"/>
  <c r="AT1487" i="1"/>
  <c r="AW1487" i="1" s="1"/>
  <c r="AT1483" i="1"/>
  <c r="AW1483" i="1" s="1"/>
  <c r="AT1479" i="1"/>
  <c r="AW1479" i="1" s="1"/>
  <c r="AT1475" i="1"/>
  <c r="AW1475" i="1" s="1"/>
  <c r="AT1471" i="1"/>
  <c r="AW1471" i="1" s="1"/>
  <c r="AT1467" i="1"/>
  <c r="AW1467" i="1" s="1"/>
  <c r="AT1463" i="1"/>
  <c r="AW1463" i="1" s="1"/>
  <c r="AT1459" i="1"/>
  <c r="AW1459" i="1" s="1"/>
  <c r="AT1455" i="1"/>
  <c r="AW1455" i="1" s="1"/>
  <c r="AT1451" i="1"/>
  <c r="AW1451" i="1" s="1"/>
  <c r="AT1447" i="1"/>
  <c r="AW1447" i="1" s="1"/>
  <c r="AT1443" i="1"/>
  <c r="AW1443" i="1" s="1"/>
  <c r="AT1439" i="1"/>
  <c r="AW1439" i="1" s="1"/>
  <c r="AT1435" i="1"/>
  <c r="AW1435" i="1" s="1"/>
  <c r="AT1431" i="1"/>
  <c r="AW1431" i="1" s="1"/>
  <c r="AT1427" i="1"/>
  <c r="AW1427" i="1" s="1"/>
  <c r="AT1423" i="1"/>
  <c r="AW1423" i="1" s="1"/>
  <c r="AT1419" i="1"/>
  <c r="AW1419" i="1" s="1"/>
  <c r="AT1415" i="1"/>
  <c r="AW1415" i="1" s="1"/>
  <c r="AT1411" i="1"/>
  <c r="AW1411" i="1" s="1"/>
  <c r="AT1407" i="1"/>
  <c r="AW1407" i="1" s="1"/>
  <c r="AT1403" i="1"/>
  <c r="AW1403" i="1" s="1"/>
  <c r="AT1399" i="1"/>
  <c r="AW1399" i="1" s="1"/>
  <c r="AT1395" i="1"/>
  <c r="AW1395" i="1" s="1"/>
  <c r="AT1391" i="1"/>
  <c r="AW1391" i="1" s="1"/>
  <c r="AT1387" i="1"/>
  <c r="AW1387" i="1" s="1"/>
  <c r="AT1383" i="1"/>
  <c r="AW1383" i="1" s="1"/>
  <c r="AT1379" i="1"/>
  <c r="AW1379" i="1" s="1"/>
  <c r="AT1375" i="1"/>
  <c r="AW1375" i="1" s="1"/>
  <c r="AT1371" i="1"/>
  <c r="AW1371" i="1" s="1"/>
  <c r="AT1367" i="1"/>
  <c r="AW1367" i="1" s="1"/>
  <c r="AT1363" i="1"/>
  <c r="AW1363" i="1" s="1"/>
  <c r="AT1359" i="1"/>
  <c r="AW1359" i="1" s="1"/>
  <c r="AT1351" i="1"/>
  <c r="AW1351" i="1" s="1"/>
  <c r="AT1347" i="1"/>
  <c r="AW1347" i="1" s="1"/>
  <c r="AT1343" i="1"/>
  <c r="AW1343" i="1" s="1"/>
  <c r="AT1335" i="1"/>
  <c r="AW1335" i="1" s="1"/>
  <c r="AT1331" i="1"/>
  <c r="AW1331" i="1" s="1"/>
  <c r="AT1327" i="1"/>
  <c r="AW1327" i="1" s="1"/>
  <c r="AT1319" i="1"/>
  <c r="AW1319" i="1" s="1"/>
  <c r="AT1315" i="1"/>
  <c r="AW1315" i="1" s="1"/>
  <c r="AT1311" i="1"/>
  <c r="AW1311" i="1" s="1"/>
  <c r="AT1303" i="1"/>
  <c r="AW1303" i="1" s="1"/>
  <c r="AT1299" i="1"/>
  <c r="AW1299" i="1" s="1"/>
  <c r="AT1295" i="1"/>
  <c r="AW1295" i="1" s="1"/>
  <c r="AT1287" i="1"/>
  <c r="AW1287" i="1" s="1"/>
  <c r="AT1283" i="1"/>
  <c r="AW1283" i="1" s="1"/>
  <c r="AT1279" i="1"/>
  <c r="AW1279" i="1" s="1"/>
  <c r="AT1271" i="1"/>
  <c r="AW1271" i="1" s="1"/>
  <c r="AT1267" i="1"/>
  <c r="AW1267" i="1" s="1"/>
  <c r="AT1263" i="1"/>
  <c r="AW1263" i="1" s="1"/>
  <c r="AT1255" i="1"/>
  <c r="AW1255" i="1" s="1"/>
  <c r="AT1251" i="1"/>
  <c r="AW1251" i="1" s="1"/>
  <c r="AT1247" i="1"/>
  <c r="AW1247" i="1" s="1"/>
  <c r="AT1239" i="1"/>
  <c r="AW1239" i="1" s="1"/>
  <c r="AT1235" i="1"/>
  <c r="AW1235" i="1" s="1"/>
  <c r="AT1231" i="1"/>
  <c r="AW1231" i="1" s="1"/>
  <c r="AT1223" i="1"/>
  <c r="AW1223" i="1" s="1"/>
  <c r="AT1219" i="1"/>
  <c r="AW1219" i="1" s="1"/>
  <c r="AT1215" i="1"/>
  <c r="AW1215" i="1" s="1"/>
  <c r="AT1207" i="1"/>
  <c r="AW1207" i="1" s="1"/>
  <c r="AT1203" i="1"/>
  <c r="AW1203" i="1" s="1"/>
  <c r="AT1199" i="1"/>
  <c r="AW1199" i="1" s="1"/>
  <c r="AT1191" i="1"/>
  <c r="AW1191" i="1" s="1"/>
  <c r="AT1187" i="1"/>
  <c r="AW1187" i="1" s="1"/>
  <c r="AT1183" i="1"/>
  <c r="AW1183" i="1" s="1"/>
  <c r="AT1175" i="1"/>
  <c r="AW1175" i="1" s="1"/>
  <c r="AT1171" i="1"/>
  <c r="AW1171" i="1" s="1"/>
  <c r="AT1167" i="1"/>
  <c r="AW1167" i="1" s="1"/>
  <c r="AT1159" i="1"/>
  <c r="AW1159" i="1" s="1"/>
  <c r="AT1155" i="1"/>
  <c r="AW1155" i="1" s="1"/>
  <c r="AT1151" i="1"/>
  <c r="AW1151" i="1" s="1"/>
  <c r="AT1143" i="1"/>
  <c r="AW1143" i="1" s="1"/>
  <c r="AT1139" i="1"/>
  <c r="AW1139" i="1" s="1"/>
  <c r="AT1135" i="1"/>
  <c r="AW1135" i="1" s="1"/>
  <c r="AT1127" i="1"/>
  <c r="AW1127" i="1" s="1"/>
  <c r="AT1123" i="1"/>
  <c r="AW1123" i="1" s="1"/>
  <c r="AT1119" i="1"/>
  <c r="AW1119" i="1" s="1"/>
  <c r="AT1111" i="1"/>
  <c r="AW1111" i="1" s="1"/>
  <c r="AT1107" i="1"/>
  <c r="AW1107" i="1" s="1"/>
  <c r="AT1103" i="1"/>
  <c r="AW1103" i="1" s="1"/>
  <c r="AT1095" i="1"/>
  <c r="AW1095" i="1" s="1"/>
  <c r="AT1091" i="1"/>
  <c r="AW1091" i="1" s="1"/>
  <c r="AT1087" i="1"/>
  <c r="AW1087" i="1" s="1"/>
  <c r="AT1079" i="1"/>
  <c r="AW1079" i="1" s="1"/>
  <c r="AT1075" i="1"/>
  <c r="AW1075" i="1" s="1"/>
  <c r="AT1071" i="1"/>
  <c r="AW1071" i="1" s="1"/>
  <c r="AT1063" i="1"/>
  <c r="AW1063" i="1" s="1"/>
  <c r="AT1059" i="1"/>
  <c r="AW1059" i="1" s="1"/>
  <c r="AT1055" i="1"/>
  <c r="AW1055" i="1" s="1"/>
  <c r="AT1047" i="1"/>
  <c r="AW1047" i="1" s="1"/>
  <c r="AT1043" i="1"/>
  <c r="AW1043" i="1" s="1"/>
  <c r="AT1039" i="1"/>
  <c r="AW1039" i="1" s="1"/>
  <c r="AT1031" i="1"/>
  <c r="AW1031" i="1" s="1"/>
  <c r="AT1027" i="1"/>
  <c r="AW1027" i="1" s="1"/>
  <c r="AT1023" i="1"/>
  <c r="AW1023" i="1" s="1"/>
  <c r="AT1015" i="1"/>
  <c r="AW1015" i="1" s="1"/>
  <c r="AT1011" i="1"/>
  <c r="AW1011" i="1" s="1"/>
  <c r="AT1007" i="1"/>
  <c r="AW1007" i="1" s="1"/>
  <c r="AT999" i="1"/>
  <c r="AW999" i="1" s="1"/>
  <c r="AT995" i="1"/>
  <c r="AW995" i="1" s="1"/>
  <c r="AT991" i="1"/>
  <c r="AW991" i="1" s="1"/>
  <c r="AT983" i="1"/>
  <c r="AW983" i="1" s="1"/>
  <c r="AT979" i="1"/>
  <c r="AW979" i="1" s="1"/>
  <c r="AT975" i="1"/>
  <c r="AW975" i="1" s="1"/>
  <c r="AT967" i="1"/>
  <c r="AW967" i="1" s="1"/>
  <c r="AT963" i="1"/>
  <c r="AW963" i="1" s="1"/>
  <c r="AT959" i="1"/>
  <c r="AW959" i="1" s="1"/>
  <c r="AT951" i="1"/>
  <c r="AW951" i="1" s="1"/>
  <c r="AT947" i="1"/>
  <c r="AW947" i="1" s="1"/>
  <c r="AT943" i="1"/>
  <c r="AW943" i="1" s="1"/>
  <c r="AT935" i="1"/>
  <c r="AW935" i="1" s="1"/>
  <c r="AT931" i="1"/>
  <c r="AW931" i="1" s="1"/>
  <c r="AT927" i="1"/>
  <c r="AW927" i="1" s="1"/>
  <c r="AT919" i="1"/>
  <c r="AW919" i="1" s="1"/>
  <c r="AT915" i="1"/>
  <c r="AW915" i="1" s="1"/>
  <c r="AT911" i="1"/>
  <c r="AW911" i="1" s="1"/>
  <c r="AT903" i="1"/>
  <c r="AW903" i="1" s="1"/>
  <c r="AT899" i="1"/>
  <c r="AW899" i="1" s="1"/>
  <c r="AT895" i="1"/>
  <c r="AW895" i="1" s="1"/>
  <c r="AT887" i="1"/>
  <c r="AW887" i="1" s="1"/>
  <c r="AT883" i="1"/>
  <c r="AW883" i="1" s="1"/>
  <c r="AT879" i="1"/>
  <c r="AW879" i="1" s="1"/>
  <c r="AT871" i="1"/>
  <c r="AW871" i="1" s="1"/>
  <c r="AT867" i="1"/>
  <c r="AW867" i="1" s="1"/>
  <c r="AT863" i="1"/>
  <c r="AW863" i="1" s="1"/>
  <c r="AT855" i="1"/>
  <c r="AW855" i="1" s="1"/>
  <c r="AT851" i="1"/>
  <c r="AW851" i="1" s="1"/>
  <c r="AT847" i="1"/>
  <c r="AW847" i="1" s="1"/>
  <c r="AT839" i="1"/>
  <c r="AW839" i="1" s="1"/>
  <c r="AT835" i="1"/>
  <c r="AW835" i="1" s="1"/>
  <c r="AT831" i="1"/>
  <c r="AW831" i="1" s="1"/>
  <c r="AT823" i="1"/>
  <c r="AW823" i="1" s="1"/>
  <c r="AT819" i="1"/>
  <c r="AW819" i="1" s="1"/>
  <c r="AT815" i="1"/>
  <c r="AW815" i="1" s="1"/>
  <c r="AT807" i="1"/>
  <c r="AW807" i="1" s="1"/>
  <c r="AT803" i="1"/>
  <c r="AW803" i="1" s="1"/>
  <c r="AT799" i="1"/>
  <c r="AW799" i="1" s="1"/>
  <c r="AT791" i="1"/>
  <c r="AW791" i="1" s="1"/>
  <c r="AT787" i="1"/>
  <c r="AW787" i="1" s="1"/>
  <c r="AT783" i="1"/>
  <c r="AW783" i="1" s="1"/>
  <c r="AT775" i="1"/>
  <c r="AW775" i="1" s="1"/>
  <c r="AT771" i="1"/>
  <c r="AW771" i="1" s="1"/>
  <c r="AT767" i="1"/>
  <c r="AW767" i="1" s="1"/>
  <c r="AT759" i="1"/>
  <c r="AW759" i="1" s="1"/>
  <c r="AT755" i="1"/>
  <c r="AW755" i="1" s="1"/>
  <c r="AT751" i="1"/>
  <c r="AW751" i="1" s="1"/>
  <c r="AT743" i="1"/>
  <c r="AW743" i="1" s="1"/>
  <c r="AT739" i="1"/>
  <c r="AW739" i="1" s="1"/>
  <c r="AT735" i="1"/>
  <c r="AW735" i="1" s="1"/>
  <c r="AT727" i="1"/>
  <c r="AW727" i="1" s="1"/>
  <c r="AT723" i="1"/>
  <c r="AW723" i="1" s="1"/>
  <c r="AT719" i="1"/>
  <c r="AW719" i="1" s="1"/>
  <c r="AT711" i="1"/>
  <c r="AW711" i="1" s="1"/>
  <c r="AT707" i="1"/>
  <c r="AW707" i="1" s="1"/>
  <c r="AT703" i="1"/>
  <c r="AW703" i="1" s="1"/>
  <c r="AT695" i="1"/>
  <c r="AW695" i="1" s="1"/>
  <c r="AT691" i="1"/>
  <c r="AW691" i="1" s="1"/>
  <c r="AT687" i="1"/>
  <c r="AW687" i="1" s="1"/>
  <c r="AT679" i="1"/>
  <c r="AW679" i="1" s="1"/>
  <c r="AT675" i="1"/>
  <c r="AW675" i="1" s="1"/>
  <c r="AT671" i="1"/>
  <c r="AW671" i="1" s="1"/>
  <c r="AT663" i="1"/>
  <c r="AW663" i="1" s="1"/>
  <c r="AT659" i="1"/>
  <c r="AW659" i="1" s="1"/>
  <c r="AT655" i="1"/>
  <c r="AW655" i="1" s="1"/>
  <c r="AT647" i="1"/>
  <c r="AW647" i="1" s="1"/>
  <c r="AT643" i="1"/>
  <c r="AW643" i="1" s="1"/>
  <c r="AT639" i="1"/>
  <c r="AW639" i="1" s="1"/>
  <c r="AT631" i="1"/>
  <c r="AW631" i="1" s="1"/>
  <c r="AT627" i="1"/>
  <c r="AW627" i="1" s="1"/>
  <c r="AT623" i="1"/>
  <c r="AW623" i="1" s="1"/>
  <c r="AT615" i="1"/>
  <c r="AW615" i="1" s="1"/>
  <c r="AT611" i="1"/>
  <c r="AW611" i="1" s="1"/>
  <c r="AT607" i="1"/>
  <c r="AW607" i="1" s="1"/>
  <c r="AT599" i="1"/>
  <c r="AW599" i="1" s="1"/>
  <c r="AT595" i="1"/>
  <c r="AW595" i="1" s="1"/>
  <c r="AT591" i="1"/>
  <c r="AW591" i="1" s="1"/>
  <c r="AT583" i="1"/>
  <c r="AW583" i="1" s="1"/>
  <c r="AT579" i="1"/>
  <c r="AW579" i="1" s="1"/>
  <c r="AT575" i="1"/>
  <c r="AW575" i="1" s="1"/>
  <c r="AT567" i="1"/>
  <c r="AW567" i="1" s="1"/>
  <c r="AT563" i="1"/>
  <c r="AW563" i="1" s="1"/>
  <c r="AT559" i="1"/>
  <c r="AW559" i="1" s="1"/>
  <c r="AT551" i="1"/>
  <c r="AW551" i="1" s="1"/>
  <c r="AT547" i="1"/>
  <c r="AW547" i="1" s="1"/>
  <c r="AT543" i="1"/>
  <c r="AW543" i="1" s="1"/>
  <c r="AT535" i="1"/>
  <c r="AW535" i="1" s="1"/>
  <c r="AT531" i="1"/>
  <c r="AW531" i="1" s="1"/>
  <c r="AT527" i="1"/>
  <c r="AW527" i="1" s="1"/>
  <c r="AT519" i="1"/>
  <c r="AW519" i="1" s="1"/>
  <c r="AT515" i="1"/>
  <c r="AW515" i="1" s="1"/>
  <c r="AT511" i="1"/>
  <c r="AW511" i="1" s="1"/>
  <c r="AT503" i="1"/>
  <c r="AW503" i="1" s="1"/>
  <c r="AT499" i="1"/>
  <c r="AW499" i="1" s="1"/>
  <c r="AT495" i="1"/>
  <c r="AW495" i="1" s="1"/>
  <c r="AT487" i="1"/>
  <c r="AW487" i="1" s="1"/>
  <c r="AT483" i="1"/>
  <c r="AW483" i="1" s="1"/>
  <c r="AT479" i="1"/>
  <c r="AW479" i="1" s="1"/>
  <c r="AT471" i="1"/>
  <c r="AW471" i="1" s="1"/>
  <c r="AT467" i="1"/>
  <c r="AW467" i="1" s="1"/>
  <c r="AT463" i="1"/>
  <c r="AW463" i="1" s="1"/>
  <c r="AT455" i="1"/>
  <c r="AW455" i="1" s="1"/>
  <c r="AT451" i="1"/>
  <c r="AW451" i="1" s="1"/>
  <c r="AT447" i="1"/>
  <c r="AW447" i="1" s="1"/>
  <c r="AT439" i="1"/>
  <c r="AW439" i="1" s="1"/>
  <c r="AT435" i="1"/>
  <c r="AW435" i="1" s="1"/>
  <c r="AT431" i="1"/>
  <c r="AW431" i="1" s="1"/>
  <c r="AT423" i="1"/>
  <c r="AW423" i="1" s="1"/>
  <c r="AT419" i="1"/>
  <c r="AW419" i="1" s="1"/>
  <c r="AT415" i="1"/>
  <c r="AW415" i="1" s="1"/>
  <c r="AT407" i="1"/>
  <c r="AW407" i="1" s="1"/>
  <c r="AT403" i="1"/>
  <c r="AW403" i="1" s="1"/>
  <c r="AT1602" i="1"/>
  <c r="AW1602" i="1" s="1"/>
  <c r="AT1598" i="1"/>
  <c r="AW1598" i="1" s="1"/>
  <c r="AT1594" i="1"/>
  <c r="AW1594" i="1" s="1"/>
  <c r="AT1590" i="1"/>
  <c r="AW1590" i="1" s="1"/>
  <c r="AT1586" i="1"/>
  <c r="AW1586" i="1" s="1"/>
  <c r="AT1582" i="1"/>
  <c r="AW1582" i="1" s="1"/>
  <c r="AT1578" i="1"/>
  <c r="AW1578" i="1" s="1"/>
  <c r="AT1574" i="1"/>
  <c r="AW1574" i="1" s="1"/>
  <c r="AT1570" i="1"/>
  <c r="AW1570" i="1" s="1"/>
  <c r="AT1566" i="1"/>
  <c r="AW1566" i="1" s="1"/>
  <c r="AT1562" i="1"/>
  <c r="AW1562" i="1" s="1"/>
  <c r="AT1558" i="1"/>
  <c r="AW1558" i="1" s="1"/>
  <c r="AT1554" i="1"/>
  <c r="AW1554" i="1" s="1"/>
  <c r="AT1550" i="1"/>
  <c r="AW1550" i="1" s="1"/>
  <c r="AT1546" i="1"/>
  <c r="AW1546" i="1" s="1"/>
  <c r="AT1542" i="1"/>
  <c r="AW1542" i="1" s="1"/>
  <c r="AT1538" i="1"/>
  <c r="AW1538" i="1" s="1"/>
  <c r="AT1534" i="1"/>
  <c r="AW1534" i="1" s="1"/>
  <c r="AT1530" i="1"/>
  <c r="AW1530" i="1" s="1"/>
  <c r="AT1526" i="1"/>
  <c r="AW1526" i="1" s="1"/>
  <c r="AT1522" i="1"/>
  <c r="AW1522" i="1" s="1"/>
  <c r="AT1518" i="1"/>
  <c r="AW1518" i="1" s="1"/>
  <c r="AT1514" i="1"/>
  <c r="AW1514" i="1" s="1"/>
  <c r="AT1510" i="1"/>
  <c r="AW1510" i="1" s="1"/>
  <c r="AT1506" i="1"/>
  <c r="AW1506" i="1" s="1"/>
  <c r="AT1502" i="1"/>
  <c r="AW1502" i="1" s="1"/>
  <c r="AT1498" i="1"/>
  <c r="AW1498" i="1" s="1"/>
  <c r="AT1494" i="1"/>
  <c r="AW1494" i="1" s="1"/>
  <c r="AT1490" i="1"/>
  <c r="AW1490" i="1" s="1"/>
  <c r="AT1486" i="1"/>
  <c r="AW1486" i="1" s="1"/>
  <c r="AT1482" i="1"/>
  <c r="AW1482" i="1" s="1"/>
  <c r="AT1478" i="1"/>
  <c r="AW1478" i="1" s="1"/>
  <c r="AT1474" i="1"/>
  <c r="AW1474" i="1" s="1"/>
  <c r="AT1470" i="1"/>
  <c r="AW1470" i="1" s="1"/>
  <c r="AT1462" i="1"/>
  <c r="AW1462" i="1" s="1"/>
  <c r="AT1454" i="1"/>
  <c r="AW1454" i="1" s="1"/>
  <c r="AT1446" i="1"/>
  <c r="AW1446" i="1" s="1"/>
  <c r="AT1438" i="1"/>
  <c r="AW1438" i="1" s="1"/>
  <c r="AT1430" i="1"/>
  <c r="AW1430" i="1" s="1"/>
  <c r="AT1422" i="1"/>
  <c r="AW1422" i="1" s="1"/>
  <c r="AT1418" i="1"/>
  <c r="AW1418" i="1" s="1"/>
  <c r="AT1414" i="1"/>
  <c r="AW1414" i="1" s="1"/>
  <c r="AT1406" i="1"/>
  <c r="AW1406" i="1" s="1"/>
  <c r="AT1398" i="1"/>
  <c r="AW1398" i="1" s="1"/>
  <c r="AT1390" i="1"/>
  <c r="AW1390" i="1" s="1"/>
  <c r="AT1382" i="1"/>
  <c r="AW1382" i="1" s="1"/>
  <c r="AT1374" i="1"/>
  <c r="AW1374" i="1" s="1"/>
  <c r="AT1366" i="1"/>
  <c r="AW1366" i="1" s="1"/>
  <c r="AT1358" i="1"/>
  <c r="AW1358" i="1" s="1"/>
  <c r="AT1354" i="1"/>
  <c r="AW1354" i="1" s="1"/>
  <c r="AT1350" i="1"/>
  <c r="AW1350" i="1" s="1"/>
  <c r="AT1342" i="1"/>
  <c r="AW1342" i="1" s="1"/>
  <c r="AT1334" i="1"/>
  <c r="AW1334" i="1" s="1"/>
  <c r="AT1326" i="1"/>
  <c r="AW1326" i="1" s="1"/>
  <c r="AT1318" i="1"/>
  <c r="AW1318" i="1" s="1"/>
  <c r="AT1310" i="1"/>
  <c r="AW1310" i="1" s="1"/>
  <c r="AT1302" i="1"/>
  <c r="AW1302" i="1" s="1"/>
  <c r="AT1294" i="1"/>
  <c r="AW1294" i="1" s="1"/>
  <c r="AT1290" i="1"/>
  <c r="AW1290" i="1" s="1"/>
  <c r="AT1286" i="1"/>
  <c r="AW1286" i="1" s="1"/>
  <c r="AT1278" i="1"/>
  <c r="AW1278" i="1" s="1"/>
  <c r="AT68" i="1"/>
  <c r="AW68" i="1" s="1"/>
  <c r="AT52" i="1"/>
  <c r="AW52" i="1" s="1"/>
  <c r="AT36" i="1"/>
  <c r="AW36" i="1" s="1"/>
  <c r="AT20" i="1"/>
  <c r="AW20" i="1" s="1"/>
  <c r="AT1270" i="1"/>
  <c r="AW1270" i="1" s="1"/>
  <c r="AT1262" i="1"/>
  <c r="AW1262" i="1" s="1"/>
  <c r="AT1254" i="1"/>
  <c r="AW1254" i="1" s="1"/>
  <c r="AT1246" i="1"/>
  <c r="AW1246" i="1" s="1"/>
  <c r="AT1238" i="1"/>
  <c r="AW1238" i="1" s="1"/>
  <c r="AT1230" i="1"/>
  <c r="AW1230" i="1" s="1"/>
  <c r="AT1222" i="1"/>
  <c r="AW1222" i="1" s="1"/>
  <c r="AT1214" i="1"/>
  <c r="AW1214" i="1" s="1"/>
  <c r="AT1206" i="1"/>
  <c r="AW1206" i="1" s="1"/>
  <c r="AT1198" i="1"/>
  <c r="AW1198" i="1" s="1"/>
  <c r="AT1190" i="1"/>
  <c r="AW1190" i="1" s="1"/>
  <c r="AT1186" i="1"/>
  <c r="AW1186" i="1" s="1"/>
  <c r="AT1182" i="1"/>
  <c r="AW1182" i="1" s="1"/>
  <c r="AT1174" i="1"/>
  <c r="AW1174" i="1" s="1"/>
  <c r="AT1166" i="1"/>
  <c r="AW1166" i="1" s="1"/>
  <c r="AT1158" i="1"/>
  <c r="AW1158" i="1" s="1"/>
  <c r="AT1150" i="1"/>
  <c r="AW1150" i="1" s="1"/>
  <c r="AT1142" i="1"/>
  <c r="AW1142" i="1" s="1"/>
  <c r="AT1134" i="1"/>
  <c r="AW1134" i="1" s="1"/>
  <c r="AT1126" i="1"/>
  <c r="AW1126" i="1" s="1"/>
  <c r="AT1122" i="1"/>
  <c r="AW1122" i="1" s="1"/>
  <c r="AT1118" i="1"/>
  <c r="AW1118" i="1" s="1"/>
  <c r="AT1110" i="1"/>
  <c r="AW1110" i="1" s="1"/>
  <c r="AT1102" i="1"/>
  <c r="AW1102" i="1" s="1"/>
  <c r="AT1094" i="1"/>
  <c r="AW1094" i="1" s="1"/>
  <c r="AT1086" i="1"/>
  <c r="AW1086" i="1" s="1"/>
  <c r="AT1078" i="1"/>
  <c r="AW1078" i="1" s="1"/>
  <c r="AT1070" i="1"/>
  <c r="AW1070" i="1" s="1"/>
  <c r="AT1062" i="1"/>
  <c r="AW1062" i="1" s="1"/>
  <c r="AT1058" i="1"/>
  <c r="AW1058" i="1" s="1"/>
  <c r="AT1054" i="1"/>
  <c r="AW1054" i="1" s="1"/>
  <c r="AT1046" i="1"/>
  <c r="AW1046" i="1" s="1"/>
  <c r="AT1038" i="1"/>
  <c r="AW1038" i="1" s="1"/>
  <c r="AT1030" i="1"/>
  <c r="AW1030" i="1" s="1"/>
  <c r="AT1022" i="1"/>
  <c r="AW1022" i="1" s="1"/>
  <c r="AT1014" i="1"/>
  <c r="AW1014" i="1" s="1"/>
  <c r="AT1006" i="1"/>
  <c r="AW1006" i="1" s="1"/>
  <c r="AT998" i="1"/>
  <c r="AW998" i="1" s="1"/>
  <c r="AT994" i="1"/>
  <c r="AW994" i="1" s="1"/>
  <c r="AT990" i="1"/>
  <c r="AW990" i="1" s="1"/>
  <c r="AT982" i="1"/>
  <c r="AW982" i="1" s="1"/>
  <c r="AT974" i="1"/>
  <c r="AW974" i="1" s="1"/>
  <c r="AT970" i="1"/>
  <c r="AW970" i="1" s="1"/>
  <c r="AT966" i="1"/>
  <c r="AW966" i="1" s="1"/>
  <c r="AT958" i="1"/>
  <c r="AW958" i="1" s="1"/>
  <c r="AT950" i="1"/>
  <c r="AW950" i="1" s="1"/>
  <c r="AT942" i="1"/>
  <c r="AW942" i="1" s="1"/>
  <c r="AT934" i="1"/>
  <c r="AW934" i="1" s="1"/>
  <c r="AT926" i="1"/>
  <c r="AW926" i="1" s="1"/>
  <c r="AT918" i="1"/>
  <c r="AW918" i="1" s="1"/>
  <c r="AT910" i="1"/>
  <c r="AW910" i="1" s="1"/>
  <c r="AT906" i="1"/>
  <c r="AW906" i="1" s="1"/>
  <c r="AT902" i="1"/>
  <c r="AW902" i="1" s="1"/>
  <c r="AT894" i="1"/>
  <c r="AW894" i="1" s="1"/>
  <c r="AT886" i="1"/>
  <c r="AW886" i="1" s="1"/>
  <c r="AT878" i="1"/>
  <c r="AW878" i="1" s="1"/>
  <c r="AT870" i="1"/>
  <c r="AW870" i="1" s="1"/>
  <c r="AT862" i="1"/>
  <c r="AW862" i="1" s="1"/>
  <c r="AT854" i="1"/>
  <c r="AW854" i="1" s="1"/>
  <c r="AT846" i="1"/>
  <c r="AW846" i="1" s="1"/>
  <c r="AT842" i="1"/>
  <c r="AW842" i="1" s="1"/>
  <c r="AT838" i="1"/>
  <c r="AW838" i="1" s="1"/>
  <c r="AT830" i="1"/>
  <c r="AW830" i="1" s="1"/>
  <c r="AT822" i="1"/>
  <c r="AW822" i="1" s="1"/>
  <c r="AT814" i="1"/>
  <c r="AW814" i="1" s="1"/>
  <c r="AT806" i="1"/>
  <c r="AW806" i="1" s="1"/>
  <c r="AT798" i="1"/>
  <c r="AW798" i="1" s="1"/>
  <c r="AT790" i="1"/>
  <c r="AW790" i="1" s="1"/>
  <c r="AT782" i="1"/>
  <c r="AW782" i="1" s="1"/>
  <c r="AT778" i="1"/>
  <c r="AW778" i="1" s="1"/>
  <c r="AT774" i="1"/>
  <c r="AW774" i="1" s="1"/>
  <c r="AT766" i="1"/>
  <c r="AW766" i="1" s="1"/>
  <c r="AT758" i="1"/>
  <c r="AW758" i="1" s="1"/>
  <c r="AT750" i="1"/>
  <c r="AW750" i="1" s="1"/>
  <c r="AT742" i="1"/>
  <c r="AW742" i="1" s="1"/>
  <c r="AT734" i="1"/>
  <c r="AW734" i="1" s="1"/>
  <c r="AT726" i="1"/>
  <c r="AW726" i="1" s="1"/>
  <c r="AT718" i="1"/>
  <c r="AW718" i="1" s="1"/>
  <c r="AT714" i="1"/>
  <c r="AW714" i="1" s="1"/>
  <c r="AT710" i="1"/>
  <c r="AW710" i="1" s="1"/>
  <c r="AT702" i="1"/>
  <c r="AW702" i="1" s="1"/>
  <c r="AT694" i="1"/>
  <c r="AW694" i="1" s="1"/>
  <c r="AT686" i="1"/>
  <c r="AW686" i="1" s="1"/>
  <c r="AT678" i="1"/>
  <c r="AW678" i="1" s="1"/>
  <c r="AT670" i="1"/>
  <c r="AW670" i="1" s="1"/>
  <c r="AT662" i="1"/>
  <c r="AW662" i="1" s="1"/>
  <c r="AT654" i="1"/>
  <c r="AW654" i="1" s="1"/>
  <c r="AT650" i="1"/>
  <c r="AW650" i="1" s="1"/>
  <c r="AT646" i="1"/>
  <c r="AW646" i="1" s="1"/>
  <c r="AT638" i="1"/>
  <c r="AW638" i="1" s="1"/>
  <c r="AT630" i="1"/>
  <c r="AW630" i="1" s="1"/>
  <c r="AT622" i="1"/>
  <c r="AW622" i="1" s="1"/>
  <c r="AT614" i="1"/>
  <c r="AW614" i="1" s="1"/>
  <c r="AT606" i="1"/>
  <c r="AW606" i="1" s="1"/>
  <c r="AT598" i="1"/>
  <c r="AW598" i="1" s="1"/>
  <c r="AT590" i="1"/>
  <c r="AW590" i="1" s="1"/>
  <c r="AT586" i="1"/>
  <c r="AW586" i="1" s="1"/>
  <c r="AT582" i="1"/>
  <c r="AW582" i="1" s="1"/>
  <c r="AT574" i="1"/>
  <c r="AW574" i="1" s="1"/>
  <c r="AT566" i="1"/>
  <c r="AW566" i="1" s="1"/>
  <c r="AT558" i="1"/>
  <c r="AW558" i="1" s="1"/>
  <c r="AT550" i="1"/>
  <c r="AW550" i="1" s="1"/>
  <c r="AT542" i="1"/>
  <c r="AW542" i="1" s="1"/>
  <c r="AT534" i="1"/>
  <c r="AW534" i="1" s="1"/>
  <c r="AT526" i="1"/>
  <c r="AW526" i="1" s="1"/>
  <c r="AT522" i="1"/>
  <c r="AW522" i="1" s="1"/>
  <c r="AT518" i="1"/>
  <c r="AW518" i="1" s="1"/>
  <c r="AT510" i="1"/>
  <c r="AW510" i="1" s="1"/>
  <c r="AT502" i="1"/>
  <c r="AW502" i="1" s="1"/>
  <c r="AT494" i="1"/>
  <c r="AW494" i="1" s="1"/>
  <c r="AT486" i="1"/>
  <c r="AW486" i="1" s="1"/>
  <c r="AT478" i="1"/>
  <c r="AW478" i="1" s="1"/>
  <c r="AT470" i="1"/>
  <c r="AW470" i="1" s="1"/>
  <c r="AT462" i="1"/>
  <c r="AW462" i="1" s="1"/>
  <c r="AT454" i="1"/>
  <c r="AW454" i="1" s="1"/>
  <c r="AT446" i="1"/>
  <c r="AW446" i="1" s="1"/>
  <c r="AT438" i="1"/>
  <c r="AW438" i="1" s="1"/>
  <c r="AT434" i="1"/>
  <c r="AW434" i="1" s="1"/>
  <c r="AT430" i="1"/>
  <c r="AW430" i="1" s="1"/>
  <c r="AT422" i="1"/>
  <c r="AW422" i="1" s="1"/>
  <c r="AT414" i="1"/>
  <c r="AW414" i="1" s="1"/>
  <c r="AT406" i="1"/>
  <c r="AW406" i="1" s="1"/>
  <c r="AT398" i="1"/>
  <c r="AW398" i="1" s="1"/>
  <c r="AT390" i="1"/>
  <c r="AW390" i="1" s="1"/>
  <c r="AT382" i="1"/>
  <c r="AW382" i="1" s="1"/>
  <c r="AT374" i="1"/>
  <c r="AW374" i="1" s="1"/>
  <c r="AT366" i="1"/>
  <c r="AW366" i="1" s="1"/>
  <c r="AT358" i="1"/>
  <c r="AW358" i="1" s="1"/>
  <c r="AT350" i="1"/>
  <c r="AW350" i="1" s="1"/>
  <c r="AT342" i="1"/>
  <c r="AW342" i="1" s="1"/>
  <c r="AT334" i="1"/>
  <c r="AW334" i="1" s="1"/>
  <c r="AT326" i="1"/>
  <c r="AW326" i="1" s="1"/>
  <c r="AT322" i="1"/>
  <c r="AW322" i="1" s="1"/>
  <c r="AT318" i="1"/>
  <c r="AW318" i="1" s="1"/>
  <c r="AT310" i="1"/>
  <c r="AW310" i="1" s="1"/>
  <c r="AT302" i="1"/>
  <c r="AW302" i="1" s="1"/>
  <c r="AT294" i="1"/>
  <c r="AW294" i="1" s="1"/>
  <c r="AT286" i="1"/>
  <c r="AW286" i="1" s="1"/>
  <c r="AT278" i="1"/>
  <c r="AW278" i="1" s="1"/>
  <c r="AT270" i="1"/>
  <c r="AW270" i="1" s="1"/>
  <c r="AT262" i="1"/>
  <c r="AW262" i="1" s="1"/>
  <c r="AT258" i="1"/>
  <c r="AW258" i="1" s="1"/>
  <c r="AT254" i="1"/>
  <c r="AW254" i="1" s="1"/>
  <c r="AT246" i="1"/>
  <c r="AW246" i="1" s="1"/>
  <c r="AT238" i="1"/>
  <c r="AW238" i="1" s="1"/>
  <c r="AT230" i="1"/>
  <c r="AW230" i="1" s="1"/>
  <c r="AT222" i="1"/>
  <c r="AW222" i="1" s="1"/>
  <c r="AT214" i="1"/>
  <c r="AW214" i="1" s="1"/>
  <c r="AT206" i="1"/>
  <c r="AW206" i="1" s="1"/>
  <c r="AT198" i="1"/>
  <c r="AW198" i="1" s="1"/>
  <c r="AT194" i="1"/>
  <c r="AW194" i="1" s="1"/>
  <c r="AT190" i="1"/>
  <c r="AW190" i="1" s="1"/>
  <c r="AT182" i="1"/>
  <c r="AW182" i="1" s="1"/>
  <c r="AT174" i="1"/>
  <c r="AW174" i="1" s="1"/>
  <c r="AT166" i="1"/>
  <c r="AW166" i="1" s="1"/>
  <c r="AT158" i="1"/>
  <c r="AW158" i="1" s="1"/>
  <c r="AT150" i="1"/>
  <c r="AW150" i="1" s="1"/>
  <c r="AT142" i="1"/>
  <c r="AW142" i="1" s="1"/>
  <c r="AT134" i="1"/>
  <c r="AW134" i="1" s="1"/>
  <c r="AT130" i="1"/>
  <c r="AW130" i="1" s="1"/>
  <c r="AT118" i="1"/>
  <c r="AW118" i="1" s="1"/>
  <c r="AT110" i="1"/>
  <c r="AW110" i="1" s="1"/>
  <c r="AT106" i="1"/>
  <c r="AW106" i="1" s="1"/>
  <c r="AT102" i="1"/>
  <c r="AW102" i="1" s="1"/>
  <c r="AT98" i="1"/>
  <c r="AW98" i="1" s="1"/>
  <c r="AT90" i="1"/>
  <c r="AW90" i="1" s="1"/>
  <c r="AT82" i="1"/>
  <c r="AW82" i="1" s="1"/>
  <c r="AT74" i="1"/>
  <c r="AW74" i="1" s="1"/>
  <c r="AT66" i="1"/>
  <c r="AW66" i="1" s="1"/>
  <c r="AT58" i="1"/>
  <c r="AW58" i="1" s="1"/>
  <c r="AT50" i="1"/>
  <c r="AW50" i="1" s="1"/>
  <c r="AT42" i="1"/>
  <c r="AW42" i="1" s="1"/>
  <c r="AT34" i="1"/>
  <c r="AW34" i="1" s="1"/>
  <c r="AT26" i="1"/>
  <c r="AW26" i="1" s="1"/>
  <c r="AT18" i="1"/>
  <c r="AW18" i="1" s="1"/>
  <c r="AT399" i="1"/>
  <c r="AW399" i="1" s="1"/>
  <c r="AT395" i="1"/>
  <c r="AW395" i="1" s="1"/>
  <c r="AT391" i="1"/>
  <c r="AW391" i="1" s="1"/>
  <c r="AT387" i="1"/>
  <c r="AW387" i="1" s="1"/>
  <c r="AT383" i="1"/>
  <c r="AW383" i="1" s="1"/>
  <c r="AT379" i="1"/>
  <c r="AW379" i="1" s="1"/>
  <c r="AT375" i="1"/>
  <c r="AW375" i="1" s="1"/>
  <c r="AT371" i="1"/>
  <c r="AW371" i="1" s="1"/>
  <c r="AT367" i="1"/>
  <c r="AW367" i="1" s="1"/>
  <c r="AT359" i="1"/>
  <c r="AW359" i="1" s="1"/>
  <c r="AT355" i="1"/>
  <c r="AW355" i="1" s="1"/>
  <c r="AT351" i="1"/>
  <c r="AW351" i="1" s="1"/>
  <c r="AT347" i="1"/>
  <c r="AW347" i="1" s="1"/>
  <c r="AT343" i="1"/>
  <c r="AW343" i="1" s="1"/>
  <c r="AT339" i="1"/>
  <c r="AW339" i="1" s="1"/>
  <c r="AT335" i="1"/>
  <c r="AW335" i="1" s="1"/>
  <c r="AT331" i="1"/>
  <c r="AW331" i="1" s="1"/>
  <c r="AT327" i="1"/>
  <c r="AW327" i="1" s="1"/>
  <c r="AT323" i="1"/>
  <c r="AW323" i="1" s="1"/>
  <c r="AT319" i="1"/>
  <c r="AW319" i="1" s="1"/>
  <c r="AT315" i="1"/>
  <c r="AW315" i="1" s="1"/>
  <c r="AT311" i="1"/>
  <c r="AW311" i="1" s="1"/>
  <c r="AT307" i="1"/>
  <c r="AW307" i="1" s="1"/>
  <c r="AT303" i="1"/>
  <c r="AW303" i="1" s="1"/>
  <c r="AT295" i="1"/>
  <c r="AW295" i="1" s="1"/>
  <c r="AT291" i="1"/>
  <c r="AW291" i="1" s="1"/>
  <c r="AT287" i="1"/>
  <c r="AW287" i="1" s="1"/>
  <c r="AT283" i="1"/>
  <c r="AW283" i="1" s="1"/>
  <c r="AT279" i="1"/>
  <c r="AW279" i="1" s="1"/>
  <c r="AT275" i="1"/>
  <c r="AW275" i="1" s="1"/>
  <c r="AT271" i="1"/>
  <c r="AW271" i="1" s="1"/>
  <c r="AT267" i="1"/>
  <c r="AW267" i="1" s="1"/>
  <c r="AT263" i="1"/>
  <c r="AW263" i="1" s="1"/>
  <c r="AT259" i="1"/>
  <c r="AW259" i="1" s="1"/>
  <c r="AT255" i="1"/>
  <c r="AW255" i="1" s="1"/>
  <c r="AT251" i="1"/>
  <c r="AW251" i="1" s="1"/>
  <c r="AT247" i="1"/>
  <c r="AW247" i="1" s="1"/>
  <c r="AT243" i="1"/>
  <c r="AW243" i="1" s="1"/>
  <c r="AT239" i="1"/>
  <c r="AW239" i="1" s="1"/>
  <c r="AT231" i="1"/>
  <c r="AW231" i="1" s="1"/>
  <c r="AT227" i="1"/>
  <c r="AW227" i="1" s="1"/>
  <c r="AT223" i="1"/>
  <c r="AW223" i="1" s="1"/>
  <c r="AT219" i="1"/>
  <c r="AW219" i="1" s="1"/>
  <c r="AT215" i="1"/>
  <c r="AW215" i="1" s="1"/>
  <c r="AT211" i="1"/>
  <c r="AW211" i="1" s="1"/>
  <c r="AT207" i="1"/>
  <c r="AW207" i="1" s="1"/>
  <c r="AT203" i="1"/>
  <c r="AW203" i="1" s="1"/>
  <c r="AT199" i="1"/>
  <c r="AW199" i="1" s="1"/>
  <c r="AT195" i="1"/>
  <c r="AW195" i="1" s="1"/>
  <c r="AT191" i="1"/>
  <c r="AW191" i="1" s="1"/>
  <c r="AT187" i="1"/>
  <c r="AW187" i="1" s="1"/>
  <c r="AT183" i="1"/>
  <c r="AW183" i="1" s="1"/>
  <c r="AT179" i="1"/>
  <c r="AW179" i="1" s="1"/>
  <c r="AT175" i="1"/>
  <c r="AW175" i="1" s="1"/>
  <c r="AT167" i="1"/>
  <c r="AW167" i="1" s="1"/>
  <c r="AT163" i="1"/>
  <c r="AW163" i="1" s="1"/>
  <c r="AT159" i="1"/>
  <c r="AW159" i="1" s="1"/>
  <c r="AT155" i="1"/>
  <c r="AW155" i="1" s="1"/>
  <c r="AT151" i="1"/>
  <c r="AW151" i="1" s="1"/>
  <c r="AT147" i="1"/>
  <c r="AW147" i="1" s="1"/>
  <c r="AT143" i="1"/>
  <c r="AW143" i="1" s="1"/>
  <c r="AT139" i="1"/>
  <c r="AW139" i="1" s="1"/>
  <c r="AT135" i="1"/>
  <c r="AW135" i="1" s="1"/>
  <c r="AT131" i="1"/>
  <c r="AW131" i="1" s="1"/>
  <c r="AT127" i="1"/>
  <c r="AW127" i="1" s="1"/>
  <c r="AT123" i="1"/>
  <c r="AW123" i="1" s="1"/>
  <c r="AT119" i="1"/>
  <c r="AW119" i="1" s="1"/>
  <c r="AT115" i="1"/>
  <c r="AW115" i="1" s="1"/>
  <c r="AT111" i="1"/>
  <c r="AW111" i="1" s="1"/>
  <c r="AT103" i="1"/>
  <c r="AW103" i="1" s="1"/>
  <c r="AT99" i="1"/>
  <c r="AW99" i="1" s="1"/>
  <c r="AT95" i="1"/>
  <c r="AW95" i="1" s="1"/>
  <c r="AT91" i="1"/>
  <c r="AW91" i="1" s="1"/>
  <c r="AT87" i="1"/>
  <c r="AW87" i="1" s="1"/>
  <c r="AT83" i="1"/>
  <c r="AW83" i="1" s="1"/>
  <c r="AT79" i="1"/>
  <c r="AW79" i="1" s="1"/>
  <c r="AT75" i="1"/>
  <c r="AW75" i="1" s="1"/>
  <c r="AT71" i="1"/>
  <c r="AW71" i="1" s="1"/>
  <c r="AT67" i="1"/>
  <c r="AW67" i="1" s="1"/>
  <c r="AT63" i="1"/>
  <c r="AW63" i="1" s="1"/>
  <c r="AT59" i="1"/>
  <c r="AW59" i="1" s="1"/>
  <c r="AT55" i="1"/>
  <c r="AW55" i="1" s="1"/>
  <c r="AT51" i="1"/>
  <c r="AW51" i="1" s="1"/>
  <c r="AT47" i="1"/>
  <c r="AW47" i="1" s="1"/>
  <c r="AT39" i="1"/>
  <c r="AW39" i="1" s="1"/>
  <c r="AT35" i="1"/>
  <c r="AW35" i="1" s="1"/>
  <c r="AT31" i="1"/>
  <c r="AW31" i="1" s="1"/>
  <c r="AT27" i="1"/>
  <c r="AW27" i="1" s="1"/>
  <c r="AT23" i="1"/>
  <c r="AW23" i="1" s="1"/>
  <c r="AT19" i="1"/>
  <c r="AW19" i="1" s="1"/>
  <c r="AT14" i="1"/>
  <c r="AW14" i="1" s="1"/>
  <c r="AT126" i="1"/>
  <c r="AW126" i="1" s="1"/>
  <c r="AT1448" i="1"/>
  <c r="AW1448" i="1" s="1"/>
  <c r="AT986" i="1"/>
  <c r="AW986" i="1" s="1"/>
  <c r="AT17" i="1"/>
  <c r="AW17" i="1" s="1"/>
  <c r="AT1601" i="1"/>
  <c r="AW1601" i="1" s="1"/>
  <c r="AT1589" i="1"/>
  <c r="AW1589" i="1" s="1"/>
  <c r="AT1585" i="1"/>
  <c r="AW1585" i="1" s="1"/>
  <c r="AT1573" i="1"/>
  <c r="AW1573" i="1" s="1"/>
  <c r="AT1569" i="1"/>
  <c r="AW1569" i="1" s="1"/>
  <c r="AT1557" i="1"/>
  <c r="AW1557" i="1" s="1"/>
  <c r="AT1553" i="1"/>
  <c r="AW1553" i="1" s="1"/>
  <c r="AT1541" i="1"/>
  <c r="AW1541" i="1" s="1"/>
  <c r="AT1537" i="1"/>
  <c r="AW1537" i="1" s="1"/>
  <c r="AT1525" i="1"/>
  <c r="AW1525" i="1" s="1"/>
  <c r="AT1521" i="1"/>
  <c r="AW1521" i="1" s="1"/>
  <c r="AT1509" i="1"/>
  <c r="AW1509" i="1" s="1"/>
  <c r="AT1505" i="1"/>
  <c r="AW1505" i="1" s="1"/>
  <c r="AT1493" i="1"/>
  <c r="AW1493" i="1" s="1"/>
  <c r="AT1489" i="1"/>
  <c r="AW1489" i="1" s="1"/>
  <c r="AT1477" i="1"/>
  <c r="AW1477" i="1" s="1"/>
  <c r="AT1473" i="1"/>
  <c r="AW1473" i="1" s="1"/>
  <c r="AT1461" i="1"/>
  <c r="AW1461" i="1" s="1"/>
  <c r="AT1457" i="1"/>
  <c r="AW1457" i="1" s="1"/>
  <c r="AT1445" i="1"/>
  <c r="AW1445" i="1" s="1"/>
  <c r="AT1441" i="1"/>
  <c r="AW1441" i="1" s="1"/>
  <c r="AT1429" i="1"/>
  <c r="AW1429" i="1" s="1"/>
  <c r="AT1425" i="1"/>
  <c r="AW1425" i="1" s="1"/>
  <c r="AT1413" i="1"/>
  <c r="AW1413" i="1" s="1"/>
  <c r="AT1409" i="1"/>
  <c r="AW1409" i="1" s="1"/>
  <c r="AT1397" i="1"/>
  <c r="AW1397" i="1" s="1"/>
  <c r="AT1393" i="1"/>
  <c r="AW1393" i="1" s="1"/>
  <c r="AT1389" i="1"/>
  <c r="AW1389" i="1" s="1"/>
  <c r="AT1381" i="1"/>
  <c r="AW1381" i="1" s="1"/>
  <c r="AT1377" i="1"/>
  <c r="AW1377" i="1" s="1"/>
  <c r="AT1365" i="1"/>
  <c r="AW1365" i="1" s="1"/>
  <c r="AT1361" i="1"/>
  <c r="AW1361" i="1" s="1"/>
  <c r="AT1357" i="1"/>
  <c r="AW1357" i="1" s="1"/>
  <c r="AT1353" i="1"/>
  <c r="AW1353" i="1" s="1"/>
  <c r="AT1349" i="1"/>
  <c r="AW1349" i="1" s="1"/>
  <c r="AT1345" i="1"/>
  <c r="AW1345" i="1" s="1"/>
  <c r="AT1341" i="1"/>
  <c r="AW1341" i="1" s="1"/>
  <c r="AT1337" i="1"/>
  <c r="AW1337" i="1" s="1"/>
  <c r="AT1333" i="1"/>
  <c r="AW1333" i="1" s="1"/>
  <c r="AT1329" i="1"/>
  <c r="AW1329" i="1" s="1"/>
  <c r="AT1325" i="1"/>
  <c r="AW1325" i="1" s="1"/>
  <c r="AT1321" i="1"/>
  <c r="AW1321" i="1" s="1"/>
  <c r="AT1317" i="1"/>
  <c r="AW1317" i="1" s="1"/>
  <c r="AT1313" i="1"/>
  <c r="AW1313" i="1" s="1"/>
  <c r="AT1309" i="1"/>
  <c r="AW1309" i="1" s="1"/>
  <c r="AT1305" i="1"/>
  <c r="AW1305" i="1" s="1"/>
  <c r="AT1301" i="1"/>
  <c r="AW1301" i="1" s="1"/>
  <c r="AT1297" i="1"/>
  <c r="AW1297" i="1" s="1"/>
  <c r="AT1293" i="1"/>
  <c r="AW1293" i="1" s="1"/>
  <c r="AT1289" i="1"/>
  <c r="AW1289" i="1" s="1"/>
  <c r="AT1285" i="1"/>
  <c r="AW1285" i="1" s="1"/>
  <c r="AT1281" i="1"/>
  <c r="AW1281" i="1" s="1"/>
  <c r="AT1277" i="1"/>
  <c r="AW1277" i="1" s="1"/>
  <c r="AT1273" i="1"/>
  <c r="AW1273" i="1" s="1"/>
  <c r="AT1269" i="1"/>
  <c r="AW1269" i="1" s="1"/>
  <c r="AT1265" i="1"/>
  <c r="AW1265" i="1" s="1"/>
  <c r="AT1261" i="1"/>
  <c r="AW1261" i="1" s="1"/>
  <c r="AT1257" i="1"/>
  <c r="AW1257" i="1" s="1"/>
  <c r="AT1253" i="1"/>
  <c r="AW1253" i="1" s="1"/>
  <c r="AT1249" i="1"/>
  <c r="AW1249" i="1" s="1"/>
  <c r="AT1245" i="1"/>
  <c r="AW1245" i="1" s="1"/>
  <c r="AT1241" i="1"/>
  <c r="AW1241" i="1" s="1"/>
  <c r="AT1237" i="1"/>
  <c r="AW1237" i="1" s="1"/>
  <c r="AT1233" i="1"/>
  <c r="AW1233" i="1" s="1"/>
  <c r="AT1229" i="1"/>
  <c r="AW1229" i="1" s="1"/>
  <c r="AT1225" i="1"/>
  <c r="AW1225" i="1" s="1"/>
  <c r="AT1221" i="1"/>
  <c r="AW1221" i="1" s="1"/>
  <c r="AT1217" i="1"/>
  <c r="AW1217" i="1" s="1"/>
  <c r="AT1213" i="1"/>
  <c r="AW1213" i="1" s="1"/>
  <c r="AT1209" i="1"/>
  <c r="AW1209" i="1" s="1"/>
  <c r="AT1205" i="1"/>
  <c r="AW1205" i="1" s="1"/>
  <c r="AT1201" i="1"/>
  <c r="AW1201" i="1" s="1"/>
  <c r="AT1197" i="1"/>
  <c r="AW1197" i="1" s="1"/>
  <c r="AT1193" i="1"/>
  <c r="AW1193" i="1" s="1"/>
  <c r="AT1189" i="1"/>
  <c r="AW1189" i="1" s="1"/>
  <c r="AT1185" i="1"/>
  <c r="AW1185" i="1" s="1"/>
  <c r="AT1181" i="1"/>
  <c r="AW1181" i="1" s="1"/>
  <c r="AT1177" i="1"/>
  <c r="AW1177" i="1" s="1"/>
  <c r="AT1173" i="1"/>
  <c r="AW1173" i="1" s="1"/>
  <c r="AT1169" i="1"/>
  <c r="AW1169" i="1" s="1"/>
  <c r="AT1165" i="1"/>
  <c r="AW1165" i="1" s="1"/>
  <c r="AT1161" i="1"/>
  <c r="AW1161" i="1" s="1"/>
  <c r="AT1157" i="1"/>
  <c r="AW1157" i="1" s="1"/>
  <c r="AT1153" i="1"/>
  <c r="AW1153" i="1" s="1"/>
  <c r="AT1149" i="1"/>
  <c r="AW1149" i="1" s="1"/>
  <c r="AT1145" i="1"/>
  <c r="AW1145" i="1" s="1"/>
  <c r="AT1141" i="1"/>
  <c r="AW1141" i="1" s="1"/>
  <c r="AT1137" i="1"/>
  <c r="AW1137" i="1" s="1"/>
  <c r="AT1133" i="1"/>
  <c r="AW1133" i="1" s="1"/>
  <c r="AT1129" i="1"/>
  <c r="AW1129" i="1" s="1"/>
  <c r="AT1125" i="1"/>
  <c r="AW1125" i="1" s="1"/>
  <c r="AT1121" i="1"/>
  <c r="AW1121" i="1" s="1"/>
  <c r="AT1117" i="1"/>
  <c r="AW1117" i="1" s="1"/>
  <c r="AT1113" i="1"/>
  <c r="AW1113" i="1" s="1"/>
  <c r="AT1109" i="1"/>
  <c r="AW1109" i="1" s="1"/>
  <c r="AT1105" i="1"/>
  <c r="AW1105" i="1" s="1"/>
  <c r="AT1101" i="1"/>
  <c r="AW1101" i="1" s="1"/>
  <c r="AT1097" i="1"/>
  <c r="AW1097" i="1" s="1"/>
  <c r="AT1093" i="1"/>
  <c r="AW1093" i="1" s="1"/>
  <c r="AT1089" i="1"/>
  <c r="AW1089" i="1" s="1"/>
  <c r="AT1085" i="1"/>
  <c r="AW1085" i="1" s="1"/>
  <c r="AT1081" i="1"/>
  <c r="AW1081" i="1" s="1"/>
  <c r="AT1077" i="1"/>
  <c r="AW1077" i="1" s="1"/>
  <c r="AT1073" i="1"/>
  <c r="AW1073" i="1" s="1"/>
  <c r="AT1069" i="1"/>
  <c r="AW1069" i="1" s="1"/>
  <c r="AT1065" i="1"/>
  <c r="AW1065" i="1" s="1"/>
  <c r="AT1061" i="1"/>
  <c r="AW1061" i="1" s="1"/>
  <c r="AT1057" i="1"/>
  <c r="AW1057" i="1" s="1"/>
  <c r="AT1053" i="1"/>
  <c r="AW1053" i="1" s="1"/>
  <c r="AT1049" i="1"/>
  <c r="AW1049" i="1" s="1"/>
  <c r="AT1045" i="1"/>
  <c r="AW1045" i="1" s="1"/>
  <c r="AT1041" i="1"/>
  <c r="AW1041" i="1" s="1"/>
  <c r="AT1037" i="1"/>
  <c r="AW1037" i="1" s="1"/>
  <c r="AT1033" i="1"/>
  <c r="AW1033" i="1" s="1"/>
  <c r="AT1029" i="1"/>
  <c r="AW1029" i="1" s="1"/>
  <c r="AT1025" i="1"/>
  <c r="AW1025" i="1" s="1"/>
  <c r="AT1021" i="1"/>
  <c r="AW1021" i="1" s="1"/>
  <c r="AT1017" i="1"/>
  <c r="AW1017" i="1" s="1"/>
  <c r="AT1013" i="1"/>
  <c r="AW1013" i="1" s="1"/>
  <c r="AT1009" i="1"/>
  <c r="AW1009" i="1" s="1"/>
  <c r="AT1005" i="1"/>
  <c r="AW1005" i="1" s="1"/>
  <c r="AT1001" i="1"/>
  <c r="AW1001" i="1" s="1"/>
  <c r="AT997" i="1"/>
  <c r="AW997" i="1" s="1"/>
  <c r="AT993" i="1"/>
  <c r="AW993" i="1" s="1"/>
  <c r="AT989" i="1"/>
  <c r="AW989" i="1" s="1"/>
  <c r="AT985" i="1"/>
  <c r="AW985" i="1" s="1"/>
  <c r="AT981" i="1"/>
  <c r="AW981" i="1" s="1"/>
  <c r="AT977" i="1"/>
  <c r="AW977" i="1" s="1"/>
  <c r="AT973" i="1"/>
  <c r="AW973" i="1" s="1"/>
  <c r="AT969" i="1"/>
  <c r="AW969" i="1" s="1"/>
  <c r="AT965" i="1"/>
  <c r="AW965" i="1" s="1"/>
  <c r="AT961" i="1"/>
  <c r="AW961" i="1" s="1"/>
  <c r="AT957" i="1"/>
  <c r="AW957" i="1" s="1"/>
  <c r="AT953" i="1"/>
  <c r="AW953" i="1" s="1"/>
  <c r="AT949" i="1"/>
  <c r="AW949" i="1" s="1"/>
  <c r="AT945" i="1"/>
  <c r="AW945" i="1" s="1"/>
  <c r="AT941" i="1"/>
  <c r="AW941" i="1" s="1"/>
  <c r="AT937" i="1"/>
  <c r="AW937" i="1" s="1"/>
  <c r="AT933" i="1"/>
  <c r="AW933" i="1" s="1"/>
  <c r="AT929" i="1"/>
  <c r="AW929" i="1" s="1"/>
  <c r="AT925" i="1"/>
  <c r="AW925" i="1" s="1"/>
  <c r="AT921" i="1"/>
  <c r="AW921" i="1" s="1"/>
  <c r="AT917" i="1"/>
  <c r="AW917" i="1" s="1"/>
  <c r="AT913" i="1"/>
  <c r="AW913" i="1" s="1"/>
  <c r="AT909" i="1"/>
  <c r="AW909" i="1" s="1"/>
  <c r="AT905" i="1"/>
  <c r="AW905" i="1" s="1"/>
  <c r="AT901" i="1"/>
  <c r="AW901" i="1" s="1"/>
  <c r="AT897" i="1"/>
  <c r="AW897" i="1" s="1"/>
  <c r="AT893" i="1"/>
  <c r="AW893" i="1" s="1"/>
  <c r="AT889" i="1"/>
  <c r="AW889" i="1" s="1"/>
  <c r="AT885" i="1"/>
  <c r="AW885" i="1" s="1"/>
  <c r="AT881" i="1"/>
  <c r="AW881" i="1" s="1"/>
  <c r="AT877" i="1"/>
  <c r="AW877" i="1" s="1"/>
  <c r="AT873" i="1"/>
  <c r="AW873" i="1" s="1"/>
  <c r="AT869" i="1"/>
  <c r="AW869" i="1" s="1"/>
  <c r="AT865" i="1"/>
  <c r="AW865" i="1" s="1"/>
  <c r="AT861" i="1"/>
  <c r="AW861" i="1" s="1"/>
  <c r="AT857" i="1"/>
  <c r="AW857" i="1" s="1"/>
  <c r="AT853" i="1"/>
  <c r="AW853" i="1" s="1"/>
  <c r="AT849" i="1"/>
  <c r="AW849" i="1" s="1"/>
  <c r="AT845" i="1"/>
  <c r="AW845" i="1" s="1"/>
  <c r="AT841" i="1"/>
  <c r="AW841" i="1" s="1"/>
  <c r="AT837" i="1"/>
  <c r="AW837" i="1" s="1"/>
  <c r="AT833" i="1"/>
  <c r="AW833" i="1" s="1"/>
  <c r="AT829" i="1"/>
  <c r="AW829" i="1" s="1"/>
  <c r="AT825" i="1"/>
  <c r="AW825" i="1" s="1"/>
  <c r="AT821" i="1"/>
  <c r="AW821" i="1" s="1"/>
  <c r="AT817" i="1"/>
  <c r="AW817" i="1" s="1"/>
  <c r="AT813" i="1"/>
  <c r="AW813" i="1" s="1"/>
  <c r="AT809" i="1"/>
  <c r="AW809" i="1" s="1"/>
  <c r="AT805" i="1"/>
  <c r="AW805" i="1" s="1"/>
  <c r="AT801" i="1"/>
  <c r="AW801" i="1" s="1"/>
  <c r="AT797" i="1"/>
  <c r="AW797" i="1" s="1"/>
  <c r="AT793" i="1"/>
  <c r="AW793" i="1" s="1"/>
  <c r="AT789" i="1"/>
  <c r="AW789" i="1" s="1"/>
  <c r="AT785" i="1"/>
  <c r="AW785" i="1" s="1"/>
  <c r="AT781" i="1"/>
  <c r="AW781" i="1" s="1"/>
  <c r="AT777" i="1"/>
  <c r="AW777" i="1" s="1"/>
  <c r="AT773" i="1"/>
  <c r="AW773" i="1" s="1"/>
  <c r="AT769" i="1"/>
  <c r="AW769" i="1" s="1"/>
  <c r="AT765" i="1"/>
  <c r="AW765" i="1" s="1"/>
  <c r="AT761" i="1"/>
  <c r="AW761" i="1" s="1"/>
  <c r="AT757" i="1"/>
  <c r="AW757" i="1" s="1"/>
  <c r="AT753" i="1"/>
  <c r="AW753" i="1" s="1"/>
  <c r="AT749" i="1"/>
  <c r="AW749" i="1" s="1"/>
  <c r="AT745" i="1"/>
  <c r="AW745" i="1" s="1"/>
  <c r="AT741" i="1"/>
  <c r="AW741" i="1" s="1"/>
  <c r="AT737" i="1"/>
  <c r="AW737" i="1" s="1"/>
  <c r="AT733" i="1"/>
  <c r="AW733" i="1" s="1"/>
  <c r="AT729" i="1"/>
  <c r="AW729" i="1" s="1"/>
  <c r="AT725" i="1"/>
  <c r="AW725" i="1" s="1"/>
  <c r="AT721" i="1"/>
  <c r="AW721" i="1" s="1"/>
  <c r="AT717" i="1"/>
  <c r="AW717" i="1" s="1"/>
  <c r="AT713" i="1"/>
  <c r="AW713" i="1" s="1"/>
  <c r="AT705" i="1"/>
  <c r="AW705" i="1" s="1"/>
  <c r="AT701" i="1"/>
  <c r="AW701" i="1" s="1"/>
  <c r="AT697" i="1"/>
  <c r="AW697" i="1" s="1"/>
  <c r="AT693" i="1"/>
  <c r="AW693" i="1" s="1"/>
  <c r="AT689" i="1"/>
  <c r="AW689" i="1" s="1"/>
  <c r="AT685" i="1"/>
  <c r="AW685" i="1" s="1"/>
  <c r="AT681" i="1"/>
  <c r="AW681" i="1" s="1"/>
  <c r="AT677" i="1"/>
  <c r="AW677" i="1" s="1"/>
  <c r="AT673" i="1"/>
  <c r="AW673" i="1" s="1"/>
  <c r="AT669" i="1"/>
  <c r="AW669" i="1" s="1"/>
  <c r="AT665" i="1"/>
  <c r="AW665" i="1" s="1"/>
  <c r="AT661" i="1"/>
  <c r="AW661" i="1" s="1"/>
  <c r="AT657" i="1"/>
  <c r="AW657" i="1" s="1"/>
  <c r="AT653" i="1"/>
  <c r="AW653" i="1" s="1"/>
  <c r="AT645" i="1"/>
  <c r="AW645" i="1" s="1"/>
  <c r="AT641" i="1"/>
  <c r="AW641" i="1" s="1"/>
  <c r="AT637" i="1"/>
  <c r="AW637" i="1" s="1"/>
  <c r="AT633" i="1"/>
  <c r="AW633" i="1" s="1"/>
  <c r="AT629" i="1"/>
  <c r="AW629" i="1" s="1"/>
  <c r="AT625" i="1"/>
  <c r="AW625" i="1" s="1"/>
  <c r="AT621" i="1"/>
  <c r="AW621" i="1" s="1"/>
  <c r="AT617" i="1"/>
  <c r="AW617" i="1" s="1"/>
  <c r="AT613" i="1"/>
  <c r="AW613" i="1" s="1"/>
  <c r="AT609" i="1"/>
  <c r="AW609" i="1" s="1"/>
  <c r="AT605" i="1"/>
  <c r="AW605" i="1" s="1"/>
  <c r="AT601" i="1"/>
  <c r="AW601" i="1" s="1"/>
  <c r="AT597" i="1"/>
  <c r="AW597" i="1" s="1"/>
  <c r="AT593" i="1"/>
  <c r="AW593" i="1" s="1"/>
  <c r="AT589" i="1"/>
  <c r="AW589" i="1" s="1"/>
  <c r="AT585" i="1"/>
  <c r="AW585" i="1" s="1"/>
  <c r="AT577" i="1"/>
  <c r="AW577" i="1" s="1"/>
  <c r="AT573" i="1"/>
  <c r="AW573" i="1" s="1"/>
  <c r="AT569" i="1"/>
  <c r="AW569" i="1" s="1"/>
  <c r="AT565" i="1"/>
  <c r="AW565" i="1" s="1"/>
  <c r="AT561" i="1"/>
  <c r="AW561" i="1" s="1"/>
  <c r="AT557" i="1"/>
  <c r="AW557" i="1" s="1"/>
  <c r="AT553" i="1"/>
  <c r="AW553" i="1" s="1"/>
  <c r="AT549" i="1"/>
  <c r="AW549" i="1" s="1"/>
  <c r="AT545" i="1"/>
  <c r="AW545" i="1" s="1"/>
  <c r="AT541" i="1"/>
  <c r="AW541" i="1" s="1"/>
  <c r="AT537" i="1"/>
  <c r="AW537" i="1" s="1"/>
  <c r="AT533" i="1"/>
  <c r="AW533" i="1" s="1"/>
  <c r="AT529" i="1"/>
  <c r="AW529" i="1" s="1"/>
  <c r="AT525" i="1"/>
  <c r="AW525" i="1" s="1"/>
  <c r="AT517" i="1"/>
  <c r="AW517" i="1" s="1"/>
  <c r="AT513" i="1"/>
  <c r="AW513" i="1" s="1"/>
  <c r="AT509" i="1"/>
  <c r="AW509" i="1" s="1"/>
  <c r="AT505" i="1"/>
  <c r="AW505" i="1" s="1"/>
  <c r="AT1360" i="1"/>
  <c r="AW1360" i="1" s="1"/>
  <c r="AT1344" i="1"/>
  <c r="AW1344" i="1" s="1"/>
  <c r="AT1328" i="1"/>
  <c r="AW1328" i="1" s="1"/>
  <c r="AT1312" i="1"/>
  <c r="AW1312" i="1" s="1"/>
  <c r="AT1296" i="1"/>
  <c r="AW1296" i="1" s="1"/>
  <c r="AT1280" i="1"/>
  <c r="AW1280" i="1" s="1"/>
  <c r="AT1264" i="1"/>
  <c r="AW1264" i="1" s="1"/>
  <c r="AT1248" i="1"/>
  <c r="AW1248" i="1" s="1"/>
  <c r="AT1232" i="1"/>
  <c r="AW1232" i="1" s="1"/>
  <c r="AT1216" i="1"/>
  <c r="AW1216" i="1" s="1"/>
  <c r="AT1200" i="1"/>
  <c r="AW1200" i="1" s="1"/>
  <c r="AT1184" i="1"/>
  <c r="AW1184" i="1" s="1"/>
  <c r="AT1168" i="1"/>
  <c r="AW1168" i="1" s="1"/>
  <c r="AT1152" i="1"/>
  <c r="AW1152" i="1" s="1"/>
  <c r="AT1136" i="1"/>
  <c r="AW1136" i="1" s="1"/>
  <c r="AT1120" i="1"/>
  <c r="AW1120" i="1" s="1"/>
  <c r="AT1104" i="1"/>
  <c r="AW1104" i="1" s="1"/>
  <c r="AT1088" i="1"/>
  <c r="AW1088" i="1" s="1"/>
  <c r="AT1072" i="1"/>
  <c r="AW1072" i="1" s="1"/>
  <c r="AT1056" i="1"/>
  <c r="AW1056" i="1" s="1"/>
  <c r="AT1040" i="1"/>
  <c r="AW1040" i="1" s="1"/>
  <c r="AT1024" i="1"/>
  <c r="AW1024" i="1" s="1"/>
  <c r="AT1008" i="1"/>
  <c r="AW1008" i="1" s="1"/>
  <c r="AT992" i="1"/>
  <c r="AW992" i="1" s="1"/>
  <c r="AT976" i="1"/>
  <c r="AW976" i="1" s="1"/>
  <c r="AT960" i="1"/>
  <c r="AW960" i="1" s="1"/>
  <c r="AT944" i="1"/>
  <c r="AW944" i="1" s="1"/>
  <c r="AT928" i="1"/>
  <c r="AW928" i="1" s="1"/>
  <c r="AT912" i="1"/>
  <c r="AW912" i="1" s="1"/>
  <c r="AT896" i="1"/>
  <c r="AW896" i="1" s="1"/>
  <c r="AT880" i="1"/>
  <c r="AW880" i="1" s="1"/>
  <c r="AT864" i="1"/>
  <c r="AW864" i="1" s="1"/>
  <c r="AT848" i="1"/>
  <c r="AW848" i="1" s="1"/>
  <c r="AT832" i="1"/>
  <c r="AW832" i="1" s="1"/>
  <c r="AT816" i="1"/>
  <c r="AW816" i="1" s="1"/>
  <c r="AT800" i="1"/>
  <c r="AW800" i="1" s="1"/>
  <c r="AT784" i="1"/>
  <c r="AW784" i="1" s="1"/>
  <c r="AT768" i="1"/>
  <c r="AW768" i="1" s="1"/>
  <c r="AT752" i="1"/>
  <c r="AW752" i="1" s="1"/>
  <c r="AT736" i="1"/>
  <c r="AW736" i="1" s="1"/>
  <c r="AT720" i="1"/>
  <c r="AW720" i="1" s="1"/>
  <c r="AT704" i="1"/>
  <c r="AW704" i="1" s="1"/>
  <c r="AT688" i="1"/>
  <c r="AW688" i="1" s="1"/>
  <c r="AT672" i="1"/>
  <c r="AW672" i="1" s="1"/>
  <c r="AT656" i="1"/>
  <c r="AW656" i="1" s="1"/>
  <c r="AT640" i="1"/>
  <c r="AW640" i="1" s="1"/>
  <c r="AT624" i="1"/>
  <c r="AW624" i="1" s="1"/>
  <c r="AT608" i="1"/>
  <c r="AW608" i="1" s="1"/>
  <c r="AT592" i="1"/>
  <c r="AW592" i="1" s="1"/>
  <c r="AT576" i="1"/>
  <c r="AW576" i="1" s="1"/>
  <c r="AT560" i="1"/>
  <c r="AW560" i="1" s="1"/>
  <c r="AT544" i="1"/>
  <c r="AW544" i="1" s="1"/>
  <c r="AT528" i="1"/>
  <c r="AW528" i="1" s="1"/>
  <c r="AT512" i="1"/>
  <c r="AW512" i="1" s="1"/>
  <c r="AT496" i="1"/>
  <c r="AW496" i="1" s="1"/>
  <c r="AT480" i="1"/>
  <c r="AW480" i="1" s="1"/>
  <c r="AT464" i="1"/>
  <c r="AW464" i="1" s="1"/>
  <c r="AT448" i="1"/>
  <c r="AW448" i="1" s="1"/>
  <c r="AT432" i="1"/>
  <c r="AW432" i="1" s="1"/>
  <c r="AT416" i="1"/>
  <c r="AW416" i="1" s="1"/>
  <c r="AT400" i="1"/>
  <c r="AW400" i="1" s="1"/>
  <c r="AT384" i="1"/>
  <c r="AW384" i="1" s="1"/>
  <c r="AT368" i="1"/>
  <c r="AW368" i="1" s="1"/>
  <c r="AT352" i="1"/>
  <c r="AW352" i="1" s="1"/>
  <c r="AT336" i="1"/>
  <c r="AW336" i="1" s="1"/>
  <c r="AT320" i="1"/>
  <c r="AW320" i="1" s="1"/>
  <c r="AT304" i="1"/>
  <c r="AW304" i="1" s="1"/>
  <c r="AT288" i="1"/>
  <c r="AW288" i="1" s="1"/>
  <c r="AT272" i="1"/>
  <c r="AW272" i="1" s="1"/>
  <c r="AT256" i="1"/>
  <c r="AW256" i="1" s="1"/>
  <c r="AT240" i="1"/>
  <c r="AW240" i="1" s="1"/>
  <c r="AT224" i="1"/>
  <c r="AW224" i="1" s="1"/>
  <c r="AT208" i="1"/>
  <c r="AW208" i="1" s="1"/>
  <c r="AT192" i="1"/>
  <c r="AW192" i="1" s="1"/>
  <c r="AT176" i="1"/>
  <c r="AW176" i="1" s="1"/>
  <c r="AT160" i="1"/>
  <c r="AW160" i="1" s="1"/>
  <c r="AT144" i="1"/>
  <c r="AW144" i="1" s="1"/>
  <c r="AT128" i="1"/>
  <c r="AW128" i="1" s="1"/>
  <c r="AT112" i="1"/>
  <c r="AW112" i="1" s="1"/>
  <c r="AT96" i="1"/>
  <c r="AW96" i="1" s="1"/>
  <c r="AT80" i="1"/>
  <c r="AW80" i="1" s="1"/>
  <c r="AT64" i="1"/>
  <c r="AW64" i="1" s="1"/>
  <c r="AT48" i="1"/>
  <c r="AW48" i="1" s="1"/>
  <c r="AT32" i="1"/>
  <c r="AW32" i="1" s="1"/>
  <c r="AT1355" i="1"/>
  <c r="AW1355" i="1" s="1"/>
  <c r="AT1339" i="1"/>
  <c r="AW1339" i="1" s="1"/>
  <c r="AT1323" i="1"/>
  <c r="AW1323" i="1" s="1"/>
  <c r="AT1307" i="1"/>
  <c r="AW1307" i="1" s="1"/>
  <c r="AT1291" i="1"/>
  <c r="AW1291" i="1" s="1"/>
  <c r="AT1275" i="1"/>
  <c r="AW1275" i="1" s="1"/>
  <c r="AT1259" i="1"/>
  <c r="AW1259" i="1" s="1"/>
  <c r="AT1243" i="1"/>
  <c r="AW1243" i="1" s="1"/>
  <c r="AT1227" i="1"/>
  <c r="AW1227" i="1" s="1"/>
  <c r="AT1211" i="1"/>
  <c r="AW1211" i="1" s="1"/>
  <c r="AT1195" i="1"/>
  <c r="AW1195" i="1" s="1"/>
  <c r="AT1179" i="1"/>
  <c r="AW1179" i="1" s="1"/>
  <c r="AT1163" i="1"/>
  <c r="AW1163" i="1" s="1"/>
  <c r="AT1147" i="1"/>
  <c r="AW1147" i="1" s="1"/>
  <c r="AT1131" i="1"/>
  <c r="AW1131" i="1" s="1"/>
  <c r="AT1115" i="1"/>
  <c r="AW1115" i="1" s="1"/>
  <c r="AT1099" i="1"/>
  <c r="AW1099" i="1" s="1"/>
  <c r="AT1083" i="1"/>
  <c r="AW1083" i="1" s="1"/>
  <c r="AT1067" i="1"/>
  <c r="AW1067" i="1" s="1"/>
  <c r="AT1051" i="1"/>
  <c r="AW1051" i="1" s="1"/>
  <c r="AT1035" i="1"/>
  <c r="AW1035" i="1" s="1"/>
  <c r="AT1019" i="1"/>
  <c r="AW1019" i="1" s="1"/>
  <c r="AT1003" i="1"/>
  <c r="AW1003" i="1" s="1"/>
  <c r="AT987" i="1"/>
  <c r="AW987" i="1" s="1"/>
  <c r="AT971" i="1"/>
  <c r="AW971" i="1" s="1"/>
  <c r="AT955" i="1"/>
  <c r="AW955" i="1" s="1"/>
  <c r="AT939" i="1"/>
  <c r="AW939" i="1" s="1"/>
  <c r="AT923" i="1"/>
  <c r="AW923" i="1" s="1"/>
  <c r="AT907" i="1"/>
  <c r="AW907" i="1" s="1"/>
  <c r="AT891" i="1"/>
  <c r="AW891" i="1" s="1"/>
  <c r="AT875" i="1"/>
  <c r="AW875" i="1" s="1"/>
  <c r="AT859" i="1"/>
  <c r="AW859" i="1" s="1"/>
  <c r="AT843" i="1"/>
  <c r="AW843" i="1" s="1"/>
  <c r="AT827" i="1"/>
  <c r="AW827" i="1" s="1"/>
  <c r="AT811" i="1"/>
  <c r="AW811" i="1" s="1"/>
  <c r="AT795" i="1"/>
  <c r="AW795" i="1" s="1"/>
  <c r="AT779" i="1"/>
  <c r="AW779" i="1" s="1"/>
  <c r="AT763" i="1"/>
  <c r="AW763" i="1" s="1"/>
  <c r="AT747" i="1"/>
  <c r="AW747" i="1" s="1"/>
  <c r="AT731" i="1"/>
  <c r="AW731" i="1" s="1"/>
  <c r="AT715" i="1"/>
  <c r="AW715" i="1" s="1"/>
  <c r="AT699" i="1"/>
  <c r="AW699" i="1" s="1"/>
  <c r="AT683" i="1"/>
  <c r="AW683" i="1" s="1"/>
  <c r="AT667" i="1"/>
  <c r="AW667" i="1" s="1"/>
  <c r="AT651" i="1"/>
  <c r="AW651" i="1" s="1"/>
  <c r="AT635" i="1"/>
  <c r="AW635" i="1" s="1"/>
  <c r="AT619" i="1"/>
  <c r="AW619" i="1" s="1"/>
  <c r="AT603" i="1"/>
  <c r="AW603" i="1" s="1"/>
  <c r="AT587" i="1"/>
  <c r="AW587" i="1" s="1"/>
  <c r="AT571" i="1"/>
  <c r="AW571" i="1" s="1"/>
  <c r="AT555" i="1"/>
  <c r="AW555" i="1" s="1"/>
  <c r="AT539" i="1"/>
  <c r="AW539" i="1" s="1"/>
  <c r="AT523" i="1"/>
  <c r="AW523" i="1" s="1"/>
  <c r="AT507" i="1"/>
  <c r="AW507" i="1" s="1"/>
  <c r="AT491" i="1"/>
  <c r="AW491" i="1" s="1"/>
  <c r="AT475" i="1"/>
  <c r="AW475" i="1" s="1"/>
  <c r="AT459" i="1"/>
  <c r="AW459" i="1" s="1"/>
  <c r="AT443" i="1"/>
  <c r="AW443" i="1" s="1"/>
  <c r="AT427" i="1"/>
  <c r="AW427" i="1" s="1"/>
  <c r="AT411" i="1"/>
  <c r="AW411" i="1" s="1"/>
  <c r="AT363" i="1"/>
  <c r="AW363" i="1" s="1"/>
  <c r="AT299" i="1"/>
  <c r="AW299" i="1" s="1"/>
  <c r="AT235" i="1"/>
  <c r="AW235" i="1" s="1"/>
  <c r="AT171" i="1"/>
  <c r="AW171" i="1" s="1"/>
  <c r="AT107" i="1"/>
  <c r="AW107" i="1" s="1"/>
  <c r="AT43" i="1"/>
  <c r="AW43" i="1" s="1"/>
  <c r="AT65" i="1"/>
  <c r="AW65" i="1" s="1"/>
  <c r="AT37" i="1"/>
  <c r="AW37" i="1" s="1"/>
  <c r="AT501" i="1"/>
  <c r="AW501" i="1" s="1"/>
  <c r="AT497" i="1"/>
  <c r="AW497" i="1" s="1"/>
  <c r="AT493" i="1"/>
  <c r="AW493" i="1" s="1"/>
  <c r="AT489" i="1"/>
  <c r="AW489" i="1" s="1"/>
  <c r="AT485" i="1"/>
  <c r="AW485" i="1" s="1"/>
  <c r="AT481" i="1"/>
  <c r="AW481" i="1" s="1"/>
  <c r="AT477" i="1"/>
  <c r="AW477" i="1" s="1"/>
  <c r="AT473" i="1"/>
  <c r="AW473" i="1" s="1"/>
  <c r="AT469" i="1"/>
  <c r="AW469" i="1" s="1"/>
  <c r="AT465" i="1"/>
  <c r="AW465" i="1" s="1"/>
  <c r="AT461" i="1"/>
  <c r="AW461" i="1" s="1"/>
  <c r="AT457" i="1"/>
  <c r="AW457" i="1" s="1"/>
  <c r="AT453" i="1"/>
  <c r="AW453" i="1" s="1"/>
  <c r="AT449" i="1"/>
  <c r="AW449" i="1" s="1"/>
  <c r="AT445" i="1"/>
  <c r="AW445" i="1" s="1"/>
  <c r="AT441" i="1"/>
  <c r="AW441" i="1" s="1"/>
  <c r="AT437" i="1"/>
  <c r="AW437" i="1" s="1"/>
  <c r="AT433" i="1"/>
  <c r="AW433" i="1" s="1"/>
  <c r="AT429" i="1"/>
  <c r="AW429" i="1" s="1"/>
  <c r="AT425" i="1"/>
  <c r="AW425" i="1" s="1"/>
  <c r="AT421" i="1"/>
  <c r="AW421" i="1" s="1"/>
  <c r="AT417" i="1"/>
  <c r="AW417" i="1" s="1"/>
  <c r="AT413" i="1"/>
  <c r="AW413" i="1" s="1"/>
  <c r="AT409" i="1"/>
  <c r="AW409" i="1" s="1"/>
  <c r="AT405" i="1"/>
  <c r="AW405" i="1" s="1"/>
  <c r="AT401" i="1"/>
  <c r="AW401" i="1" s="1"/>
  <c r="AT397" i="1"/>
  <c r="AW397" i="1" s="1"/>
  <c r="AT393" i="1"/>
  <c r="AW393" i="1" s="1"/>
  <c r="AT389" i="1"/>
  <c r="AW389" i="1" s="1"/>
  <c r="AT385" i="1"/>
  <c r="AW385" i="1" s="1"/>
  <c r="AT381" i="1"/>
  <c r="AW381" i="1" s="1"/>
  <c r="AT377" i="1"/>
  <c r="AW377" i="1" s="1"/>
  <c r="AT373" i="1"/>
  <c r="AW373" i="1" s="1"/>
  <c r="AT369" i="1"/>
  <c r="AW369" i="1" s="1"/>
  <c r="AT365" i="1"/>
  <c r="AW365" i="1" s="1"/>
  <c r="AT361" i="1"/>
  <c r="AW361" i="1" s="1"/>
  <c r="AT357" i="1"/>
  <c r="AW357" i="1" s="1"/>
  <c r="AT353" i="1"/>
  <c r="AW353" i="1" s="1"/>
  <c r="AT349" i="1"/>
  <c r="AW349" i="1" s="1"/>
  <c r="AT345" i="1"/>
  <c r="AW345" i="1" s="1"/>
  <c r="AT341" i="1"/>
  <c r="AW341" i="1" s="1"/>
  <c r="AT337" i="1"/>
  <c r="AW337" i="1" s="1"/>
  <c r="AT333" i="1"/>
  <c r="AW333" i="1" s="1"/>
  <c r="AT329" i="1"/>
  <c r="AW329" i="1" s="1"/>
  <c r="AT325" i="1"/>
  <c r="AW325" i="1" s="1"/>
  <c r="AT321" i="1"/>
  <c r="AW321" i="1" s="1"/>
  <c r="AT317" i="1"/>
  <c r="AW317" i="1" s="1"/>
  <c r="AT313" i="1"/>
  <c r="AW313" i="1" s="1"/>
  <c r="AT309" i="1"/>
  <c r="AW309" i="1" s="1"/>
  <c r="AT305" i="1"/>
  <c r="AW305" i="1" s="1"/>
  <c r="AT301" i="1"/>
  <c r="AW301" i="1" s="1"/>
  <c r="AT297" i="1"/>
  <c r="AW297" i="1" s="1"/>
  <c r="AT293" i="1"/>
  <c r="AW293" i="1" s="1"/>
  <c r="AT289" i="1"/>
  <c r="AW289" i="1" s="1"/>
  <c r="AT285" i="1"/>
  <c r="AW285" i="1" s="1"/>
  <c r="AT281" i="1"/>
  <c r="AW281" i="1" s="1"/>
  <c r="AT277" i="1"/>
  <c r="AW277" i="1" s="1"/>
  <c r="AT273" i="1"/>
  <c r="AW273" i="1" s="1"/>
  <c r="AT269" i="1"/>
  <c r="AW269" i="1" s="1"/>
  <c r="AT265" i="1"/>
  <c r="AW265" i="1" s="1"/>
  <c r="AT261" i="1"/>
  <c r="AW261" i="1" s="1"/>
  <c r="AT257" i="1"/>
  <c r="AW257" i="1" s="1"/>
  <c r="AT253" i="1"/>
  <c r="AW253" i="1" s="1"/>
  <c r="AT249" i="1"/>
  <c r="AW249" i="1" s="1"/>
  <c r="AT245" i="1"/>
  <c r="AW245" i="1" s="1"/>
  <c r="AT241" i="1"/>
  <c r="AW241" i="1" s="1"/>
  <c r="AT237" i="1"/>
  <c r="AW237" i="1" s="1"/>
  <c r="AT233" i="1"/>
  <c r="AW233" i="1" s="1"/>
  <c r="AT229" i="1"/>
  <c r="AW229" i="1" s="1"/>
  <c r="AT225" i="1"/>
  <c r="AW225" i="1" s="1"/>
  <c r="AT221" i="1"/>
  <c r="AW221" i="1" s="1"/>
  <c r="AT217" i="1"/>
  <c r="AW217" i="1" s="1"/>
  <c r="AT213" i="1"/>
  <c r="AW213" i="1" s="1"/>
  <c r="AT209" i="1"/>
  <c r="AW209" i="1" s="1"/>
  <c r="AT205" i="1"/>
  <c r="AW205" i="1" s="1"/>
  <c r="AT201" i="1"/>
  <c r="AW201" i="1" s="1"/>
  <c r="AT197" i="1"/>
  <c r="AW197" i="1" s="1"/>
  <c r="AT193" i="1"/>
  <c r="AW193" i="1" s="1"/>
  <c r="AT189" i="1"/>
  <c r="AW189" i="1" s="1"/>
  <c r="AT185" i="1"/>
  <c r="AW185" i="1" s="1"/>
  <c r="AT181" i="1"/>
  <c r="AW181" i="1" s="1"/>
  <c r="AT177" i="1"/>
  <c r="AW177" i="1" s="1"/>
  <c r="AT173" i="1"/>
  <c r="AW173" i="1" s="1"/>
  <c r="AT169" i="1"/>
  <c r="AW169" i="1" s="1"/>
  <c r="AT165" i="1"/>
  <c r="AW165" i="1" s="1"/>
  <c r="AT161" i="1"/>
  <c r="AW161" i="1" s="1"/>
  <c r="AT157" i="1"/>
  <c r="AW157" i="1" s="1"/>
  <c r="AT153" i="1"/>
  <c r="AW153" i="1" s="1"/>
  <c r="AT149" i="1"/>
  <c r="AW149" i="1" s="1"/>
  <c r="AT145" i="1"/>
  <c r="AW145" i="1" s="1"/>
  <c r="AT141" i="1"/>
  <c r="AW141" i="1" s="1"/>
  <c r="AT137" i="1"/>
  <c r="AW137" i="1" s="1"/>
  <c r="AT133" i="1"/>
  <c r="AW133" i="1" s="1"/>
  <c r="AT129" i="1"/>
  <c r="AW129" i="1" s="1"/>
  <c r="AT125" i="1"/>
  <c r="AW125" i="1" s="1"/>
  <c r="AT121" i="1"/>
  <c r="AW121" i="1" s="1"/>
  <c r="AT117" i="1"/>
  <c r="AW117" i="1" s="1"/>
  <c r="AT113" i="1"/>
  <c r="AW113" i="1" s="1"/>
  <c r="AT109" i="1"/>
  <c r="AW109" i="1" s="1"/>
  <c r="AT105" i="1"/>
  <c r="AW105" i="1" s="1"/>
  <c r="AT101" i="1"/>
  <c r="AW101" i="1" s="1"/>
  <c r="AT97" i="1"/>
  <c r="AW97" i="1" s="1"/>
  <c r="AT93" i="1"/>
  <c r="AW93" i="1" s="1"/>
  <c r="AT89" i="1"/>
  <c r="AW89" i="1" s="1"/>
  <c r="AT85" i="1"/>
  <c r="AW85" i="1" s="1"/>
  <c r="AT81" i="1"/>
  <c r="AW81" i="1" s="1"/>
  <c r="AT77" i="1"/>
  <c r="AW77" i="1" s="1"/>
  <c r="AT73" i="1"/>
  <c r="AW73" i="1" s="1"/>
  <c r="AT61" i="1"/>
  <c r="AW61" i="1" s="1"/>
  <c r="AT57" i="1"/>
  <c r="AW57" i="1" s="1"/>
  <c r="AT45" i="1"/>
  <c r="AW45" i="1" s="1"/>
  <c r="AT41" i="1"/>
  <c r="AW41" i="1" s="1"/>
  <c r="AT29" i="1"/>
  <c r="AW29" i="1" s="1"/>
  <c r="AT25" i="1"/>
  <c r="AW25" i="1" s="1"/>
  <c r="AT53" i="1"/>
  <c r="AW53" i="1" s="1"/>
  <c r="AT69" i="1"/>
  <c r="AW69" i="1" s="1"/>
  <c r="AT33" i="1"/>
  <c r="AW33" i="1" s="1"/>
  <c r="AT49" i="1"/>
  <c r="AW49" i="1" s="1"/>
  <c r="AT21" i="1"/>
  <c r="AW21" i="1" s="1"/>
  <c r="AT16" i="1"/>
  <c r="AW16" i="1" s="1"/>
  <c r="AT15" i="1"/>
  <c r="AW15" i="1" s="1"/>
  <c r="AX1234" i="1" l="1"/>
  <c r="AY1234" i="1" s="1"/>
  <c r="AX16" i="1"/>
  <c r="AY16" i="1" s="1"/>
  <c r="AX809" i="1"/>
  <c r="AY809" i="1" s="1"/>
  <c r="AX934" i="1"/>
  <c r="AY934" i="1" s="1"/>
  <c r="AX370" i="1"/>
  <c r="AY370" i="1" s="1"/>
  <c r="AX1022" i="1"/>
  <c r="AY1022" i="1" s="1"/>
  <c r="AX882" i="1"/>
  <c r="AY882" i="1" s="1"/>
  <c r="AX14" i="1"/>
  <c r="AY14" i="1" s="1"/>
  <c r="AX23" i="1"/>
  <c r="AY23" i="1" s="1"/>
  <c r="AX31" i="1"/>
  <c r="AY31" i="1" s="1"/>
  <c r="AX39" i="1"/>
  <c r="AY39" i="1" s="1"/>
  <c r="AX47" i="1"/>
  <c r="AY47" i="1" s="1"/>
  <c r="AX55" i="1"/>
  <c r="AY55" i="1" s="1"/>
  <c r="AX71" i="1"/>
  <c r="AY71" i="1" s="1"/>
  <c r="AX79" i="1"/>
  <c r="AY79" i="1" s="1"/>
  <c r="AX87" i="1"/>
  <c r="AY87" i="1" s="1"/>
  <c r="AX95" i="1"/>
  <c r="AY95" i="1" s="1"/>
  <c r="AX103" i="1"/>
  <c r="AY103" i="1" s="1"/>
  <c r="AX111" i="1"/>
  <c r="AY111" i="1" s="1"/>
  <c r="AX119" i="1"/>
  <c r="AY119" i="1" s="1"/>
  <c r="AX127" i="1"/>
  <c r="AY127" i="1" s="1"/>
  <c r="AX135" i="1"/>
  <c r="AY135" i="1" s="1"/>
  <c r="AX143" i="1"/>
  <c r="AY143" i="1" s="1"/>
  <c r="AX151" i="1"/>
  <c r="AY151" i="1" s="1"/>
  <c r="AX159" i="1"/>
  <c r="AY159" i="1" s="1"/>
  <c r="AX167" i="1"/>
  <c r="AY167" i="1" s="1"/>
  <c r="AX175" i="1"/>
  <c r="AY175" i="1" s="1"/>
  <c r="AX183" i="1"/>
  <c r="AY183" i="1" s="1"/>
  <c r="AX199" i="1"/>
  <c r="AY199" i="1" s="1"/>
  <c r="AX207" i="1"/>
  <c r="AY207" i="1" s="1"/>
  <c r="AX215" i="1"/>
  <c r="AY215" i="1" s="1"/>
  <c r="AX223" i="1"/>
  <c r="AY223" i="1" s="1"/>
  <c r="AX231" i="1"/>
  <c r="AY231" i="1" s="1"/>
  <c r="AX239" i="1"/>
  <c r="AY239" i="1" s="1"/>
  <c r="AX247" i="1"/>
  <c r="AY247" i="1" s="1"/>
  <c r="AX255" i="1"/>
  <c r="AY255" i="1" s="1"/>
  <c r="AX263" i="1"/>
  <c r="AY263" i="1" s="1"/>
  <c r="AX271" i="1"/>
  <c r="AY271" i="1" s="1"/>
  <c r="AX279" i="1"/>
  <c r="AY279" i="1" s="1"/>
  <c r="AX287" i="1"/>
  <c r="AY287" i="1" s="1"/>
  <c r="AX295" i="1"/>
  <c r="AY295" i="1" s="1"/>
  <c r="AX303" i="1"/>
  <c r="AY303" i="1" s="1"/>
  <c r="AX311" i="1"/>
  <c r="AY311" i="1" s="1"/>
  <c r="AX327" i="1"/>
  <c r="AY327" i="1" s="1"/>
  <c r="AX335" i="1"/>
  <c r="AY335" i="1" s="1"/>
  <c r="AX343" i="1"/>
  <c r="AY343" i="1" s="1"/>
  <c r="AX351" i="1"/>
  <c r="AY351" i="1" s="1"/>
  <c r="AX359" i="1"/>
  <c r="AY359" i="1" s="1"/>
  <c r="AX367" i="1"/>
  <c r="AY367" i="1" s="1"/>
  <c r="AX375" i="1"/>
  <c r="AY375" i="1" s="1"/>
  <c r="AX383" i="1"/>
  <c r="AY383" i="1" s="1"/>
  <c r="AX391" i="1"/>
  <c r="AY391" i="1" s="1"/>
  <c r="AX399" i="1"/>
  <c r="AY399" i="1" s="1"/>
  <c r="AX20" i="1"/>
  <c r="AY20" i="1" s="1"/>
  <c r="AX52" i="1"/>
  <c r="AY52" i="1" s="1"/>
  <c r="AX36" i="1"/>
  <c r="AY36" i="1" s="1"/>
  <c r="AX68" i="1"/>
  <c r="AY68" i="1" s="1"/>
  <c r="AX147" i="1"/>
  <c r="AY147" i="1" s="1"/>
  <c r="AX163" i="1"/>
  <c r="AY163" i="1" s="1"/>
  <c r="AX179" i="1"/>
  <c r="AY179" i="1" s="1"/>
  <c r="AX195" i="1"/>
  <c r="AY195" i="1" s="1"/>
  <c r="AX211" i="1"/>
  <c r="AY211" i="1" s="1"/>
  <c r="AX243" i="1"/>
  <c r="AY243" i="1" s="1"/>
  <c r="AX259" i="1"/>
  <c r="AY259" i="1" s="1"/>
  <c r="AX275" i="1"/>
  <c r="AY275" i="1" s="1"/>
  <c r="AX291" i="1"/>
  <c r="AY291" i="1" s="1"/>
  <c r="AX307" i="1"/>
  <c r="AY307" i="1" s="1"/>
  <c r="AX323" i="1"/>
  <c r="AY323" i="1" s="1"/>
  <c r="AX339" i="1"/>
  <c r="AY339" i="1" s="1"/>
  <c r="AX355" i="1"/>
  <c r="AY355" i="1" s="1"/>
  <c r="AX371" i="1"/>
  <c r="AY371" i="1" s="1"/>
  <c r="AX387" i="1"/>
  <c r="AY387" i="1" s="1"/>
  <c r="AX1405" i="1"/>
  <c r="AY1405" i="1" s="1"/>
  <c r="AX1437" i="1"/>
  <c r="AY1437" i="1" s="1"/>
  <c r="AX1469" i="1"/>
  <c r="AY1469" i="1" s="1"/>
  <c r="AX1501" i="1"/>
  <c r="AY1501" i="1" s="1"/>
  <c r="AX1533" i="1"/>
  <c r="AY1533" i="1" s="1"/>
  <c r="AX1565" i="1"/>
  <c r="AY1565" i="1" s="1"/>
  <c r="AX1597" i="1"/>
  <c r="AY1597" i="1" s="1"/>
  <c r="AX1373" i="1"/>
  <c r="AY1373" i="1" s="1"/>
  <c r="AX29" i="1"/>
  <c r="AY29" i="1" s="1"/>
  <c r="AX101" i="1"/>
  <c r="AY101" i="1" s="1"/>
  <c r="AX149" i="1"/>
  <c r="AY149" i="1" s="1"/>
  <c r="AX197" i="1"/>
  <c r="AY197" i="1" s="1"/>
  <c r="AX245" i="1"/>
  <c r="AY245" i="1" s="1"/>
  <c r="AX293" i="1"/>
  <c r="AY293" i="1" s="1"/>
  <c r="AX341" i="1"/>
  <c r="AY341" i="1" s="1"/>
  <c r="AX373" i="1"/>
  <c r="AY373" i="1" s="1"/>
  <c r="AX421" i="1"/>
  <c r="AY421" i="1" s="1"/>
  <c r="AX485" i="1"/>
  <c r="AY485" i="1" s="1"/>
  <c r="AX69" i="1"/>
  <c r="AY69" i="1" s="1"/>
  <c r="AX89" i="1"/>
  <c r="AY89" i="1" s="1"/>
  <c r="AX137" i="1"/>
  <c r="AY137" i="1" s="1"/>
  <c r="AX185" i="1"/>
  <c r="AY185" i="1" s="1"/>
  <c r="AX233" i="1"/>
  <c r="AY233" i="1" s="1"/>
  <c r="AX281" i="1"/>
  <c r="AY281" i="1" s="1"/>
  <c r="AX329" i="1"/>
  <c r="AY329" i="1" s="1"/>
  <c r="AX361" i="1"/>
  <c r="AY361" i="1" s="1"/>
  <c r="AX393" i="1"/>
  <c r="AY393" i="1" s="1"/>
  <c r="AX441" i="1"/>
  <c r="AY441" i="1" s="1"/>
  <c r="AX37" i="1"/>
  <c r="AY37" i="1" s="1"/>
  <c r="AX507" i="1"/>
  <c r="AY507" i="1" s="1"/>
  <c r="AX699" i="1"/>
  <c r="AY699" i="1" s="1"/>
  <c r="AX891" i="1"/>
  <c r="AY891" i="1" s="1"/>
  <c r="AX1083" i="1"/>
  <c r="AY1083" i="1" s="1"/>
  <c r="AX1275" i="1"/>
  <c r="AY1275" i="1" s="1"/>
  <c r="AX128" i="1"/>
  <c r="AY128" i="1" s="1"/>
  <c r="AX320" i="1"/>
  <c r="AY320" i="1" s="1"/>
  <c r="AX512" i="1"/>
  <c r="AY512" i="1" s="1"/>
  <c r="AX640" i="1"/>
  <c r="AY640" i="1" s="1"/>
  <c r="AX832" i="1"/>
  <c r="AY832" i="1" s="1"/>
  <c r="AX1024" i="1"/>
  <c r="AY1024" i="1" s="1"/>
  <c r="AX1216" i="1"/>
  <c r="AY1216" i="1" s="1"/>
  <c r="AX513" i="1"/>
  <c r="AY513" i="1" s="1"/>
  <c r="AX557" i="1"/>
  <c r="AY557" i="1" s="1"/>
  <c r="AX605" i="1"/>
  <c r="AY605" i="1" s="1"/>
  <c r="AX653" i="1"/>
  <c r="AY653" i="1" s="1"/>
  <c r="AX701" i="1"/>
  <c r="AY701" i="1" s="1"/>
  <c r="AX749" i="1"/>
  <c r="AY749" i="1" s="1"/>
  <c r="AX781" i="1"/>
  <c r="AY781" i="1" s="1"/>
  <c r="AX813" i="1"/>
  <c r="AY813" i="1" s="1"/>
  <c r="AX877" i="1"/>
  <c r="AY877" i="1" s="1"/>
  <c r="AX925" i="1"/>
  <c r="AY925" i="1" s="1"/>
  <c r="AX957" i="1"/>
  <c r="AY957" i="1" s="1"/>
  <c r="AX1021" i="1"/>
  <c r="AY1021" i="1" s="1"/>
  <c r="AX1069" i="1"/>
  <c r="AY1069" i="1" s="1"/>
  <c r="AX1117" i="1"/>
  <c r="AY1117" i="1" s="1"/>
  <c r="AX1165" i="1"/>
  <c r="AY1165" i="1" s="1"/>
  <c r="AX1213" i="1"/>
  <c r="AY1213" i="1" s="1"/>
  <c r="AX1261" i="1"/>
  <c r="AY1261" i="1" s="1"/>
  <c r="AX1309" i="1"/>
  <c r="AY1309" i="1" s="1"/>
  <c r="AX34" i="1"/>
  <c r="AY34" i="1" s="1"/>
  <c r="AX82" i="1"/>
  <c r="AY82" i="1" s="1"/>
  <c r="AX134" i="1"/>
  <c r="AY134" i="1" s="1"/>
  <c r="AX182" i="1"/>
  <c r="AY182" i="1" s="1"/>
  <c r="AX230" i="1"/>
  <c r="AY230" i="1" s="1"/>
  <c r="AX278" i="1"/>
  <c r="AY278" i="1" s="1"/>
  <c r="AX326" i="1"/>
  <c r="AY326" i="1" s="1"/>
  <c r="AX378" i="1"/>
  <c r="AY378" i="1" s="1"/>
  <c r="AX410" i="1"/>
  <c r="AY410" i="1" s="1"/>
  <c r="AX458" i="1"/>
  <c r="AY458" i="1" s="1"/>
  <c r="AX510" i="1"/>
  <c r="AY510" i="1" s="1"/>
  <c r="AX558" i="1"/>
  <c r="AY558" i="1" s="1"/>
  <c r="AX606" i="1"/>
  <c r="AY606" i="1" s="1"/>
  <c r="AX638" i="1"/>
  <c r="AY638" i="1" s="1"/>
  <c r="AX686" i="1"/>
  <c r="AY686" i="1" s="1"/>
  <c r="AX734" i="1"/>
  <c r="AY734" i="1" s="1"/>
  <c r="AX782" i="1"/>
  <c r="AY782" i="1" s="1"/>
  <c r="AX830" i="1"/>
  <c r="AY830" i="1" s="1"/>
  <c r="AX878" i="1"/>
  <c r="AY878" i="1" s="1"/>
  <c r="AX930" i="1"/>
  <c r="AY930" i="1" s="1"/>
  <c r="AX962" i="1"/>
  <c r="AY962" i="1" s="1"/>
  <c r="AX1014" i="1"/>
  <c r="AY1014" i="1" s="1"/>
  <c r="AX1062" i="1"/>
  <c r="AY1062" i="1" s="1"/>
  <c r="AX1110" i="1"/>
  <c r="AY1110" i="1" s="1"/>
  <c r="AX1158" i="1"/>
  <c r="AY1158" i="1" s="1"/>
  <c r="AX1190" i="1"/>
  <c r="AY1190" i="1" s="1"/>
  <c r="AX1242" i="1"/>
  <c r="AY1242" i="1" s="1"/>
  <c r="AX1258" i="1"/>
  <c r="AY1258" i="1" s="1"/>
  <c r="AX1274" i="1"/>
  <c r="AY1274" i="1" s="1"/>
  <c r="AX1282" i="1"/>
  <c r="AY1282" i="1" s="1"/>
  <c r="AX1314" i="1"/>
  <c r="AY1314" i="1" s="1"/>
  <c r="AX1362" i="1"/>
  <c r="AY1362" i="1" s="1"/>
  <c r="AX1410" i="1"/>
  <c r="AY1410" i="1" s="1"/>
  <c r="AX1474" i="1"/>
  <c r="AY1474" i="1" s="1"/>
  <c r="AX1522" i="1"/>
  <c r="AY1522" i="1" s="1"/>
  <c r="AX1554" i="1"/>
  <c r="AY1554" i="1" s="1"/>
  <c r="AX1586" i="1"/>
  <c r="AY1586" i="1" s="1"/>
  <c r="AX419" i="1"/>
  <c r="AY419" i="1" s="1"/>
  <c r="AX463" i="1"/>
  <c r="AY463" i="1" s="1"/>
  <c r="AX483" i="1"/>
  <c r="AY483" i="1" s="1"/>
  <c r="AX503" i="1"/>
  <c r="AY503" i="1" s="1"/>
  <c r="AX527" i="1"/>
  <c r="AY527" i="1" s="1"/>
  <c r="AX547" i="1"/>
  <c r="AY547" i="1" s="1"/>
  <c r="AX567" i="1"/>
  <c r="AY567" i="1" s="1"/>
  <c r="AX591" i="1"/>
  <c r="AY591" i="1" s="1"/>
  <c r="AX611" i="1"/>
  <c r="AY611" i="1" s="1"/>
  <c r="AX675" i="1"/>
  <c r="AY675" i="1" s="1"/>
  <c r="AX695" i="1"/>
  <c r="AY695" i="1" s="1"/>
  <c r="AX719" i="1"/>
  <c r="AY719" i="1" s="1"/>
  <c r="AX739" i="1"/>
  <c r="AY739" i="1" s="1"/>
  <c r="AX759" i="1"/>
  <c r="AY759" i="1" s="1"/>
  <c r="AX783" i="1"/>
  <c r="AY783" i="1" s="1"/>
  <c r="AX803" i="1"/>
  <c r="AY803" i="1" s="1"/>
  <c r="AX823" i="1"/>
  <c r="AY823" i="1" s="1"/>
  <c r="AX847" i="1"/>
  <c r="AY847" i="1" s="1"/>
  <c r="AX867" i="1"/>
  <c r="AY867" i="1" s="1"/>
  <c r="AX887" i="1"/>
  <c r="AY887" i="1" s="1"/>
  <c r="AX911" i="1"/>
  <c r="AY911" i="1" s="1"/>
  <c r="AX931" i="1"/>
  <c r="AY931" i="1" s="1"/>
  <c r="AX951" i="1"/>
  <c r="AY951" i="1" s="1"/>
  <c r="AX975" i="1"/>
  <c r="AY975" i="1" s="1"/>
  <c r="AX995" i="1"/>
  <c r="AY995" i="1" s="1"/>
  <c r="AX1015" i="1"/>
  <c r="AY1015" i="1" s="1"/>
  <c r="AX1039" i="1"/>
  <c r="AY1039" i="1" s="1"/>
  <c r="AX1059" i="1"/>
  <c r="AY1059" i="1" s="1"/>
  <c r="AX1079" i="1"/>
  <c r="AY1079" i="1" s="1"/>
  <c r="AX1103" i="1"/>
  <c r="AY1103" i="1" s="1"/>
  <c r="AX1123" i="1"/>
  <c r="AY1123" i="1" s="1"/>
  <c r="AX1143" i="1"/>
  <c r="AY1143" i="1" s="1"/>
  <c r="AX1167" i="1"/>
  <c r="AY1167" i="1" s="1"/>
  <c r="AX1187" i="1"/>
  <c r="AY1187" i="1" s="1"/>
  <c r="AX1207" i="1"/>
  <c r="AY1207" i="1" s="1"/>
  <c r="AX1231" i="1"/>
  <c r="AY1231" i="1" s="1"/>
  <c r="AX1251" i="1"/>
  <c r="AY1251" i="1" s="1"/>
  <c r="AX1271" i="1"/>
  <c r="AY1271" i="1" s="1"/>
  <c r="AX1295" i="1"/>
  <c r="AY1295" i="1" s="1"/>
  <c r="AX1315" i="1"/>
  <c r="AY1315" i="1" s="1"/>
  <c r="AX1335" i="1"/>
  <c r="AY1335" i="1" s="1"/>
  <c r="AX1359" i="1"/>
  <c r="AY1359" i="1" s="1"/>
  <c r="AX1375" i="1"/>
  <c r="AY1375" i="1" s="1"/>
  <c r="AX1391" i="1"/>
  <c r="AY1391" i="1" s="1"/>
  <c r="AX1407" i="1"/>
  <c r="AY1407" i="1" s="1"/>
  <c r="AX1423" i="1"/>
  <c r="AY1423" i="1" s="1"/>
  <c r="AX1439" i="1"/>
  <c r="AY1439" i="1" s="1"/>
  <c r="AX1455" i="1"/>
  <c r="AY1455" i="1" s="1"/>
  <c r="AX1471" i="1"/>
  <c r="AY1471" i="1" s="1"/>
  <c r="AX1487" i="1"/>
  <c r="AY1487" i="1" s="1"/>
  <c r="AX1503" i="1"/>
  <c r="AY1503" i="1" s="1"/>
  <c r="AX1519" i="1"/>
  <c r="AY1519" i="1" s="1"/>
  <c r="AX1535" i="1"/>
  <c r="AY1535" i="1" s="1"/>
  <c r="AX1551" i="1"/>
  <c r="AY1551" i="1" s="1"/>
  <c r="AX1567" i="1"/>
  <c r="AY1567" i="1" s="1"/>
  <c r="AX1583" i="1"/>
  <c r="AY1583" i="1" s="1"/>
  <c r="AX1599" i="1"/>
  <c r="AY1599" i="1" s="1"/>
  <c r="AX40" i="1"/>
  <c r="AY40" i="1" s="1"/>
  <c r="AX72" i="1"/>
  <c r="AY72" i="1" s="1"/>
  <c r="AX92" i="1"/>
  <c r="AY92" i="1" s="1"/>
  <c r="AX116" i="1"/>
  <c r="AY116" i="1" s="1"/>
  <c r="AX136" i="1"/>
  <c r="AY136" i="1" s="1"/>
  <c r="AX156" i="1"/>
  <c r="AY156" i="1" s="1"/>
  <c r="AX180" i="1"/>
  <c r="AY180" i="1" s="1"/>
  <c r="AX200" i="1"/>
  <c r="AY200" i="1" s="1"/>
  <c r="AX220" i="1"/>
  <c r="AY220" i="1" s="1"/>
  <c r="AX252" i="1"/>
  <c r="AY252" i="1" s="1"/>
  <c r="AX276" i="1"/>
  <c r="AY276" i="1" s="1"/>
  <c r="AX296" i="1"/>
  <c r="AY296" i="1" s="1"/>
  <c r="AX316" i="1"/>
  <c r="AY316" i="1" s="1"/>
  <c r="AX340" i="1"/>
  <c r="AY340" i="1" s="1"/>
  <c r="AX360" i="1"/>
  <c r="AY360" i="1" s="1"/>
  <c r="AX380" i="1"/>
  <c r="AY380" i="1" s="1"/>
  <c r="AX404" i="1"/>
  <c r="AY404" i="1" s="1"/>
  <c r="AX424" i="1"/>
  <c r="AY424" i="1" s="1"/>
  <c r="AX444" i="1"/>
  <c r="AY444" i="1" s="1"/>
  <c r="AX468" i="1"/>
  <c r="AY468" i="1" s="1"/>
  <c r="AX488" i="1"/>
  <c r="AY488" i="1" s="1"/>
  <c r="AX508" i="1"/>
  <c r="AY508" i="1" s="1"/>
  <c r="AX532" i="1"/>
  <c r="AY532" i="1" s="1"/>
  <c r="AX552" i="1"/>
  <c r="AY552" i="1" s="1"/>
  <c r="AX572" i="1"/>
  <c r="AY572" i="1" s="1"/>
  <c r="AX596" i="1"/>
  <c r="AY596" i="1" s="1"/>
  <c r="AX616" i="1"/>
  <c r="AY616" i="1" s="1"/>
  <c r="AX636" i="1"/>
  <c r="AY636" i="1" s="1"/>
  <c r="AX660" i="1"/>
  <c r="AY660" i="1" s="1"/>
  <c r="AX680" i="1"/>
  <c r="AY680" i="1" s="1"/>
  <c r="AX700" i="1"/>
  <c r="AY700" i="1" s="1"/>
  <c r="AX724" i="1"/>
  <c r="AY724" i="1" s="1"/>
  <c r="AX744" i="1"/>
  <c r="AY744" i="1" s="1"/>
  <c r="AX764" i="1"/>
  <c r="AY764" i="1" s="1"/>
  <c r="AX788" i="1"/>
  <c r="AY788" i="1" s="1"/>
  <c r="AX808" i="1"/>
  <c r="AY808" i="1" s="1"/>
  <c r="AX828" i="1"/>
  <c r="AY828" i="1" s="1"/>
  <c r="AX852" i="1"/>
  <c r="AY852" i="1" s="1"/>
  <c r="AX872" i="1"/>
  <c r="AY872" i="1" s="1"/>
  <c r="AX892" i="1"/>
  <c r="AY892" i="1" s="1"/>
  <c r="AX916" i="1"/>
  <c r="AY916" i="1" s="1"/>
  <c r="AX936" i="1"/>
  <c r="AY936" i="1" s="1"/>
  <c r="AX956" i="1"/>
  <c r="AY956" i="1" s="1"/>
  <c r="AX980" i="1"/>
  <c r="AY980" i="1" s="1"/>
  <c r="AX1000" i="1"/>
  <c r="AY1000" i="1" s="1"/>
  <c r="AX1020" i="1"/>
  <c r="AY1020" i="1" s="1"/>
  <c r="AX1044" i="1"/>
  <c r="AY1044" i="1" s="1"/>
  <c r="AX1064" i="1"/>
  <c r="AY1064" i="1" s="1"/>
  <c r="AX1084" i="1"/>
  <c r="AY1084" i="1" s="1"/>
  <c r="AX1108" i="1"/>
  <c r="AY1108" i="1" s="1"/>
  <c r="AX1128" i="1"/>
  <c r="AY1128" i="1" s="1"/>
  <c r="AX1148" i="1"/>
  <c r="AY1148" i="1" s="1"/>
  <c r="AX1172" i="1"/>
  <c r="AY1172" i="1" s="1"/>
  <c r="AX1192" i="1"/>
  <c r="AY1192" i="1" s="1"/>
  <c r="AX1212" i="1"/>
  <c r="AY1212" i="1" s="1"/>
  <c r="AX1236" i="1"/>
  <c r="AY1236" i="1" s="1"/>
  <c r="AX1256" i="1"/>
  <c r="AY1256" i="1" s="1"/>
  <c r="AX1276" i="1"/>
  <c r="AY1276" i="1" s="1"/>
  <c r="AX1300" i="1"/>
  <c r="AY1300" i="1" s="1"/>
  <c r="AX1320" i="1"/>
  <c r="AY1320" i="1" s="1"/>
  <c r="AX1340" i="1"/>
  <c r="AY1340" i="1" s="1"/>
  <c r="AX1364" i="1"/>
  <c r="AY1364" i="1" s="1"/>
  <c r="AX1380" i="1"/>
  <c r="AY1380" i="1" s="1"/>
  <c r="AX1396" i="1"/>
  <c r="AY1396" i="1" s="1"/>
  <c r="AX1412" i="1"/>
  <c r="AY1412" i="1" s="1"/>
  <c r="AX1428" i="1"/>
  <c r="AY1428" i="1" s="1"/>
  <c r="AX1444" i="1"/>
  <c r="AY1444" i="1" s="1"/>
  <c r="AX1464" i="1"/>
  <c r="AY1464" i="1" s="1"/>
  <c r="AX1480" i="1"/>
  <c r="AY1480" i="1" s="1"/>
  <c r="AX1496" i="1"/>
  <c r="AY1496" i="1" s="1"/>
  <c r="AX1512" i="1"/>
  <c r="AY1512" i="1" s="1"/>
  <c r="AX1528" i="1"/>
  <c r="AY1528" i="1" s="1"/>
  <c r="AX1544" i="1"/>
  <c r="AY1544" i="1" s="1"/>
  <c r="AX1560" i="1"/>
  <c r="AY1560" i="1" s="1"/>
  <c r="AX1576" i="1"/>
  <c r="AY1576" i="1" s="1"/>
  <c r="AX1592" i="1"/>
  <c r="AY1592" i="1" s="1"/>
  <c r="AX1401" i="1"/>
  <c r="AY1401" i="1" s="1"/>
  <c r="AX1433" i="1"/>
  <c r="AY1433" i="1" s="1"/>
  <c r="AX1465" i="1"/>
  <c r="AY1465" i="1" s="1"/>
  <c r="AX1497" i="1"/>
  <c r="AY1497" i="1" s="1"/>
  <c r="AX1529" i="1"/>
  <c r="AY1529" i="1" s="1"/>
  <c r="AX1561" i="1"/>
  <c r="AY1561" i="1" s="1"/>
  <c r="AX15" i="1"/>
  <c r="AY15" i="1" s="1"/>
  <c r="AX61" i="1"/>
  <c r="AY61" i="1" s="1"/>
  <c r="AX117" i="1"/>
  <c r="AY117" i="1" s="1"/>
  <c r="AX165" i="1"/>
  <c r="AY165" i="1" s="1"/>
  <c r="AX213" i="1"/>
  <c r="AY213" i="1" s="1"/>
  <c r="AX261" i="1"/>
  <c r="AY261" i="1" s="1"/>
  <c r="AX309" i="1"/>
  <c r="AY309" i="1" s="1"/>
  <c r="AX357" i="1"/>
  <c r="AY357" i="1" s="1"/>
  <c r="AX405" i="1"/>
  <c r="AY405" i="1" s="1"/>
  <c r="AX453" i="1"/>
  <c r="AY453" i="1" s="1"/>
  <c r="AX501" i="1"/>
  <c r="AY501" i="1" s="1"/>
  <c r="AX41" i="1"/>
  <c r="AY41" i="1" s="1"/>
  <c r="AX105" i="1"/>
  <c r="AY105" i="1" s="1"/>
  <c r="AX153" i="1"/>
  <c r="AY153" i="1" s="1"/>
  <c r="AX201" i="1"/>
  <c r="AY201" i="1" s="1"/>
  <c r="AX249" i="1"/>
  <c r="AY249" i="1" s="1"/>
  <c r="AX313" i="1"/>
  <c r="AY313" i="1" s="1"/>
  <c r="AX377" i="1"/>
  <c r="AY377" i="1" s="1"/>
  <c r="AX425" i="1"/>
  <c r="AY425" i="1" s="1"/>
  <c r="AX473" i="1"/>
  <c r="AY473" i="1" s="1"/>
  <c r="AX443" i="1"/>
  <c r="AY443" i="1" s="1"/>
  <c r="AX635" i="1"/>
  <c r="AY635" i="1" s="1"/>
  <c r="AX827" i="1"/>
  <c r="AY827" i="1" s="1"/>
  <c r="AX1019" i="1"/>
  <c r="AY1019" i="1" s="1"/>
  <c r="AX1211" i="1"/>
  <c r="AY1211" i="1" s="1"/>
  <c r="AX64" i="1"/>
  <c r="AY64" i="1" s="1"/>
  <c r="AX256" i="1"/>
  <c r="AY256" i="1" s="1"/>
  <c r="AX448" i="1"/>
  <c r="AY448" i="1" s="1"/>
  <c r="AX704" i="1"/>
  <c r="AY704" i="1" s="1"/>
  <c r="AX896" i="1"/>
  <c r="AY896" i="1" s="1"/>
  <c r="AX1088" i="1"/>
  <c r="AY1088" i="1" s="1"/>
  <c r="AX1280" i="1"/>
  <c r="AY1280" i="1" s="1"/>
  <c r="AX525" i="1"/>
  <c r="AY525" i="1" s="1"/>
  <c r="AX573" i="1"/>
  <c r="AY573" i="1" s="1"/>
  <c r="AX621" i="1"/>
  <c r="AY621" i="1" s="1"/>
  <c r="AX669" i="1"/>
  <c r="AY669" i="1" s="1"/>
  <c r="AX717" i="1"/>
  <c r="AY717" i="1" s="1"/>
  <c r="AX797" i="1"/>
  <c r="AY797" i="1" s="1"/>
  <c r="AX845" i="1"/>
  <c r="AY845" i="1" s="1"/>
  <c r="AX893" i="1"/>
  <c r="AY893" i="1" s="1"/>
  <c r="AX941" i="1"/>
  <c r="AY941" i="1" s="1"/>
  <c r="AX989" i="1"/>
  <c r="AY989" i="1" s="1"/>
  <c r="AX1037" i="1"/>
  <c r="AY1037" i="1" s="1"/>
  <c r="AX1085" i="1"/>
  <c r="AY1085" i="1" s="1"/>
  <c r="AX1133" i="1"/>
  <c r="AY1133" i="1" s="1"/>
  <c r="AX1181" i="1"/>
  <c r="AY1181" i="1" s="1"/>
  <c r="AX1229" i="1"/>
  <c r="AY1229" i="1" s="1"/>
  <c r="AX1277" i="1"/>
  <c r="AY1277" i="1" s="1"/>
  <c r="AX1325" i="1"/>
  <c r="AY1325" i="1" s="1"/>
  <c r="AX50" i="1"/>
  <c r="AY50" i="1" s="1"/>
  <c r="AX98" i="1"/>
  <c r="AY98" i="1" s="1"/>
  <c r="AX150" i="1"/>
  <c r="AY150" i="1" s="1"/>
  <c r="AX198" i="1"/>
  <c r="AY198" i="1" s="1"/>
  <c r="AX262" i="1"/>
  <c r="AY262" i="1" s="1"/>
  <c r="AX294" i="1"/>
  <c r="AY294" i="1" s="1"/>
  <c r="AX342" i="1"/>
  <c r="AY342" i="1" s="1"/>
  <c r="AX394" i="1"/>
  <c r="AY394" i="1" s="1"/>
  <c r="AX442" i="1"/>
  <c r="AY442" i="1" s="1"/>
  <c r="AX490" i="1"/>
  <c r="AY490" i="1" s="1"/>
  <c r="AX542" i="1"/>
  <c r="AY542" i="1" s="1"/>
  <c r="AX590" i="1"/>
  <c r="AY590" i="1" s="1"/>
  <c r="AX654" i="1"/>
  <c r="AY654" i="1" s="1"/>
  <c r="AX718" i="1"/>
  <c r="AY718" i="1" s="1"/>
  <c r="AX766" i="1"/>
  <c r="AY766" i="1" s="1"/>
  <c r="AX814" i="1"/>
  <c r="AY814" i="1" s="1"/>
  <c r="AX862" i="1"/>
  <c r="AY862" i="1" s="1"/>
  <c r="AX914" i="1"/>
  <c r="AY914" i="1" s="1"/>
  <c r="AX978" i="1"/>
  <c r="AY978" i="1" s="1"/>
  <c r="AX1030" i="1"/>
  <c r="AY1030" i="1" s="1"/>
  <c r="AX1094" i="1"/>
  <c r="AY1094" i="1" s="1"/>
  <c r="AX1142" i="1"/>
  <c r="AY1142" i="1" s="1"/>
  <c r="AX1206" i="1"/>
  <c r="AY1206" i="1" s="1"/>
  <c r="AX1298" i="1"/>
  <c r="AY1298" i="1" s="1"/>
  <c r="AX1346" i="1"/>
  <c r="AY1346" i="1" s="1"/>
  <c r="AX1394" i="1"/>
  <c r="AY1394" i="1" s="1"/>
  <c r="AX1458" i="1"/>
  <c r="AY1458" i="1" s="1"/>
  <c r="AX1506" i="1"/>
  <c r="AY1506" i="1" s="1"/>
  <c r="AX1570" i="1"/>
  <c r="AY1570" i="1" s="1"/>
  <c r="AX631" i="1"/>
  <c r="AY631" i="1" s="1"/>
  <c r="AX21" i="1"/>
  <c r="AY21" i="1" s="1"/>
  <c r="AX45" i="1"/>
  <c r="AY45" i="1" s="1"/>
  <c r="AX93" i="1"/>
  <c r="AY93" i="1" s="1"/>
  <c r="AX125" i="1"/>
  <c r="AY125" i="1" s="1"/>
  <c r="AX157" i="1"/>
  <c r="AY157" i="1" s="1"/>
  <c r="AX189" i="1"/>
  <c r="AY189" i="1" s="1"/>
  <c r="AX237" i="1"/>
  <c r="AY237" i="1" s="1"/>
  <c r="AX269" i="1"/>
  <c r="AY269" i="1" s="1"/>
  <c r="AX301" i="1"/>
  <c r="AY301" i="1" s="1"/>
  <c r="AX333" i="1"/>
  <c r="AY333" i="1" s="1"/>
  <c r="AX365" i="1"/>
  <c r="AY365" i="1" s="1"/>
  <c r="AX413" i="1"/>
  <c r="AY413" i="1" s="1"/>
  <c r="AX445" i="1"/>
  <c r="AY445" i="1" s="1"/>
  <c r="AX493" i="1"/>
  <c r="AY493" i="1" s="1"/>
  <c r="AX1291" i="1"/>
  <c r="AY1291" i="1" s="1"/>
  <c r="AX80" i="1"/>
  <c r="AY80" i="1" s="1"/>
  <c r="AX208" i="1"/>
  <c r="AY208" i="1" s="1"/>
  <c r="AX272" i="1"/>
  <c r="AY272" i="1" s="1"/>
  <c r="AX400" i="1"/>
  <c r="AY400" i="1" s="1"/>
  <c r="AX464" i="1"/>
  <c r="AY464" i="1" s="1"/>
  <c r="AX528" i="1"/>
  <c r="AY528" i="1" s="1"/>
  <c r="AX592" i="1"/>
  <c r="AY592" i="1" s="1"/>
  <c r="AX656" i="1"/>
  <c r="AY656" i="1" s="1"/>
  <c r="AX720" i="1"/>
  <c r="AY720" i="1" s="1"/>
  <c r="AX784" i="1"/>
  <c r="AY784" i="1" s="1"/>
  <c r="AX848" i="1"/>
  <c r="AY848" i="1" s="1"/>
  <c r="AX912" i="1"/>
  <c r="AY912" i="1" s="1"/>
  <c r="AX976" i="1"/>
  <c r="AY976" i="1" s="1"/>
  <c r="AX1040" i="1"/>
  <c r="AY1040" i="1" s="1"/>
  <c r="AX1104" i="1"/>
  <c r="AY1104" i="1" s="1"/>
  <c r="AX1168" i="1"/>
  <c r="AY1168" i="1" s="1"/>
  <c r="AX1232" i="1"/>
  <c r="AY1232" i="1" s="1"/>
  <c r="AX1296" i="1"/>
  <c r="AY1296" i="1" s="1"/>
  <c r="AX1360" i="1"/>
  <c r="AY1360" i="1" s="1"/>
  <c r="AX517" i="1"/>
  <c r="AY517" i="1" s="1"/>
  <c r="AX529" i="1"/>
  <c r="AY529" i="1" s="1"/>
  <c r="AX545" i="1"/>
  <c r="AY545" i="1" s="1"/>
  <c r="AX561" i="1"/>
  <c r="AY561" i="1" s="1"/>
  <c r="AX577" i="1"/>
  <c r="AY577" i="1" s="1"/>
  <c r="AX593" i="1"/>
  <c r="AY593" i="1" s="1"/>
  <c r="AX609" i="1"/>
  <c r="AY609" i="1" s="1"/>
  <c r="AX625" i="1"/>
  <c r="AY625" i="1" s="1"/>
  <c r="AX641" i="1"/>
  <c r="AY641" i="1" s="1"/>
  <c r="AX657" i="1"/>
  <c r="AY657" i="1" s="1"/>
  <c r="AX673" i="1"/>
  <c r="AY673" i="1" s="1"/>
  <c r="AX689" i="1"/>
  <c r="AY689" i="1" s="1"/>
  <c r="AX705" i="1"/>
  <c r="AY705" i="1" s="1"/>
  <c r="AX721" i="1"/>
  <c r="AY721" i="1" s="1"/>
  <c r="AX737" i="1"/>
  <c r="AY737" i="1" s="1"/>
  <c r="AX753" i="1"/>
  <c r="AY753" i="1" s="1"/>
  <c r="AX769" i="1"/>
  <c r="AY769" i="1" s="1"/>
  <c r="AX785" i="1"/>
  <c r="AY785" i="1" s="1"/>
  <c r="AX801" i="1"/>
  <c r="AY801" i="1" s="1"/>
  <c r="AX817" i="1"/>
  <c r="AY817" i="1" s="1"/>
  <c r="AX833" i="1"/>
  <c r="AY833" i="1" s="1"/>
  <c r="AX849" i="1"/>
  <c r="AY849" i="1" s="1"/>
  <c r="AX865" i="1"/>
  <c r="AY865" i="1" s="1"/>
  <c r="AX881" i="1"/>
  <c r="AY881" i="1" s="1"/>
  <c r="AX897" i="1"/>
  <c r="AY897" i="1" s="1"/>
  <c r="AX913" i="1"/>
  <c r="AY913" i="1" s="1"/>
  <c r="AX929" i="1"/>
  <c r="AY929" i="1" s="1"/>
  <c r="AX945" i="1"/>
  <c r="AY945" i="1" s="1"/>
  <c r="AX961" i="1"/>
  <c r="AY961" i="1" s="1"/>
  <c r="AX977" i="1"/>
  <c r="AY977" i="1" s="1"/>
  <c r="AX993" i="1"/>
  <c r="AY993" i="1" s="1"/>
  <c r="AX1009" i="1"/>
  <c r="AY1009" i="1" s="1"/>
  <c r="AX1025" i="1"/>
  <c r="AY1025" i="1" s="1"/>
  <c r="AX1041" i="1"/>
  <c r="AY1041" i="1" s="1"/>
  <c r="AX1057" i="1"/>
  <c r="AY1057" i="1" s="1"/>
  <c r="AX1073" i="1"/>
  <c r="AY1073" i="1" s="1"/>
  <c r="AX1089" i="1"/>
  <c r="AY1089" i="1" s="1"/>
  <c r="AX1105" i="1"/>
  <c r="AY1105" i="1" s="1"/>
  <c r="AX1121" i="1"/>
  <c r="AY1121" i="1" s="1"/>
  <c r="AX1137" i="1"/>
  <c r="AY1137" i="1" s="1"/>
  <c r="AX1153" i="1"/>
  <c r="AY1153" i="1" s="1"/>
  <c r="AX1169" i="1"/>
  <c r="AY1169" i="1" s="1"/>
  <c r="AX1185" i="1"/>
  <c r="AY1185" i="1" s="1"/>
  <c r="AX1201" i="1"/>
  <c r="AY1201" i="1" s="1"/>
  <c r="AX1217" i="1"/>
  <c r="AY1217" i="1" s="1"/>
  <c r="AX1233" i="1"/>
  <c r="AY1233" i="1" s="1"/>
  <c r="AX1249" i="1"/>
  <c r="AY1249" i="1" s="1"/>
  <c r="AX1265" i="1"/>
  <c r="AY1265" i="1" s="1"/>
  <c r="AX1281" i="1"/>
  <c r="AY1281" i="1" s="1"/>
  <c r="AX1297" i="1"/>
  <c r="AY1297" i="1" s="1"/>
  <c r="AX1313" i="1"/>
  <c r="AY1313" i="1" s="1"/>
  <c r="AX1329" i="1"/>
  <c r="AY1329" i="1" s="1"/>
  <c r="AX1345" i="1"/>
  <c r="AY1345" i="1" s="1"/>
  <c r="AX1361" i="1"/>
  <c r="AY1361" i="1" s="1"/>
  <c r="AX1389" i="1"/>
  <c r="AY1389" i="1" s="1"/>
  <c r="AX1413" i="1"/>
  <c r="AY1413" i="1" s="1"/>
  <c r="AX1445" i="1"/>
  <c r="AY1445" i="1" s="1"/>
  <c r="AX1477" i="1"/>
  <c r="AY1477" i="1" s="1"/>
  <c r="AX1509" i="1"/>
  <c r="AY1509" i="1" s="1"/>
  <c r="AX1541" i="1"/>
  <c r="AY1541" i="1" s="1"/>
  <c r="AX1573" i="1"/>
  <c r="AY1573" i="1" s="1"/>
  <c r="AX33" i="1"/>
  <c r="AY33" i="1" s="1"/>
  <c r="AX85" i="1"/>
  <c r="AY85" i="1" s="1"/>
  <c r="AX133" i="1"/>
  <c r="AY133" i="1" s="1"/>
  <c r="AX181" i="1"/>
  <c r="AY181" i="1" s="1"/>
  <c r="AX229" i="1"/>
  <c r="AY229" i="1" s="1"/>
  <c r="AX277" i="1"/>
  <c r="AY277" i="1" s="1"/>
  <c r="AX325" i="1"/>
  <c r="AY325" i="1" s="1"/>
  <c r="AX389" i="1"/>
  <c r="AY389" i="1" s="1"/>
  <c r="AX437" i="1"/>
  <c r="AY437" i="1" s="1"/>
  <c r="AX469" i="1"/>
  <c r="AY469" i="1" s="1"/>
  <c r="AX73" i="1"/>
  <c r="AY73" i="1" s="1"/>
  <c r="AX121" i="1"/>
  <c r="AY121" i="1" s="1"/>
  <c r="AX169" i="1"/>
  <c r="AY169" i="1" s="1"/>
  <c r="AX217" i="1"/>
  <c r="AY217" i="1" s="1"/>
  <c r="AX265" i="1"/>
  <c r="AY265" i="1" s="1"/>
  <c r="AX297" i="1"/>
  <c r="AY297" i="1" s="1"/>
  <c r="AX345" i="1"/>
  <c r="AY345" i="1" s="1"/>
  <c r="AX409" i="1"/>
  <c r="AY409" i="1" s="1"/>
  <c r="AX457" i="1"/>
  <c r="AY457" i="1" s="1"/>
  <c r="AX489" i="1"/>
  <c r="AY489" i="1" s="1"/>
  <c r="AX571" i="1"/>
  <c r="AY571" i="1" s="1"/>
  <c r="AX763" i="1"/>
  <c r="AY763" i="1" s="1"/>
  <c r="AX955" i="1"/>
  <c r="AY955" i="1" s="1"/>
  <c r="AX1147" i="1"/>
  <c r="AY1147" i="1" s="1"/>
  <c r="AX1339" i="1"/>
  <c r="AY1339" i="1" s="1"/>
  <c r="AX192" i="1"/>
  <c r="AY192" i="1" s="1"/>
  <c r="AX384" i="1"/>
  <c r="AY384" i="1" s="1"/>
  <c r="AX576" i="1"/>
  <c r="AY576" i="1" s="1"/>
  <c r="AX768" i="1"/>
  <c r="AY768" i="1" s="1"/>
  <c r="AX960" i="1"/>
  <c r="AY960" i="1" s="1"/>
  <c r="AX1152" i="1"/>
  <c r="AY1152" i="1" s="1"/>
  <c r="AX1344" i="1"/>
  <c r="AY1344" i="1" s="1"/>
  <c r="AX541" i="1"/>
  <c r="AY541" i="1" s="1"/>
  <c r="AX589" i="1"/>
  <c r="AY589" i="1" s="1"/>
  <c r="AX637" i="1"/>
  <c r="AY637" i="1" s="1"/>
  <c r="AX685" i="1"/>
  <c r="AY685" i="1" s="1"/>
  <c r="AX733" i="1"/>
  <c r="AY733" i="1" s="1"/>
  <c r="AX765" i="1"/>
  <c r="AY765" i="1" s="1"/>
  <c r="AX829" i="1"/>
  <c r="AY829" i="1" s="1"/>
  <c r="AX861" i="1"/>
  <c r="AY861" i="1" s="1"/>
  <c r="AX909" i="1"/>
  <c r="AY909" i="1" s="1"/>
  <c r="AX973" i="1"/>
  <c r="AY973" i="1" s="1"/>
  <c r="AX1005" i="1"/>
  <c r="AY1005" i="1" s="1"/>
  <c r="AX1053" i="1"/>
  <c r="AY1053" i="1" s="1"/>
  <c r="AX1101" i="1"/>
  <c r="AY1101" i="1" s="1"/>
  <c r="AX1149" i="1"/>
  <c r="AY1149" i="1" s="1"/>
  <c r="AX1197" i="1"/>
  <c r="AY1197" i="1" s="1"/>
  <c r="AX1245" i="1"/>
  <c r="AY1245" i="1" s="1"/>
  <c r="AX1293" i="1"/>
  <c r="AY1293" i="1" s="1"/>
  <c r="AX498" i="1"/>
  <c r="AY498" i="1" s="1"/>
  <c r="AX18" i="1"/>
  <c r="AY18" i="1" s="1"/>
  <c r="AX66" i="1"/>
  <c r="AY66" i="1" s="1"/>
  <c r="AX114" i="1"/>
  <c r="AY114" i="1" s="1"/>
  <c r="AX166" i="1"/>
  <c r="AY166" i="1" s="1"/>
  <c r="AX214" i="1"/>
  <c r="AY214" i="1" s="1"/>
  <c r="AX246" i="1"/>
  <c r="AY246" i="1" s="1"/>
  <c r="AX310" i="1"/>
  <c r="AY310" i="1" s="1"/>
  <c r="AX358" i="1"/>
  <c r="AY358" i="1" s="1"/>
  <c r="AX426" i="1"/>
  <c r="AY426" i="1" s="1"/>
  <c r="AX474" i="1"/>
  <c r="AY474" i="1" s="1"/>
  <c r="AX526" i="1"/>
  <c r="AY526" i="1" s="1"/>
  <c r="AX574" i="1"/>
  <c r="AY574" i="1" s="1"/>
  <c r="AX622" i="1"/>
  <c r="AY622" i="1" s="1"/>
  <c r="AX670" i="1"/>
  <c r="AY670" i="1" s="1"/>
  <c r="AX702" i="1"/>
  <c r="AY702" i="1" s="1"/>
  <c r="AX750" i="1"/>
  <c r="AY750" i="1" s="1"/>
  <c r="AX798" i="1"/>
  <c r="AY798" i="1" s="1"/>
  <c r="AX846" i="1"/>
  <c r="AY846" i="1" s="1"/>
  <c r="AX898" i="1"/>
  <c r="AY898" i="1" s="1"/>
  <c r="AX946" i="1"/>
  <c r="AY946" i="1" s="1"/>
  <c r="AX998" i="1"/>
  <c r="AY998" i="1" s="1"/>
  <c r="AX1046" i="1"/>
  <c r="AY1046" i="1" s="1"/>
  <c r="AX1078" i="1"/>
  <c r="AY1078" i="1" s="1"/>
  <c r="AX1126" i="1"/>
  <c r="AY1126" i="1" s="1"/>
  <c r="AX1174" i="1"/>
  <c r="AY1174" i="1" s="1"/>
  <c r="AX1222" i="1"/>
  <c r="AY1222" i="1" s="1"/>
  <c r="AX1330" i="1"/>
  <c r="AY1330" i="1" s="1"/>
  <c r="AX1378" i="1"/>
  <c r="AY1378" i="1" s="1"/>
  <c r="AX1426" i="1"/>
  <c r="AY1426" i="1" s="1"/>
  <c r="AX1442" i="1"/>
  <c r="AY1442" i="1" s="1"/>
  <c r="AX1490" i="1"/>
  <c r="AY1490" i="1" s="1"/>
  <c r="AX1538" i="1"/>
  <c r="AY1538" i="1" s="1"/>
  <c r="AX1602" i="1"/>
  <c r="AY1602" i="1" s="1"/>
  <c r="AX439" i="1"/>
  <c r="AY439" i="1" s="1"/>
  <c r="AX655" i="1"/>
  <c r="AY655" i="1" s="1"/>
  <c r="AX53" i="1"/>
  <c r="AY53" i="1" s="1"/>
  <c r="AX77" i="1"/>
  <c r="AY77" i="1" s="1"/>
  <c r="AX109" i="1"/>
  <c r="AY109" i="1" s="1"/>
  <c r="AX141" i="1"/>
  <c r="AY141" i="1" s="1"/>
  <c r="AX173" i="1"/>
  <c r="AY173" i="1" s="1"/>
  <c r="AX205" i="1"/>
  <c r="AY205" i="1" s="1"/>
  <c r="AX221" i="1"/>
  <c r="AY221" i="1" s="1"/>
  <c r="AX253" i="1"/>
  <c r="AY253" i="1" s="1"/>
  <c r="AX285" i="1"/>
  <c r="AY285" i="1" s="1"/>
  <c r="AX317" i="1"/>
  <c r="AY317" i="1" s="1"/>
  <c r="AX349" i="1"/>
  <c r="AY349" i="1" s="1"/>
  <c r="AX381" i="1"/>
  <c r="AY381" i="1" s="1"/>
  <c r="AX397" i="1"/>
  <c r="AY397" i="1" s="1"/>
  <c r="AX429" i="1"/>
  <c r="AY429" i="1" s="1"/>
  <c r="AX461" i="1"/>
  <c r="AY461" i="1" s="1"/>
  <c r="AX477" i="1"/>
  <c r="AY477" i="1" s="1"/>
  <c r="AX65" i="1"/>
  <c r="AY65" i="1" s="1"/>
  <c r="AX459" i="1"/>
  <c r="AY459" i="1" s="1"/>
  <c r="AX523" i="1"/>
  <c r="AY523" i="1" s="1"/>
  <c r="AX587" i="1"/>
  <c r="AY587" i="1" s="1"/>
  <c r="AX651" i="1"/>
  <c r="AY651" i="1" s="1"/>
  <c r="AX715" i="1"/>
  <c r="AY715" i="1" s="1"/>
  <c r="AX779" i="1"/>
  <c r="AY779" i="1" s="1"/>
  <c r="AX843" i="1"/>
  <c r="AY843" i="1" s="1"/>
  <c r="AX907" i="1"/>
  <c r="AY907" i="1" s="1"/>
  <c r="AX971" i="1"/>
  <c r="AY971" i="1" s="1"/>
  <c r="AX1035" i="1"/>
  <c r="AY1035" i="1" s="1"/>
  <c r="AX1099" i="1"/>
  <c r="AY1099" i="1" s="1"/>
  <c r="AX1163" i="1"/>
  <c r="AY1163" i="1" s="1"/>
  <c r="AX1227" i="1"/>
  <c r="AY1227" i="1" s="1"/>
  <c r="AX1355" i="1"/>
  <c r="AY1355" i="1" s="1"/>
  <c r="AX144" i="1"/>
  <c r="AY144" i="1" s="1"/>
  <c r="AX336" i="1"/>
  <c r="AY336" i="1" s="1"/>
  <c r="AX49" i="1"/>
  <c r="AY49" i="1" s="1"/>
  <c r="AX25" i="1"/>
  <c r="AY25" i="1" s="1"/>
  <c r="AX57" i="1"/>
  <c r="AY57" i="1" s="1"/>
  <c r="AX81" i="1"/>
  <c r="AY81" i="1" s="1"/>
  <c r="AX97" i="1"/>
  <c r="AY97" i="1" s="1"/>
  <c r="AX113" i="1"/>
  <c r="AY113" i="1" s="1"/>
  <c r="AX129" i="1"/>
  <c r="AY129" i="1" s="1"/>
  <c r="AX145" i="1"/>
  <c r="AY145" i="1" s="1"/>
  <c r="AX161" i="1"/>
  <c r="AY161" i="1" s="1"/>
  <c r="AX177" i="1"/>
  <c r="AY177" i="1" s="1"/>
  <c r="AX193" i="1"/>
  <c r="AY193" i="1" s="1"/>
  <c r="AX209" i="1"/>
  <c r="AY209" i="1" s="1"/>
  <c r="AX225" i="1"/>
  <c r="AY225" i="1" s="1"/>
  <c r="AX241" i="1"/>
  <c r="AY241" i="1" s="1"/>
  <c r="AX257" i="1"/>
  <c r="AY257" i="1" s="1"/>
  <c r="AX273" i="1"/>
  <c r="AY273" i="1" s="1"/>
  <c r="AX289" i="1"/>
  <c r="AY289" i="1" s="1"/>
  <c r="AX305" i="1"/>
  <c r="AY305" i="1" s="1"/>
  <c r="AX321" i="1"/>
  <c r="AY321" i="1" s="1"/>
  <c r="AX337" i="1"/>
  <c r="AY337" i="1" s="1"/>
  <c r="AX353" i="1"/>
  <c r="AY353" i="1" s="1"/>
  <c r="AX369" i="1"/>
  <c r="AY369" i="1" s="1"/>
  <c r="AX385" i="1"/>
  <c r="AY385" i="1" s="1"/>
  <c r="AX401" i="1"/>
  <c r="AY401" i="1" s="1"/>
  <c r="AX417" i="1"/>
  <c r="AY417" i="1" s="1"/>
  <c r="AX433" i="1"/>
  <c r="AY433" i="1" s="1"/>
  <c r="AX449" i="1"/>
  <c r="AY449" i="1" s="1"/>
  <c r="AX465" i="1"/>
  <c r="AY465" i="1" s="1"/>
  <c r="AX481" i="1"/>
  <c r="AY481" i="1" s="1"/>
  <c r="AX497" i="1"/>
  <c r="AY497" i="1" s="1"/>
  <c r="AX411" i="1"/>
  <c r="AY411" i="1" s="1"/>
  <c r="AX475" i="1"/>
  <c r="AY475" i="1" s="1"/>
  <c r="AX539" i="1"/>
  <c r="AY539" i="1" s="1"/>
  <c r="AX603" i="1"/>
  <c r="AY603" i="1" s="1"/>
  <c r="AX667" i="1"/>
  <c r="AY667" i="1" s="1"/>
  <c r="AX731" i="1"/>
  <c r="AY731" i="1" s="1"/>
  <c r="AX795" i="1"/>
  <c r="AY795" i="1" s="1"/>
  <c r="AX859" i="1"/>
  <c r="AY859" i="1" s="1"/>
  <c r="AX923" i="1"/>
  <c r="AY923" i="1" s="1"/>
  <c r="AX987" i="1"/>
  <c r="AY987" i="1" s="1"/>
  <c r="AX1051" i="1"/>
  <c r="AY1051" i="1" s="1"/>
  <c r="AX1115" i="1"/>
  <c r="AY1115" i="1" s="1"/>
  <c r="AX1179" i="1"/>
  <c r="AY1179" i="1" s="1"/>
  <c r="AX1243" i="1"/>
  <c r="AY1243" i="1" s="1"/>
  <c r="AX1307" i="1"/>
  <c r="AY1307" i="1" s="1"/>
  <c r="AX32" i="1"/>
  <c r="AY32" i="1" s="1"/>
  <c r="AX96" i="1"/>
  <c r="AY96" i="1" s="1"/>
  <c r="AX160" i="1"/>
  <c r="AY160" i="1" s="1"/>
  <c r="AX224" i="1"/>
  <c r="AY224" i="1" s="1"/>
  <c r="AX288" i="1"/>
  <c r="AY288" i="1" s="1"/>
  <c r="AX352" i="1"/>
  <c r="AY352" i="1" s="1"/>
  <c r="AX416" i="1"/>
  <c r="AY416" i="1" s="1"/>
  <c r="AX480" i="1"/>
  <c r="AY480" i="1" s="1"/>
  <c r="AX544" i="1"/>
  <c r="AY544" i="1" s="1"/>
  <c r="AX1341" i="1"/>
  <c r="AY1341" i="1" s="1"/>
  <c r="AX1357" i="1"/>
  <c r="AY1357" i="1" s="1"/>
  <c r="AX1381" i="1"/>
  <c r="AY1381" i="1" s="1"/>
  <c r="AX1409" i="1"/>
  <c r="AY1409" i="1" s="1"/>
  <c r="AX1441" i="1"/>
  <c r="AY1441" i="1" s="1"/>
  <c r="AX1473" i="1"/>
  <c r="AY1473" i="1" s="1"/>
  <c r="AX1505" i="1"/>
  <c r="AY1505" i="1" s="1"/>
  <c r="AX1537" i="1"/>
  <c r="AY1537" i="1" s="1"/>
  <c r="AX1569" i="1"/>
  <c r="AY1569" i="1" s="1"/>
  <c r="AX1601" i="1"/>
  <c r="AY1601" i="1" s="1"/>
  <c r="AX17" i="1"/>
  <c r="AY17" i="1" s="1"/>
  <c r="AX1448" i="1"/>
  <c r="AY1448" i="1" s="1"/>
  <c r="AX30" i="1"/>
  <c r="AY30" i="1" s="1"/>
  <c r="AX46" i="1"/>
  <c r="AY46" i="1" s="1"/>
  <c r="AX62" i="1"/>
  <c r="AY62" i="1" s="1"/>
  <c r="AX78" i="1"/>
  <c r="AY78" i="1" s="1"/>
  <c r="AX94" i="1"/>
  <c r="AY94" i="1" s="1"/>
  <c r="AX110" i="1"/>
  <c r="AY110" i="1" s="1"/>
  <c r="AX130" i="1"/>
  <c r="AY130" i="1" s="1"/>
  <c r="AX146" i="1"/>
  <c r="AY146" i="1" s="1"/>
  <c r="AX162" i="1"/>
  <c r="AY162" i="1" s="1"/>
  <c r="AX178" i="1"/>
  <c r="AY178" i="1" s="1"/>
  <c r="AX194" i="1"/>
  <c r="AY194" i="1" s="1"/>
  <c r="AX210" i="1"/>
  <c r="AY210" i="1" s="1"/>
  <c r="AX226" i="1"/>
  <c r="AY226" i="1" s="1"/>
  <c r="AX242" i="1"/>
  <c r="AY242" i="1" s="1"/>
  <c r="AX258" i="1"/>
  <c r="AY258" i="1" s="1"/>
  <c r="AX274" i="1"/>
  <c r="AY274" i="1" s="1"/>
  <c r="AX290" i="1"/>
  <c r="AY290" i="1" s="1"/>
  <c r="AX306" i="1"/>
  <c r="AY306" i="1" s="1"/>
  <c r="AX322" i="1"/>
  <c r="AY322" i="1" s="1"/>
  <c r="AX338" i="1"/>
  <c r="AY338" i="1" s="1"/>
  <c r="AX354" i="1"/>
  <c r="AY354" i="1" s="1"/>
  <c r="AX374" i="1"/>
  <c r="AY374" i="1" s="1"/>
  <c r="AX390" i="1"/>
  <c r="AY390" i="1" s="1"/>
  <c r="AX406" i="1"/>
  <c r="AY406" i="1" s="1"/>
  <c r="AX422" i="1"/>
  <c r="AY422" i="1" s="1"/>
  <c r="AX438" i="1"/>
  <c r="AY438" i="1" s="1"/>
  <c r="AX454" i="1"/>
  <c r="AY454" i="1" s="1"/>
  <c r="AX470" i="1"/>
  <c r="AY470" i="1" s="1"/>
  <c r="AX486" i="1"/>
  <c r="AY486" i="1" s="1"/>
  <c r="AX506" i="1"/>
  <c r="AY506" i="1" s="1"/>
  <c r="AX522" i="1"/>
  <c r="AY522" i="1" s="1"/>
  <c r="AX538" i="1"/>
  <c r="AY538" i="1" s="1"/>
  <c r="AX554" i="1"/>
  <c r="AY554" i="1" s="1"/>
  <c r="AX570" i="1"/>
  <c r="AY570" i="1" s="1"/>
  <c r="AX586" i="1"/>
  <c r="AY586" i="1" s="1"/>
  <c r="AX602" i="1"/>
  <c r="AY602" i="1" s="1"/>
  <c r="AX618" i="1"/>
  <c r="AY618" i="1" s="1"/>
  <c r="AX634" i="1"/>
  <c r="AY634" i="1" s="1"/>
  <c r="AX650" i="1"/>
  <c r="AY650" i="1" s="1"/>
  <c r="AX666" i="1"/>
  <c r="AY666" i="1" s="1"/>
  <c r="AX682" i="1"/>
  <c r="AY682" i="1" s="1"/>
  <c r="AX698" i="1"/>
  <c r="AY698" i="1" s="1"/>
  <c r="AX714" i="1"/>
  <c r="AY714" i="1" s="1"/>
  <c r="AX730" i="1"/>
  <c r="AY730" i="1" s="1"/>
  <c r="AX746" i="1"/>
  <c r="AY746" i="1" s="1"/>
  <c r="AX762" i="1"/>
  <c r="AY762" i="1" s="1"/>
  <c r="AX778" i="1"/>
  <c r="AY778" i="1" s="1"/>
  <c r="AX794" i="1"/>
  <c r="AY794" i="1" s="1"/>
  <c r="AX810" i="1"/>
  <c r="AY810" i="1" s="1"/>
  <c r="AX826" i="1"/>
  <c r="AY826" i="1" s="1"/>
  <c r="AX842" i="1"/>
  <c r="AY842" i="1" s="1"/>
  <c r="AX858" i="1"/>
  <c r="AY858" i="1" s="1"/>
  <c r="AX874" i="1"/>
  <c r="AY874" i="1" s="1"/>
  <c r="AX894" i="1"/>
  <c r="AY894" i="1" s="1"/>
  <c r="AX910" i="1"/>
  <c r="AY910" i="1" s="1"/>
  <c r="AX926" i="1"/>
  <c r="AY926" i="1" s="1"/>
  <c r="AX942" i="1"/>
  <c r="AY942" i="1" s="1"/>
  <c r="AX958" i="1"/>
  <c r="AY958" i="1" s="1"/>
  <c r="AX974" i="1"/>
  <c r="AY974" i="1" s="1"/>
  <c r="AX994" i="1"/>
  <c r="AY994" i="1" s="1"/>
  <c r="AX1010" i="1"/>
  <c r="AY1010" i="1" s="1"/>
  <c r="AX1026" i="1"/>
  <c r="AY1026" i="1" s="1"/>
  <c r="AX1042" i="1"/>
  <c r="AY1042" i="1" s="1"/>
  <c r="AX1058" i="1"/>
  <c r="AY1058" i="1" s="1"/>
  <c r="AX1074" i="1"/>
  <c r="AY1074" i="1" s="1"/>
  <c r="AX1090" i="1"/>
  <c r="AY1090" i="1" s="1"/>
  <c r="AX1106" i="1"/>
  <c r="AY1106" i="1" s="1"/>
  <c r="AX1122" i="1"/>
  <c r="AY1122" i="1" s="1"/>
  <c r="AX1138" i="1"/>
  <c r="AY1138" i="1" s="1"/>
  <c r="AX1154" i="1"/>
  <c r="AY1154" i="1" s="1"/>
  <c r="AX1170" i="1"/>
  <c r="AY1170" i="1" s="1"/>
  <c r="AX1186" i="1"/>
  <c r="AY1186" i="1" s="1"/>
  <c r="AX1202" i="1"/>
  <c r="AY1202" i="1" s="1"/>
  <c r="AX1218" i="1"/>
  <c r="AY1218" i="1" s="1"/>
  <c r="AX1238" i="1"/>
  <c r="AY1238" i="1" s="1"/>
  <c r="AX1254" i="1"/>
  <c r="AY1254" i="1" s="1"/>
  <c r="AX1270" i="1"/>
  <c r="AY1270" i="1" s="1"/>
  <c r="AX1278" i="1"/>
  <c r="AY1278" i="1" s="1"/>
  <c r="AX1294" i="1"/>
  <c r="AY1294" i="1" s="1"/>
  <c r="AX1310" i="1"/>
  <c r="AY1310" i="1" s="1"/>
  <c r="AX1326" i="1"/>
  <c r="AY1326" i="1" s="1"/>
  <c r="AX1342" i="1"/>
  <c r="AY1342" i="1" s="1"/>
  <c r="AX1358" i="1"/>
  <c r="AY1358" i="1" s="1"/>
  <c r="AX1374" i="1"/>
  <c r="AY1374" i="1" s="1"/>
  <c r="AX1390" i="1"/>
  <c r="AY1390" i="1" s="1"/>
  <c r="AX1406" i="1"/>
  <c r="AY1406" i="1" s="1"/>
  <c r="AX1422" i="1"/>
  <c r="AY1422" i="1" s="1"/>
  <c r="AX1438" i="1"/>
  <c r="AY1438" i="1" s="1"/>
  <c r="AX1454" i="1"/>
  <c r="AY1454" i="1" s="1"/>
  <c r="AX1470" i="1"/>
  <c r="AY1470" i="1" s="1"/>
  <c r="AX1486" i="1"/>
  <c r="AY1486" i="1" s="1"/>
  <c r="AX1502" i="1"/>
  <c r="AY1502" i="1" s="1"/>
  <c r="AX1518" i="1"/>
  <c r="AY1518" i="1" s="1"/>
  <c r="AX1534" i="1"/>
  <c r="AY1534" i="1" s="1"/>
  <c r="AX1550" i="1"/>
  <c r="AY1550" i="1" s="1"/>
  <c r="AX1566" i="1"/>
  <c r="AY1566" i="1" s="1"/>
  <c r="AX1582" i="1"/>
  <c r="AY1582" i="1" s="1"/>
  <c r="AX1598" i="1"/>
  <c r="AY1598" i="1" s="1"/>
  <c r="AX415" i="1"/>
  <c r="AY415" i="1" s="1"/>
  <c r="AX435" i="1"/>
  <c r="AY435" i="1" s="1"/>
  <c r="AX455" i="1"/>
  <c r="AY455" i="1" s="1"/>
  <c r="AX479" i="1"/>
  <c r="AY479" i="1" s="1"/>
  <c r="AX499" i="1"/>
  <c r="AY499" i="1" s="1"/>
  <c r="AX519" i="1"/>
  <c r="AY519" i="1" s="1"/>
  <c r="AX543" i="1"/>
  <c r="AY543" i="1" s="1"/>
  <c r="AX563" i="1"/>
  <c r="AY563" i="1" s="1"/>
  <c r="AX583" i="1"/>
  <c r="AY583" i="1" s="1"/>
  <c r="AX607" i="1"/>
  <c r="AY607" i="1" s="1"/>
  <c r="AX627" i="1"/>
  <c r="AY627" i="1" s="1"/>
  <c r="AX647" i="1"/>
  <c r="AY647" i="1" s="1"/>
  <c r="AX671" i="1"/>
  <c r="AY671" i="1" s="1"/>
  <c r="AX691" i="1"/>
  <c r="AY691" i="1" s="1"/>
  <c r="AX711" i="1"/>
  <c r="AY711" i="1" s="1"/>
  <c r="AX735" i="1"/>
  <c r="AY735" i="1" s="1"/>
  <c r="AX755" i="1"/>
  <c r="AY755" i="1" s="1"/>
  <c r="AX775" i="1"/>
  <c r="AY775" i="1" s="1"/>
  <c r="AX799" i="1"/>
  <c r="AY799" i="1" s="1"/>
  <c r="AX819" i="1"/>
  <c r="AY819" i="1" s="1"/>
  <c r="AX839" i="1"/>
  <c r="AY839" i="1" s="1"/>
  <c r="AX863" i="1"/>
  <c r="AY863" i="1" s="1"/>
  <c r="AX883" i="1"/>
  <c r="AY883" i="1" s="1"/>
  <c r="AX903" i="1"/>
  <c r="AY903" i="1" s="1"/>
  <c r="AX927" i="1"/>
  <c r="AY927" i="1" s="1"/>
  <c r="AX947" i="1"/>
  <c r="AY947" i="1" s="1"/>
  <c r="AX967" i="1"/>
  <c r="AY967" i="1" s="1"/>
  <c r="AX991" i="1"/>
  <c r="AY991" i="1" s="1"/>
  <c r="AX1011" i="1"/>
  <c r="AY1011" i="1" s="1"/>
  <c r="AX1031" i="1"/>
  <c r="AY1031" i="1" s="1"/>
  <c r="AX1055" i="1"/>
  <c r="AY1055" i="1" s="1"/>
  <c r="AX1075" i="1"/>
  <c r="AY1075" i="1" s="1"/>
  <c r="AX1095" i="1"/>
  <c r="AY1095" i="1" s="1"/>
  <c r="AX1119" i="1"/>
  <c r="AY1119" i="1" s="1"/>
  <c r="AX1139" i="1"/>
  <c r="AY1139" i="1" s="1"/>
  <c r="AX1159" i="1"/>
  <c r="AY1159" i="1" s="1"/>
  <c r="AX1183" i="1"/>
  <c r="AY1183" i="1" s="1"/>
  <c r="AX1203" i="1"/>
  <c r="AY1203" i="1" s="1"/>
  <c r="AX1223" i="1"/>
  <c r="AY1223" i="1" s="1"/>
  <c r="AX1247" i="1"/>
  <c r="AY1247" i="1" s="1"/>
  <c r="AX1267" i="1"/>
  <c r="AY1267" i="1" s="1"/>
  <c r="AX1287" i="1"/>
  <c r="AY1287" i="1" s="1"/>
  <c r="AX1311" i="1"/>
  <c r="AY1311" i="1" s="1"/>
  <c r="AX1331" i="1"/>
  <c r="AY1331" i="1" s="1"/>
  <c r="AX1351" i="1"/>
  <c r="AY1351" i="1" s="1"/>
  <c r="AX1371" i="1"/>
  <c r="AY1371" i="1" s="1"/>
  <c r="AX1387" i="1"/>
  <c r="AY1387" i="1" s="1"/>
  <c r="AX1403" i="1"/>
  <c r="AY1403" i="1" s="1"/>
  <c r="AX1419" i="1"/>
  <c r="AY1419" i="1" s="1"/>
  <c r="AX1435" i="1"/>
  <c r="AY1435" i="1" s="1"/>
  <c r="AX1451" i="1"/>
  <c r="AY1451" i="1" s="1"/>
  <c r="AX1467" i="1"/>
  <c r="AY1467" i="1" s="1"/>
  <c r="AX1483" i="1"/>
  <c r="AY1483" i="1" s="1"/>
  <c r="AX1499" i="1"/>
  <c r="AY1499" i="1" s="1"/>
  <c r="AX1515" i="1"/>
  <c r="AY1515" i="1" s="1"/>
  <c r="AX1531" i="1"/>
  <c r="AY1531" i="1" s="1"/>
  <c r="AX1547" i="1"/>
  <c r="AY1547" i="1" s="1"/>
  <c r="AX1563" i="1"/>
  <c r="AY1563" i="1" s="1"/>
  <c r="AX1579" i="1"/>
  <c r="AY1579" i="1" s="1"/>
  <c r="AX1595" i="1"/>
  <c r="AY1595" i="1" s="1"/>
  <c r="AX28" i="1"/>
  <c r="AY28" i="1" s="1"/>
  <c r="AX60" i="1"/>
  <c r="AY60" i="1" s="1"/>
  <c r="AX88" i="1"/>
  <c r="AY88" i="1" s="1"/>
  <c r="AX108" i="1"/>
  <c r="AY108" i="1" s="1"/>
  <c r="AX132" i="1"/>
  <c r="AY132" i="1" s="1"/>
  <c r="AX152" i="1"/>
  <c r="AY152" i="1" s="1"/>
  <c r="AX172" i="1"/>
  <c r="AY172" i="1" s="1"/>
  <c r="AX196" i="1"/>
  <c r="AY196" i="1" s="1"/>
  <c r="AX216" i="1"/>
  <c r="AY216" i="1" s="1"/>
  <c r="AX248" i="1"/>
  <c r="AY248" i="1" s="1"/>
  <c r="AX268" i="1"/>
  <c r="AY268" i="1" s="1"/>
  <c r="AX292" i="1"/>
  <c r="AY292" i="1" s="1"/>
  <c r="AX312" i="1"/>
  <c r="AY312" i="1" s="1"/>
  <c r="AX332" i="1"/>
  <c r="AY332" i="1" s="1"/>
  <c r="AX356" i="1"/>
  <c r="AY356" i="1" s="1"/>
  <c r="AX376" i="1"/>
  <c r="AY376" i="1" s="1"/>
  <c r="AX396" i="1"/>
  <c r="AY396" i="1" s="1"/>
  <c r="AX420" i="1"/>
  <c r="AY420" i="1" s="1"/>
  <c r="AX440" i="1"/>
  <c r="AY440" i="1" s="1"/>
  <c r="AX460" i="1"/>
  <c r="AY460" i="1" s="1"/>
  <c r="AX484" i="1"/>
  <c r="AY484" i="1" s="1"/>
  <c r="AX504" i="1"/>
  <c r="AY504" i="1" s="1"/>
  <c r="AX524" i="1"/>
  <c r="AY524" i="1" s="1"/>
  <c r="AX548" i="1"/>
  <c r="AY548" i="1" s="1"/>
  <c r="AX568" i="1"/>
  <c r="AY568" i="1" s="1"/>
  <c r="AX588" i="1"/>
  <c r="AY588" i="1" s="1"/>
  <c r="AX612" i="1"/>
  <c r="AY612" i="1" s="1"/>
  <c r="AX632" i="1"/>
  <c r="AY632" i="1" s="1"/>
  <c r="AX652" i="1"/>
  <c r="AY652" i="1" s="1"/>
  <c r="AX676" i="1"/>
  <c r="AY676" i="1" s="1"/>
  <c r="AX696" i="1"/>
  <c r="AY696" i="1" s="1"/>
  <c r="AX716" i="1"/>
  <c r="AY716" i="1" s="1"/>
  <c r="AX740" i="1"/>
  <c r="AY740" i="1" s="1"/>
  <c r="AX760" i="1"/>
  <c r="AY760" i="1" s="1"/>
  <c r="AX780" i="1"/>
  <c r="AY780" i="1" s="1"/>
  <c r="AX804" i="1"/>
  <c r="AY804" i="1" s="1"/>
  <c r="AX824" i="1"/>
  <c r="AY824" i="1" s="1"/>
  <c r="AX844" i="1"/>
  <c r="AY844" i="1" s="1"/>
  <c r="AX868" i="1"/>
  <c r="AY868" i="1" s="1"/>
  <c r="AX888" i="1"/>
  <c r="AY888" i="1" s="1"/>
  <c r="AX908" i="1"/>
  <c r="AY908" i="1" s="1"/>
  <c r="AX932" i="1"/>
  <c r="AY932" i="1" s="1"/>
  <c r="AX952" i="1"/>
  <c r="AY952" i="1" s="1"/>
  <c r="AX972" i="1"/>
  <c r="AY972" i="1" s="1"/>
  <c r="AX996" i="1"/>
  <c r="AY996" i="1" s="1"/>
  <c r="AX1016" i="1"/>
  <c r="AY1016" i="1" s="1"/>
  <c r="AX1036" i="1"/>
  <c r="AY1036" i="1" s="1"/>
  <c r="AX1060" i="1"/>
  <c r="AY1060" i="1" s="1"/>
  <c r="AX1080" i="1"/>
  <c r="AY1080" i="1" s="1"/>
  <c r="AX1100" i="1"/>
  <c r="AY1100" i="1" s="1"/>
  <c r="AX1124" i="1"/>
  <c r="AY1124" i="1" s="1"/>
  <c r="AX1144" i="1"/>
  <c r="AY1144" i="1" s="1"/>
  <c r="AX1164" i="1"/>
  <c r="AY1164" i="1" s="1"/>
  <c r="AX1188" i="1"/>
  <c r="AY1188" i="1" s="1"/>
  <c r="AX1208" i="1"/>
  <c r="AY1208" i="1" s="1"/>
  <c r="AX1228" i="1"/>
  <c r="AY1228" i="1" s="1"/>
  <c r="AX1252" i="1"/>
  <c r="AY1252" i="1" s="1"/>
  <c r="AX1272" i="1"/>
  <c r="AY1272" i="1" s="1"/>
  <c r="AX1292" i="1"/>
  <c r="AY1292" i="1" s="1"/>
  <c r="AX1316" i="1"/>
  <c r="AY1316" i="1" s="1"/>
  <c r="AX1336" i="1"/>
  <c r="AY1336" i="1" s="1"/>
  <c r="AX1356" i="1"/>
  <c r="AY1356" i="1" s="1"/>
  <c r="AX1376" i="1"/>
  <c r="AY1376" i="1" s="1"/>
  <c r="AX1392" i="1"/>
  <c r="AY1392" i="1" s="1"/>
  <c r="AX1408" i="1"/>
  <c r="AY1408" i="1" s="1"/>
  <c r="AX1424" i="1"/>
  <c r="AY1424" i="1" s="1"/>
  <c r="AX1440" i="1"/>
  <c r="AY1440" i="1" s="1"/>
  <c r="AX1460" i="1"/>
  <c r="AY1460" i="1" s="1"/>
  <c r="AX1476" i="1"/>
  <c r="AY1476" i="1" s="1"/>
  <c r="AX1492" i="1"/>
  <c r="AY1492" i="1" s="1"/>
  <c r="AX1508" i="1"/>
  <c r="AY1508" i="1" s="1"/>
  <c r="AX1524" i="1"/>
  <c r="AY1524" i="1" s="1"/>
  <c r="AX1540" i="1"/>
  <c r="AY1540" i="1" s="1"/>
  <c r="AX1556" i="1"/>
  <c r="AY1556" i="1" s="1"/>
  <c r="AX1572" i="1"/>
  <c r="AY1572" i="1" s="1"/>
  <c r="AX1588" i="1"/>
  <c r="AY1588" i="1" s="1"/>
  <c r="AX1604" i="1"/>
  <c r="AY1604" i="1" s="1"/>
  <c r="AX1385" i="1"/>
  <c r="AY1385" i="1" s="1"/>
  <c r="AX1421" i="1"/>
  <c r="AY1421" i="1" s="1"/>
  <c r="AX1453" i="1"/>
  <c r="AY1453" i="1" s="1"/>
  <c r="AX1485" i="1"/>
  <c r="AY1485" i="1" s="1"/>
  <c r="AX1517" i="1"/>
  <c r="AY1517" i="1" s="1"/>
  <c r="AX1549" i="1"/>
  <c r="AY1549" i="1" s="1"/>
  <c r="AX1581" i="1"/>
  <c r="AY1581" i="1" s="1"/>
  <c r="AX1593" i="1"/>
  <c r="AY1593" i="1" s="1"/>
  <c r="AX608" i="1"/>
  <c r="AY608" i="1" s="1"/>
  <c r="AX672" i="1"/>
  <c r="AY672" i="1" s="1"/>
  <c r="AX736" i="1"/>
  <c r="AY736" i="1" s="1"/>
  <c r="AX800" i="1"/>
  <c r="AY800" i="1" s="1"/>
  <c r="AX864" i="1"/>
  <c r="AY864" i="1" s="1"/>
  <c r="AX928" i="1"/>
  <c r="AY928" i="1" s="1"/>
  <c r="AX992" i="1"/>
  <c r="AY992" i="1" s="1"/>
  <c r="AX1056" i="1"/>
  <c r="AY1056" i="1" s="1"/>
  <c r="AX1120" i="1"/>
  <c r="AY1120" i="1" s="1"/>
  <c r="AX1184" i="1"/>
  <c r="AY1184" i="1" s="1"/>
  <c r="AX1248" i="1"/>
  <c r="AY1248" i="1" s="1"/>
  <c r="AX1312" i="1"/>
  <c r="AY1312" i="1" s="1"/>
  <c r="AX505" i="1"/>
  <c r="AY505" i="1" s="1"/>
  <c r="AX521" i="1"/>
  <c r="AY521" i="1" s="1"/>
  <c r="AX533" i="1"/>
  <c r="AY533" i="1" s="1"/>
  <c r="AX549" i="1"/>
  <c r="AY549" i="1" s="1"/>
  <c r="AX565" i="1"/>
  <c r="AY565" i="1" s="1"/>
  <c r="AX581" i="1"/>
  <c r="AY581" i="1" s="1"/>
  <c r="AX597" i="1"/>
  <c r="AY597" i="1" s="1"/>
  <c r="AX613" i="1"/>
  <c r="AY613" i="1" s="1"/>
  <c r="AX629" i="1"/>
  <c r="AY629" i="1" s="1"/>
  <c r="AX645" i="1"/>
  <c r="AY645" i="1" s="1"/>
  <c r="AX661" i="1"/>
  <c r="AY661" i="1" s="1"/>
  <c r="AX677" i="1"/>
  <c r="AY677" i="1" s="1"/>
  <c r="AX693" i="1"/>
  <c r="AY693" i="1" s="1"/>
  <c r="AX709" i="1"/>
  <c r="AY709" i="1" s="1"/>
  <c r="AX725" i="1"/>
  <c r="AY725" i="1" s="1"/>
  <c r="AX741" i="1"/>
  <c r="AY741" i="1" s="1"/>
  <c r="AX757" i="1"/>
  <c r="AY757" i="1" s="1"/>
  <c r="AX773" i="1"/>
  <c r="AY773" i="1" s="1"/>
  <c r="AX789" i="1"/>
  <c r="AY789" i="1" s="1"/>
  <c r="AX805" i="1"/>
  <c r="AY805" i="1" s="1"/>
  <c r="AX821" i="1"/>
  <c r="AY821" i="1" s="1"/>
  <c r="AX837" i="1"/>
  <c r="AY837" i="1" s="1"/>
  <c r="AX853" i="1"/>
  <c r="AY853" i="1" s="1"/>
  <c r="AX869" i="1"/>
  <c r="AY869" i="1" s="1"/>
  <c r="AX885" i="1"/>
  <c r="AY885" i="1" s="1"/>
  <c r="AX901" i="1"/>
  <c r="AY901" i="1" s="1"/>
  <c r="AX917" i="1"/>
  <c r="AY917" i="1" s="1"/>
  <c r="AX933" i="1"/>
  <c r="AY933" i="1" s="1"/>
  <c r="AX949" i="1"/>
  <c r="AY949" i="1" s="1"/>
  <c r="AX965" i="1"/>
  <c r="AY965" i="1" s="1"/>
  <c r="AX981" i="1"/>
  <c r="AY981" i="1" s="1"/>
  <c r="AX997" i="1"/>
  <c r="AY997" i="1" s="1"/>
  <c r="AX1013" i="1"/>
  <c r="AY1013" i="1" s="1"/>
  <c r="AX1029" i="1"/>
  <c r="AY1029" i="1" s="1"/>
  <c r="AX1045" i="1"/>
  <c r="AY1045" i="1" s="1"/>
  <c r="AX1061" i="1"/>
  <c r="AY1061" i="1" s="1"/>
  <c r="AX1077" i="1"/>
  <c r="AY1077" i="1" s="1"/>
  <c r="AX1093" i="1"/>
  <c r="AY1093" i="1" s="1"/>
  <c r="AX1109" i="1"/>
  <c r="AY1109" i="1" s="1"/>
  <c r="AX1125" i="1"/>
  <c r="AY1125" i="1" s="1"/>
  <c r="AX1141" i="1"/>
  <c r="AY1141" i="1" s="1"/>
  <c r="AX1157" i="1"/>
  <c r="AY1157" i="1" s="1"/>
  <c r="AX1173" i="1"/>
  <c r="AY1173" i="1" s="1"/>
  <c r="AX1189" i="1"/>
  <c r="AY1189" i="1" s="1"/>
  <c r="AX1205" i="1"/>
  <c r="AY1205" i="1" s="1"/>
  <c r="AX1221" i="1"/>
  <c r="AY1221" i="1" s="1"/>
  <c r="AX1237" i="1"/>
  <c r="AY1237" i="1" s="1"/>
  <c r="AX1253" i="1"/>
  <c r="AY1253" i="1" s="1"/>
  <c r="AX1269" i="1"/>
  <c r="AY1269" i="1" s="1"/>
  <c r="AX1285" i="1"/>
  <c r="AY1285" i="1" s="1"/>
  <c r="AX1301" i="1"/>
  <c r="AY1301" i="1" s="1"/>
  <c r="AX1317" i="1"/>
  <c r="AY1317" i="1" s="1"/>
  <c r="AX1333" i="1"/>
  <c r="AY1333" i="1" s="1"/>
  <c r="AX1349" i="1"/>
  <c r="AY1349" i="1" s="1"/>
  <c r="AX1365" i="1"/>
  <c r="AY1365" i="1" s="1"/>
  <c r="AX1393" i="1"/>
  <c r="AY1393" i="1" s="1"/>
  <c r="AX1425" i="1"/>
  <c r="AY1425" i="1" s="1"/>
  <c r="AX1457" i="1"/>
  <c r="AY1457" i="1" s="1"/>
  <c r="AX1489" i="1"/>
  <c r="AY1489" i="1" s="1"/>
  <c r="AX1521" i="1"/>
  <c r="AY1521" i="1" s="1"/>
  <c r="AX1553" i="1"/>
  <c r="AY1553" i="1" s="1"/>
  <c r="AX1585" i="1"/>
  <c r="AY1585" i="1" s="1"/>
  <c r="AX126" i="1"/>
  <c r="AY126" i="1" s="1"/>
  <c r="AX22" i="1"/>
  <c r="AY22" i="1" s="1"/>
  <c r="AX38" i="1"/>
  <c r="AY38" i="1" s="1"/>
  <c r="AX54" i="1"/>
  <c r="AY54" i="1" s="1"/>
  <c r="AX70" i="1"/>
  <c r="AY70" i="1" s="1"/>
  <c r="AX86" i="1"/>
  <c r="AY86" i="1" s="1"/>
  <c r="AX102" i="1"/>
  <c r="AY102" i="1" s="1"/>
  <c r="AX118" i="1"/>
  <c r="AY118" i="1" s="1"/>
  <c r="AX138" i="1"/>
  <c r="AY138" i="1" s="1"/>
  <c r="AX154" i="1"/>
  <c r="AY154" i="1" s="1"/>
  <c r="AX170" i="1"/>
  <c r="AY170" i="1" s="1"/>
  <c r="AX186" i="1"/>
  <c r="AY186" i="1" s="1"/>
  <c r="AX202" i="1"/>
  <c r="AY202" i="1" s="1"/>
  <c r="AX218" i="1"/>
  <c r="AY218" i="1" s="1"/>
  <c r="AX234" i="1"/>
  <c r="AY234" i="1" s="1"/>
  <c r="AX250" i="1"/>
  <c r="AY250" i="1" s="1"/>
  <c r="AX266" i="1"/>
  <c r="AY266" i="1" s="1"/>
  <c r="AX282" i="1"/>
  <c r="AY282" i="1" s="1"/>
  <c r="AX298" i="1"/>
  <c r="AY298" i="1" s="1"/>
  <c r="AX314" i="1"/>
  <c r="AY314" i="1" s="1"/>
  <c r="AX330" i="1"/>
  <c r="AY330" i="1" s="1"/>
  <c r="AX346" i="1"/>
  <c r="AY346" i="1" s="1"/>
  <c r="AX362" i="1"/>
  <c r="AY362" i="1" s="1"/>
  <c r="AX382" i="1"/>
  <c r="AY382" i="1" s="1"/>
  <c r="AX398" i="1"/>
  <c r="AY398" i="1" s="1"/>
  <c r="AX414" i="1"/>
  <c r="AY414" i="1" s="1"/>
  <c r="AX430" i="1"/>
  <c r="AY430" i="1" s="1"/>
  <c r="AX446" i="1"/>
  <c r="AY446" i="1" s="1"/>
  <c r="AX462" i="1"/>
  <c r="AY462" i="1" s="1"/>
  <c r="AX478" i="1"/>
  <c r="AY478" i="1" s="1"/>
  <c r="AX494" i="1"/>
  <c r="AY494" i="1" s="1"/>
  <c r="AX514" i="1"/>
  <c r="AY514" i="1" s="1"/>
  <c r="AX530" i="1"/>
  <c r="AY530" i="1" s="1"/>
  <c r="AX546" i="1"/>
  <c r="AY546" i="1" s="1"/>
  <c r="AX562" i="1"/>
  <c r="AY562" i="1" s="1"/>
  <c r="AX578" i="1"/>
  <c r="AY578" i="1" s="1"/>
  <c r="AX594" i="1"/>
  <c r="AY594" i="1" s="1"/>
  <c r="AX610" i="1"/>
  <c r="AY610" i="1" s="1"/>
  <c r="AX626" i="1"/>
  <c r="AY626" i="1" s="1"/>
  <c r="AX642" i="1"/>
  <c r="AY642" i="1" s="1"/>
  <c r="AX658" i="1"/>
  <c r="AY658" i="1" s="1"/>
  <c r="AX674" i="1"/>
  <c r="AY674" i="1" s="1"/>
  <c r="AX690" i="1"/>
  <c r="AY690" i="1" s="1"/>
  <c r="AX706" i="1"/>
  <c r="AY706" i="1" s="1"/>
  <c r="AX722" i="1"/>
  <c r="AY722" i="1" s="1"/>
  <c r="AX738" i="1"/>
  <c r="AY738" i="1" s="1"/>
  <c r="AX754" i="1"/>
  <c r="AY754" i="1" s="1"/>
  <c r="AX770" i="1"/>
  <c r="AY770" i="1" s="1"/>
  <c r="AX786" i="1"/>
  <c r="AY786" i="1" s="1"/>
  <c r="AX802" i="1"/>
  <c r="AY802" i="1" s="1"/>
  <c r="AX818" i="1"/>
  <c r="AY818" i="1" s="1"/>
  <c r="AX834" i="1"/>
  <c r="AY834" i="1" s="1"/>
  <c r="AX850" i="1"/>
  <c r="AY850" i="1" s="1"/>
  <c r="AX866" i="1"/>
  <c r="AY866" i="1" s="1"/>
  <c r="AX886" i="1"/>
  <c r="AY886" i="1" s="1"/>
  <c r="AX902" i="1"/>
  <c r="AY902" i="1" s="1"/>
  <c r="AX918" i="1"/>
  <c r="AY918" i="1" s="1"/>
  <c r="AX950" i="1"/>
  <c r="AY950" i="1" s="1"/>
  <c r="AX966" i="1"/>
  <c r="AY966" i="1" s="1"/>
  <c r="AX982" i="1"/>
  <c r="AY982" i="1" s="1"/>
  <c r="AX1002" i="1"/>
  <c r="AY1002" i="1" s="1"/>
  <c r="AX1018" i="1"/>
  <c r="AY1018" i="1" s="1"/>
  <c r="AX1034" i="1"/>
  <c r="AY1034" i="1" s="1"/>
  <c r="AX1050" i="1"/>
  <c r="AY1050" i="1" s="1"/>
  <c r="AX1066" i="1"/>
  <c r="AY1066" i="1" s="1"/>
  <c r="AX1082" i="1"/>
  <c r="AY1082" i="1" s="1"/>
  <c r="AX1098" i="1"/>
  <c r="AY1098" i="1" s="1"/>
  <c r="AX1114" i="1"/>
  <c r="AY1114" i="1" s="1"/>
  <c r="AX1130" i="1"/>
  <c r="AY1130" i="1" s="1"/>
  <c r="AX1146" i="1"/>
  <c r="AY1146" i="1" s="1"/>
  <c r="AX1162" i="1"/>
  <c r="AY1162" i="1" s="1"/>
  <c r="AX1178" i="1"/>
  <c r="AY1178" i="1" s="1"/>
  <c r="AX1194" i="1"/>
  <c r="AY1194" i="1" s="1"/>
  <c r="AX1210" i="1"/>
  <c r="AY1210" i="1" s="1"/>
  <c r="AX1226" i="1"/>
  <c r="AY1226" i="1" s="1"/>
  <c r="AX1246" i="1"/>
  <c r="AY1246" i="1" s="1"/>
  <c r="AX1262" i="1"/>
  <c r="AY1262" i="1" s="1"/>
  <c r="AX1286" i="1"/>
  <c r="AY1286" i="1" s="1"/>
  <c r="AX1302" i="1"/>
  <c r="AY1302" i="1" s="1"/>
  <c r="AX1318" i="1"/>
  <c r="AY1318" i="1" s="1"/>
  <c r="AX1334" i="1"/>
  <c r="AY1334" i="1" s="1"/>
  <c r="AX1350" i="1"/>
  <c r="AY1350" i="1" s="1"/>
  <c r="AX1366" i="1"/>
  <c r="AY1366" i="1" s="1"/>
  <c r="AX1382" i="1"/>
  <c r="AY1382" i="1" s="1"/>
  <c r="AX1398" i="1"/>
  <c r="AY1398" i="1" s="1"/>
  <c r="AX1414" i="1"/>
  <c r="AY1414" i="1" s="1"/>
  <c r="AX1430" i="1"/>
  <c r="AY1430" i="1" s="1"/>
  <c r="AX1446" i="1"/>
  <c r="AY1446" i="1" s="1"/>
  <c r="AX1462" i="1"/>
  <c r="AY1462" i="1" s="1"/>
  <c r="AX1478" i="1"/>
  <c r="AY1478" i="1" s="1"/>
  <c r="AX1494" i="1"/>
  <c r="AY1494" i="1" s="1"/>
  <c r="AX1510" i="1"/>
  <c r="AY1510" i="1" s="1"/>
  <c r="AX1526" i="1"/>
  <c r="AY1526" i="1" s="1"/>
  <c r="AX1542" i="1"/>
  <c r="AY1542" i="1" s="1"/>
  <c r="AX1558" i="1"/>
  <c r="AY1558" i="1" s="1"/>
  <c r="AX1574" i="1"/>
  <c r="AY1574" i="1" s="1"/>
  <c r="AX1590" i="1"/>
  <c r="AY1590" i="1" s="1"/>
  <c r="AX403" i="1"/>
  <c r="AY403" i="1" s="1"/>
  <c r="AX423" i="1"/>
  <c r="AY423" i="1" s="1"/>
  <c r="AX447" i="1"/>
  <c r="AY447" i="1" s="1"/>
  <c r="AX467" i="1"/>
  <c r="AY467" i="1" s="1"/>
  <c r="AX487" i="1"/>
  <c r="AY487" i="1" s="1"/>
  <c r="AX511" i="1"/>
  <c r="AY511" i="1" s="1"/>
  <c r="AX531" i="1"/>
  <c r="AY531" i="1" s="1"/>
  <c r="AX551" i="1"/>
  <c r="AY551" i="1" s="1"/>
  <c r="AX575" i="1"/>
  <c r="AY575" i="1" s="1"/>
  <c r="AX595" i="1"/>
  <c r="AY595" i="1" s="1"/>
  <c r="AX615" i="1"/>
  <c r="AY615" i="1" s="1"/>
  <c r="AX639" i="1"/>
  <c r="AY639" i="1" s="1"/>
  <c r="AX659" i="1"/>
  <c r="AY659" i="1" s="1"/>
  <c r="AX679" i="1"/>
  <c r="AY679" i="1" s="1"/>
  <c r="AX703" i="1"/>
  <c r="AY703" i="1" s="1"/>
  <c r="AX723" i="1"/>
  <c r="AY723" i="1" s="1"/>
  <c r="AX743" i="1"/>
  <c r="AY743" i="1" s="1"/>
  <c r="AX767" i="1"/>
  <c r="AY767" i="1" s="1"/>
  <c r="AX787" i="1"/>
  <c r="AY787" i="1" s="1"/>
  <c r="AX807" i="1"/>
  <c r="AY807" i="1" s="1"/>
  <c r="AX831" i="1"/>
  <c r="AY831" i="1" s="1"/>
  <c r="AX851" i="1"/>
  <c r="AY851" i="1" s="1"/>
  <c r="AX871" i="1"/>
  <c r="AY871" i="1" s="1"/>
  <c r="AX895" i="1"/>
  <c r="AY895" i="1" s="1"/>
  <c r="AX915" i="1"/>
  <c r="AY915" i="1" s="1"/>
  <c r="AX935" i="1"/>
  <c r="AY935" i="1" s="1"/>
  <c r="AX959" i="1"/>
  <c r="AY959" i="1" s="1"/>
  <c r="AX979" i="1"/>
  <c r="AY979" i="1" s="1"/>
  <c r="AX999" i="1"/>
  <c r="AY999" i="1" s="1"/>
  <c r="AX1023" i="1"/>
  <c r="AY1023" i="1" s="1"/>
  <c r="AX1043" i="1"/>
  <c r="AY1043" i="1" s="1"/>
  <c r="AX1063" i="1"/>
  <c r="AY1063" i="1" s="1"/>
  <c r="AX1087" i="1"/>
  <c r="AY1087" i="1" s="1"/>
  <c r="AX1107" i="1"/>
  <c r="AY1107" i="1" s="1"/>
  <c r="AX1127" i="1"/>
  <c r="AY1127" i="1" s="1"/>
  <c r="AX1151" i="1"/>
  <c r="AY1151" i="1" s="1"/>
  <c r="AX1171" i="1"/>
  <c r="AY1171" i="1" s="1"/>
  <c r="AX1191" i="1"/>
  <c r="AY1191" i="1" s="1"/>
  <c r="AX1215" i="1"/>
  <c r="AY1215" i="1" s="1"/>
  <c r="AX1235" i="1"/>
  <c r="AY1235" i="1" s="1"/>
  <c r="AX1255" i="1"/>
  <c r="AY1255" i="1" s="1"/>
  <c r="AX1279" i="1"/>
  <c r="AY1279" i="1" s="1"/>
  <c r="AX1299" i="1"/>
  <c r="AY1299" i="1" s="1"/>
  <c r="AX1319" i="1"/>
  <c r="AY1319" i="1" s="1"/>
  <c r="AX1343" i="1"/>
  <c r="AY1343" i="1" s="1"/>
  <c r="AX1363" i="1"/>
  <c r="AY1363" i="1" s="1"/>
  <c r="AX1379" i="1"/>
  <c r="AY1379" i="1" s="1"/>
  <c r="AX1395" i="1"/>
  <c r="AY1395" i="1" s="1"/>
  <c r="AX1411" i="1"/>
  <c r="AY1411" i="1" s="1"/>
  <c r="AX1427" i="1"/>
  <c r="AY1427" i="1" s="1"/>
  <c r="AX1443" i="1"/>
  <c r="AY1443" i="1" s="1"/>
  <c r="AX1459" i="1"/>
  <c r="AY1459" i="1" s="1"/>
  <c r="AX1475" i="1"/>
  <c r="AY1475" i="1" s="1"/>
  <c r="AX1491" i="1"/>
  <c r="AY1491" i="1" s="1"/>
  <c r="AX1507" i="1"/>
  <c r="AY1507" i="1" s="1"/>
  <c r="AX1523" i="1"/>
  <c r="AY1523" i="1" s="1"/>
  <c r="AX1539" i="1"/>
  <c r="AY1539" i="1" s="1"/>
  <c r="AX1555" i="1"/>
  <c r="AY1555" i="1" s="1"/>
  <c r="AX1571" i="1"/>
  <c r="AY1571" i="1" s="1"/>
  <c r="AX1587" i="1"/>
  <c r="AY1587" i="1" s="1"/>
  <c r="AX1603" i="1"/>
  <c r="AY1603" i="1" s="1"/>
  <c r="AX44" i="1"/>
  <c r="AY44" i="1" s="1"/>
  <c r="AX76" i="1"/>
  <c r="AY76" i="1" s="1"/>
  <c r="AX100" i="1"/>
  <c r="AY100" i="1" s="1"/>
  <c r="AX120" i="1"/>
  <c r="AY120" i="1" s="1"/>
  <c r="AX140" i="1"/>
  <c r="AY140" i="1" s="1"/>
  <c r="AX164" i="1"/>
  <c r="AY164" i="1" s="1"/>
  <c r="AX184" i="1"/>
  <c r="AY184" i="1" s="1"/>
  <c r="AX204" i="1"/>
  <c r="AY204" i="1" s="1"/>
  <c r="AX228" i="1"/>
  <c r="AY228" i="1" s="1"/>
  <c r="AX236" i="1"/>
  <c r="AY236" i="1" s="1"/>
  <c r="AX260" i="1"/>
  <c r="AY260" i="1" s="1"/>
  <c r="AX280" i="1"/>
  <c r="AY280" i="1" s="1"/>
  <c r="AX300" i="1"/>
  <c r="AY300" i="1" s="1"/>
  <c r="AX324" i="1"/>
  <c r="AY324" i="1" s="1"/>
  <c r="AX344" i="1"/>
  <c r="AY344" i="1" s="1"/>
  <c r="AX364" i="1"/>
  <c r="AY364" i="1" s="1"/>
  <c r="AX388" i="1"/>
  <c r="AY388" i="1" s="1"/>
  <c r="AX408" i="1"/>
  <c r="AY408" i="1" s="1"/>
  <c r="AX428" i="1"/>
  <c r="AY428" i="1" s="1"/>
  <c r="AX452" i="1"/>
  <c r="AY452" i="1" s="1"/>
  <c r="AX472" i="1"/>
  <c r="AY472" i="1" s="1"/>
  <c r="AX492" i="1"/>
  <c r="AY492" i="1" s="1"/>
  <c r="AX516" i="1"/>
  <c r="AY516" i="1" s="1"/>
  <c r="AX536" i="1"/>
  <c r="AY536" i="1" s="1"/>
  <c r="AX556" i="1"/>
  <c r="AY556" i="1" s="1"/>
  <c r="AX580" i="1"/>
  <c r="AY580" i="1" s="1"/>
  <c r="AX600" i="1"/>
  <c r="AY600" i="1" s="1"/>
  <c r="AX620" i="1"/>
  <c r="AY620" i="1" s="1"/>
  <c r="AX644" i="1"/>
  <c r="AY644" i="1" s="1"/>
  <c r="AX664" i="1"/>
  <c r="AY664" i="1" s="1"/>
  <c r="AX684" i="1"/>
  <c r="AY684" i="1" s="1"/>
  <c r="AX708" i="1"/>
  <c r="AY708" i="1" s="1"/>
  <c r="AX728" i="1"/>
  <c r="AY728" i="1" s="1"/>
  <c r="AX748" i="1"/>
  <c r="AY748" i="1" s="1"/>
  <c r="AX772" i="1"/>
  <c r="AY772" i="1" s="1"/>
  <c r="AX792" i="1"/>
  <c r="AY792" i="1" s="1"/>
  <c r="AX812" i="1"/>
  <c r="AY812" i="1" s="1"/>
  <c r="AX836" i="1"/>
  <c r="AY836" i="1" s="1"/>
  <c r="AX856" i="1"/>
  <c r="AY856" i="1" s="1"/>
  <c r="AX876" i="1"/>
  <c r="AY876" i="1" s="1"/>
  <c r="AX900" i="1"/>
  <c r="AY900" i="1" s="1"/>
  <c r="AX920" i="1"/>
  <c r="AY920" i="1" s="1"/>
  <c r="AX940" i="1"/>
  <c r="AY940" i="1" s="1"/>
  <c r="AX964" i="1"/>
  <c r="AY964" i="1" s="1"/>
  <c r="AX984" i="1"/>
  <c r="AY984" i="1" s="1"/>
  <c r="AX1004" i="1"/>
  <c r="AY1004" i="1" s="1"/>
  <c r="AX1028" i="1"/>
  <c r="AY1028" i="1" s="1"/>
  <c r="AX1048" i="1"/>
  <c r="AY1048" i="1" s="1"/>
  <c r="AX1068" i="1"/>
  <c r="AY1068" i="1" s="1"/>
  <c r="AX1092" i="1"/>
  <c r="AY1092" i="1" s="1"/>
  <c r="AX1112" i="1"/>
  <c r="AY1112" i="1" s="1"/>
  <c r="AX1132" i="1"/>
  <c r="AY1132" i="1" s="1"/>
  <c r="AX1156" i="1"/>
  <c r="AY1156" i="1" s="1"/>
  <c r="AX1176" i="1"/>
  <c r="AY1176" i="1" s="1"/>
  <c r="AX1196" i="1"/>
  <c r="AY1196" i="1" s="1"/>
  <c r="AX1220" i="1"/>
  <c r="AY1220" i="1" s="1"/>
  <c r="AX1240" i="1"/>
  <c r="AY1240" i="1" s="1"/>
  <c r="AX1260" i="1"/>
  <c r="AY1260" i="1" s="1"/>
  <c r="AX1284" i="1"/>
  <c r="AY1284" i="1" s="1"/>
  <c r="AX1304" i="1"/>
  <c r="AY1304" i="1" s="1"/>
  <c r="AX1324" i="1"/>
  <c r="AY1324" i="1" s="1"/>
  <c r="AX1348" i="1"/>
  <c r="AY1348" i="1" s="1"/>
  <c r="AX1368" i="1"/>
  <c r="AY1368" i="1" s="1"/>
  <c r="AX1384" i="1"/>
  <c r="AY1384" i="1" s="1"/>
  <c r="AX1400" i="1"/>
  <c r="AY1400" i="1" s="1"/>
  <c r="AX1416" i="1"/>
  <c r="AY1416" i="1" s="1"/>
  <c r="AX1432" i="1"/>
  <c r="AY1432" i="1" s="1"/>
  <c r="AX1452" i="1"/>
  <c r="AY1452" i="1" s="1"/>
  <c r="AX1468" i="1"/>
  <c r="AY1468" i="1" s="1"/>
  <c r="AX1484" i="1"/>
  <c r="AY1484" i="1" s="1"/>
  <c r="AX1500" i="1"/>
  <c r="AY1500" i="1" s="1"/>
  <c r="AX1516" i="1"/>
  <c r="AY1516" i="1" s="1"/>
  <c r="AX1532" i="1"/>
  <c r="AY1532" i="1" s="1"/>
  <c r="AX1548" i="1"/>
  <c r="AY1548" i="1" s="1"/>
  <c r="AX1564" i="1"/>
  <c r="AY1564" i="1" s="1"/>
  <c r="AX1580" i="1"/>
  <c r="AY1580" i="1" s="1"/>
  <c r="AX1596" i="1"/>
  <c r="AY1596" i="1" s="1"/>
  <c r="AX1369" i="1"/>
  <c r="AY1369" i="1" s="1"/>
  <c r="AX427" i="1"/>
  <c r="AY427" i="1" s="1"/>
  <c r="AX491" i="1"/>
  <c r="AY491" i="1" s="1"/>
  <c r="AX555" i="1"/>
  <c r="AY555" i="1" s="1"/>
  <c r="AX619" i="1"/>
  <c r="AY619" i="1" s="1"/>
  <c r="AX683" i="1"/>
  <c r="AY683" i="1" s="1"/>
  <c r="AX747" i="1"/>
  <c r="AY747" i="1" s="1"/>
  <c r="AX811" i="1"/>
  <c r="AY811" i="1" s="1"/>
  <c r="AX875" i="1"/>
  <c r="AY875" i="1" s="1"/>
  <c r="AX939" i="1"/>
  <c r="AY939" i="1" s="1"/>
  <c r="AX1003" i="1"/>
  <c r="AY1003" i="1" s="1"/>
  <c r="AX1067" i="1"/>
  <c r="AY1067" i="1" s="1"/>
  <c r="AX1131" i="1"/>
  <c r="AY1131" i="1" s="1"/>
  <c r="AX1195" i="1"/>
  <c r="AY1195" i="1" s="1"/>
  <c r="AX1259" i="1"/>
  <c r="AY1259" i="1" s="1"/>
  <c r="AX1323" i="1"/>
  <c r="AY1323" i="1" s="1"/>
  <c r="AX48" i="1"/>
  <c r="AY48" i="1" s="1"/>
  <c r="AX112" i="1"/>
  <c r="AY112" i="1" s="1"/>
  <c r="AX176" i="1"/>
  <c r="AY176" i="1" s="1"/>
  <c r="AX240" i="1"/>
  <c r="AY240" i="1" s="1"/>
  <c r="AX304" i="1"/>
  <c r="AY304" i="1" s="1"/>
  <c r="AX368" i="1"/>
  <c r="AY368" i="1" s="1"/>
  <c r="AX432" i="1"/>
  <c r="AY432" i="1" s="1"/>
  <c r="AX496" i="1"/>
  <c r="AY496" i="1" s="1"/>
  <c r="AX560" i="1"/>
  <c r="AY560" i="1" s="1"/>
  <c r="AX624" i="1"/>
  <c r="AY624" i="1" s="1"/>
  <c r="AX688" i="1"/>
  <c r="AY688" i="1" s="1"/>
  <c r="AX752" i="1"/>
  <c r="AY752" i="1" s="1"/>
  <c r="AX816" i="1"/>
  <c r="AY816" i="1" s="1"/>
  <c r="AX880" i="1"/>
  <c r="AY880" i="1" s="1"/>
  <c r="AX944" i="1"/>
  <c r="AY944" i="1" s="1"/>
  <c r="AX1008" i="1"/>
  <c r="AY1008" i="1" s="1"/>
  <c r="AX1072" i="1"/>
  <c r="AY1072" i="1" s="1"/>
  <c r="AX1136" i="1"/>
  <c r="AY1136" i="1" s="1"/>
  <c r="AX1200" i="1"/>
  <c r="AY1200" i="1" s="1"/>
  <c r="AX1264" i="1"/>
  <c r="AY1264" i="1" s="1"/>
  <c r="AX1328" i="1"/>
  <c r="AY1328" i="1" s="1"/>
  <c r="AX509" i="1"/>
  <c r="AY509" i="1" s="1"/>
  <c r="AX537" i="1"/>
  <c r="AY537" i="1" s="1"/>
  <c r="AX553" i="1"/>
  <c r="AY553" i="1" s="1"/>
  <c r="AX569" i="1"/>
  <c r="AY569" i="1" s="1"/>
  <c r="AX585" i="1"/>
  <c r="AY585" i="1" s="1"/>
  <c r="AX601" i="1"/>
  <c r="AY601" i="1" s="1"/>
  <c r="AX617" i="1"/>
  <c r="AY617" i="1" s="1"/>
  <c r="AX633" i="1"/>
  <c r="AY633" i="1" s="1"/>
  <c r="AX649" i="1"/>
  <c r="AY649" i="1" s="1"/>
  <c r="AX665" i="1"/>
  <c r="AY665" i="1" s="1"/>
  <c r="AX681" i="1"/>
  <c r="AY681" i="1" s="1"/>
  <c r="AX697" i="1"/>
  <c r="AY697" i="1" s="1"/>
  <c r="AX713" i="1"/>
  <c r="AY713" i="1" s="1"/>
  <c r="AX729" i="1"/>
  <c r="AY729" i="1" s="1"/>
  <c r="AX745" i="1"/>
  <c r="AY745" i="1" s="1"/>
  <c r="AX761" i="1"/>
  <c r="AY761" i="1" s="1"/>
  <c r="AX777" i="1"/>
  <c r="AY777" i="1" s="1"/>
  <c r="AX793" i="1"/>
  <c r="AY793" i="1" s="1"/>
  <c r="AX825" i="1"/>
  <c r="AY825" i="1" s="1"/>
  <c r="AX841" i="1"/>
  <c r="AY841" i="1" s="1"/>
  <c r="AX857" i="1"/>
  <c r="AY857" i="1" s="1"/>
  <c r="AX873" i="1"/>
  <c r="AY873" i="1" s="1"/>
  <c r="AX889" i="1"/>
  <c r="AY889" i="1" s="1"/>
  <c r="AX905" i="1"/>
  <c r="AY905" i="1" s="1"/>
  <c r="AX921" i="1"/>
  <c r="AY921" i="1" s="1"/>
  <c r="AX937" i="1"/>
  <c r="AY937" i="1" s="1"/>
  <c r="AX953" i="1"/>
  <c r="AY953" i="1" s="1"/>
  <c r="AX969" i="1"/>
  <c r="AY969" i="1" s="1"/>
  <c r="AX985" i="1"/>
  <c r="AY985" i="1" s="1"/>
  <c r="AX1001" i="1"/>
  <c r="AY1001" i="1" s="1"/>
  <c r="AX1017" i="1"/>
  <c r="AY1017" i="1" s="1"/>
  <c r="AX1033" i="1"/>
  <c r="AY1033" i="1" s="1"/>
  <c r="AX1049" i="1"/>
  <c r="AY1049" i="1" s="1"/>
  <c r="AX1065" i="1"/>
  <c r="AY1065" i="1" s="1"/>
  <c r="AX1081" i="1"/>
  <c r="AY1081" i="1" s="1"/>
  <c r="AX1097" i="1"/>
  <c r="AY1097" i="1" s="1"/>
  <c r="AX1113" i="1"/>
  <c r="AY1113" i="1" s="1"/>
  <c r="AX1129" i="1"/>
  <c r="AY1129" i="1" s="1"/>
  <c r="AX1145" i="1"/>
  <c r="AY1145" i="1" s="1"/>
  <c r="AX1161" i="1"/>
  <c r="AY1161" i="1" s="1"/>
  <c r="AX1177" i="1"/>
  <c r="AY1177" i="1" s="1"/>
  <c r="AX1193" i="1"/>
  <c r="AY1193" i="1" s="1"/>
  <c r="AX1209" i="1"/>
  <c r="AY1209" i="1" s="1"/>
  <c r="AX1225" i="1"/>
  <c r="AY1225" i="1" s="1"/>
  <c r="AX1241" i="1"/>
  <c r="AY1241" i="1" s="1"/>
  <c r="AX1257" i="1"/>
  <c r="AY1257" i="1" s="1"/>
  <c r="AX1273" i="1"/>
  <c r="AY1273" i="1" s="1"/>
  <c r="AX1289" i="1"/>
  <c r="AY1289" i="1" s="1"/>
  <c r="AX1305" i="1"/>
  <c r="AY1305" i="1" s="1"/>
  <c r="AX1321" i="1"/>
  <c r="AY1321" i="1" s="1"/>
  <c r="AX1337" i="1"/>
  <c r="AY1337" i="1" s="1"/>
  <c r="AX1353" i="1"/>
  <c r="AY1353" i="1" s="1"/>
  <c r="AX1377" i="1"/>
  <c r="AY1377" i="1" s="1"/>
  <c r="AX1397" i="1"/>
  <c r="AY1397" i="1" s="1"/>
  <c r="AX1429" i="1"/>
  <c r="AY1429" i="1" s="1"/>
  <c r="AX1461" i="1"/>
  <c r="AY1461" i="1" s="1"/>
  <c r="AX1493" i="1"/>
  <c r="AY1493" i="1" s="1"/>
  <c r="AX1525" i="1"/>
  <c r="AY1525" i="1" s="1"/>
  <c r="AX1557" i="1"/>
  <c r="AY1557" i="1" s="1"/>
  <c r="AX1589" i="1"/>
  <c r="AY1589" i="1" s="1"/>
  <c r="AX986" i="1"/>
  <c r="AY986" i="1" s="1"/>
  <c r="AX26" i="1"/>
  <c r="AY26" i="1" s="1"/>
  <c r="AX42" i="1"/>
  <c r="AY42" i="1" s="1"/>
  <c r="AX58" i="1"/>
  <c r="AY58" i="1" s="1"/>
  <c r="AX74" i="1"/>
  <c r="AY74" i="1" s="1"/>
  <c r="AX90" i="1"/>
  <c r="AY90" i="1" s="1"/>
  <c r="AX106" i="1"/>
  <c r="AY106" i="1" s="1"/>
  <c r="AX122" i="1"/>
  <c r="AY122" i="1" s="1"/>
  <c r="AX142" i="1"/>
  <c r="AY142" i="1" s="1"/>
  <c r="AX158" i="1"/>
  <c r="AY158" i="1" s="1"/>
  <c r="AX174" i="1"/>
  <c r="AY174" i="1" s="1"/>
  <c r="AX190" i="1"/>
  <c r="AY190" i="1" s="1"/>
  <c r="AX206" i="1"/>
  <c r="AY206" i="1" s="1"/>
  <c r="AX222" i="1"/>
  <c r="AY222" i="1" s="1"/>
  <c r="AX238" i="1"/>
  <c r="AY238" i="1" s="1"/>
  <c r="AX254" i="1"/>
  <c r="AY254" i="1" s="1"/>
  <c r="AX270" i="1"/>
  <c r="AY270" i="1" s="1"/>
  <c r="AX286" i="1"/>
  <c r="AY286" i="1" s="1"/>
  <c r="AX302" i="1"/>
  <c r="AY302" i="1" s="1"/>
  <c r="AX318" i="1"/>
  <c r="AY318" i="1" s="1"/>
  <c r="AX334" i="1"/>
  <c r="AY334" i="1" s="1"/>
  <c r="AX350" i="1"/>
  <c r="AY350" i="1" s="1"/>
  <c r="AX366" i="1"/>
  <c r="AY366" i="1" s="1"/>
  <c r="AX386" i="1"/>
  <c r="AY386" i="1" s="1"/>
  <c r="AX402" i="1"/>
  <c r="AY402" i="1" s="1"/>
  <c r="AX418" i="1"/>
  <c r="AY418" i="1" s="1"/>
  <c r="AX434" i="1"/>
  <c r="AY434" i="1" s="1"/>
  <c r="AX450" i="1"/>
  <c r="AY450" i="1" s="1"/>
  <c r="AX466" i="1"/>
  <c r="AY466" i="1" s="1"/>
  <c r="AX482" i="1"/>
  <c r="AY482" i="1" s="1"/>
  <c r="AX502" i="1"/>
  <c r="AY502" i="1" s="1"/>
  <c r="AX518" i="1"/>
  <c r="AY518" i="1" s="1"/>
  <c r="AX534" i="1"/>
  <c r="AY534" i="1" s="1"/>
  <c r="AX550" i="1"/>
  <c r="AY550" i="1" s="1"/>
  <c r="AX566" i="1"/>
  <c r="AY566" i="1" s="1"/>
  <c r="AX582" i="1"/>
  <c r="AY582" i="1" s="1"/>
  <c r="AX598" i="1"/>
  <c r="AY598" i="1" s="1"/>
  <c r="AX614" i="1"/>
  <c r="AY614" i="1" s="1"/>
  <c r="AX630" i="1"/>
  <c r="AY630" i="1" s="1"/>
  <c r="AX646" i="1"/>
  <c r="AY646" i="1" s="1"/>
  <c r="AX662" i="1"/>
  <c r="AY662" i="1" s="1"/>
  <c r="AX678" i="1"/>
  <c r="AY678" i="1" s="1"/>
  <c r="AX694" i="1"/>
  <c r="AY694" i="1" s="1"/>
  <c r="AX710" i="1"/>
  <c r="AY710" i="1" s="1"/>
  <c r="AX726" i="1"/>
  <c r="AY726" i="1" s="1"/>
  <c r="AX742" i="1"/>
  <c r="AY742" i="1" s="1"/>
  <c r="AX758" i="1"/>
  <c r="AY758" i="1" s="1"/>
  <c r="AX774" i="1"/>
  <c r="AY774" i="1" s="1"/>
  <c r="AX790" i="1"/>
  <c r="AY790" i="1" s="1"/>
  <c r="AX806" i="1"/>
  <c r="AY806" i="1" s="1"/>
  <c r="AX822" i="1"/>
  <c r="AY822" i="1" s="1"/>
  <c r="AX838" i="1"/>
  <c r="AY838" i="1" s="1"/>
  <c r="AX854" i="1"/>
  <c r="AY854" i="1" s="1"/>
  <c r="AX870" i="1"/>
  <c r="AY870" i="1" s="1"/>
  <c r="AX890" i="1"/>
  <c r="AY890" i="1" s="1"/>
  <c r="AX906" i="1"/>
  <c r="AY906" i="1" s="1"/>
  <c r="AX922" i="1"/>
  <c r="AY922" i="1" s="1"/>
  <c r="AX938" i="1"/>
  <c r="AY938" i="1" s="1"/>
  <c r="AX954" i="1"/>
  <c r="AY954" i="1" s="1"/>
  <c r="AX970" i="1"/>
  <c r="AY970" i="1" s="1"/>
  <c r="AX990" i="1"/>
  <c r="AY990" i="1" s="1"/>
  <c r="AX1006" i="1"/>
  <c r="AY1006" i="1" s="1"/>
  <c r="AX1038" i="1"/>
  <c r="AY1038" i="1" s="1"/>
  <c r="AX1054" i="1"/>
  <c r="AY1054" i="1" s="1"/>
  <c r="AX1070" i="1"/>
  <c r="AY1070" i="1" s="1"/>
  <c r="AX1086" i="1"/>
  <c r="AY1086" i="1" s="1"/>
  <c r="AX1102" i="1"/>
  <c r="AY1102" i="1" s="1"/>
  <c r="AX1118" i="1"/>
  <c r="AY1118" i="1" s="1"/>
  <c r="AX1134" i="1"/>
  <c r="AY1134" i="1" s="1"/>
  <c r="AX1150" i="1"/>
  <c r="AY1150" i="1" s="1"/>
  <c r="AX1166" i="1"/>
  <c r="AY1166" i="1" s="1"/>
  <c r="AX1182" i="1"/>
  <c r="AY1182" i="1" s="1"/>
  <c r="AX1198" i="1"/>
  <c r="AY1198" i="1" s="1"/>
  <c r="AX1214" i="1"/>
  <c r="AY1214" i="1" s="1"/>
  <c r="AX1230" i="1"/>
  <c r="AY1230" i="1" s="1"/>
  <c r="AX1250" i="1"/>
  <c r="AY1250" i="1" s="1"/>
  <c r="AX1266" i="1"/>
  <c r="AY1266" i="1" s="1"/>
  <c r="AX1290" i="1"/>
  <c r="AY1290" i="1" s="1"/>
  <c r="AX1306" i="1"/>
  <c r="AY1306" i="1" s="1"/>
  <c r="AX1322" i="1"/>
  <c r="AY1322" i="1" s="1"/>
  <c r="AX1338" i="1"/>
  <c r="AY1338" i="1" s="1"/>
  <c r="AX1354" i="1"/>
  <c r="AY1354" i="1" s="1"/>
  <c r="AX1370" i="1"/>
  <c r="AY1370" i="1" s="1"/>
  <c r="AX1386" i="1"/>
  <c r="AY1386" i="1" s="1"/>
  <c r="AX1402" i="1"/>
  <c r="AY1402" i="1" s="1"/>
  <c r="AX1418" i="1"/>
  <c r="AY1418" i="1" s="1"/>
  <c r="AX1434" i="1"/>
  <c r="AY1434" i="1" s="1"/>
  <c r="AX1450" i="1"/>
  <c r="AY1450" i="1" s="1"/>
  <c r="AX1466" i="1"/>
  <c r="AY1466" i="1" s="1"/>
  <c r="AX1482" i="1"/>
  <c r="AY1482" i="1" s="1"/>
  <c r="AX1498" i="1"/>
  <c r="AY1498" i="1" s="1"/>
  <c r="AX1514" i="1"/>
  <c r="AY1514" i="1" s="1"/>
  <c r="AX1530" i="1"/>
  <c r="AY1530" i="1" s="1"/>
  <c r="AX1546" i="1"/>
  <c r="AY1546" i="1" s="1"/>
  <c r="AX1562" i="1"/>
  <c r="AY1562" i="1" s="1"/>
  <c r="AX1578" i="1"/>
  <c r="AY1578" i="1" s="1"/>
  <c r="AX1594" i="1"/>
  <c r="AY1594" i="1" s="1"/>
  <c r="AX407" i="1"/>
  <c r="AY407" i="1" s="1"/>
  <c r="AX431" i="1"/>
  <c r="AY431" i="1" s="1"/>
  <c r="AX451" i="1"/>
  <c r="AY451" i="1" s="1"/>
  <c r="AX471" i="1"/>
  <c r="AY471" i="1" s="1"/>
  <c r="AX495" i="1"/>
  <c r="AY495" i="1" s="1"/>
  <c r="AX515" i="1"/>
  <c r="AY515" i="1" s="1"/>
  <c r="AX535" i="1"/>
  <c r="AY535" i="1" s="1"/>
  <c r="AX559" i="1"/>
  <c r="AY559" i="1" s="1"/>
  <c r="AX579" i="1"/>
  <c r="AY579" i="1" s="1"/>
  <c r="AX599" i="1"/>
  <c r="AY599" i="1" s="1"/>
  <c r="AX623" i="1"/>
  <c r="AY623" i="1" s="1"/>
  <c r="AX643" i="1"/>
  <c r="AY643" i="1" s="1"/>
  <c r="AX663" i="1"/>
  <c r="AY663" i="1" s="1"/>
  <c r="AX687" i="1"/>
  <c r="AY687" i="1" s="1"/>
  <c r="AX707" i="1"/>
  <c r="AY707" i="1" s="1"/>
  <c r="AX727" i="1"/>
  <c r="AY727" i="1" s="1"/>
  <c r="AX751" i="1"/>
  <c r="AY751" i="1" s="1"/>
  <c r="AX771" i="1"/>
  <c r="AY771" i="1" s="1"/>
  <c r="AX791" i="1"/>
  <c r="AY791" i="1" s="1"/>
  <c r="AX815" i="1"/>
  <c r="AY815" i="1" s="1"/>
  <c r="AX835" i="1"/>
  <c r="AY835" i="1" s="1"/>
  <c r="AX855" i="1"/>
  <c r="AY855" i="1" s="1"/>
  <c r="AX879" i="1"/>
  <c r="AY879" i="1" s="1"/>
  <c r="AX899" i="1"/>
  <c r="AY899" i="1" s="1"/>
  <c r="AX919" i="1"/>
  <c r="AY919" i="1" s="1"/>
  <c r="AX943" i="1"/>
  <c r="AY943" i="1" s="1"/>
  <c r="AX963" i="1"/>
  <c r="AY963" i="1" s="1"/>
  <c r="AX983" i="1"/>
  <c r="AY983" i="1" s="1"/>
  <c r="AX1007" i="1"/>
  <c r="AY1007" i="1" s="1"/>
  <c r="AX1027" i="1"/>
  <c r="AY1027" i="1" s="1"/>
  <c r="AX1047" i="1"/>
  <c r="AY1047" i="1" s="1"/>
  <c r="AX1071" i="1"/>
  <c r="AY1071" i="1" s="1"/>
  <c r="AX1091" i="1"/>
  <c r="AY1091" i="1" s="1"/>
  <c r="AX1111" i="1"/>
  <c r="AY1111" i="1" s="1"/>
  <c r="AX1135" i="1"/>
  <c r="AY1135" i="1" s="1"/>
  <c r="AX1155" i="1"/>
  <c r="AY1155" i="1" s="1"/>
  <c r="AX1175" i="1"/>
  <c r="AY1175" i="1" s="1"/>
  <c r="AX1199" i="1"/>
  <c r="AY1199" i="1" s="1"/>
  <c r="AX1219" i="1"/>
  <c r="AY1219" i="1" s="1"/>
  <c r="AX1239" i="1"/>
  <c r="AY1239" i="1" s="1"/>
  <c r="AX1263" i="1"/>
  <c r="AY1263" i="1" s="1"/>
  <c r="AX1283" i="1"/>
  <c r="AY1283" i="1" s="1"/>
  <c r="AX1303" i="1"/>
  <c r="AY1303" i="1" s="1"/>
  <c r="AX1327" i="1"/>
  <c r="AY1327" i="1" s="1"/>
  <c r="AX1347" i="1"/>
  <c r="AY1347" i="1" s="1"/>
  <c r="AX1367" i="1"/>
  <c r="AY1367" i="1" s="1"/>
  <c r="AX1383" i="1"/>
  <c r="AY1383" i="1" s="1"/>
  <c r="AX1399" i="1"/>
  <c r="AY1399" i="1" s="1"/>
  <c r="AX1415" i="1"/>
  <c r="AY1415" i="1" s="1"/>
  <c r="AX1431" i="1"/>
  <c r="AY1431" i="1" s="1"/>
  <c r="AX1447" i="1"/>
  <c r="AY1447" i="1" s="1"/>
  <c r="AX1463" i="1"/>
  <c r="AY1463" i="1" s="1"/>
  <c r="AX1479" i="1"/>
  <c r="AY1479" i="1" s="1"/>
  <c r="AX1495" i="1"/>
  <c r="AY1495" i="1" s="1"/>
  <c r="AX1511" i="1"/>
  <c r="AY1511" i="1" s="1"/>
  <c r="AX1527" i="1"/>
  <c r="AY1527" i="1" s="1"/>
  <c r="AX1543" i="1"/>
  <c r="AY1543" i="1" s="1"/>
  <c r="AX1559" i="1"/>
  <c r="AY1559" i="1" s="1"/>
  <c r="AX1575" i="1"/>
  <c r="AY1575" i="1" s="1"/>
  <c r="AX1591" i="1"/>
  <c r="AY1591" i="1" s="1"/>
  <c r="AX24" i="1"/>
  <c r="AY24" i="1" s="1"/>
  <c r="AX56" i="1"/>
  <c r="AY56" i="1" s="1"/>
  <c r="AX84" i="1"/>
  <c r="AY84" i="1" s="1"/>
  <c r="AX104" i="1"/>
  <c r="AY104" i="1" s="1"/>
  <c r="AX124" i="1"/>
  <c r="AY124" i="1" s="1"/>
  <c r="AX148" i="1"/>
  <c r="AY148" i="1" s="1"/>
  <c r="AX168" i="1"/>
  <c r="AY168" i="1" s="1"/>
  <c r="AX188" i="1"/>
  <c r="AY188" i="1" s="1"/>
  <c r="AX212" i="1"/>
  <c r="AY212" i="1" s="1"/>
  <c r="AX232" i="1"/>
  <c r="AY232" i="1" s="1"/>
  <c r="AX244" i="1"/>
  <c r="AY244" i="1" s="1"/>
  <c r="AX264" i="1"/>
  <c r="AY264" i="1" s="1"/>
  <c r="AX284" i="1"/>
  <c r="AY284" i="1" s="1"/>
  <c r="AX308" i="1"/>
  <c r="AY308" i="1" s="1"/>
  <c r="AX328" i="1"/>
  <c r="AY328" i="1" s="1"/>
  <c r="AX348" i="1"/>
  <c r="AY348" i="1" s="1"/>
  <c r="AX372" i="1"/>
  <c r="AY372" i="1" s="1"/>
  <c r="AX392" i="1"/>
  <c r="AY392" i="1" s="1"/>
  <c r="AX412" i="1"/>
  <c r="AY412" i="1" s="1"/>
  <c r="AX436" i="1"/>
  <c r="AY436" i="1" s="1"/>
  <c r="AX456" i="1"/>
  <c r="AY456" i="1" s="1"/>
  <c r="AX476" i="1"/>
  <c r="AY476" i="1" s="1"/>
  <c r="AX500" i="1"/>
  <c r="AY500" i="1" s="1"/>
  <c r="AX520" i="1"/>
  <c r="AY520" i="1" s="1"/>
  <c r="AX540" i="1"/>
  <c r="AY540" i="1" s="1"/>
  <c r="AX564" i="1"/>
  <c r="AY564" i="1" s="1"/>
  <c r="AX584" i="1"/>
  <c r="AY584" i="1" s="1"/>
  <c r="AX604" i="1"/>
  <c r="AY604" i="1" s="1"/>
  <c r="AX628" i="1"/>
  <c r="AY628" i="1" s="1"/>
  <c r="AX648" i="1"/>
  <c r="AY648" i="1" s="1"/>
  <c r="AX668" i="1"/>
  <c r="AY668" i="1" s="1"/>
  <c r="AX692" i="1"/>
  <c r="AY692" i="1" s="1"/>
  <c r="AX712" i="1"/>
  <c r="AY712" i="1" s="1"/>
  <c r="AX732" i="1"/>
  <c r="AY732" i="1" s="1"/>
  <c r="AX756" i="1"/>
  <c r="AY756" i="1" s="1"/>
  <c r="AX776" i="1"/>
  <c r="AY776" i="1" s="1"/>
  <c r="AX796" i="1"/>
  <c r="AY796" i="1" s="1"/>
  <c r="AX820" i="1"/>
  <c r="AY820" i="1" s="1"/>
  <c r="AX840" i="1"/>
  <c r="AY840" i="1" s="1"/>
  <c r="AX860" i="1"/>
  <c r="AY860" i="1" s="1"/>
  <c r="AX884" i="1"/>
  <c r="AY884" i="1" s="1"/>
  <c r="AX904" i="1"/>
  <c r="AY904" i="1" s="1"/>
  <c r="AX924" i="1"/>
  <c r="AY924" i="1" s="1"/>
  <c r="AX948" i="1"/>
  <c r="AY948" i="1" s="1"/>
  <c r="AX968" i="1"/>
  <c r="AY968" i="1" s="1"/>
  <c r="AX988" i="1"/>
  <c r="AY988" i="1" s="1"/>
  <c r="AX1012" i="1"/>
  <c r="AY1012" i="1" s="1"/>
  <c r="AX1032" i="1"/>
  <c r="AY1032" i="1" s="1"/>
  <c r="AX1052" i="1"/>
  <c r="AY1052" i="1" s="1"/>
  <c r="AX1076" i="1"/>
  <c r="AY1076" i="1" s="1"/>
  <c r="AX1096" i="1"/>
  <c r="AY1096" i="1" s="1"/>
  <c r="AX1116" i="1"/>
  <c r="AY1116" i="1" s="1"/>
  <c r="AX1140" i="1"/>
  <c r="AY1140" i="1" s="1"/>
  <c r="AX1160" i="1"/>
  <c r="AY1160" i="1" s="1"/>
  <c r="AX1180" i="1"/>
  <c r="AY1180" i="1" s="1"/>
  <c r="AX1204" i="1"/>
  <c r="AY1204" i="1" s="1"/>
  <c r="AX1224" i="1"/>
  <c r="AY1224" i="1" s="1"/>
  <c r="AX1244" i="1"/>
  <c r="AY1244" i="1" s="1"/>
  <c r="AX1268" i="1"/>
  <c r="AY1268" i="1" s="1"/>
  <c r="AX1288" i="1"/>
  <c r="AY1288" i="1" s="1"/>
  <c r="AX1308" i="1"/>
  <c r="AY1308" i="1" s="1"/>
  <c r="AX1332" i="1"/>
  <c r="AY1332" i="1" s="1"/>
  <c r="AX1352" i="1"/>
  <c r="AY1352" i="1" s="1"/>
  <c r="AX1372" i="1"/>
  <c r="AY1372" i="1" s="1"/>
  <c r="AX1388" i="1"/>
  <c r="AY1388" i="1" s="1"/>
  <c r="AX1404" i="1"/>
  <c r="AY1404" i="1" s="1"/>
  <c r="AX1420" i="1"/>
  <c r="AY1420" i="1" s="1"/>
  <c r="AX1436" i="1"/>
  <c r="AY1436" i="1" s="1"/>
  <c r="AX1456" i="1"/>
  <c r="AY1456" i="1" s="1"/>
  <c r="AX1472" i="1"/>
  <c r="AY1472" i="1" s="1"/>
  <c r="AX1488" i="1"/>
  <c r="AY1488" i="1" s="1"/>
  <c r="AX1504" i="1"/>
  <c r="AY1504" i="1" s="1"/>
  <c r="AX1520" i="1"/>
  <c r="AY1520" i="1" s="1"/>
  <c r="AX1536" i="1"/>
  <c r="AY1536" i="1" s="1"/>
  <c r="AX1552" i="1"/>
  <c r="AY1552" i="1" s="1"/>
  <c r="AX1568" i="1"/>
  <c r="AY1568" i="1" s="1"/>
  <c r="AX1584" i="1"/>
  <c r="AY1584" i="1" s="1"/>
  <c r="AX1600" i="1"/>
  <c r="AY1600" i="1" s="1"/>
  <c r="AX1417" i="1"/>
  <c r="AY1417" i="1" s="1"/>
  <c r="AX1449" i="1"/>
  <c r="AY1449" i="1" s="1"/>
  <c r="AX1481" i="1"/>
  <c r="AY1481" i="1" s="1"/>
  <c r="AX1513" i="1"/>
  <c r="AY1513" i="1" s="1"/>
  <c r="AX1545" i="1"/>
  <c r="AY1545" i="1" s="1"/>
  <c r="AX1577" i="1"/>
  <c r="AY1577" i="1" s="1"/>
  <c r="AX43" i="1"/>
  <c r="AY43" i="1" s="1"/>
  <c r="AX107" i="1"/>
  <c r="AY107" i="1" s="1"/>
  <c r="AX171" i="1"/>
  <c r="AY171" i="1" s="1"/>
  <c r="AX235" i="1"/>
  <c r="AY235" i="1" s="1"/>
  <c r="AX299" i="1"/>
  <c r="AY299" i="1" s="1"/>
  <c r="AX363" i="1"/>
  <c r="AY363" i="1" s="1"/>
  <c r="AX59" i="1"/>
  <c r="AY59" i="1" s="1"/>
  <c r="AX123" i="1"/>
  <c r="AY123" i="1" s="1"/>
  <c r="AX187" i="1"/>
  <c r="AY187" i="1" s="1"/>
  <c r="AX251" i="1"/>
  <c r="AY251" i="1" s="1"/>
  <c r="AX315" i="1"/>
  <c r="AY315" i="1" s="1"/>
  <c r="AX379" i="1"/>
  <c r="AY379" i="1" s="1"/>
  <c r="AX139" i="1"/>
  <c r="AY139" i="1" s="1"/>
  <c r="AX267" i="1"/>
  <c r="AY267" i="1" s="1"/>
  <c r="AX331" i="1"/>
  <c r="AY331" i="1" s="1"/>
  <c r="AX395" i="1"/>
  <c r="AY395" i="1" s="1"/>
  <c r="AX75" i="1"/>
  <c r="AY75" i="1" s="1"/>
  <c r="AX203" i="1"/>
  <c r="AY203" i="1" s="1"/>
  <c r="AX27" i="1"/>
  <c r="AY27" i="1" s="1"/>
  <c r="AX91" i="1"/>
  <c r="AY91" i="1" s="1"/>
  <c r="AX155" i="1"/>
  <c r="AY155" i="1" s="1"/>
  <c r="AX219" i="1"/>
  <c r="AY219" i="1" s="1"/>
  <c r="AX283" i="1"/>
  <c r="AY283" i="1" s="1"/>
  <c r="AX347" i="1"/>
  <c r="AY347" i="1" s="1"/>
  <c r="AX63" i="1"/>
  <c r="AY63" i="1" s="1"/>
  <c r="AX191" i="1"/>
  <c r="AY191" i="1" s="1"/>
  <c r="AX319" i="1"/>
  <c r="AY319" i="1" s="1"/>
  <c r="AX19" i="1"/>
  <c r="AY19" i="1" s="1"/>
  <c r="AX35" i="1"/>
  <c r="AY35" i="1" s="1"/>
  <c r="AX51" i="1"/>
  <c r="AY51" i="1" s="1"/>
  <c r="AX67" i="1"/>
  <c r="AY67" i="1" s="1"/>
  <c r="AX83" i="1"/>
  <c r="AY83" i="1" s="1"/>
  <c r="AX99" i="1"/>
  <c r="AY99" i="1" s="1"/>
  <c r="AX115" i="1"/>
  <c r="AY115" i="1" s="1"/>
  <c r="AX131" i="1"/>
  <c r="AY131" i="1" s="1"/>
  <c r="AX227" i="1"/>
  <c r="AY227" i="1" s="1"/>
  <c r="A15" i="1" l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tc={BFC37CC2-EE0B-4CD6-99EC-A4CF380848CD}</author>
    <author>tc={CA4E38B4-8180-4ABD-A5F8-5C39E2CE350F}</author>
  </authors>
  <commentList>
    <comment ref="AX13" authorId="0" shapeId="0" xr:uid="{00000000-0006-0000-0200-000001000000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Est ce qu'on prend en compte le nombre de train entrant?</t>
      </text>
    </comment>
    <comment ref="AY13" authorId="1" shapeId="0" xr:uid="{00000000-0006-0000-0200-000002000000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Annexe 7.9 DRR 2024</t>
      </text>
    </comment>
  </commentList>
</comments>
</file>

<file path=xl/sharedStrings.xml><?xml version="1.0" encoding="utf-8"?>
<sst xmlns="http://schemas.openxmlformats.org/spreadsheetml/2006/main" count="18016" uniqueCount="3226">
  <si>
    <t>FORMULAIRE DE DEMANDE DE STATIONNEMENT DE NUIT
 SUR VOIES PRINCIPALES EN GARE DE VOYAGEURS</t>
  </si>
  <si>
    <t>MODE D'EMPLOI</t>
  </si>
  <si>
    <t>Pour toutes questions sur la complétude du fichier, contacter la PSEF : services.psef@sncf.fr</t>
  </si>
  <si>
    <t xml:space="preserve">Horaire de service : </t>
  </si>
  <si>
    <r>
      <t xml:space="preserve">Service Annuel :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2023 (du 11/12/2023 au 09/12/2022)</t>
    </r>
  </si>
  <si>
    <r>
      <rPr>
        <sz val="11"/>
        <color rgb="FF3C3732"/>
        <rFont val="Arial"/>
        <family val="2"/>
      </rPr>
      <t xml:space="preserve">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2025 (du 15/12/2024 au 13/12/2025</t>
    </r>
    <r>
      <rPr>
        <sz val="11"/>
        <color rgb="FF3C3732"/>
        <rFont val="Arial"/>
        <family val="2"/>
        <charset val="2"/>
      </rPr>
      <t>)</t>
    </r>
  </si>
  <si>
    <t xml:space="preserve">Direction Territoriale SNCF Réseau : </t>
  </si>
  <si>
    <r>
      <t xml:space="preserve">Le candidat doit impérativement soumettre </t>
    </r>
    <r>
      <rPr>
        <u/>
        <sz val="11"/>
        <color rgb="FF3C3732"/>
        <rFont val="Arial"/>
        <family val="2"/>
      </rPr>
      <t>une demande (= un fichier) par périmètre de  Direction Territoriale SNCF Réseau</t>
    </r>
    <r>
      <rPr>
        <sz val="11"/>
        <color rgb="FF3C3732"/>
        <rFont val="Arial"/>
        <family val="2"/>
      </rPr>
      <t xml:space="preserve">. C'est un préalable obligatoire pour pouvoir sélectionner ensuite des sites dépendant du périmètre de celle-ci.
</t>
    </r>
    <r>
      <rPr>
        <u/>
        <sz val="11"/>
        <color rgb="FF3C3732"/>
        <rFont val="Arial"/>
        <family val="2"/>
      </rPr>
      <t>Exemple</t>
    </r>
    <r>
      <rPr>
        <sz val="11"/>
        <color rgb="FF3C3732"/>
        <rFont val="Arial"/>
        <family val="2"/>
      </rPr>
      <t xml:space="preserve"> : si besoin de capacité d'Ambérieu ou Strasbourg, 
</t>
    </r>
    <r>
      <rPr>
        <sz val="11"/>
        <color rgb="FF3C3732"/>
        <rFont val="Wingdings"/>
        <charset val="2"/>
      </rPr>
      <t>à</t>
    </r>
    <r>
      <rPr>
        <sz val="11"/>
        <color rgb="FF3C3732"/>
        <rFont val="Arial"/>
        <family val="2"/>
      </rPr>
      <t xml:space="preserve"> Alors renseigner un formulaire pour la DT </t>
    </r>
    <r>
      <rPr>
        <u/>
        <sz val="11"/>
        <color rgb="FF3C3732"/>
        <rFont val="Arial"/>
        <family val="2"/>
      </rPr>
      <t>Auvergne Rhone Alpes</t>
    </r>
    <r>
      <rPr>
        <sz val="11"/>
        <color rgb="FF3C3732"/>
        <rFont val="Arial"/>
        <family val="2"/>
      </rPr>
      <t xml:space="preserve"> pour Ambérieu </t>
    </r>
    <r>
      <rPr>
        <b/>
        <sz val="11"/>
        <color rgb="FF3C3732"/>
        <rFont val="Arial"/>
        <family val="2"/>
      </rPr>
      <t>ET</t>
    </r>
    <r>
      <rPr>
        <sz val="11"/>
        <color rgb="FF3C3732"/>
        <rFont val="Arial"/>
        <family val="2"/>
      </rPr>
      <t xml:space="preserve"> un formulaire pour la DT </t>
    </r>
    <r>
      <rPr>
        <u/>
        <sz val="11"/>
        <color rgb="FF3C3732"/>
        <rFont val="Arial"/>
        <family val="2"/>
      </rPr>
      <t>Grand-Est</t>
    </r>
    <r>
      <rPr>
        <sz val="11"/>
        <color rgb="FF3C3732"/>
        <rFont val="Arial"/>
        <family val="2"/>
      </rPr>
      <t xml:space="preserve"> pour Strasbourg</t>
    </r>
  </si>
  <si>
    <t xml:space="preserve">Gares : </t>
  </si>
  <si>
    <r>
      <t xml:space="preserve">A choisir dans la liste déroulante des gares dépendant de la </t>
    </r>
    <r>
      <rPr>
        <u/>
        <sz val="11"/>
        <color rgb="FF3C3732"/>
        <rFont val="Arial"/>
        <family val="2"/>
      </rPr>
      <t>DT SNCF Réseau</t>
    </r>
    <r>
      <rPr>
        <sz val="11"/>
        <color rgb="FF3C3732"/>
        <rFont val="Arial"/>
        <family val="2"/>
      </rPr>
      <t xml:space="preserve"> </t>
    </r>
    <r>
      <rPr>
        <u/>
        <sz val="11"/>
        <color rgb="FF3C3732"/>
        <rFont val="Arial"/>
        <family val="2"/>
      </rPr>
      <t>(à sélectionner obligatoirement au préalable)</t>
    </r>
  </si>
  <si>
    <t>Longueur minimale demandée en ml</t>
  </si>
  <si>
    <t>Pour une gare donnée, par exemple, indiquer la capacité souhaitée sur la VP en ml (en fonction du matériel remisé et du nombre de trains pour une même gare)</t>
  </si>
  <si>
    <t xml:space="preserve">Régime : </t>
  </si>
  <si>
    <t xml:space="preserve">Renseigner le régime (ou fréquence) de circulation prévu : </t>
  </si>
  <si>
    <t>La période considérée étant 00h/5h00, il faudra indiquer clairement l'heure et la date de début de stationnement (arrivée du train) de chaque matériel</t>
  </si>
  <si>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</si>
  <si>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</t>
    </r>
    <r>
      <rPr>
        <sz val="11"/>
        <color rgb="FF3C3732"/>
        <rFont val="Arial"/>
        <family val="2"/>
        <charset val="2"/>
      </rPr>
      <t>Régime d'utilisation (En cochant quotidien "Oui", les champs seront complétés automatiquement et signifie que le train stationnera toutes les nuits sur période demandée)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</si>
  <si>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Nuit LU/MA (signifie que le train est prévu de stationner toutes les nuits du lundi au mardi pendant la période demandée)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</si>
  <si>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  <charset val="2"/>
      </rPr>
      <t xml:space="preserve"> FE : jour de fêtes ( le 1er janvier, le lundi de Pâques, le 1er mai, le 8 mai, l'Ascension, le lundi de Pentecôte, le 14 juillet, le 15 août, le 1er novembre, le 11 novembre et le 25 décembre)</t>
    </r>
  </si>
  <si>
    <t xml:space="preserve">Période : </t>
  </si>
  <si>
    <t>Renseigner la période de l'année concernée</t>
  </si>
  <si>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2024 est indiqué par défaut (du 10/12/2023 au 14/12/2024)</t>
    </r>
  </si>
  <si>
    <r>
      <rPr>
        <sz val="11"/>
        <color rgb="FF3C3732"/>
        <rFont val="Arial"/>
        <family val="2"/>
      </rPr>
      <t>Il est possible</t>
    </r>
    <r>
      <rPr>
        <sz val="11"/>
        <color rgb="FF3C3732"/>
        <rFont val="Arial"/>
        <family val="2"/>
        <charset val="2"/>
      </rPr>
      <t xml:space="preserve"> de modifier la période entre ces deux dates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</si>
  <si>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1/7/2024 au 31/8/2024 (dates début et fin, si demande d'une période particulière)</t>
    </r>
  </si>
  <si>
    <t xml:space="preserve">Numéro de voie souhaité ; </t>
  </si>
  <si>
    <r>
      <t xml:space="preserve">La demande s'exprime par une expression de capacité en mètres linéaires de voie. 
En complément, l'entreprise peut indiquer les numéros des voies qu'elle souhaite se voir allouer, mais </t>
    </r>
    <r>
      <rPr>
        <u/>
        <sz val="11"/>
        <color rgb="FF3C3732"/>
        <rFont val="Arial"/>
        <family val="2"/>
      </rPr>
      <t>sans garantie d'obtention</t>
    </r>
    <r>
      <rPr>
        <sz val="11"/>
        <color rgb="FF3C3732"/>
        <rFont val="Arial"/>
        <family val="2"/>
      </rPr>
      <t>.</t>
    </r>
  </si>
  <si>
    <t xml:space="preserve">Prospection : </t>
  </si>
  <si>
    <t>NON : besoin ferme du candidat ; OUI : besoin pour une prospection commerciale en cours</t>
  </si>
  <si>
    <t xml:space="preserve">Commentaires O/D : </t>
  </si>
  <si>
    <r>
      <t xml:space="preserve">Observations complémentaires sur le souhait du candidat, facilitant le traitement de la demande. 
</t>
    </r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 Origine/Destination</t>
    </r>
  </si>
  <si>
    <t>CALENDRIER  D'INSTRUCTION DES DEMANDES D'ALLOCATION DE CAPACITÉ</t>
  </si>
  <si>
    <t>VOIES DE SERVICE À USAGE COURANT</t>
  </si>
  <si>
    <t>(cf. DRR chap. 7.3.5.6 b)</t>
  </si>
  <si>
    <r>
      <t xml:space="preserve">Horaire de service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</si>
  <si>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 xml:space="preserve">Identité du demandeur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</si>
  <si>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>Rappel</t>
    </r>
    <r>
      <rPr>
        <sz val="12"/>
        <color theme="1"/>
        <rFont val="Arial"/>
        <family val="2"/>
      </rPr>
      <t xml:space="preserve"> : Calendrier d'envoi des demandes pour l'année A (cf. DRR chap. 7.3.5.6 a) et b)</t>
    </r>
  </si>
  <si>
    <r>
      <t xml:space="preserve">Date de la demande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</si>
  <si>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 xml:space="preserve">Coordonnées du demandeur (courriel, tel.)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</si>
  <si>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initiales</t>
    </r>
    <r>
      <rPr>
        <sz val="12"/>
        <color theme="1"/>
        <rFont val="Arial"/>
        <family val="2"/>
      </rPr>
      <t xml:space="preserve"> : jusqu'au 15 juin année A-1</t>
    </r>
  </si>
  <si>
    <r>
      <t xml:space="preserve">Raison sociale du demandeur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 </t>
    </r>
  </si>
  <si>
    <r>
      <t>Direction Territoriale SNCF Réseau</t>
    </r>
    <r>
      <rPr>
        <b/>
        <sz val="12"/>
        <color rgb="FFFF0000"/>
        <rFont val="Calibri"/>
        <family val="2"/>
        <scheme val="minor"/>
      </rPr>
      <t xml:space="preserve"> *</t>
    </r>
    <r>
      <rPr>
        <b/>
        <sz val="12"/>
        <color theme="0"/>
        <rFont val="Calibri"/>
        <family val="2"/>
        <scheme val="minor"/>
      </rPr>
      <t xml:space="preserve"> :</t>
    </r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</si>
  <si>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complémentaires</t>
    </r>
    <r>
      <rPr>
        <sz val="12"/>
        <color theme="1"/>
        <rFont val="Arial"/>
        <family val="2"/>
      </rPr>
      <t xml:space="preserve"> : du 16 juin au 15 octobre année A-1</t>
    </r>
  </si>
  <si>
    <t xml:space="preserve">Les champs marqués d'un astérisque * sont à compléter obligatoirement par le Candidat, à défaut, la demande sera considérée comme incomplète et sera retournée au Candidat sans instruction. </t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</si>
  <si>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tardives ou ad hoc</t>
    </r>
    <r>
      <rPr>
        <sz val="12"/>
        <color theme="1"/>
        <rFont val="Arial"/>
        <family val="2"/>
      </rPr>
      <t xml:space="preserve"> : du 16 octobre année A-1 à fin de SA année A</t>
    </r>
  </si>
  <si>
    <t>Consulter l'onglet "Mode d'emploi" au préalable</t>
  </si>
  <si>
    <t>Si quotidien = "Non" alors saisir "oui" les jours concernées</t>
  </si>
  <si>
    <t>A verouiller</t>
  </si>
  <si>
    <t>A masquer (Oui = 0 et Non =1)</t>
  </si>
  <si>
    <t>A masquer + Vérouil</t>
  </si>
  <si>
    <t>A masquer</t>
  </si>
  <si>
    <t>Localisation</t>
  </si>
  <si>
    <t>Capacité demandée</t>
  </si>
  <si>
    <t>Caractéristiques des Voie(s) demandée(s)</t>
  </si>
  <si>
    <t>Objectivation de la demande</t>
  </si>
  <si>
    <t>Zone Réservée à SNCF Réseau - EIC et DT Réseau</t>
  </si>
  <si>
    <t>Index</t>
  </si>
  <si>
    <r>
      <t xml:space="preserve">Site </t>
    </r>
    <r>
      <rPr>
        <b/>
        <sz val="12"/>
        <color rgb="FFFF0000"/>
        <rFont val="Calibri"/>
        <family val="2"/>
        <scheme val="minor"/>
      </rPr>
      <t>*</t>
    </r>
    <r>
      <rPr>
        <b/>
        <i/>
        <sz val="12"/>
        <color theme="1"/>
        <rFont val="Calibri"/>
        <family val="2"/>
        <scheme val="minor"/>
      </rPr>
      <t xml:space="preserve">
Un fichier Excel par DT</t>
    </r>
  </si>
  <si>
    <t>EIC</t>
  </si>
  <si>
    <t>Longueur minimale demandée
en ml</t>
  </si>
  <si>
    <t>Régime d'utilisation (Quotidien ? Oui ou Non)</t>
  </si>
  <si>
    <t>Nuit
LU/MA</t>
  </si>
  <si>
    <t>Nuit
MA/ME</t>
  </si>
  <si>
    <t>Nuit
ME/JE</t>
  </si>
  <si>
    <t>Nuit JE/VE</t>
  </si>
  <si>
    <t>Nuit
VE/SA</t>
  </si>
  <si>
    <t>Nuit
SA/DI</t>
  </si>
  <si>
    <t>Nuit
DI/LU</t>
  </si>
  <si>
    <t>FE</t>
  </si>
  <si>
    <r>
      <t>Nombre de train accédant / nuit</t>
    </r>
    <r>
      <rPr>
        <b/>
        <sz val="12"/>
        <color rgb="FFFF0000"/>
        <rFont val="Calibri"/>
        <family val="2"/>
        <scheme val="minor"/>
      </rPr>
      <t xml:space="preserve"> *</t>
    </r>
  </si>
  <si>
    <t>Numéro de voie souhaité</t>
  </si>
  <si>
    <r>
      <t xml:space="preserve">Electrifi cation </t>
    </r>
    <r>
      <rPr>
        <sz val="11"/>
        <color rgb="FFFF0000"/>
        <rFont val="Calibri"/>
        <family val="2"/>
        <scheme val="minor"/>
      </rPr>
      <t>*</t>
    </r>
  </si>
  <si>
    <t>Remisage de nuit</t>
  </si>
  <si>
    <t>Contraintes / Autres</t>
  </si>
  <si>
    <t>Type d'activité</t>
  </si>
  <si>
    <t>N° sillon ou
N° commande</t>
  </si>
  <si>
    <t>Prospection</t>
  </si>
  <si>
    <t>Commentaires O/D</t>
  </si>
  <si>
    <t>Type de réponse</t>
  </si>
  <si>
    <t>ID VS</t>
  </si>
  <si>
    <t>N° de Voie allouée</t>
  </si>
  <si>
    <t>Longueur utile totale allouée en ml</t>
  </si>
  <si>
    <t>Période début</t>
  </si>
  <si>
    <t>Période fin</t>
  </si>
  <si>
    <t>Nuit
LU /MA</t>
  </si>
  <si>
    <t>Nuit
MA/ ME</t>
  </si>
  <si>
    <t>Nuit
ME/ JE</t>
  </si>
  <si>
    <t>Nuit JE/ VE</t>
  </si>
  <si>
    <t>Nuit
VE/ SA</t>
  </si>
  <si>
    <t>Nuit
SA/ DI</t>
  </si>
  <si>
    <t>Nuit
DI/ LU</t>
  </si>
  <si>
    <t>LUN</t>
  </si>
  <si>
    <t>MAR</t>
  </si>
  <si>
    <t>MER</t>
  </si>
  <si>
    <t>JEU</t>
  </si>
  <si>
    <t>VEN</t>
  </si>
  <si>
    <t>SAM</t>
  </si>
  <si>
    <t>DIM</t>
  </si>
  <si>
    <t>FER</t>
  </si>
  <si>
    <t>CONCAT</t>
  </si>
  <si>
    <t>Motifs du refus</t>
  </si>
  <si>
    <t xml:space="preserve"> Modèle contractuel retenu</t>
  </si>
  <si>
    <t>Nbre de nuits sur la période</t>
  </si>
  <si>
    <t>Uo voies - nuit</t>
  </si>
  <si>
    <t>Redevance</t>
  </si>
  <si>
    <t>Version</t>
  </si>
  <si>
    <t>Saisine</t>
  </si>
  <si>
    <t>NOTA : La liste des gares ayant changé de périmètre entre la période 2020-2022 et la période 2023-2025 se trouve à la fin de la présente liste</t>
  </si>
  <si>
    <t>Liste des gares ouvertes au trafic ou fermées depuis l'horaire de service 2017</t>
  </si>
  <si>
    <t>Nom de la gare</t>
  </si>
  <si>
    <t>UIC complet</t>
  </si>
  <si>
    <t>Région administrative</t>
  </si>
  <si>
    <t>DT</t>
  </si>
  <si>
    <t>Périmètre de gestion</t>
  </si>
  <si>
    <t>Abancourt</t>
  </si>
  <si>
    <t>Hauts-de-France</t>
  </si>
  <si>
    <t>HDF - Hauts de France</t>
  </si>
  <si>
    <t>EIC Hauts de France</t>
  </si>
  <si>
    <t>C HAUTS DE FRANCE</t>
  </si>
  <si>
    <t>Abbaretz</t>
  </si>
  <si>
    <t>Pays de la Loire</t>
  </si>
  <si>
    <t>BPL - Bretagne Pays de La Loire</t>
  </si>
  <si>
    <t>à renseigner par PSEF</t>
  </si>
  <si>
    <t>C PAYS DE LA LOIRE</t>
  </si>
  <si>
    <t>Abbeville</t>
  </si>
  <si>
    <t>B HAUTS DE FRANCE</t>
  </si>
  <si>
    <t>Ablon</t>
  </si>
  <si>
    <t>Île-de-France</t>
  </si>
  <si>
    <t>IDF - Île de France</t>
  </si>
  <si>
    <t>B ILE-DE-FRANCE</t>
  </si>
  <si>
    <t>Achères</t>
  </si>
  <si>
    <t>Achères Grand Cormier</t>
  </si>
  <si>
    <t>Acheux - Franleu</t>
  </si>
  <si>
    <t>Achiet</t>
  </si>
  <si>
    <t>Aéroport Charles de Gaulle 1</t>
  </si>
  <si>
    <t>Aéroport Charles de Gaulle 2 TGV</t>
  </si>
  <si>
    <t>TGA AEROPORT CDG 2 TGV</t>
  </si>
  <si>
    <t>Aéroport Charles de Gaulle 2 TGV (RER)</t>
  </si>
  <si>
    <t>Agay</t>
  </si>
  <si>
    <t>Provence-Alpes-Côte d'Azur</t>
  </si>
  <si>
    <t>PACA - Provence Alpes Côte d'Azur</t>
  </si>
  <si>
    <t>C PACA</t>
  </si>
  <si>
    <t>Agde</t>
  </si>
  <si>
    <t>Occitanie</t>
  </si>
  <si>
    <t>OCC - Occitanie</t>
  </si>
  <si>
    <t>EIC Languedoc Roussillon</t>
  </si>
  <si>
    <t>B OCCITANIE</t>
  </si>
  <si>
    <t>Agen</t>
  </si>
  <si>
    <t>Nouvelle-Aquitaine</t>
  </si>
  <si>
    <t>NA - Nouvelle Aquitaine</t>
  </si>
  <si>
    <t>EIC Aquitaine Poitou Charentes</t>
  </si>
  <si>
    <t>A NOUVELLE AQUITAINE</t>
  </si>
  <si>
    <t>Agonac</t>
  </si>
  <si>
    <t>C NOUVELLE AQUITAINE</t>
  </si>
  <si>
    <t>Aguilcourt - Variscourt</t>
  </si>
  <si>
    <t>Aigrefeuille - Le Thou</t>
  </si>
  <si>
    <t>Aiguebelette-le-Lac</t>
  </si>
  <si>
    <t>Auvergne-Rhône-Alpes</t>
  </si>
  <si>
    <t>AURA - Auvergne Rhône Alpes</t>
  </si>
  <si>
    <t>C AUV-RHONE ALPES</t>
  </si>
  <si>
    <t>Aiguebelle</t>
  </si>
  <si>
    <t>Aigueperse</t>
  </si>
  <si>
    <t>Aigues-Mortes</t>
  </si>
  <si>
    <t>C OCCITANIE</t>
  </si>
  <si>
    <t>Aiguillon</t>
  </si>
  <si>
    <t>Aillevillers</t>
  </si>
  <si>
    <t>Bourgogne-Franche-Comté</t>
  </si>
  <si>
    <t>BFC - Bourgogne Franche Compté</t>
  </si>
  <si>
    <t>EIC Bourgogne Franche Comté</t>
  </si>
  <si>
    <t>C BOURGOGNE FC</t>
  </si>
  <si>
    <t>Ailly-sur-Noye</t>
  </si>
  <si>
    <t>Ailly-sur-Somme</t>
  </si>
  <si>
    <t>Aimargues</t>
  </si>
  <si>
    <t>Aime - La Plagne</t>
  </si>
  <si>
    <t>Aiserey</t>
  </si>
  <si>
    <t>Aix-en-Provence</t>
  </si>
  <si>
    <t>EIC Provence Alpes Côte d'Azur</t>
  </si>
  <si>
    <t>B PACA</t>
  </si>
  <si>
    <t>Aix-en-Provence TGV</t>
  </si>
  <si>
    <t>A TGV à fort trafic et correspondances Autres</t>
  </si>
  <si>
    <t>Aixe-sur-Vienne</t>
  </si>
  <si>
    <t>EIC Centre Limousin</t>
  </si>
  <si>
    <t>Aix-les-Bains - Le Revard</t>
  </si>
  <si>
    <t>B AUV-RHONE ALPES</t>
  </si>
  <si>
    <t>Alaï</t>
  </si>
  <si>
    <t>Albens</t>
  </si>
  <si>
    <t>EIC Alpes</t>
  </si>
  <si>
    <t>Albert</t>
  </si>
  <si>
    <t>Albertville</t>
  </si>
  <si>
    <t>Albi</t>
  </si>
  <si>
    <t>EIC Midi Pyrénées</t>
  </si>
  <si>
    <t>Albi Madeleine</t>
  </si>
  <si>
    <t>Albias</t>
  </si>
  <si>
    <t>Albigny - Neuville</t>
  </si>
  <si>
    <t>Alençon</t>
  </si>
  <si>
    <t>Normandie</t>
  </si>
  <si>
    <t>NO - Normandie</t>
  </si>
  <si>
    <t>EIC Normandie</t>
  </si>
  <si>
    <t>B NORMANDIE</t>
  </si>
  <si>
    <t>Alès</t>
  </si>
  <si>
    <t>Alet-les-Bains</t>
  </si>
  <si>
    <t>Allassac</t>
  </si>
  <si>
    <t>Allenc</t>
  </si>
  <si>
    <t>Alleyras</t>
  </si>
  <si>
    <t>EIC Auvergne Nivernais</t>
  </si>
  <si>
    <t>Altkirch</t>
  </si>
  <si>
    <t>Grand Est</t>
  </si>
  <si>
    <t>GE - Grand Est</t>
  </si>
  <si>
    <t>EIC Alsace</t>
  </si>
  <si>
    <t>B GRAND EST</t>
  </si>
  <si>
    <t>Amagne - Lucquy</t>
  </si>
  <si>
    <t>C GRAND EST</t>
  </si>
  <si>
    <t>Ambazac</t>
  </si>
  <si>
    <t>Ambérieu-en-Bugey</t>
  </si>
  <si>
    <t>Amboise</t>
  </si>
  <si>
    <t>Centre-Val de Loire</t>
  </si>
  <si>
    <t>CVL - Centre Val de Loire</t>
  </si>
  <si>
    <t>B CENTRE VAL DE LOIRE</t>
  </si>
  <si>
    <t>Ambronay - Priay</t>
  </si>
  <si>
    <t>Amiens</t>
  </si>
  <si>
    <t>A HAUTS DE FRANCE</t>
  </si>
  <si>
    <t>Amifontaine</t>
  </si>
  <si>
    <t>Amilly Ouerray</t>
  </si>
  <si>
    <t>C CENTRE VAL DE LOIRE</t>
  </si>
  <si>
    <t>Amplepuis</t>
  </si>
  <si>
    <t>EIC Rhône Alpes Lyon</t>
  </si>
  <si>
    <t>Ancenis</t>
  </si>
  <si>
    <t>EIC Bretagne Pays de la Loire</t>
  </si>
  <si>
    <t>B PAYS DE LA LOIRE</t>
  </si>
  <si>
    <t>Anchamps</t>
  </si>
  <si>
    <t>Anché - Voulon</t>
  </si>
  <si>
    <t>Ancy-sur-Moselle</t>
  </si>
  <si>
    <t>Andelot</t>
  </si>
  <si>
    <t>Andrésy</t>
  </si>
  <si>
    <t>Andrézieux</t>
  </si>
  <si>
    <t>Angers Maître École</t>
  </si>
  <si>
    <t>Angers Saint-Laud</t>
  </si>
  <si>
    <t>A PAYS DE LA LOIRE</t>
  </si>
  <si>
    <t>Angerville</t>
  </si>
  <si>
    <t>EIC Paris Rive Gauche</t>
  </si>
  <si>
    <t>Angoulême</t>
  </si>
  <si>
    <t>Angoulins sur Mer</t>
  </si>
  <si>
    <t>Anizy - Pinon</t>
  </si>
  <si>
    <t>Annappes</t>
  </si>
  <si>
    <t>Annecy</t>
  </si>
  <si>
    <t>A AUV-RHONE ALPES</t>
  </si>
  <si>
    <t>Annemasse</t>
  </si>
  <si>
    <t>Anor</t>
  </si>
  <si>
    <t>Anse</t>
  </si>
  <si>
    <t>Anthéor Cap Roux</t>
  </si>
  <si>
    <t>Antibes</t>
  </si>
  <si>
    <t>A PACA</t>
  </si>
  <si>
    <t>Anvin</t>
  </si>
  <si>
    <t>Apach</t>
  </si>
  <si>
    <t>EIC Lorraine Champagne Ardenne</t>
  </si>
  <si>
    <t>Appilly</t>
  </si>
  <si>
    <t>Arbanats</t>
  </si>
  <si>
    <t>Arbois</t>
  </si>
  <si>
    <t>Arcachon</t>
  </si>
  <si>
    <t>B NOUVELLE AQUITAINE</t>
  </si>
  <si>
    <t>Arc-et-Senans</t>
  </si>
  <si>
    <t>Arches</t>
  </si>
  <si>
    <t>Arcy-sur-Cure</t>
  </si>
  <si>
    <t>Arenc Euroméditerranée</t>
  </si>
  <si>
    <t>Arengosse</t>
  </si>
  <si>
    <t>Argelès-sur-Mer</t>
  </si>
  <si>
    <t>Argentan</t>
  </si>
  <si>
    <t>Argenteuil</t>
  </si>
  <si>
    <t>Argentière (Haute-Savoie)</t>
  </si>
  <si>
    <t>Argenton-sur-Creuse</t>
  </si>
  <si>
    <t>Arles</t>
  </si>
  <si>
    <t>Arleux</t>
  </si>
  <si>
    <t>Armentières</t>
  </si>
  <si>
    <t>Arnage</t>
  </si>
  <si>
    <t>Aurillac</t>
  </si>
  <si>
    <t>Arpajon</t>
  </si>
  <si>
    <t>Arras</t>
  </si>
  <si>
    <t>Arrou</t>
  </si>
  <si>
    <t>Balbigny</t>
  </si>
  <si>
    <t>Artenay</t>
  </si>
  <si>
    <t>Artix</t>
  </si>
  <si>
    <t>Arvant</t>
  </si>
  <si>
    <t>Ascq</t>
  </si>
  <si>
    <t>Asnières-sur-Seine</t>
  </si>
  <si>
    <t>Aspres-sur-Buëch</t>
  </si>
  <si>
    <t>Assat</t>
  </si>
  <si>
    <t>Assier</t>
  </si>
  <si>
    <t>Athis-Mons</t>
  </si>
  <si>
    <t>Aubagne</t>
  </si>
  <si>
    <t>Aubazines - Saint-Hilaire</t>
  </si>
  <si>
    <t>Aubergenville Élisabethville</t>
  </si>
  <si>
    <t>Aubiat</t>
  </si>
  <si>
    <t>Aubie - Saint-Antoine</t>
  </si>
  <si>
    <t>Aubiet</t>
  </si>
  <si>
    <t>Aubigné-Racan</t>
  </si>
  <si>
    <t>Aubigny-au-Bac</t>
  </si>
  <si>
    <t>Aubigny-en-Artois</t>
  </si>
  <si>
    <t>Aubin</t>
  </si>
  <si>
    <t>Aubin-Saint-Vaast</t>
  </si>
  <si>
    <t>Auboué</t>
  </si>
  <si>
    <t>Aubrives</t>
  </si>
  <si>
    <t>Aubusson</t>
  </si>
  <si>
    <t>Auch</t>
  </si>
  <si>
    <t>Auchy-lès-Hesdin</t>
  </si>
  <si>
    <t>Audrieu</t>
  </si>
  <si>
    <t>C NORMANDIE</t>
  </si>
  <si>
    <t>Audruicq</t>
  </si>
  <si>
    <t>Audun-le-Roman</t>
  </si>
  <si>
    <t>Auffay</t>
  </si>
  <si>
    <t>Aulnat Aéroport</t>
  </si>
  <si>
    <t>Aulnay-sous-Bois</t>
  </si>
  <si>
    <t>EIC Paris Nord</t>
  </si>
  <si>
    <t>Aulnoye-Aymeries</t>
  </si>
  <si>
    <t>Aumale</t>
  </si>
  <si>
    <t>Aumont-Aubrac</t>
  </si>
  <si>
    <t>Auneau</t>
  </si>
  <si>
    <t>Auray</t>
  </si>
  <si>
    <t>Bretagne</t>
  </si>
  <si>
    <t>A BRETAGNE</t>
  </si>
  <si>
    <t>Aurec</t>
  </si>
  <si>
    <t>Brassac-les-Mines - Sainte-Florine</t>
  </si>
  <si>
    <t>Auterive</t>
  </si>
  <si>
    <t>Autun</t>
  </si>
  <si>
    <t>Commentry</t>
  </si>
  <si>
    <t>Auxerre Saint-Gervais</t>
  </si>
  <si>
    <t>B BOURGOGNE FC</t>
  </si>
  <si>
    <t>Auxonne</t>
  </si>
  <si>
    <t>Avallon</t>
  </si>
  <si>
    <t>EIC Paris Sud Est</t>
  </si>
  <si>
    <t>Avenay</t>
  </si>
  <si>
    <t>Avenue du Président Kennedy
 (Maison de Radio France)</t>
  </si>
  <si>
    <t>Avenue Foch</t>
  </si>
  <si>
    <t>Avenue Henri Martin</t>
  </si>
  <si>
    <t>Avesnelles</t>
  </si>
  <si>
    <t>Avesnes</t>
  </si>
  <si>
    <t>Avignon Centre</t>
  </si>
  <si>
    <t>Avignon TGV</t>
  </si>
  <si>
    <t>A TGV à fort trafic et correspondances TER</t>
  </si>
  <si>
    <t>Avignon TGV terminal TER</t>
  </si>
  <si>
    <t>Avignonet</t>
  </si>
  <si>
    <t>Avion</t>
  </si>
  <si>
    <t>Avord</t>
  </si>
  <si>
    <t>Avoudrey</t>
  </si>
  <si>
    <t>Avranches</t>
  </si>
  <si>
    <t>Avrechy</t>
  </si>
  <si>
    <t>Ax-les-Thermes</t>
  </si>
  <si>
    <t>Ay</t>
  </si>
  <si>
    <t>Aytré Plage</t>
  </si>
  <si>
    <t>Azay-le-Rideau</t>
  </si>
  <si>
    <t>Azay-sur-Cher</t>
  </si>
  <si>
    <t>Azerailles</t>
  </si>
  <si>
    <t>Feyzin</t>
  </si>
  <si>
    <t>Fleurieux-sur-l'Arbresle</t>
  </si>
  <si>
    <t>Bagnac</t>
  </si>
  <si>
    <t>Bagneaux-sur-Loing</t>
  </si>
  <si>
    <t>C ILE-DE-FRANCE</t>
  </si>
  <si>
    <t>Bagnols - Chadenet</t>
  </si>
  <si>
    <t>Bagnols-sur-Cèze</t>
  </si>
  <si>
    <t>Baillargues</t>
  </si>
  <si>
    <t>Bailleau-le-Pin</t>
  </si>
  <si>
    <t>Bailleul</t>
  </si>
  <si>
    <t>Bailleul-Sir-Berthoult</t>
  </si>
  <si>
    <t>Bains-les-Bains</t>
  </si>
  <si>
    <t>Bainville-sur-Madon</t>
  </si>
  <si>
    <t>Baisieux</t>
  </si>
  <si>
    <t>Balagny - Saint-Épin</t>
  </si>
  <si>
    <t>Les Échets</t>
  </si>
  <si>
    <t>Ballan</t>
  </si>
  <si>
    <t>Ballancourt</t>
  </si>
  <si>
    <t>Balsièges</t>
  </si>
  <si>
    <t>Banassac - La Canourgue</t>
  </si>
  <si>
    <t>Bandol</t>
  </si>
  <si>
    <t>Bannalec</t>
  </si>
  <si>
    <t>C BRETAGNE</t>
  </si>
  <si>
    <t>Bantzenheim</t>
  </si>
  <si>
    <t>Banyuls-sur-Mer</t>
  </si>
  <si>
    <t>Baraqueville Carcenac Peyralès</t>
  </si>
  <si>
    <t>Barentin</t>
  </si>
  <si>
    <t>Barenton-Bugny</t>
  </si>
  <si>
    <t>Barjac</t>
  </si>
  <si>
    <t>Bar-le-Duc</t>
  </si>
  <si>
    <t>Baroncourt</t>
  </si>
  <si>
    <t>Barr</t>
  </si>
  <si>
    <t>Barsac</t>
  </si>
  <si>
    <t>Bar-sur-Aube</t>
  </si>
  <si>
    <t>Marlieux - Châtillon</t>
  </si>
  <si>
    <t>Bas - Monistrol</t>
  </si>
  <si>
    <t>Bas Évette</t>
  </si>
  <si>
    <t>Base Aérienne</t>
  </si>
  <si>
    <t>C CENTRE VAL de LOIRE</t>
  </si>
  <si>
    <t>Basse-Ham</t>
  </si>
  <si>
    <t>Bassens</t>
  </si>
  <si>
    <t>Batz-sur-Mer</t>
  </si>
  <si>
    <t>Baule</t>
  </si>
  <si>
    <t>Baume-les-Dames</t>
  </si>
  <si>
    <t>Montbrison</t>
  </si>
  <si>
    <t>Bayard</t>
  </si>
  <si>
    <t>Bayeux</t>
  </si>
  <si>
    <t>Bayon</t>
  </si>
  <si>
    <t>Bayonne</t>
  </si>
  <si>
    <t>Bazancourt</t>
  </si>
  <si>
    <t>Baziège</t>
  </si>
  <si>
    <t>Béard</t>
  </si>
  <si>
    <t>Beau Marais</t>
  </si>
  <si>
    <t>Beaucaire</t>
  </si>
  <si>
    <t>Beaugency</t>
  </si>
  <si>
    <t>Beaulieu-sur-Mer</t>
  </si>
  <si>
    <t>Beaumont-le-Roger</t>
  </si>
  <si>
    <t>Beaune</t>
  </si>
  <si>
    <t>Beaurainville</t>
  </si>
  <si>
    <t>Beautiran</t>
  </si>
  <si>
    <t>Beauvais</t>
  </si>
  <si>
    <t>Beauvoir-sur-Niort</t>
  </si>
  <si>
    <t>Beauvoisin</t>
  </si>
  <si>
    <t>Bécon les Bruyères</t>
  </si>
  <si>
    <t>Bédarieux</t>
  </si>
  <si>
    <t>Bédarrides</t>
  </si>
  <si>
    <t>Bedous</t>
  </si>
  <si>
    <t>Bègles</t>
  </si>
  <si>
    <t>Beillant</t>
  </si>
  <si>
    <t>Belfort</t>
  </si>
  <si>
    <t>Belfort - Montbéliard TGV</t>
  </si>
  <si>
    <t>A TGV à trafic modéré et correspondances TER</t>
  </si>
  <si>
    <t>Bellac</t>
  </si>
  <si>
    <t>Bellegarde</t>
  </si>
  <si>
    <t>Belle-Isle - Bégard</t>
  </si>
  <si>
    <t>Bellenaves</t>
  </si>
  <si>
    <t>Belleville (Meurthe-et-Moselle)</t>
  </si>
  <si>
    <t>Belleville sur Saône</t>
  </si>
  <si>
    <t>Bellevue</t>
  </si>
  <si>
    <t>Bellignat</t>
  </si>
  <si>
    <t>Belloy - Saint-Martin</t>
  </si>
  <si>
    <t>Belvès</t>
  </si>
  <si>
    <t>Belvezet</t>
  </si>
  <si>
    <t>Belz - Ploemel</t>
  </si>
  <si>
    <t>Bena-Fanès</t>
  </si>
  <si>
    <t>Bénesse-Maremne</t>
  </si>
  <si>
    <t>Bénestroff</t>
  </si>
  <si>
    <t>Benfeld</t>
  </si>
  <si>
    <t>Bengy</t>
  </si>
  <si>
    <t>Montrond-les-Bains</t>
  </si>
  <si>
    <t>Bergerac</t>
  </si>
  <si>
    <t>Bergues</t>
  </si>
  <si>
    <t>Berlaimont</t>
  </si>
  <si>
    <t>Bernay</t>
  </si>
  <si>
    <t>Bersac</t>
  </si>
  <si>
    <t>Berthelming</t>
  </si>
  <si>
    <t>Bertrichamps</t>
  </si>
  <si>
    <t>Bertry</t>
  </si>
  <si>
    <t>Besançon Franche-Comté TGV</t>
  </si>
  <si>
    <t>Besançon Mouillère</t>
  </si>
  <si>
    <t>Besançon Viotte</t>
  </si>
  <si>
    <t>A BOURGOGNE FC</t>
  </si>
  <si>
    <t>Beslé</t>
  </si>
  <si>
    <t>Bessancourt</t>
  </si>
  <si>
    <t>Bessay</t>
  </si>
  <si>
    <t>Bétaille</t>
  </si>
  <si>
    <t>Béthune</t>
  </si>
  <si>
    <t>Betton</t>
  </si>
  <si>
    <t>Beuvrages</t>
  </si>
  <si>
    <t>Beuvry lès Béthune</t>
  </si>
  <si>
    <t>Beynes</t>
  </si>
  <si>
    <t>Beynost</t>
  </si>
  <si>
    <t>Béziers</t>
  </si>
  <si>
    <t>A OCCITANIE</t>
  </si>
  <si>
    <t>Biache-Saint-Vaast</t>
  </si>
  <si>
    <t>Biarritz</t>
  </si>
  <si>
    <t>Bibliothèque François Mitterrand</t>
  </si>
  <si>
    <t>Bidarray Pont Noblia</t>
  </si>
  <si>
    <t>Bidos</t>
  </si>
  <si>
    <t>Bièvres</t>
  </si>
  <si>
    <t>Biffontaine</t>
  </si>
  <si>
    <t>Biganos Facture</t>
  </si>
  <si>
    <t>Bigny</t>
  </si>
  <si>
    <t>Billy-Montigny</t>
  </si>
  <si>
    <t>Biot</t>
  </si>
  <si>
    <t>Bischheim</t>
  </si>
  <si>
    <t>Pont-de-Beauvoisin</t>
  </si>
  <si>
    <t>Bischwiller</t>
  </si>
  <si>
    <t>Bitschwiller</t>
  </si>
  <si>
    <t>Blainville - Damelevières</t>
  </si>
  <si>
    <t>Blaisy-Bas</t>
  </si>
  <si>
    <t>Blangy-sur-Bresle</t>
  </si>
  <si>
    <t>Blangy-sur-Ternoise</t>
  </si>
  <si>
    <t>Blanquefort</t>
  </si>
  <si>
    <t>Blanzy</t>
  </si>
  <si>
    <t>Bléré - La Croix</t>
  </si>
  <si>
    <t>Blois - Chambord</t>
  </si>
  <si>
    <t>Blonville-sur-Mer - Benerville</t>
  </si>
  <si>
    <t>Boën</t>
  </si>
  <si>
    <t>Bogny-sur-Meuse</t>
  </si>
  <si>
    <t>Bohain</t>
  </si>
  <si>
    <t>Boigneville</t>
  </si>
  <si>
    <t>Bois-Colombes</t>
  </si>
  <si>
    <t>EIC Paris Saint Lazare</t>
  </si>
  <si>
    <t>Bois-d'Oingt - Légny</t>
  </si>
  <si>
    <t>Bois-le-Roi</t>
  </si>
  <si>
    <t>Boisleux</t>
  </si>
  <si>
    <t>Boisseaux</t>
  </si>
  <si>
    <t>Boisset (Cantal)</t>
  </si>
  <si>
    <t>Saint-Étienne Bellevue</t>
  </si>
  <si>
    <t>Boissy-l'Aillerie</t>
  </si>
  <si>
    <t>Bolbec - Nointot</t>
  </si>
  <si>
    <t>Bollène La Croisière</t>
  </si>
  <si>
    <t>Bollwiller</t>
  </si>
  <si>
    <t>Bologne</t>
  </si>
  <si>
    <t>Bolquère - Eyne</t>
  </si>
  <si>
    <t>Bondy</t>
  </si>
  <si>
    <t>Bonnemain</t>
  </si>
  <si>
    <t>Bonneval</t>
  </si>
  <si>
    <t>Bonneville</t>
  </si>
  <si>
    <t>Bonnières</t>
  </si>
  <si>
    <t>Bons-en-Chablais</t>
  </si>
  <si>
    <t>Bonson</t>
  </si>
  <si>
    <t>Boran-sur-Oise</t>
  </si>
  <si>
    <t>Bordeaux Saint-Jean</t>
  </si>
  <si>
    <t>TGA BORDEAUX</t>
  </si>
  <si>
    <t>Bords</t>
  </si>
  <si>
    <t>Bornel - Belle-Église</t>
  </si>
  <si>
    <t>Bouaye</t>
  </si>
  <si>
    <t>Boucau</t>
  </si>
  <si>
    <t>Bouchain</t>
  </si>
  <si>
    <t>Boucoiran</t>
  </si>
  <si>
    <t>Bouffémont - Moisselles</t>
  </si>
  <si>
    <t>Bougival</t>
  </si>
  <si>
    <t>Boulainvilliers</t>
  </si>
  <si>
    <t>Boulazac</t>
  </si>
  <si>
    <t>Boulogne</t>
  </si>
  <si>
    <t>Boulogne Tintelleries</t>
  </si>
  <si>
    <t>Boulouris sur Mer</t>
  </si>
  <si>
    <t>Bouray</t>
  </si>
  <si>
    <t>Bourbourg</t>
  </si>
  <si>
    <t>Bourg-Bruche</t>
  </si>
  <si>
    <t>Bourg-en-Bresse</t>
  </si>
  <si>
    <t>Bourges</t>
  </si>
  <si>
    <t>Bourg-Madame</t>
  </si>
  <si>
    <t>Bourgneuf-en-Retz</t>
  </si>
  <si>
    <t>Bourgoin-Jallieu</t>
  </si>
  <si>
    <t>Bourg-Saint-Maurice</t>
  </si>
  <si>
    <t>Bourgtheroulde - Thuit-Hébert</t>
  </si>
  <si>
    <t>Bournezeau</t>
  </si>
  <si>
    <t>Bourron-Marlotte - Grez</t>
  </si>
  <si>
    <t>Bourth</t>
  </si>
  <si>
    <t>Boussay - La Bruffière</t>
  </si>
  <si>
    <t>Boussens</t>
  </si>
  <si>
    <t>Boussy-Saint-Antoine</t>
  </si>
  <si>
    <t>Bouthéon</t>
  </si>
  <si>
    <t>Boutigny</t>
  </si>
  <si>
    <t>Bouy</t>
  </si>
  <si>
    <t>Bouzonville</t>
  </si>
  <si>
    <t>Boves</t>
  </si>
  <si>
    <t>Bram</t>
  </si>
  <si>
    <t>Brandérion</t>
  </si>
  <si>
    <t>Saint-Étienne Carnot</t>
  </si>
  <si>
    <t>Brax - Léguevin</t>
  </si>
  <si>
    <t>Brazey-en-Plaine</t>
  </si>
  <si>
    <t>Bréauté - Beuzeville</t>
  </si>
  <si>
    <t>Brebières</t>
  </si>
  <si>
    <t>Breil-sur-Roya</t>
  </si>
  <si>
    <t>Breitenbach</t>
  </si>
  <si>
    <t>Brélidy - Plouëc</t>
  </si>
  <si>
    <t>Bressuire</t>
  </si>
  <si>
    <t>Brest</t>
  </si>
  <si>
    <t>Breteil</t>
  </si>
  <si>
    <t>Bretenoux - Biars</t>
  </si>
  <si>
    <t>Breteuil</t>
  </si>
  <si>
    <t>Brétigny</t>
  </si>
  <si>
    <t>Bretigny - Norges</t>
  </si>
  <si>
    <t>Bretoncelles</t>
  </si>
  <si>
    <t>Bretteville - Norrey</t>
  </si>
  <si>
    <t>Breuil - Romain</t>
  </si>
  <si>
    <t>Breuillet - Bruyères-le-Châtel</t>
  </si>
  <si>
    <t>Breuillet Village</t>
  </si>
  <si>
    <t>Bréval</t>
  </si>
  <si>
    <t>Briançon</t>
  </si>
  <si>
    <t>Briare</t>
  </si>
  <si>
    <t>Brignac</t>
  </si>
  <si>
    <t>Brignais</t>
  </si>
  <si>
    <t>Brignoud</t>
  </si>
  <si>
    <t>Brimeux</t>
  </si>
  <si>
    <t>Brion - Laizy</t>
  </si>
  <si>
    <t>Brion - Montréal-la-Cluse</t>
  </si>
  <si>
    <t>Brionne</t>
  </si>
  <si>
    <t>Brioude</t>
  </si>
  <si>
    <t>Briouze</t>
  </si>
  <si>
    <t>Brive-la-Gaillarde</t>
  </si>
  <si>
    <t>Broons</t>
  </si>
  <si>
    <t>Brou</t>
  </si>
  <si>
    <t>Broye</t>
  </si>
  <si>
    <t>Bruges (Gironde)</t>
  </si>
  <si>
    <t>Brumath</t>
  </si>
  <si>
    <t>Brunémont</t>
  </si>
  <si>
    <t>Brunoy</t>
  </si>
  <si>
    <t>Bruyères</t>
  </si>
  <si>
    <t>Bruyères-sur-Oise</t>
  </si>
  <si>
    <t>Bruz</t>
  </si>
  <si>
    <t>B BRETAGNE</t>
  </si>
  <si>
    <t>Saint-Étienne La Terrasse</t>
  </si>
  <si>
    <t>Bugeat</t>
  </si>
  <si>
    <t>Buire-sur-l'Ancre</t>
  </si>
  <si>
    <t>Bully - Grenay</t>
  </si>
  <si>
    <t>Buno - Gironville</t>
  </si>
  <si>
    <t>Busigny</t>
  </si>
  <si>
    <t>Bussac</t>
  </si>
  <si>
    <t>Busseau sur Creuse</t>
  </si>
  <si>
    <t>Bussière-Galant</t>
  </si>
  <si>
    <t>Buzy en Béarn</t>
  </si>
  <si>
    <t>Byans</t>
  </si>
  <si>
    <t>Cadaujac</t>
  </si>
  <si>
    <t>Caen</t>
  </si>
  <si>
    <t>A NORMANDIE</t>
  </si>
  <si>
    <t>Caffiers</t>
  </si>
  <si>
    <t>Cagnes-sur-Mer</t>
  </si>
  <si>
    <t>Cahors</t>
  </si>
  <si>
    <t>Calais</t>
  </si>
  <si>
    <t>Calais - Fréthun</t>
  </si>
  <si>
    <t>Callac</t>
  </si>
  <si>
    <t>Calonne-Ricouart</t>
  </si>
  <si>
    <t>Cambo-les-Bains</t>
  </si>
  <si>
    <t>Cambrai</t>
  </si>
  <si>
    <t>Campagnac - Saint-Geniez</t>
  </si>
  <si>
    <t>Campagne-sur-Aude</t>
  </si>
  <si>
    <t>Cannes</t>
  </si>
  <si>
    <t>Cannes La Bocca</t>
  </si>
  <si>
    <t>Cantin</t>
  </si>
  <si>
    <t>Roquebrune-Cap-Martin</t>
  </si>
  <si>
    <t>Cap-d'Ail</t>
  </si>
  <si>
    <t>Capdenac</t>
  </si>
  <si>
    <t>Capvern</t>
  </si>
  <si>
    <t>Carantilly - Marigny</t>
  </si>
  <si>
    <t>Carbonne</t>
  </si>
  <si>
    <t>Carcassonne</t>
  </si>
  <si>
    <t>Carentan</t>
  </si>
  <si>
    <t>Carhaix</t>
  </si>
  <si>
    <t>Carignan</t>
  </si>
  <si>
    <t>Carmaux</t>
  </si>
  <si>
    <t>Carnoët - Locarn</t>
  </si>
  <si>
    <t>Carnolès</t>
  </si>
  <si>
    <t>Carnoules</t>
  </si>
  <si>
    <t>Carpentras</t>
  </si>
  <si>
    <t>Carry-le-Rouet</t>
  </si>
  <si>
    <t>Casino Lacroix Laval</t>
  </si>
  <si>
    <t>Saint-Pierre-d'Albigny</t>
  </si>
  <si>
    <t>Cassis</t>
  </si>
  <si>
    <t>Castelnaudary</t>
  </si>
  <si>
    <t>Castelnau-d'Estrétefonds</t>
  </si>
  <si>
    <t>Castelsarrasin</t>
  </si>
  <si>
    <t>Castillon</t>
  </si>
  <si>
    <t>Castres</t>
  </si>
  <si>
    <t>Cattenières</t>
  </si>
  <si>
    <t>Caudéran - Mérignac</t>
  </si>
  <si>
    <t>Caudrot</t>
  </si>
  <si>
    <t>Dijon Porte Neuve</t>
  </si>
  <si>
    <t>Caulnes</t>
  </si>
  <si>
    <t>Is-sur-Tille</t>
  </si>
  <si>
    <t>Cavaillon</t>
  </si>
  <si>
    <t>Cavignac</t>
  </si>
  <si>
    <t>Cazères sur Garonne</t>
  </si>
  <si>
    <t>Ceilhes - Roqueredonde</t>
  </si>
  <si>
    <t>Ceintrey</t>
  </si>
  <si>
    <t>Cenon</t>
  </si>
  <si>
    <t>Cerbère</t>
  </si>
  <si>
    <t>Cercottes</t>
  </si>
  <si>
    <t>Cercy-la-Tour</t>
  </si>
  <si>
    <t>Cergy le Haut</t>
  </si>
  <si>
    <t>Cergy Préfecture</t>
  </si>
  <si>
    <t>Cergy Saint-Christophe</t>
  </si>
  <si>
    <t>Cerizay</t>
  </si>
  <si>
    <t>Cernay (Haut-Rhin)</t>
  </si>
  <si>
    <t>Cernay (Val-d'Oise)</t>
  </si>
  <si>
    <t>Cérons</t>
  </si>
  <si>
    <t>Cessieu</t>
  </si>
  <si>
    <t>Cesson</t>
  </si>
  <si>
    <t>Cesson-Sévigné</t>
  </si>
  <si>
    <t>Ceyzériat</t>
  </si>
  <si>
    <t>Chabanais</t>
  </si>
  <si>
    <t>Chabenet</t>
  </si>
  <si>
    <t>Châbons</t>
  </si>
  <si>
    <t>Chabris</t>
  </si>
  <si>
    <t>Chagny</t>
  </si>
  <si>
    <t>Chaingy Fourneaux Plage</t>
  </si>
  <si>
    <t>Chalais</t>
  </si>
  <si>
    <t>Challans</t>
  </si>
  <si>
    <t>Chalonnes</t>
  </si>
  <si>
    <t>Châlons-en-Champagne</t>
  </si>
  <si>
    <t>Chalon-sur-Saône</t>
  </si>
  <si>
    <t>Chamalières-sur-Loire</t>
  </si>
  <si>
    <t>Chamarande</t>
  </si>
  <si>
    <t>Chambéry - Challes-les-Eaux</t>
  </si>
  <si>
    <t>Chambly</t>
  </si>
  <si>
    <t>Chamborigaud</t>
  </si>
  <si>
    <t>Chambourg</t>
  </si>
  <si>
    <t>Chamelet</t>
  </si>
  <si>
    <t>Chamonix Aiguille du Midi</t>
  </si>
  <si>
    <t>Chamonix-Mont-Blanc</t>
  </si>
  <si>
    <t>Chamousset</t>
  </si>
  <si>
    <t>Champ de Courses d'Enghien</t>
  </si>
  <si>
    <t>Champ de Mars Tour Eiffel</t>
  </si>
  <si>
    <t>Champagné</t>
  </si>
  <si>
    <t>Champagne-Ardenne TGV</t>
  </si>
  <si>
    <t>Champagne-sur-Oise</t>
  </si>
  <si>
    <t>Champagne-sur-Seine</t>
  </si>
  <si>
    <t>Champagney</t>
  </si>
  <si>
    <t>Champagnole</t>
  </si>
  <si>
    <t>Champagnole Paul-Émile Victor</t>
  </si>
  <si>
    <t>Champbenoist - Poigny</t>
  </si>
  <si>
    <t>Champigneulles</t>
  </si>
  <si>
    <t>Champigny sur Yonne</t>
  </si>
  <si>
    <t>Champs - Saint-Bris</t>
  </si>
  <si>
    <t>Champtocé-sur-Loire</t>
  </si>
  <si>
    <t>Chanac</t>
  </si>
  <si>
    <t>Changis - Saint-Jean</t>
  </si>
  <si>
    <t>Chanteloup-les-Vignes</t>
  </si>
  <si>
    <t>Chantenay</t>
  </si>
  <si>
    <t>Chantenay-Saint-Imbert</t>
  </si>
  <si>
    <t>Chantilly - Gouvieux</t>
  </si>
  <si>
    <t>Chantonnay</t>
  </si>
  <si>
    <t>Chapeauroux</t>
  </si>
  <si>
    <t>Chaponost</t>
  </si>
  <si>
    <t>Chaponval</t>
  </si>
  <si>
    <t>Charbonnières-les-Bains</t>
  </si>
  <si>
    <t>Charleville-Mézières</t>
  </si>
  <si>
    <t>Charmes (Vosges)</t>
  </si>
  <si>
    <t>Chars</t>
  </si>
  <si>
    <t>Chartres</t>
  </si>
  <si>
    <t>Chartrettes</t>
  </si>
  <si>
    <t>Chasseneuil-du-Poitou</t>
  </si>
  <si>
    <t>Chasseneuil-sur-Bonnieure</t>
  </si>
  <si>
    <t>Chasseradès</t>
  </si>
  <si>
    <t>Chasse-sur-Rhône</t>
  </si>
  <si>
    <t>Château-Arnoux-Saint-Auban</t>
  </si>
  <si>
    <t>Châteaubourg</t>
  </si>
  <si>
    <t>Châteaubriant</t>
  </si>
  <si>
    <t>Châteaubriant Tram Train</t>
  </si>
  <si>
    <t>Pont-sur-Yonne</t>
  </si>
  <si>
    <t>Châteaudun</t>
  </si>
  <si>
    <t>Château-Gaillard</t>
  </si>
  <si>
    <t>Château-l'Évêque</t>
  </si>
  <si>
    <t>Châteaulin</t>
  </si>
  <si>
    <t>Châteauneuf - Bujaleuf</t>
  </si>
  <si>
    <t>Châteauneuf-sur-Charente</t>
  </si>
  <si>
    <t>Châteauneuf-sur-Cher</t>
  </si>
  <si>
    <t>Château-Renault</t>
  </si>
  <si>
    <t>Châteauroux</t>
  </si>
  <si>
    <t>Château-Thierry</t>
  </si>
  <si>
    <t>EIC Paris Est</t>
  </si>
  <si>
    <t>Châtel - Nomexy</t>
  </si>
  <si>
    <t>Châtelaillon-Plage</t>
  </si>
  <si>
    <t>Châtelaudren - Plouagat</t>
  </si>
  <si>
    <t>Châtel-Censoir</t>
  </si>
  <si>
    <t>Châtellerault</t>
  </si>
  <si>
    <t>Châtillon d'Azergues</t>
  </si>
  <si>
    <t>Chauffailles</t>
  </si>
  <si>
    <t>Chaugey</t>
  </si>
  <si>
    <t>Chaulnes</t>
  </si>
  <si>
    <t>Chaumont</t>
  </si>
  <si>
    <t>Chaumont-en-Vexin</t>
  </si>
  <si>
    <t>Chauny</t>
  </si>
  <si>
    <t>Chaville - Vélizy</t>
  </si>
  <si>
    <t>Chaville Rive Droite</t>
  </si>
  <si>
    <t>Chaville Rive Gauche</t>
  </si>
  <si>
    <t>Chazay - Marcilly</t>
  </si>
  <si>
    <t>Chedde</t>
  </si>
  <si>
    <t>Cheilly-lès-Maranges</t>
  </si>
  <si>
    <t>Chelles - Gournay</t>
  </si>
  <si>
    <t>Chemillé</t>
  </si>
  <si>
    <t>Chemilly - Appoigny</t>
  </si>
  <si>
    <t>Chemin d'Antony</t>
  </si>
  <si>
    <t>Chenevières</t>
  </si>
  <si>
    <t>Chenonceaux</t>
  </si>
  <si>
    <t>Chépy - Valines</t>
  </si>
  <si>
    <t>Chessy</t>
  </si>
  <si>
    <t>Chevaigné</t>
  </si>
  <si>
    <t>Chevillon</t>
  </si>
  <si>
    <t>Chevilly</t>
  </si>
  <si>
    <t>Chevrières</t>
  </si>
  <si>
    <t>Chézy-sur-Marne</t>
  </si>
  <si>
    <t>Chindrieux</t>
  </si>
  <si>
    <t>Chinon</t>
  </si>
  <si>
    <t>Chirac</t>
  </si>
  <si>
    <t>Chissay-en-Touraine</t>
  </si>
  <si>
    <t>Chocques</t>
  </si>
  <si>
    <t>Choisy-le-Roi</t>
  </si>
  <si>
    <t>Cholet</t>
  </si>
  <si>
    <t>Chorges</t>
  </si>
  <si>
    <t>Chouzy</t>
  </si>
  <si>
    <t>Cinq-Mars-la-Pile</t>
  </si>
  <si>
    <t>Tonnerre</t>
  </si>
  <si>
    <t>Cires-lès-Mello</t>
  </si>
  <si>
    <t>Ciry-le-Noble</t>
  </si>
  <si>
    <t>Civrieux-d'Azergues</t>
  </si>
  <si>
    <t>Cize - Bolozon</t>
  </si>
  <si>
    <t>Clacy - Mons</t>
  </si>
  <si>
    <t>Clamart</t>
  </si>
  <si>
    <t>Clamecy</t>
  </si>
  <si>
    <t>Clelles - Mens</t>
  </si>
  <si>
    <t>Clères</t>
  </si>
  <si>
    <t>Clermont de l'Oise</t>
  </si>
  <si>
    <t>Clermont La Pardieu</t>
  </si>
  <si>
    <t>Clermont La Rotonde</t>
  </si>
  <si>
    <t>Clermont-en-Argonne</t>
  </si>
  <si>
    <t>Clermont-Ferrand</t>
  </si>
  <si>
    <t>Clerval</t>
  </si>
  <si>
    <t>Clichy - Levallois</t>
  </si>
  <si>
    <t>Clion sur Seugne</t>
  </si>
  <si>
    <t>Clisson</t>
  </si>
  <si>
    <t>Cloyes</t>
  </si>
  <si>
    <t>Cluses</t>
  </si>
  <si>
    <t>Coarraze - Nay</t>
  </si>
  <si>
    <t>Coat Guégan</t>
  </si>
  <si>
    <t>Hennebont</t>
  </si>
  <si>
    <t>Coignières</t>
  </si>
  <si>
    <t>Collioure</t>
  </si>
  <si>
    <t>Collonges</t>
  </si>
  <si>
    <t>Collonges - Fontaines</t>
  </si>
  <si>
    <t>Colmar</t>
  </si>
  <si>
    <t>Colmar Mésanges</t>
  </si>
  <si>
    <t>Colmar Saint-Joseph</t>
  </si>
  <si>
    <t>Colombes</t>
  </si>
  <si>
    <t>Colombier-Fontaine</t>
  </si>
  <si>
    <t>Colomiers</t>
  </si>
  <si>
    <t>Colomiers Lycée International</t>
  </si>
  <si>
    <t>Colroy - Lubine</t>
  </si>
  <si>
    <t>Combourg</t>
  </si>
  <si>
    <t>Combs-la-Ville - Quincy</t>
  </si>
  <si>
    <t>Comines</t>
  </si>
  <si>
    <t>Quiberon</t>
  </si>
  <si>
    <t>Commercy</t>
  </si>
  <si>
    <t>Compans</t>
  </si>
  <si>
    <t>Compiègne</t>
  </si>
  <si>
    <t>Cormery</t>
  </si>
  <si>
    <t>Condat - Le Lardin</t>
  </si>
  <si>
    <t>Condé-sur-Huisne</t>
  </si>
  <si>
    <t>Gien</t>
  </si>
  <si>
    <t>Conflans Fin d'Oise</t>
  </si>
  <si>
    <t>Conflans-Sainte-Honorine</t>
  </si>
  <si>
    <t>Conlie</t>
  </si>
  <si>
    <t>Jouy</t>
  </si>
  <si>
    <t>Contrexéville</t>
  </si>
  <si>
    <t>Corbehem</t>
  </si>
  <si>
    <t>Corbeil-Essonnes</t>
  </si>
  <si>
    <t>Corbie</t>
  </si>
  <si>
    <t>Corbigny</t>
  </si>
  <si>
    <t>Corcieux - Vanémont</t>
  </si>
  <si>
    <t>Corcy</t>
  </si>
  <si>
    <t>Cordemais</t>
  </si>
  <si>
    <t>Cordes - Vindrac</t>
  </si>
  <si>
    <t>Corgoloin</t>
  </si>
  <si>
    <t>Cormeilles-en-Parisis</t>
  </si>
  <si>
    <t>Ars-sur-Moselle</t>
  </si>
  <si>
    <t>Cornil</t>
  </si>
  <si>
    <t>Coron de Méricourt</t>
  </si>
  <si>
    <t>Corps-Nuds</t>
  </si>
  <si>
    <t>Corrèze</t>
  </si>
  <si>
    <t>Corseul - Languenan</t>
  </si>
  <si>
    <t>Cosne-sur-Loire</t>
  </si>
  <si>
    <t>Coucy-lès-Eppes</t>
  </si>
  <si>
    <t>Coudekerque-Branche</t>
  </si>
  <si>
    <t>Couëron</t>
  </si>
  <si>
    <t>Couffoulens - Leuc</t>
  </si>
  <si>
    <t>Baccarat</t>
  </si>
  <si>
    <t>Couiza - Montazels</t>
  </si>
  <si>
    <t>Coulanges-sur-Yonne</t>
  </si>
  <si>
    <t>Coulibœuf</t>
  </si>
  <si>
    <t>Coulommiers</t>
  </si>
  <si>
    <t>Courbevoie</t>
  </si>
  <si>
    <t>Courçay - Tauxigny</t>
  </si>
  <si>
    <t>Courcelles-le-Comte</t>
  </si>
  <si>
    <t>Courcelles-sur-Nied</t>
  </si>
  <si>
    <t>Courcy - Brimont</t>
  </si>
  <si>
    <t>Coursan</t>
  </si>
  <si>
    <t>Courtalain - Saint-Pellerin</t>
  </si>
  <si>
    <t>Courthézon</t>
  </si>
  <si>
    <t>Courville-sur-Eure</t>
  </si>
  <si>
    <t>Cousance</t>
  </si>
  <si>
    <t>Coussac-Bonneval</t>
  </si>
  <si>
    <t>Coutances</t>
  </si>
  <si>
    <t>Coutras</t>
  </si>
  <si>
    <t>Couze</t>
  </si>
  <si>
    <t>Couzon-au-Mont-d'Or</t>
  </si>
  <si>
    <t>Cramoisy</t>
  </si>
  <si>
    <t>Cransac</t>
  </si>
  <si>
    <t>Cravant - Bazarnes</t>
  </si>
  <si>
    <t>Crêches-sur-Saône</t>
  </si>
  <si>
    <t>Crécy-la-Chapelle</t>
  </si>
  <si>
    <t>Creil</t>
  </si>
  <si>
    <t>Crépieux la Pape</t>
  </si>
  <si>
    <t>Crépy - Couvron</t>
  </si>
  <si>
    <t>Crépy-en-Valois</t>
  </si>
  <si>
    <t>Crest</t>
  </si>
  <si>
    <t>Créteil Pompadour</t>
  </si>
  <si>
    <t>Crissé</t>
  </si>
  <si>
    <t>Croix - L'Allumette</t>
  </si>
  <si>
    <t>Croix - Wasquehal</t>
  </si>
  <si>
    <t>Croix du Prince</t>
  </si>
  <si>
    <t>Croix Sainte</t>
  </si>
  <si>
    <t>Cros de Cagnes</t>
  </si>
  <si>
    <t>Crouy</t>
  </si>
  <si>
    <t>Crouy-sur-Ourcq</t>
  </si>
  <si>
    <t>Cubzac-les-Ponts</t>
  </si>
  <si>
    <t>Cuers - Pierrefeu</t>
  </si>
  <si>
    <t>Cugand</t>
  </si>
  <si>
    <t>Cuinchy</t>
  </si>
  <si>
    <t>Culmont - Chalindrey</t>
  </si>
  <si>
    <t>Culoz</t>
  </si>
  <si>
    <t>Dachstein</t>
  </si>
  <si>
    <t>Dambach-la-Ville</t>
  </si>
  <si>
    <t>Damiatte - Saint-Paul</t>
  </si>
  <si>
    <t>Dammartin - Juilly - Saint-Mard</t>
  </si>
  <si>
    <t>Dangé-Saint-Romain</t>
  </si>
  <si>
    <t>Danjoutin</t>
  </si>
  <si>
    <t>Dannemarie</t>
  </si>
  <si>
    <t>Dannemarie - Velesmes</t>
  </si>
  <si>
    <t>Dannes - Camiers</t>
  </si>
  <si>
    <t>Daours</t>
  </si>
  <si>
    <t>Dardilly Le Jubin</t>
  </si>
  <si>
    <t>Dardilly Les Mouilles</t>
  </si>
  <si>
    <t>Darsac</t>
  </si>
  <si>
    <t>Dax</t>
  </si>
  <si>
    <t>Decize</t>
  </si>
  <si>
    <t>Dégagnac</t>
  </si>
  <si>
    <t>Delle</t>
  </si>
  <si>
    <t>Deluz</t>
  </si>
  <si>
    <t>Denain</t>
  </si>
  <si>
    <t>Dercy - Froidmont</t>
  </si>
  <si>
    <t>Dettwiller</t>
  </si>
  <si>
    <t>Deuil - Montmagny</t>
  </si>
  <si>
    <t>Deûlémont</t>
  </si>
  <si>
    <t>Deville</t>
  </si>
  <si>
    <t>Diarville</t>
  </si>
  <si>
    <t>Die</t>
  </si>
  <si>
    <t>Bartenheim</t>
  </si>
  <si>
    <t>Dieppe</t>
  </si>
  <si>
    <t>Béning</t>
  </si>
  <si>
    <t>Bischoffsheim</t>
  </si>
  <si>
    <t>Digoin</t>
  </si>
  <si>
    <t>Dijon</t>
  </si>
  <si>
    <t>Conflans - Jarny</t>
  </si>
  <si>
    <t>Dinan</t>
  </si>
  <si>
    <t>Dingé</t>
  </si>
  <si>
    <t>Dirinon</t>
  </si>
  <si>
    <t>Dissay</t>
  </si>
  <si>
    <t>Dives - Cabourg</t>
  </si>
  <si>
    <t>Dives-sur-Mer Port Guillaume</t>
  </si>
  <si>
    <t>Docelles - Cheniménil</t>
  </si>
  <si>
    <t>Dol-de-Bretagne</t>
  </si>
  <si>
    <t>Dole</t>
  </si>
  <si>
    <t>Dombasle-sur-Meurthe</t>
  </si>
  <si>
    <t>Domblans - Voiteur</t>
  </si>
  <si>
    <t>Domfront</t>
  </si>
  <si>
    <t>Dommartin - Lissieu</t>
  </si>
  <si>
    <t>Dommartin - Remiencourt</t>
  </si>
  <si>
    <t>Domont</t>
  </si>
  <si>
    <t xml:space="preserve">Dompierre-sur-Helpe </t>
  </si>
  <si>
    <t>Dompierre - Sept Fons</t>
  </si>
  <si>
    <t>Don - Sainghin</t>
  </si>
  <si>
    <t>Donchery</t>
  </si>
  <si>
    <t>Donges</t>
  </si>
  <si>
    <t>Donjeux</t>
  </si>
  <si>
    <t>Donzère</t>
  </si>
  <si>
    <t>Dordives</t>
  </si>
  <si>
    <t>Diemeringen</t>
  </si>
  <si>
    <t>Dieulouard</t>
  </si>
  <si>
    <t>Douai</t>
  </si>
  <si>
    <t>Dourdan</t>
  </si>
  <si>
    <t>Dourdan La Forêt</t>
  </si>
  <si>
    <t>Dourges</t>
  </si>
  <si>
    <t>Douzillac</t>
  </si>
  <si>
    <t>Drancy</t>
  </si>
  <si>
    <t>Drap - Cantaron</t>
  </si>
  <si>
    <t>Drefféac</t>
  </si>
  <si>
    <t>Dreuil-lès-Amiens</t>
  </si>
  <si>
    <t>Dreux</t>
  </si>
  <si>
    <t>Dorlisheim</t>
  </si>
  <si>
    <t>Druye</t>
  </si>
  <si>
    <t>Dugny - La Courneuve T11</t>
  </si>
  <si>
    <t>Dunkerque</t>
  </si>
  <si>
    <t>Dormans</t>
  </si>
  <si>
    <t>Durtol - Nohanent</t>
  </si>
  <si>
    <t>Duttlenheim</t>
  </si>
  <si>
    <t>Ebblinghem</t>
  </si>
  <si>
    <t>Ebersheim</t>
  </si>
  <si>
    <t>Échirolles</t>
  </si>
  <si>
    <t>École-Valentin</t>
  </si>
  <si>
    <t>Drusenheim</t>
  </si>
  <si>
    <t>Écouché</t>
  </si>
  <si>
    <t>Écouen - Ézanville</t>
  </si>
  <si>
    <t>Écouflant</t>
  </si>
  <si>
    <t>Écully la Demi-Lune</t>
  </si>
  <si>
    <t>Égletons</t>
  </si>
  <si>
    <t>Égly</t>
  </si>
  <si>
    <t>Éguzon</t>
  </si>
  <si>
    <t>Eichhoffen</t>
  </si>
  <si>
    <t>Einvaux</t>
  </si>
  <si>
    <t>Elbeuf - Saint-Aubin</t>
  </si>
  <si>
    <t>Elne</t>
  </si>
  <si>
    <t>Éloyes</t>
  </si>
  <si>
    <t>Duppigheim</t>
  </si>
  <si>
    <t>Émerainville - Pontault-Combault</t>
  </si>
  <si>
    <t>Enghien-les-Bains</t>
  </si>
  <si>
    <t>Ennevelin</t>
  </si>
  <si>
    <t>Entraigues-sur-la-Sorgue</t>
  </si>
  <si>
    <t>Entzheim Aéroport</t>
  </si>
  <si>
    <t>Épanvilliers</t>
  </si>
  <si>
    <t>Épernay</t>
  </si>
  <si>
    <t>Épernon</t>
  </si>
  <si>
    <t>Epfig</t>
  </si>
  <si>
    <t>Épierre - Saint-Léger</t>
  </si>
  <si>
    <t>Épinal</t>
  </si>
  <si>
    <t>Épinay - Villetaneuse</t>
  </si>
  <si>
    <t>Épinay - Villetaneuse T11</t>
  </si>
  <si>
    <t>Épinay-sur-Orge</t>
  </si>
  <si>
    <t>Épinay-sur-Seine</t>
  </si>
  <si>
    <t>Épinay-sur-Seine T11</t>
  </si>
  <si>
    <t>Épluches</t>
  </si>
  <si>
    <t>Épône - Mézières</t>
  </si>
  <si>
    <t>Épouville</t>
  </si>
  <si>
    <t>Éragny - Neuville</t>
  </si>
  <si>
    <t>Erdre Active</t>
  </si>
  <si>
    <t>Ermont - Eaubonne</t>
  </si>
  <si>
    <t>Ermont - Eaubonne Ligne J</t>
  </si>
  <si>
    <t>Ermont Halte</t>
  </si>
  <si>
    <t>Err</t>
  </si>
  <si>
    <t>Erstein</t>
  </si>
  <si>
    <t>Esbly</t>
  </si>
  <si>
    <t>Escalquens</t>
  </si>
  <si>
    <t>Escaudœuvres</t>
  </si>
  <si>
    <t>Esches</t>
  </si>
  <si>
    <t>Espéraza</t>
  </si>
  <si>
    <t>Esquelbecq</t>
  </si>
  <si>
    <t>Essonnes Robinson</t>
  </si>
  <si>
    <t>Estavar</t>
  </si>
  <si>
    <t>Estrées-Saint-Denis</t>
  </si>
  <si>
    <t>Estressin</t>
  </si>
  <si>
    <t>Esvres sur Indre</t>
  </si>
  <si>
    <t>Étain</t>
  </si>
  <si>
    <t>Étainhus - Saint-Romain</t>
  </si>
  <si>
    <t>Étalans</t>
  </si>
  <si>
    <t>Étampes</t>
  </si>
  <si>
    <t xml:space="preserve">Étang-sur-Arroux </t>
  </si>
  <si>
    <t>Étaples - Le Touquet</t>
  </si>
  <si>
    <t>Étigny - Véron</t>
  </si>
  <si>
    <t>Étival-Clairefontaine</t>
  </si>
  <si>
    <t>Étréchy</t>
  </si>
  <si>
    <t>Étriché - Châteauneuf</t>
  </si>
  <si>
    <t>Eu</t>
  </si>
  <si>
    <t>Eurville</t>
  </si>
  <si>
    <t>Évian-les-Bains</t>
  </si>
  <si>
    <t>Évreux Normandie</t>
  </si>
  <si>
    <t>Évron</t>
  </si>
  <si>
    <t>Évry Val de Seine</t>
  </si>
  <si>
    <t>Évry-Courcouronnes</t>
  </si>
  <si>
    <t>Exideuil</t>
  </si>
  <si>
    <t>Eymoutiers Vassivière</t>
  </si>
  <si>
    <t>Fegersheim - Lipsheim</t>
  </si>
  <si>
    <t>Farbus</t>
  </si>
  <si>
    <t>Farébersviller</t>
  </si>
  <si>
    <t>Faremoutiers - Pommeuse</t>
  </si>
  <si>
    <t>Farschviller</t>
  </si>
  <si>
    <t>Faubourg d'Orléans</t>
  </si>
  <si>
    <t>Faulquemont</t>
  </si>
  <si>
    <t>Fécamp</t>
  </si>
  <si>
    <t>Mirecourt</t>
  </si>
  <si>
    <t>Fellering</t>
  </si>
  <si>
    <t>Felletin</t>
  </si>
  <si>
    <t>Fenouillet - Saint-Alban</t>
  </si>
  <si>
    <t>Fépin</t>
  </si>
  <si>
    <t>Ferrières - Fontenay</t>
  </si>
  <si>
    <t>Feuquerolles</t>
  </si>
  <si>
    <t>Feuquières - Broquiers</t>
  </si>
  <si>
    <t>Feuquières - Fressenneville</t>
  </si>
  <si>
    <t>Feurs</t>
  </si>
  <si>
    <t>Raon-l'Étape</t>
  </si>
  <si>
    <t>Figeac</t>
  </si>
  <si>
    <t>Firminy</t>
  </si>
  <si>
    <t>Fismes</t>
  </si>
  <si>
    <t>Flavy-le-Martel</t>
  </si>
  <si>
    <t>Flaxlanden</t>
  </si>
  <si>
    <t>Vendenheim</t>
  </si>
  <si>
    <t>Wisches</t>
  </si>
  <si>
    <t>Fleurville - Pont-de-Vaux</t>
  </si>
  <si>
    <t>Flez-Cuzy - Tannay</t>
  </si>
  <si>
    <t>Foëcy</t>
  </si>
  <si>
    <t>Foix</t>
  </si>
  <si>
    <t>Folligny</t>
  </si>
  <si>
    <t>Fons - Saint-Mamert</t>
  </si>
  <si>
    <t>Fontainebleau - Avon</t>
  </si>
  <si>
    <t>Fontaine-le-Port</t>
  </si>
  <si>
    <t>Fontaines - Mercurey</t>
  </si>
  <si>
    <t>Fontaines-d'Ozillac</t>
  </si>
  <si>
    <t>Fontan - Saorge</t>
  </si>
  <si>
    <t>Fontenay-le-Fleury</t>
  </si>
  <si>
    <t>Fontenoy-sur-Moselle</t>
  </si>
  <si>
    <t>Fontpédrouse Saint-Thomas les Bains</t>
  </si>
  <si>
    <t>Font-Romeu-Odeillo-Via</t>
  </si>
  <si>
    <t>Forbach</t>
  </si>
  <si>
    <t>Formerie</t>
  </si>
  <si>
    <t>Fors</t>
  </si>
  <si>
    <t>Fos-sur-Mer</t>
  </si>
  <si>
    <t>Foucart - Alvimare</t>
  </si>
  <si>
    <t>Fouday</t>
  </si>
  <si>
    <t>Foug</t>
  </si>
  <si>
    <t>Fougeray - Langon</t>
  </si>
  <si>
    <t>Fougeré</t>
  </si>
  <si>
    <t>Fouilloy</t>
  </si>
  <si>
    <t>Fouquereuil</t>
  </si>
  <si>
    <t>Fourchambault</t>
  </si>
  <si>
    <t>Fourmies</t>
  </si>
  <si>
    <t>Fraisses - Unieux</t>
  </si>
  <si>
    <t>Franchet d'Esperey</t>
  </si>
  <si>
    <t>Francheville</t>
  </si>
  <si>
    <t>Franconville - Le Plessis-Bouchard</t>
  </si>
  <si>
    <t>Franois</t>
  </si>
  <si>
    <t>Frasne</t>
  </si>
  <si>
    <t>Fréjus</t>
  </si>
  <si>
    <t>Fréjus - Saint-Raphaël Autotrain</t>
  </si>
  <si>
    <t>Frénouville - Cagny</t>
  </si>
  <si>
    <t>Frépillon</t>
  </si>
  <si>
    <t>Fresnoy-le-Grand</t>
  </si>
  <si>
    <t>Fréteval - Morée</t>
  </si>
  <si>
    <t>Fretin</t>
  </si>
  <si>
    <t>Frévin-Capelle</t>
  </si>
  <si>
    <t>Fromental</t>
  </si>
  <si>
    <t>Froncles</t>
  </si>
  <si>
    <t>Frontenex</t>
  </si>
  <si>
    <t>Frontignan</t>
  </si>
  <si>
    <t>Frouard</t>
  </si>
  <si>
    <t>Frynaudour</t>
  </si>
  <si>
    <t>Fumay</t>
  </si>
  <si>
    <t>Woippy</t>
  </si>
  <si>
    <t>Gadagne</t>
  </si>
  <si>
    <t>Gagny</t>
  </si>
  <si>
    <t>Gaillac</t>
  </si>
  <si>
    <t>Gaillon - Aubevoye</t>
  </si>
  <si>
    <t>Gallargues</t>
  </si>
  <si>
    <t>Gallieni Cancéropôle</t>
  </si>
  <si>
    <t>Galuzot</t>
  </si>
  <si>
    <t>Gambsheim</t>
  </si>
  <si>
    <t>Gan</t>
  </si>
  <si>
    <t>Gandrange - Amnéville</t>
  </si>
  <si>
    <t>Gannat</t>
  </si>
  <si>
    <t>Gannes</t>
  </si>
  <si>
    <t>Gap</t>
  </si>
  <si>
    <t>Garancières - La Queue</t>
  </si>
  <si>
    <t>Garches - Marnes-la-Coquette</t>
  </si>
  <si>
    <t>Garchizy</t>
  </si>
  <si>
    <t>Gardanne</t>
  </si>
  <si>
    <t>Gardonne</t>
  </si>
  <si>
    <t>Gargenville</t>
  </si>
  <si>
    <t>Garges - Sarcelles</t>
  </si>
  <si>
    <t>Gauriaguet</t>
  </si>
  <si>
    <t>Gazeran</t>
  </si>
  <si>
    <t>Gazinet Cestas</t>
  </si>
  <si>
    <t>Geispolsheim</t>
  </si>
  <si>
    <t>Gemeaux</t>
  </si>
  <si>
    <t>Génelard</t>
  </si>
  <si>
    <t>Générac</t>
  </si>
  <si>
    <t>Genlis</t>
  </si>
  <si>
    <t>Gennevilliers</t>
  </si>
  <si>
    <t>Génolhac</t>
  </si>
  <si>
    <t>Germaine</t>
  </si>
  <si>
    <t>Gertwiller</t>
  </si>
  <si>
    <t>Gerzat</t>
  </si>
  <si>
    <t>Gestel</t>
  </si>
  <si>
    <t>Gevrey-Chambertin</t>
  </si>
  <si>
    <t>Arnèke</t>
  </si>
  <si>
    <t>Gièvres</t>
  </si>
  <si>
    <t>Gignac - Cressensac</t>
  </si>
  <si>
    <t>Gilley</t>
  </si>
  <si>
    <t>Gilly-sur-Loire</t>
  </si>
  <si>
    <t>Gimont Cahuzac</t>
  </si>
  <si>
    <t>Gironde</t>
  </si>
  <si>
    <t>Gisors</t>
  </si>
  <si>
    <t>Givet</t>
  </si>
  <si>
    <t>Givors</t>
  </si>
  <si>
    <t>Givors Canal</t>
  </si>
  <si>
    <t>Glos - Montfort</t>
  </si>
  <si>
    <t>Golfe Juan Vallauris</t>
  </si>
  <si>
    <t>Golfech</t>
  </si>
  <si>
    <t>Goncelin</t>
  </si>
  <si>
    <t>Gonfaron</t>
  </si>
  <si>
    <t>Gorges</t>
  </si>
  <si>
    <t>Gourdon</t>
  </si>
  <si>
    <t>Gourland</t>
  </si>
  <si>
    <t>Gournay - Ferrières</t>
  </si>
  <si>
    <t>Goussainville</t>
  </si>
  <si>
    <t>Goxwiller</t>
  </si>
  <si>
    <t>Graffenstaden</t>
  </si>
  <si>
    <t>Graffenwald</t>
  </si>
  <si>
    <t>Gragnague</t>
  </si>
  <si>
    <t>Gramat</t>
  </si>
  <si>
    <t>Grand Bourg</t>
  </si>
  <si>
    <t>Grand-Combe La Pise</t>
  </si>
  <si>
    <t>Grande-Synthe</t>
  </si>
  <si>
    <t>Grandvillars</t>
  </si>
  <si>
    <t>Grandvilliers</t>
  </si>
  <si>
    <t>Granville</t>
  </si>
  <si>
    <t>Grasse</t>
  </si>
  <si>
    <t>Gravelines</t>
  </si>
  <si>
    <t>Grenoble</t>
  </si>
  <si>
    <t>TGA GRENOBLE</t>
  </si>
  <si>
    <t>Grenoble Universités - Gières</t>
  </si>
  <si>
    <t>Gresswiller</t>
  </si>
  <si>
    <t>Grésy-sur-Aix</t>
  </si>
  <si>
    <t>Grésy-sur-Isère</t>
  </si>
  <si>
    <t>Gretz-Armainvilliers</t>
  </si>
  <si>
    <t>Grigny Centre</t>
  </si>
  <si>
    <t>Grigny Le Sablon</t>
  </si>
  <si>
    <t>Grisolles</t>
  </si>
  <si>
    <t>Groisy - Thorens - La Caille</t>
  </si>
  <si>
    <t>Gros Noyer - Saint-Prix</t>
  </si>
  <si>
    <t>Groslay</t>
  </si>
  <si>
    <t>Gudmont</t>
  </si>
  <si>
    <t>Guérard - La Celle-sur-Morin</t>
  </si>
  <si>
    <t>Guéret</t>
  </si>
  <si>
    <t>Guéthary</t>
  </si>
  <si>
    <t>Guichen - Bourg-des-Comptes</t>
  </si>
  <si>
    <t>Guignicourt</t>
  </si>
  <si>
    <t>Guillerval</t>
  </si>
  <si>
    <t>Guimiliau</t>
  </si>
  <si>
    <t>Guingamp</t>
  </si>
  <si>
    <t>Gujan-Mestras</t>
  </si>
  <si>
    <t>Gundershoffen</t>
  </si>
  <si>
    <t>Gunsbach - Griesbach</t>
  </si>
  <si>
    <t>Habsheim</t>
  </si>
  <si>
    <t>Hachette</t>
  </si>
  <si>
    <t>Hagondange</t>
  </si>
  <si>
    <t>Haguenau</t>
  </si>
  <si>
    <t>Halsou - Larressore</t>
  </si>
  <si>
    <t>Bauvin - Provin</t>
  </si>
  <si>
    <t>Haluchère Batignolles</t>
  </si>
  <si>
    <t>Ham (Somme)</t>
  </si>
  <si>
    <t>Ham-en-Artois</t>
  </si>
  <si>
    <t>Hangest-sur-Somme</t>
  </si>
  <si>
    <t>Harfleur</t>
  </si>
  <si>
    <t>Harfleur Halte</t>
  </si>
  <si>
    <t>Hargicourt - Pierrepont</t>
  </si>
  <si>
    <t>Hasenrain</t>
  </si>
  <si>
    <t>Hatrize</t>
  </si>
  <si>
    <t>Haubourdin</t>
  </si>
  <si>
    <t>Haussmann Saint-Lazare</t>
  </si>
  <si>
    <t>Haute Picardie TGV</t>
  </si>
  <si>
    <t>A TGV à trafic modéré et correspondances Autres</t>
  </si>
  <si>
    <t>Hautmont</t>
  </si>
  <si>
    <t>Hayange</t>
  </si>
  <si>
    <t>Haybes</t>
  </si>
  <si>
    <t>Hazebrouck</t>
  </si>
  <si>
    <t>Heiligenberg - Mollkirch</t>
  </si>
  <si>
    <t>Heilles - Mouchy</t>
  </si>
  <si>
    <t>Heilly</t>
  </si>
  <si>
    <t>Hellemmes</t>
  </si>
  <si>
    <t>Hendaye</t>
  </si>
  <si>
    <t>Hénin-Beaumont</t>
  </si>
  <si>
    <t>Cassel</t>
  </si>
  <si>
    <t>Herbitzheim</t>
  </si>
  <si>
    <t>Herblay</t>
  </si>
  <si>
    <t>Herchies</t>
  </si>
  <si>
    <t>Héricourt</t>
  </si>
  <si>
    <t>Héricy</t>
  </si>
  <si>
    <t>Hermes - Berthecourt</t>
  </si>
  <si>
    <t>Herny</t>
  </si>
  <si>
    <t>Herrlisheim (Bas-Rhin)</t>
  </si>
  <si>
    <t>Herrlisheim-près-Colmar</t>
  </si>
  <si>
    <t>Hesdigneul</t>
  </si>
  <si>
    <t>Hesdin</t>
  </si>
  <si>
    <t>Hettange-Grande</t>
  </si>
  <si>
    <t>Caudry</t>
  </si>
  <si>
    <t>Hirson Écoles</t>
  </si>
  <si>
    <t>Hochfelden</t>
  </si>
  <si>
    <t>Hoelschloch - Surbourg </t>
  </si>
  <si>
    <t>Hœnheim Tram</t>
  </si>
  <si>
    <t>Hœrdt</t>
  </si>
  <si>
    <t>Hoffen</t>
  </si>
  <si>
    <t>Hombourg-Haut</t>
  </si>
  <si>
    <t>Homécourt</t>
  </si>
  <si>
    <t>Houdan</t>
  </si>
  <si>
    <t>Houdemont</t>
  </si>
  <si>
    <t>Houilles - Carrières-sur-Seine</t>
  </si>
  <si>
    <t>Houlgate</t>
  </si>
  <si>
    <t>Hundling</t>
  </si>
  <si>
    <t>Hunspach</t>
  </si>
  <si>
    <t>Huriel</t>
  </si>
  <si>
    <t>Hyères</t>
  </si>
  <si>
    <t>Hymont - Mattaincourt</t>
  </si>
  <si>
    <t>Igney</t>
  </si>
  <si>
    <t>Igney - Avricourt</t>
  </si>
  <si>
    <t>Igny</t>
  </si>
  <si>
    <t>Ille-sur-Têt</t>
  </si>
  <si>
    <t>Illfurth</t>
  </si>
  <si>
    <t>Illiers-Combray</t>
  </si>
  <si>
    <t>Imphy</t>
  </si>
  <si>
    <t>Ingersheim Cité Scolaire</t>
  </si>
  <si>
    <t>Ingrandes sur Loire</t>
  </si>
  <si>
    <t>Ingrandes sur Vienne</t>
  </si>
  <si>
    <t>Ingwiller</t>
  </si>
  <si>
    <t>Invalides</t>
  </si>
  <si>
    <t>Irigny Yvours</t>
  </si>
  <si>
    <t>Isbergues</t>
  </si>
  <si>
    <t>Isles - Armentières - Congis</t>
  </si>
  <si>
    <t>Issé</t>
  </si>
  <si>
    <t>Issoire</t>
  </si>
  <si>
    <t>Issou - Porcheville</t>
  </si>
  <si>
    <t>Issoudun</t>
  </si>
  <si>
    <t>Hirson</t>
  </si>
  <si>
    <t>Issy</t>
  </si>
  <si>
    <t>Issy Val de Seine</t>
  </si>
  <si>
    <t>Istres</t>
  </si>
  <si>
    <t>Iteuil</t>
  </si>
  <si>
    <t>Itxassou</t>
  </si>
  <si>
    <t>Ivry-sur-Seine</t>
  </si>
  <si>
    <t>Iwuy</t>
  </si>
  <si>
    <t>Jacques Monod la Demi-Lieue</t>
  </si>
  <si>
    <t>Janzé</t>
  </si>
  <si>
    <t>Jarnac</t>
  </si>
  <si>
    <t>Jarrie - Vizille</t>
  </si>
  <si>
    <t>Jarville-la-Malgrange</t>
  </si>
  <si>
    <t>Jassonneix</t>
  </si>
  <si>
    <t>Jaunay-Clan</t>
  </si>
  <si>
    <t>Jaux</t>
  </si>
  <si>
    <t>Javel</t>
  </si>
  <si>
    <t>Jeumont</t>
  </si>
  <si>
    <t>Jœuf</t>
  </si>
  <si>
    <t>Joigny</t>
  </si>
  <si>
    <t>Joigny-sur-Meuse</t>
  </si>
  <si>
    <t>Joinville</t>
  </si>
  <si>
    <t>Joncet</t>
  </si>
  <si>
    <t>Joncherey</t>
  </si>
  <si>
    <t>Jonchery-sur-Vesle</t>
  </si>
  <si>
    <t>Le Poirier Université</t>
  </si>
  <si>
    <t>Joué-lès-Tours</t>
  </si>
  <si>
    <t>Poix-de-Picardie</t>
  </si>
  <si>
    <t>Jouy-en-Josas</t>
  </si>
  <si>
    <t>Juan les Pins</t>
  </si>
  <si>
    <t>Juvisy</t>
  </si>
  <si>
    <t>Juziers</t>
  </si>
  <si>
    <t>Kalhausen</t>
  </si>
  <si>
    <t>Ker Lann</t>
  </si>
  <si>
    <t>Kerhostin</t>
  </si>
  <si>
    <t>Kerhuon</t>
  </si>
  <si>
    <t>Keskastel</t>
  </si>
  <si>
    <t>Kilstett</t>
  </si>
  <si>
    <t>Kœnigsmacker</t>
  </si>
  <si>
    <t>Kogenheim</t>
  </si>
  <si>
    <t>Krimmeri Meinau</t>
  </si>
  <si>
    <t>Kruth</t>
  </si>
  <si>
    <t>Kurtzenhouse</t>
  </si>
  <si>
    <t>La Bachellerie</t>
  </si>
  <si>
    <t>La Barasse</t>
  </si>
  <si>
    <t>La Barre - Ormesson</t>
  </si>
  <si>
    <t>Basse Indre - Saint-Herblain</t>
  </si>
  <si>
    <t>La Bassée</t>
  </si>
  <si>
    <t>La Bastide - Saint-Laurent-les-Bains</t>
  </si>
  <si>
    <t>La Baule Les Pins</t>
  </si>
  <si>
    <t>La Baule-Escoublac</t>
  </si>
  <si>
    <t>La Bernerie-en-Retz</t>
  </si>
  <si>
    <t>La Bohalle</t>
  </si>
  <si>
    <t>La Bonneville-sur-Iton</t>
  </si>
  <si>
    <t>La Borne Blanche</t>
  </si>
  <si>
    <t>La Bouteille</t>
  </si>
  <si>
    <t>La Brigue</t>
  </si>
  <si>
    <t>La Brillanne - Oraison</t>
  </si>
  <si>
    <t>La Brohinière</t>
  </si>
  <si>
    <t>Lacapelle-Viescamp</t>
  </si>
  <si>
    <t>La Cave</t>
  </si>
  <si>
    <t>Lacelle (Corrèze)</t>
  </si>
  <si>
    <t>La Celle-Saint-Cloud</t>
  </si>
  <si>
    <t>La Chaize-le-Vicomte</t>
  </si>
  <si>
    <t>La Chapelle Aulnay</t>
  </si>
  <si>
    <t>La Chapelle Centre</t>
  </si>
  <si>
    <t>La Chapelle-Saint-Mesmin</t>
  </si>
  <si>
    <t>La Chapelle-sur-Loire</t>
  </si>
  <si>
    <t>La Charité-sur-Loire</t>
  </si>
  <si>
    <t>La Chaumusse - Fort-du-Plasne</t>
  </si>
  <si>
    <t>La Chaussée-Saint-Victor</t>
  </si>
  <si>
    <t>Chaux-des-Crotenay</t>
  </si>
  <si>
    <t>La Ciotat - Ceyreste</t>
  </si>
  <si>
    <t>La Clayette - Baudemont</t>
  </si>
  <si>
    <t>La Coquille</t>
  </si>
  <si>
    <t>La Courneuve - Aubervilliers</t>
  </si>
  <si>
    <t>La Couronne Carro</t>
  </si>
  <si>
    <t>La Crau</t>
  </si>
  <si>
    <t>La Crèche</t>
  </si>
  <si>
    <t>La Croix de Méan</t>
  </si>
  <si>
    <t>La Défense</t>
  </si>
  <si>
    <t>La Douzillère</t>
  </si>
  <si>
    <t>La Faloise</t>
  </si>
  <si>
    <t>La Fère</t>
  </si>
  <si>
    <t>La Ferté-Alais</t>
  </si>
  <si>
    <t>La Ferté-Bernard</t>
  </si>
  <si>
    <t>La Ferté-Imbault</t>
  </si>
  <si>
    <t>La Ferté-Milon</t>
  </si>
  <si>
    <t>La Ferté-Saint-Aubin</t>
  </si>
  <si>
    <t>La Ferté-sous-Jouarre</t>
  </si>
  <si>
    <t>La Fontaine</t>
  </si>
  <si>
    <t>La Forest-Landerneau</t>
  </si>
  <si>
    <t>La Fouillouse</t>
  </si>
  <si>
    <t>La Frayère</t>
  </si>
  <si>
    <t>La Fresnais</t>
  </si>
  <si>
    <t>La Frette - Montigny</t>
  </si>
  <si>
    <t>La Garde</t>
  </si>
  <si>
    <t>La Garenne-Colombes</t>
  </si>
  <si>
    <t>La Gorp</t>
  </si>
  <si>
    <t>La Gouesnière - Cancale - Saint-Méloir-des-Ondes</t>
  </si>
  <si>
    <t>La Grande-Paroisse</t>
  </si>
  <si>
    <t>La Grave d'Ambarès</t>
  </si>
  <si>
    <t>La Guerche-sur-l'Aubois</t>
  </si>
  <si>
    <t>La Guierche</t>
  </si>
  <si>
    <t>Rosières</t>
  </si>
  <si>
    <t>La Hisse</t>
  </si>
  <si>
    <t>La Hume</t>
  </si>
  <si>
    <t>La Hutte - Coulombiers</t>
  </si>
  <si>
    <t>La Jarrie</t>
  </si>
  <si>
    <t>La Jonchère</t>
  </si>
  <si>
    <t>La Joux</t>
  </si>
  <si>
    <t>La Levade</t>
  </si>
  <si>
    <t>La Loupe</t>
  </si>
  <si>
    <t>La Madeleine</t>
  </si>
  <si>
    <t>La Marche</t>
  </si>
  <si>
    <t>La Méaugon</t>
  </si>
  <si>
    <t>La Membrolle-sur-Choisille</t>
  </si>
  <si>
    <t>Saint-Pol-sur-Ternoise</t>
  </si>
  <si>
    <t>La Meyze</t>
  </si>
  <si>
    <t>La Miouze - Rochefort</t>
  </si>
  <si>
    <t>La Mothe-Achard</t>
  </si>
  <si>
    <t>La Mothe-Saint-Héray</t>
  </si>
  <si>
    <t>La Norville - Saint-Germain-lès-Arpajon</t>
  </si>
  <si>
    <t>La Pauline - Hyères</t>
  </si>
  <si>
    <t>La Penne-sur-Huveaune</t>
  </si>
  <si>
    <t>La Plaine Stade de France</t>
  </si>
  <si>
    <t>La Pomme</t>
  </si>
  <si>
    <t>La Porcherie</t>
  </si>
  <si>
    <t>Saint-Sulpice - Auteuil</t>
  </si>
  <si>
    <t>La Poterie</t>
  </si>
  <si>
    <t>La Redonne Ensuès</t>
  </si>
  <si>
    <t>La Réole</t>
  </si>
  <si>
    <t>La Ricamarie</t>
  </si>
  <si>
    <t>La Rivière de Mansac</t>
  </si>
  <si>
    <t>La Rivière-Drugeon</t>
  </si>
  <si>
    <t>La Roche (Finistère)</t>
  </si>
  <si>
    <t>La Rochefoucauld</t>
  </si>
  <si>
    <t>La Rochelle</t>
  </si>
  <si>
    <t>La Rochelle Porte Dauphine</t>
  </si>
  <si>
    <t>La Roche-sur-Foron</t>
  </si>
  <si>
    <t>La Roche-sur-Yon</t>
  </si>
  <si>
    <t>La Seyne - Six Fours</t>
  </si>
  <si>
    <t>La Souterraine</t>
  </si>
  <si>
    <t>Wavrin</t>
  </si>
  <si>
    <t>La Taye</t>
  </si>
  <si>
    <t>La Teste</t>
  </si>
  <si>
    <t>La Tour-de-Salvagny</t>
  </si>
  <si>
    <t>La Tour-du-Pin</t>
  </si>
  <si>
    <t>La Tricherie</t>
  </si>
  <si>
    <t>La Trinité Victor</t>
  </si>
  <si>
    <t>La Valbonne</t>
  </si>
  <si>
    <t>La Verpillière</t>
  </si>
  <si>
    <t>La Verrière</t>
  </si>
  <si>
    <t>La Ville Gozet</t>
  </si>
  <si>
    <t>La Villette Saint-Prest</t>
  </si>
  <si>
    <t>La Wantzenau</t>
  </si>
  <si>
    <t>Labarthe-Inard</t>
  </si>
  <si>
    <t>Labège Innopole</t>
  </si>
  <si>
    <t>Labège Village</t>
  </si>
  <si>
    <t>Labenne</t>
  </si>
  <si>
    <t>Labergement-Sainte-Marie</t>
  </si>
  <si>
    <t>Laboissière - Le Déluge</t>
  </si>
  <si>
    <t>Labouheyre</t>
  </si>
  <si>
    <t>Labruguière</t>
  </si>
  <si>
    <t>Lachaud-Curmilhac</t>
  </si>
  <si>
    <t>Lacourtensourt</t>
  </si>
  <si>
    <t>Lafarge</t>
  </si>
  <si>
    <t>Lagny - Thorigny</t>
  </si>
  <si>
    <t>Laguépie</t>
  </si>
  <si>
    <t>Laifour</t>
  </si>
  <si>
    <t>L'Aigle</t>
  </si>
  <si>
    <t>Laigné - Saint-Gervais</t>
  </si>
  <si>
    <t>Laigneville</t>
  </si>
  <si>
    <t>L'Aiguille</t>
  </si>
  <si>
    <t>Laillé</t>
  </si>
  <si>
    <t>Laissac</t>
  </si>
  <si>
    <t>Laissey</t>
  </si>
  <si>
    <t>Lalande Église</t>
  </si>
  <si>
    <t>Lalbenque - Fontanes</t>
  </si>
  <si>
    <t>Lalinde</t>
  </si>
  <si>
    <t>Lamagistère</t>
  </si>
  <si>
    <t>Lamanon</t>
  </si>
  <si>
    <t>Lamballe</t>
  </si>
  <si>
    <t>Lamonzie-Saint-Martin</t>
  </si>
  <si>
    <t>Lamothe-Landerron</t>
  </si>
  <si>
    <t>Lamothe-Montravel</t>
  </si>
  <si>
    <t>Lamotte-Beuvron</t>
  </si>
  <si>
    <t>Lamure-sur-Azergues</t>
  </si>
  <si>
    <t>Lancerf</t>
  </si>
  <si>
    <t>Lancey</t>
  </si>
  <si>
    <t>Landas</t>
  </si>
  <si>
    <t>Landaul - Mendon</t>
  </si>
  <si>
    <t>Landébia</t>
  </si>
  <si>
    <t>Landerneau</t>
  </si>
  <si>
    <t>Landévant</t>
  </si>
  <si>
    <t>Landivisiau</t>
  </si>
  <si>
    <t>Landrecies</t>
  </si>
  <si>
    <t>Landry</t>
  </si>
  <si>
    <t>Laneuveville-devant-Nancy</t>
  </si>
  <si>
    <t>Langeac</t>
  </si>
  <si>
    <t>Langeais</t>
  </si>
  <si>
    <t>Langogne</t>
  </si>
  <si>
    <t>Langon</t>
  </si>
  <si>
    <t>Langres</t>
  </si>
  <si>
    <t>Lannemezan</t>
  </si>
  <si>
    <t>Lannion</t>
  </si>
  <si>
    <t>Lantenay</t>
  </si>
  <si>
    <t>Laon</t>
  </si>
  <si>
    <t>Lapeyrouse</t>
  </si>
  <si>
    <t>Laragne</t>
  </si>
  <si>
    <t>L'Arbresle</t>
  </si>
  <si>
    <t>Larche</t>
  </si>
  <si>
    <t>Lardenne</t>
  </si>
  <si>
    <t>Lardy</t>
  </si>
  <si>
    <t>L'Argentière Les Écrins</t>
  </si>
  <si>
    <t>L'Ariane - La Trinité</t>
  </si>
  <si>
    <t>Laroche - Migennes</t>
  </si>
  <si>
    <t>Laroque</t>
  </si>
  <si>
    <t>Laroquebrou</t>
  </si>
  <si>
    <t>Lathus</t>
  </si>
  <si>
    <t>Latour-de-Carol - Enveitg</t>
  </si>
  <si>
    <t>Lauterbourg</t>
  </si>
  <si>
    <t>Laval</t>
  </si>
  <si>
    <t>Laval-de-Cère</t>
  </si>
  <si>
    <t>Lavaufranche</t>
  </si>
  <si>
    <t>Lavaur</t>
  </si>
  <si>
    <t>Lavaveix-les-Mines</t>
  </si>
  <si>
    <t>Laveline-devant-Bruyères</t>
  </si>
  <si>
    <t>Lavilledieu</t>
  </si>
  <si>
    <t>Lavilletertre</t>
  </si>
  <si>
    <t>Lavoûte-sur-Loire</t>
  </si>
  <si>
    <t>Le Blanc-Mesnil</t>
  </si>
  <si>
    <t>Le Bosquet</t>
  </si>
  <si>
    <t>Le Bourget</t>
  </si>
  <si>
    <t>Le Bourget T11</t>
  </si>
  <si>
    <t>Le Bousquet-d'Orb</t>
  </si>
  <si>
    <t>Le Bras de Fer</t>
  </si>
  <si>
    <t>Le Breuil-sur-Couze</t>
  </si>
  <si>
    <t>Le Bruel</t>
  </si>
  <si>
    <t>Le Buet</t>
  </si>
  <si>
    <t>Le Bugue</t>
  </si>
  <si>
    <t>Le Buisson</t>
  </si>
  <si>
    <t>Le Burg</t>
  </si>
  <si>
    <t>Le Cailar</t>
  </si>
  <si>
    <t>Le Cateau</t>
  </si>
  <si>
    <t>Le Cellier</t>
  </si>
  <si>
    <t>Le Cendre - Orcet</t>
  </si>
  <si>
    <t>Le Chambon-Feugerolles</t>
  </si>
  <si>
    <t>Le Chénay Gagny</t>
  </si>
  <si>
    <t>Le Coteau</t>
  </si>
  <si>
    <t>Le Coudray-Montceaux</t>
  </si>
  <si>
    <t>Le Creusot</t>
  </si>
  <si>
    <t>Le Creusot TGV (Montceau - Montchanin)</t>
  </si>
  <si>
    <t>Auvers-sur-Oise</t>
  </si>
  <si>
    <t>Le Dorat</t>
  </si>
  <si>
    <t>Le Dramont</t>
  </si>
  <si>
    <t>Le Fauga</t>
  </si>
  <si>
    <t>Le Genest</t>
  </si>
  <si>
    <t>Le Grand Jardin</t>
  </si>
  <si>
    <t>Le Grand-Lemps</t>
  </si>
  <si>
    <t>Le Grau-du-Roi</t>
  </si>
  <si>
    <t>Le Haut Banc</t>
  </si>
  <si>
    <t>Le Havre</t>
  </si>
  <si>
    <t>Le Havre Graville</t>
  </si>
  <si>
    <t>Le Lioran</t>
  </si>
  <si>
    <t>Le Luc - Le Cannet</t>
  </si>
  <si>
    <t>Le Mans</t>
  </si>
  <si>
    <t>Le Mans Hôpital Université</t>
  </si>
  <si>
    <t>Le Mée</t>
  </si>
  <si>
    <t>Le Méridien La Ferrière</t>
  </si>
  <si>
    <t>Le Merlerault</t>
  </si>
  <si>
    <t>Le Meux - Lacroix-Saint-Ouen</t>
  </si>
  <si>
    <t>Le Molay-Littry</t>
  </si>
  <si>
    <t>Le Monastier</t>
  </si>
  <si>
    <t>Le Pallet</t>
  </si>
  <si>
    <t>Le Péage-de-Roussillon</t>
  </si>
  <si>
    <t>Le Pénity</t>
  </si>
  <si>
    <t>Le Perray</t>
  </si>
  <si>
    <t>Le Plessis Chênet</t>
  </si>
  <si>
    <t>Le Plessis-Belleville</t>
  </si>
  <si>
    <t>Boissise-le-Roi</t>
  </si>
  <si>
    <t>Le Pouliguen</t>
  </si>
  <si>
    <t>Le Puy-en-Velay</t>
  </si>
  <si>
    <t>Le Quesnoy</t>
  </si>
  <si>
    <t>Le Raincy - Villemomble - Montfermeil</t>
  </si>
  <si>
    <t>Le Rouget</t>
  </si>
  <si>
    <t>Le Soler</t>
  </si>
  <si>
    <t>Le Stade</t>
  </si>
  <si>
    <t>Le Teich</t>
  </si>
  <si>
    <t>Le Teil</t>
  </si>
  <si>
    <t>Le Theil - La Rouge</t>
  </si>
  <si>
    <t>Le Theil-de-Bretagne</t>
  </si>
  <si>
    <t>Le Thor</t>
  </si>
  <si>
    <t>Le TOEC</t>
  </si>
  <si>
    <t>Le Trayas</t>
  </si>
  <si>
    <t>Le Tréport - Mers-les-Bains</t>
  </si>
  <si>
    <t>Le Val d'Or</t>
  </si>
  <si>
    <t>Valdahon</t>
  </si>
  <si>
    <t>Valdahon Camp Militaire</t>
  </si>
  <si>
    <t>Le Vauriat</t>
  </si>
  <si>
    <t>Le Verdon</t>
  </si>
  <si>
    <t>Le Vernet d'Ariège</t>
  </si>
  <si>
    <t>Le Vert de Maisons</t>
  </si>
  <si>
    <t>Le Vieux Briollay</t>
  </si>
  <si>
    <t>Leforest</t>
  </si>
  <si>
    <t>Lens</t>
  </si>
  <si>
    <t>Lentilly</t>
  </si>
  <si>
    <t>Lentilly Charpenay</t>
  </si>
  <si>
    <t>Lépanges</t>
  </si>
  <si>
    <t>Lépin-le-Lac - La Bauche</t>
  </si>
  <si>
    <t>Lérouville</t>
  </si>
  <si>
    <t>Les Abrets - Fitilieu</t>
  </si>
  <si>
    <t>Les Arcs - Draguignan</t>
  </si>
  <si>
    <t>Les Ardoines</t>
  </si>
  <si>
    <t>Les Aubrais</t>
  </si>
  <si>
    <t>A CENTRE VAL DE LOIRE</t>
  </si>
  <si>
    <t>Les Bardys</t>
  </si>
  <si>
    <t>Les Bons Pères</t>
  </si>
  <si>
    <t>Les Bossons</t>
  </si>
  <si>
    <t>Les Boullereaux Champigny</t>
  </si>
  <si>
    <t>Les Cabannes</t>
  </si>
  <si>
    <t>Les Cabrils</t>
  </si>
  <si>
    <t>Les Cauquillous</t>
  </si>
  <si>
    <t>Les Clairières de Verneuil</t>
  </si>
  <si>
    <t>Les Deux Jumeaux</t>
  </si>
  <si>
    <t>Couilly - Saint-Germain - Quincy</t>
  </si>
  <si>
    <t>Les Églisottes</t>
  </si>
  <si>
    <t>Les Essarts-le-Roi</t>
  </si>
  <si>
    <t>Les Eyzies</t>
  </si>
  <si>
    <t>Les Flachères</t>
  </si>
  <si>
    <t>Les Fontinettes</t>
  </si>
  <si>
    <t>Les Grésillons</t>
  </si>
  <si>
    <t>Les Houches</t>
  </si>
  <si>
    <t>Les Islettes</t>
  </si>
  <si>
    <t>Les Lacs</t>
  </si>
  <si>
    <t>Les Laumes Alésia</t>
  </si>
  <si>
    <t>Les Mais</t>
  </si>
  <si>
    <t>Les Martres-de-Veyre</t>
  </si>
  <si>
    <t>Les Moussoux</t>
  </si>
  <si>
    <t>Les Moutiers-en-Retz</t>
  </si>
  <si>
    <t>Les Mureaux</t>
  </si>
  <si>
    <t>Les Noues</t>
  </si>
  <si>
    <t>Les Ormes</t>
  </si>
  <si>
    <t>Les Pélerins</t>
  </si>
  <si>
    <t>Les Perrières</t>
  </si>
  <si>
    <t>Les Praz de Chamonix</t>
  </si>
  <si>
    <t>Les Quatre Roues</t>
  </si>
  <si>
    <t>Les Quatre-Routes</t>
  </si>
  <si>
    <t>Les Ramassiers</t>
  </si>
  <si>
    <t>Les Rosiers-sur-Loire</t>
  </si>
  <si>
    <t>Les Sables Blancs</t>
  </si>
  <si>
    <t>Les Sables-d'Olonne</t>
  </si>
  <si>
    <t>Les Salelles</t>
  </si>
  <si>
    <t>Les Saules</t>
  </si>
  <si>
    <t>Les Tines</t>
  </si>
  <si>
    <t>Les Trillers</t>
  </si>
  <si>
    <t>Les Vallées</t>
  </si>
  <si>
    <t>Les Versannes</t>
  </si>
  <si>
    <t>Les Yvris Noisy-le-Grand</t>
  </si>
  <si>
    <t>L'Escarène</t>
  </si>
  <si>
    <t>Lesparre</t>
  </si>
  <si>
    <t>Lesquin</t>
  </si>
  <si>
    <t>Lesseux - Frapelle</t>
  </si>
  <si>
    <t>L'Estaque</t>
  </si>
  <si>
    <t>Lestelle</t>
  </si>
  <si>
    <t>Leucate La Franqui</t>
  </si>
  <si>
    <t>Leval</t>
  </si>
  <si>
    <t>Lexos</t>
  </si>
  <si>
    <t>Lezennes</t>
  </si>
  <si>
    <t>Lézignan-Corbières</t>
  </si>
  <si>
    <t>Lezoux</t>
  </si>
  <si>
    <t>L'Herbergement - Les Brouzils</t>
  </si>
  <si>
    <t>L'Hermitage - Mordelles</t>
  </si>
  <si>
    <t>L'Hôpital-du-Grosbois</t>
  </si>
  <si>
    <t>L'Hospitalet-près-l'Andorre</t>
  </si>
  <si>
    <t>Liancourt - Rantigny</t>
  </si>
  <si>
    <t>Liancourt-Saint-Pierre</t>
  </si>
  <si>
    <t>Liart</t>
  </si>
  <si>
    <t>Libercourt</t>
  </si>
  <si>
    <t>Libourne</t>
  </si>
  <si>
    <t>Liesle</t>
  </si>
  <si>
    <t>Lieusaint - Moissy</t>
  </si>
  <si>
    <t>Liévin</t>
  </si>
  <si>
    <t>Ligugé</t>
  </si>
  <si>
    <t>Lille CHR</t>
  </si>
  <si>
    <t>Lille Europe</t>
  </si>
  <si>
    <t>TGA LILLE EUROPE</t>
  </si>
  <si>
    <t>Lille Flandres</t>
  </si>
  <si>
    <t>TGA LILLE FLANDRES</t>
  </si>
  <si>
    <t>Lille Porte de Douai</t>
  </si>
  <si>
    <t>Lillers</t>
  </si>
  <si>
    <t>Limay</t>
  </si>
  <si>
    <t>Limeray</t>
  </si>
  <si>
    <t>Limersheim</t>
  </si>
  <si>
    <t>Limeyrat</t>
  </si>
  <si>
    <t>Limoges Bénédictins</t>
  </si>
  <si>
    <t>Limoges Montjovis</t>
  </si>
  <si>
    <t>Limoux</t>
  </si>
  <si>
    <t>Limoux Flassian</t>
  </si>
  <si>
    <t>Lingolsheim</t>
  </si>
  <si>
    <t>Lisieux</t>
  </si>
  <si>
    <t>L'Isle-Adam - Parmain</t>
  </si>
  <si>
    <t>L'Isle-d'Abeau</t>
  </si>
  <si>
    <t>L'Isle-Jourdain</t>
  </si>
  <si>
    <t>L'Isle-sur-la-Sorgue - Fontaine-de-Vaucluse</t>
  </si>
  <si>
    <t>L'Isle-sur-le-Doubs</t>
  </si>
  <si>
    <t>Lisle-sur-Tarn</t>
  </si>
  <si>
    <t>Lison</t>
  </si>
  <si>
    <t>L'Isthme</t>
  </si>
  <si>
    <t>Liverdun</t>
  </si>
  <si>
    <t>Livron</t>
  </si>
  <si>
    <t>Livry-sur-Seine</t>
  </si>
  <si>
    <t>Lizy-sur-Ourcq</t>
  </si>
  <si>
    <t>Loches</t>
  </si>
  <si>
    <t>Logelbach</t>
  </si>
  <si>
    <t>Loison-sous-Lens</t>
  </si>
  <si>
    <t>Loivre</t>
  </si>
  <si>
    <t>Mouroux</t>
  </si>
  <si>
    <t>Longecourt</t>
  </si>
  <si>
    <t>Longpont</t>
  </si>
  <si>
    <t>Longpré-les-Corps-Saints</t>
  </si>
  <si>
    <t>Longroy - Gamaches</t>
  </si>
  <si>
    <t>Longueau</t>
  </si>
  <si>
    <t>Longueil-Annel</t>
  </si>
  <si>
    <t>Longueil-Sainte-Marie</t>
  </si>
  <si>
    <t>Longuerue - Vieux-Manoir</t>
  </si>
  <si>
    <t>Longueville</t>
  </si>
  <si>
    <t>Longueville-sur-Scie</t>
  </si>
  <si>
    <t>Longuyon</t>
  </si>
  <si>
    <t>Longwy</t>
  </si>
  <si>
    <t>Lons-le-Saunier</t>
  </si>
  <si>
    <t>Loos lez Lille</t>
  </si>
  <si>
    <t>Loos-en-Gohelle</t>
  </si>
  <si>
    <t>Loreux</t>
  </si>
  <si>
    <t>Lorient Bretagne Sud</t>
  </si>
  <si>
    <t>Loriol</t>
  </si>
  <si>
    <t>Lorraine TGV</t>
  </si>
  <si>
    <t>Lothiers</t>
  </si>
  <si>
    <t>Louhans</t>
  </si>
  <si>
    <t>Louhossoa</t>
  </si>
  <si>
    <t>Loulay</t>
  </si>
  <si>
    <t>Lourches</t>
  </si>
  <si>
    <t>Lourdes</t>
  </si>
  <si>
    <t>Louroux-de-Bouble</t>
  </si>
  <si>
    <t>Louveciennes</t>
  </si>
  <si>
    <t>Louverné</t>
  </si>
  <si>
    <t>Louvres</t>
  </si>
  <si>
    <t>Louvroil</t>
  </si>
  <si>
    <t>Lozanne</t>
  </si>
  <si>
    <t>Luant</t>
  </si>
  <si>
    <t>Lubersac</t>
  </si>
  <si>
    <t>Luc</t>
  </si>
  <si>
    <t>Lucé</t>
  </si>
  <si>
    <t>Luc-en-Diois</t>
  </si>
  <si>
    <t>Luçon</t>
  </si>
  <si>
    <t>Luc-la-Primaube</t>
  </si>
  <si>
    <t>Ludon</t>
  </si>
  <si>
    <t>Ludres</t>
  </si>
  <si>
    <t>Lumes</t>
  </si>
  <si>
    <t>Lunas</t>
  </si>
  <si>
    <t>Lunel</t>
  </si>
  <si>
    <t>Lunel-Viel</t>
  </si>
  <si>
    <t>Lunery</t>
  </si>
  <si>
    <t>Lunéville</t>
  </si>
  <si>
    <t>Lurbe-Saint-Christau</t>
  </si>
  <si>
    <t>Lure</t>
  </si>
  <si>
    <t>Lusignan</t>
  </si>
  <si>
    <t>Lus-la-Croix-Haute</t>
  </si>
  <si>
    <t>Lussac-les-Châteaux</t>
  </si>
  <si>
    <t>Luttenbach-près-Munster</t>
  </si>
  <si>
    <t>Lutterbach</t>
  </si>
  <si>
    <t>Lutterbach Tram Train</t>
  </si>
  <si>
    <t>Lutzelbourg</t>
  </si>
  <si>
    <t>Lutzelhouse</t>
  </si>
  <si>
    <t>Luxé</t>
  </si>
  <si>
    <t>Luxeuil-les-Bains</t>
  </si>
  <si>
    <t>Luzarches</t>
  </si>
  <si>
    <t>Luzenac - Garanou</t>
  </si>
  <si>
    <t>Luzy</t>
  </si>
  <si>
    <t>Lyon Gorge de Loup</t>
  </si>
  <si>
    <t>Lyon Jean Macé</t>
  </si>
  <si>
    <t>Lyon Part Dieu</t>
  </si>
  <si>
    <t>TGA LYON PART-DIEU</t>
  </si>
  <si>
    <t>Lyon Perrache</t>
  </si>
  <si>
    <t>Lyon Saint-Exupéry TGV</t>
  </si>
  <si>
    <t>Lyon Saint-Paul</t>
  </si>
  <si>
    <t>Lyon Vaise</t>
  </si>
  <si>
    <t>Macau</t>
  </si>
  <si>
    <t>Machecoul</t>
  </si>
  <si>
    <t>Machilly</t>
  </si>
  <si>
    <t>Mâcon</t>
  </si>
  <si>
    <t>Mâcon Loché TGV</t>
  </si>
  <si>
    <t>Magalas</t>
  </si>
  <si>
    <t>Magenta</t>
  </si>
  <si>
    <t>Magland</t>
  </si>
  <si>
    <t>Magnac - Vicq</t>
  </si>
  <si>
    <t>Magnette</t>
  </si>
  <si>
    <t>Magneux - Courlandon</t>
  </si>
  <si>
    <t>Magny - Blandainville</t>
  </si>
  <si>
    <t>Maillé</t>
  </si>
  <si>
    <t>Mailly-la-Ville</t>
  </si>
  <si>
    <t>Maintenon</t>
  </si>
  <si>
    <t>Maisons-Alfort - Alfortville</t>
  </si>
  <si>
    <t>Maisons-Laffitte</t>
  </si>
  <si>
    <t>Maisse</t>
  </si>
  <si>
    <t>Maizières-lès-Metz</t>
  </si>
  <si>
    <t>Mâlain</t>
  </si>
  <si>
    <t>Malansac</t>
  </si>
  <si>
    <t>Malaunay - Le Houlme</t>
  </si>
  <si>
    <t>Malause</t>
  </si>
  <si>
    <t>Malesherbes</t>
  </si>
  <si>
    <t>Malling</t>
  </si>
  <si>
    <t>Mamirolle</t>
  </si>
  <si>
    <t>Petit Jouy - Les Loges</t>
  </si>
  <si>
    <t>Manduel - Redessan</t>
  </si>
  <si>
    <t>Saint-Fargeau</t>
  </si>
  <si>
    <t>Mantes-la-Jolie</t>
  </si>
  <si>
    <t>Mantes-la-Ville</t>
  </si>
  <si>
    <t>Marbache</t>
  </si>
  <si>
    <t>Marcelcave</t>
  </si>
  <si>
    <t>Marcheprime</t>
  </si>
  <si>
    <t>Marchezais - Broué</t>
  </si>
  <si>
    <t>Mareil-sur-Mauldre</t>
  </si>
  <si>
    <t>Maresquel</t>
  </si>
  <si>
    <t>Mareuil-sur-Ourcq</t>
  </si>
  <si>
    <t>Margaux</t>
  </si>
  <si>
    <t>Margival</t>
  </si>
  <si>
    <t>Marienthal</t>
  </si>
  <si>
    <t>Marignier</t>
  </si>
  <si>
    <t>Marigny</t>
  </si>
  <si>
    <t>Marle sur Serre</t>
  </si>
  <si>
    <t>Marles-en-Brie</t>
  </si>
  <si>
    <t>Us</t>
  </si>
  <si>
    <t>Marly-le-Roi</t>
  </si>
  <si>
    <t>Marmagne</t>
  </si>
  <si>
    <t>Marmagne sous Creusot</t>
  </si>
  <si>
    <t>Marmande</t>
  </si>
  <si>
    <t>Marne-la-Vallée Chessy</t>
  </si>
  <si>
    <t>A TGV contournement de Paris</t>
  </si>
  <si>
    <t>Marœuil</t>
  </si>
  <si>
    <t>Marolles-en-Hurepoix</t>
  </si>
  <si>
    <t>Maromme</t>
  </si>
  <si>
    <t>Marquette</t>
  </si>
  <si>
    <t>Marquillies</t>
  </si>
  <si>
    <t>Marquise - Rinxent</t>
  </si>
  <si>
    <t>Marquixanes</t>
  </si>
  <si>
    <t>Marsac (Dordogne)</t>
  </si>
  <si>
    <t>Marsac (Creuse)</t>
  </si>
  <si>
    <t>Marseillan Plage</t>
  </si>
  <si>
    <t>Marseille Blancarde</t>
  </si>
  <si>
    <t>Marseille Saint-Charles</t>
  </si>
  <si>
    <t>TGA MARSEILLE ST CHARLES</t>
  </si>
  <si>
    <t>Marseille-en-Beauvaisis</t>
  </si>
  <si>
    <t>Marssac-sur-Tarn</t>
  </si>
  <si>
    <t>Martigné-Ferchaud</t>
  </si>
  <si>
    <t>Martigues</t>
  </si>
  <si>
    <t>Martres-Tolosane</t>
  </si>
  <si>
    <t>Marvejols</t>
  </si>
  <si>
    <t>Massérac</t>
  </si>
  <si>
    <t>Masseret</t>
  </si>
  <si>
    <t>Massiac - Blesle</t>
  </si>
  <si>
    <t>Massy - Palaiseau</t>
  </si>
  <si>
    <t>Massy - Verrières</t>
  </si>
  <si>
    <t>Massy TGV</t>
  </si>
  <si>
    <t>Matzenheim</t>
  </si>
  <si>
    <t>Maubeuge</t>
  </si>
  <si>
    <t>Maule</t>
  </si>
  <si>
    <t>Maurecourt</t>
  </si>
  <si>
    <t>Maurois</t>
  </si>
  <si>
    <t>Maurs</t>
  </si>
  <si>
    <t>Mauves-sur-Loire</t>
  </si>
  <si>
    <t>Mauzac</t>
  </si>
  <si>
    <t>Mauzé</t>
  </si>
  <si>
    <t>Mauzens-et-Miremont</t>
  </si>
  <si>
    <t>Mayet</t>
  </si>
  <si>
    <t>Mazamet</t>
  </si>
  <si>
    <t>Mazingarbe</t>
  </si>
  <si>
    <t>Meaux</t>
  </si>
  <si>
    <t>Mehun-sur-Yèvre</t>
  </si>
  <si>
    <t>Melun</t>
  </si>
  <si>
    <t>Menars</t>
  </si>
  <si>
    <t>Mende</t>
  </si>
  <si>
    <t>Ménil Flin</t>
  </si>
  <si>
    <t>Mennecy</t>
  </si>
  <si>
    <t>Mennessis</t>
  </si>
  <si>
    <t>Mennetou-sur-Cher</t>
  </si>
  <si>
    <t>Menton</t>
  </si>
  <si>
    <t>Menton Garavan</t>
  </si>
  <si>
    <t>Mer (Loir-et-Cher)</t>
  </si>
  <si>
    <t>Mérens-les-Vals</t>
  </si>
  <si>
    <t>Mérenvielle</t>
  </si>
  <si>
    <t>Méricourt - Ribemont</t>
  </si>
  <si>
    <t>Mériel</t>
  </si>
  <si>
    <t>Mérignac Arlac</t>
  </si>
  <si>
    <t>Meroux</t>
  </si>
  <si>
    <t>Merrey</t>
  </si>
  <si>
    <t>Mertzwiller</t>
  </si>
  <si>
    <t>Méru</t>
  </si>
  <si>
    <t>Mervans</t>
  </si>
  <si>
    <t>Merxheim</t>
  </si>
  <si>
    <t>Méry-sur-Oise</t>
  </si>
  <si>
    <t>Messac - Guipry</t>
  </si>
  <si>
    <t>Messein</t>
  </si>
  <si>
    <t>Mesves - Bulcy</t>
  </si>
  <si>
    <t>Mesvres</t>
  </si>
  <si>
    <t>Metz</t>
  </si>
  <si>
    <t>A GRAND EST</t>
  </si>
  <si>
    <t>Metz Nord</t>
  </si>
  <si>
    <t>Metzeral</t>
  </si>
  <si>
    <t>Meudon</t>
  </si>
  <si>
    <t>Meudon Val Fleury</t>
  </si>
  <si>
    <t>Meulan - Hardricourt</t>
  </si>
  <si>
    <t>Meung-sur-Loire</t>
  </si>
  <si>
    <t>Meurchin</t>
  </si>
  <si>
    <t>Meursault</t>
  </si>
  <si>
    <t>Meuse TGV</t>
  </si>
  <si>
    <t>Meximieux - Pérouges</t>
  </si>
  <si>
    <t>Meymac</t>
  </si>
  <si>
    <t>Meyrargues</t>
  </si>
  <si>
    <t>Mézériat</t>
  </si>
  <si>
    <t>Mézidon</t>
  </si>
  <si>
    <t>Mignaloux - Nouaillé</t>
  </si>
  <si>
    <t>Milhac-d'Auberoche</t>
  </si>
  <si>
    <t>Milhaud</t>
  </si>
  <si>
    <t>Millas</t>
  </si>
  <si>
    <t>Millau</t>
  </si>
  <si>
    <t>Milly-sur-Thérain</t>
  </si>
  <si>
    <t>Miniac</t>
  </si>
  <si>
    <t>Mionnay</t>
  </si>
  <si>
    <t>Miramas</t>
  </si>
  <si>
    <t>Miraumont</t>
  </si>
  <si>
    <t>Bueil</t>
  </si>
  <si>
    <t>Miribel</t>
  </si>
  <si>
    <t>Mitry - Claye</t>
  </si>
  <si>
    <t>Modane</t>
  </si>
  <si>
    <t>Mohon</t>
  </si>
  <si>
    <t>Moirans</t>
  </si>
  <si>
    <t>Moirans La Galifette</t>
  </si>
  <si>
    <t>Moissac</t>
  </si>
  <si>
    <t>Molsheim</t>
  </si>
  <si>
    <t>Mommenheim</t>
  </si>
  <si>
    <t>Monestier-de-Clermont</t>
  </si>
  <si>
    <t>Monéteau - Gurgy</t>
  </si>
  <si>
    <t>Monistrol-d'Allier</t>
  </si>
  <si>
    <t>Monnaie</t>
  </si>
  <si>
    <t>Monnerville</t>
  </si>
  <si>
    <t>Monsempron-Libos</t>
  </si>
  <si>
    <t>Mont de Terre</t>
  </si>
  <si>
    <t>Montaignac-Saint-Hippolyte</t>
  </si>
  <si>
    <t>Montaigu (Vendée)</t>
  </si>
  <si>
    <t>Montaigut-le-Blanc</t>
  </si>
  <si>
    <t>Montargis</t>
  </si>
  <si>
    <t>Montastruc-la-Conseillère</t>
  </si>
  <si>
    <t>Montataire</t>
  </si>
  <si>
    <t>Montauban Ville Bourbon</t>
  </si>
  <si>
    <t>Montauban-de-Bretagne</t>
  </si>
  <si>
    <t>Montaudran</t>
  </si>
  <si>
    <t>Montaut - Bétharram</t>
  </si>
  <si>
    <t>Montbard</t>
  </si>
  <si>
    <t>Montbarrey</t>
  </si>
  <si>
    <t>Montbartier</t>
  </si>
  <si>
    <t>Montbazon</t>
  </si>
  <si>
    <t>Montbéliard</t>
  </si>
  <si>
    <t>Montbizot</t>
  </si>
  <si>
    <t>Montbré</t>
  </si>
  <si>
    <t>Conches</t>
  </si>
  <si>
    <t>Montceau-les-Mines</t>
  </si>
  <si>
    <t>Montchanin</t>
  </si>
  <si>
    <t>Mont-Dauphin - Guillestre</t>
  </si>
  <si>
    <t>Mont-de-Marsan</t>
  </si>
  <si>
    <t>Montdidier</t>
  </si>
  <si>
    <t>Monte-Carlo Country Club</t>
  </si>
  <si>
    <t>Montélimar</t>
  </si>
  <si>
    <t>Montendre</t>
  </si>
  <si>
    <t>Montereau</t>
  </si>
  <si>
    <t>Montérolier - Buchy</t>
  </si>
  <si>
    <t>Montescourt</t>
  </si>
  <si>
    <t>Flers</t>
  </si>
  <si>
    <t>Montfavet</t>
  </si>
  <si>
    <t>Montferrand - Thoraise</t>
  </si>
  <si>
    <t>Montfort-l'Amaury - Méré</t>
  </si>
  <si>
    <t>Montfort-le-Gesnois</t>
  </si>
  <si>
    <t>Montfort-sur-Meu</t>
  </si>
  <si>
    <t>Montgeron - Crosne</t>
  </si>
  <si>
    <t>Montgeroult - Courcelles</t>
  </si>
  <si>
    <t>Monthermé</t>
  </si>
  <si>
    <t>Montigny - Beauchamp</t>
  </si>
  <si>
    <t>Montigny-en-Ostrevent</t>
  </si>
  <si>
    <t>Montigny-sur-Loing</t>
  </si>
  <si>
    <t>Montivilliers</t>
  </si>
  <si>
    <t>Montlaur</t>
  </si>
  <si>
    <t>Montlouis</t>
  </si>
  <si>
    <t>Mont-Louis - La Cabanasse</t>
  </si>
  <si>
    <t>Montluçon</t>
  </si>
  <si>
    <t>Montluçon Rimard</t>
  </si>
  <si>
    <t>Montluel</t>
  </si>
  <si>
    <t>Montmédy</t>
  </si>
  <si>
    <t>Montmélian</t>
  </si>
  <si>
    <t>Montmoreau</t>
  </si>
  <si>
    <t>Montmorillon</t>
  </si>
  <si>
    <t>Montoir-de-Bretagne</t>
  </si>
  <si>
    <t>Montpaon</t>
  </si>
  <si>
    <t>Montpellier Saint-Roch</t>
  </si>
  <si>
    <t>TGA MONTPELLIER</t>
  </si>
  <si>
    <t>Montpellier Sud de France</t>
  </si>
  <si>
    <t>Montpon-Ménestérol</t>
  </si>
  <si>
    <t>Montrabé</t>
  </si>
  <si>
    <t>Montréjeau - Gourdan-Polignan</t>
  </si>
  <si>
    <t>Montreuil</t>
  </si>
  <si>
    <t>Montreuil (Pas-de-Calais)</t>
  </si>
  <si>
    <t>Montreuil-Bellay</t>
  </si>
  <si>
    <t>Montreuil-sur-Ille</t>
  </si>
  <si>
    <t>Montreuil-sur-Thérain</t>
  </si>
  <si>
    <t>Montreux-Vieux</t>
  </si>
  <si>
    <t>Montrichard</t>
  </si>
  <si>
    <t>Montroc Le Planet</t>
  </si>
  <si>
    <t>Pont-l'Évêque</t>
  </si>
  <si>
    <t>Montry - Condé</t>
  </si>
  <si>
    <t>Monts (Indre-et-Loire)</t>
  </si>
  <si>
    <t>Montsoult - Maffliers</t>
  </si>
  <si>
    <t>Mont-sur-Meurthe</t>
  </si>
  <si>
    <t>Montsûrs</t>
  </si>
  <si>
    <t>Montville</t>
  </si>
  <si>
    <t>Moosch</t>
  </si>
  <si>
    <t>Morannes</t>
  </si>
  <si>
    <t>Morbier</t>
  </si>
  <si>
    <t>Morcenx</t>
  </si>
  <si>
    <t>Moret - Veneux-les-Sablons</t>
  </si>
  <si>
    <t>Moreuil</t>
  </si>
  <si>
    <t>Morez</t>
  </si>
  <si>
    <t>Morgny</t>
  </si>
  <si>
    <t>Morhange</t>
  </si>
  <si>
    <t>Morières-lès-Avignon</t>
  </si>
  <si>
    <t>Morlaix</t>
  </si>
  <si>
    <t>Mormant</t>
  </si>
  <si>
    <t>Morre</t>
  </si>
  <si>
    <t>Mortcerf</t>
  </si>
  <si>
    <t>Morteau</t>
  </si>
  <si>
    <t>Morvillars</t>
  </si>
  <si>
    <t>Mothern</t>
  </si>
  <si>
    <t>Motteville</t>
  </si>
  <si>
    <t>Mouans-Sartoux</t>
  </si>
  <si>
    <t>Mouchard</t>
  </si>
  <si>
    <t>Moulin Galant</t>
  </si>
  <si>
    <t>Moulins sur Allier</t>
  </si>
  <si>
    <t>Moulis - Listrac</t>
  </si>
  <si>
    <t>Moult - Argences</t>
  </si>
  <si>
    <t>Mourmelon-le-Petit</t>
  </si>
  <si>
    <t>Verneuil-sur-Avre</t>
  </si>
  <si>
    <t>Moustéru</t>
  </si>
  <si>
    <t>Moûtiers - Salins - Brides-les-Bains</t>
  </si>
  <si>
    <t>Mouy - Bury</t>
  </si>
  <si>
    <t>Moyeuvre-Grande</t>
  </si>
  <si>
    <t>Muhlbach-sur-Munster</t>
  </si>
  <si>
    <t>Muizon</t>
  </si>
  <si>
    <t>Mulhouse</t>
  </si>
  <si>
    <t>Mulhouse Dornach</t>
  </si>
  <si>
    <t>Mulhouse Musées</t>
  </si>
  <si>
    <t>Mulhouse Zu Rhein</t>
  </si>
  <si>
    <t>Mullerhof</t>
  </si>
  <si>
    <t>Munchhausen</t>
  </si>
  <si>
    <t>Mundolsheim</t>
  </si>
  <si>
    <t>Munster</t>
  </si>
  <si>
    <t>Munster Badischhof</t>
  </si>
  <si>
    <t>Murat</t>
  </si>
  <si>
    <t>Muret</t>
  </si>
  <si>
    <t>Musée d'Orsay</t>
  </si>
  <si>
    <t>Mussidan</t>
  </si>
  <si>
    <t>Mutzig</t>
  </si>
  <si>
    <t>Naintré Les Barres</t>
  </si>
  <si>
    <t>Najac</t>
  </si>
  <si>
    <t>Namps - Quevauvillers</t>
  </si>
  <si>
    <t>Nançois - Tronville</t>
  </si>
  <si>
    <t>Nancy</t>
  </si>
  <si>
    <t>TGA NANCY</t>
  </si>
  <si>
    <t>Nangis</t>
  </si>
  <si>
    <t>Nanterre Université</t>
  </si>
  <si>
    <t>Nantes</t>
  </si>
  <si>
    <t>TGA NANTES</t>
  </si>
  <si>
    <t>Nanteuil - Saâcy</t>
  </si>
  <si>
    <t>Nanteuil-le-Haudouin</t>
  </si>
  <si>
    <t>Nantiat</t>
  </si>
  <si>
    <t>Narbonne</t>
  </si>
  <si>
    <t>Naucelle</t>
  </si>
  <si>
    <t>Neau</t>
  </si>
  <si>
    <t>Négrondes</t>
  </si>
  <si>
    <t>Nemours - Saint-Pierre</t>
  </si>
  <si>
    <t>Nérondes</t>
  </si>
  <si>
    <t>Nerpuy</t>
  </si>
  <si>
    <t>Nesle (Somme)</t>
  </si>
  <si>
    <t>Neufchâteau</t>
  </si>
  <si>
    <t>Neufchâtel-Hardelot</t>
  </si>
  <si>
    <t>Neuillé-Pont-Pierre</t>
  </si>
  <si>
    <t>Neuilly - Porte Maillot</t>
  </si>
  <si>
    <t>Neussargues</t>
  </si>
  <si>
    <t>Neuves-Maisons</t>
  </si>
  <si>
    <t>Neuvic</t>
  </si>
  <si>
    <t>Neuville-sur-Sarthe</t>
  </si>
  <si>
    <t>Neuville Université</t>
  </si>
  <si>
    <t>Neuvy-Pailloux</t>
  </si>
  <si>
    <t>Nevers</t>
  </si>
  <si>
    <t>Nevers Le Banlay</t>
  </si>
  <si>
    <t>Nexon</t>
  </si>
  <si>
    <t>Nézel - Aulnay</t>
  </si>
  <si>
    <t>Nice</t>
  </si>
  <si>
    <t>TGA NICE</t>
  </si>
  <si>
    <t>Nice Pont Michel</t>
  </si>
  <si>
    <t>Nice Riquier</t>
  </si>
  <si>
    <t>Nice Saint-Augustin</t>
  </si>
  <si>
    <t>Niederbronn-les-Bains</t>
  </si>
  <si>
    <t>Nieppe</t>
  </si>
  <si>
    <t>Nieul</t>
  </si>
  <si>
    <t>Nîmes</t>
  </si>
  <si>
    <t>Nîmes Pont du Gard</t>
  </si>
  <si>
    <t>Niolon</t>
  </si>
  <si>
    <t>Niort</t>
  </si>
  <si>
    <t>Nissan</t>
  </si>
  <si>
    <t>Niversac</t>
  </si>
  <si>
    <t>Nœux-les-Mines</t>
  </si>
  <si>
    <t>Nogent - Le Perreux</t>
  </si>
  <si>
    <t>Nogent-l'Artaud - Charly</t>
  </si>
  <si>
    <t>Nogent-le-Rotrou</t>
  </si>
  <si>
    <t>Nogent-sur-Seine</t>
  </si>
  <si>
    <t>Nogent-sur-Vernisson</t>
  </si>
  <si>
    <t>Nointel - Mours</t>
  </si>
  <si>
    <t>Noirétable</t>
  </si>
  <si>
    <t>Noisy-le-Sec</t>
  </si>
  <si>
    <t>Noizay</t>
  </si>
  <si>
    <t>Nomain</t>
  </si>
  <si>
    <t>Nonancourt</t>
  </si>
  <si>
    <t>Nonant-le-Pin</t>
  </si>
  <si>
    <t>Nortkerque</t>
  </si>
  <si>
    <t>Nort-sur-Erdre</t>
  </si>
  <si>
    <t>Notre-Dame de Briançon</t>
  </si>
  <si>
    <t>Notre-Dame-d'Oé</t>
  </si>
  <si>
    <t>Nouan-le-Fuzelier</t>
  </si>
  <si>
    <t>Nouvion-sur-Meuse</t>
  </si>
  <si>
    <t>Nouzonville</t>
  </si>
  <si>
    <t>Novéant-sur-Moselle</t>
  </si>
  <si>
    <t>Novillars</t>
  </si>
  <si>
    <t>Noyal - Acigné</t>
  </si>
  <si>
    <t>Noyelles-sur-Mer</t>
  </si>
  <si>
    <t>Noyen</t>
  </si>
  <si>
    <t>Noyon</t>
  </si>
  <si>
    <t>Nozières - Brignon</t>
  </si>
  <si>
    <t>Nuits sous Ravières</t>
  </si>
  <si>
    <t>Nuits-Saint-Georges</t>
  </si>
  <si>
    <t>Nurieux</t>
  </si>
  <si>
    <t>Nyer</t>
  </si>
  <si>
    <t>Obermodern</t>
  </si>
  <si>
    <t>Obernai</t>
  </si>
  <si>
    <t>Objat</t>
  </si>
  <si>
    <t>Oderen</t>
  </si>
  <si>
    <t>Oermingen</t>
  </si>
  <si>
    <t>Ogeu-les-Bains</t>
  </si>
  <si>
    <t>Oissel</t>
  </si>
  <si>
    <t>Olette - Canaveilles les Bains</t>
  </si>
  <si>
    <t>Ollioules - Sanary-sur-Mer</t>
  </si>
  <si>
    <t>Olonne-sur-Mer</t>
  </si>
  <si>
    <t>Oloron-Sainte-Marie</t>
  </si>
  <si>
    <t>Ondres</t>
  </si>
  <si>
    <t>Onville</t>
  </si>
  <si>
    <t>Onzain - Chaumont-sur-Loire</t>
  </si>
  <si>
    <t>Orange</t>
  </si>
  <si>
    <t>Orangis Bois de l'Épine</t>
  </si>
  <si>
    <t>Orchamps</t>
  </si>
  <si>
    <t>Orchies</t>
  </si>
  <si>
    <t>Orgerus - Béhoust</t>
  </si>
  <si>
    <t>Orgon</t>
  </si>
  <si>
    <t>Origny-en-Thiérache</t>
  </si>
  <si>
    <t>Orléans</t>
  </si>
  <si>
    <t>Orly Ville</t>
  </si>
  <si>
    <t>Ormoy-Villers</t>
  </si>
  <si>
    <t>Orry-la-Ville - Coye</t>
  </si>
  <si>
    <t>Ors</t>
  </si>
  <si>
    <t>Orthez</t>
  </si>
  <si>
    <t>Osny</t>
  </si>
  <si>
    <t>Osséja</t>
  </si>
  <si>
    <t>Ossès - Saint-Martin-d'Arrossa</t>
  </si>
  <si>
    <t>Ossun</t>
  </si>
  <si>
    <t>Ostricourt</t>
  </si>
  <si>
    <t>Cognac</t>
  </si>
  <si>
    <t>Ouges</t>
  </si>
  <si>
    <t>Oullins</t>
  </si>
  <si>
    <t>Ourscamp</t>
  </si>
  <si>
    <t>Oyonnax</t>
  </si>
  <si>
    <t>Ozoir-la-Ferrière</t>
  </si>
  <si>
    <t>Pagny (Côte-d'Or)</t>
  </si>
  <si>
    <t>Pagny-sur-Meuse</t>
  </si>
  <si>
    <t>Pagny-sur-Moselle</t>
  </si>
  <si>
    <t>Paimpol</t>
  </si>
  <si>
    <t>Pamiers</t>
  </si>
  <si>
    <t>Pamproux</t>
  </si>
  <si>
    <t>Pantin</t>
  </si>
  <si>
    <t>Paray-le-Monial</t>
  </si>
  <si>
    <t>Parc des Expositions</t>
  </si>
  <si>
    <t>Parempuyre</t>
  </si>
  <si>
    <t>Parent - Coudes - Champeix</t>
  </si>
  <si>
    <t>Paris Austerlitz</t>
  </si>
  <si>
    <t>TGA SUD PARIS</t>
  </si>
  <si>
    <t>Paris Austerlitz RER</t>
  </si>
  <si>
    <t>Paris Bercy Bourgogne Pays d'Auvergne</t>
  </si>
  <si>
    <t>Paris Est</t>
  </si>
  <si>
    <t>TGA PARIS EST</t>
  </si>
  <si>
    <t>Paris Gare de Lyon Hall 1 &amp; 2</t>
  </si>
  <si>
    <t>Paris Gare de Lyon RER</t>
  </si>
  <si>
    <t>Paris Gare du Nord</t>
  </si>
  <si>
    <t>TGA PARIS NORD</t>
  </si>
  <si>
    <t>Paris Gare du Nord RER</t>
  </si>
  <si>
    <t>Paris Gare du Nord Surface Banlieue</t>
  </si>
  <si>
    <t>Paris Montparnasse Hall 1 &amp; 2</t>
  </si>
  <si>
    <t>Paris Montparnasse Vaugirard</t>
  </si>
  <si>
    <t>Paris Saint-Lazare</t>
  </si>
  <si>
    <t>TGA PARIS ST LAZARE</t>
  </si>
  <si>
    <t>Parsac - Gouzon</t>
  </si>
  <si>
    <t>Futuroscope</t>
  </si>
  <si>
    <t>Pau</t>
  </si>
  <si>
    <t>Pauillac</t>
  </si>
  <si>
    <t>Paulhaguet</t>
  </si>
  <si>
    <t>Pavilly</t>
  </si>
  <si>
    <t>Peille</t>
  </si>
  <si>
    <t>Peillon Sainte-Thècle</t>
  </si>
  <si>
    <t>Peltre</t>
  </si>
  <si>
    <t>Penhoët</t>
  </si>
  <si>
    <t>Penne (Lot-et-Garonne)</t>
  </si>
  <si>
    <t>Penthièvre</t>
  </si>
  <si>
    <t>Péreire - Levallois</t>
  </si>
  <si>
    <t>Pérenchies</t>
  </si>
  <si>
    <t>Périgueux</t>
  </si>
  <si>
    <t>Périgueux Saint-Georges</t>
  </si>
  <si>
    <t>Pernes - Camblain</t>
  </si>
  <si>
    <t>Pérols-sur-Vézère</t>
  </si>
  <si>
    <t>Perpignan</t>
  </si>
  <si>
    <t>Perrignier</t>
  </si>
  <si>
    <t>Pers</t>
  </si>
  <si>
    <t>Persan - Beaumont</t>
  </si>
  <si>
    <t>Pertuis</t>
  </si>
  <si>
    <t>Pessac</t>
  </si>
  <si>
    <t>Pessac Alouette</t>
  </si>
  <si>
    <t>Jonzac</t>
  </si>
  <si>
    <t>Petit-Croix</t>
  </si>
  <si>
    <t>Peyrehorade</t>
  </si>
  <si>
    <t>Peyrilhac - Saint-Jouvent</t>
  </si>
  <si>
    <t>Pezou</t>
  </si>
  <si>
    <t>Phalempin</t>
  </si>
  <si>
    <t>Saint-Seurin-sur-l'Isle</t>
  </si>
  <si>
    <t>Picon Busserine</t>
  </si>
  <si>
    <t>Picquigny</t>
  </si>
  <si>
    <t>Pierre-Bénite</t>
  </si>
  <si>
    <t>Pierre-Buffière</t>
  </si>
  <si>
    <t>Pierrefitte - Stains</t>
  </si>
  <si>
    <t>Pierrefitte - Stains T11</t>
  </si>
  <si>
    <t>Pierrelatte</t>
  </si>
  <si>
    <t>Pierrelaye</t>
  </si>
  <si>
    <t>Pierreville</t>
  </si>
  <si>
    <t>Pignans</t>
  </si>
  <si>
    <t>Pihen</t>
  </si>
  <si>
    <t>Pins-Justaret</t>
  </si>
  <si>
    <t>Plaisir - Grignon</t>
  </si>
  <si>
    <t>Plaisir - Les Clayes</t>
  </si>
  <si>
    <t>Plancoët</t>
  </si>
  <si>
    <t>Planès</t>
  </si>
  <si>
    <t>Pléchâtel</t>
  </si>
  <si>
    <t>Plénée-Jugon</t>
  </si>
  <si>
    <t>Plerguer</t>
  </si>
  <si>
    <t>Plestan</t>
  </si>
  <si>
    <t>Pleudihen</t>
  </si>
  <si>
    <t>Pleyber-Christ</t>
  </si>
  <si>
    <t>Plouaret Trégor</t>
  </si>
  <si>
    <t>Plougonver</t>
  </si>
  <si>
    <t>Plouharnel - Carnac</t>
  </si>
  <si>
    <t>Plouigneau</t>
  </si>
  <si>
    <t>Plounérin</t>
  </si>
  <si>
    <t>Plouvara - Plerneuf</t>
  </si>
  <si>
    <t>Podensac</t>
  </si>
  <si>
    <t>Pointe de Grave</t>
  </si>
  <si>
    <t>Poissy</t>
  </si>
  <si>
    <t>Poitiers</t>
  </si>
  <si>
    <t>Thiviers</t>
  </si>
  <si>
    <t>Poix-Terron</t>
  </si>
  <si>
    <t>Poliénas</t>
  </si>
  <si>
    <t>Poligny</t>
  </si>
  <si>
    <t>Polliat</t>
  </si>
  <si>
    <t>Pomas</t>
  </si>
  <si>
    <t>Pommevic</t>
  </si>
  <si>
    <t>Pompadour</t>
  </si>
  <si>
    <t>Pompey</t>
  </si>
  <si>
    <t>Pons</t>
  </si>
  <si>
    <t>Pont Cardinet</t>
  </si>
  <si>
    <t>Pont d'Ardres</t>
  </si>
  <si>
    <t>Pont de Bois</t>
  </si>
  <si>
    <t>Pont de Briques</t>
  </si>
  <si>
    <t>Pont de Dore</t>
  </si>
  <si>
    <t>Pont de la Deûle</t>
  </si>
  <si>
    <t>Pont de l'Alma</t>
  </si>
  <si>
    <t>Pont de Lignon</t>
  </si>
  <si>
    <t>Pont de Rungis Aéroport d'Orly</t>
  </si>
  <si>
    <t>Pont de Sallaumines</t>
  </si>
  <si>
    <t>Pont du Garigliano (Boulevard Victor)</t>
  </si>
  <si>
    <t>Pont Petit</t>
  </si>
  <si>
    <t>Pont-Saint-Esprit</t>
  </si>
  <si>
    <t>Pont-à-Mousson</t>
  </si>
  <si>
    <t>Pontanevaux</t>
  </si>
  <si>
    <t>Pontarlier</t>
  </si>
  <si>
    <t>Pont-à-Vendin</t>
  </si>
  <si>
    <t>Pontchaillou</t>
  </si>
  <si>
    <t>Pontcharra - Saint-Forgeux</t>
  </si>
  <si>
    <t>Pontcharra sur Bréda</t>
  </si>
  <si>
    <t>Pontchâteau</t>
  </si>
  <si>
    <t>Pont-d'Ain</t>
  </si>
  <si>
    <t>Caussade (Tarn-et-Garonne)</t>
  </si>
  <si>
    <t>Pont-de-Buis</t>
  </si>
  <si>
    <t>Le Pont-de-Claix</t>
  </si>
  <si>
    <t>Pont-de-l'Arche</t>
  </si>
  <si>
    <t>Pont-de-Veyle</t>
  </si>
  <si>
    <t>Pont-du-Casse</t>
  </si>
  <si>
    <t>Pont-du-Château</t>
  </si>
  <si>
    <t>Pontgibaud</t>
  </si>
  <si>
    <t>Pontgouin</t>
  </si>
  <si>
    <t>Pont-Hébert</t>
  </si>
  <si>
    <t>Ponthierry - Pringy</t>
  </si>
  <si>
    <t>Cintegabelle</t>
  </si>
  <si>
    <t>Pont-Melvez</t>
  </si>
  <si>
    <t>Pontmort</t>
  </si>
  <si>
    <t>Pontoise</t>
  </si>
  <si>
    <t>Pontorson - Mont-Saint-Michel</t>
  </si>
  <si>
    <t>Pont-Remy</t>
  </si>
  <si>
    <t>Pontrieux</t>
  </si>
  <si>
    <t>Pontrieux Halte</t>
  </si>
  <si>
    <t>Pont-Sainte-Maxence</t>
  </si>
  <si>
    <t>Pont-Saint-Vincent</t>
  </si>
  <si>
    <t>Dieupentale</t>
  </si>
  <si>
    <t>Porchefontaine</t>
  </si>
  <si>
    <t>Pornic</t>
  </si>
  <si>
    <t>Pornichet</t>
  </si>
  <si>
    <t>Port Boulet</t>
  </si>
  <si>
    <t>Port-Brillet</t>
  </si>
  <si>
    <t>Port-de-Bouc</t>
  </si>
  <si>
    <t>Port-de-Piles</t>
  </si>
  <si>
    <t>Porte de Clichy</t>
  </si>
  <si>
    <t>Porté-Puymorens</t>
  </si>
  <si>
    <t>Portet - Saint-Simon</t>
  </si>
  <si>
    <t>Portets</t>
  </si>
  <si>
    <t>Port-la-Nouvelle</t>
  </si>
  <si>
    <t>Port-Sainte-Marie</t>
  </si>
  <si>
    <t>Port-Saint-Père - Saint-Mars</t>
  </si>
  <si>
    <t>Port-Vendres</t>
  </si>
  <si>
    <t>Pougny - Chancy</t>
  </si>
  <si>
    <t>Pougues-les-Eaux</t>
  </si>
  <si>
    <t>Pouilly-sur-Loire</t>
  </si>
  <si>
    <t>Pouxeux</t>
  </si>
  <si>
    <t>Pouzauges</t>
  </si>
  <si>
    <t>Prades - Molitg-les-Bains</t>
  </si>
  <si>
    <t>Précy-sur-Oise</t>
  </si>
  <si>
    <t>Preignac</t>
  </si>
  <si>
    <t>Presles Courcelles</t>
  </si>
  <si>
    <t>Prin-Deyrançon</t>
  </si>
  <si>
    <t>Pringy (Haute-Savoie)</t>
  </si>
  <si>
    <t>Prissé la Charrière</t>
  </si>
  <si>
    <t>Prouvy - Thiant</t>
  </si>
  <si>
    <t>Provenchères-sur-Fave</t>
  </si>
  <si>
    <t>Provins</t>
  </si>
  <si>
    <t>Prunay</t>
  </si>
  <si>
    <t>Pruniers</t>
  </si>
  <si>
    <t>Puget-Ville</t>
  </si>
  <si>
    <t>Pulligny - Autrey</t>
  </si>
  <si>
    <t>Puteaux</t>
  </si>
  <si>
    <t>Puybrun</t>
  </si>
  <si>
    <t>Puyoô</t>
  </si>
  <si>
    <t>Quédillac</t>
  </si>
  <si>
    <t>Quesnoy-le-Montant</t>
  </si>
  <si>
    <t>Quesnoy-sur-Deûle</t>
  </si>
  <si>
    <t>Questembert</t>
  </si>
  <si>
    <t>Longages - Noé</t>
  </si>
  <si>
    <t>Quillan</t>
  </si>
  <si>
    <t>Quimper</t>
  </si>
  <si>
    <t>Quimperlé</t>
  </si>
  <si>
    <t>Quincieux</t>
  </si>
  <si>
    <t>Rabastens - Coufouleux</t>
  </si>
  <si>
    <t>Raedersheim</t>
  </si>
  <si>
    <t>Rai - Aube</t>
  </si>
  <si>
    <t>Raismes</t>
  </si>
  <si>
    <t>Rambouillet</t>
  </si>
  <si>
    <t>Ranchot</t>
  </si>
  <si>
    <t>Rang-du-Fliers - Verton - Berck</t>
  </si>
  <si>
    <t>Ranguin</t>
  </si>
  <si>
    <t>Ranspach</t>
  </si>
  <si>
    <t>Pibrac</t>
  </si>
  <si>
    <t>Rassuen</t>
  </si>
  <si>
    <t>Razac</t>
  </si>
  <si>
    <t>Réaumont - Saint-Cassien</t>
  </si>
  <si>
    <t>Recquignies</t>
  </si>
  <si>
    <t>Réding</t>
  </si>
  <si>
    <t>Redon</t>
  </si>
  <si>
    <t>Régny</t>
  </si>
  <si>
    <t>Reichshoffen</t>
  </si>
  <si>
    <t>Reignac</t>
  </si>
  <si>
    <t>Reignier</t>
  </si>
  <si>
    <t>Reims</t>
  </si>
  <si>
    <t>Reims Maison Blanche</t>
  </si>
  <si>
    <t>Rémelfing</t>
  </si>
  <si>
    <t>Rémilly</t>
  </si>
  <si>
    <t>Remiremont</t>
  </si>
  <si>
    <t>Remoulins</t>
  </si>
  <si>
    <t>Remy (Oise)</t>
  </si>
  <si>
    <t>Renescure</t>
  </si>
  <si>
    <t>Rennes</t>
  </si>
  <si>
    <t>TGA RENNES</t>
  </si>
  <si>
    <t>Rethel</t>
  </si>
  <si>
    <t>Retiers</t>
  </si>
  <si>
    <t>Retournac</t>
  </si>
  <si>
    <t>Reuilly</t>
  </si>
  <si>
    <t>Revigny</t>
  </si>
  <si>
    <t>Revin</t>
  </si>
  <si>
    <t>Rezé Pont Rousseau</t>
  </si>
  <si>
    <t>Ria</t>
  </si>
  <si>
    <t>Ribécourt</t>
  </si>
  <si>
    <t>Riedseltz</t>
  </si>
  <si>
    <t>Rieux - Angicourt</t>
  </si>
  <si>
    <t>Rilly-la-Montagne</t>
  </si>
  <si>
    <t>Riom - Châtel-Guyon</t>
  </si>
  <si>
    <t>Ris-Orangis</t>
  </si>
  <si>
    <t>Rivarennes</t>
  </si>
  <si>
    <t>Rive-de-Gier</t>
  </si>
  <si>
    <t>Rives</t>
  </si>
  <si>
    <t>Rivesaltes</t>
  </si>
  <si>
    <t>Rixheim</t>
  </si>
  <si>
    <t>Roanne</t>
  </si>
  <si>
    <t>Rocamadour - Padirac</t>
  </si>
  <si>
    <t>Rochefort</t>
  </si>
  <si>
    <t>Roche-lez-Beaupré</t>
  </si>
  <si>
    <t>Rochy-Condé</t>
  </si>
  <si>
    <t>Rodez</t>
  </si>
  <si>
    <t>Rœschwoog</t>
  </si>
  <si>
    <t>Rœux</t>
  </si>
  <si>
    <t>Rognac</t>
  </si>
  <si>
    <t>Roissy-en-Brie</t>
  </si>
  <si>
    <t>Rolleville</t>
  </si>
  <si>
    <t>Romanèche-Thorins</t>
  </si>
  <si>
    <t>Romans - Bourg-de-Péage</t>
  </si>
  <si>
    <t>Rombas - Clouange</t>
  </si>
  <si>
    <t>Romilly-la-Puthenaye</t>
  </si>
  <si>
    <t>Romilly-sur-Seine</t>
  </si>
  <si>
    <t>Romorantin Blanc Argent</t>
  </si>
  <si>
    <t>Ronchamp</t>
  </si>
  <si>
    <t>Ronchin</t>
  </si>
  <si>
    <t>Roppenheim</t>
  </si>
  <si>
    <t>Roquesérière - Buzet</t>
  </si>
  <si>
    <t>Rosa Parks</t>
  </si>
  <si>
    <t>Roscoff</t>
  </si>
  <si>
    <t>Rosheim</t>
  </si>
  <si>
    <t>Souillac</t>
  </si>
  <si>
    <t>Rosières-aux-Salines</t>
  </si>
  <si>
    <t>Rosny Bois Perrier</t>
  </si>
  <si>
    <t>Rosny-sous-Bois</t>
  </si>
  <si>
    <t>Rosny-sur-Seine</t>
  </si>
  <si>
    <t>Rosporden</t>
  </si>
  <si>
    <t>Rosult</t>
  </si>
  <si>
    <t>Rothau</t>
  </si>
  <si>
    <t>Roubaix</t>
  </si>
  <si>
    <t>Rouen Rive Droite</t>
  </si>
  <si>
    <t>Rouessé-Vassé</t>
  </si>
  <si>
    <t>Rouffach</t>
  </si>
  <si>
    <t>Rouillé</t>
  </si>
  <si>
    <t>Roumazières-Loubert</t>
  </si>
  <si>
    <t>Rountzenheim</t>
  </si>
  <si>
    <t>Route de Launaguet</t>
  </si>
  <si>
    <t>Royan</t>
  </si>
  <si>
    <t>Royat - Chamalières</t>
  </si>
  <si>
    <t>Rozières-sur-Mouzon</t>
  </si>
  <si>
    <t>Rue</t>
  </si>
  <si>
    <t>Ruelle-sur-Touvre</t>
  </si>
  <si>
    <t>Ruffec (Charente)</t>
  </si>
  <si>
    <t>Ruffey</t>
  </si>
  <si>
    <t>Rully</t>
  </si>
  <si>
    <t>Rumilly</t>
  </si>
  <si>
    <t>Ruminghem</t>
  </si>
  <si>
    <t>Rungis La Fraternelle</t>
  </si>
  <si>
    <t>Russ - Hersbach</t>
  </si>
  <si>
    <t>Saales</t>
  </si>
  <si>
    <t>Sablé-sur-Sarthe</t>
  </si>
  <si>
    <t>Saillagouse</t>
  </si>
  <si>
    <t>Saillans</t>
  </si>
  <si>
    <t>Saillat - Chassenon</t>
  </si>
  <si>
    <t>Sain-Bel</t>
  </si>
  <si>
    <t>Saincaize</t>
  </si>
  <si>
    <t>Sains-du-Nord</t>
  </si>
  <si>
    <t>Saint-Agnan</t>
  </si>
  <si>
    <t>Saint-Agne</t>
  </si>
  <si>
    <t>Saint-Aignan - Noyers</t>
  </si>
  <si>
    <t>Saint-Aigulin - La Roche-Chalais</t>
  </si>
  <si>
    <t>Saint-Amand de Vendôme</t>
  </si>
  <si>
    <t>Saint-Amand-les-Eaux</t>
  </si>
  <si>
    <t>Saint-Amand-Montrond - Orval</t>
  </si>
  <si>
    <t>Saint-Amarin</t>
  </si>
  <si>
    <t>Saint-Amour</t>
  </si>
  <si>
    <t>Saint-André (Nord)</t>
  </si>
  <si>
    <t>Saint-André-de-Corcy</t>
  </si>
  <si>
    <t>Saint-André-de-Cubzac</t>
  </si>
  <si>
    <t>Saint-André-le-Gaz</t>
  </si>
  <si>
    <t>Saint-Antoine</t>
  </si>
  <si>
    <t>Saint-Antoine-de-Breuilh</t>
  </si>
  <si>
    <t>Saint-Antoine-du-Rocher</t>
  </si>
  <si>
    <t>Saint-Armel</t>
  </si>
  <si>
    <t>Saint-Astier</t>
  </si>
  <si>
    <t>Saint-Aubin - Saint-Luperce</t>
  </si>
  <si>
    <t>Saint-Aubin-sur-Scie</t>
  </si>
  <si>
    <t>Saint-Aulaire</t>
  </si>
  <si>
    <t>Saint-Aunès</t>
  </si>
  <si>
    <t>Saint-Avold</t>
  </si>
  <si>
    <t>Saint-Avre - La Chambre</t>
  </si>
  <si>
    <t>Saint-Ay</t>
  </si>
  <si>
    <t>Saint-Béron - La Bridoire</t>
  </si>
  <si>
    <t>Saint-Blaise-la-Roche - Poutay</t>
  </si>
  <si>
    <t>Saint-Bonnet-de-Rochefort</t>
  </si>
  <si>
    <t>Saint-Brice-sur-Vienne</t>
  </si>
  <si>
    <t>Saint-Brieuc</t>
  </si>
  <si>
    <t>Saint-Césaire</t>
  </si>
  <si>
    <t>Saint-Chamas</t>
  </si>
  <si>
    <t>Saint-Chamond</t>
  </si>
  <si>
    <t>Saint-Chély-d'Apcher</t>
  </si>
  <si>
    <t>Saint-Chéron</t>
  </si>
  <si>
    <t>Saint-Christophe-Vallon</t>
  </si>
  <si>
    <t>Saint-Clair - Les Roches</t>
  </si>
  <si>
    <t>Saint-Claude</t>
  </si>
  <si>
    <t>Saint-Clément - Laronxe</t>
  </si>
  <si>
    <t>Saint-Cloud</t>
  </si>
  <si>
    <t>Saint-Cyprien (Dordogne)</t>
  </si>
  <si>
    <t>Saint-Cyprien Arènes</t>
  </si>
  <si>
    <t>Saint-Cyr</t>
  </si>
  <si>
    <t>Saint-Cyr Les Lecques - La Cadière</t>
  </si>
  <si>
    <t>Saint-Cyr-en-Val La Source</t>
  </si>
  <si>
    <t>Saint-Dalmas de Tende</t>
  </si>
  <si>
    <t>Saint-Denis</t>
  </si>
  <si>
    <t>Saint-Denis-de-Pile</t>
  </si>
  <si>
    <t>Saint-Denis-des-Murs</t>
  </si>
  <si>
    <t>Saint-Denis-lès-Martel</t>
  </si>
  <si>
    <t>Saint-Dié-des-Vosges</t>
  </si>
  <si>
    <t>Saint-Dizier</t>
  </si>
  <si>
    <t>Sainte-Anne</t>
  </si>
  <si>
    <t>Sainte-Bazeille</t>
  </si>
  <si>
    <t>Sainte-Cécile-d'Andorge</t>
  </si>
  <si>
    <t>Sainte-Colombe</t>
  </si>
  <si>
    <t>Sainte-Colombe Septveilles</t>
  </si>
  <si>
    <t>Sainte-Eulalie - Carbon-Blanc</t>
  </si>
  <si>
    <t>Sainte-Foy-la-Grande</t>
  </si>
  <si>
    <t>Sainte-Gauburge</t>
  </si>
  <si>
    <t>Sainte-Geneviève-des-Bois</t>
  </si>
  <si>
    <t>Saint-Égrève Saint-Robert</t>
  </si>
  <si>
    <t>Sainte-Léocadie</t>
  </si>
  <si>
    <t>Sainte-Lizaigne</t>
  </si>
  <si>
    <t>Sainte-Marguerite</t>
  </si>
  <si>
    <t>Sainte-Marthe en Provence</t>
  </si>
  <si>
    <t>Sainte-Maure - Noyant</t>
  </si>
  <si>
    <t>Saint-Émilion</t>
  </si>
  <si>
    <t>Sainte-Pazanne</t>
  </si>
  <si>
    <t>Saint-Erme</t>
  </si>
  <si>
    <t>Saintes</t>
  </si>
  <si>
    <t>Embrun</t>
  </si>
  <si>
    <t>Èze</t>
  </si>
  <si>
    <t>Saint-Étienne Châteaucreux</t>
  </si>
  <si>
    <t>Halte de Fontanil - Lycée de Drap</t>
  </si>
  <si>
    <t>Saint-Étienne Le Clapier</t>
  </si>
  <si>
    <t>Saint-Étienne-de-Montluc</t>
  </si>
  <si>
    <t>Saint-Étienne-du-Rouvray</t>
  </si>
  <si>
    <t>Mandelieu-la-Napoule</t>
  </si>
  <si>
    <t>Saint-Féliu-d'Avall</t>
  </si>
  <si>
    <t>Saint-Florentin - Vergigny</t>
  </si>
  <si>
    <t>Saint-Florent-sur-Cher</t>
  </si>
  <si>
    <t>Saint-Flour - Chaudes-Aigues</t>
  </si>
  <si>
    <t>Saint-Fons</t>
  </si>
  <si>
    <t>Saint-Gaudens</t>
  </si>
  <si>
    <t>Saint-Geniès-de-Malgoirès</t>
  </si>
  <si>
    <t>Saint-Genouph</t>
  </si>
  <si>
    <t>Saint-Georges-d'Aurac</t>
  </si>
  <si>
    <t>Saint-Georges-de-Commiers</t>
  </si>
  <si>
    <t>Saint-Georges-de-Luzençon</t>
  </si>
  <si>
    <t>Saint-Georges-de-Reneins</t>
  </si>
  <si>
    <t>Saint-Geours</t>
  </si>
  <si>
    <t>Saint-Germain - Saint-Rémy</t>
  </si>
  <si>
    <t>Saint-Germain-au-Mont-d'Or</t>
  </si>
  <si>
    <t>Saint-Germain-des-Fossés</t>
  </si>
  <si>
    <t>Saint-Germain-du-Puy</t>
  </si>
  <si>
    <t>Saint-Germain-les-Belles</t>
  </si>
  <si>
    <t>Saint-Germain-sur-Ille</t>
  </si>
  <si>
    <t>Saint-Gervais-les-Bains Le Fayet</t>
  </si>
  <si>
    <t>Saint-Gildas-des-Bois</t>
  </si>
  <si>
    <t>Saint-Gilles Lycée (Haut-Rhin)</t>
  </si>
  <si>
    <t>Saint-Gilles-Croix-de-Vie</t>
  </si>
  <si>
    <t>Saint-Gratien</t>
  </si>
  <si>
    <t>Saint-Hilaire - Brizambourg</t>
  </si>
  <si>
    <t>Saint-Hilaire - Saint-Nazaire</t>
  </si>
  <si>
    <t>Saint-Hilaire-au-Temple</t>
  </si>
  <si>
    <t>Saint-Hilaire-de-Chaléons</t>
  </si>
  <si>
    <t>Saint-Hilaire-de-Riez</t>
  </si>
  <si>
    <t>Saint-Jacques-de-la-Lande</t>
  </si>
  <si>
    <t>Saint-Jean-d'Angély</t>
  </si>
  <si>
    <t>Saint-Jean-de-Losne</t>
  </si>
  <si>
    <t>Saint-Jean-de-Luz - Ciboure</t>
  </si>
  <si>
    <t>Saint-Jean-de-Maurienne Arvan</t>
  </si>
  <si>
    <t>Saint-Jean-de-Verges</t>
  </si>
  <si>
    <t>Saint-Jean-Pied-de-Port</t>
  </si>
  <si>
    <t>Saint-Jodard</t>
  </si>
  <si>
    <t>Saint-Jory</t>
  </si>
  <si>
    <t>Saint-Joseph Le Castellas</t>
  </si>
  <si>
    <t>Saint-Julien - Clénay</t>
  </si>
  <si>
    <t>Saint-Julien-du-Sault</t>
  </si>
  <si>
    <t>Saint-Julien-en-Genevois</t>
  </si>
  <si>
    <t>Saint-Junien</t>
  </si>
  <si>
    <t>Saint-Just-en-Chaussée</t>
  </si>
  <si>
    <t>Saint-Laurent - Gainneville</t>
  </si>
  <si>
    <t>Saint-Laurent-d'Aigouze</t>
  </si>
  <si>
    <t>Saint-Laurent-de-la-Prée - Fouras</t>
  </si>
  <si>
    <t>Saint-Laurent-du-Var</t>
  </si>
  <si>
    <t>Saint-Laurent-en-Grandvaux</t>
  </si>
  <si>
    <t>Saint-Léger-sur-Dheune</t>
  </si>
  <si>
    <t>Saint-Léonard-de-Noblat</t>
  </si>
  <si>
    <t>Saint-Léon-sur-l'Isle</t>
  </si>
  <si>
    <t>Saint-Leu-d'Esserent</t>
  </si>
  <si>
    <t>Saint-Leu-la-Forêt</t>
  </si>
  <si>
    <t>Saint-Lô</t>
  </si>
  <si>
    <t>Saint-Lothain</t>
  </si>
  <si>
    <t>Saint-Loubès</t>
  </si>
  <si>
    <t>Saint-Louis (Haut-Rhin)</t>
  </si>
  <si>
    <t>Saint-Louis La Chaussée</t>
  </si>
  <si>
    <t>Saint-Louis les Aygalades</t>
  </si>
  <si>
    <t>Saint-Macaire</t>
  </si>
  <si>
    <t>Saint-Maixent-l'École</t>
  </si>
  <si>
    <t>Saint-Malo</t>
  </si>
  <si>
    <t>Saint-Mammès</t>
  </si>
  <si>
    <t>Saint-Marcel</t>
  </si>
  <si>
    <t>Saint-Marcel en Dombes</t>
  </si>
  <si>
    <t>Saint-Marcellin (Isère)</t>
  </si>
  <si>
    <t>Saint-Mariens - Saint-Yzan</t>
  </si>
  <si>
    <t>Saint-Mars-la-Brière</t>
  </si>
  <si>
    <t>Saint-Martin d'Étampes</t>
  </si>
  <si>
    <t>Saint-Martin du Touch</t>
  </si>
  <si>
    <t>Saint-Martin-Bellevue</t>
  </si>
  <si>
    <t>Manosque - Gréoux-les-Bains</t>
  </si>
  <si>
    <t>Saint-Martin-d'Oney</t>
  </si>
  <si>
    <t>Saint-Martin-du-Mont</t>
  </si>
  <si>
    <t>Saint-Martin-du-Vivier</t>
  </si>
  <si>
    <t>Saint-Martin-le-Beau</t>
  </si>
  <si>
    <t>Saint-Martory</t>
  </si>
  <si>
    <t>Saint-Mathurin-sur-Loire</t>
  </si>
  <si>
    <t>Saint-Maurice-de-Beynost</t>
  </si>
  <si>
    <t>Saint-Médard-de-Guizières</t>
  </si>
  <si>
    <t>Saint-Médard-d'Eyrans</t>
  </si>
  <si>
    <t>Saint-Médard-sur-Ille</t>
  </si>
  <si>
    <t>Saint-Michel - Valloire</t>
  </si>
  <si>
    <t>Saint-Michel Notre-Dame</t>
  </si>
  <si>
    <t>Saint-Michel-sur-Meurthe</t>
  </si>
  <si>
    <t>Saint-Michel-sur-Orge</t>
  </si>
  <si>
    <t>Saint-Nabord</t>
  </si>
  <si>
    <t>Saint-Nazaire</t>
  </si>
  <si>
    <t>Saint-Omer</t>
  </si>
  <si>
    <t>Saint-Omer-en-Chaussée</t>
  </si>
  <si>
    <t>Saint-Ouen</t>
  </si>
  <si>
    <t>Saint-Ouen-l'Aumône Église</t>
  </si>
  <si>
    <t>Saint-Ouen-l'Aumône</t>
  </si>
  <si>
    <t>Saint-Ouen-l'Aumône Liesse</t>
  </si>
  <si>
    <t>Saint-Paterne</t>
  </si>
  <si>
    <t>Saint-Patrice</t>
  </si>
  <si>
    <t>Saint-Paul-de-Varax</t>
  </si>
  <si>
    <t>Saint-Pé-de-Bigorre</t>
  </si>
  <si>
    <t>Saint-Péray</t>
  </si>
  <si>
    <t>Saint-Piat</t>
  </si>
  <si>
    <t>Monteux</t>
  </si>
  <si>
    <t>Saint-Pierre-d'Aurillac</t>
  </si>
  <si>
    <t>Saint-Pierre-de-Chignac</t>
  </si>
  <si>
    <t>Saint-Pierre-des-Corps</t>
  </si>
  <si>
    <t>Saint-Pierre-du-Vauvray</t>
  </si>
  <si>
    <t>Saint-Pierre-en-Faucigny</t>
  </si>
  <si>
    <t>Saint-Pierre-la-Cour</t>
  </si>
  <si>
    <t>Saint-Pierre-le-Moûtier</t>
  </si>
  <si>
    <t>Saint-Pierre-Quiberon</t>
  </si>
  <si>
    <t>Saint-Pierre-sur-Dives</t>
  </si>
  <si>
    <t>Saint-Pol-de-Léon</t>
  </si>
  <si>
    <t>Pas des Lanciers</t>
  </si>
  <si>
    <t>Saint-Priest</t>
  </si>
  <si>
    <t>Saint-Priest-Taurion</t>
  </si>
  <si>
    <t>Saint-Quentin</t>
  </si>
  <si>
    <t>Saint-Quentin en Yvelines</t>
  </si>
  <si>
    <t>Saint-Quentin-Fallavier</t>
  </si>
  <si>
    <t>Saint-Rambert-d'Albon</t>
  </si>
  <si>
    <t>Saint-Rambert-en-Bugey</t>
  </si>
  <si>
    <t>Saint-Raphaël Valescure</t>
  </si>
  <si>
    <t>Saint-Remy-en-l'Eau</t>
  </si>
  <si>
    <t>Saint-Roch</t>
  </si>
  <si>
    <t>Saint-Romain-de-Popey</t>
  </si>
  <si>
    <t>Saint-Romain-le-Puy</t>
  </si>
  <si>
    <t>Saint-Rome-de-Cernon</t>
  </si>
  <si>
    <t>Saint-Saturnin-lès-Avignon</t>
  </si>
  <si>
    <t>Saint-Savinien</t>
  </si>
  <si>
    <t>Saint-Saviol</t>
  </si>
  <si>
    <t>Saint-Sébastien</t>
  </si>
  <si>
    <t>Saint-Sébastien Frêne Rond</t>
  </si>
  <si>
    <t>Saint-Sébastien Pas Enchantés</t>
  </si>
  <si>
    <t>Saint-Senoux - Pléchâtel</t>
  </si>
  <si>
    <t>Saint-Martin-de-Crau</t>
  </si>
  <si>
    <t>Saint-Sever</t>
  </si>
  <si>
    <t>Simiane</t>
  </si>
  <si>
    <t>Saint-Sulpice - Izon</t>
  </si>
  <si>
    <t>Saint-Sulpice (Tarn)</t>
  </si>
  <si>
    <t>Saint-Sulpice-Laurière</t>
  </si>
  <si>
    <t>Saint-Symphorien-de-Marmagne</t>
  </si>
  <si>
    <t>Saint-Thégonnec</t>
  </si>
  <si>
    <t>Saint-Vallier sur Rhône</t>
  </si>
  <si>
    <t>Saint-Victor</t>
  </si>
  <si>
    <t>Saint-Victor - Thizy</t>
  </si>
  <si>
    <t>Saint-Victurnien</t>
  </si>
  <si>
    <t>Saint-Vincent le Château</t>
  </si>
  <si>
    <t>Saint-Vincent-de-Tyrosse</t>
  </si>
  <si>
    <t>Saint-Vit</t>
  </si>
  <si>
    <t>Saint-Yrieix</t>
  </si>
  <si>
    <t>Salbris</t>
  </si>
  <si>
    <t>Sallanches - Combloux - Megève</t>
  </si>
  <si>
    <t>Sallaumines</t>
  </si>
  <si>
    <t>Salles-Courbatiès</t>
  </si>
  <si>
    <t>Salomé</t>
  </si>
  <si>
    <t>Salon-de-Provence</t>
  </si>
  <si>
    <t>Salses</t>
  </si>
  <si>
    <t>Sannois</t>
  </si>
  <si>
    <t>Sanry-sur-Nied</t>
  </si>
  <si>
    <t>Santenay les Bains</t>
  </si>
  <si>
    <t>Santes</t>
  </si>
  <si>
    <t>Santeuil - Le Perchay</t>
  </si>
  <si>
    <t>Saône</t>
  </si>
  <si>
    <t>Sarcelles - Saint-Brice</t>
  </si>
  <si>
    <t>Sarlat</t>
  </si>
  <si>
    <t>Sarliève Cournon</t>
  </si>
  <si>
    <t>Sarralbe</t>
  </si>
  <si>
    <t>Sarrance</t>
  </si>
  <si>
    <t>Sarrebourg</t>
  </si>
  <si>
    <t>Sarreguemines</t>
  </si>
  <si>
    <t>Sarreinsming</t>
  </si>
  <si>
    <t>Sarre-Union</t>
  </si>
  <si>
    <t>Sartrouville</t>
  </si>
  <si>
    <t>Sathonay - Rillieux</t>
  </si>
  <si>
    <t>Saubusse</t>
  </si>
  <si>
    <t>Saujon</t>
  </si>
  <si>
    <t>Saulon</t>
  </si>
  <si>
    <t>Saulxures</t>
  </si>
  <si>
    <t>Saumur</t>
  </si>
  <si>
    <t>Sausset-les-Pins</t>
  </si>
  <si>
    <t>Sauto</t>
  </si>
  <si>
    <t>Sauveterre-la-Lémance</t>
  </si>
  <si>
    <t>Savenay</t>
  </si>
  <si>
    <t>Savennières - Béhuard</t>
  </si>
  <si>
    <t>Saverdun</t>
  </si>
  <si>
    <t>Saverne</t>
  </si>
  <si>
    <t>Savigny-le-Temple - Nandy</t>
  </si>
  <si>
    <t>Savigny-sur-Orge</t>
  </si>
  <si>
    <t>Savonnières</t>
  </si>
  <si>
    <t>Savy-Berlette</t>
  </si>
  <si>
    <t>Sceaux - Boëssé</t>
  </si>
  <si>
    <t>Scherwiller</t>
  </si>
  <si>
    <t>Schirmeck - La Broque</t>
  </si>
  <si>
    <t>Schopperten</t>
  </si>
  <si>
    <t>Schweighouse-sur-Moder</t>
  </si>
  <si>
    <t>Schwindratzheim</t>
  </si>
  <si>
    <t>Seclin</t>
  </si>
  <si>
    <t>Sedan</t>
  </si>
  <si>
    <t>Sées</t>
  </si>
  <si>
    <t>Sélestat</t>
  </si>
  <si>
    <t>Selles-Saint-Denis</t>
  </si>
  <si>
    <t>Selles-sur-Cher</t>
  </si>
  <si>
    <t>Seltz</t>
  </si>
  <si>
    <t>Sénas</t>
  </si>
  <si>
    <t>Sennecey-le-Grand</t>
  </si>
  <si>
    <t>Senozan</t>
  </si>
  <si>
    <t>Sens</t>
  </si>
  <si>
    <t>Séon Saint-Henri</t>
  </si>
  <si>
    <t>Septèmes</t>
  </si>
  <si>
    <t>Sept-Saulx</t>
  </si>
  <si>
    <t>Serdinya</t>
  </si>
  <si>
    <t>Sérézin</t>
  </si>
  <si>
    <t>Sérifontaine</t>
  </si>
  <si>
    <t>Sermaise</t>
  </si>
  <si>
    <t>Sermizelles - Vézelay</t>
  </si>
  <si>
    <t>Serqueux</t>
  </si>
  <si>
    <t>Serquigny</t>
  </si>
  <si>
    <t>Serres</t>
  </si>
  <si>
    <t>Servas - Lent</t>
  </si>
  <si>
    <t>Servon</t>
  </si>
  <si>
    <t>Servoz</t>
  </si>
  <si>
    <t>Sessenheim</t>
  </si>
  <si>
    <t>Sète</t>
  </si>
  <si>
    <t>Seugy</t>
  </si>
  <si>
    <t>Seurre</t>
  </si>
  <si>
    <t>Sévérac</t>
  </si>
  <si>
    <t>Sévérac-le-Château</t>
  </si>
  <si>
    <t>Sevran - Livry</t>
  </si>
  <si>
    <t>Sevran Beaudottes</t>
  </si>
  <si>
    <t>Sèvres - Ville-d'Avray</t>
  </si>
  <si>
    <t>Sèvres Rive Gauche</t>
  </si>
  <si>
    <t>Seyssel - Corbonod</t>
  </si>
  <si>
    <t>Sierck-les-Bains</t>
  </si>
  <si>
    <t>Sierentz</t>
  </si>
  <si>
    <t>Babinière</t>
  </si>
  <si>
    <t>Sillery</t>
  </si>
  <si>
    <t>Simandre-sur-Suran</t>
  </si>
  <si>
    <t>Château-du-Loir</t>
  </si>
  <si>
    <t>Sin-le-Noble</t>
  </si>
  <si>
    <t>Siorac-en-Périgord</t>
  </si>
  <si>
    <t>Sisteron</t>
  </si>
  <si>
    <t>Soissons</t>
  </si>
  <si>
    <t>Solignac - Le Vigen</t>
  </si>
  <si>
    <t>Solliès-Pont</t>
  </si>
  <si>
    <t>Somain</t>
  </si>
  <si>
    <t>Sommery</t>
  </si>
  <si>
    <t>Sorgues - Châteauneuf-du-Pape</t>
  </si>
  <si>
    <t>Sospel</t>
  </si>
  <si>
    <t>Sotteville</t>
  </si>
  <si>
    <t>Connerré - Beillé</t>
  </si>
  <si>
    <t>Soulac-sur-Mer</t>
  </si>
  <si>
    <t>Soultz-sous-Forêts</t>
  </si>
  <si>
    <t>Souppes - Château-Landon</t>
  </si>
  <si>
    <t>Sous le Bois</t>
  </si>
  <si>
    <t>Stade de France Saint-Denis</t>
  </si>
  <si>
    <t>Staffelfelden</t>
  </si>
  <si>
    <t>Stains La Cerisaie T11</t>
  </si>
  <si>
    <t>Steenbecque</t>
  </si>
  <si>
    <t>Steenwerck</t>
  </si>
  <si>
    <t>Steinbourg</t>
  </si>
  <si>
    <t>Stephansfeld</t>
  </si>
  <si>
    <t>Strasbourg</t>
  </si>
  <si>
    <t>TGA STRASBOURG</t>
  </si>
  <si>
    <t>Strasbourg Roethig</t>
  </si>
  <si>
    <t>Strazeele</t>
  </si>
  <si>
    <t>Sucé-sur-Erdre</t>
  </si>
  <si>
    <t>Suèvres</t>
  </si>
  <si>
    <t>Surdon</t>
  </si>
  <si>
    <t>Suresnes Mont Valérien</t>
  </si>
  <si>
    <t>Surgères</t>
  </si>
  <si>
    <t>Survilliers - Fosses</t>
  </si>
  <si>
    <t>Sury-le-Comtal</t>
  </si>
  <si>
    <t>Tacoignières - Richebourg</t>
  </si>
  <si>
    <t>Taconnaz</t>
  </si>
  <si>
    <t>Tagolsheim</t>
  </si>
  <si>
    <t>Taillebourg</t>
  </si>
  <si>
    <t>Tain-l'Hermitage - Tournon</t>
  </si>
  <si>
    <t>Tantonville</t>
  </si>
  <si>
    <t>Tanus</t>
  </si>
  <si>
    <t>Tarare</t>
  </si>
  <si>
    <t>Tarascon sur Rhône</t>
  </si>
  <si>
    <t>Tarascon-sur-Ariège</t>
  </si>
  <si>
    <t>Tarbes</t>
  </si>
  <si>
    <t>Tassin</t>
  </si>
  <si>
    <t>Taverny</t>
  </si>
  <si>
    <t>Teillé</t>
  </si>
  <si>
    <t>Templeuve</t>
  </si>
  <si>
    <t>Tenay - Hauteville</t>
  </si>
  <si>
    <t>Tende</t>
  </si>
  <si>
    <t>Tergnier</t>
  </si>
  <si>
    <t>Terrasson</t>
  </si>
  <si>
    <t>Tessonnières</t>
  </si>
  <si>
    <t>Teting</t>
  </si>
  <si>
    <t>Thann</t>
  </si>
  <si>
    <t>Thann Centre</t>
  </si>
  <si>
    <t>Thann Saint-Jacques</t>
  </si>
  <si>
    <t>Thaon</t>
  </si>
  <si>
    <t>Theillay</t>
  </si>
  <si>
    <t>Thenissey</t>
  </si>
  <si>
    <t>Thenon</t>
  </si>
  <si>
    <t>Théoule-sur-Mer</t>
  </si>
  <si>
    <t>Thésée</t>
  </si>
  <si>
    <t>Thézy-Glimont</t>
  </si>
  <si>
    <t>Thiaville</t>
  </si>
  <si>
    <t>Thiennes</t>
  </si>
  <si>
    <t>Thiers</t>
  </si>
  <si>
    <t>Thieux - Nantouillet</t>
  </si>
  <si>
    <t>Thionville</t>
  </si>
  <si>
    <t>Écommoy</t>
  </si>
  <si>
    <t>Thomery</t>
  </si>
  <si>
    <t>Thonon-les-Bains</t>
  </si>
  <si>
    <t>Thouaré-sur-Loire</t>
  </si>
  <si>
    <t>Thouars</t>
  </si>
  <si>
    <t>Thourotte</t>
  </si>
  <si>
    <t>Thuès Carença</t>
  </si>
  <si>
    <t>Thuès les Bains</t>
  </si>
  <si>
    <t>Thun Le Paradis</t>
  </si>
  <si>
    <t>Tieffenbach - Struth</t>
  </si>
  <si>
    <t>La Haie-Fouassière</t>
  </si>
  <si>
    <t>Tillières-sur-Avre</t>
  </si>
  <si>
    <t>Tincques</t>
  </si>
  <si>
    <t>Tonnay-Charente</t>
  </si>
  <si>
    <t>Tonneins</t>
  </si>
  <si>
    <t>La Ménitré</t>
  </si>
  <si>
    <t>Torfou</t>
  </si>
  <si>
    <t>Torpes - Boussières</t>
  </si>
  <si>
    <t>Touët-de-l'Escarène</t>
  </si>
  <si>
    <t>Toul</t>
  </si>
  <si>
    <t>Toulon</t>
  </si>
  <si>
    <t>Toulouse Matabiau</t>
  </si>
  <si>
    <t>TGA TOULOUSE</t>
  </si>
  <si>
    <t>Tourcoing</t>
  </si>
  <si>
    <t>Tournan</t>
  </si>
  <si>
    <t>Tournay</t>
  </si>
  <si>
    <t>Tournemire - Roquefort</t>
  </si>
  <si>
    <t>Tournus</t>
  </si>
  <si>
    <t>Tours</t>
  </si>
  <si>
    <t>Tourville</t>
  </si>
  <si>
    <t>Toury</t>
  </si>
  <si>
    <t>Tracy - Sancerre</t>
  </si>
  <si>
    <t>Traou Nez</t>
  </si>
  <si>
    <t>Trappes</t>
  </si>
  <si>
    <t>Trégonneau - Squiffiec</t>
  </si>
  <si>
    <t>Trélazé</t>
  </si>
  <si>
    <t>Trémolat</t>
  </si>
  <si>
    <t>Trentels Ladignac</t>
  </si>
  <si>
    <t>Tricot</t>
  </si>
  <si>
    <t>Trie-Château</t>
  </si>
  <si>
    <t>Triel-sur-Seine</t>
  </si>
  <si>
    <t>Trilport</t>
  </si>
  <si>
    <t>Trith-Saint-Léger</t>
  </si>
  <si>
    <t>Trois Chênes</t>
  </si>
  <si>
    <t>Trois-Puits</t>
  </si>
  <si>
    <t>Tronsanges</t>
  </si>
  <si>
    <t>Trouville - Deauville</t>
  </si>
  <si>
    <t>Troyes</t>
  </si>
  <si>
    <t>Tulle</t>
  </si>
  <si>
    <t>Tullins Fures</t>
  </si>
  <si>
    <t>Turckheim</t>
  </si>
  <si>
    <t>Turenne</t>
  </si>
  <si>
    <t>Uchaud</t>
  </si>
  <si>
    <t>Uckange</t>
  </si>
  <si>
    <t>Ur - Les Escaldes</t>
  </si>
  <si>
    <t>Urçay</t>
  </si>
  <si>
    <t>Urmatt</t>
  </si>
  <si>
    <t>Urt</t>
  </si>
  <si>
    <t>La Possonnière</t>
  </si>
  <si>
    <t>Ussel</t>
  </si>
  <si>
    <t>Ustaritz - Jatxou</t>
  </si>
  <si>
    <t>Uzerche</t>
  </si>
  <si>
    <t>Vaas</t>
  </si>
  <si>
    <t>Vaires - Torcy</t>
  </si>
  <si>
    <t>Val d'Argenteuil</t>
  </si>
  <si>
    <t>Val de Fontenay</t>
  </si>
  <si>
    <t>Val-de-Reuil</t>
  </si>
  <si>
    <t>Val-de-Vesle</t>
  </si>
  <si>
    <t>Valençay</t>
  </si>
  <si>
    <t>Valence</t>
  </si>
  <si>
    <t>Valence d'Agen</t>
  </si>
  <si>
    <t>Valence TGV Rhône-Alpes Sud</t>
  </si>
  <si>
    <t>Valenciennes</t>
  </si>
  <si>
    <t>Valergues - Lansargues</t>
  </si>
  <si>
    <t>Valleiry</t>
  </si>
  <si>
    <t>Valleroy - Moineville</t>
  </si>
  <si>
    <t>Vallon-en-Sully</t>
  </si>
  <si>
    <t>Vallorcine</t>
  </si>
  <si>
    <t>Valmondois</t>
  </si>
  <si>
    <t>Valognes</t>
  </si>
  <si>
    <t>Vandières</t>
  </si>
  <si>
    <t>Vannes</t>
  </si>
  <si>
    <t>Vanves - Malakoff</t>
  </si>
  <si>
    <t>Varades - Saint-Florent-le-Vieil</t>
  </si>
  <si>
    <t>Varangéville - Saint-Nicolas</t>
  </si>
  <si>
    <t>Varennes-sur-Allier</t>
  </si>
  <si>
    <t>Varennes-sur-Fouzon</t>
  </si>
  <si>
    <t>Varetz</t>
  </si>
  <si>
    <t>Varilhes</t>
  </si>
  <si>
    <t>Vauboyen</t>
  </si>
  <si>
    <t>Vaucelles</t>
  </si>
  <si>
    <t>Vaucresson</t>
  </si>
  <si>
    <t>Vaudagne</t>
  </si>
  <si>
    <t>Vaulry</t>
  </si>
  <si>
    <t>Vaumoise</t>
  </si>
  <si>
    <t>Vauvert</t>
  </si>
  <si>
    <t>Vauxaillon</t>
  </si>
  <si>
    <t>Vaux-sur-Seine</t>
  </si>
  <si>
    <t>Vauzelles</t>
  </si>
  <si>
    <t>Vayrac</t>
  </si>
  <si>
    <t>Vayres</t>
  </si>
  <si>
    <t>Veauche - Saint-Galmier</t>
  </si>
  <si>
    <t>Veigné</t>
  </si>
  <si>
    <t>Velars</t>
  </si>
  <si>
    <t>Vélines</t>
  </si>
  <si>
    <t>La Suze</t>
  </si>
  <si>
    <t>Vendeuvre</t>
  </si>
  <si>
    <t>Vendôme</t>
  </si>
  <si>
    <t>Vendôme - Villiers-sur-Loir TGV</t>
  </si>
  <si>
    <t>Venerque - Vernet</t>
  </si>
  <si>
    <t>Vénissieux</t>
  </si>
  <si>
    <t>Verdun</t>
  </si>
  <si>
    <t>Véretz - Montlouis</t>
  </si>
  <si>
    <t>Vergèze - Codognan</t>
  </si>
  <si>
    <t>Vermenton</t>
  </si>
  <si>
    <t>Vern</t>
  </si>
  <si>
    <t>Vernaison</t>
  </si>
  <si>
    <t>Verneuil-l'Étang</t>
  </si>
  <si>
    <t>Le Croisic</t>
  </si>
  <si>
    <t>Verneuil-sur-Serre</t>
  </si>
  <si>
    <t>Verneuil-sur-Vienne</t>
  </si>
  <si>
    <t>Vernon - Giverny</t>
  </si>
  <si>
    <t>Vernouillet - Verneuil</t>
  </si>
  <si>
    <t>Vernou-sur-Seine</t>
  </si>
  <si>
    <t>Verrey</t>
  </si>
  <si>
    <t>Versailles Chantiers</t>
  </si>
  <si>
    <t>Versailles Château Rive Gauche</t>
  </si>
  <si>
    <t>Versailles Rive Droite</t>
  </si>
  <si>
    <t>Versigny</t>
  </si>
  <si>
    <t>Vert Galant</t>
  </si>
  <si>
    <t>Vertaizon</t>
  </si>
  <si>
    <t>Oudon</t>
  </si>
  <si>
    <t>Vervins</t>
  </si>
  <si>
    <t>Verzeille</t>
  </si>
  <si>
    <t>Vesoul</t>
  </si>
  <si>
    <t>Veuves - Monteaux</t>
  </si>
  <si>
    <t>Veynes Dévoluy</t>
  </si>
  <si>
    <t>Vézelise</t>
  </si>
  <si>
    <t>Viaduc Sainte-Marie</t>
  </si>
  <si>
    <t>Viarmes</t>
  </si>
  <si>
    <t>Vias</t>
  </si>
  <si>
    <t>Vic - Mireval</t>
  </si>
  <si>
    <t>Vichy</t>
  </si>
  <si>
    <t>Vic-le-Comte</t>
  </si>
  <si>
    <t>Vic-sur-Cère</t>
  </si>
  <si>
    <t>Vidauban</t>
  </si>
  <si>
    <t>Vieilleville</t>
  </si>
  <si>
    <t>Vielmur-sur-Agout</t>
  </si>
  <si>
    <t>Vienne</t>
  </si>
  <si>
    <t>Vierzon</t>
  </si>
  <si>
    <t>Vierzon Forges</t>
  </si>
  <si>
    <t>Vierzy</t>
  </si>
  <si>
    <t>Vieux-Thann</t>
  </si>
  <si>
    <t>Vieux-Thann Zone Industrielle</t>
  </si>
  <si>
    <t>Viévola</t>
  </si>
  <si>
    <t>Vif</t>
  </si>
  <si>
    <t>Vigeois</t>
  </si>
  <si>
    <t>Vigneux-sur-Seine</t>
  </si>
  <si>
    <t>Vignols - Saint-Solve</t>
  </si>
  <si>
    <t>Vignory</t>
  </si>
  <si>
    <t>Villabé</t>
  </si>
  <si>
    <t>B  ILE-DE-FRANCE</t>
  </si>
  <si>
    <t>Villaines</t>
  </si>
  <si>
    <t>Villars-les-Dombes</t>
  </si>
  <si>
    <t>Villedieu-les-Poêles</t>
  </si>
  <si>
    <t>Villefort</t>
  </si>
  <si>
    <t>Villefranche - Vernet-les-Bains</t>
  </si>
  <si>
    <t>Villefranche-de-Lauragais</t>
  </si>
  <si>
    <t>Villefranche-de-Rouergue</t>
  </si>
  <si>
    <t>Villefranche-du-Périgord</t>
  </si>
  <si>
    <t>Villefranche-sur-Cher</t>
  </si>
  <si>
    <t>Villefranche-sur-Mer</t>
  </si>
  <si>
    <t>Villefranche-sur-Saône</t>
  </si>
  <si>
    <t>Villefranque</t>
  </si>
  <si>
    <t>Villeherviers</t>
  </si>
  <si>
    <t>Villenave-d'Ornon</t>
  </si>
  <si>
    <t>Villeneuve Triage</t>
  </si>
  <si>
    <t>Villeneuve-la-Comtesse</t>
  </si>
  <si>
    <t>Villeneuve-la-Guyard</t>
  </si>
  <si>
    <t>Villeneuve-le-Roi</t>
  </si>
  <si>
    <t>Villeneuve-lès-Maguelone</t>
  </si>
  <si>
    <t>Villeneuve-Loubet</t>
  </si>
  <si>
    <t>Villeneuve-Saint-Georges</t>
  </si>
  <si>
    <t>Villeneuve-sur-Allier</t>
  </si>
  <si>
    <t>Villeneuve-sur-Yonne</t>
  </si>
  <si>
    <t>Villennes-sur-Seine</t>
  </si>
  <si>
    <t>Villenouvelle</t>
  </si>
  <si>
    <t>Villeparisis - Mitry le Neuf</t>
  </si>
  <si>
    <t>Villeperdue</t>
  </si>
  <si>
    <t>Villepinte</t>
  </si>
  <si>
    <t>Villepreux - Les Clayes</t>
  </si>
  <si>
    <t>Villereversure</t>
  </si>
  <si>
    <t>Villers sur Thère</t>
  </si>
  <si>
    <t>Villers-Bretonneux</t>
  </si>
  <si>
    <t>Villers-Cotterêts</t>
  </si>
  <si>
    <t>Villers-Saint-Paul</t>
  </si>
  <si>
    <t>Villers-Saint-Sépulcre</t>
  </si>
  <si>
    <t>Villers-sur-Mer</t>
  </si>
  <si>
    <t>Villetaneuse Université T11</t>
  </si>
  <si>
    <t>Villiers - Neauphle - Pontchartrain</t>
  </si>
  <si>
    <t>Villiers - Montbarbin</t>
  </si>
  <si>
    <t>Villiers-le-Bel - Gonesse - Arnouville</t>
  </si>
  <si>
    <t>Villiers-sur-Marne - Le Plessis-Trévise</t>
  </si>
  <si>
    <t>Vimy</t>
  </si>
  <si>
    <t>Vinay</t>
  </si>
  <si>
    <t>Vinça</t>
  </si>
  <si>
    <t>Vincelles</t>
  </si>
  <si>
    <t>Vincey</t>
  </si>
  <si>
    <t>Vions - Chanaz</t>
  </si>
  <si>
    <t>Vire</t>
  </si>
  <si>
    <t>Vireux-Molhain</t>
  </si>
  <si>
    <t>Virieu sur Bourbre</t>
  </si>
  <si>
    <t>Virieu-le-Grand - Belley</t>
  </si>
  <si>
    <t>Viroflay Rive Droite</t>
  </si>
  <si>
    <t>Viroflay Rive Gauche</t>
  </si>
  <si>
    <t>Virville - Manneville</t>
  </si>
  <si>
    <t>Viry-Châtillon</t>
  </si>
  <si>
    <t>Viry-Noureuil</t>
  </si>
  <si>
    <t>Vis à Marles</t>
  </si>
  <si>
    <t>Vitré</t>
  </si>
  <si>
    <t>Vitrolles Aéroport Marseille Provence</t>
  </si>
  <si>
    <t>Vitry-en-Artois</t>
  </si>
  <si>
    <t>Vitry-le-François</t>
  </si>
  <si>
    <t>Vitry-sur-Seine</t>
  </si>
  <si>
    <t>Vittel</t>
  </si>
  <si>
    <t>Viviers-du-Lac</t>
  </si>
  <si>
    <t>Viviez - Decazeville</t>
  </si>
  <si>
    <t>Vivoin - Beaumont</t>
  </si>
  <si>
    <t>Vivonne</t>
  </si>
  <si>
    <t>Voiron</t>
  </si>
  <si>
    <t>Voivres</t>
  </si>
  <si>
    <t>Volvic</t>
  </si>
  <si>
    <t>Vonnas</t>
  </si>
  <si>
    <t>Voreppe</t>
  </si>
  <si>
    <t>Vorey</t>
  </si>
  <si>
    <t>Vosves</t>
  </si>
  <si>
    <t>Vougeot - Gilly-lès-Cîteaux</t>
  </si>
  <si>
    <t>Voujeaucourt</t>
  </si>
  <si>
    <t>Voutré</t>
  </si>
  <si>
    <t>Voves</t>
  </si>
  <si>
    <t>Voyenne</t>
  </si>
  <si>
    <t>Vraincourt</t>
  </si>
  <si>
    <t>Vrigne-Meuse</t>
  </si>
  <si>
    <t>Vulaines-sur-Seine - Samoreau</t>
  </si>
  <si>
    <t>Wacquemoulin</t>
  </si>
  <si>
    <t>Walbach</t>
  </si>
  <si>
    <t>Walbourg</t>
  </si>
  <si>
    <t>Walheim</t>
  </si>
  <si>
    <t>Wallers</t>
  </si>
  <si>
    <t>Walygator Parc</t>
  </si>
  <si>
    <t>Wambaix</t>
  </si>
  <si>
    <t>Wambrechies</t>
  </si>
  <si>
    <t>Watten - Éperlecques</t>
  </si>
  <si>
    <t>Wattignies - Templemars</t>
  </si>
  <si>
    <t>Sillé-le-Guillaume</t>
  </si>
  <si>
    <t>Wesserling</t>
  </si>
  <si>
    <t>Weyersheim</t>
  </si>
  <si>
    <t>Wihr-au-Val - Soultzbach</t>
  </si>
  <si>
    <t>Willer-sur-Thur</t>
  </si>
  <si>
    <t>Wilwisheim</t>
  </si>
  <si>
    <t>Wimille - Wimereux</t>
  </si>
  <si>
    <t>Wingen-sur-Moder</t>
  </si>
  <si>
    <t>Tiercé</t>
  </si>
  <si>
    <t>Wissembourg</t>
  </si>
  <si>
    <t>Wittring</t>
  </si>
  <si>
    <t>Woincourt</t>
  </si>
  <si>
    <t>Vertou</t>
  </si>
  <si>
    <t>Xertigny</t>
  </si>
  <si>
    <t>Xeuilley</t>
  </si>
  <si>
    <t>Ychoux</t>
  </si>
  <si>
    <t>Yerres</t>
  </si>
  <si>
    <t>Yffiniac</t>
  </si>
  <si>
    <t>Ygos</t>
  </si>
  <si>
    <t>Ytrac</t>
  </si>
  <si>
    <t>Yvetot</t>
  </si>
  <si>
    <t>Zetting</t>
  </si>
  <si>
    <t>Zillisheim</t>
  </si>
  <si>
    <t>La Couronne</t>
  </si>
  <si>
    <t>Le Bouscat -  Sainte-Germaine</t>
  </si>
  <si>
    <t>Porta</t>
  </si>
  <si>
    <t>Toulon Sainte-Musse</t>
  </si>
  <si>
    <t>Petit Vaux T12</t>
  </si>
  <si>
    <t>Gravigny Balizy T12</t>
  </si>
  <si>
    <t>Chilly-Mazarin T12</t>
  </si>
  <si>
    <t>Longjumeau T12</t>
  </si>
  <si>
    <t>Champlan T12</t>
  </si>
  <si>
    <t>Massy Europe T12</t>
  </si>
  <si>
    <t>en cours</t>
  </si>
  <si>
    <t>Porte Maillot</t>
  </si>
  <si>
    <t>La Défense CNIT</t>
  </si>
  <si>
    <t>Nanterre La Folie</t>
  </si>
  <si>
    <r>
      <t xml:space="preserve">Direction Territoriale SNCF Réseau </t>
    </r>
    <r>
      <rPr>
        <b/>
        <sz val="11"/>
        <color theme="1"/>
        <rFont val="Symbol"/>
        <family val="1"/>
        <charset val="2"/>
      </rPr>
      <t>®</t>
    </r>
  </si>
  <si>
    <t>AURA</t>
  </si>
  <si>
    <t>BFC</t>
  </si>
  <si>
    <t>BPL</t>
  </si>
  <si>
    <t>CVL</t>
  </si>
  <si>
    <t>GE</t>
  </si>
  <si>
    <t>HDF</t>
  </si>
  <si>
    <t>IDF</t>
  </si>
  <si>
    <t>NA</t>
  </si>
  <si>
    <t>NO</t>
  </si>
  <si>
    <t>OCC</t>
  </si>
  <si>
    <t>PACA</t>
  </si>
  <si>
    <t>DRG 2022 - ANNEXE A0.1 : Liste des gares de Voyageurs</t>
  </si>
  <si>
    <t>Consultation</t>
  </si>
  <si>
    <t>Liste des gares ouvertes au trafic ou fermées depuis moins de 5 ans (depuis l'horaire de service 2017)</t>
  </si>
  <si>
    <t>Régime d'utilisation/Electrification/Férié/Quotidien</t>
  </si>
  <si>
    <t>Oui</t>
  </si>
  <si>
    <t>Non</t>
  </si>
  <si>
    <t>Attribution totale</t>
  </si>
  <si>
    <t>Attribution partielle</t>
  </si>
  <si>
    <t>Attribution alternative</t>
  </si>
  <si>
    <t>Attribution à l'étude</t>
  </si>
  <si>
    <t>Attribution refusée</t>
  </si>
  <si>
    <t>Attribution annulée</t>
  </si>
  <si>
    <t>DRG 2025 - ANNEXE A0.1 : 
Liste des gares de Voyageurs</t>
  </si>
  <si>
    <t>Jours fériés 2025, 2026, 2027</t>
  </si>
  <si>
    <r>
      <rPr>
        <sz val="11"/>
        <color rgb="FF3C3732"/>
        <rFont val="Arial"/>
        <family val="2"/>
      </rPr>
      <t xml:space="preserve">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2026 (du 14/12/2025 au 12/12/2026</t>
    </r>
    <r>
      <rPr>
        <sz val="11"/>
        <color rgb="FF3C3732"/>
        <rFont val="Arial"/>
        <family val="2"/>
        <charset val="2"/>
      </rPr>
      <t>)</t>
    </r>
  </si>
  <si>
    <t>Allée de la Tour Rendez-Vous T4</t>
  </si>
  <si>
    <t>Cherbourg-en-Cotentin</t>
  </si>
  <si>
    <t>Freinville Sevran T4</t>
  </si>
  <si>
    <t>Gargan T4</t>
  </si>
  <si>
    <t>L'Abbaye T4</t>
  </si>
  <si>
    <t>Les Coquetiers T4</t>
  </si>
  <si>
    <t>Les Pavillons-sous-Bois T4</t>
  </si>
  <si>
    <t>L'Étang Les Sablons T13</t>
  </si>
  <si>
    <t>Lycée Henri Sellier T4</t>
  </si>
  <si>
    <t>Mareil-Marly T13</t>
  </si>
  <si>
    <t>Noisy-le-Roi T13</t>
  </si>
  <si>
    <t>Remise à Jorelle T4</t>
  </si>
  <si>
    <t>Rougemont Chanteloup T4</t>
  </si>
  <si>
    <t>Fourqueux Bel-Air T13</t>
  </si>
  <si>
    <t>Lisière Pereire T13</t>
  </si>
  <si>
    <t>Saint-Hilaire-sur-Helpe</t>
  </si>
  <si>
    <t>Saint-Nom-la-Bretèche Forêt de Marly T13</t>
  </si>
  <si>
    <t>Allée Royale T13</t>
  </si>
  <si>
    <t>Bailly T13</t>
  </si>
  <si>
    <t>Les Portes de Saint-Cyr T13</t>
  </si>
  <si>
    <t>Massy - Palaiseau T12</t>
  </si>
  <si>
    <t>Bellevigny</t>
  </si>
  <si>
    <t>Beaucroissant</t>
  </si>
  <si>
    <t>Saint-Nom-la-Bretèche Forêt de Marly Ligne L</t>
  </si>
  <si>
    <t>L'Etang la Ville</t>
  </si>
  <si>
    <t>Aulnay-sous-Bois T4</t>
  </si>
  <si>
    <t>Talence-Médoquine</t>
  </si>
  <si>
    <t>HDS</t>
  </si>
  <si>
    <t>Du</t>
  </si>
  <si>
    <t>Au</t>
  </si>
  <si>
    <t>Liste déroulante pour la cellule C2 (Horaire de service)</t>
  </si>
  <si>
    <r>
      <t xml:space="preserve">Période de début </t>
    </r>
    <r>
      <rPr>
        <b/>
        <sz val="12"/>
        <color rgb="FFFF0000"/>
        <rFont val="Calibri"/>
        <family val="2"/>
        <scheme val="minor"/>
      </rPr>
      <t>*</t>
    </r>
  </si>
  <si>
    <r>
      <t xml:space="preserve">Période de fin </t>
    </r>
    <r>
      <rPr>
        <b/>
        <sz val="12"/>
        <color rgb="FFFF0000"/>
        <rFont val="Calibri"/>
        <family val="2"/>
        <scheme val="minor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</si>
</sst>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Symbol"/>
      <family val="1"/>
      <charset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/>
      <name val="Calibri"/>
      <family val="2"/>
      <scheme val="minor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  <charset val="2"/>
    </font>
    <font>
      <sz val="12"/>
      <color theme="1"/>
      <name val="Wingdings"/>
      <charset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Arial"/>
      <family val="2"/>
    </font>
    <font>
      <sz val="16"/>
      <color theme="7"/>
      <name val="Arial"/>
      <family val="2"/>
    </font>
    <font>
      <sz val="16"/>
      <color theme="1"/>
      <name val="Arial"/>
      <family val="2"/>
    </font>
    <font>
      <sz val="14"/>
      <color rgb="FF3C3732"/>
      <name val="Arial"/>
      <family val="2"/>
    </font>
    <font>
      <sz val="16"/>
      <color theme="8"/>
      <name val="Arial"/>
      <family val="2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3C3732"/>
      <name val="Wingdings"/>
      <charset val="2"/>
    </font>
    <font>
      <sz val="11"/>
      <color rgb="FF3C3732"/>
      <name val="Arial"/>
      <family val="2"/>
      <charset val="2"/>
    </font>
    <font>
      <u/>
      <sz val="11"/>
      <color rgb="FF3C3732"/>
      <name val="Arial"/>
      <family val="2"/>
    </font>
    <font>
      <sz val="11"/>
      <color rgb="FFFF0000"/>
      <name val="Arial"/>
      <family val="2"/>
    </font>
    <font>
      <sz val="11"/>
      <color rgb="FF3C3732"/>
      <name val="Calibri"/>
      <family val="2"/>
      <scheme val="minor"/>
    </font>
    <font>
      <b/>
      <sz val="12"/>
      <color rgb="FF0070C0"/>
      <name val="Arial"/>
      <family val="2"/>
    </font>
    <font>
      <sz val="14"/>
      <color theme="8"/>
      <name val="Arial"/>
      <family val="2"/>
    </font>
    <font>
      <sz val="14"/>
      <color rgb="FF0070C0"/>
      <name val="Arial"/>
      <family val="2"/>
    </font>
    <font>
      <sz val="12"/>
      <color rgb="FF0070C0"/>
      <name val="Arial"/>
      <family val="2"/>
    </font>
    <font>
      <b/>
      <sz val="20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A1006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1E1E1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</borders>
  <cellStyleXfs count="45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8" applyNumberFormat="0" applyFill="0" applyAlignment="0" applyProtection="0"/>
    <xf numFmtId="0" fontId="45" fillId="0" borderId="29" applyNumberFormat="0" applyFill="0" applyAlignment="0" applyProtection="0"/>
    <xf numFmtId="0" fontId="46" fillId="0" borderId="30" applyNumberFormat="0" applyFill="0" applyAlignment="0" applyProtection="0"/>
    <xf numFmtId="0" fontId="46" fillId="0" borderId="0" applyNumberFormat="0" applyFill="0" applyBorder="0" applyAlignment="0" applyProtection="0"/>
    <xf numFmtId="0" fontId="9" fillId="17" borderId="35" applyNumberFormat="0" applyFont="0" applyAlignment="0" applyProtection="0"/>
    <xf numFmtId="43" fontId="9" fillId="0" borderId="0" applyFont="0" applyFill="0" applyBorder="0" applyAlignment="0" applyProtection="0"/>
    <xf numFmtId="0" fontId="48" fillId="11" borderId="0" applyNumberFormat="0" applyBorder="0" applyAlignment="0" applyProtection="0"/>
    <xf numFmtId="0" fontId="49" fillId="12" borderId="0" applyNumberFormat="0" applyBorder="0" applyAlignment="0" applyProtection="0"/>
    <xf numFmtId="0" fontId="50" fillId="13" borderId="0" applyNumberFormat="0" applyBorder="0" applyAlignment="0" applyProtection="0"/>
    <xf numFmtId="0" fontId="51" fillId="14" borderId="31" applyNumberFormat="0" applyAlignment="0" applyProtection="0"/>
    <xf numFmtId="0" fontId="52" fillId="15" borderId="32" applyNumberFormat="0" applyAlignment="0" applyProtection="0"/>
    <xf numFmtId="0" fontId="53" fillId="15" borderId="31" applyNumberFormat="0" applyAlignment="0" applyProtection="0"/>
    <xf numFmtId="0" fontId="54" fillId="0" borderId="33" applyNumberFormat="0" applyFill="0" applyAlignment="0" applyProtection="0"/>
    <xf numFmtId="0" fontId="47" fillId="16" borderId="34" applyNumberFormat="0" applyAlignment="0" applyProtection="0"/>
    <xf numFmtId="0" fontId="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36" applyNumberFormat="0" applyFill="0" applyAlignment="0" applyProtection="0"/>
    <xf numFmtId="0" fontId="3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3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3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3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3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3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</cellStyleXfs>
  <cellXfs count="145">
    <xf numFmtId="0" fontId="0" fillId="0" borderId="0" xfId="0"/>
    <xf numFmtId="0" fontId="0" fillId="0" borderId="2" xfId="0" applyBorder="1"/>
    <xf numFmtId="0" fontId="15" fillId="5" borderId="0" xfId="0" applyFont="1" applyFill="1"/>
    <xf numFmtId="0" fontId="16" fillId="5" borderId="0" xfId="0" applyFont="1" applyFill="1"/>
    <xf numFmtId="14" fontId="0" fillId="0" borderId="2" xfId="0" applyNumberFormat="1" applyBorder="1"/>
    <xf numFmtId="14" fontId="0" fillId="0" borderId="0" xfId="0" applyNumberFormat="1"/>
    <xf numFmtId="0" fontId="2" fillId="0" borderId="2" xfId="0" applyFont="1" applyBorder="1"/>
    <xf numFmtId="0" fontId="21" fillId="4" borderId="11" xfId="0" applyFont="1" applyFill="1" applyBorder="1"/>
    <xf numFmtId="0" fontId="21" fillId="4" borderId="12" xfId="0" applyFont="1" applyFill="1" applyBorder="1"/>
    <xf numFmtId="0" fontId="21" fillId="4" borderId="13" xfId="0" applyFont="1" applyFill="1" applyBorder="1"/>
    <xf numFmtId="0" fontId="22" fillId="4" borderId="0" xfId="0" applyFont="1" applyFill="1" applyAlignment="1">
      <alignment horizontal="centerContinuous"/>
    </xf>
    <xf numFmtId="0" fontId="23" fillId="4" borderId="0" xfId="0" applyFont="1" applyFill="1" applyAlignment="1">
      <alignment horizontal="centerContinuous"/>
    </xf>
    <xf numFmtId="0" fontId="23" fillId="4" borderId="15" xfId="0" applyFont="1" applyFill="1" applyBorder="1" applyAlignment="1">
      <alignment horizontal="centerContinuous"/>
    </xf>
    <xf numFmtId="0" fontId="24" fillId="4" borderId="14" xfId="0" applyFont="1" applyFill="1" applyBorder="1" applyAlignment="1">
      <alignment horizontal="centerContinuous"/>
    </xf>
    <xf numFmtId="0" fontId="25" fillId="4" borderId="0" xfId="0" applyFont="1" applyFill="1" applyAlignment="1">
      <alignment horizontal="centerContinuous"/>
    </xf>
    <xf numFmtId="0" fontId="21" fillId="4" borderId="14" xfId="0" applyFont="1" applyFill="1" applyBorder="1"/>
    <xf numFmtId="0" fontId="21" fillId="4" borderId="0" xfId="0" applyFont="1" applyFill="1"/>
    <xf numFmtId="0" fontId="21" fillId="4" borderId="15" xfId="0" applyFont="1" applyFill="1" applyBorder="1"/>
    <xf numFmtId="0" fontId="28" fillId="4" borderId="0" xfId="0" applyFont="1" applyFill="1"/>
    <xf numFmtId="0" fontId="29" fillId="4" borderId="0" xfId="0" applyFont="1" applyFill="1"/>
    <xf numFmtId="0" fontId="29" fillId="4" borderId="15" xfId="0" applyFont="1" applyFill="1" applyBorder="1"/>
    <xf numFmtId="0" fontId="31" fillId="4" borderId="0" xfId="0" applyFont="1" applyFill="1"/>
    <xf numFmtId="0" fontId="29" fillId="4" borderId="0" xfId="0" applyFont="1" applyFill="1" applyAlignment="1">
      <alignment vertical="top"/>
    </xf>
    <xf numFmtId="0" fontId="34" fillId="4" borderId="0" xfId="0" applyFont="1" applyFill="1"/>
    <xf numFmtId="0" fontId="34" fillId="4" borderId="15" xfId="0" applyFont="1" applyFill="1" applyBorder="1"/>
    <xf numFmtId="0" fontId="29" fillId="4" borderId="0" xfId="0" applyFont="1" applyFill="1" applyAlignment="1">
      <alignment horizontal="left" vertical="top" wrapText="1"/>
    </xf>
    <xf numFmtId="0" fontId="29" fillId="4" borderId="15" xfId="0" applyFont="1" applyFill="1" applyBorder="1" applyAlignment="1">
      <alignment horizontal="left" vertical="top" wrapText="1"/>
    </xf>
    <xf numFmtId="0" fontId="21" fillId="4" borderId="16" xfId="0" applyFont="1" applyFill="1" applyBorder="1"/>
    <xf numFmtId="0" fontId="35" fillId="4" borderId="14" xfId="0" applyFont="1" applyFill="1" applyBorder="1" applyAlignment="1">
      <alignment horizontal="centerContinuous" wrapText="1"/>
    </xf>
    <xf numFmtId="0" fontId="26" fillId="7" borderId="14" xfId="0" applyFont="1" applyFill="1" applyBorder="1" applyAlignment="1">
      <alignment vertical="center"/>
    </xf>
    <xf numFmtId="0" fontId="27" fillId="7" borderId="0" xfId="0" applyFont="1" applyFill="1" applyAlignment="1">
      <alignment vertical="center"/>
    </xf>
    <xf numFmtId="0" fontId="26" fillId="7" borderId="0" xfId="0" applyFont="1" applyFill="1" applyAlignment="1">
      <alignment vertical="center"/>
    </xf>
    <xf numFmtId="0" fontId="26" fillId="7" borderId="15" xfId="0" applyFont="1" applyFill="1" applyBorder="1" applyAlignment="1">
      <alignment vertical="center"/>
    </xf>
    <xf numFmtId="0" fontId="36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8" fillId="0" borderId="0" xfId="0" applyFont="1" applyAlignment="1">
      <alignment horizontal="centerContinuous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37" fillId="0" borderId="22" xfId="0" applyFont="1" applyBorder="1" applyAlignment="1">
      <alignment horizontal="centerContinuous"/>
    </xf>
    <xf numFmtId="0" fontId="0" fillId="0" borderId="23" xfId="0" applyBorder="1" applyAlignment="1">
      <alignment horizontal="centerContinuous"/>
    </xf>
    <xf numFmtId="0" fontId="24" fillId="0" borderId="22" xfId="0" applyFont="1" applyBorder="1" applyAlignment="1">
      <alignment horizontal="centerContinuous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9" fillId="9" borderId="0" xfId="1" applyFill="1"/>
    <xf numFmtId="0" fontId="0" fillId="0" borderId="0" xfId="0" applyAlignment="1">
      <alignment horizontal="center" vertical="center"/>
    </xf>
    <xf numFmtId="0" fontId="41" fillId="10" borderId="27" xfId="0" applyFont="1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4" fillId="0" borderId="2" xfId="0" applyFont="1" applyBorder="1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3" borderId="1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13" fillId="0" borderId="0" xfId="0" applyFont="1" applyAlignment="1" applyProtection="1">
      <alignment vertical="center"/>
      <protection locked="0"/>
    </xf>
    <xf numFmtId="0" fontId="16" fillId="0" borderId="0" xfId="0" applyFont="1" applyProtection="1"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6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5" xfId="0" applyFont="1" applyBorder="1" applyProtection="1">
      <protection locked="0"/>
    </xf>
    <xf numFmtId="0" fontId="5" fillId="6" borderId="0" xfId="0" applyFont="1" applyFill="1" applyProtection="1">
      <protection locked="0"/>
    </xf>
    <xf numFmtId="0" fontId="20" fillId="0" borderId="0" xfId="0" applyFont="1" applyProtection="1"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4" fillId="0" borderId="10" xfId="0" applyFont="1" applyBorder="1" applyProtection="1">
      <protection locked="0"/>
    </xf>
    <xf numFmtId="164" fontId="4" fillId="0" borderId="10" xfId="2" applyNumberFormat="1" applyFont="1" applyBorder="1" applyProtection="1">
      <protection locked="0"/>
    </xf>
    <xf numFmtId="14" fontId="4" fillId="0" borderId="10" xfId="0" applyNumberFormat="1" applyFont="1" applyBorder="1" applyProtection="1">
      <protection locked="0"/>
    </xf>
    <xf numFmtId="0" fontId="4" fillId="0" borderId="10" xfId="0" applyFont="1" applyBorder="1" applyAlignment="1" applyProtection="1">
      <alignment wrapText="1"/>
      <protection locked="0"/>
    </xf>
    <xf numFmtId="0" fontId="4" fillId="0" borderId="2" xfId="0" applyFont="1" applyBorder="1" applyProtection="1">
      <protection locked="0"/>
    </xf>
    <xf numFmtId="164" fontId="4" fillId="0" borderId="2" xfId="2" applyNumberFormat="1" applyFont="1" applyBorder="1" applyProtection="1">
      <protection locked="0"/>
    </xf>
    <xf numFmtId="14" fontId="4" fillId="0" borderId="2" xfId="0" applyNumberFormat="1" applyFont="1" applyBorder="1" applyProtection="1"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11" fillId="0" borderId="0" xfId="0" applyFont="1" applyAlignment="1" applyProtection="1">
      <alignment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wrapText="1"/>
    </xf>
    <xf numFmtId="0" fontId="4" fillId="0" borderId="10" xfId="0" applyFont="1" applyBorder="1"/>
    <xf numFmtId="14" fontId="0" fillId="0" borderId="1" xfId="0" applyNumberFormat="1" applyBorder="1" applyProtection="1">
      <protection locked="0"/>
    </xf>
    <xf numFmtId="0" fontId="20" fillId="0" borderId="2" xfId="0" applyFont="1" applyBorder="1" applyAlignment="1" applyProtection="1">
      <alignment horizontal="center" vertical="center"/>
      <protection locked="0"/>
    </xf>
    <xf numFmtId="0" fontId="40" fillId="42" borderId="27" xfId="0" applyFont="1" applyFill="1" applyBorder="1" applyAlignment="1">
      <alignment horizontal="left" vertical="center"/>
    </xf>
    <xf numFmtId="49" fontId="40" fillId="42" borderId="27" xfId="0" applyNumberFormat="1" applyFont="1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56" fillId="0" borderId="43" xfId="0" applyFont="1" applyBorder="1" applyAlignment="1">
      <alignment horizontal="center" vertical="center"/>
    </xf>
    <xf numFmtId="0" fontId="2" fillId="0" borderId="0" xfId="0" applyFont="1" applyBorder="1"/>
    <xf numFmtId="0" fontId="0" fillId="0" borderId="0" xfId="0" applyBorder="1"/>
    <xf numFmtId="14" fontId="0" fillId="0" borderId="0" xfId="0" applyNumberFormat="1" applyBorder="1"/>
    <xf numFmtId="0" fontId="57" fillId="0" borderId="0" xfId="0" applyFont="1"/>
    <xf numFmtId="0" fontId="58" fillId="43" borderId="0" xfId="0" applyFont="1" applyFill="1" applyAlignment="1">
      <alignment vertical="center" wrapText="1"/>
    </xf>
    <xf numFmtId="0" fontId="58" fillId="43" borderId="0" xfId="0" applyFont="1" applyFill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59" fillId="0" borderId="0" xfId="0" applyNumberFormat="1" applyFont="1" applyBorder="1" applyAlignment="1">
      <alignment horizontal="center" vertical="center"/>
    </xf>
    <xf numFmtId="0" fontId="5" fillId="3" borderId="45" xfId="0" applyFont="1" applyFill="1" applyBorder="1" applyProtection="1">
      <protection locked="0"/>
    </xf>
    <xf numFmtId="0" fontId="31" fillId="4" borderId="0" xfId="0" applyFont="1" applyFill="1" applyAlignment="1">
      <alignment horizontal="left" vertical="center" wrapText="1"/>
    </xf>
    <xf numFmtId="0" fontId="31" fillId="4" borderId="15" xfId="0" applyFont="1" applyFill="1" applyBorder="1" applyAlignment="1">
      <alignment horizontal="left" vertical="center" wrapText="1"/>
    </xf>
    <xf numFmtId="0" fontId="29" fillId="4" borderId="0" xfId="0" applyFont="1" applyFill="1" applyAlignment="1">
      <alignment horizontal="left" vertical="top" wrapText="1"/>
    </xf>
    <xf numFmtId="0" fontId="29" fillId="4" borderId="15" xfId="0" applyFont="1" applyFill="1" applyBorder="1" applyAlignment="1">
      <alignment horizontal="left" vertical="top" wrapText="1"/>
    </xf>
    <xf numFmtId="0" fontId="29" fillId="4" borderId="0" xfId="0" applyFont="1" applyFill="1" applyAlignment="1">
      <alignment wrapText="1"/>
    </xf>
    <xf numFmtId="0" fontId="29" fillId="4" borderId="0" xfId="0" applyFont="1" applyFill="1" applyAlignment="1"/>
    <xf numFmtId="0" fontId="29" fillId="4" borderId="15" xfId="0" applyFont="1" applyFill="1" applyBorder="1" applyAlignment="1"/>
    <xf numFmtId="0" fontId="29" fillId="4" borderId="17" xfId="0" applyFont="1" applyFill="1" applyBorder="1" applyAlignment="1">
      <alignment wrapText="1"/>
    </xf>
    <xf numFmtId="0" fontId="29" fillId="4" borderId="17" xfId="0" applyFont="1" applyFill="1" applyBorder="1" applyAlignment="1"/>
    <xf numFmtId="0" fontId="29" fillId="4" borderId="18" xfId="0" applyFont="1" applyFill="1" applyBorder="1" applyAlignment="1"/>
    <xf numFmtId="0" fontId="29" fillId="4" borderId="0" xfId="0" applyFont="1" applyFill="1" applyAlignment="1">
      <alignment vertical="top" wrapText="1"/>
    </xf>
    <xf numFmtId="0" fontId="29" fillId="4" borderId="15" xfId="0" applyFont="1" applyFill="1" applyBorder="1" applyAlignment="1">
      <alignment vertical="top" wrapText="1"/>
    </xf>
    <xf numFmtId="0" fontId="33" fillId="4" borderId="0" xfId="0" applyFont="1" applyFill="1" applyAlignment="1">
      <alignment horizontal="center" vertical="top" wrapText="1"/>
    </xf>
    <xf numFmtId="0" fontId="33" fillId="4" borderId="15" xfId="0" applyFont="1" applyFill="1" applyBorder="1" applyAlignment="1">
      <alignment horizontal="center" vertical="top" wrapText="1"/>
    </xf>
    <xf numFmtId="0" fontId="18" fillId="3" borderId="0" xfId="0" applyFont="1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3" fillId="4" borderId="0" xfId="0" applyFont="1" applyFill="1" applyAlignment="1" applyProtection="1">
      <alignment horizontal="left" vertical="center"/>
      <protection locked="0"/>
    </xf>
    <xf numFmtId="0" fontId="5" fillId="6" borderId="5" xfId="0" applyFont="1" applyFill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/>
      <protection locked="0"/>
    </xf>
    <xf numFmtId="0" fontId="11" fillId="4" borderId="0" xfId="0" applyFont="1" applyFill="1" applyAlignment="1" applyProtection="1">
      <alignment horizontal="left" vertical="center"/>
      <protection locked="0"/>
    </xf>
    <xf numFmtId="0" fontId="5" fillId="3" borderId="0" xfId="0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0" fontId="5" fillId="3" borderId="3" xfId="0" applyFont="1" applyFill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8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horizontal="center"/>
      <protection locked="0"/>
    </xf>
    <xf numFmtId="0" fontId="5" fillId="5" borderId="7" xfId="0" applyFont="1" applyFill="1" applyBorder="1" applyAlignment="1" applyProtection="1">
      <alignment horizontal="center"/>
      <protection locked="0"/>
    </xf>
    <xf numFmtId="0" fontId="5" fillId="5" borderId="9" xfId="0" applyFont="1" applyFill="1" applyBorder="1" applyAlignment="1" applyProtection="1">
      <alignment horizontal="center"/>
      <protection locked="0"/>
    </xf>
    <xf numFmtId="0" fontId="5" fillId="5" borderId="8" xfId="0" applyFont="1" applyFill="1" applyBorder="1" applyAlignment="1" applyProtection="1">
      <alignment horizontal="center"/>
      <protection locked="0"/>
    </xf>
    <xf numFmtId="0" fontId="39" fillId="8" borderId="0" xfId="0" applyFont="1" applyFill="1" applyAlignment="1">
      <alignment horizontal="center" vertical="center" wrapText="1"/>
    </xf>
    <xf numFmtId="0" fontId="0" fillId="4" borderId="37" xfId="0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40" xfId="0" applyFill="1" applyBorder="1" applyAlignment="1">
      <alignment horizontal="center" vertical="center" wrapText="1"/>
    </xf>
    <xf numFmtId="0" fontId="40" fillId="42" borderId="41" xfId="0" applyFont="1" applyFill="1" applyBorder="1" applyAlignment="1">
      <alignment horizontal="center" vertical="center"/>
    </xf>
    <xf numFmtId="0" fontId="40" fillId="42" borderId="42" xfId="0" applyFont="1" applyFill="1" applyBorder="1" applyAlignment="1">
      <alignment horizontal="center" vertical="center"/>
    </xf>
    <xf numFmtId="0" fontId="58" fillId="43" borderId="0" xfId="0" applyFont="1" applyFill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left"/>
    </xf>
    <xf numFmtId="0" fontId="58" fillId="43" borderId="0" xfId="0" applyFont="1" applyFill="1" applyAlignment="1">
      <alignment horizontal="center" vertical="center" wrapText="1"/>
    </xf>
    <xf numFmtId="0" fontId="0" fillId="0" borderId="44" xfId="0" applyBorder="1" applyProtection="1">
      <protection locked="0"/>
    </xf>
  </cellXfs>
  <cellStyles count="45">
    <cellStyle name="20 % - Accent1 2" xfId="22" xr:uid="{00000000-0005-0000-0000-000000000000}"/>
    <cellStyle name="20 % - Accent2 2" xfId="26" xr:uid="{00000000-0005-0000-0000-000001000000}"/>
    <cellStyle name="20 % - Accent3 2" xfId="30" xr:uid="{00000000-0005-0000-0000-000002000000}"/>
    <cellStyle name="20 % - Accent4 2" xfId="34" xr:uid="{00000000-0005-0000-0000-000003000000}"/>
    <cellStyle name="20 % - Accent5 2" xfId="38" xr:uid="{00000000-0005-0000-0000-000004000000}"/>
    <cellStyle name="20 % - Accent6 2" xfId="42" xr:uid="{00000000-0005-0000-0000-000005000000}"/>
    <cellStyle name="40 % - Accent1 2" xfId="23" xr:uid="{00000000-0005-0000-0000-000006000000}"/>
    <cellStyle name="40 % - Accent2 2" xfId="27" xr:uid="{00000000-0005-0000-0000-000007000000}"/>
    <cellStyle name="40 % - Accent3 2" xfId="31" xr:uid="{00000000-0005-0000-0000-000008000000}"/>
    <cellStyle name="40 % - Accent4 2" xfId="35" xr:uid="{00000000-0005-0000-0000-000009000000}"/>
    <cellStyle name="40 % - Accent5 2" xfId="39" xr:uid="{00000000-0005-0000-0000-00000A000000}"/>
    <cellStyle name="40 % - Accent6 2" xfId="43" xr:uid="{00000000-0005-0000-0000-00000B000000}"/>
    <cellStyle name="60 % - Accent1 2" xfId="24" xr:uid="{00000000-0005-0000-0000-00000C000000}"/>
    <cellStyle name="60 % - Accent2 2" xfId="28" xr:uid="{00000000-0005-0000-0000-00000D000000}"/>
    <cellStyle name="60 % - Accent3 2" xfId="32" xr:uid="{00000000-0005-0000-0000-00000E000000}"/>
    <cellStyle name="60 % - Accent4 2" xfId="36" xr:uid="{00000000-0005-0000-0000-00000F000000}"/>
    <cellStyle name="60 % - Accent5 2" xfId="40" xr:uid="{00000000-0005-0000-0000-000010000000}"/>
    <cellStyle name="60 % - Accent6 2" xfId="44" xr:uid="{00000000-0005-0000-0000-000011000000}"/>
    <cellStyle name="Accent1 2" xfId="21" xr:uid="{00000000-0005-0000-0000-000012000000}"/>
    <cellStyle name="Accent2 2" xfId="25" xr:uid="{00000000-0005-0000-0000-000013000000}"/>
    <cellStyle name="Accent3 2" xfId="29" xr:uid="{00000000-0005-0000-0000-000014000000}"/>
    <cellStyle name="Accent4 2" xfId="33" xr:uid="{00000000-0005-0000-0000-000015000000}"/>
    <cellStyle name="Accent5 2" xfId="37" xr:uid="{00000000-0005-0000-0000-000016000000}"/>
    <cellStyle name="Accent6 2" xfId="41" xr:uid="{00000000-0005-0000-0000-000017000000}"/>
    <cellStyle name="Avertissement 2" xfId="18" xr:uid="{00000000-0005-0000-0000-000018000000}"/>
    <cellStyle name="Calcul 2" xfId="15" xr:uid="{00000000-0005-0000-0000-000019000000}"/>
    <cellStyle name="Cellule liée 2" xfId="16" xr:uid="{00000000-0005-0000-0000-00001A000000}"/>
    <cellStyle name="Entrée 2" xfId="13" xr:uid="{00000000-0005-0000-0000-00001B000000}"/>
    <cellStyle name="Insatisfaisant 2" xfId="11" xr:uid="{00000000-0005-0000-0000-00001C000000}"/>
    <cellStyle name="Milliers" xfId="2" builtinId="3"/>
    <cellStyle name="Milliers 2" xfId="9" xr:uid="{00000000-0005-0000-0000-00001E000000}"/>
    <cellStyle name="Neutre 2" xfId="12" xr:uid="{00000000-0005-0000-0000-00001F000000}"/>
    <cellStyle name="Normal" xfId="0" builtinId="0"/>
    <cellStyle name="Normal 51" xfId="1" xr:uid="{00000000-0005-0000-0000-000021000000}"/>
    <cellStyle name="Note" xfId="8" builtinId="10" customBuiltin="1"/>
    <cellStyle name="Satisfaisant 2" xfId="10" xr:uid="{00000000-0005-0000-0000-000023000000}"/>
    <cellStyle name="Sortie 2" xfId="14" xr:uid="{00000000-0005-0000-0000-000024000000}"/>
    <cellStyle name="Texte explicatif 2" xfId="19" xr:uid="{00000000-0005-0000-0000-000025000000}"/>
    <cellStyle name="Titre" xfId="3" builtinId="15" customBuiltin="1"/>
    <cellStyle name="Titre 1" xfId="4" builtinId="16" customBuiltin="1"/>
    <cellStyle name="Titre 2" xfId="5" builtinId="17" customBuiltin="1"/>
    <cellStyle name="Titre 3" xfId="6" builtinId="18" customBuiltin="1"/>
    <cellStyle name="Titre 4" xfId="7" builtinId="19" customBuiltin="1"/>
    <cellStyle name="Total 2" xfId="20" xr:uid="{00000000-0005-0000-0000-00002B000000}"/>
    <cellStyle name="Vérification 2" xfId="17" xr:uid="{00000000-0005-0000-0000-00002C000000}"/>
  </cellStyles>
  <dxfs count="58"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b/>
        <i val="0"/>
        <color rgb="FF00B050"/>
      </font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z val="12"/>
      </font>
      <numFmt numFmtId="19" formatCode="dd/mm/yyyy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  <protection locked="0" hidden="0"/>
    </dxf>
    <dxf>
      <font>
        <b/>
        <sz val="12"/>
      </font>
      <numFmt numFmtId="19" formatCode="dd/mm/yyyy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-* #,##0_-;\-* #,##0_-;_-* &quot;-&quot;??_-;_-@_-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auto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protection locked="1" hidden="0"/>
    </dxf>
    <dxf>
      <border>
        <bottom style="thin">
          <color theme="0"/>
        </bottom>
      </border>
    </dxf>
    <dxf>
      <font>
        <b/>
        <strike val="0"/>
        <outline val="0"/>
        <shadow val="0"/>
        <u val="none"/>
        <vertAlign val="baseline"/>
        <sz val="12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svg"/><Relationship Id="rId1" Type="http://schemas.openxmlformats.org/officeDocument/2006/relationships/image" Target="../media/image2.png"/><Relationship Id="rId4" Type="http://schemas.openxmlformats.org/officeDocument/2006/relationships/image" Target="../media/image5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6</xdr:row>
      <xdr:rowOff>76199</xdr:rowOff>
    </xdr:from>
    <xdr:to>
      <xdr:col>9</xdr:col>
      <xdr:colOff>695698</xdr:colOff>
      <xdr:row>23</xdr:row>
      <xdr:rowOff>104774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E28B120-2E82-E28A-BE12-49735AA26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1304924"/>
          <a:ext cx="6610723" cy="3267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166154</xdr:colOff>
      <xdr:row>7</xdr:row>
      <xdr:rowOff>0</xdr:rowOff>
    </xdr:from>
    <xdr:to>
      <xdr:col>0</xdr:col>
      <xdr:colOff>467906</xdr:colOff>
      <xdr:row>8</xdr:row>
      <xdr:rowOff>62360</xdr:rowOff>
    </xdr:to>
    <xdr:pic>
      <xdr:nvPicPr>
        <xdr:cNvPr id="7" name="Graphique 6" descr="Avertissement">
          <a:extLst>
            <a:ext uri="{FF2B5EF4-FFF2-40B4-BE49-F238E27FC236}">
              <a16:creationId xmlns:a16="http://schemas.microsoft.com/office/drawing/2014/main" id="{3CEE8523-1027-4FCB-8C16-FE8C4602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66154" y="1883832"/>
          <a:ext cx="301752" cy="263443"/>
        </a:xfrm>
        <a:prstGeom prst="rect">
          <a:avLst/>
        </a:prstGeom>
      </xdr:spPr>
    </xdr:pic>
    <xdr:clientData/>
  </xdr:twoCellAnchor>
  <xdr:twoCellAnchor editAs="oneCell">
    <xdr:from>
      <xdr:col>0</xdr:col>
      <xdr:colOff>137579</xdr:colOff>
      <xdr:row>8</xdr:row>
      <xdr:rowOff>166157</xdr:rowOff>
    </xdr:from>
    <xdr:to>
      <xdr:col>0</xdr:col>
      <xdr:colOff>439331</xdr:colOff>
      <xdr:row>10</xdr:row>
      <xdr:rowOff>31749</xdr:rowOff>
    </xdr:to>
    <xdr:pic>
      <xdr:nvPicPr>
        <xdr:cNvPr id="8" name="Graphique 7" descr="Informations">
          <a:extLst>
            <a:ext uri="{FF2B5EF4-FFF2-40B4-BE49-F238E27FC236}">
              <a16:creationId xmlns:a16="http://schemas.microsoft.com/office/drawing/2014/main" id="{AB6D360A-D310-4054-BF83-86F7447ED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37579" y="2282824"/>
          <a:ext cx="301752" cy="26775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UTISSIER Adeline ( EXT  ADECCO )" id="{F04914A6-F08A-4D28-8778-A3CD474F0F2D}" userId="S::3329434A@commun.ad.sncf.fr::37ede53a-b52e-4128-90cb-3a23fcfbfda7" providerId="AD"/>
  <person displayName="AUTISSIER Adeline (SNCF RESEAU / SIEGE SNCF RESEAU / DG C&amp;S - DIR COMM - DGA)" id="{169B9850-FEC1-4839-8DF6-44CDB56CA3C5}" userId="S::9506077T@commun.ad.sncf.fr::c122e892-a95a-4c2c-8a62-d1365014e7b4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13:AY1604" totalsRowShown="0" headerRowDxfId="57" dataDxfId="55" headerRowBorderDxfId="56">
  <autoFilter ref="A13:AY1604" xr:uid="{00000000-0009-0000-0100-000001000000}"/>
  <tableColumns count="51">
    <tableColumn id="1" xr3:uid="{00000000-0010-0000-0000-000001000000}" name="Index" dataDxfId="54">
      <calculatedColumnFormula>1+A13</calculatedColumnFormula>
    </tableColumn>
    <tableColumn id="2" xr3:uid="{00000000-0010-0000-0000-000002000000}" name="Site *_x000a_Un fichier Excel par DT" dataDxfId="53"/>
    <tableColumn id="3" xr3:uid="{00000000-0010-0000-0000-000003000000}" name="EIC" dataDxfId="52">
      <calculatedColumnFormula>IFERROR(VLOOKUP(Tableau1[[#This Row],[Site *
Un fichier Excel par DT]],Tableau7[[#All],[Nom de la gare]:[EIC]],5,FALSE),"")</calculatedColumnFormula>
    </tableColumn>
    <tableColumn id="4" xr3:uid="{00000000-0010-0000-0000-000004000000}" name="Longueur minimale demandée_x000a_en ml" dataDxfId="51" dataCellStyle="Milliers"/>
    <tableColumn id="15" xr3:uid="{00000000-0010-0000-0000-00000F000000}" name="Période de début *" dataDxfId="50"/>
    <tableColumn id="14" xr3:uid="{00000000-0010-0000-0000-00000E000000}" name="Période de fin *" dataDxfId="49"/>
    <tableColumn id="5" xr3:uid="{00000000-0010-0000-0000-000005000000}" name="Régime d'utilisation (Quotidien ? Oui ou Non)" dataDxfId="48"/>
    <tableColumn id="6" xr3:uid="{00000000-0010-0000-0000-000006000000}" name="Nuit_x000a_LU/MA" dataDxfId="47">
      <calculatedColumnFormula>IF(Tableau1[[#This Row],[Régime d''utilisation (Quotidien ? Oui ou Non)]]="Oui","Oui","Non")</calculatedColumnFormula>
    </tableColumn>
    <tableColumn id="7" xr3:uid="{00000000-0010-0000-0000-000007000000}" name="Nuit_x000a_MA/ME" dataDxfId="46">
      <calculatedColumnFormula>IF(Tableau1[[#This Row],[Régime d''utilisation (Quotidien ? Oui ou Non)]]="Oui","Oui","Non")</calculatedColumnFormula>
    </tableColumn>
    <tableColumn id="8" xr3:uid="{00000000-0010-0000-0000-000008000000}" name="Nuit_x000a_ME/JE" dataDxfId="45">
      <calculatedColumnFormula>IF(Tableau1[[#This Row],[Régime d''utilisation (Quotidien ? Oui ou Non)]]="Oui","Oui","Non")</calculatedColumnFormula>
    </tableColumn>
    <tableColumn id="9" xr3:uid="{00000000-0010-0000-0000-000009000000}" name="Nuit JE/VE" dataDxfId="44">
      <calculatedColumnFormula>IF(Tableau1[[#This Row],[Régime d''utilisation (Quotidien ? Oui ou Non)]]="Oui","Oui","Non")</calculatedColumnFormula>
    </tableColumn>
    <tableColumn id="10" xr3:uid="{00000000-0010-0000-0000-00000A000000}" name="Nuit_x000a_VE/SA" dataDxfId="43">
      <calculatedColumnFormula>IF(Tableau1[[#This Row],[Régime d''utilisation (Quotidien ? Oui ou Non)]]="Oui","Oui","Non")</calculatedColumnFormula>
    </tableColumn>
    <tableColumn id="11" xr3:uid="{00000000-0010-0000-0000-00000B000000}" name="Nuit_x000a_SA/DI" dataDxfId="42">
      <calculatedColumnFormula>IF(Tableau1[[#This Row],[Régime d''utilisation (Quotidien ? Oui ou Non)]]="Oui","Oui","Non")</calculatedColumnFormula>
    </tableColumn>
    <tableColumn id="12" xr3:uid="{00000000-0010-0000-0000-00000C000000}" name="Nuit_x000a_DI/LU" dataDxfId="41">
      <calculatedColumnFormula>IF(Tableau1[[#This Row],[Régime d''utilisation (Quotidien ? Oui ou Non)]]="Oui","Oui","Non")</calculatedColumnFormula>
    </tableColumn>
    <tableColumn id="13" xr3:uid="{00000000-0010-0000-0000-00000D000000}" name="FE" dataDxfId="40">
      <calculatedColumnFormula>IF(Tableau1[[#This Row],[Régime d''utilisation (Quotidien ? Oui ou Non)]]="Oui","Oui","Non")</calculatedColumnFormula>
    </tableColumn>
    <tableColumn id="16" xr3:uid="{00000000-0010-0000-0000-000010000000}" name="Nombre de train accédant / nuit *" dataDxfId="39"/>
    <tableColumn id="17" xr3:uid="{00000000-0010-0000-0000-000011000000}" name="Numéro de voie souhaité" dataDxfId="38"/>
    <tableColumn id="18" xr3:uid="{00000000-0010-0000-0000-000012000000}" name="Electrifi cation *" dataDxfId="37"/>
    <tableColumn id="19" xr3:uid="{00000000-0010-0000-0000-000013000000}" name="Remisage de nuit" dataDxfId="36">
      <calculatedColumnFormula>"Compris entre 00h00 et 5h00"</calculatedColumnFormula>
    </tableColumn>
    <tableColumn id="20" xr3:uid="{00000000-0010-0000-0000-000014000000}" name="Contraintes / Autres" dataDxfId="35"/>
    <tableColumn id="21" xr3:uid="{00000000-0010-0000-0000-000015000000}" name="Type d'activité" dataDxfId="34">
      <calculatedColumnFormula>"Voyageur"</calculatedColumnFormula>
    </tableColumn>
    <tableColumn id="23" xr3:uid="{00000000-0010-0000-0000-000017000000}" name="N° sillon ou_x000a_N° commande" dataDxfId="33"/>
    <tableColumn id="24" xr3:uid="{00000000-0010-0000-0000-000018000000}" name="Prospection" dataDxfId="32"/>
    <tableColumn id="25" xr3:uid="{00000000-0010-0000-0000-000019000000}" name="Commentaires O/D" dataDxfId="31"/>
    <tableColumn id="26" xr3:uid="{00000000-0010-0000-0000-00001A000000}" name="Type de réponse" dataDxfId="30"/>
    <tableColumn id="27" xr3:uid="{00000000-0010-0000-0000-00001B000000}" name="ID VS" dataDxfId="29"/>
    <tableColumn id="28" xr3:uid="{00000000-0010-0000-0000-00001C000000}" name="N° de Voie allouée" dataDxfId="28"/>
    <tableColumn id="29" xr3:uid="{00000000-0010-0000-0000-00001D000000}" name="Longueur utile totale allouée en ml" dataDxfId="27">
      <calculatedColumnFormula>400</calculatedColumnFormula>
    </tableColumn>
    <tableColumn id="30" xr3:uid="{00000000-0010-0000-0000-00001E000000}" name="Période début" dataDxfId="26">
      <calculatedColumnFormula>IF(Tableau1[[#This Row],[Type de réponse]]='Paramètre (masquer)'!$A$10,Tableau1[[#This Row],[Période de début *]],"")</calculatedColumnFormula>
    </tableColumn>
    <tableColumn id="31" xr3:uid="{00000000-0010-0000-0000-00001F000000}" name="Période fin" dataDxfId="25">
      <calculatedColumnFormula>IF(Tableau1[[#This Row],[Type de réponse]]='Paramètre (masquer)'!$A$10,Tableau1[[#This Row],[Période de fin *]],"")</calculatedColumnFormula>
    </tableColumn>
    <tableColumn id="51" xr3:uid="{00000000-0010-0000-0000-000033000000}" name="Nuit_x000a_LU /MA" dataDxfId="24">
      <calculatedColumnFormula>IF(Tableau1[[#This Row],[Type de réponse]]='Paramètre (masquer)'!$A$10,Tableau1[[#This Row],[Nuit
LU/MA]],"")</calculatedColumnFormula>
    </tableColumn>
    <tableColumn id="52" xr3:uid="{00000000-0010-0000-0000-000034000000}" name="Nuit_x000a_MA/ ME" dataDxfId="23">
      <calculatedColumnFormula>IF(Tableau1[[#This Row],[Type de réponse]]='Paramètre (masquer)'!$A$10,Tableau1[[#This Row],[Nuit
MA/ME]],"")</calculatedColumnFormula>
    </tableColumn>
    <tableColumn id="49" xr3:uid="{00000000-0010-0000-0000-000031000000}" name="Nuit_x000a_ME/ JE" dataDxfId="22">
      <calculatedColumnFormula>IF(Tableau1[[#This Row],[Type de réponse]]='Paramètre (masquer)'!$A$10,Tableau1[[#This Row],[Nuit
ME/JE]],"")</calculatedColumnFormula>
    </tableColumn>
    <tableColumn id="50" xr3:uid="{00000000-0010-0000-0000-000032000000}" name="Nuit JE/ VE" dataDxfId="21">
      <calculatedColumnFormula>IF(Tableau1[[#This Row],[Type de réponse]]='Paramètre (masquer)'!$A$10,Tableau1[[#This Row],[Nuit JE/VE]],"")</calculatedColumnFormula>
    </tableColumn>
    <tableColumn id="44" xr3:uid="{00000000-0010-0000-0000-00002C000000}" name="Nuit_x000a_VE/ SA" dataDxfId="20">
      <calculatedColumnFormula>IF(Tableau1[[#This Row],[Type de réponse]]='Paramètre (masquer)'!$A$10,Tableau1[[#This Row],[Nuit
VE/SA]],"")</calculatedColumnFormula>
    </tableColumn>
    <tableColumn id="48" xr3:uid="{00000000-0010-0000-0000-000030000000}" name="Nuit_x000a_SA/ DI" dataDxfId="19">
      <calculatedColumnFormula>IF(Tableau1[[#This Row],[Type de réponse]]='Paramètre (masquer)'!$A$10,Tableau1[[#This Row],[Nuit
SA/DI]],"")</calculatedColumnFormula>
    </tableColumn>
    <tableColumn id="32" xr3:uid="{00000000-0010-0000-0000-000020000000}" name="Nuit_x000a_DI/ LU" dataDxfId="18">
      <calculatedColumnFormula>IF(Tableau1[[#This Row],[Type de réponse]]='Paramètre (masquer)'!$A$10,Tableau1[[#This Row],[Nuit
DI/LU]],"")</calculatedColumnFormula>
    </tableColumn>
    <tableColumn id="33" xr3:uid="{00000000-0010-0000-0000-000021000000}" name="LUN" dataDxfId="17">
      <calculatedColumnFormula>IF(Tableau1[[#This Row],[Nuit
LU /MA]]="Oui",0,IF(Tableau1[[#This Row],[Nuit
LU /MA]]="Non",1,""))</calculatedColumnFormula>
    </tableColumn>
    <tableColumn id="34" xr3:uid="{00000000-0010-0000-0000-000022000000}" name="MAR" dataDxfId="16">
      <calculatedColumnFormula>IF(Tableau1[[#This Row],[Nuit
MA/ ME]]="Oui",0,IF(Tableau1[[#This Row],[Nuit
MA/ ME]]="Non",1,""))</calculatedColumnFormula>
    </tableColumn>
    <tableColumn id="35" xr3:uid="{00000000-0010-0000-0000-000023000000}" name="MER" dataDxfId="15">
      <calculatedColumnFormula>IF(Tableau1[[#This Row],[Nuit
ME/ JE]]="Oui",0,IF(Tableau1[[#This Row],[Nuit
ME/ JE]]="Non",1,""))</calculatedColumnFormula>
    </tableColumn>
    <tableColumn id="36" xr3:uid="{00000000-0010-0000-0000-000024000000}" name="JEU" dataDxfId="14">
      <calculatedColumnFormula>IF(Tableau1[[#This Row],[Nuit JE/ VE]]="Oui",0,IF(Tableau1[[#This Row],[Nuit JE/ VE]]="Non",1,""))</calculatedColumnFormula>
    </tableColumn>
    <tableColumn id="37" xr3:uid="{00000000-0010-0000-0000-000025000000}" name="VEN" dataDxfId="13">
      <calculatedColumnFormula>IF(Tableau1[[#This Row],[Nuit
VE/ SA]]="Oui",0,IF(Tableau1[[#This Row],[Nuit
VE/ SA]]="Non",1,""))</calculatedColumnFormula>
    </tableColumn>
    <tableColumn id="38" xr3:uid="{00000000-0010-0000-0000-000026000000}" name="SAM" dataDxfId="12">
      <calculatedColumnFormula>IF(Tableau1[[#This Row],[Nuit
SA/ DI]]="Oui",0,IF(Tableau1[[#This Row],[Nuit
SA/ DI]]="Non",1,""))</calculatedColumnFormula>
    </tableColumn>
    <tableColumn id="39" xr3:uid="{00000000-0010-0000-0000-000027000000}" name="DIM" dataDxfId="11">
      <calculatedColumnFormula>IF(Tableau1[[#This Row],[Nuit
DI/ LU]]="Oui",0,IF(Tableau1[[#This Row],[Nuit
DI/ LU]]="Non",1,""))</calculatedColumnFormula>
    </tableColumn>
    <tableColumn id="40" xr3:uid="{00000000-0010-0000-0000-000028000000}" name="FER" dataDxfId="10">
      <calculatedColumnFormula>IF(Tableau1[[#This Row],[Type de réponse]]='Paramètre (masquer)'!$A$10,Tableau1[[#This Row],[FE]],"")</calculatedColumnFormula>
    </tableColumn>
    <tableColumn id="47" xr3:uid="{00000000-0010-0000-0000-00002F000000}" name="CONCAT" dataDxfId="9">
      <calculatedColumnFormula>_xlfn.CONCAT(Tableau1[[#This Row],[LUN]:[DIM]])</calculatedColumnFormula>
    </tableColumn>
    <tableColumn id="41" xr3:uid="{00000000-0010-0000-0000-000029000000}" name="Motifs du refus" dataDxfId="8"/>
    <tableColumn id="42" xr3:uid="{00000000-0010-0000-0000-00002A000000}" name=" Modèle contractuel retenu" dataDxfId="7">
      <calculatedColumnFormula>IF(OR(Tableau1[[#This Row],[Type de réponse]]='Paramètre (masquer)'!$A$10,Tableau1[[#This Row],[Type de réponse]]='Paramètre (masquer)'!$A$11,Tableau1[[#This Row],[Type de réponse]]='Paramètre (masquer)'!$A$12),"Déclaratif","")</calculatedColumnFormula>
    </tableColumn>
    <tableColumn id="43" xr3:uid="{00000000-0010-0000-0000-00002B000000}" name="Nbre de nuits sur la période" dataDxfId="6">
      <calculatedColumnFormula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calculatedColumnFormula>
    </tableColumn>
    <tableColumn id="45" xr3:uid="{00000000-0010-0000-0000-00002D000000}" name="Uo voies - nuit" dataDxfId="5">
      <calculatedColumnFormula>Tableau1[[#This Row],[Nbre de nuits sur la période]]*Tableau1[[#This Row],[Nombre de train accédant / nuit *]]</calculatedColumnFormula>
    </tableColumn>
    <tableColumn id="46" xr3:uid="{00000000-0010-0000-0000-00002E000000}" name="Redevance" dataDxfId="4">
      <calculatedColumnFormula>Tableau1[[#This Row],[Uo voies - nuit]]*((59*400/1000)+5)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au2" displayName="Tableau2" ref="E1:E337" totalsRowShown="0">
  <autoFilter ref="E1:E337" xr:uid="{00000000-0009-0000-0100-000002000000}"/>
  <tableColumns count="1">
    <tableColumn id="1" xr3:uid="{00000000-0010-0000-0100-000001000000}" name="AUR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au3" displayName="Tableau3" ref="F1:F199" totalsRowShown="0">
  <autoFilter ref="F1:F199" xr:uid="{00000000-0009-0000-0100-000003000000}"/>
  <tableColumns count="1">
    <tableColumn id="1" xr3:uid="{00000000-0010-0000-0200-000001000000}" name="BFC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au4" displayName="Tableau4" ref="G1:G262" totalsRowShown="0">
  <autoFilter ref="G1:G262" xr:uid="{00000000-0009-0000-0100-000004000000}"/>
  <tableColumns count="1">
    <tableColumn id="1" xr3:uid="{00000000-0010-0000-0300-000001000000}" name="BPL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au5" displayName="Tableau5" ref="H1:H160" totalsRowShown="0">
  <autoFilter ref="H1:H160" xr:uid="{00000000-0009-0000-0100-000005000000}"/>
  <tableColumns count="1">
    <tableColumn id="1" xr3:uid="{00000000-0010-0000-0400-000001000000}" name="CVL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au6" displayName="Tableau6" ref="I1:I385" totalsRowShown="0">
  <autoFilter ref="I1:I385" xr:uid="{00000000-0009-0000-0100-000006000000}"/>
  <tableColumns count="1">
    <tableColumn id="1" xr3:uid="{00000000-0010-0000-0500-000001000000}" name="GE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au8" displayName="Tableau8" ref="J1:J352" totalsRowShown="0">
  <autoFilter ref="J1:J352" xr:uid="{00000000-0009-0000-0100-000008000000}"/>
  <tableColumns count="1">
    <tableColumn id="1" xr3:uid="{00000000-0010-0000-0600-000001000000}" name="HDF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eau9" displayName="Tableau9" ref="K1:K413" totalsRowShown="0">
  <autoFilter ref="K1:K413" xr:uid="{00000000-0009-0000-0100-000009000000}"/>
  <tableColumns count="1">
    <tableColumn id="1" xr3:uid="{00000000-0010-0000-0700-000001000000}" name="IDF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8000000}" name="Tableau10" displayName="Tableau10" ref="L1:L332" totalsRowShown="0">
  <autoFilter ref="L1:L332" xr:uid="{00000000-0009-0000-0100-00000A000000}"/>
  <tableColumns count="1">
    <tableColumn id="1" xr3:uid="{00000000-0010-0000-0800-000001000000}" name="NA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9000000}" name="Tableau11" displayName="Tableau11" ref="M1:M118" totalsRowShown="0">
  <autoFilter ref="M1:M118" xr:uid="{00000000-0009-0000-0100-00000B000000}"/>
  <tableColumns count="1">
    <tableColumn id="1" xr3:uid="{00000000-0010-0000-0900-000001000000}" name="NO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A000000}" name="Tableau12" displayName="Tableau12" ref="N1:N277" totalsRowShown="0">
  <autoFilter ref="N1:N277" xr:uid="{00000000-0009-0000-0100-00000C000000}"/>
  <tableColumns count="1">
    <tableColumn id="1" xr3:uid="{00000000-0010-0000-0A00-000001000000}" name="OCC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B000000}" name="Tableau13" displayName="Tableau13" ref="O1:O152" totalsRowShown="0">
  <autoFilter ref="O1:O152" xr:uid="{00000000-0009-0000-0100-00000D000000}"/>
  <tableColumns count="1">
    <tableColumn id="1" xr3:uid="{00000000-0010-0000-0B00-000001000000}" name="PACA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C000000}" name="Tableau7" displayName="Tableau7" ref="Q5:V2976" totalsRowShown="0">
  <autoFilter ref="Q5:V2976" xr:uid="{00000000-0009-0000-0100-000007000000}"/>
  <tableColumns count="6">
    <tableColumn id="1" xr3:uid="{00000000-0010-0000-0C00-000001000000}" name="Nom de la gare">
      <calculatedColumnFormula>'Liste des gares'!B8</calculatedColumnFormula>
    </tableColumn>
    <tableColumn id="2" xr3:uid="{00000000-0010-0000-0C00-000002000000}" name="UIC complet">
      <calculatedColumnFormula>'Liste des gares'!C8</calculatedColumnFormula>
    </tableColumn>
    <tableColumn id="3" xr3:uid="{00000000-0010-0000-0C00-000003000000}" name="Région administrative">
      <calculatedColumnFormula>'Liste des gares'!D8</calculatedColumnFormula>
    </tableColumn>
    <tableColumn id="4" xr3:uid="{00000000-0010-0000-0C00-000004000000}" name="DT">
      <calculatedColumnFormula>'Liste des gares'!E8</calculatedColumnFormula>
    </tableColumn>
    <tableColumn id="5" xr3:uid="{00000000-0010-0000-0C00-000005000000}" name="EIC">
      <calculatedColumnFormula>'Liste des gares'!F8</calculatedColumnFormula>
    </tableColumn>
    <tableColumn id="6" xr3:uid="{00000000-0010-0000-0C00-000006000000}" name="Périmètre de gestion">
      <calculatedColumnFormula>'Liste des gares'!G8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SNCF RESEAU">
      <a:dk1>
        <a:srgbClr val="3C3732"/>
      </a:dk1>
      <a:lt1>
        <a:sysClr val="window" lastClr="FFFFFF"/>
      </a:lt1>
      <a:dk2>
        <a:srgbClr val="82BE00"/>
      </a:dk2>
      <a:lt2>
        <a:srgbClr val="D2E100"/>
      </a:lt2>
      <a:accent1>
        <a:srgbClr val="009AA6"/>
      </a:accent1>
      <a:accent2>
        <a:srgbClr val="CD0037"/>
      </a:accent2>
      <a:accent3>
        <a:srgbClr val="A0A0A0"/>
      </a:accent3>
      <a:accent4>
        <a:srgbClr val="E05206"/>
      </a:accent4>
      <a:accent5>
        <a:srgbClr val="FFB612"/>
      </a:accent5>
      <a:accent6>
        <a:srgbClr val="A1006B"/>
      </a:accent6>
      <a:hlink>
        <a:srgbClr val="E05206"/>
      </a:hlink>
      <a:folHlink>
        <a:srgbClr val="FFB61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X13" dT="2023-02-13T10:32:40.34" personId="{169B9850-FEC1-4839-8DF6-44CDB56CA3C5}" id="{BFC37CC2-EE0B-4CD6-99EC-A4CF380848CD}">
    <text>Est ce qu'on prend en compte le nombre de train entrant?</text>
  </threadedComment>
  <threadedComment ref="AY13" dT="2023-03-01T11:07:38.16" personId="{F04914A6-F08A-4D28-8778-A3CD474F0F2D}" id="{CA4E38B4-8180-4ABD-A5F8-5C39E2CE350F}">
    <text>Annexe 7.9 DRR 2024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H44"/>
  <sheetViews>
    <sheetView view="pageBreakPreview" zoomScaleNormal="100" zoomScaleSheetLayoutView="100" workbookViewId="0">
      <selection activeCell="C10" sqref="C10"/>
    </sheetView>
  </sheetViews>
  <sheetFormatPr baseColWidth="10" defaultColWidth="11.42578125" defaultRowHeight="15"/>
  <cols>
    <col min="1" max="1" width="2.7109375" customWidth="1"/>
    <col min="2" max="2" width="14.140625" customWidth="1"/>
    <col min="3" max="7" width="11.28515625" customWidth="1"/>
    <col min="8" max="8" width="21.140625" customWidth="1"/>
  </cols>
  <sheetData>
    <row r="1" spans="1:8" ht="9.75" customHeight="1">
      <c r="A1" s="7"/>
      <c r="B1" s="8"/>
      <c r="C1" s="8"/>
      <c r="D1" s="8"/>
      <c r="E1" s="8"/>
      <c r="F1" s="8"/>
      <c r="G1" s="8"/>
      <c r="H1" s="9"/>
    </row>
    <row r="2" spans="1:8" ht="32.25">
      <c r="A2" s="28" t="s">
        <v>0</v>
      </c>
      <c r="B2" s="10"/>
      <c r="C2" s="11"/>
      <c r="D2" s="11"/>
      <c r="E2" s="11"/>
      <c r="F2" s="11"/>
      <c r="G2" s="11"/>
      <c r="H2" s="12"/>
    </row>
    <row r="3" spans="1:8" ht="20.25">
      <c r="A3" s="13" t="s">
        <v>1</v>
      </c>
      <c r="B3" s="14"/>
      <c r="C3" s="11"/>
      <c r="D3" s="11"/>
      <c r="E3" s="11"/>
      <c r="F3" s="11"/>
      <c r="G3" s="11"/>
      <c r="H3" s="12"/>
    </row>
    <row r="4" spans="1:8">
      <c r="A4" s="15"/>
      <c r="B4" s="16"/>
      <c r="C4" s="16"/>
      <c r="D4" s="16"/>
      <c r="E4" s="16"/>
      <c r="F4" s="16"/>
      <c r="G4" s="16"/>
      <c r="H4" s="17"/>
    </row>
    <row r="5" spans="1:8" ht="24" customHeight="1">
      <c r="A5" s="29"/>
      <c r="B5" s="30" t="s">
        <v>2</v>
      </c>
      <c r="C5" s="31"/>
      <c r="D5" s="31"/>
      <c r="E5" s="31"/>
      <c r="F5" s="31"/>
      <c r="G5" s="31"/>
      <c r="H5" s="32"/>
    </row>
    <row r="6" spans="1:8">
      <c r="A6" s="15"/>
      <c r="B6" s="16"/>
      <c r="C6" s="16"/>
      <c r="D6" s="16"/>
      <c r="E6" s="16"/>
      <c r="F6" s="16"/>
      <c r="G6" s="16"/>
      <c r="H6" s="17"/>
    </row>
    <row r="7" spans="1:8">
      <c r="A7" s="15"/>
      <c r="B7" s="18" t="s">
        <v>3</v>
      </c>
      <c r="C7" s="19"/>
      <c r="D7" s="19"/>
      <c r="E7" s="19"/>
      <c r="F7" s="19"/>
      <c r="G7" s="19"/>
      <c r="H7" s="20"/>
    </row>
    <row r="8" spans="1:8">
      <c r="A8" s="15"/>
      <c r="B8" s="19" t="s">
        <v>4</v>
      </c>
      <c r="C8" s="21" t="s">
        <v>5</v>
      </c>
      <c r="D8" s="19"/>
      <c r="E8" s="19"/>
      <c r="F8" s="19"/>
      <c r="G8" s="19"/>
      <c r="H8" s="20"/>
    </row>
    <row r="9" spans="1:8">
      <c r="A9" s="15"/>
      <c r="B9" s="18"/>
      <c r="C9" s="21" t="s">
        <v>3192</v>
      </c>
      <c r="D9" s="19"/>
      <c r="E9" s="19"/>
      <c r="F9" s="19"/>
      <c r="G9" s="19"/>
      <c r="H9" s="20"/>
    </row>
    <row r="10" spans="1:8">
      <c r="A10" s="15"/>
      <c r="B10" s="19"/>
      <c r="C10" s="19"/>
      <c r="D10" s="19"/>
      <c r="E10" s="19"/>
      <c r="F10" s="19"/>
      <c r="G10" s="19"/>
      <c r="H10" s="20"/>
    </row>
    <row r="11" spans="1:8">
      <c r="A11" s="15"/>
      <c r="B11" s="18" t="s">
        <v>6</v>
      </c>
      <c r="C11" s="19"/>
      <c r="D11" s="19"/>
      <c r="E11" s="19"/>
      <c r="F11" s="19"/>
      <c r="G11" s="19"/>
      <c r="H11" s="20"/>
    </row>
    <row r="12" spans="1:8" ht="91.5" customHeight="1">
      <c r="A12" s="15"/>
      <c r="B12" s="102" t="s">
        <v>7</v>
      </c>
      <c r="C12" s="102"/>
      <c r="D12" s="102"/>
      <c r="E12" s="102"/>
      <c r="F12" s="102"/>
      <c r="G12" s="102"/>
      <c r="H12" s="103"/>
    </row>
    <row r="13" spans="1:8">
      <c r="A13" s="15"/>
      <c r="B13" s="19"/>
      <c r="C13" s="19"/>
      <c r="D13" s="19"/>
      <c r="E13" s="19"/>
      <c r="F13" s="19"/>
      <c r="G13" s="19"/>
      <c r="H13" s="20"/>
    </row>
    <row r="14" spans="1:8">
      <c r="A14" s="15"/>
      <c r="B14" s="18" t="s">
        <v>8</v>
      </c>
      <c r="C14" s="19"/>
      <c r="D14" s="19"/>
      <c r="E14" s="19"/>
      <c r="F14" s="19"/>
      <c r="G14" s="19"/>
      <c r="H14" s="20"/>
    </row>
    <row r="15" spans="1:8">
      <c r="A15" s="15"/>
      <c r="B15" s="102" t="s">
        <v>9</v>
      </c>
      <c r="C15" s="102"/>
      <c r="D15" s="102"/>
      <c r="E15" s="102"/>
      <c r="F15" s="102"/>
      <c r="G15" s="102"/>
      <c r="H15" s="103"/>
    </row>
    <row r="16" spans="1:8">
      <c r="A16" s="15"/>
      <c r="B16" s="102"/>
      <c r="C16" s="102"/>
      <c r="D16" s="102"/>
      <c r="E16" s="102"/>
      <c r="F16" s="102"/>
      <c r="G16" s="102"/>
      <c r="H16" s="103"/>
    </row>
    <row r="17" spans="1:8" ht="13.5" customHeight="1">
      <c r="A17" s="15"/>
      <c r="B17" s="19"/>
      <c r="C17" s="19"/>
      <c r="D17" s="19"/>
      <c r="E17" s="19"/>
      <c r="F17" s="19"/>
      <c r="G17" s="19"/>
      <c r="H17" s="20"/>
    </row>
    <row r="18" spans="1:8">
      <c r="A18" s="15"/>
      <c r="B18" s="18" t="s">
        <v>10</v>
      </c>
      <c r="C18" s="19"/>
      <c r="D18" s="19"/>
      <c r="E18" s="19"/>
      <c r="F18" s="19"/>
      <c r="G18" s="19"/>
      <c r="H18" s="20"/>
    </row>
    <row r="19" spans="1:8" ht="33" customHeight="1">
      <c r="A19" s="15"/>
      <c r="B19" s="110" t="s">
        <v>11</v>
      </c>
      <c r="C19" s="110"/>
      <c r="D19" s="110"/>
      <c r="E19" s="110"/>
      <c r="F19" s="110"/>
      <c r="G19" s="110"/>
      <c r="H19" s="111"/>
    </row>
    <row r="20" spans="1:8">
      <c r="A20" s="15"/>
      <c r="B20" s="19"/>
      <c r="C20" s="19"/>
      <c r="D20" s="19"/>
      <c r="E20" s="19"/>
      <c r="F20" s="19"/>
      <c r="G20" s="19"/>
      <c r="H20" s="20"/>
    </row>
    <row r="21" spans="1:8">
      <c r="A21" s="15"/>
      <c r="B21" s="18" t="s">
        <v>12</v>
      </c>
      <c r="C21" s="19"/>
      <c r="D21" s="19"/>
      <c r="E21" s="19"/>
      <c r="F21" s="19"/>
      <c r="G21" s="19"/>
      <c r="H21" s="20"/>
    </row>
    <row r="22" spans="1:8" ht="21.75" customHeight="1">
      <c r="A22" s="15"/>
      <c r="B22" s="19" t="s">
        <v>13</v>
      </c>
      <c r="C22" s="19"/>
      <c r="D22" s="19"/>
      <c r="E22" s="19"/>
      <c r="F22" s="19"/>
      <c r="G22" s="19"/>
      <c r="H22" s="20"/>
    </row>
    <row r="23" spans="1:8" ht="40.5" customHeight="1">
      <c r="A23" s="15"/>
      <c r="B23" s="112" t="s">
        <v>14</v>
      </c>
      <c r="C23" s="112"/>
      <c r="D23" s="112"/>
      <c r="E23" s="112"/>
      <c r="F23" s="112"/>
      <c r="G23" s="112"/>
      <c r="H23" s="113"/>
    </row>
    <row r="24" spans="1:8" ht="48.75" customHeight="1">
      <c r="A24" s="15"/>
      <c r="B24" s="22" t="s">
        <v>15</v>
      </c>
      <c r="C24" s="100" t="s">
        <v>16</v>
      </c>
      <c r="D24" s="100"/>
      <c r="E24" s="100"/>
      <c r="F24" s="100"/>
      <c r="G24" s="100"/>
      <c r="H24" s="101"/>
    </row>
    <row r="25" spans="1:8" ht="35.25" customHeight="1">
      <c r="A25" s="15"/>
      <c r="B25" s="19"/>
      <c r="C25" s="100" t="s">
        <v>17</v>
      </c>
      <c r="D25" s="100"/>
      <c r="E25" s="100"/>
      <c r="F25" s="100"/>
      <c r="G25" s="100"/>
      <c r="H25" s="101"/>
    </row>
    <row r="26" spans="1:8" ht="44.25" customHeight="1">
      <c r="A26" s="15"/>
      <c r="B26" s="19"/>
      <c r="C26" s="100" t="s">
        <v>18</v>
      </c>
      <c r="D26" s="100"/>
      <c r="E26" s="100"/>
      <c r="F26" s="100"/>
      <c r="G26" s="100"/>
      <c r="H26" s="101"/>
    </row>
    <row r="27" spans="1:8">
      <c r="A27" s="15"/>
      <c r="B27" s="19"/>
      <c r="C27" s="19"/>
      <c r="D27" s="19"/>
      <c r="E27" s="19"/>
      <c r="F27" s="19"/>
      <c r="G27" s="19"/>
      <c r="H27" s="20"/>
    </row>
    <row r="28" spans="1:8">
      <c r="A28" s="15"/>
      <c r="B28" s="18" t="s">
        <v>19</v>
      </c>
      <c r="C28" s="19"/>
      <c r="D28" s="19"/>
      <c r="E28" s="19"/>
      <c r="F28" s="19"/>
      <c r="G28" s="19"/>
      <c r="H28" s="20"/>
    </row>
    <row r="29" spans="1:8">
      <c r="A29" s="15"/>
      <c r="B29" s="19" t="s">
        <v>20</v>
      </c>
      <c r="C29" s="19"/>
      <c r="D29" s="19"/>
      <c r="E29" s="19"/>
      <c r="F29" s="19"/>
      <c r="G29" s="19"/>
      <c r="H29" s="20"/>
    </row>
    <row r="30" spans="1:8">
      <c r="A30" s="15"/>
      <c r="B30" s="19" t="s">
        <v>21</v>
      </c>
      <c r="C30" s="19"/>
      <c r="D30" s="19"/>
      <c r="E30" s="19"/>
      <c r="F30" s="19"/>
      <c r="G30" s="19"/>
      <c r="H30" s="20"/>
    </row>
    <row r="31" spans="1:8">
      <c r="A31" s="15"/>
      <c r="B31" s="19"/>
      <c r="C31" s="19" t="s">
        <v>22</v>
      </c>
      <c r="D31" s="19"/>
      <c r="E31" s="19"/>
      <c r="F31" s="19"/>
      <c r="G31" s="19"/>
      <c r="H31" s="20"/>
    </row>
    <row r="32" spans="1:8">
      <c r="A32" s="15"/>
      <c r="B32" s="19"/>
      <c r="C32" s="21" t="s">
        <v>23</v>
      </c>
      <c r="D32" s="19"/>
      <c r="E32" s="19"/>
      <c r="F32" s="19"/>
      <c r="G32" s="19"/>
      <c r="H32" s="20"/>
    </row>
    <row r="33" spans="1:8">
      <c r="A33" s="15"/>
      <c r="B33" s="23"/>
      <c r="C33" s="23"/>
      <c r="D33" s="23"/>
      <c r="E33" s="23"/>
      <c r="F33" s="23"/>
      <c r="G33" s="23"/>
      <c r="H33" s="24"/>
    </row>
    <row r="34" spans="1:8">
      <c r="A34" s="15"/>
      <c r="B34" s="18" t="s">
        <v>24</v>
      </c>
      <c r="C34" s="19"/>
      <c r="D34" s="19"/>
      <c r="E34" s="19"/>
      <c r="F34" s="19"/>
      <c r="G34" s="19"/>
      <c r="H34" s="20"/>
    </row>
    <row r="35" spans="1:8" ht="15" customHeight="1">
      <c r="A35" s="15"/>
      <c r="B35" s="102" t="s">
        <v>25</v>
      </c>
      <c r="C35" s="102"/>
      <c r="D35" s="102"/>
      <c r="E35" s="102"/>
      <c r="F35" s="102"/>
      <c r="G35" s="102"/>
      <c r="H35" s="103"/>
    </row>
    <row r="36" spans="1:8">
      <c r="A36" s="15"/>
      <c r="B36" s="102"/>
      <c r="C36" s="102"/>
      <c r="D36" s="102"/>
      <c r="E36" s="102"/>
      <c r="F36" s="102"/>
      <c r="G36" s="102"/>
      <c r="H36" s="103"/>
    </row>
    <row r="37" spans="1:8">
      <c r="A37" s="15"/>
      <c r="B37" s="102"/>
      <c r="C37" s="102"/>
      <c r="D37" s="102"/>
      <c r="E37" s="102"/>
      <c r="F37" s="102"/>
      <c r="G37" s="102"/>
      <c r="H37" s="103"/>
    </row>
    <row r="38" spans="1:8" ht="15" customHeight="1">
      <c r="A38" s="15"/>
      <c r="B38" s="25"/>
      <c r="C38" s="25"/>
      <c r="D38" s="25"/>
      <c r="E38" s="25"/>
      <c r="F38" s="25"/>
      <c r="G38" s="25"/>
      <c r="H38" s="26"/>
    </row>
    <row r="39" spans="1:8">
      <c r="A39" s="15"/>
      <c r="B39" s="18" t="s">
        <v>26</v>
      </c>
      <c r="C39" s="19"/>
      <c r="D39" s="19"/>
      <c r="E39" s="19"/>
      <c r="F39" s="19"/>
      <c r="G39" s="19"/>
      <c r="H39" s="20"/>
    </row>
    <row r="40" spans="1:8">
      <c r="A40" s="15"/>
      <c r="B40" s="19" t="s">
        <v>27</v>
      </c>
      <c r="C40" s="19"/>
      <c r="D40" s="19"/>
      <c r="E40" s="19"/>
      <c r="F40" s="19"/>
      <c r="G40" s="19"/>
      <c r="H40" s="20"/>
    </row>
    <row r="41" spans="1:8">
      <c r="A41" s="15"/>
      <c r="B41" s="19"/>
      <c r="C41" s="19"/>
      <c r="D41" s="19"/>
      <c r="E41" s="19"/>
      <c r="F41" s="19"/>
      <c r="G41" s="19"/>
      <c r="H41" s="20"/>
    </row>
    <row r="42" spans="1:8">
      <c r="A42" s="15"/>
      <c r="B42" s="18" t="s">
        <v>28</v>
      </c>
      <c r="C42" s="19"/>
      <c r="D42" s="19"/>
      <c r="E42" s="19"/>
      <c r="F42" s="19"/>
      <c r="G42" s="19"/>
      <c r="H42" s="20"/>
    </row>
    <row r="43" spans="1:8" ht="30" customHeight="1">
      <c r="A43" s="15"/>
      <c r="B43" s="104" t="s">
        <v>29</v>
      </c>
      <c r="C43" s="105"/>
      <c r="D43" s="105"/>
      <c r="E43" s="105"/>
      <c r="F43" s="105"/>
      <c r="G43" s="105"/>
      <c r="H43" s="106"/>
    </row>
    <row r="44" spans="1:8">
      <c r="A44" s="27"/>
      <c r="B44" s="107"/>
      <c r="C44" s="108"/>
      <c r="D44" s="108"/>
      <c r="E44" s="108"/>
      <c r="F44" s="108"/>
      <c r="G44" s="108"/>
      <c r="H44" s="109"/>
    </row>
  </sheetData>
  <sheetProtection algorithmName="SHA-512" hashValue="28iwY7ftoGMIbj/S1Y0E5iENxsnw7H7PY+V0bw/UxwHiu2ex/8XV3kRYdAIArlNjnjvCmLtYGWdQ6jPCz1uzFg==" saltValue="pXXW63mzoFXkkawAchr+Yw==" spinCount="100000" sheet="1" objects="1" scenarios="1"/>
  <mergeCells count="10">
    <mergeCell ref="C26:H26"/>
    <mergeCell ref="B35:H37"/>
    <mergeCell ref="B43:H43"/>
    <mergeCell ref="B44:H44"/>
    <mergeCell ref="B12:H12"/>
    <mergeCell ref="B15:H16"/>
    <mergeCell ref="B19:H19"/>
    <mergeCell ref="B23:H23"/>
    <mergeCell ref="C25:H25"/>
    <mergeCell ref="C24:H24"/>
  </mergeCells>
  <pageMargins left="0.7" right="0.7" top="0.75" bottom="0.75" header="0.3" footer="0.3"/>
  <pageSetup paperSize="9" scale="83" orientation="portrait" r:id="rId1"/>
  <headerFooter>
    <oddFooter>&amp;L&amp;1#&amp;"Calibri"&amp;10&amp;K008000Interne SNCF Réseau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J26"/>
  <sheetViews>
    <sheetView showGridLines="0" view="pageBreakPreview" zoomScaleNormal="100" zoomScaleSheetLayoutView="100" workbookViewId="0">
      <selection activeCell="N15" sqref="N15"/>
    </sheetView>
  </sheetViews>
  <sheetFormatPr baseColWidth="10" defaultColWidth="11.42578125" defaultRowHeight="15"/>
  <cols>
    <col min="1" max="1" width="11.5703125" customWidth="1"/>
    <col min="2" max="9" width="10.42578125" customWidth="1"/>
    <col min="10" max="10" width="11.5703125" customWidth="1"/>
    <col min="11" max="13" width="10.28515625" customWidth="1"/>
  </cols>
  <sheetData>
    <row r="1" spans="1:10">
      <c r="A1" s="36"/>
      <c r="B1" s="37"/>
      <c r="C1" s="37"/>
      <c r="D1" s="37"/>
      <c r="E1" s="37"/>
      <c r="F1" s="37"/>
      <c r="G1" s="37"/>
      <c r="H1" s="37"/>
      <c r="I1" s="37"/>
      <c r="J1" s="38"/>
    </row>
    <row r="2" spans="1:10" ht="18">
      <c r="A2" s="39" t="s">
        <v>30</v>
      </c>
      <c r="B2" s="33"/>
      <c r="C2" s="34"/>
      <c r="D2" s="34"/>
      <c r="E2" s="34"/>
      <c r="F2" s="34"/>
      <c r="G2" s="34"/>
      <c r="H2" s="34"/>
      <c r="I2" s="34"/>
      <c r="J2" s="40"/>
    </row>
    <row r="3" spans="1:10" ht="18">
      <c r="A3" s="41" t="s">
        <v>31</v>
      </c>
      <c r="B3" s="33"/>
      <c r="C3" s="34"/>
      <c r="D3" s="34"/>
      <c r="E3" s="34"/>
      <c r="F3" s="34"/>
      <c r="G3" s="34"/>
      <c r="H3" s="34"/>
      <c r="I3" s="34"/>
      <c r="J3" s="40"/>
    </row>
    <row r="4" spans="1:10" ht="15.75">
      <c r="A4" s="42"/>
      <c r="B4" s="35" t="s">
        <v>32</v>
      </c>
      <c r="C4" s="34"/>
      <c r="D4" s="34"/>
      <c r="E4" s="34"/>
      <c r="F4" s="34"/>
      <c r="G4" s="34"/>
      <c r="H4" s="34"/>
      <c r="I4" s="34"/>
      <c r="J4" s="43"/>
    </row>
    <row r="5" spans="1:10">
      <c r="A5" s="42"/>
      <c r="J5" s="43"/>
    </row>
    <row r="6" spans="1:10">
      <c r="A6" s="42"/>
      <c r="J6" s="43"/>
    </row>
    <row r="7" spans="1:10">
      <c r="A7" s="42"/>
      <c r="J7" s="43"/>
    </row>
    <row r="8" spans="1:10">
      <c r="A8" s="42"/>
      <c r="J8" s="43"/>
    </row>
    <row r="9" spans="1:10">
      <c r="A9" s="42"/>
      <c r="J9" s="43"/>
    </row>
    <row r="10" spans="1:10">
      <c r="A10" s="42"/>
      <c r="J10" s="43"/>
    </row>
    <row r="11" spans="1:10">
      <c r="A11" s="42"/>
      <c r="J11" s="43"/>
    </row>
    <row r="12" spans="1:10">
      <c r="A12" s="42"/>
      <c r="J12" s="43"/>
    </row>
    <row r="13" spans="1:10">
      <c r="A13" s="42"/>
      <c r="J13" s="43"/>
    </row>
    <row r="14" spans="1:10">
      <c r="A14" s="42"/>
      <c r="J14" s="43"/>
    </row>
    <row r="15" spans="1:10">
      <c r="A15" s="42"/>
      <c r="J15" s="43"/>
    </row>
    <row r="16" spans="1:10">
      <c r="A16" s="42"/>
      <c r="J16" s="43"/>
    </row>
    <row r="17" spans="1:10">
      <c r="A17" s="42"/>
      <c r="J17" s="43"/>
    </row>
    <row r="18" spans="1:10">
      <c r="A18" s="42"/>
      <c r="J18" s="43"/>
    </row>
    <row r="19" spans="1:10">
      <c r="A19" s="42"/>
      <c r="J19" s="43"/>
    </row>
    <row r="20" spans="1:10">
      <c r="A20" s="42"/>
      <c r="J20" s="43"/>
    </row>
    <row r="21" spans="1:10">
      <c r="A21" s="42"/>
      <c r="J21" s="43"/>
    </row>
    <row r="22" spans="1:10">
      <c r="A22" s="42"/>
      <c r="J22" s="43"/>
    </row>
    <row r="23" spans="1:10">
      <c r="A23" s="42"/>
      <c r="J23" s="43"/>
    </row>
    <row r="24" spans="1:10">
      <c r="A24" s="42"/>
      <c r="J24" s="43"/>
    </row>
    <row r="25" spans="1:10">
      <c r="A25" s="42"/>
      <c r="J25" s="43"/>
    </row>
    <row r="26" spans="1:10">
      <c r="A26" s="44"/>
      <c r="B26" s="45"/>
      <c r="C26" s="45"/>
      <c r="D26" s="45"/>
      <c r="E26" s="45"/>
      <c r="F26" s="45"/>
      <c r="G26" s="45"/>
      <c r="H26" s="45"/>
      <c r="I26" s="45"/>
      <c r="J26" s="46"/>
    </row>
  </sheetData>
  <sheetProtection algorithmName="SHA-512" hashValue="Ufj8rmZr/ajSt/Y7IFbvUdV3lAReI5pE8E4EY84MlUPLoD/MddH1jAWxk32cwaDt5Jlfuc1pJYOioRQ8NAWaGA==" saltValue="VqsonRc4VUs+i8Y7/cJYiA==" spinCount="100000" sheet="1" objects="1" scenarios="1"/>
  <pageMargins left="0.7" right="0.7" top="0.75" bottom="0.75" header="0.3" footer="0.3"/>
  <pageSetup paperSize="9" scale="82" orientation="portrait" r:id="rId1"/>
  <headerFooter>
    <oddFooter>&amp;L&amp;1#&amp;"Calibri"&amp;10&amp;K008000Interne SNCF Réseau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">
    <tabColor theme="3"/>
  </sheetPr>
  <dimension ref="A1:AY1604"/>
  <sheetViews>
    <sheetView showGridLines="0" tabSelected="1" zoomScaleNormal="100" workbookViewId="0">
      <selection activeCell="D3" sqref="D3"/>
    </sheetView>
  </sheetViews>
  <sheetFormatPr baseColWidth="10" defaultColWidth="11.42578125" defaultRowHeight="15"/>
  <cols>
    <col min="1" max="1" width="10.28515625" style="54" customWidth="1"/>
    <col min="2" max="2" width="32.5703125" style="54" customWidth="1"/>
    <col min="3" max="3" width="32.140625" style="54" customWidth="1"/>
    <col min="4" max="6" width="24.140625" style="54" customWidth="1"/>
    <col min="7" max="7" width="19.85546875" style="54" customWidth="1"/>
    <col min="8" max="15" width="9" style="54" customWidth="1"/>
    <col min="16" max="16" width="17.7109375" style="54" customWidth="1"/>
    <col min="17" max="18" width="11.42578125" style="54"/>
    <col min="19" max="19" width="29.42578125" style="54" customWidth="1"/>
    <col min="20" max="21" width="11.42578125" style="54"/>
    <col min="22" max="22" width="17" style="54" customWidth="1"/>
    <col min="23" max="23" width="13.28515625" style="54" customWidth="1"/>
    <col min="24" max="24" width="25.42578125" style="54" customWidth="1"/>
    <col min="25" max="25" width="20.28515625" style="54" customWidth="1"/>
    <col min="26" max="26" width="0" style="54" hidden="1" customWidth="1"/>
    <col min="27" max="28" width="11.42578125" style="54"/>
    <col min="29" max="29" width="13.140625" style="54" bestFit="1" customWidth="1"/>
    <col min="30" max="30" width="16.28515625" style="54" bestFit="1" customWidth="1"/>
    <col min="31" max="37" width="10" style="54" customWidth="1"/>
    <col min="38" max="38" width="9.5703125" style="54" hidden="1" customWidth="1"/>
    <col min="39" max="44" width="7.140625" style="54" hidden="1" customWidth="1"/>
    <col min="45" max="45" width="7.140625" style="54" customWidth="1"/>
    <col min="46" max="46" width="11" style="54" hidden="1" customWidth="1"/>
    <col min="47" max="47" width="34" style="54" customWidth="1"/>
    <col min="48" max="48" width="15.140625" style="54" customWidth="1"/>
    <col min="49" max="51" width="11.42578125" style="54" hidden="1" customWidth="1"/>
    <col min="52" max="16384" width="11.42578125" style="54"/>
  </cols>
  <sheetData>
    <row r="1" spans="1:51" ht="4.5" customHeight="1"/>
    <row r="2" spans="1:51" ht="15.75">
      <c r="B2" s="99" t="s">
        <v>33</v>
      </c>
      <c r="C2" s="144">
        <v>2025</v>
      </c>
      <c r="D2" s="98" t="str">
        <f>_xlfn.CONCAT("Du ",TEXT('Paramètre (masquer)'!$A$54,"jj/mm/aaaa")," au ",TEXT('Paramètre (masquer)'!$B$54,"jj/mm/aaaa"))</f>
        <v>Du 15/12/2024 au 13/12/2025</v>
      </c>
      <c r="E2" s="121" t="s">
        <v>34</v>
      </c>
      <c r="F2" s="122"/>
      <c r="G2" s="58"/>
      <c r="M2" s="120" t="s">
        <v>35</v>
      </c>
      <c r="N2" s="120"/>
      <c r="O2" s="120"/>
      <c r="P2" s="120"/>
      <c r="Q2" s="120"/>
      <c r="R2" s="120"/>
      <c r="S2" s="120"/>
      <c r="T2" s="120"/>
      <c r="U2" s="80"/>
    </row>
    <row r="3" spans="1:51" ht="5.25" customHeight="1">
      <c r="B3" s="55"/>
      <c r="E3" s="56"/>
      <c r="M3" s="124"/>
      <c r="N3" s="124"/>
      <c r="O3" s="124"/>
      <c r="P3" s="124"/>
      <c r="Q3" s="124"/>
      <c r="R3" s="124"/>
      <c r="S3" s="124"/>
      <c r="T3" s="124"/>
      <c r="U3" s="124"/>
    </row>
    <row r="4" spans="1:51" ht="15.75">
      <c r="B4" s="57" t="s">
        <v>36</v>
      </c>
      <c r="C4" s="84"/>
      <c r="E4" s="123" t="s">
        <v>37</v>
      </c>
      <c r="F4" s="122"/>
      <c r="G4" s="58"/>
      <c r="M4" s="116" t="s">
        <v>38</v>
      </c>
      <c r="N4" s="116"/>
      <c r="O4" s="116"/>
      <c r="P4" s="116"/>
      <c r="Q4" s="116"/>
      <c r="R4" s="116"/>
      <c r="S4" s="116"/>
      <c r="T4" s="116"/>
      <c r="U4" s="59"/>
      <c r="AV4" s="115"/>
      <c r="AW4" s="115"/>
      <c r="AX4" s="115"/>
    </row>
    <row r="5" spans="1:51" ht="5.25" customHeight="1">
      <c r="B5" s="55"/>
      <c r="E5" s="56"/>
      <c r="M5" s="60"/>
      <c r="N5" s="60"/>
      <c r="O5" s="60"/>
      <c r="P5" s="60"/>
      <c r="Q5" s="60"/>
      <c r="R5" s="60"/>
      <c r="S5" s="60"/>
      <c r="T5" s="60"/>
      <c r="U5" s="60"/>
    </row>
    <row r="6" spans="1:51" ht="15.75">
      <c r="B6" s="57" t="s">
        <v>39</v>
      </c>
      <c r="C6" s="58"/>
      <c r="E6" s="123" t="s">
        <v>40</v>
      </c>
      <c r="F6" s="122"/>
      <c r="G6" s="58"/>
      <c r="M6" s="116" t="s">
        <v>41</v>
      </c>
      <c r="N6" s="116"/>
      <c r="O6" s="116"/>
      <c r="P6" s="116"/>
      <c r="Q6" s="116"/>
      <c r="R6" s="116"/>
      <c r="S6" s="116"/>
      <c r="T6" s="116"/>
      <c r="U6" s="59"/>
      <c r="AV6" s="115"/>
      <c r="AW6" s="115"/>
      <c r="AX6" s="115"/>
    </row>
    <row r="7" spans="1:51" ht="5.25" customHeight="1">
      <c r="B7" s="55"/>
      <c r="M7" s="60"/>
      <c r="N7" s="61"/>
      <c r="O7" s="61"/>
      <c r="P7" s="61"/>
      <c r="Q7" s="61"/>
      <c r="R7" s="61"/>
      <c r="S7" s="61"/>
      <c r="T7" s="61"/>
      <c r="U7" s="61"/>
    </row>
    <row r="8" spans="1:51" ht="15.75">
      <c r="B8" s="62" t="s">
        <v>42</v>
      </c>
      <c r="M8" s="116" t="s">
        <v>43</v>
      </c>
      <c r="N8" s="116"/>
      <c r="O8" s="116"/>
      <c r="P8" s="116"/>
      <c r="Q8" s="116"/>
      <c r="R8" s="116"/>
      <c r="S8" s="116"/>
      <c r="T8" s="116"/>
      <c r="U8" s="60"/>
    </row>
    <row r="9" spans="1:51" ht="15.75">
      <c r="B9" s="56"/>
    </row>
    <row r="10" spans="1:51" ht="15.75">
      <c r="B10" s="63" t="s">
        <v>44</v>
      </c>
    </row>
    <row r="11" spans="1:51" ht="15.75">
      <c r="A11" s="64"/>
      <c r="C11" s="64"/>
      <c r="H11" s="114" t="s">
        <v>45</v>
      </c>
      <c r="I11" s="114"/>
      <c r="J11" s="114"/>
      <c r="K11" s="114"/>
      <c r="L11" s="114"/>
      <c r="M11" s="114"/>
      <c r="N11" s="114"/>
      <c r="S11" s="56"/>
      <c r="U11" s="56" t="s">
        <v>46</v>
      </c>
      <c r="Y11" s="56"/>
      <c r="Z11" s="55"/>
      <c r="AA11" s="55"/>
      <c r="AB11" s="56"/>
      <c r="AC11" s="55"/>
      <c r="AD11" s="55"/>
      <c r="AE11" s="118"/>
      <c r="AF11" s="118"/>
      <c r="AG11" s="118"/>
      <c r="AH11" s="118"/>
      <c r="AI11" s="118"/>
      <c r="AJ11" s="118"/>
      <c r="AK11" s="118"/>
      <c r="AL11" s="119" t="s">
        <v>47</v>
      </c>
      <c r="AM11" s="119"/>
      <c r="AN11" s="119"/>
      <c r="AO11" s="119"/>
      <c r="AP11" s="119"/>
      <c r="AQ11" s="119"/>
      <c r="AR11" s="119"/>
      <c r="AS11" s="65"/>
      <c r="AT11" s="66" t="s">
        <v>48</v>
      </c>
      <c r="AU11" s="55"/>
      <c r="AV11" s="67"/>
      <c r="AW11" s="117" t="s">
        <v>49</v>
      </c>
      <c r="AX11" s="117"/>
      <c r="AY11" s="117"/>
    </row>
    <row r="12" spans="1:51" s="55" customFormat="1" ht="15.75">
      <c r="B12" s="125" t="s">
        <v>50</v>
      </c>
      <c r="C12" s="126"/>
      <c r="D12" s="125" t="s">
        <v>51</v>
      </c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6"/>
      <c r="Q12" s="125" t="s">
        <v>52</v>
      </c>
      <c r="R12" s="127"/>
      <c r="S12" s="127"/>
      <c r="T12" s="126"/>
      <c r="U12" s="125" t="s">
        <v>53</v>
      </c>
      <c r="V12" s="127"/>
      <c r="W12" s="127"/>
      <c r="X12" s="126"/>
      <c r="Y12" s="128" t="s">
        <v>54</v>
      </c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30"/>
    </row>
    <row r="13" spans="1:51" s="71" customFormat="1" ht="45.75" customHeight="1">
      <c r="A13" s="68" t="s">
        <v>55</v>
      </c>
      <c r="B13" s="68" t="s">
        <v>56</v>
      </c>
      <c r="C13" s="69" t="s">
        <v>57</v>
      </c>
      <c r="D13" s="68" t="s">
        <v>58</v>
      </c>
      <c r="E13" s="68" t="s">
        <v>3224</v>
      </c>
      <c r="F13" s="68" t="s">
        <v>3225</v>
      </c>
      <c r="G13" s="68" t="s">
        <v>59</v>
      </c>
      <c r="H13" s="68" t="s">
        <v>60</v>
      </c>
      <c r="I13" s="68" t="s">
        <v>61</v>
      </c>
      <c r="J13" s="68" t="s">
        <v>62</v>
      </c>
      <c r="K13" s="68" t="s">
        <v>63</v>
      </c>
      <c r="L13" s="68" t="s">
        <v>64</v>
      </c>
      <c r="M13" s="68" t="s">
        <v>65</v>
      </c>
      <c r="N13" s="68" t="s">
        <v>66</v>
      </c>
      <c r="O13" s="68" t="s">
        <v>67</v>
      </c>
      <c r="P13" s="68" t="s">
        <v>68</v>
      </c>
      <c r="Q13" s="68" t="s">
        <v>69</v>
      </c>
      <c r="R13" s="68" t="s">
        <v>70</v>
      </c>
      <c r="S13" s="68" t="s">
        <v>71</v>
      </c>
      <c r="T13" s="68" t="s">
        <v>72</v>
      </c>
      <c r="U13" s="68" t="s">
        <v>73</v>
      </c>
      <c r="V13" s="68" t="s">
        <v>74</v>
      </c>
      <c r="W13" s="68" t="s">
        <v>75</v>
      </c>
      <c r="X13" s="68" t="s">
        <v>76</v>
      </c>
      <c r="Y13" s="70" t="s">
        <v>77</v>
      </c>
      <c r="Z13" s="70" t="s">
        <v>78</v>
      </c>
      <c r="AA13" s="70" t="s">
        <v>79</v>
      </c>
      <c r="AB13" s="70" t="s">
        <v>80</v>
      </c>
      <c r="AC13" s="70" t="s">
        <v>81</v>
      </c>
      <c r="AD13" s="70" t="s">
        <v>82</v>
      </c>
      <c r="AE13" s="70" t="s">
        <v>83</v>
      </c>
      <c r="AF13" s="70" t="s">
        <v>84</v>
      </c>
      <c r="AG13" s="70" t="s">
        <v>85</v>
      </c>
      <c r="AH13" s="70" t="s">
        <v>86</v>
      </c>
      <c r="AI13" s="70" t="s">
        <v>87</v>
      </c>
      <c r="AJ13" s="70" t="s">
        <v>88</v>
      </c>
      <c r="AK13" s="70" t="s">
        <v>89</v>
      </c>
      <c r="AL13" s="70" t="s">
        <v>90</v>
      </c>
      <c r="AM13" s="70" t="s">
        <v>91</v>
      </c>
      <c r="AN13" s="70" t="s">
        <v>92</v>
      </c>
      <c r="AO13" s="70" t="s">
        <v>93</v>
      </c>
      <c r="AP13" s="70" t="s">
        <v>94</v>
      </c>
      <c r="AQ13" s="70" t="s">
        <v>95</v>
      </c>
      <c r="AR13" s="70" t="s">
        <v>96</v>
      </c>
      <c r="AS13" s="70" t="s">
        <v>97</v>
      </c>
      <c r="AT13" s="70" t="s">
        <v>98</v>
      </c>
      <c r="AU13" s="70" t="s">
        <v>99</v>
      </c>
      <c r="AV13" s="70" t="s">
        <v>100</v>
      </c>
      <c r="AW13" s="70" t="s">
        <v>101</v>
      </c>
      <c r="AX13" s="70" t="s">
        <v>102</v>
      </c>
      <c r="AY13" s="70" t="s">
        <v>103</v>
      </c>
    </row>
    <row r="14" spans="1:51" ht="15.75">
      <c r="A14" s="81">
        <v>1</v>
      </c>
      <c r="B14" s="85"/>
      <c r="C14" s="82" t="str">
        <f>IFERROR(VLOOKUP(Tableau1[[#This Row],[Site *
Un fichier Excel par DT]],Tableau7[[#All],[Nom de la gare]:[EIC]],5,FALSE),"")</f>
        <v/>
      </c>
      <c r="D14" s="73"/>
      <c r="E14" s="74"/>
      <c r="F14" s="74"/>
      <c r="G14" s="72"/>
      <c r="H14" s="72" t="str">
        <f>IF(Tableau1[[#This Row],[Régime d''utilisation (Quotidien ? Oui ou Non)]]="Oui","Oui","Non")</f>
        <v>Non</v>
      </c>
      <c r="I14" s="72" t="str">
        <f>IF(Tableau1[[#This Row],[Régime d''utilisation (Quotidien ? Oui ou Non)]]="Oui","Oui","Non")</f>
        <v>Non</v>
      </c>
      <c r="J14" s="72" t="str">
        <f>IF(Tableau1[[#This Row],[Régime d''utilisation (Quotidien ? Oui ou Non)]]="Oui","Oui","Non")</f>
        <v>Non</v>
      </c>
      <c r="K14" s="72" t="str">
        <f>IF(Tableau1[[#This Row],[Régime d''utilisation (Quotidien ? Oui ou Non)]]="Oui","Oui","Non")</f>
        <v>Non</v>
      </c>
      <c r="L14" s="72" t="str">
        <f>IF(Tableau1[[#This Row],[Régime d''utilisation (Quotidien ? Oui ou Non)]]="Oui","Oui","Non")</f>
        <v>Non</v>
      </c>
      <c r="M14" s="72" t="str">
        <f>IF(Tableau1[[#This Row],[Régime d''utilisation (Quotidien ? Oui ou Non)]]="Oui","Oui","Non")</f>
        <v>Non</v>
      </c>
      <c r="N14" s="72" t="str">
        <f>IF(Tableau1[[#This Row],[Régime d''utilisation (Quotidien ? Oui ou Non)]]="Oui","Oui","Non")</f>
        <v>Non</v>
      </c>
      <c r="O14" s="72" t="str">
        <f>IF(Tableau1[[#This Row],[Régime d''utilisation (Quotidien ? Oui ou Non)]]="Oui","Oui","Non")</f>
        <v>Non</v>
      </c>
      <c r="P14" s="72"/>
      <c r="Q14" s="72"/>
      <c r="R14" s="72"/>
      <c r="S14" s="82" t="str">
        <f t="shared" ref="S14:S77" si="0">"Compris entre 00h00 et 5h00"</f>
        <v>Compris entre 00h00 et 5h00</v>
      </c>
      <c r="T14" s="72"/>
      <c r="U14" s="83" t="str">
        <f t="shared" ref="U14:U77" si="1">"Voyageur"</f>
        <v>Voyageur</v>
      </c>
      <c r="V14" s="72"/>
      <c r="W14" s="72"/>
      <c r="X14" s="72"/>
      <c r="Y14" s="72"/>
      <c r="Z14" s="72"/>
      <c r="AA14" s="72"/>
      <c r="AB14" s="83">
        <f>400</f>
        <v>400</v>
      </c>
      <c r="AC14" s="74" t="str">
        <f>IF(Tableau1[[#This Row],[Type de réponse]]='Paramètre (masquer)'!$A$10,Tableau1[[#This Row],[Période de début *]],"")</f>
        <v/>
      </c>
      <c r="AD14" s="74" t="str">
        <f>IF(Tableau1[[#This Row],[Type de réponse]]='Paramètre (masquer)'!$A$10,Tableau1[[#This Row],[Période de fin *]],"")</f>
        <v/>
      </c>
      <c r="AE14" s="74" t="str">
        <f>IF(Tableau1[[#This Row],[Type de réponse]]='Paramètre (masquer)'!$A$10,Tableau1[[#This Row],[Nuit
LU/MA]],"")</f>
        <v/>
      </c>
      <c r="AF14" s="74" t="str">
        <f>IF(Tableau1[[#This Row],[Type de réponse]]='Paramètre (masquer)'!$A$10,Tableau1[[#This Row],[Nuit
MA/ME]],"")</f>
        <v/>
      </c>
      <c r="AG14" s="74" t="str">
        <f>IF(Tableau1[[#This Row],[Type de réponse]]='Paramètre (masquer)'!$A$10,Tableau1[[#This Row],[Nuit
ME/JE]],"")</f>
        <v/>
      </c>
      <c r="AH14" s="74" t="str">
        <f>IF(Tableau1[[#This Row],[Type de réponse]]='Paramètre (masquer)'!$A$10,Tableau1[[#This Row],[Nuit JE/VE]],"")</f>
        <v/>
      </c>
      <c r="AI14" s="74" t="str">
        <f>IF(Tableau1[[#This Row],[Type de réponse]]='Paramètre (masquer)'!$A$10,Tableau1[[#This Row],[Nuit
VE/SA]],"")</f>
        <v/>
      </c>
      <c r="AJ14" s="74" t="str">
        <f>IF(Tableau1[[#This Row],[Type de réponse]]='Paramètre (masquer)'!$A$10,Tableau1[[#This Row],[Nuit
SA/DI]],"")</f>
        <v/>
      </c>
      <c r="AK14" s="74" t="str">
        <f>IF(Tableau1[[#This Row],[Type de réponse]]='Paramètre (masquer)'!$A$10,Tableau1[[#This Row],[Nuit
DI/LU]],"")</f>
        <v/>
      </c>
      <c r="AL14" s="72" t="str">
        <f>IF(Tableau1[[#This Row],[Nuit
LU /MA]]="Oui",0,IF(Tableau1[[#This Row],[Nuit
LU /MA]]="Non",1,""))</f>
        <v/>
      </c>
      <c r="AM14" s="72" t="str">
        <f>IF(Tableau1[[#This Row],[Nuit
MA/ ME]]="Oui",0,IF(Tableau1[[#This Row],[Nuit
MA/ ME]]="Non",1,""))</f>
        <v/>
      </c>
      <c r="AN14" s="72" t="str">
        <f>IF(Tableau1[[#This Row],[Nuit
ME/ JE]]="Oui",0,IF(Tableau1[[#This Row],[Nuit
ME/ JE]]="Non",1,""))</f>
        <v/>
      </c>
      <c r="AO14" s="72" t="str">
        <f>IF(Tableau1[[#This Row],[Nuit JE/ VE]]="Oui",0,IF(Tableau1[[#This Row],[Nuit JE/ VE]]="Non",1,""))</f>
        <v/>
      </c>
      <c r="AP14" s="72" t="str">
        <f>IF(Tableau1[[#This Row],[Nuit
VE/ SA]]="Oui",0,IF(Tableau1[[#This Row],[Nuit
VE/ SA]]="Non",1,""))</f>
        <v/>
      </c>
      <c r="AQ14" s="72" t="str">
        <f>IF(Tableau1[[#This Row],[Nuit
SA/ DI]]="Oui",0,IF(Tableau1[[#This Row],[Nuit
SA/ DI]]="Non",1,""))</f>
        <v/>
      </c>
      <c r="AR14" s="72" t="str">
        <f>IF(Tableau1[[#This Row],[Nuit
DI/ LU]]="Oui",0,IF(Tableau1[[#This Row],[Nuit
DI/ LU]]="Non",1,""))</f>
        <v/>
      </c>
      <c r="AS14" s="72" t="str">
        <f>IF(Tableau1[[#This Row],[Type de réponse]]='Paramètre (masquer)'!$A$10,Tableau1[[#This Row],[FE]],"")</f>
        <v/>
      </c>
      <c r="AT14" s="72" t="str">
        <f>_xlfn.CONCAT(Tableau1[[#This Row],[LUN]:[DIM]])</f>
        <v/>
      </c>
      <c r="AU14" s="75"/>
      <c r="AV14" s="8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" s="72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" s="72" t="e">
        <f>Tableau1[[#This Row],[Nbre de nuits sur la période]]*Tableau1[[#This Row],[Nombre de train accédant / nuit *]]</f>
        <v>#VALUE!</v>
      </c>
      <c r="AY14" s="72" t="e">
        <f>Tableau1[[#This Row],[Uo voies - nuit]]*((59*400/1000)+5)</f>
        <v>#VALUE!</v>
      </c>
    </row>
    <row r="15" spans="1:51" ht="15.75">
      <c r="A15" s="51">
        <f t="shared" ref="A15:A78" si="2">1+A14</f>
        <v>2</v>
      </c>
      <c r="B15" s="85"/>
      <c r="C15" s="52" t="str">
        <f>IFERROR(VLOOKUP(Tableau1[[#This Row],[Site *
Un fichier Excel par DT]],Tableau7[[#All],[Nom de la gare]:[EIC]],5,FALSE),"")</f>
        <v/>
      </c>
      <c r="D15" s="77"/>
      <c r="E15" s="74"/>
      <c r="F15" s="74"/>
      <c r="G15" s="76"/>
      <c r="H15" s="72" t="str">
        <f>IF(Tableau1[[#This Row],[Régime d''utilisation (Quotidien ? Oui ou Non)]]="Oui","Oui","Non")</f>
        <v>Non</v>
      </c>
      <c r="I15" s="72" t="str">
        <f>IF(Tableau1[[#This Row],[Régime d''utilisation (Quotidien ? Oui ou Non)]]="Oui","Oui","Non")</f>
        <v>Non</v>
      </c>
      <c r="J15" s="72" t="str">
        <f>IF(Tableau1[[#This Row],[Régime d''utilisation (Quotidien ? Oui ou Non)]]="Oui","Oui","Non")</f>
        <v>Non</v>
      </c>
      <c r="K15" s="72" t="str">
        <f>IF(Tableau1[[#This Row],[Régime d''utilisation (Quotidien ? Oui ou Non)]]="Oui","Oui","Non")</f>
        <v>Non</v>
      </c>
      <c r="L15" s="72" t="str">
        <f>IF(Tableau1[[#This Row],[Régime d''utilisation (Quotidien ? Oui ou Non)]]="Oui","Oui","Non")</f>
        <v>Non</v>
      </c>
      <c r="M15" s="72" t="str">
        <f>IF(Tableau1[[#This Row],[Régime d''utilisation (Quotidien ? Oui ou Non)]]="Oui","Oui","Non")</f>
        <v>Non</v>
      </c>
      <c r="N15" s="72" t="str">
        <f>IF(Tableau1[[#This Row],[Régime d''utilisation (Quotidien ? Oui ou Non)]]="Oui","Oui","Non")</f>
        <v>Non</v>
      </c>
      <c r="O15" s="72" t="str">
        <f>IF(Tableau1[[#This Row],[Régime d''utilisation (Quotidien ? Oui ou Non)]]="Oui","Oui","Non")</f>
        <v>Non</v>
      </c>
      <c r="P15" s="76"/>
      <c r="Q15" s="76"/>
      <c r="R15" s="76"/>
      <c r="S15" s="52" t="str">
        <f t="shared" si="0"/>
        <v>Compris entre 00h00 et 5h00</v>
      </c>
      <c r="T15" s="76"/>
      <c r="U15" s="53" t="str">
        <f t="shared" si="1"/>
        <v>Voyageur</v>
      </c>
      <c r="V15" s="76"/>
      <c r="W15" s="76"/>
      <c r="X15" s="76"/>
      <c r="Y15" s="76"/>
      <c r="Z15" s="76"/>
      <c r="AA15" s="76"/>
      <c r="AB15" s="53">
        <f>400</f>
        <v>400</v>
      </c>
      <c r="AC15" s="78" t="str">
        <f>IF(Tableau1[[#This Row],[Type de réponse]]='Paramètre (masquer)'!$A$10,Tableau1[[#This Row],[Période de début *]],"")</f>
        <v/>
      </c>
      <c r="AD15" s="78" t="str">
        <f>IF(Tableau1[[#This Row],[Type de réponse]]='Paramètre (masquer)'!$A$10,Tableau1[[#This Row],[Période de fin *]],"")</f>
        <v/>
      </c>
      <c r="AE15" s="78" t="str">
        <f>IF(Tableau1[[#This Row],[Type de réponse]]='Paramètre (masquer)'!$A$10,Tableau1[[#This Row],[Nuit
LU/MA]],"")</f>
        <v/>
      </c>
      <c r="AF15" s="78" t="str">
        <f>IF(Tableau1[[#This Row],[Type de réponse]]='Paramètre (masquer)'!$A$10,Tableau1[[#This Row],[Nuit
MA/ME]],"")</f>
        <v/>
      </c>
      <c r="AG15" s="78" t="str">
        <f>IF(Tableau1[[#This Row],[Type de réponse]]='Paramètre (masquer)'!$A$10,Tableau1[[#This Row],[Nuit
ME/JE]],"")</f>
        <v/>
      </c>
      <c r="AH15" s="78" t="str">
        <f>IF(Tableau1[[#This Row],[Type de réponse]]='Paramètre (masquer)'!$A$10,Tableau1[[#This Row],[Nuit JE/VE]],"")</f>
        <v/>
      </c>
      <c r="AI15" s="78" t="str">
        <f>IF(Tableau1[[#This Row],[Type de réponse]]='Paramètre (masquer)'!$A$10,Tableau1[[#This Row],[Nuit
VE/SA]],"")</f>
        <v/>
      </c>
      <c r="AJ15" s="78" t="str">
        <f>IF(Tableau1[[#This Row],[Type de réponse]]='Paramètre (masquer)'!$A$10,Tableau1[[#This Row],[Nuit
SA/DI]],"")</f>
        <v/>
      </c>
      <c r="AK15" s="78" t="str">
        <f>IF(Tableau1[[#This Row],[Type de réponse]]='Paramètre (masquer)'!$A$10,Tableau1[[#This Row],[Nuit
DI/LU]],"")</f>
        <v/>
      </c>
      <c r="AL15" s="76" t="str">
        <f>IF(Tableau1[[#This Row],[Nuit
LU /MA]]="Oui",0,IF(Tableau1[[#This Row],[Nuit
LU /MA]]="Non",1,""))</f>
        <v/>
      </c>
      <c r="AM15" s="76" t="str">
        <f>IF(Tableau1[[#This Row],[Nuit
MA/ ME]]="Oui",0,IF(Tableau1[[#This Row],[Nuit
MA/ ME]]="Non",1,""))</f>
        <v/>
      </c>
      <c r="AN15" s="76" t="str">
        <f>IF(Tableau1[[#This Row],[Nuit
ME/ JE]]="Oui",0,IF(Tableau1[[#This Row],[Nuit
ME/ JE]]="Non",1,""))</f>
        <v/>
      </c>
      <c r="AO15" s="76" t="str">
        <f>IF(Tableau1[[#This Row],[Nuit JE/ VE]]="Oui",0,IF(Tableau1[[#This Row],[Nuit JE/ VE]]="Non",1,""))</f>
        <v/>
      </c>
      <c r="AP15" s="76" t="str">
        <f>IF(Tableau1[[#This Row],[Nuit
VE/ SA]]="Oui",0,IF(Tableau1[[#This Row],[Nuit
VE/ SA]]="Non",1,""))</f>
        <v/>
      </c>
      <c r="AQ15" s="76" t="str">
        <f>IF(Tableau1[[#This Row],[Nuit
SA/ DI]]="Oui",0,IF(Tableau1[[#This Row],[Nuit
SA/ DI]]="Non",1,""))</f>
        <v/>
      </c>
      <c r="AR15" s="76" t="str">
        <f>IF(Tableau1[[#This Row],[Nuit
DI/ LU]]="Oui",0,IF(Tableau1[[#This Row],[Nuit
DI/ LU]]="Non",1,""))</f>
        <v/>
      </c>
      <c r="AS15" s="76" t="str">
        <f>IF(Tableau1[[#This Row],[Type de réponse]]='Paramètre (masquer)'!$A$10,Tableau1[[#This Row],[FE]],"")</f>
        <v/>
      </c>
      <c r="AT15" s="76" t="str">
        <f>_xlfn.CONCAT(Tableau1[[#This Row],[LUN]:[DIM]])</f>
        <v/>
      </c>
      <c r="AU15" s="79"/>
      <c r="AV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" s="76" t="e">
        <f>Tableau1[[#This Row],[Nbre de nuits sur la période]]*Tableau1[[#This Row],[Nombre de train accédant / nuit *]]</f>
        <v>#VALUE!</v>
      </c>
      <c r="AY15" s="76" t="e">
        <f>Tableau1[[#This Row],[Uo voies - nuit]]*((59*400/1000)+5)</f>
        <v>#VALUE!</v>
      </c>
    </row>
    <row r="16" spans="1:51" ht="15.75">
      <c r="A16" s="51">
        <f t="shared" si="2"/>
        <v>3</v>
      </c>
      <c r="B16" s="85"/>
      <c r="C16" s="52" t="str">
        <f>IFERROR(VLOOKUP(Tableau1[[#This Row],[Site *
Un fichier Excel par DT]],Tableau7[[#All],[Nom de la gare]:[EIC]],5,FALSE),"")</f>
        <v/>
      </c>
      <c r="D16" s="77"/>
      <c r="E16" s="74"/>
      <c r="F16" s="74"/>
      <c r="G16" s="76"/>
      <c r="H16" s="72" t="str">
        <f>IF(Tableau1[[#This Row],[Régime d''utilisation (Quotidien ? Oui ou Non)]]="Oui","Oui","Non")</f>
        <v>Non</v>
      </c>
      <c r="I16" s="72" t="str">
        <f>IF(Tableau1[[#This Row],[Régime d''utilisation (Quotidien ? Oui ou Non)]]="Oui","Oui","Non")</f>
        <v>Non</v>
      </c>
      <c r="J16" s="72" t="str">
        <f>IF(Tableau1[[#This Row],[Régime d''utilisation (Quotidien ? Oui ou Non)]]="Oui","Oui","Non")</f>
        <v>Non</v>
      </c>
      <c r="K16" s="72" t="str">
        <f>IF(Tableau1[[#This Row],[Régime d''utilisation (Quotidien ? Oui ou Non)]]="Oui","Oui","Non")</f>
        <v>Non</v>
      </c>
      <c r="L16" s="72" t="str">
        <f>IF(Tableau1[[#This Row],[Régime d''utilisation (Quotidien ? Oui ou Non)]]="Oui","Oui","Non")</f>
        <v>Non</v>
      </c>
      <c r="M16" s="72" t="str">
        <f>IF(Tableau1[[#This Row],[Régime d''utilisation (Quotidien ? Oui ou Non)]]="Oui","Oui","Non")</f>
        <v>Non</v>
      </c>
      <c r="N16" s="72" t="str">
        <f>IF(Tableau1[[#This Row],[Régime d''utilisation (Quotidien ? Oui ou Non)]]="Oui","Oui","Non")</f>
        <v>Non</v>
      </c>
      <c r="O16" s="72" t="str">
        <f>IF(Tableau1[[#This Row],[Régime d''utilisation (Quotidien ? Oui ou Non)]]="Oui","Oui","Non")</f>
        <v>Non</v>
      </c>
      <c r="P16" s="76"/>
      <c r="Q16" s="76"/>
      <c r="R16" s="76"/>
      <c r="S16" s="52" t="str">
        <f t="shared" si="0"/>
        <v>Compris entre 00h00 et 5h00</v>
      </c>
      <c r="T16" s="76"/>
      <c r="U16" s="53" t="str">
        <f t="shared" si="1"/>
        <v>Voyageur</v>
      </c>
      <c r="V16" s="76"/>
      <c r="W16" s="76"/>
      <c r="X16" s="76"/>
      <c r="Y16" s="76"/>
      <c r="Z16" s="76"/>
      <c r="AA16" s="76"/>
      <c r="AB16" s="53">
        <f>400</f>
        <v>400</v>
      </c>
      <c r="AC16" s="78" t="str">
        <f>IF(Tableau1[[#This Row],[Type de réponse]]='Paramètre (masquer)'!$A$10,Tableau1[[#This Row],[Période de début *]],"")</f>
        <v/>
      </c>
      <c r="AD16" s="78" t="str">
        <f>IF(Tableau1[[#This Row],[Type de réponse]]='Paramètre (masquer)'!$A$10,Tableau1[[#This Row],[Période de fin *]],"")</f>
        <v/>
      </c>
      <c r="AE16" s="78" t="str">
        <f>IF(Tableau1[[#This Row],[Type de réponse]]='Paramètre (masquer)'!$A$10,Tableau1[[#This Row],[Nuit
LU/MA]],"")</f>
        <v/>
      </c>
      <c r="AF16" s="78" t="str">
        <f>IF(Tableau1[[#This Row],[Type de réponse]]='Paramètre (masquer)'!$A$10,Tableau1[[#This Row],[Nuit
MA/ME]],"")</f>
        <v/>
      </c>
      <c r="AG16" s="78" t="str">
        <f>IF(Tableau1[[#This Row],[Type de réponse]]='Paramètre (masquer)'!$A$10,Tableau1[[#This Row],[Nuit
ME/JE]],"")</f>
        <v/>
      </c>
      <c r="AH16" s="78" t="str">
        <f>IF(Tableau1[[#This Row],[Type de réponse]]='Paramètre (masquer)'!$A$10,Tableau1[[#This Row],[Nuit JE/VE]],"")</f>
        <v/>
      </c>
      <c r="AI16" s="78" t="str">
        <f>IF(Tableau1[[#This Row],[Type de réponse]]='Paramètre (masquer)'!$A$10,Tableau1[[#This Row],[Nuit
VE/SA]],"")</f>
        <v/>
      </c>
      <c r="AJ16" s="78" t="str">
        <f>IF(Tableau1[[#This Row],[Type de réponse]]='Paramètre (masquer)'!$A$10,Tableau1[[#This Row],[Nuit
SA/DI]],"")</f>
        <v/>
      </c>
      <c r="AK16" s="78" t="str">
        <f>IF(Tableau1[[#This Row],[Type de réponse]]='Paramètre (masquer)'!$A$10,Tableau1[[#This Row],[Nuit
DI/LU]],"")</f>
        <v/>
      </c>
      <c r="AL16" s="76" t="str">
        <f>IF(Tableau1[[#This Row],[Nuit
LU /MA]]="Oui",0,IF(Tableau1[[#This Row],[Nuit
LU /MA]]="Non",1,""))</f>
        <v/>
      </c>
      <c r="AM16" s="76" t="str">
        <f>IF(Tableau1[[#This Row],[Nuit
MA/ ME]]="Oui",0,IF(Tableau1[[#This Row],[Nuit
MA/ ME]]="Non",1,""))</f>
        <v/>
      </c>
      <c r="AN16" s="76" t="str">
        <f>IF(Tableau1[[#This Row],[Nuit
ME/ JE]]="Oui",0,IF(Tableau1[[#This Row],[Nuit
ME/ JE]]="Non",1,""))</f>
        <v/>
      </c>
      <c r="AO16" s="76" t="str">
        <f>IF(Tableau1[[#This Row],[Nuit JE/ VE]]="Oui",0,IF(Tableau1[[#This Row],[Nuit JE/ VE]]="Non",1,""))</f>
        <v/>
      </c>
      <c r="AP16" s="76" t="str">
        <f>IF(Tableau1[[#This Row],[Nuit
VE/ SA]]="Oui",0,IF(Tableau1[[#This Row],[Nuit
VE/ SA]]="Non",1,""))</f>
        <v/>
      </c>
      <c r="AQ16" s="76" t="str">
        <f>IF(Tableau1[[#This Row],[Nuit
SA/ DI]]="Oui",0,IF(Tableau1[[#This Row],[Nuit
SA/ DI]]="Non",1,""))</f>
        <v/>
      </c>
      <c r="AR16" s="76" t="str">
        <f>IF(Tableau1[[#This Row],[Nuit
DI/ LU]]="Oui",0,IF(Tableau1[[#This Row],[Nuit
DI/ LU]]="Non",1,""))</f>
        <v/>
      </c>
      <c r="AS16" s="76" t="str">
        <f>IF(Tableau1[[#This Row],[Type de réponse]]='Paramètre (masquer)'!$A$10,Tableau1[[#This Row],[FE]],"")</f>
        <v/>
      </c>
      <c r="AT16" s="76" t="str">
        <f>_xlfn.CONCAT(Tableau1[[#This Row],[LUN]:[DIM]])</f>
        <v/>
      </c>
      <c r="AU16" s="79"/>
      <c r="AV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" s="76" t="e">
        <f>Tableau1[[#This Row],[Nbre de nuits sur la période]]*Tableau1[[#This Row],[Nombre de train accédant / nuit *]]</f>
        <v>#VALUE!</v>
      </c>
      <c r="AY16" s="76" t="e">
        <f>Tableau1[[#This Row],[Uo voies - nuit]]*((59*400/1000)+5)</f>
        <v>#VALUE!</v>
      </c>
    </row>
    <row r="17" spans="1:51" ht="15.75">
      <c r="A17" s="51">
        <f t="shared" si="2"/>
        <v>4</v>
      </c>
      <c r="B17" s="85"/>
      <c r="C17" s="52" t="str">
        <f>IFERROR(VLOOKUP(Tableau1[[#This Row],[Site *
Un fichier Excel par DT]],Tableau7[[#All],[Nom de la gare]:[EIC]],5,FALSE),"")</f>
        <v/>
      </c>
      <c r="D17" s="77"/>
      <c r="E17" s="74"/>
      <c r="F17" s="74"/>
      <c r="G17" s="76"/>
      <c r="H17" s="72" t="str">
        <f>IF(Tableau1[[#This Row],[Régime d''utilisation (Quotidien ? Oui ou Non)]]="Oui","Oui","Non")</f>
        <v>Non</v>
      </c>
      <c r="I17" s="72" t="str">
        <f>IF(Tableau1[[#This Row],[Régime d''utilisation (Quotidien ? Oui ou Non)]]="Oui","Oui","Non")</f>
        <v>Non</v>
      </c>
      <c r="J17" s="72" t="str">
        <f>IF(Tableau1[[#This Row],[Régime d''utilisation (Quotidien ? Oui ou Non)]]="Oui","Oui","Non")</f>
        <v>Non</v>
      </c>
      <c r="K17" s="72" t="str">
        <f>IF(Tableau1[[#This Row],[Régime d''utilisation (Quotidien ? Oui ou Non)]]="Oui","Oui","Non")</f>
        <v>Non</v>
      </c>
      <c r="L17" s="72" t="str">
        <f>IF(Tableau1[[#This Row],[Régime d''utilisation (Quotidien ? Oui ou Non)]]="Oui","Oui","Non")</f>
        <v>Non</v>
      </c>
      <c r="M17" s="72" t="str">
        <f>IF(Tableau1[[#This Row],[Régime d''utilisation (Quotidien ? Oui ou Non)]]="Oui","Oui","Non")</f>
        <v>Non</v>
      </c>
      <c r="N17" s="72" t="str">
        <f>IF(Tableau1[[#This Row],[Régime d''utilisation (Quotidien ? Oui ou Non)]]="Oui","Oui","Non")</f>
        <v>Non</v>
      </c>
      <c r="O17" s="72" t="str">
        <f>IF(Tableau1[[#This Row],[Régime d''utilisation (Quotidien ? Oui ou Non)]]="Oui","Oui","Non")</f>
        <v>Non</v>
      </c>
      <c r="P17" s="76"/>
      <c r="Q17" s="76"/>
      <c r="R17" s="76"/>
      <c r="S17" s="52" t="str">
        <f t="shared" si="0"/>
        <v>Compris entre 00h00 et 5h00</v>
      </c>
      <c r="T17" s="76"/>
      <c r="U17" s="53" t="str">
        <f t="shared" si="1"/>
        <v>Voyageur</v>
      </c>
      <c r="V17" s="76"/>
      <c r="W17" s="76"/>
      <c r="X17" s="76"/>
      <c r="Y17" s="76"/>
      <c r="Z17" s="76"/>
      <c r="AA17" s="76"/>
      <c r="AB17" s="53">
        <f>400</f>
        <v>400</v>
      </c>
      <c r="AC17" s="78" t="str">
        <f>IF(Tableau1[[#This Row],[Type de réponse]]='Paramètre (masquer)'!$A$10,Tableau1[[#This Row],[Période de début *]],"")</f>
        <v/>
      </c>
      <c r="AD17" s="78" t="str">
        <f>IF(Tableau1[[#This Row],[Type de réponse]]='Paramètre (masquer)'!$A$10,Tableau1[[#This Row],[Période de fin *]],"")</f>
        <v/>
      </c>
      <c r="AE17" s="78" t="str">
        <f>IF(Tableau1[[#This Row],[Type de réponse]]='Paramètre (masquer)'!$A$10,Tableau1[[#This Row],[Nuit
LU/MA]],"")</f>
        <v/>
      </c>
      <c r="AF17" s="78" t="str">
        <f>IF(Tableau1[[#This Row],[Type de réponse]]='Paramètre (masquer)'!$A$10,Tableau1[[#This Row],[Nuit
MA/ME]],"")</f>
        <v/>
      </c>
      <c r="AG17" s="78" t="str">
        <f>IF(Tableau1[[#This Row],[Type de réponse]]='Paramètre (masquer)'!$A$10,Tableau1[[#This Row],[Nuit
ME/JE]],"")</f>
        <v/>
      </c>
      <c r="AH17" s="78" t="str">
        <f>IF(Tableau1[[#This Row],[Type de réponse]]='Paramètre (masquer)'!$A$10,Tableau1[[#This Row],[Nuit JE/VE]],"")</f>
        <v/>
      </c>
      <c r="AI17" s="78" t="str">
        <f>IF(Tableau1[[#This Row],[Type de réponse]]='Paramètre (masquer)'!$A$10,Tableau1[[#This Row],[Nuit
VE/SA]],"")</f>
        <v/>
      </c>
      <c r="AJ17" s="78" t="str">
        <f>IF(Tableau1[[#This Row],[Type de réponse]]='Paramètre (masquer)'!$A$10,Tableau1[[#This Row],[Nuit
SA/DI]],"")</f>
        <v/>
      </c>
      <c r="AK17" s="78" t="str">
        <f>IF(Tableau1[[#This Row],[Type de réponse]]='Paramètre (masquer)'!$A$10,Tableau1[[#This Row],[Nuit
DI/LU]],"")</f>
        <v/>
      </c>
      <c r="AL17" s="76" t="str">
        <f>IF(Tableau1[[#This Row],[Nuit
LU /MA]]="Oui",0,IF(Tableau1[[#This Row],[Nuit
LU /MA]]="Non",1,""))</f>
        <v/>
      </c>
      <c r="AM17" s="76" t="str">
        <f>IF(Tableau1[[#This Row],[Nuit
MA/ ME]]="Oui",0,IF(Tableau1[[#This Row],[Nuit
MA/ ME]]="Non",1,""))</f>
        <v/>
      </c>
      <c r="AN17" s="76" t="str">
        <f>IF(Tableau1[[#This Row],[Nuit
ME/ JE]]="Oui",0,IF(Tableau1[[#This Row],[Nuit
ME/ JE]]="Non",1,""))</f>
        <v/>
      </c>
      <c r="AO17" s="76" t="str">
        <f>IF(Tableau1[[#This Row],[Nuit JE/ VE]]="Oui",0,IF(Tableau1[[#This Row],[Nuit JE/ VE]]="Non",1,""))</f>
        <v/>
      </c>
      <c r="AP17" s="76" t="str">
        <f>IF(Tableau1[[#This Row],[Nuit
VE/ SA]]="Oui",0,IF(Tableau1[[#This Row],[Nuit
VE/ SA]]="Non",1,""))</f>
        <v/>
      </c>
      <c r="AQ17" s="76" t="str">
        <f>IF(Tableau1[[#This Row],[Nuit
SA/ DI]]="Oui",0,IF(Tableau1[[#This Row],[Nuit
SA/ DI]]="Non",1,""))</f>
        <v/>
      </c>
      <c r="AR17" s="76" t="str">
        <f>IF(Tableau1[[#This Row],[Nuit
DI/ LU]]="Oui",0,IF(Tableau1[[#This Row],[Nuit
DI/ LU]]="Non",1,""))</f>
        <v/>
      </c>
      <c r="AS17" s="76" t="str">
        <f>IF(Tableau1[[#This Row],[Type de réponse]]='Paramètre (masquer)'!$A$10,Tableau1[[#This Row],[FE]],"")</f>
        <v/>
      </c>
      <c r="AT17" s="76" t="str">
        <f>_xlfn.CONCAT(Tableau1[[#This Row],[LUN]:[DIM]])</f>
        <v/>
      </c>
      <c r="AU17" s="79"/>
      <c r="AV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" s="76" t="e">
        <f>Tableau1[[#This Row],[Nbre de nuits sur la période]]*Tableau1[[#This Row],[Nombre de train accédant / nuit *]]</f>
        <v>#VALUE!</v>
      </c>
      <c r="AY17" s="76" t="e">
        <f>Tableau1[[#This Row],[Uo voies - nuit]]*((59*400/1000)+5)</f>
        <v>#VALUE!</v>
      </c>
    </row>
    <row r="18" spans="1:51" ht="15.75">
      <c r="A18" s="51">
        <f t="shared" si="2"/>
        <v>5</v>
      </c>
      <c r="B18" s="85"/>
      <c r="C18" s="52" t="str">
        <f>IFERROR(VLOOKUP(Tableau1[[#This Row],[Site *
Un fichier Excel par DT]],Tableau7[[#All],[Nom de la gare]:[EIC]],5,FALSE),"")</f>
        <v/>
      </c>
      <c r="D18" s="77"/>
      <c r="E18" s="74"/>
      <c r="F18" s="74"/>
      <c r="G18" s="76"/>
      <c r="H18" s="72" t="str">
        <f>IF(Tableau1[[#This Row],[Régime d''utilisation (Quotidien ? Oui ou Non)]]="Oui","Oui","Non")</f>
        <v>Non</v>
      </c>
      <c r="I18" s="72" t="str">
        <f>IF(Tableau1[[#This Row],[Régime d''utilisation (Quotidien ? Oui ou Non)]]="Oui","Oui","Non")</f>
        <v>Non</v>
      </c>
      <c r="J18" s="72" t="str">
        <f>IF(Tableau1[[#This Row],[Régime d''utilisation (Quotidien ? Oui ou Non)]]="Oui","Oui","Non")</f>
        <v>Non</v>
      </c>
      <c r="K18" s="72" t="str">
        <f>IF(Tableau1[[#This Row],[Régime d''utilisation (Quotidien ? Oui ou Non)]]="Oui","Oui","Non")</f>
        <v>Non</v>
      </c>
      <c r="L18" s="72" t="str">
        <f>IF(Tableau1[[#This Row],[Régime d''utilisation (Quotidien ? Oui ou Non)]]="Oui","Oui","Non")</f>
        <v>Non</v>
      </c>
      <c r="M18" s="72" t="str">
        <f>IF(Tableau1[[#This Row],[Régime d''utilisation (Quotidien ? Oui ou Non)]]="Oui","Oui","Non")</f>
        <v>Non</v>
      </c>
      <c r="N18" s="72" t="str">
        <f>IF(Tableau1[[#This Row],[Régime d''utilisation (Quotidien ? Oui ou Non)]]="Oui","Oui","Non")</f>
        <v>Non</v>
      </c>
      <c r="O18" s="72" t="str">
        <f>IF(Tableau1[[#This Row],[Régime d''utilisation (Quotidien ? Oui ou Non)]]="Oui","Oui","Non")</f>
        <v>Non</v>
      </c>
      <c r="P18" s="76"/>
      <c r="Q18" s="76"/>
      <c r="R18" s="76"/>
      <c r="S18" s="52" t="str">
        <f t="shared" si="0"/>
        <v>Compris entre 00h00 et 5h00</v>
      </c>
      <c r="T18" s="76"/>
      <c r="U18" s="53" t="str">
        <f t="shared" si="1"/>
        <v>Voyageur</v>
      </c>
      <c r="V18" s="76"/>
      <c r="W18" s="76"/>
      <c r="X18" s="76"/>
      <c r="Y18" s="76"/>
      <c r="Z18" s="76"/>
      <c r="AA18" s="76"/>
      <c r="AB18" s="53">
        <f>400</f>
        <v>400</v>
      </c>
      <c r="AC18" s="78" t="str">
        <f>IF(Tableau1[[#This Row],[Type de réponse]]='Paramètre (masquer)'!$A$10,Tableau1[[#This Row],[Période de début *]],"")</f>
        <v/>
      </c>
      <c r="AD18" s="78" t="str">
        <f>IF(Tableau1[[#This Row],[Type de réponse]]='Paramètre (masquer)'!$A$10,Tableau1[[#This Row],[Période de fin *]],"")</f>
        <v/>
      </c>
      <c r="AE18" s="78" t="str">
        <f>IF(Tableau1[[#This Row],[Type de réponse]]='Paramètre (masquer)'!$A$10,Tableau1[[#This Row],[Nuit
LU/MA]],"")</f>
        <v/>
      </c>
      <c r="AF18" s="78" t="str">
        <f>IF(Tableau1[[#This Row],[Type de réponse]]='Paramètre (masquer)'!$A$10,Tableau1[[#This Row],[Nuit
MA/ME]],"")</f>
        <v/>
      </c>
      <c r="AG18" s="78" t="str">
        <f>IF(Tableau1[[#This Row],[Type de réponse]]='Paramètre (masquer)'!$A$10,Tableau1[[#This Row],[Nuit
ME/JE]],"")</f>
        <v/>
      </c>
      <c r="AH18" s="78" t="str">
        <f>IF(Tableau1[[#This Row],[Type de réponse]]='Paramètre (masquer)'!$A$10,Tableau1[[#This Row],[Nuit JE/VE]],"")</f>
        <v/>
      </c>
      <c r="AI18" s="78" t="str">
        <f>IF(Tableau1[[#This Row],[Type de réponse]]='Paramètre (masquer)'!$A$10,Tableau1[[#This Row],[Nuit
VE/SA]],"")</f>
        <v/>
      </c>
      <c r="AJ18" s="78" t="str">
        <f>IF(Tableau1[[#This Row],[Type de réponse]]='Paramètre (masquer)'!$A$10,Tableau1[[#This Row],[Nuit
SA/DI]],"")</f>
        <v/>
      </c>
      <c r="AK18" s="78" t="str">
        <f>IF(Tableau1[[#This Row],[Type de réponse]]='Paramètre (masquer)'!$A$10,Tableau1[[#This Row],[Nuit
DI/LU]],"")</f>
        <v/>
      </c>
      <c r="AL18" s="76" t="str">
        <f>IF(Tableau1[[#This Row],[Nuit
LU /MA]]="Oui",0,IF(Tableau1[[#This Row],[Nuit
LU /MA]]="Non",1,""))</f>
        <v/>
      </c>
      <c r="AM18" s="76" t="str">
        <f>IF(Tableau1[[#This Row],[Nuit
MA/ ME]]="Oui",0,IF(Tableau1[[#This Row],[Nuit
MA/ ME]]="Non",1,""))</f>
        <v/>
      </c>
      <c r="AN18" s="76" t="str">
        <f>IF(Tableau1[[#This Row],[Nuit
ME/ JE]]="Oui",0,IF(Tableau1[[#This Row],[Nuit
ME/ JE]]="Non",1,""))</f>
        <v/>
      </c>
      <c r="AO18" s="76" t="str">
        <f>IF(Tableau1[[#This Row],[Nuit JE/ VE]]="Oui",0,IF(Tableau1[[#This Row],[Nuit JE/ VE]]="Non",1,""))</f>
        <v/>
      </c>
      <c r="AP18" s="76" t="str">
        <f>IF(Tableau1[[#This Row],[Nuit
VE/ SA]]="Oui",0,IF(Tableau1[[#This Row],[Nuit
VE/ SA]]="Non",1,""))</f>
        <v/>
      </c>
      <c r="AQ18" s="76" t="str">
        <f>IF(Tableau1[[#This Row],[Nuit
SA/ DI]]="Oui",0,IF(Tableau1[[#This Row],[Nuit
SA/ DI]]="Non",1,""))</f>
        <v/>
      </c>
      <c r="AR18" s="76" t="str">
        <f>IF(Tableau1[[#This Row],[Nuit
DI/ LU]]="Oui",0,IF(Tableau1[[#This Row],[Nuit
DI/ LU]]="Non",1,""))</f>
        <v/>
      </c>
      <c r="AS18" s="76" t="str">
        <f>IF(Tableau1[[#This Row],[Type de réponse]]='Paramètre (masquer)'!$A$10,Tableau1[[#This Row],[FE]],"")</f>
        <v/>
      </c>
      <c r="AT18" s="76" t="str">
        <f>_xlfn.CONCAT(Tableau1[[#This Row],[LUN]:[DIM]])</f>
        <v/>
      </c>
      <c r="AU18" s="79"/>
      <c r="AV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" s="76" t="e">
        <f>Tableau1[[#This Row],[Nbre de nuits sur la période]]*Tableau1[[#This Row],[Nombre de train accédant / nuit *]]</f>
        <v>#VALUE!</v>
      </c>
      <c r="AY18" s="76" t="e">
        <f>Tableau1[[#This Row],[Uo voies - nuit]]*((59*400/1000)+5)</f>
        <v>#VALUE!</v>
      </c>
    </row>
    <row r="19" spans="1:51" ht="15.75">
      <c r="A19" s="51">
        <f t="shared" si="2"/>
        <v>6</v>
      </c>
      <c r="B19" s="85"/>
      <c r="C19" s="52" t="str">
        <f>IFERROR(VLOOKUP(Tableau1[[#This Row],[Site *
Un fichier Excel par DT]],Tableau7[[#All],[Nom de la gare]:[EIC]],5,FALSE),"")</f>
        <v/>
      </c>
      <c r="D19" s="77"/>
      <c r="E19" s="74"/>
      <c r="F19" s="74"/>
      <c r="G19" s="76"/>
      <c r="H19" s="72" t="str">
        <f>IF(Tableau1[[#This Row],[Régime d''utilisation (Quotidien ? Oui ou Non)]]="Oui","Oui","Non")</f>
        <v>Non</v>
      </c>
      <c r="I19" s="72" t="str">
        <f>IF(Tableau1[[#This Row],[Régime d''utilisation (Quotidien ? Oui ou Non)]]="Oui","Oui","Non")</f>
        <v>Non</v>
      </c>
      <c r="J19" s="72" t="str">
        <f>IF(Tableau1[[#This Row],[Régime d''utilisation (Quotidien ? Oui ou Non)]]="Oui","Oui","Non")</f>
        <v>Non</v>
      </c>
      <c r="K19" s="72" t="str">
        <f>IF(Tableau1[[#This Row],[Régime d''utilisation (Quotidien ? Oui ou Non)]]="Oui","Oui","Non")</f>
        <v>Non</v>
      </c>
      <c r="L19" s="72" t="str">
        <f>IF(Tableau1[[#This Row],[Régime d''utilisation (Quotidien ? Oui ou Non)]]="Oui","Oui","Non")</f>
        <v>Non</v>
      </c>
      <c r="M19" s="72" t="str">
        <f>IF(Tableau1[[#This Row],[Régime d''utilisation (Quotidien ? Oui ou Non)]]="Oui","Oui","Non")</f>
        <v>Non</v>
      </c>
      <c r="N19" s="72" t="str">
        <f>IF(Tableau1[[#This Row],[Régime d''utilisation (Quotidien ? Oui ou Non)]]="Oui","Oui","Non")</f>
        <v>Non</v>
      </c>
      <c r="O19" s="72" t="str">
        <f>IF(Tableau1[[#This Row],[Régime d''utilisation (Quotidien ? Oui ou Non)]]="Oui","Oui","Non")</f>
        <v>Non</v>
      </c>
      <c r="P19" s="76"/>
      <c r="Q19" s="76"/>
      <c r="R19" s="76"/>
      <c r="S19" s="52" t="str">
        <f t="shared" si="0"/>
        <v>Compris entre 00h00 et 5h00</v>
      </c>
      <c r="T19" s="76"/>
      <c r="U19" s="53" t="str">
        <f t="shared" si="1"/>
        <v>Voyageur</v>
      </c>
      <c r="V19" s="76"/>
      <c r="W19" s="76"/>
      <c r="X19" s="76"/>
      <c r="Y19" s="76"/>
      <c r="Z19" s="76"/>
      <c r="AA19" s="76"/>
      <c r="AB19" s="53">
        <f>400</f>
        <v>400</v>
      </c>
      <c r="AC19" s="78" t="str">
        <f>IF(Tableau1[[#This Row],[Type de réponse]]='Paramètre (masquer)'!$A$10,Tableau1[[#This Row],[Période de début *]],"")</f>
        <v/>
      </c>
      <c r="AD19" s="78" t="str">
        <f>IF(Tableau1[[#This Row],[Type de réponse]]='Paramètre (masquer)'!$A$10,Tableau1[[#This Row],[Période de fin *]],"")</f>
        <v/>
      </c>
      <c r="AE19" s="78" t="str">
        <f>IF(Tableau1[[#This Row],[Type de réponse]]='Paramètre (masquer)'!$A$10,Tableau1[[#This Row],[Nuit
LU/MA]],"")</f>
        <v/>
      </c>
      <c r="AF19" s="78" t="str">
        <f>IF(Tableau1[[#This Row],[Type de réponse]]='Paramètre (masquer)'!$A$10,Tableau1[[#This Row],[Nuit
MA/ME]],"")</f>
        <v/>
      </c>
      <c r="AG19" s="78" t="str">
        <f>IF(Tableau1[[#This Row],[Type de réponse]]='Paramètre (masquer)'!$A$10,Tableau1[[#This Row],[Nuit
ME/JE]],"")</f>
        <v/>
      </c>
      <c r="AH19" s="78" t="str">
        <f>IF(Tableau1[[#This Row],[Type de réponse]]='Paramètre (masquer)'!$A$10,Tableau1[[#This Row],[Nuit JE/VE]],"")</f>
        <v/>
      </c>
      <c r="AI19" s="78" t="str">
        <f>IF(Tableau1[[#This Row],[Type de réponse]]='Paramètre (masquer)'!$A$10,Tableau1[[#This Row],[Nuit
VE/SA]],"")</f>
        <v/>
      </c>
      <c r="AJ19" s="78" t="str">
        <f>IF(Tableau1[[#This Row],[Type de réponse]]='Paramètre (masquer)'!$A$10,Tableau1[[#This Row],[Nuit
SA/DI]],"")</f>
        <v/>
      </c>
      <c r="AK19" s="78" t="str">
        <f>IF(Tableau1[[#This Row],[Type de réponse]]='Paramètre (masquer)'!$A$10,Tableau1[[#This Row],[Nuit
DI/LU]],"")</f>
        <v/>
      </c>
      <c r="AL19" s="76" t="str">
        <f>IF(Tableau1[[#This Row],[Nuit
LU /MA]]="Oui",0,IF(Tableau1[[#This Row],[Nuit
LU /MA]]="Non",1,""))</f>
        <v/>
      </c>
      <c r="AM19" s="76" t="str">
        <f>IF(Tableau1[[#This Row],[Nuit
MA/ ME]]="Oui",0,IF(Tableau1[[#This Row],[Nuit
MA/ ME]]="Non",1,""))</f>
        <v/>
      </c>
      <c r="AN19" s="76" t="str">
        <f>IF(Tableau1[[#This Row],[Nuit
ME/ JE]]="Oui",0,IF(Tableau1[[#This Row],[Nuit
ME/ JE]]="Non",1,""))</f>
        <v/>
      </c>
      <c r="AO19" s="76" t="str">
        <f>IF(Tableau1[[#This Row],[Nuit JE/ VE]]="Oui",0,IF(Tableau1[[#This Row],[Nuit JE/ VE]]="Non",1,""))</f>
        <v/>
      </c>
      <c r="AP19" s="76" t="str">
        <f>IF(Tableau1[[#This Row],[Nuit
VE/ SA]]="Oui",0,IF(Tableau1[[#This Row],[Nuit
VE/ SA]]="Non",1,""))</f>
        <v/>
      </c>
      <c r="AQ19" s="76" t="str">
        <f>IF(Tableau1[[#This Row],[Nuit
SA/ DI]]="Oui",0,IF(Tableau1[[#This Row],[Nuit
SA/ DI]]="Non",1,""))</f>
        <v/>
      </c>
      <c r="AR19" s="76" t="str">
        <f>IF(Tableau1[[#This Row],[Nuit
DI/ LU]]="Oui",0,IF(Tableau1[[#This Row],[Nuit
DI/ LU]]="Non",1,""))</f>
        <v/>
      </c>
      <c r="AS19" s="76" t="str">
        <f>IF(Tableau1[[#This Row],[Type de réponse]]='Paramètre (masquer)'!$A$10,Tableau1[[#This Row],[FE]],"")</f>
        <v/>
      </c>
      <c r="AT19" s="76" t="str">
        <f>_xlfn.CONCAT(Tableau1[[#This Row],[LUN]:[DIM]])</f>
        <v/>
      </c>
      <c r="AU19" s="79"/>
      <c r="AV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" s="76" t="e">
        <f>Tableau1[[#This Row],[Nbre de nuits sur la période]]*Tableau1[[#This Row],[Nombre de train accédant / nuit *]]</f>
        <v>#VALUE!</v>
      </c>
      <c r="AY19" s="76" t="e">
        <f>Tableau1[[#This Row],[Uo voies - nuit]]*((59*400/1000)+5)</f>
        <v>#VALUE!</v>
      </c>
    </row>
    <row r="20" spans="1:51" ht="15.75">
      <c r="A20" s="51">
        <f t="shared" si="2"/>
        <v>7</v>
      </c>
      <c r="B20" s="85"/>
      <c r="C20" s="52" t="str">
        <f>IFERROR(VLOOKUP(Tableau1[[#This Row],[Site *
Un fichier Excel par DT]],Tableau7[[#All],[Nom de la gare]:[EIC]],5,FALSE),"")</f>
        <v/>
      </c>
      <c r="D20" s="77"/>
      <c r="E20" s="74"/>
      <c r="F20" s="74"/>
      <c r="G20" s="76"/>
      <c r="H20" s="72" t="str">
        <f>IF(Tableau1[[#This Row],[Régime d''utilisation (Quotidien ? Oui ou Non)]]="Oui","Oui","Non")</f>
        <v>Non</v>
      </c>
      <c r="I20" s="72" t="str">
        <f>IF(Tableau1[[#This Row],[Régime d''utilisation (Quotidien ? Oui ou Non)]]="Oui","Oui","Non")</f>
        <v>Non</v>
      </c>
      <c r="J20" s="72" t="str">
        <f>IF(Tableau1[[#This Row],[Régime d''utilisation (Quotidien ? Oui ou Non)]]="Oui","Oui","Non")</f>
        <v>Non</v>
      </c>
      <c r="K20" s="72" t="str">
        <f>IF(Tableau1[[#This Row],[Régime d''utilisation (Quotidien ? Oui ou Non)]]="Oui","Oui","Non")</f>
        <v>Non</v>
      </c>
      <c r="L20" s="72" t="str">
        <f>IF(Tableau1[[#This Row],[Régime d''utilisation (Quotidien ? Oui ou Non)]]="Oui","Oui","Non")</f>
        <v>Non</v>
      </c>
      <c r="M20" s="72" t="str">
        <f>IF(Tableau1[[#This Row],[Régime d''utilisation (Quotidien ? Oui ou Non)]]="Oui","Oui","Non")</f>
        <v>Non</v>
      </c>
      <c r="N20" s="72" t="str">
        <f>IF(Tableau1[[#This Row],[Régime d''utilisation (Quotidien ? Oui ou Non)]]="Oui","Oui","Non")</f>
        <v>Non</v>
      </c>
      <c r="O20" s="72" t="str">
        <f>IF(Tableau1[[#This Row],[Régime d''utilisation (Quotidien ? Oui ou Non)]]="Oui","Oui","Non")</f>
        <v>Non</v>
      </c>
      <c r="P20" s="76"/>
      <c r="Q20" s="76"/>
      <c r="R20" s="76"/>
      <c r="S20" s="52" t="str">
        <f t="shared" si="0"/>
        <v>Compris entre 00h00 et 5h00</v>
      </c>
      <c r="T20" s="76"/>
      <c r="U20" s="53" t="str">
        <f t="shared" si="1"/>
        <v>Voyageur</v>
      </c>
      <c r="V20" s="76"/>
      <c r="W20" s="76"/>
      <c r="X20" s="76"/>
      <c r="Y20" s="76"/>
      <c r="Z20" s="76"/>
      <c r="AA20" s="76"/>
      <c r="AB20" s="53">
        <f>400</f>
        <v>400</v>
      </c>
      <c r="AC20" s="78" t="str">
        <f>IF(Tableau1[[#This Row],[Type de réponse]]='Paramètre (masquer)'!$A$10,Tableau1[[#This Row],[Période de début *]],"")</f>
        <v/>
      </c>
      <c r="AD20" s="78" t="str">
        <f>IF(Tableau1[[#This Row],[Type de réponse]]='Paramètre (masquer)'!$A$10,Tableau1[[#This Row],[Période de fin *]],"")</f>
        <v/>
      </c>
      <c r="AE20" s="78" t="str">
        <f>IF(Tableau1[[#This Row],[Type de réponse]]='Paramètre (masquer)'!$A$10,Tableau1[[#This Row],[Nuit
LU/MA]],"")</f>
        <v/>
      </c>
      <c r="AF20" s="78" t="str">
        <f>IF(Tableau1[[#This Row],[Type de réponse]]='Paramètre (masquer)'!$A$10,Tableau1[[#This Row],[Nuit
MA/ME]],"")</f>
        <v/>
      </c>
      <c r="AG20" s="78" t="str">
        <f>IF(Tableau1[[#This Row],[Type de réponse]]='Paramètre (masquer)'!$A$10,Tableau1[[#This Row],[Nuit
ME/JE]],"")</f>
        <v/>
      </c>
      <c r="AH20" s="78" t="str">
        <f>IF(Tableau1[[#This Row],[Type de réponse]]='Paramètre (masquer)'!$A$10,Tableau1[[#This Row],[Nuit JE/VE]],"")</f>
        <v/>
      </c>
      <c r="AI20" s="78" t="str">
        <f>IF(Tableau1[[#This Row],[Type de réponse]]='Paramètre (masquer)'!$A$10,Tableau1[[#This Row],[Nuit
VE/SA]],"")</f>
        <v/>
      </c>
      <c r="AJ20" s="78" t="str">
        <f>IF(Tableau1[[#This Row],[Type de réponse]]='Paramètre (masquer)'!$A$10,Tableau1[[#This Row],[Nuit
SA/DI]],"")</f>
        <v/>
      </c>
      <c r="AK20" s="78" t="str">
        <f>IF(Tableau1[[#This Row],[Type de réponse]]='Paramètre (masquer)'!$A$10,Tableau1[[#This Row],[Nuit
DI/LU]],"")</f>
        <v/>
      </c>
      <c r="AL20" s="76" t="str">
        <f>IF(Tableau1[[#This Row],[Nuit
LU /MA]]="Oui",0,IF(Tableau1[[#This Row],[Nuit
LU /MA]]="Non",1,""))</f>
        <v/>
      </c>
      <c r="AM20" s="76" t="str">
        <f>IF(Tableau1[[#This Row],[Nuit
MA/ ME]]="Oui",0,IF(Tableau1[[#This Row],[Nuit
MA/ ME]]="Non",1,""))</f>
        <v/>
      </c>
      <c r="AN20" s="76" t="str">
        <f>IF(Tableau1[[#This Row],[Nuit
ME/ JE]]="Oui",0,IF(Tableau1[[#This Row],[Nuit
ME/ JE]]="Non",1,""))</f>
        <v/>
      </c>
      <c r="AO20" s="76" t="str">
        <f>IF(Tableau1[[#This Row],[Nuit JE/ VE]]="Oui",0,IF(Tableau1[[#This Row],[Nuit JE/ VE]]="Non",1,""))</f>
        <v/>
      </c>
      <c r="AP20" s="76" t="str">
        <f>IF(Tableau1[[#This Row],[Nuit
VE/ SA]]="Oui",0,IF(Tableau1[[#This Row],[Nuit
VE/ SA]]="Non",1,""))</f>
        <v/>
      </c>
      <c r="AQ20" s="76" t="str">
        <f>IF(Tableau1[[#This Row],[Nuit
SA/ DI]]="Oui",0,IF(Tableau1[[#This Row],[Nuit
SA/ DI]]="Non",1,""))</f>
        <v/>
      </c>
      <c r="AR20" s="76" t="str">
        <f>IF(Tableau1[[#This Row],[Nuit
DI/ LU]]="Oui",0,IF(Tableau1[[#This Row],[Nuit
DI/ LU]]="Non",1,""))</f>
        <v/>
      </c>
      <c r="AS20" s="76" t="str">
        <f>IF(Tableau1[[#This Row],[Type de réponse]]='Paramètre (masquer)'!$A$10,Tableau1[[#This Row],[FE]],"")</f>
        <v/>
      </c>
      <c r="AT20" s="76" t="str">
        <f>_xlfn.CONCAT(Tableau1[[#This Row],[LUN]:[DIM]])</f>
        <v/>
      </c>
      <c r="AU20" s="79"/>
      <c r="AV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" s="76" t="e">
        <f>Tableau1[[#This Row],[Nbre de nuits sur la période]]*Tableau1[[#This Row],[Nombre de train accédant / nuit *]]</f>
        <v>#VALUE!</v>
      </c>
      <c r="AY20" s="76" t="e">
        <f>Tableau1[[#This Row],[Uo voies - nuit]]*((59*400/1000)+5)</f>
        <v>#VALUE!</v>
      </c>
    </row>
    <row r="21" spans="1:51" ht="15.75">
      <c r="A21" s="51">
        <f t="shared" si="2"/>
        <v>8</v>
      </c>
      <c r="B21" s="85"/>
      <c r="C21" s="52" t="str">
        <f>IFERROR(VLOOKUP(Tableau1[[#This Row],[Site *
Un fichier Excel par DT]],Tableau7[[#All],[Nom de la gare]:[EIC]],5,FALSE),"")</f>
        <v/>
      </c>
      <c r="D21" s="77"/>
      <c r="E21" s="74"/>
      <c r="F21" s="74"/>
      <c r="G21" s="76"/>
      <c r="H21" s="72" t="str">
        <f>IF(Tableau1[[#This Row],[Régime d''utilisation (Quotidien ? Oui ou Non)]]="Oui","Oui","Non")</f>
        <v>Non</v>
      </c>
      <c r="I21" s="72" t="str">
        <f>IF(Tableau1[[#This Row],[Régime d''utilisation (Quotidien ? Oui ou Non)]]="Oui","Oui","Non")</f>
        <v>Non</v>
      </c>
      <c r="J21" s="72" t="str">
        <f>IF(Tableau1[[#This Row],[Régime d''utilisation (Quotidien ? Oui ou Non)]]="Oui","Oui","Non")</f>
        <v>Non</v>
      </c>
      <c r="K21" s="72" t="str">
        <f>IF(Tableau1[[#This Row],[Régime d''utilisation (Quotidien ? Oui ou Non)]]="Oui","Oui","Non")</f>
        <v>Non</v>
      </c>
      <c r="L21" s="72" t="str">
        <f>IF(Tableau1[[#This Row],[Régime d''utilisation (Quotidien ? Oui ou Non)]]="Oui","Oui","Non")</f>
        <v>Non</v>
      </c>
      <c r="M21" s="72" t="str">
        <f>IF(Tableau1[[#This Row],[Régime d''utilisation (Quotidien ? Oui ou Non)]]="Oui","Oui","Non")</f>
        <v>Non</v>
      </c>
      <c r="N21" s="72" t="str">
        <f>IF(Tableau1[[#This Row],[Régime d''utilisation (Quotidien ? Oui ou Non)]]="Oui","Oui","Non")</f>
        <v>Non</v>
      </c>
      <c r="O21" s="72" t="str">
        <f>IF(Tableau1[[#This Row],[Régime d''utilisation (Quotidien ? Oui ou Non)]]="Oui","Oui","Non")</f>
        <v>Non</v>
      </c>
      <c r="P21" s="76"/>
      <c r="Q21" s="76"/>
      <c r="R21" s="76"/>
      <c r="S21" s="52" t="str">
        <f t="shared" si="0"/>
        <v>Compris entre 00h00 et 5h00</v>
      </c>
      <c r="T21" s="76"/>
      <c r="U21" s="53" t="str">
        <f t="shared" si="1"/>
        <v>Voyageur</v>
      </c>
      <c r="V21" s="76"/>
      <c r="W21" s="76"/>
      <c r="X21" s="76"/>
      <c r="Y21" s="76"/>
      <c r="Z21" s="76"/>
      <c r="AA21" s="76"/>
      <c r="AB21" s="53">
        <f>400</f>
        <v>400</v>
      </c>
      <c r="AC21" s="78" t="str">
        <f>IF(Tableau1[[#This Row],[Type de réponse]]='Paramètre (masquer)'!$A$10,Tableau1[[#This Row],[Période de début *]],"")</f>
        <v/>
      </c>
      <c r="AD21" s="78" t="str">
        <f>IF(Tableau1[[#This Row],[Type de réponse]]='Paramètre (masquer)'!$A$10,Tableau1[[#This Row],[Période de fin *]],"")</f>
        <v/>
      </c>
      <c r="AE21" s="78" t="str">
        <f>IF(Tableau1[[#This Row],[Type de réponse]]='Paramètre (masquer)'!$A$10,Tableau1[[#This Row],[Nuit
LU/MA]],"")</f>
        <v/>
      </c>
      <c r="AF21" s="78" t="str">
        <f>IF(Tableau1[[#This Row],[Type de réponse]]='Paramètre (masquer)'!$A$10,Tableau1[[#This Row],[Nuit
MA/ME]],"")</f>
        <v/>
      </c>
      <c r="AG21" s="78" t="str">
        <f>IF(Tableau1[[#This Row],[Type de réponse]]='Paramètre (masquer)'!$A$10,Tableau1[[#This Row],[Nuit
ME/JE]],"")</f>
        <v/>
      </c>
      <c r="AH21" s="78" t="str">
        <f>IF(Tableau1[[#This Row],[Type de réponse]]='Paramètre (masquer)'!$A$10,Tableau1[[#This Row],[Nuit JE/VE]],"")</f>
        <v/>
      </c>
      <c r="AI21" s="78" t="str">
        <f>IF(Tableau1[[#This Row],[Type de réponse]]='Paramètre (masquer)'!$A$10,Tableau1[[#This Row],[Nuit
VE/SA]],"")</f>
        <v/>
      </c>
      <c r="AJ21" s="78" t="str">
        <f>IF(Tableau1[[#This Row],[Type de réponse]]='Paramètre (masquer)'!$A$10,Tableau1[[#This Row],[Nuit
SA/DI]],"")</f>
        <v/>
      </c>
      <c r="AK21" s="78" t="str">
        <f>IF(Tableau1[[#This Row],[Type de réponse]]='Paramètre (masquer)'!$A$10,Tableau1[[#This Row],[Nuit
DI/LU]],"")</f>
        <v/>
      </c>
      <c r="AL21" s="76" t="str">
        <f>IF(Tableau1[[#This Row],[Nuit
LU /MA]]="Oui",0,IF(Tableau1[[#This Row],[Nuit
LU /MA]]="Non",1,""))</f>
        <v/>
      </c>
      <c r="AM21" s="76" t="str">
        <f>IF(Tableau1[[#This Row],[Nuit
MA/ ME]]="Oui",0,IF(Tableau1[[#This Row],[Nuit
MA/ ME]]="Non",1,""))</f>
        <v/>
      </c>
      <c r="AN21" s="76" t="str">
        <f>IF(Tableau1[[#This Row],[Nuit
ME/ JE]]="Oui",0,IF(Tableau1[[#This Row],[Nuit
ME/ JE]]="Non",1,""))</f>
        <v/>
      </c>
      <c r="AO21" s="76" t="str">
        <f>IF(Tableau1[[#This Row],[Nuit JE/ VE]]="Oui",0,IF(Tableau1[[#This Row],[Nuit JE/ VE]]="Non",1,""))</f>
        <v/>
      </c>
      <c r="AP21" s="76" t="str">
        <f>IF(Tableau1[[#This Row],[Nuit
VE/ SA]]="Oui",0,IF(Tableau1[[#This Row],[Nuit
VE/ SA]]="Non",1,""))</f>
        <v/>
      </c>
      <c r="AQ21" s="76" t="str">
        <f>IF(Tableau1[[#This Row],[Nuit
SA/ DI]]="Oui",0,IF(Tableau1[[#This Row],[Nuit
SA/ DI]]="Non",1,""))</f>
        <v/>
      </c>
      <c r="AR21" s="76" t="str">
        <f>IF(Tableau1[[#This Row],[Nuit
DI/ LU]]="Oui",0,IF(Tableau1[[#This Row],[Nuit
DI/ LU]]="Non",1,""))</f>
        <v/>
      </c>
      <c r="AS21" s="76" t="str">
        <f>IF(Tableau1[[#This Row],[Type de réponse]]='Paramètre (masquer)'!$A$10,Tableau1[[#This Row],[FE]],"")</f>
        <v/>
      </c>
      <c r="AT21" s="76" t="str">
        <f>_xlfn.CONCAT(Tableau1[[#This Row],[LUN]:[DIM]])</f>
        <v/>
      </c>
      <c r="AU21" s="79"/>
      <c r="AV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" s="76" t="e">
        <f>Tableau1[[#This Row],[Nbre de nuits sur la période]]*Tableau1[[#This Row],[Nombre de train accédant / nuit *]]</f>
        <v>#VALUE!</v>
      </c>
      <c r="AY21" s="76" t="e">
        <f>Tableau1[[#This Row],[Uo voies - nuit]]*((59*400/1000)+5)</f>
        <v>#VALUE!</v>
      </c>
    </row>
    <row r="22" spans="1:51" ht="15.75">
      <c r="A22" s="51">
        <f t="shared" si="2"/>
        <v>9</v>
      </c>
      <c r="B22" s="85"/>
      <c r="C22" s="52" t="str">
        <f>IFERROR(VLOOKUP(Tableau1[[#This Row],[Site *
Un fichier Excel par DT]],Tableau7[[#All],[Nom de la gare]:[EIC]],5,FALSE),"")</f>
        <v/>
      </c>
      <c r="D22" s="77"/>
      <c r="E22" s="74"/>
      <c r="F22" s="74"/>
      <c r="G22" s="76"/>
      <c r="H22" s="72" t="str">
        <f>IF(Tableau1[[#This Row],[Régime d''utilisation (Quotidien ? Oui ou Non)]]="Oui","Oui","Non")</f>
        <v>Non</v>
      </c>
      <c r="I22" s="72" t="str">
        <f>IF(Tableau1[[#This Row],[Régime d''utilisation (Quotidien ? Oui ou Non)]]="Oui","Oui","Non")</f>
        <v>Non</v>
      </c>
      <c r="J22" s="72" t="str">
        <f>IF(Tableau1[[#This Row],[Régime d''utilisation (Quotidien ? Oui ou Non)]]="Oui","Oui","Non")</f>
        <v>Non</v>
      </c>
      <c r="K22" s="72" t="str">
        <f>IF(Tableau1[[#This Row],[Régime d''utilisation (Quotidien ? Oui ou Non)]]="Oui","Oui","Non")</f>
        <v>Non</v>
      </c>
      <c r="L22" s="72" t="str">
        <f>IF(Tableau1[[#This Row],[Régime d''utilisation (Quotidien ? Oui ou Non)]]="Oui","Oui","Non")</f>
        <v>Non</v>
      </c>
      <c r="M22" s="72" t="str">
        <f>IF(Tableau1[[#This Row],[Régime d''utilisation (Quotidien ? Oui ou Non)]]="Oui","Oui","Non")</f>
        <v>Non</v>
      </c>
      <c r="N22" s="72" t="str">
        <f>IF(Tableau1[[#This Row],[Régime d''utilisation (Quotidien ? Oui ou Non)]]="Oui","Oui","Non")</f>
        <v>Non</v>
      </c>
      <c r="O22" s="72" t="str">
        <f>IF(Tableau1[[#This Row],[Régime d''utilisation (Quotidien ? Oui ou Non)]]="Oui","Oui","Non")</f>
        <v>Non</v>
      </c>
      <c r="P22" s="76"/>
      <c r="Q22" s="76"/>
      <c r="R22" s="76"/>
      <c r="S22" s="52" t="str">
        <f t="shared" si="0"/>
        <v>Compris entre 00h00 et 5h00</v>
      </c>
      <c r="T22" s="76"/>
      <c r="U22" s="53" t="str">
        <f t="shared" si="1"/>
        <v>Voyageur</v>
      </c>
      <c r="V22" s="76"/>
      <c r="W22" s="76"/>
      <c r="X22" s="76"/>
      <c r="Y22" s="76"/>
      <c r="Z22" s="76"/>
      <c r="AA22" s="76"/>
      <c r="AB22" s="53">
        <f>400</f>
        <v>400</v>
      </c>
      <c r="AC22" s="78" t="str">
        <f>IF(Tableau1[[#This Row],[Type de réponse]]='Paramètre (masquer)'!$A$10,Tableau1[[#This Row],[Période de début *]],"")</f>
        <v/>
      </c>
      <c r="AD22" s="78" t="str">
        <f>IF(Tableau1[[#This Row],[Type de réponse]]='Paramètre (masquer)'!$A$10,Tableau1[[#This Row],[Période de fin *]],"")</f>
        <v/>
      </c>
      <c r="AE22" s="78" t="str">
        <f>IF(Tableau1[[#This Row],[Type de réponse]]='Paramètre (masquer)'!$A$10,Tableau1[[#This Row],[Nuit
LU/MA]],"")</f>
        <v/>
      </c>
      <c r="AF22" s="78" t="str">
        <f>IF(Tableau1[[#This Row],[Type de réponse]]='Paramètre (masquer)'!$A$10,Tableau1[[#This Row],[Nuit
MA/ME]],"")</f>
        <v/>
      </c>
      <c r="AG22" s="78" t="str">
        <f>IF(Tableau1[[#This Row],[Type de réponse]]='Paramètre (masquer)'!$A$10,Tableau1[[#This Row],[Nuit
ME/JE]],"")</f>
        <v/>
      </c>
      <c r="AH22" s="78" t="str">
        <f>IF(Tableau1[[#This Row],[Type de réponse]]='Paramètre (masquer)'!$A$10,Tableau1[[#This Row],[Nuit JE/VE]],"")</f>
        <v/>
      </c>
      <c r="AI22" s="78" t="str">
        <f>IF(Tableau1[[#This Row],[Type de réponse]]='Paramètre (masquer)'!$A$10,Tableau1[[#This Row],[Nuit
VE/SA]],"")</f>
        <v/>
      </c>
      <c r="AJ22" s="78" t="str">
        <f>IF(Tableau1[[#This Row],[Type de réponse]]='Paramètre (masquer)'!$A$10,Tableau1[[#This Row],[Nuit
SA/DI]],"")</f>
        <v/>
      </c>
      <c r="AK22" s="78" t="str">
        <f>IF(Tableau1[[#This Row],[Type de réponse]]='Paramètre (masquer)'!$A$10,Tableau1[[#This Row],[Nuit
DI/LU]],"")</f>
        <v/>
      </c>
      <c r="AL22" s="76" t="str">
        <f>IF(Tableau1[[#This Row],[Nuit
LU /MA]]="Oui",0,IF(Tableau1[[#This Row],[Nuit
LU /MA]]="Non",1,""))</f>
        <v/>
      </c>
      <c r="AM22" s="76" t="str">
        <f>IF(Tableau1[[#This Row],[Nuit
MA/ ME]]="Oui",0,IF(Tableau1[[#This Row],[Nuit
MA/ ME]]="Non",1,""))</f>
        <v/>
      </c>
      <c r="AN22" s="76" t="str">
        <f>IF(Tableau1[[#This Row],[Nuit
ME/ JE]]="Oui",0,IF(Tableau1[[#This Row],[Nuit
ME/ JE]]="Non",1,""))</f>
        <v/>
      </c>
      <c r="AO22" s="76" t="str">
        <f>IF(Tableau1[[#This Row],[Nuit JE/ VE]]="Oui",0,IF(Tableau1[[#This Row],[Nuit JE/ VE]]="Non",1,""))</f>
        <v/>
      </c>
      <c r="AP22" s="76" t="str">
        <f>IF(Tableau1[[#This Row],[Nuit
VE/ SA]]="Oui",0,IF(Tableau1[[#This Row],[Nuit
VE/ SA]]="Non",1,""))</f>
        <v/>
      </c>
      <c r="AQ22" s="76" t="str">
        <f>IF(Tableau1[[#This Row],[Nuit
SA/ DI]]="Oui",0,IF(Tableau1[[#This Row],[Nuit
SA/ DI]]="Non",1,""))</f>
        <v/>
      </c>
      <c r="AR22" s="76" t="str">
        <f>IF(Tableau1[[#This Row],[Nuit
DI/ LU]]="Oui",0,IF(Tableau1[[#This Row],[Nuit
DI/ LU]]="Non",1,""))</f>
        <v/>
      </c>
      <c r="AS22" s="76" t="str">
        <f>IF(Tableau1[[#This Row],[Type de réponse]]='Paramètre (masquer)'!$A$10,Tableau1[[#This Row],[FE]],"")</f>
        <v/>
      </c>
      <c r="AT22" s="76" t="str">
        <f>_xlfn.CONCAT(Tableau1[[#This Row],[LUN]:[DIM]])</f>
        <v/>
      </c>
      <c r="AU22" s="79"/>
      <c r="AV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" s="76" t="e">
        <f>Tableau1[[#This Row],[Nbre de nuits sur la période]]*Tableau1[[#This Row],[Nombre de train accédant / nuit *]]</f>
        <v>#VALUE!</v>
      </c>
      <c r="AY22" s="76" t="e">
        <f>Tableau1[[#This Row],[Uo voies - nuit]]*((59*400/1000)+5)</f>
        <v>#VALUE!</v>
      </c>
    </row>
    <row r="23" spans="1:51" ht="15.75">
      <c r="A23" s="51">
        <f t="shared" si="2"/>
        <v>10</v>
      </c>
      <c r="B23" s="85"/>
      <c r="C23" s="52" t="str">
        <f>IFERROR(VLOOKUP(Tableau1[[#This Row],[Site *
Un fichier Excel par DT]],Tableau7[[#All],[Nom de la gare]:[EIC]],5,FALSE),"")</f>
        <v/>
      </c>
      <c r="D23" s="77"/>
      <c r="E23" s="74"/>
      <c r="F23" s="74"/>
      <c r="G23" s="76"/>
      <c r="H23" s="72" t="str">
        <f>IF(Tableau1[[#This Row],[Régime d''utilisation (Quotidien ? Oui ou Non)]]="Oui","Oui","Non")</f>
        <v>Non</v>
      </c>
      <c r="I23" s="72" t="str">
        <f>IF(Tableau1[[#This Row],[Régime d''utilisation (Quotidien ? Oui ou Non)]]="Oui","Oui","Non")</f>
        <v>Non</v>
      </c>
      <c r="J23" s="72" t="str">
        <f>IF(Tableau1[[#This Row],[Régime d''utilisation (Quotidien ? Oui ou Non)]]="Oui","Oui","Non")</f>
        <v>Non</v>
      </c>
      <c r="K23" s="72" t="str">
        <f>IF(Tableau1[[#This Row],[Régime d''utilisation (Quotidien ? Oui ou Non)]]="Oui","Oui","Non")</f>
        <v>Non</v>
      </c>
      <c r="L23" s="72" t="str">
        <f>IF(Tableau1[[#This Row],[Régime d''utilisation (Quotidien ? Oui ou Non)]]="Oui","Oui","Non")</f>
        <v>Non</v>
      </c>
      <c r="M23" s="72" t="str">
        <f>IF(Tableau1[[#This Row],[Régime d''utilisation (Quotidien ? Oui ou Non)]]="Oui","Oui","Non")</f>
        <v>Non</v>
      </c>
      <c r="N23" s="72" t="str">
        <f>IF(Tableau1[[#This Row],[Régime d''utilisation (Quotidien ? Oui ou Non)]]="Oui","Oui","Non")</f>
        <v>Non</v>
      </c>
      <c r="O23" s="72" t="str">
        <f>IF(Tableau1[[#This Row],[Régime d''utilisation (Quotidien ? Oui ou Non)]]="Oui","Oui","Non")</f>
        <v>Non</v>
      </c>
      <c r="P23" s="76"/>
      <c r="Q23" s="76"/>
      <c r="R23" s="76"/>
      <c r="S23" s="52" t="str">
        <f t="shared" si="0"/>
        <v>Compris entre 00h00 et 5h00</v>
      </c>
      <c r="T23" s="76"/>
      <c r="U23" s="53" t="str">
        <f t="shared" si="1"/>
        <v>Voyageur</v>
      </c>
      <c r="V23" s="76"/>
      <c r="W23" s="76"/>
      <c r="X23" s="76"/>
      <c r="Y23" s="76"/>
      <c r="Z23" s="76"/>
      <c r="AA23" s="76"/>
      <c r="AB23" s="53">
        <f>400</f>
        <v>400</v>
      </c>
      <c r="AC23" s="78" t="str">
        <f>IF(Tableau1[[#This Row],[Type de réponse]]='Paramètre (masquer)'!$A$10,Tableau1[[#This Row],[Période de début *]],"")</f>
        <v/>
      </c>
      <c r="AD23" s="78" t="str">
        <f>IF(Tableau1[[#This Row],[Type de réponse]]='Paramètre (masquer)'!$A$10,Tableau1[[#This Row],[Période de fin *]],"")</f>
        <v/>
      </c>
      <c r="AE23" s="78" t="str">
        <f>IF(Tableau1[[#This Row],[Type de réponse]]='Paramètre (masquer)'!$A$10,Tableau1[[#This Row],[Nuit
LU/MA]],"")</f>
        <v/>
      </c>
      <c r="AF23" s="78" t="str">
        <f>IF(Tableau1[[#This Row],[Type de réponse]]='Paramètre (masquer)'!$A$10,Tableau1[[#This Row],[Nuit
MA/ME]],"")</f>
        <v/>
      </c>
      <c r="AG23" s="78" t="str">
        <f>IF(Tableau1[[#This Row],[Type de réponse]]='Paramètre (masquer)'!$A$10,Tableau1[[#This Row],[Nuit
ME/JE]],"")</f>
        <v/>
      </c>
      <c r="AH23" s="78" t="str">
        <f>IF(Tableau1[[#This Row],[Type de réponse]]='Paramètre (masquer)'!$A$10,Tableau1[[#This Row],[Nuit JE/VE]],"")</f>
        <v/>
      </c>
      <c r="AI23" s="78" t="str">
        <f>IF(Tableau1[[#This Row],[Type de réponse]]='Paramètre (masquer)'!$A$10,Tableau1[[#This Row],[Nuit
VE/SA]],"")</f>
        <v/>
      </c>
      <c r="AJ23" s="78" t="str">
        <f>IF(Tableau1[[#This Row],[Type de réponse]]='Paramètre (masquer)'!$A$10,Tableau1[[#This Row],[Nuit
SA/DI]],"")</f>
        <v/>
      </c>
      <c r="AK23" s="78" t="str">
        <f>IF(Tableau1[[#This Row],[Type de réponse]]='Paramètre (masquer)'!$A$10,Tableau1[[#This Row],[Nuit
DI/LU]],"")</f>
        <v/>
      </c>
      <c r="AL23" s="76" t="str">
        <f>IF(Tableau1[[#This Row],[Nuit
LU /MA]]="Oui",0,IF(Tableau1[[#This Row],[Nuit
LU /MA]]="Non",1,""))</f>
        <v/>
      </c>
      <c r="AM23" s="76" t="str">
        <f>IF(Tableau1[[#This Row],[Nuit
MA/ ME]]="Oui",0,IF(Tableau1[[#This Row],[Nuit
MA/ ME]]="Non",1,""))</f>
        <v/>
      </c>
      <c r="AN23" s="76" t="str">
        <f>IF(Tableau1[[#This Row],[Nuit
ME/ JE]]="Oui",0,IF(Tableau1[[#This Row],[Nuit
ME/ JE]]="Non",1,""))</f>
        <v/>
      </c>
      <c r="AO23" s="76" t="str">
        <f>IF(Tableau1[[#This Row],[Nuit JE/ VE]]="Oui",0,IF(Tableau1[[#This Row],[Nuit JE/ VE]]="Non",1,""))</f>
        <v/>
      </c>
      <c r="AP23" s="76" t="str">
        <f>IF(Tableau1[[#This Row],[Nuit
VE/ SA]]="Oui",0,IF(Tableau1[[#This Row],[Nuit
VE/ SA]]="Non",1,""))</f>
        <v/>
      </c>
      <c r="AQ23" s="76" t="str">
        <f>IF(Tableau1[[#This Row],[Nuit
SA/ DI]]="Oui",0,IF(Tableau1[[#This Row],[Nuit
SA/ DI]]="Non",1,""))</f>
        <v/>
      </c>
      <c r="AR23" s="76" t="str">
        <f>IF(Tableau1[[#This Row],[Nuit
DI/ LU]]="Oui",0,IF(Tableau1[[#This Row],[Nuit
DI/ LU]]="Non",1,""))</f>
        <v/>
      </c>
      <c r="AS23" s="76" t="str">
        <f>IF(Tableau1[[#This Row],[Type de réponse]]='Paramètre (masquer)'!$A$10,Tableau1[[#This Row],[FE]],"")</f>
        <v/>
      </c>
      <c r="AT23" s="76" t="str">
        <f>_xlfn.CONCAT(Tableau1[[#This Row],[LUN]:[DIM]])</f>
        <v/>
      </c>
      <c r="AU23" s="79"/>
      <c r="AV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" s="76" t="e">
        <f>Tableau1[[#This Row],[Nbre de nuits sur la période]]*Tableau1[[#This Row],[Nombre de train accédant / nuit *]]</f>
        <v>#VALUE!</v>
      </c>
      <c r="AY23" s="76" t="e">
        <f>Tableau1[[#This Row],[Uo voies - nuit]]*((59*400/1000)+5)</f>
        <v>#VALUE!</v>
      </c>
    </row>
    <row r="24" spans="1:51" ht="15.75">
      <c r="A24" s="51">
        <f t="shared" si="2"/>
        <v>11</v>
      </c>
      <c r="B24" s="85"/>
      <c r="C24" s="52" t="str">
        <f>IFERROR(VLOOKUP(Tableau1[[#This Row],[Site *
Un fichier Excel par DT]],Tableau7[[#All],[Nom de la gare]:[EIC]],5,FALSE),"")</f>
        <v/>
      </c>
      <c r="D24" s="77"/>
      <c r="E24" s="74"/>
      <c r="F24" s="74"/>
      <c r="G24" s="76"/>
      <c r="H24" s="72" t="str">
        <f>IF(Tableau1[[#This Row],[Régime d''utilisation (Quotidien ? Oui ou Non)]]="Oui","Oui","Non")</f>
        <v>Non</v>
      </c>
      <c r="I24" s="72" t="str">
        <f>IF(Tableau1[[#This Row],[Régime d''utilisation (Quotidien ? Oui ou Non)]]="Oui","Oui","Non")</f>
        <v>Non</v>
      </c>
      <c r="J24" s="72" t="str">
        <f>IF(Tableau1[[#This Row],[Régime d''utilisation (Quotidien ? Oui ou Non)]]="Oui","Oui","Non")</f>
        <v>Non</v>
      </c>
      <c r="K24" s="72" t="str">
        <f>IF(Tableau1[[#This Row],[Régime d''utilisation (Quotidien ? Oui ou Non)]]="Oui","Oui","Non")</f>
        <v>Non</v>
      </c>
      <c r="L24" s="72" t="str">
        <f>IF(Tableau1[[#This Row],[Régime d''utilisation (Quotidien ? Oui ou Non)]]="Oui","Oui","Non")</f>
        <v>Non</v>
      </c>
      <c r="M24" s="72" t="str">
        <f>IF(Tableau1[[#This Row],[Régime d''utilisation (Quotidien ? Oui ou Non)]]="Oui","Oui","Non")</f>
        <v>Non</v>
      </c>
      <c r="N24" s="72" t="str">
        <f>IF(Tableau1[[#This Row],[Régime d''utilisation (Quotidien ? Oui ou Non)]]="Oui","Oui","Non")</f>
        <v>Non</v>
      </c>
      <c r="O24" s="72" t="str">
        <f>IF(Tableau1[[#This Row],[Régime d''utilisation (Quotidien ? Oui ou Non)]]="Oui","Oui","Non")</f>
        <v>Non</v>
      </c>
      <c r="P24" s="76"/>
      <c r="Q24" s="76"/>
      <c r="R24" s="76"/>
      <c r="S24" s="52" t="str">
        <f t="shared" si="0"/>
        <v>Compris entre 00h00 et 5h00</v>
      </c>
      <c r="T24" s="76"/>
      <c r="U24" s="53" t="str">
        <f t="shared" si="1"/>
        <v>Voyageur</v>
      </c>
      <c r="V24" s="76"/>
      <c r="W24" s="76"/>
      <c r="X24" s="76"/>
      <c r="Y24" s="76"/>
      <c r="Z24" s="76"/>
      <c r="AA24" s="76"/>
      <c r="AB24" s="53">
        <f>400</f>
        <v>400</v>
      </c>
      <c r="AC24" s="78" t="str">
        <f>IF(Tableau1[[#This Row],[Type de réponse]]='Paramètre (masquer)'!$A$10,Tableau1[[#This Row],[Période de début *]],"")</f>
        <v/>
      </c>
      <c r="AD24" s="78" t="str">
        <f>IF(Tableau1[[#This Row],[Type de réponse]]='Paramètre (masquer)'!$A$10,Tableau1[[#This Row],[Période de fin *]],"")</f>
        <v/>
      </c>
      <c r="AE24" s="78" t="str">
        <f>IF(Tableau1[[#This Row],[Type de réponse]]='Paramètre (masquer)'!$A$10,Tableau1[[#This Row],[Nuit
LU/MA]],"")</f>
        <v/>
      </c>
      <c r="AF24" s="78" t="str">
        <f>IF(Tableau1[[#This Row],[Type de réponse]]='Paramètre (masquer)'!$A$10,Tableau1[[#This Row],[Nuit
MA/ME]],"")</f>
        <v/>
      </c>
      <c r="AG24" s="78" t="str">
        <f>IF(Tableau1[[#This Row],[Type de réponse]]='Paramètre (masquer)'!$A$10,Tableau1[[#This Row],[Nuit
ME/JE]],"")</f>
        <v/>
      </c>
      <c r="AH24" s="78" t="str">
        <f>IF(Tableau1[[#This Row],[Type de réponse]]='Paramètre (masquer)'!$A$10,Tableau1[[#This Row],[Nuit JE/VE]],"")</f>
        <v/>
      </c>
      <c r="AI24" s="78" t="str">
        <f>IF(Tableau1[[#This Row],[Type de réponse]]='Paramètre (masquer)'!$A$10,Tableau1[[#This Row],[Nuit
VE/SA]],"")</f>
        <v/>
      </c>
      <c r="AJ24" s="78" t="str">
        <f>IF(Tableau1[[#This Row],[Type de réponse]]='Paramètre (masquer)'!$A$10,Tableau1[[#This Row],[Nuit
SA/DI]],"")</f>
        <v/>
      </c>
      <c r="AK24" s="78" t="str">
        <f>IF(Tableau1[[#This Row],[Type de réponse]]='Paramètre (masquer)'!$A$10,Tableau1[[#This Row],[Nuit
DI/LU]],"")</f>
        <v/>
      </c>
      <c r="AL24" s="76" t="str">
        <f>IF(Tableau1[[#This Row],[Nuit
LU /MA]]="Oui",0,IF(Tableau1[[#This Row],[Nuit
LU /MA]]="Non",1,""))</f>
        <v/>
      </c>
      <c r="AM24" s="76" t="str">
        <f>IF(Tableau1[[#This Row],[Nuit
MA/ ME]]="Oui",0,IF(Tableau1[[#This Row],[Nuit
MA/ ME]]="Non",1,""))</f>
        <v/>
      </c>
      <c r="AN24" s="76" t="str">
        <f>IF(Tableau1[[#This Row],[Nuit
ME/ JE]]="Oui",0,IF(Tableau1[[#This Row],[Nuit
ME/ JE]]="Non",1,""))</f>
        <v/>
      </c>
      <c r="AO24" s="76" t="str">
        <f>IF(Tableau1[[#This Row],[Nuit JE/ VE]]="Oui",0,IF(Tableau1[[#This Row],[Nuit JE/ VE]]="Non",1,""))</f>
        <v/>
      </c>
      <c r="AP24" s="76" t="str">
        <f>IF(Tableau1[[#This Row],[Nuit
VE/ SA]]="Oui",0,IF(Tableau1[[#This Row],[Nuit
VE/ SA]]="Non",1,""))</f>
        <v/>
      </c>
      <c r="AQ24" s="76" t="str">
        <f>IF(Tableau1[[#This Row],[Nuit
SA/ DI]]="Oui",0,IF(Tableau1[[#This Row],[Nuit
SA/ DI]]="Non",1,""))</f>
        <v/>
      </c>
      <c r="AR24" s="76" t="str">
        <f>IF(Tableau1[[#This Row],[Nuit
DI/ LU]]="Oui",0,IF(Tableau1[[#This Row],[Nuit
DI/ LU]]="Non",1,""))</f>
        <v/>
      </c>
      <c r="AS24" s="76" t="str">
        <f>IF(Tableau1[[#This Row],[Type de réponse]]='Paramètre (masquer)'!$A$10,Tableau1[[#This Row],[FE]],"")</f>
        <v/>
      </c>
      <c r="AT24" s="76" t="str">
        <f>_xlfn.CONCAT(Tableau1[[#This Row],[LUN]:[DIM]])</f>
        <v/>
      </c>
      <c r="AU24" s="79"/>
      <c r="AV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" s="76" t="e">
        <f>Tableau1[[#This Row],[Nbre de nuits sur la période]]*Tableau1[[#This Row],[Nombre de train accédant / nuit *]]</f>
        <v>#VALUE!</v>
      </c>
      <c r="AY24" s="76" t="e">
        <f>Tableau1[[#This Row],[Uo voies - nuit]]*((59*400/1000)+5)</f>
        <v>#VALUE!</v>
      </c>
    </row>
    <row r="25" spans="1:51" ht="15.75">
      <c r="A25" s="51">
        <f t="shared" si="2"/>
        <v>12</v>
      </c>
      <c r="B25" s="85"/>
      <c r="C25" s="52" t="str">
        <f>IFERROR(VLOOKUP(Tableau1[[#This Row],[Site *
Un fichier Excel par DT]],Tableau7[[#All],[Nom de la gare]:[EIC]],5,FALSE),"")</f>
        <v/>
      </c>
      <c r="D25" s="77"/>
      <c r="E25" s="74"/>
      <c r="F25" s="74"/>
      <c r="G25" s="76"/>
      <c r="H25" s="72" t="str">
        <f>IF(Tableau1[[#This Row],[Régime d''utilisation (Quotidien ? Oui ou Non)]]="Oui","Oui","Non")</f>
        <v>Non</v>
      </c>
      <c r="I25" s="72" t="str">
        <f>IF(Tableau1[[#This Row],[Régime d''utilisation (Quotidien ? Oui ou Non)]]="Oui","Oui","Non")</f>
        <v>Non</v>
      </c>
      <c r="J25" s="72" t="str">
        <f>IF(Tableau1[[#This Row],[Régime d''utilisation (Quotidien ? Oui ou Non)]]="Oui","Oui","Non")</f>
        <v>Non</v>
      </c>
      <c r="K25" s="72" t="str">
        <f>IF(Tableau1[[#This Row],[Régime d''utilisation (Quotidien ? Oui ou Non)]]="Oui","Oui","Non")</f>
        <v>Non</v>
      </c>
      <c r="L25" s="72" t="str">
        <f>IF(Tableau1[[#This Row],[Régime d''utilisation (Quotidien ? Oui ou Non)]]="Oui","Oui","Non")</f>
        <v>Non</v>
      </c>
      <c r="M25" s="72" t="str">
        <f>IF(Tableau1[[#This Row],[Régime d''utilisation (Quotidien ? Oui ou Non)]]="Oui","Oui","Non")</f>
        <v>Non</v>
      </c>
      <c r="N25" s="72" t="str">
        <f>IF(Tableau1[[#This Row],[Régime d''utilisation (Quotidien ? Oui ou Non)]]="Oui","Oui","Non")</f>
        <v>Non</v>
      </c>
      <c r="O25" s="72" t="str">
        <f>IF(Tableau1[[#This Row],[Régime d''utilisation (Quotidien ? Oui ou Non)]]="Oui","Oui","Non")</f>
        <v>Non</v>
      </c>
      <c r="P25" s="76"/>
      <c r="Q25" s="76"/>
      <c r="R25" s="76"/>
      <c r="S25" s="52" t="str">
        <f t="shared" si="0"/>
        <v>Compris entre 00h00 et 5h00</v>
      </c>
      <c r="T25" s="76"/>
      <c r="U25" s="53" t="str">
        <f t="shared" si="1"/>
        <v>Voyageur</v>
      </c>
      <c r="V25" s="76"/>
      <c r="W25" s="76"/>
      <c r="X25" s="76"/>
      <c r="Y25" s="76"/>
      <c r="Z25" s="76"/>
      <c r="AA25" s="76"/>
      <c r="AB25" s="53">
        <f>400</f>
        <v>400</v>
      </c>
      <c r="AC25" s="78" t="str">
        <f>IF(Tableau1[[#This Row],[Type de réponse]]='Paramètre (masquer)'!$A$10,Tableau1[[#This Row],[Période de début *]],"")</f>
        <v/>
      </c>
      <c r="AD25" s="78" t="str">
        <f>IF(Tableau1[[#This Row],[Type de réponse]]='Paramètre (masquer)'!$A$10,Tableau1[[#This Row],[Période de fin *]],"")</f>
        <v/>
      </c>
      <c r="AE25" s="78" t="str">
        <f>IF(Tableau1[[#This Row],[Type de réponse]]='Paramètre (masquer)'!$A$10,Tableau1[[#This Row],[Nuit
LU/MA]],"")</f>
        <v/>
      </c>
      <c r="AF25" s="78" t="str">
        <f>IF(Tableau1[[#This Row],[Type de réponse]]='Paramètre (masquer)'!$A$10,Tableau1[[#This Row],[Nuit
MA/ME]],"")</f>
        <v/>
      </c>
      <c r="AG25" s="78" t="str">
        <f>IF(Tableau1[[#This Row],[Type de réponse]]='Paramètre (masquer)'!$A$10,Tableau1[[#This Row],[Nuit
ME/JE]],"")</f>
        <v/>
      </c>
      <c r="AH25" s="78" t="str">
        <f>IF(Tableau1[[#This Row],[Type de réponse]]='Paramètre (masquer)'!$A$10,Tableau1[[#This Row],[Nuit JE/VE]],"")</f>
        <v/>
      </c>
      <c r="AI25" s="78" t="str">
        <f>IF(Tableau1[[#This Row],[Type de réponse]]='Paramètre (masquer)'!$A$10,Tableau1[[#This Row],[Nuit
VE/SA]],"")</f>
        <v/>
      </c>
      <c r="AJ25" s="78" t="str">
        <f>IF(Tableau1[[#This Row],[Type de réponse]]='Paramètre (masquer)'!$A$10,Tableau1[[#This Row],[Nuit
SA/DI]],"")</f>
        <v/>
      </c>
      <c r="AK25" s="78" t="str">
        <f>IF(Tableau1[[#This Row],[Type de réponse]]='Paramètre (masquer)'!$A$10,Tableau1[[#This Row],[Nuit
DI/LU]],"")</f>
        <v/>
      </c>
      <c r="AL25" s="76" t="str">
        <f>IF(Tableau1[[#This Row],[Nuit
LU /MA]]="Oui",0,IF(Tableau1[[#This Row],[Nuit
LU /MA]]="Non",1,""))</f>
        <v/>
      </c>
      <c r="AM25" s="76" t="str">
        <f>IF(Tableau1[[#This Row],[Nuit
MA/ ME]]="Oui",0,IF(Tableau1[[#This Row],[Nuit
MA/ ME]]="Non",1,""))</f>
        <v/>
      </c>
      <c r="AN25" s="76" t="str">
        <f>IF(Tableau1[[#This Row],[Nuit
ME/ JE]]="Oui",0,IF(Tableau1[[#This Row],[Nuit
ME/ JE]]="Non",1,""))</f>
        <v/>
      </c>
      <c r="AO25" s="76" t="str">
        <f>IF(Tableau1[[#This Row],[Nuit JE/ VE]]="Oui",0,IF(Tableau1[[#This Row],[Nuit JE/ VE]]="Non",1,""))</f>
        <v/>
      </c>
      <c r="AP25" s="76" t="str">
        <f>IF(Tableau1[[#This Row],[Nuit
VE/ SA]]="Oui",0,IF(Tableau1[[#This Row],[Nuit
VE/ SA]]="Non",1,""))</f>
        <v/>
      </c>
      <c r="AQ25" s="76" t="str">
        <f>IF(Tableau1[[#This Row],[Nuit
SA/ DI]]="Oui",0,IF(Tableau1[[#This Row],[Nuit
SA/ DI]]="Non",1,""))</f>
        <v/>
      </c>
      <c r="AR25" s="76" t="str">
        <f>IF(Tableau1[[#This Row],[Nuit
DI/ LU]]="Oui",0,IF(Tableau1[[#This Row],[Nuit
DI/ LU]]="Non",1,""))</f>
        <v/>
      </c>
      <c r="AS25" s="76" t="str">
        <f>IF(Tableau1[[#This Row],[Type de réponse]]='Paramètre (masquer)'!$A$10,Tableau1[[#This Row],[FE]],"")</f>
        <v/>
      </c>
      <c r="AT25" s="76" t="str">
        <f>_xlfn.CONCAT(Tableau1[[#This Row],[LUN]:[DIM]])</f>
        <v/>
      </c>
      <c r="AU25" s="79"/>
      <c r="AV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" s="76" t="e">
        <f>Tableau1[[#This Row],[Nbre de nuits sur la période]]*Tableau1[[#This Row],[Nombre de train accédant / nuit *]]</f>
        <v>#VALUE!</v>
      </c>
      <c r="AY25" s="76" t="e">
        <f>Tableau1[[#This Row],[Uo voies - nuit]]*((59*400/1000)+5)</f>
        <v>#VALUE!</v>
      </c>
    </row>
    <row r="26" spans="1:51" ht="15.75">
      <c r="A26" s="51">
        <f t="shared" si="2"/>
        <v>13</v>
      </c>
      <c r="B26" s="85"/>
      <c r="C26" s="52" t="str">
        <f>IFERROR(VLOOKUP(Tableau1[[#This Row],[Site *
Un fichier Excel par DT]],Tableau7[[#All],[Nom de la gare]:[EIC]],5,FALSE),"")</f>
        <v/>
      </c>
      <c r="D26" s="77"/>
      <c r="E26" s="74"/>
      <c r="F26" s="74"/>
      <c r="G26" s="76"/>
      <c r="H26" s="72" t="str">
        <f>IF(Tableau1[[#This Row],[Régime d''utilisation (Quotidien ? Oui ou Non)]]="Oui","Oui","Non")</f>
        <v>Non</v>
      </c>
      <c r="I26" s="72" t="str">
        <f>IF(Tableau1[[#This Row],[Régime d''utilisation (Quotidien ? Oui ou Non)]]="Oui","Oui","Non")</f>
        <v>Non</v>
      </c>
      <c r="J26" s="72" t="str">
        <f>IF(Tableau1[[#This Row],[Régime d''utilisation (Quotidien ? Oui ou Non)]]="Oui","Oui","Non")</f>
        <v>Non</v>
      </c>
      <c r="K26" s="72" t="str">
        <f>IF(Tableau1[[#This Row],[Régime d''utilisation (Quotidien ? Oui ou Non)]]="Oui","Oui","Non")</f>
        <v>Non</v>
      </c>
      <c r="L26" s="72" t="str">
        <f>IF(Tableau1[[#This Row],[Régime d''utilisation (Quotidien ? Oui ou Non)]]="Oui","Oui","Non")</f>
        <v>Non</v>
      </c>
      <c r="M26" s="72" t="str">
        <f>IF(Tableau1[[#This Row],[Régime d''utilisation (Quotidien ? Oui ou Non)]]="Oui","Oui","Non")</f>
        <v>Non</v>
      </c>
      <c r="N26" s="72" t="str">
        <f>IF(Tableau1[[#This Row],[Régime d''utilisation (Quotidien ? Oui ou Non)]]="Oui","Oui","Non")</f>
        <v>Non</v>
      </c>
      <c r="O26" s="72" t="str">
        <f>IF(Tableau1[[#This Row],[Régime d''utilisation (Quotidien ? Oui ou Non)]]="Oui","Oui","Non")</f>
        <v>Non</v>
      </c>
      <c r="P26" s="76"/>
      <c r="Q26" s="76"/>
      <c r="R26" s="76"/>
      <c r="S26" s="52" t="str">
        <f t="shared" si="0"/>
        <v>Compris entre 00h00 et 5h00</v>
      </c>
      <c r="T26" s="76"/>
      <c r="U26" s="53" t="str">
        <f t="shared" si="1"/>
        <v>Voyageur</v>
      </c>
      <c r="V26" s="76"/>
      <c r="W26" s="76"/>
      <c r="X26" s="76"/>
      <c r="Y26" s="76"/>
      <c r="Z26" s="76"/>
      <c r="AA26" s="76"/>
      <c r="AB26" s="53">
        <f>400</f>
        <v>400</v>
      </c>
      <c r="AC26" s="78" t="str">
        <f>IF(Tableau1[[#This Row],[Type de réponse]]='Paramètre (masquer)'!$A$10,Tableau1[[#This Row],[Période de début *]],"")</f>
        <v/>
      </c>
      <c r="AD26" s="78" t="str">
        <f>IF(Tableau1[[#This Row],[Type de réponse]]='Paramètre (masquer)'!$A$10,Tableau1[[#This Row],[Période de fin *]],"")</f>
        <v/>
      </c>
      <c r="AE26" s="78" t="str">
        <f>IF(Tableau1[[#This Row],[Type de réponse]]='Paramètre (masquer)'!$A$10,Tableau1[[#This Row],[Nuit
LU/MA]],"")</f>
        <v/>
      </c>
      <c r="AF26" s="78" t="str">
        <f>IF(Tableau1[[#This Row],[Type de réponse]]='Paramètre (masquer)'!$A$10,Tableau1[[#This Row],[Nuit
MA/ME]],"")</f>
        <v/>
      </c>
      <c r="AG26" s="78" t="str">
        <f>IF(Tableau1[[#This Row],[Type de réponse]]='Paramètre (masquer)'!$A$10,Tableau1[[#This Row],[Nuit
ME/JE]],"")</f>
        <v/>
      </c>
      <c r="AH26" s="78" t="str">
        <f>IF(Tableau1[[#This Row],[Type de réponse]]='Paramètre (masquer)'!$A$10,Tableau1[[#This Row],[Nuit JE/VE]],"")</f>
        <v/>
      </c>
      <c r="AI26" s="78" t="str">
        <f>IF(Tableau1[[#This Row],[Type de réponse]]='Paramètre (masquer)'!$A$10,Tableau1[[#This Row],[Nuit
VE/SA]],"")</f>
        <v/>
      </c>
      <c r="AJ26" s="78" t="str">
        <f>IF(Tableau1[[#This Row],[Type de réponse]]='Paramètre (masquer)'!$A$10,Tableau1[[#This Row],[Nuit
SA/DI]],"")</f>
        <v/>
      </c>
      <c r="AK26" s="78" t="str">
        <f>IF(Tableau1[[#This Row],[Type de réponse]]='Paramètre (masquer)'!$A$10,Tableau1[[#This Row],[Nuit
DI/LU]],"")</f>
        <v/>
      </c>
      <c r="AL26" s="76" t="str">
        <f>IF(Tableau1[[#This Row],[Nuit
LU /MA]]="Oui",0,IF(Tableau1[[#This Row],[Nuit
LU /MA]]="Non",1,""))</f>
        <v/>
      </c>
      <c r="AM26" s="76" t="str">
        <f>IF(Tableau1[[#This Row],[Nuit
MA/ ME]]="Oui",0,IF(Tableau1[[#This Row],[Nuit
MA/ ME]]="Non",1,""))</f>
        <v/>
      </c>
      <c r="AN26" s="76" t="str">
        <f>IF(Tableau1[[#This Row],[Nuit
ME/ JE]]="Oui",0,IF(Tableau1[[#This Row],[Nuit
ME/ JE]]="Non",1,""))</f>
        <v/>
      </c>
      <c r="AO26" s="76" t="str">
        <f>IF(Tableau1[[#This Row],[Nuit JE/ VE]]="Oui",0,IF(Tableau1[[#This Row],[Nuit JE/ VE]]="Non",1,""))</f>
        <v/>
      </c>
      <c r="AP26" s="76" t="str">
        <f>IF(Tableau1[[#This Row],[Nuit
VE/ SA]]="Oui",0,IF(Tableau1[[#This Row],[Nuit
VE/ SA]]="Non",1,""))</f>
        <v/>
      </c>
      <c r="AQ26" s="76" t="str">
        <f>IF(Tableau1[[#This Row],[Nuit
SA/ DI]]="Oui",0,IF(Tableau1[[#This Row],[Nuit
SA/ DI]]="Non",1,""))</f>
        <v/>
      </c>
      <c r="AR26" s="76" t="str">
        <f>IF(Tableau1[[#This Row],[Nuit
DI/ LU]]="Oui",0,IF(Tableau1[[#This Row],[Nuit
DI/ LU]]="Non",1,""))</f>
        <v/>
      </c>
      <c r="AS26" s="76" t="str">
        <f>IF(Tableau1[[#This Row],[Type de réponse]]='Paramètre (masquer)'!$A$10,Tableau1[[#This Row],[FE]],"")</f>
        <v/>
      </c>
      <c r="AT26" s="76" t="str">
        <f>_xlfn.CONCAT(Tableau1[[#This Row],[LUN]:[DIM]])</f>
        <v/>
      </c>
      <c r="AU26" s="79"/>
      <c r="AV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" s="76" t="e">
        <f>Tableau1[[#This Row],[Nbre de nuits sur la période]]*Tableau1[[#This Row],[Nombre de train accédant / nuit *]]</f>
        <v>#VALUE!</v>
      </c>
      <c r="AY26" s="76" t="e">
        <f>Tableau1[[#This Row],[Uo voies - nuit]]*((59*400/1000)+5)</f>
        <v>#VALUE!</v>
      </c>
    </row>
    <row r="27" spans="1:51" ht="15.75">
      <c r="A27" s="51">
        <f t="shared" si="2"/>
        <v>14</v>
      </c>
      <c r="B27" s="85"/>
      <c r="C27" s="52" t="str">
        <f>IFERROR(VLOOKUP(Tableau1[[#This Row],[Site *
Un fichier Excel par DT]],Tableau7[[#All],[Nom de la gare]:[EIC]],5,FALSE),"")</f>
        <v/>
      </c>
      <c r="D27" s="77"/>
      <c r="E27" s="74"/>
      <c r="F27" s="74"/>
      <c r="G27" s="76"/>
      <c r="H27" s="72" t="str">
        <f>IF(Tableau1[[#This Row],[Régime d''utilisation (Quotidien ? Oui ou Non)]]="Oui","Oui","Non")</f>
        <v>Non</v>
      </c>
      <c r="I27" s="72" t="str">
        <f>IF(Tableau1[[#This Row],[Régime d''utilisation (Quotidien ? Oui ou Non)]]="Oui","Oui","Non")</f>
        <v>Non</v>
      </c>
      <c r="J27" s="72" t="str">
        <f>IF(Tableau1[[#This Row],[Régime d''utilisation (Quotidien ? Oui ou Non)]]="Oui","Oui","Non")</f>
        <v>Non</v>
      </c>
      <c r="K27" s="72" t="str">
        <f>IF(Tableau1[[#This Row],[Régime d''utilisation (Quotidien ? Oui ou Non)]]="Oui","Oui","Non")</f>
        <v>Non</v>
      </c>
      <c r="L27" s="72" t="str">
        <f>IF(Tableau1[[#This Row],[Régime d''utilisation (Quotidien ? Oui ou Non)]]="Oui","Oui","Non")</f>
        <v>Non</v>
      </c>
      <c r="M27" s="72" t="str">
        <f>IF(Tableau1[[#This Row],[Régime d''utilisation (Quotidien ? Oui ou Non)]]="Oui","Oui","Non")</f>
        <v>Non</v>
      </c>
      <c r="N27" s="72" t="str">
        <f>IF(Tableau1[[#This Row],[Régime d''utilisation (Quotidien ? Oui ou Non)]]="Oui","Oui","Non")</f>
        <v>Non</v>
      </c>
      <c r="O27" s="72" t="str">
        <f>IF(Tableau1[[#This Row],[Régime d''utilisation (Quotidien ? Oui ou Non)]]="Oui","Oui","Non")</f>
        <v>Non</v>
      </c>
      <c r="P27" s="76"/>
      <c r="Q27" s="76"/>
      <c r="R27" s="76"/>
      <c r="S27" s="52" t="str">
        <f t="shared" si="0"/>
        <v>Compris entre 00h00 et 5h00</v>
      </c>
      <c r="T27" s="76"/>
      <c r="U27" s="53" t="str">
        <f t="shared" si="1"/>
        <v>Voyageur</v>
      </c>
      <c r="V27" s="76"/>
      <c r="W27" s="76"/>
      <c r="X27" s="76"/>
      <c r="Y27" s="76"/>
      <c r="Z27" s="76"/>
      <c r="AA27" s="76"/>
      <c r="AB27" s="53">
        <f>400</f>
        <v>400</v>
      </c>
      <c r="AC27" s="78" t="str">
        <f>IF(Tableau1[[#This Row],[Type de réponse]]='Paramètre (masquer)'!$A$10,Tableau1[[#This Row],[Période de début *]],"")</f>
        <v/>
      </c>
      <c r="AD27" s="78" t="str">
        <f>IF(Tableau1[[#This Row],[Type de réponse]]='Paramètre (masquer)'!$A$10,Tableau1[[#This Row],[Période de fin *]],"")</f>
        <v/>
      </c>
      <c r="AE27" s="78" t="str">
        <f>IF(Tableau1[[#This Row],[Type de réponse]]='Paramètre (masquer)'!$A$10,Tableau1[[#This Row],[Nuit
LU/MA]],"")</f>
        <v/>
      </c>
      <c r="AF27" s="78" t="str">
        <f>IF(Tableau1[[#This Row],[Type de réponse]]='Paramètre (masquer)'!$A$10,Tableau1[[#This Row],[Nuit
MA/ME]],"")</f>
        <v/>
      </c>
      <c r="AG27" s="78" t="str">
        <f>IF(Tableau1[[#This Row],[Type de réponse]]='Paramètre (masquer)'!$A$10,Tableau1[[#This Row],[Nuit
ME/JE]],"")</f>
        <v/>
      </c>
      <c r="AH27" s="78" t="str">
        <f>IF(Tableau1[[#This Row],[Type de réponse]]='Paramètre (masquer)'!$A$10,Tableau1[[#This Row],[Nuit JE/VE]],"")</f>
        <v/>
      </c>
      <c r="AI27" s="78" t="str">
        <f>IF(Tableau1[[#This Row],[Type de réponse]]='Paramètre (masquer)'!$A$10,Tableau1[[#This Row],[Nuit
VE/SA]],"")</f>
        <v/>
      </c>
      <c r="AJ27" s="78" t="str">
        <f>IF(Tableau1[[#This Row],[Type de réponse]]='Paramètre (masquer)'!$A$10,Tableau1[[#This Row],[Nuit
SA/DI]],"")</f>
        <v/>
      </c>
      <c r="AK27" s="78" t="str">
        <f>IF(Tableau1[[#This Row],[Type de réponse]]='Paramètre (masquer)'!$A$10,Tableau1[[#This Row],[Nuit
DI/LU]],"")</f>
        <v/>
      </c>
      <c r="AL27" s="76" t="str">
        <f>IF(Tableau1[[#This Row],[Nuit
LU /MA]]="Oui",0,IF(Tableau1[[#This Row],[Nuit
LU /MA]]="Non",1,""))</f>
        <v/>
      </c>
      <c r="AM27" s="76" t="str">
        <f>IF(Tableau1[[#This Row],[Nuit
MA/ ME]]="Oui",0,IF(Tableau1[[#This Row],[Nuit
MA/ ME]]="Non",1,""))</f>
        <v/>
      </c>
      <c r="AN27" s="76" t="str">
        <f>IF(Tableau1[[#This Row],[Nuit
ME/ JE]]="Oui",0,IF(Tableau1[[#This Row],[Nuit
ME/ JE]]="Non",1,""))</f>
        <v/>
      </c>
      <c r="AO27" s="76" t="str">
        <f>IF(Tableau1[[#This Row],[Nuit JE/ VE]]="Oui",0,IF(Tableau1[[#This Row],[Nuit JE/ VE]]="Non",1,""))</f>
        <v/>
      </c>
      <c r="AP27" s="76" t="str">
        <f>IF(Tableau1[[#This Row],[Nuit
VE/ SA]]="Oui",0,IF(Tableau1[[#This Row],[Nuit
VE/ SA]]="Non",1,""))</f>
        <v/>
      </c>
      <c r="AQ27" s="76" t="str">
        <f>IF(Tableau1[[#This Row],[Nuit
SA/ DI]]="Oui",0,IF(Tableau1[[#This Row],[Nuit
SA/ DI]]="Non",1,""))</f>
        <v/>
      </c>
      <c r="AR27" s="76" t="str">
        <f>IF(Tableau1[[#This Row],[Nuit
DI/ LU]]="Oui",0,IF(Tableau1[[#This Row],[Nuit
DI/ LU]]="Non",1,""))</f>
        <v/>
      </c>
      <c r="AS27" s="76" t="str">
        <f>IF(Tableau1[[#This Row],[Type de réponse]]='Paramètre (masquer)'!$A$10,Tableau1[[#This Row],[FE]],"")</f>
        <v/>
      </c>
      <c r="AT27" s="76" t="str">
        <f>_xlfn.CONCAT(Tableau1[[#This Row],[LUN]:[DIM]])</f>
        <v/>
      </c>
      <c r="AU27" s="79"/>
      <c r="AV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" s="76" t="e">
        <f>Tableau1[[#This Row],[Nbre de nuits sur la période]]*Tableau1[[#This Row],[Nombre de train accédant / nuit *]]</f>
        <v>#VALUE!</v>
      </c>
      <c r="AY27" s="76" t="e">
        <f>Tableau1[[#This Row],[Uo voies - nuit]]*((59*400/1000)+5)</f>
        <v>#VALUE!</v>
      </c>
    </row>
    <row r="28" spans="1:51" ht="15.75">
      <c r="A28" s="51">
        <f t="shared" si="2"/>
        <v>15</v>
      </c>
      <c r="B28" s="85"/>
      <c r="C28" s="52" t="str">
        <f>IFERROR(VLOOKUP(Tableau1[[#This Row],[Site *
Un fichier Excel par DT]],Tableau7[[#All],[Nom de la gare]:[EIC]],5,FALSE),"")</f>
        <v/>
      </c>
      <c r="D28" s="77"/>
      <c r="E28" s="74"/>
      <c r="F28" s="74"/>
      <c r="G28" s="76"/>
      <c r="H28" s="72" t="str">
        <f>IF(Tableau1[[#This Row],[Régime d''utilisation (Quotidien ? Oui ou Non)]]="Oui","Oui","Non")</f>
        <v>Non</v>
      </c>
      <c r="I28" s="72" t="str">
        <f>IF(Tableau1[[#This Row],[Régime d''utilisation (Quotidien ? Oui ou Non)]]="Oui","Oui","Non")</f>
        <v>Non</v>
      </c>
      <c r="J28" s="72" t="str">
        <f>IF(Tableau1[[#This Row],[Régime d''utilisation (Quotidien ? Oui ou Non)]]="Oui","Oui","Non")</f>
        <v>Non</v>
      </c>
      <c r="K28" s="72" t="str">
        <f>IF(Tableau1[[#This Row],[Régime d''utilisation (Quotidien ? Oui ou Non)]]="Oui","Oui","Non")</f>
        <v>Non</v>
      </c>
      <c r="L28" s="72" t="str">
        <f>IF(Tableau1[[#This Row],[Régime d''utilisation (Quotidien ? Oui ou Non)]]="Oui","Oui","Non")</f>
        <v>Non</v>
      </c>
      <c r="M28" s="72" t="str">
        <f>IF(Tableau1[[#This Row],[Régime d''utilisation (Quotidien ? Oui ou Non)]]="Oui","Oui","Non")</f>
        <v>Non</v>
      </c>
      <c r="N28" s="72" t="str">
        <f>IF(Tableau1[[#This Row],[Régime d''utilisation (Quotidien ? Oui ou Non)]]="Oui","Oui","Non")</f>
        <v>Non</v>
      </c>
      <c r="O28" s="72" t="str">
        <f>IF(Tableau1[[#This Row],[Régime d''utilisation (Quotidien ? Oui ou Non)]]="Oui","Oui","Non")</f>
        <v>Non</v>
      </c>
      <c r="P28" s="76"/>
      <c r="Q28" s="76"/>
      <c r="R28" s="76"/>
      <c r="S28" s="52" t="str">
        <f t="shared" si="0"/>
        <v>Compris entre 00h00 et 5h00</v>
      </c>
      <c r="T28" s="76"/>
      <c r="U28" s="53" t="str">
        <f t="shared" si="1"/>
        <v>Voyageur</v>
      </c>
      <c r="V28" s="76"/>
      <c r="W28" s="76"/>
      <c r="X28" s="76"/>
      <c r="Y28" s="76"/>
      <c r="Z28" s="76"/>
      <c r="AA28" s="76"/>
      <c r="AB28" s="53">
        <f>400</f>
        <v>400</v>
      </c>
      <c r="AC28" s="78" t="str">
        <f>IF(Tableau1[[#This Row],[Type de réponse]]='Paramètre (masquer)'!$A$10,Tableau1[[#This Row],[Période de début *]],"")</f>
        <v/>
      </c>
      <c r="AD28" s="78" t="str">
        <f>IF(Tableau1[[#This Row],[Type de réponse]]='Paramètre (masquer)'!$A$10,Tableau1[[#This Row],[Période de fin *]],"")</f>
        <v/>
      </c>
      <c r="AE28" s="78" t="str">
        <f>IF(Tableau1[[#This Row],[Type de réponse]]='Paramètre (masquer)'!$A$10,Tableau1[[#This Row],[Nuit
LU/MA]],"")</f>
        <v/>
      </c>
      <c r="AF28" s="78" t="str">
        <f>IF(Tableau1[[#This Row],[Type de réponse]]='Paramètre (masquer)'!$A$10,Tableau1[[#This Row],[Nuit
MA/ME]],"")</f>
        <v/>
      </c>
      <c r="AG28" s="78" t="str">
        <f>IF(Tableau1[[#This Row],[Type de réponse]]='Paramètre (masquer)'!$A$10,Tableau1[[#This Row],[Nuit
ME/JE]],"")</f>
        <v/>
      </c>
      <c r="AH28" s="78" t="str">
        <f>IF(Tableau1[[#This Row],[Type de réponse]]='Paramètre (masquer)'!$A$10,Tableau1[[#This Row],[Nuit JE/VE]],"")</f>
        <v/>
      </c>
      <c r="AI28" s="78" t="str">
        <f>IF(Tableau1[[#This Row],[Type de réponse]]='Paramètre (masquer)'!$A$10,Tableau1[[#This Row],[Nuit
VE/SA]],"")</f>
        <v/>
      </c>
      <c r="AJ28" s="78" t="str">
        <f>IF(Tableau1[[#This Row],[Type de réponse]]='Paramètre (masquer)'!$A$10,Tableau1[[#This Row],[Nuit
SA/DI]],"")</f>
        <v/>
      </c>
      <c r="AK28" s="78" t="str">
        <f>IF(Tableau1[[#This Row],[Type de réponse]]='Paramètre (masquer)'!$A$10,Tableau1[[#This Row],[Nuit
DI/LU]],"")</f>
        <v/>
      </c>
      <c r="AL28" s="76" t="str">
        <f>IF(Tableau1[[#This Row],[Nuit
LU /MA]]="Oui",0,IF(Tableau1[[#This Row],[Nuit
LU /MA]]="Non",1,""))</f>
        <v/>
      </c>
      <c r="AM28" s="76" t="str">
        <f>IF(Tableau1[[#This Row],[Nuit
MA/ ME]]="Oui",0,IF(Tableau1[[#This Row],[Nuit
MA/ ME]]="Non",1,""))</f>
        <v/>
      </c>
      <c r="AN28" s="76" t="str">
        <f>IF(Tableau1[[#This Row],[Nuit
ME/ JE]]="Oui",0,IF(Tableau1[[#This Row],[Nuit
ME/ JE]]="Non",1,""))</f>
        <v/>
      </c>
      <c r="AO28" s="76" t="str">
        <f>IF(Tableau1[[#This Row],[Nuit JE/ VE]]="Oui",0,IF(Tableau1[[#This Row],[Nuit JE/ VE]]="Non",1,""))</f>
        <v/>
      </c>
      <c r="AP28" s="76" t="str">
        <f>IF(Tableau1[[#This Row],[Nuit
VE/ SA]]="Oui",0,IF(Tableau1[[#This Row],[Nuit
VE/ SA]]="Non",1,""))</f>
        <v/>
      </c>
      <c r="AQ28" s="76" t="str">
        <f>IF(Tableau1[[#This Row],[Nuit
SA/ DI]]="Oui",0,IF(Tableau1[[#This Row],[Nuit
SA/ DI]]="Non",1,""))</f>
        <v/>
      </c>
      <c r="AR28" s="76" t="str">
        <f>IF(Tableau1[[#This Row],[Nuit
DI/ LU]]="Oui",0,IF(Tableau1[[#This Row],[Nuit
DI/ LU]]="Non",1,""))</f>
        <v/>
      </c>
      <c r="AS28" s="76" t="str">
        <f>IF(Tableau1[[#This Row],[Type de réponse]]='Paramètre (masquer)'!$A$10,Tableau1[[#This Row],[FE]],"")</f>
        <v/>
      </c>
      <c r="AT28" s="76" t="str">
        <f>_xlfn.CONCAT(Tableau1[[#This Row],[LUN]:[DIM]])</f>
        <v/>
      </c>
      <c r="AU28" s="79"/>
      <c r="AV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" s="76" t="e">
        <f>Tableau1[[#This Row],[Nbre de nuits sur la période]]*Tableau1[[#This Row],[Nombre de train accédant / nuit *]]</f>
        <v>#VALUE!</v>
      </c>
      <c r="AY28" s="76" t="e">
        <f>Tableau1[[#This Row],[Uo voies - nuit]]*((59*400/1000)+5)</f>
        <v>#VALUE!</v>
      </c>
    </row>
    <row r="29" spans="1:51" ht="15.75">
      <c r="A29" s="51">
        <f t="shared" si="2"/>
        <v>16</v>
      </c>
      <c r="B29" s="85"/>
      <c r="C29" s="52" t="str">
        <f>IFERROR(VLOOKUP(Tableau1[[#This Row],[Site *
Un fichier Excel par DT]],Tableau7[[#All],[Nom de la gare]:[EIC]],5,FALSE),"")</f>
        <v/>
      </c>
      <c r="D29" s="77"/>
      <c r="E29" s="74"/>
      <c r="F29" s="74"/>
      <c r="G29" s="76"/>
      <c r="H29" s="72" t="str">
        <f>IF(Tableau1[[#This Row],[Régime d''utilisation (Quotidien ? Oui ou Non)]]="Oui","Oui","Non")</f>
        <v>Non</v>
      </c>
      <c r="I29" s="72" t="str">
        <f>IF(Tableau1[[#This Row],[Régime d''utilisation (Quotidien ? Oui ou Non)]]="Oui","Oui","Non")</f>
        <v>Non</v>
      </c>
      <c r="J29" s="72" t="str">
        <f>IF(Tableau1[[#This Row],[Régime d''utilisation (Quotidien ? Oui ou Non)]]="Oui","Oui","Non")</f>
        <v>Non</v>
      </c>
      <c r="K29" s="72" t="str">
        <f>IF(Tableau1[[#This Row],[Régime d''utilisation (Quotidien ? Oui ou Non)]]="Oui","Oui","Non")</f>
        <v>Non</v>
      </c>
      <c r="L29" s="72" t="str">
        <f>IF(Tableau1[[#This Row],[Régime d''utilisation (Quotidien ? Oui ou Non)]]="Oui","Oui","Non")</f>
        <v>Non</v>
      </c>
      <c r="M29" s="72" t="str">
        <f>IF(Tableau1[[#This Row],[Régime d''utilisation (Quotidien ? Oui ou Non)]]="Oui","Oui","Non")</f>
        <v>Non</v>
      </c>
      <c r="N29" s="72" t="str">
        <f>IF(Tableau1[[#This Row],[Régime d''utilisation (Quotidien ? Oui ou Non)]]="Oui","Oui","Non")</f>
        <v>Non</v>
      </c>
      <c r="O29" s="72" t="str">
        <f>IF(Tableau1[[#This Row],[Régime d''utilisation (Quotidien ? Oui ou Non)]]="Oui","Oui","Non")</f>
        <v>Non</v>
      </c>
      <c r="P29" s="76"/>
      <c r="Q29" s="76"/>
      <c r="R29" s="76"/>
      <c r="S29" s="52" t="str">
        <f t="shared" si="0"/>
        <v>Compris entre 00h00 et 5h00</v>
      </c>
      <c r="T29" s="76"/>
      <c r="U29" s="53" t="str">
        <f t="shared" si="1"/>
        <v>Voyageur</v>
      </c>
      <c r="V29" s="76"/>
      <c r="W29" s="76"/>
      <c r="X29" s="76"/>
      <c r="Y29" s="76"/>
      <c r="Z29" s="76"/>
      <c r="AA29" s="76"/>
      <c r="AB29" s="53">
        <f>400</f>
        <v>400</v>
      </c>
      <c r="AC29" s="78" t="str">
        <f>IF(Tableau1[[#This Row],[Type de réponse]]='Paramètre (masquer)'!$A$10,Tableau1[[#This Row],[Période de début *]],"")</f>
        <v/>
      </c>
      <c r="AD29" s="78" t="str">
        <f>IF(Tableau1[[#This Row],[Type de réponse]]='Paramètre (masquer)'!$A$10,Tableau1[[#This Row],[Période de fin *]],"")</f>
        <v/>
      </c>
      <c r="AE29" s="78" t="str">
        <f>IF(Tableau1[[#This Row],[Type de réponse]]='Paramètre (masquer)'!$A$10,Tableau1[[#This Row],[Nuit
LU/MA]],"")</f>
        <v/>
      </c>
      <c r="AF29" s="78" t="str">
        <f>IF(Tableau1[[#This Row],[Type de réponse]]='Paramètre (masquer)'!$A$10,Tableau1[[#This Row],[Nuit
MA/ME]],"")</f>
        <v/>
      </c>
      <c r="AG29" s="78" t="str">
        <f>IF(Tableau1[[#This Row],[Type de réponse]]='Paramètre (masquer)'!$A$10,Tableau1[[#This Row],[Nuit
ME/JE]],"")</f>
        <v/>
      </c>
      <c r="AH29" s="78" t="str">
        <f>IF(Tableau1[[#This Row],[Type de réponse]]='Paramètre (masquer)'!$A$10,Tableau1[[#This Row],[Nuit JE/VE]],"")</f>
        <v/>
      </c>
      <c r="AI29" s="78" t="str">
        <f>IF(Tableau1[[#This Row],[Type de réponse]]='Paramètre (masquer)'!$A$10,Tableau1[[#This Row],[Nuit
VE/SA]],"")</f>
        <v/>
      </c>
      <c r="AJ29" s="78" t="str">
        <f>IF(Tableau1[[#This Row],[Type de réponse]]='Paramètre (masquer)'!$A$10,Tableau1[[#This Row],[Nuit
SA/DI]],"")</f>
        <v/>
      </c>
      <c r="AK29" s="78" t="str">
        <f>IF(Tableau1[[#This Row],[Type de réponse]]='Paramètre (masquer)'!$A$10,Tableau1[[#This Row],[Nuit
DI/LU]],"")</f>
        <v/>
      </c>
      <c r="AL29" s="76" t="str">
        <f>IF(Tableau1[[#This Row],[Nuit
LU /MA]]="Oui",0,IF(Tableau1[[#This Row],[Nuit
LU /MA]]="Non",1,""))</f>
        <v/>
      </c>
      <c r="AM29" s="76" t="str">
        <f>IF(Tableau1[[#This Row],[Nuit
MA/ ME]]="Oui",0,IF(Tableau1[[#This Row],[Nuit
MA/ ME]]="Non",1,""))</f>
        <v/>
      </c>
      <c r="AN29" s="76" t="str">
        <f>IF(Tableau1[[#This Row],[Nuit
ME/ JE]]="Oui",0,IF(Tableau1[[#This Row],[Nuit
ME/ JE]]="Non",1,""))</f>
        <v/>
      </c>
      <c r="AO29" s="76" t="str">
        <f>IF(Tableau1[[#This Row],[Nuit JE/ VE]]="Oui",0,IF(Tableau1[[#This Row],[Nuit JE/ VE]]="Non",1,""))</f>
        <v/>
      </c>
      <c r="AP29" s="76" t="str">
        <f>IF(Tableau1[[#This Row],[Nuit
VE/ SA]]="Oui",0,IF(Tableau1[[#This Row],[Nuit
VE/ SA]]="Non",1,""))</f>
        <v/>
      </c>
      <c r="AQ29" s="76" t="str">
        <f>IF(Tableau1[[#This Row],[Nuit
SA/ DI]]="Oui",0,IF(Tableau1[[#This Row],[Nuit
SA/ DI]]="Non",1,""))</f>
        <v/>
      </c>
      <c r="AR29" s="76" t="str">
        <f>IF(Tableau1[[#This Row],[Nuit
DI/ LU]]="Oui",0,IF(Tableau1[[#This Row],[Nuit
DI/ LU]]="Non",1,""))</f>
        <v/>
      </c>
      <c r="AS29" s="76" t="str">
        <f>IF(Tableau1[[#This Row],[Type de réponse]]='Paramètre (masquer)'!$A$10,Tableau1[[#This Row],[FE]],"")</f>
        <v/>
      </c>
      <c r="AT29" s="76" t="str">
        <f>_xlfn.CONCAT(Tableau1[[#This Row],[LUN]:[DIM]])</f>
        <v/>
      </c>
      <c r="AU29" s="79"/>
      <c r="AV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" s="76" t="e">
        <f>Tableau1[[#This Row],[Nbre de nuits sur la période]]*Tableau1[[#This Row],[Nombre de train accédant / nuit *]]</f>
        <v>#VALUE!</v>
      </c>
      <c r="AY29" s="76" t="e">
        <f>Tableau1[[#This Row],[Uo voies - nuit]]*((59*400/1000)+5)</f>
        <v>#VALUE!</v>
      </c>
    </row>
    <row r="30" spans="1:51" ht="15.75">
      <c r="A30" s="51">
        <f t="shared" si="2"/>
        <v>17</v>
      </c>
      <c r="B30" s="85"/>
      <c r="C30" s="52" t="str">
        <f>IFERROR(VLOOKUP(Tableau1[[#This Row],[Site *
Un fichier Excel par DT]],Tableau7[[#All],[Nom de la gare]:[EIC]],5,FALSE),"")</f>
        <v/>
      </c>
      <c r="D30" s="77"/>
      <c r="E30" s="74"/>
      <c r="F30" s="74"/>
      <c r="G30" s="76"/>
      <c r="H30" s="72" t="str">
        <f>IF(Tableau1[[#This Row],[Régime d''utilisation (Quotidien ? Oui ou Non)]]="Oui","Oui","Non")</f>
        <v>Non</v>
      </c>
      <c r="I30" s="72" t="str">
        <f>IF(Tableau1[[#This Row],[Régime d''utilisation (Quotidien ? Oui ou Non)]]="Oui","Oui","Non")</f>
        <v>Non</v>
      </c>
      <c r="J30" s="72" t="str">
        <f>IF(Tableau1[[#This Row],[Régime d''utilisation (Quotidien ? Oui ou Non)]]="Oui","Oui","Non")</f>
        <v>Non</v>
      </c>
      <c r="K30" s="72" t="str">
        <f>IF(Tableau1[[#This Row],[Régime d''utilisation (Quotidien ? Oui ou Non)]]="Oui","Oui","Non")</f>
        <v>Non</v>
      </c>
      <c r="L30" s="72" t="str">
        <f>IF(Tableau1[[#This Row],[Régime d''utilisation (Quotidien ? Oui ou Non)]]="Oui","Oui","Non")</f>
        <v>Non</v>
      </c>
      <c r="M30" s="72" t="str">
        <f>IF(Tableau1[[#This Row],[Régime d''utilisation (Quotidien ? Oui ou Non)]]="Oui","Oui","Non")</f>
        <v>Non</v>
      </c>
      <c r="N30" s="72" t="str">
        <f>IF(Tableau1[[#This Row],[Régime d''utilisation (Quotidien ? Oui ou Non)]]="Oui","Oui","Non")</f>
        <v>Non</v>
      </c>
      <c r="O30" s="72" t="str">
        <f>IF(Tableau1[[#This Row],[Régime d''utilisation (Quotidien ? Oui ou Non)]]="Oui","Oui","Non")</f>
        <v>Non</v>
      </c>
      <c r="P30" s="76"/>
      <c r="Q30" s="76"/>
      <c r="R30" s="76"/>
      <c r="S30" s="52" t="str">
        <f t="shared" si="0"/>
        <v>Compris entre 00h00 et 5h00</v>
      </c>
      <c r="T30" s="76"/>
      <c r="U30" s="53" t="str">
        <f t="shared" si="1"/>
        <v>Voyageur</v>
      </c>
      <c r="V30" s="76"/>
      <c r="W30" s="76"/>
      <c r="X30" s="76"/>
      <c r="Y30" s="76"/>
      <c r="Z30" s="76"/>
      <c r="AA30" s="76"/>
      <c r="AB30" s="53">
        <f>400</f>
        <v>400</v>
      </c>
      <c r="AC30" s="78" t="str">
        <f>IF(Tableau1[[#This Row],[Type de réponse]]='Paramètre (masquer)'!$A$10,Tableau1[[#This Row],[Période de début *]],"")</f>
        <v/>
      </c>
      <c r="AD30" s="78" t="str">
        <f>IF(Tableau1[[#This Row],[Type de réponse]]='Paramètre (masquer)'!$A$10,Tableau1[[#This Row],[Période de fin *]],"")</f>
        <v/>
      </c>
      <c r="AE30" s="78" t="str">
        <f>IF(Tableau1[[#This Row],[Type de réponse]]='Paramètre (masquer)'!$A$10,Tableau1[[#This Row],[Nuit
LU/MA]],"")</f>
        <v/>
      </c>
      <c r="AF30" s="78" t="str">
        <f>IF(Tableau1[[#This Row],[Type de réponse]]='Paramètre (masquer)'!$A$10,Tableau1[[#This Row],[Nuit
MA/ME]],"")</f>
        <v/>
      </c>
      <c r="AG30" s="78" t="str">
        <f>IF(Tableau1[[#This Row],[Type de réponse]]='Paramètre (masquer)'!$A$10,Tableau1[[#This Row],[Nuit
ME/JE]],"")</f>
        <v/>
      </c>
      <c r="AH30" s="78" t="str">
        <f>IF(Tableau1[[#This Row],[Type de réponse]]='Paramètre (masquer)'!$A$10,Tableau1[[#This Row],[Nuit JE/VE]],"")</f>
        <v/>
      </c>
      <c r="AI30" s="78" t="str">
        <f>IF(Tableau1[[#This Row],[Type de réponse]]='Paramètre (masquer)'!$A$10,Tableau1[[#This Row],[Nuit
VE/SA]],"")</f>
        <v/>
      </c>
      <c r="AJ30" s="78" t="str">
        <f>IF(Tableau1[[#This Row],[Type de réponse]]='Paramètre (masquer)'!$A$10,Tableau1[[#This Row],[Nuit
SA/DI]],"")</f>
        <v/>
      </c>
      <c r="AK30" s="78" t="str">
        <f>IF(Tableau1[[#This Row],[Type de réponse]]='Paramètre (masquer)'!$A$10,Tableau1[[#This Row],[Nuit
DI/LU]],"")</f>
        <v/>
      </c>
      <c r="AL30" s="76" t="str">
        <f>IF(Tableau1[[#This Row],[Nuit
LU /MA]]="Oui",0,IF(Tableau1[[#This Row],[Nuit
LU /MA]]="Non",1,""))</f>
        <v/>
      </c>
      <c r="AM30" s="76" t="str">
        <f>IF(Tableau1[[#This Row],[Nuit
MA/ ME]]="Oui",0,IF(Tableau1[[#This Row],[Nuit
MA/ ME]]="Non",1,""))</f>
        <v/>
      </c>
      <c r="AN30" s="76" t="str">
        <f>IF(Tableau1[[#This Row],[Nuit
ME/ JE]]="Oui",0,IF(Tableau1[[#This Row],[Nuit
ME/ JE]]="Non",1,""))</f>
        <v/>
      </c>
      <c r="AO30" s="76" t="str">
        <f>IF(Tableau1[[#This Row],[Nuit JE/ VE]]="Oui",0,IF(Tableau1[[#This Row],[Nuit JE/ VE]]="Non",1,""))</f>
        <v/>
      </c>
      <c r="AP30" s="76" t="str">
        <f>IF(Tableau1[[#This Row],[Nuit
VE/ SA]]="Oui",0,IF(Tableau1[[#This Row],[Nuit
VE/ SA]]="Non",1,""))</f>
        <v/>
      </c>
      <c r="AQ30" s="76" t="str">
        <f>IF(Tableau1[[#This Row],[Nuit
SA/ DI]]="Oui",0,IF(Tableau1[[#This Row],[Nuit
SA/ DI]]="Non",1,""))</f>
        <v/>
      </c>
      <c r="AR30" s="76" t="str">
        <f>IF(Tableau1[[#This Row],[Nuit
DI/ LU]]="Oui",0,IF(Tableau1[[#This Row],[Nuit
DI/ LU]]="Non",1,""))</f>
        <v/>
      </c>
      <c r="AS30" s="76" t="str">
        <f>IF(Tableau1[[#This Row],[Type de réponse]]='Paramètre (masquer)'!$A$10,Tableau1[[#This Row],[FE]],"")</f>
        <v/>
      </c>
      <c r="AT30" s="76" t="str">
        <f>_xlfn.CONCAT(Tableau1[[#This Row],[LUN]:[DIM]])</f>
        <v/>
      </c>
      <c r="AU30" s="79"/>
      <c r="AV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" s="76" t="e">
        <f>Tableau1[[#This Row],[Nbre de nuits sur la période]]*Tableau1[[#This Row],[Nombre de train accédant / nuit *]]</f>
        <v>#VALUE!</v>
      </c>
      <c r="AY30" s="76" t="e">
        <f>Tableau1[[#This Row],[Uo voies - nuit]]*((59*400/1000)+5)</f>
        <v>#VALUE!</v>
      </c>
    </row>
    <row r="31" spans="1:51" ht="15.75">
      <c r="A31" s="51">
        <f t="shared" si="2"/>
        <v>18</v>
      </c>
      <c r="B31" s="85"/>
      <c r="C31" s="52" t="str">
        <f>IFERROR(VLOOKUP(Tableau1[[#This Row],[Site *
Un fichier Excel par DT]],Tableau7[[#All],[Nom de la gare]:[EIC]],5,FALSE),"")</f>
        <v/>
      </c>
      <c r="D31" s="77"/>
      <c r="E31" s="74"/>
      <c r="F31" s="74"/>
      <c r="G31" s="76"/>
      <c r="H31" s="72" t="str">
        <f>IF(Tableau1[[#This Row],[Régime d''utilisation (Quotidien ? Oui ou Non)]]="Oui","Oui","Non")</f>
        <v>Non</v>
      </c>
      <c r="I31" s="72" t="str">
        <f>IF(Tableau1[[#This Row],[Régime d''utilisation (Quotidien ? Oui ou Non)]]="Oui","Oui","Non")</f>
        <v>Non</v>
      </c>
      <c r="J31" s="72" t="str">
        <f>IF(Tableau1[[#This Row],[Régime d''utilisation (Quotidien ? Oui ou Non)]]="Oui","Oui","Non")</f>
        <v>Non</v>
      </c>
      <c r="K31" s="72" t="str">
        <f>IF(Tableau1[[#This Row],[Régime d''utilisation (Quotidien ? Oui ou Non)]]="Oui","Oui","Non")</f>
        <v>Non</v>
      </c>
      <c r="L31" s="72" t="str">
        <f>IF(Tableau1[[#This Row],[Régime d''utilisation (Quotidien ? Oui ou Non)]]="Oui","Oui","Non")</f>
        <v>Non</v>
      </c>
      <c r="M31" s="72" t="str">
        <f>IF(Tableau1[[#This Row],[Régime d''utilisation (Quotidien ? Oui ou Non)]]="Oui","Oui","Non")</f>
        <v>Non</v>
      </c>
      <c r="N31" s="72" t="str">
        <f>IF(Tableau1[[#This Row],[Régime d''utilisation (Quotidien ? Oui ou Non)]]="Oui","Oui","Non")</f>
        <v>Non</v>
      </c>
      <c r="O31" s="72" t="str">
        <f>IF(Tableau1[[#This Row],[Régime d''utilisation (Quotidien ? Oui ou Non)]]="Oui","Oui","Non")</f>
        <v>Non</v>
      </c>
      <c r="P31" s="76"/>
      <c r="Q31" s="76"/>
      <c r="R31" s="76"/>
      <c r="S31" s="52" t="str">
        <f t="shared" si="0"/>
        <v>Compris entre 00h00 et 5h00</v>
      </c>
      <c r="T31" s="76"/>
      <c r="U31" s="53" t="str">
        <f t="shared" si="1"/>
        <v>Voyageur</v>
      </c>
      <c r="V31" s="76"/>
      <c r="W31" s="76"/>
      <c r="X31" s="76"/>
      <c r="Y31" s="76"/>
      <c r="Z31" s="76"/>
      <c r="AA31" s="76"/>
      <c r="AB31" s="53">
        <f>400</f>
        <v>400</v>
      </c>
      <c r="AC31" s="78" t="str">
        <f>IF(Tableau1[[#This Row],[Type de réponse]]='Paramètre (masquer)'!$A$10,Tableau1[[#This Row],[Période de début *]],"")</f>
        <v/>
      </c>
      <c r="AD31" s="78" t="str">
        <f>IF(Tableau1[[#This Row],[Type de réponse]]='Paramètre (masquer)'!$A$10,Tableau1[[#This Row],[Période de fin *]],"")</f>
        <v/>
      </c>
      <c r="AE31" s="78" t="str">
        <f>IF(Tableau1[[#This Row],[Type de réponse]]='Paramètre (masquer)'!$A$10,Tableau1[[#This Row],[Nuit
LU/MA]],"")</f>
        <v/>
      </c>
      <c r="AF31" s="78" t="str">
        <f>IF(Tableau1[[#This Row],[Type de réponse]]='Paramètre (masquer)'!$A$10,Tableau1[[#This Row],[Nuit
MA/ME]],"")</f>
        <v/>
      </c>
      <c r="AG31" s="78" t="str">
        <f>IF(Tableau1[[#This Row],[Type de réponse]]='Paramètre (masquer)'!$A$10,Tableau1[[#This Row],[Nuit
ME/JE]],"")</f>
        <v/>
      </c>
      <c r="AH31" s="78" t="str">
        <f>IF(Tableau1[[#This Row],[Type de réponse]]='Paramètre (masquer)'!$A$10,Tableau1[[#This Row],[Nuit JE/VE]],"")</f>
        <v/>
      </c>
      <c r="AI31" s="78" t="str">
        <f>IF(Tableau1[[#This Row],[Type de réponse]]='Paramètre (masquer)'!$A$10,Tableau1[[#This Row],[Nuit
VE/SA]],"")</f>
        <v/>
      </c>
      <c r="AJ31" s="78" t="str">
        <f>IF(Tableau1[[#This Row],[Type de réponse]]='Paramètre (masquer)'!$A$10,Tableau1[[#This Row],[Nuit
SA/DI]],"")</f>
        <v/>
      </c>
      <c r="AK31" s="78" t="str">
        <f>IF(Tableau1[[#This Row],[Type de réponse]]='Paramètre (masquer)'!$A$10,Tableau1[[#This Row],[Nuit
DI/LU]],"")</f>
        <v/>
      </c>
      <c r="AL31" s="76" t="str">
        <f>IF(Tableau1[[#This Row],[Nuit
LU /MA]]="Oui",0,IF(Tableau1[[#This Row],[Nuit
LU /MA]]="Non",1,""))</f>
        <v/>
      </c>
      <c r="AM31" s="76" t="str">
        <f>IF(Tableau1[[#This Row],[Nuit
MA/ ME]]="Oui",0,IF(Tableau1[[#This Row],[Nuit
MA/ ME]]="Non",1,""))</f>
        <v/>
      </c>
      <c r="AN31" s="76" t="str">
        <f>IF(Tableau1[[#This Row],[Nuit
ME/ JE]]="Oui",0,IF(Tableau1[[#This Row],[Nuit
ME/ JE]]="Non",1,""))</f>
        <v/>
      </c>
      <c r="AO31" s="76" t="str">
        <f>IF(Tableau1[[#This Row],[Nuit JE/ VE]]="Oui",0,IF(Tableau1[[#This Row],[Nuit JE/ VE]]="Non",1,""))</f>
        <v/>
      </c>
      <c r="AP31" s="76" t="str">
        <f>IF(Tableau1[[#This Row],[Nuit
VE/ SA]]="Oui",0,IF(Tableau1[[#This Row],[Nuit
VE/ SA]]="Non",1,""))</f>
        <v/>
      </c>
      <c r="AQ31" s="76" t="str">
        <f>IF(Tableau1[[#This Row],[Nuit
SA/ DI]]="Oui",0,IF(Tableau1[[#This Row],[Nuit
SA/ DI]]="Non",1,""))</f>
        <v/>
      </c>
      <c r="AR31" s="76" t="str">
        <f>IF(Tableau1[[#This Row],[Nuit
DI/ LU]]="Oui",0,IF(Tableau1[[#This Row],[Nuit
DI/ LU]]="Non",1,""))</f>
        <v/>
      </c>
      <c r="AS31" s="76" t="str">
        <f>IF(Tableau1[[#This Row],[Type de réponse]]='Paramètre (masquer)'!$A$10,Tableau1[[#This Row],[FE]],"")</f>
        <v/>
      </c>
      <c r="AT31" s="76" t="str">
        <f>_xlfn.CONCAT(Tableau1[[#This Row],[LUN]:[DIM]])</f>
        <v/>
      </c>
      <c r="AU31" s="79"/>
      <c r="AV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" s="76" t="e">
        <f>Tableau1[[#This Row],[Nbre de nuits sur la période]]*Tableau1[[#This Row],[Nombre de train accédant / nuit *]]</f>
        <v>#VALUE!</v>
      </c>
      <c r="AY31" s="76" t="e">
        <f>Tableau1[[#This Row],[Uo voies - nuit]]*((59*400/1000)+5)</f>
        <v>#VALUE!</v>
      </c>
    </row>
    <row r="32" spans="1:51" ht="15.75">
      <c r="A32" s="51">
        <f t="shared" si="2"/>
        <v>19</v>
      </c>
      <c r="B32" s="85"/>
      <c r="C32" s="52" t="str">
        <f>IFERROR(VLOOKUP(Tableau1[[#This Row],[Site *
Un fichier Excel par DT]],Tableau7[[#All],[Nom de la gare]:[EIC]],5,FALSE),"")</f>
        <v/>
      </c>
      <c r="D32" s="77"/>
      <c r="E32" s="74"/>
      <c r="F32" s="74"/>
      <c r="G32" s="76"/>
      <c r="H32" s="72" t="str">
        <f>IF(Tableau1[[#This Row],[Régime d''utilisation (Quotidien ? Oui ou Non)]]="Oui","Oui","Non")</f>
        <v>Non</v>
      </c>
      <c r="I32" s="72" t="str">
        <f>IF(Tableau1[[#This Row],[Régime d''utilisation (Quotidien ? Oui ou Non)]]="Oui","Oui","Non")</f>
        <v>Non</v>
      </c>
      <c r="J32" s="72" t="str">
        <f>IF(Tableau1[[#This Row],[Régime d''utilisation (Quotidien ? Oui ou Non)]]="Oui","Oui","Non")</f>
        <v>Non</v>
      </c>
      <c r="K32" s="72" t="str">
        <f>IF(Tableau1[[#This Row],[Régime d''utilisation (Quotidien ? Oui ou Non)]]="Oui","Oui","Non")</f>
        <v>Non</v>
      </c>
      <c r="L32" s="72" t="str">
        <f>IF(Tableau1[[#This Row],[Régime d''utilisation (Quotidien ? Oui ou Non)]]="Oui","Oui","Non")</f>
        <v>Non</v>
      </c>
      <c r="M32" s="72" t="str">
        <f>IF(Tableau1[[#This Row],[Régime d''utilisation (Quotidien ? Oui ou Non)]]="Oui","Oui","Non")</f>
        <v>Non</v>
      </c>
      <c r="N32" s="72" t="str">
        <f>IF(Tableau1[[#This Row],[Régime d''utilisation (Quotidien ? Oui ou Non)]]="Oui","Oui","Non")</f>
        <v>Non</v>
      </c>
      <c r="O32" s="72" t="str">
        <f>IF(Tableau1[[#This Row],[Régime d''utilisation (Quotidien ? Oui ou Non)]]="Oui","Oui","Non")</f>
        <v>Non</v>
      </c>
      <c r="P32" s="76"/>
      <c r="Q32" s="76"/>
      <c r="R32" s="76"/>
      <c r="S32" s="52" t="str">
        <f t="shared" si="0"/>
        <v>Compris entre 00h00 et 5h00</v>
      </c>
      <c r="T32" s="76"/>
      <c r="U32" s="53" t="str">
        <f t="shared" si="1"/>
        <v>Voyageur</v>
      </c>
      <c r="V32" s="76"/>
      <c r="W32" s="76"/>
      <c r="X32" s="76"/>
      <c r="Y32" s="76"/>
      <c r="Z32" s="76"/>
      <c r="AA32" s="76"/>
      <c r="AB32" s="53">
        <f>400</f>
        <v>400</v>
      </c>
      <c r="AC32" s="78" t="str">
        <f>IF(Tableau1[[#This Row],[Type de réponse]]='Paramètre (masquer)'!$A$10,Tableau1[[#This Row],[Période de début *]],"")</f>
        <v/>
      </c>
      <c r="AD32" s="78" t="str">
        <f>IF(Tableau1[[#This Row],[Type de réponse]]='Paramètre (masquer)'!$A$10,Tableau1[[#This Row],[Période de fin *]],"")</f>
        <v/>
      </c>
      <c r="AE32" s="78" t="str">
        <f>IF(Tableau1[[#This Row],[Type de réponse]]='Paramètre (masquer)'!$A$10,Tableau1[[#This Row],[Nuit
LU/MA]],"")</f>
        <v/>
      </c>
      <c r="AF32" s="78" t="str">
        <f>IF(Tableau1[[#This Row],[Type de réponse]]='Paramètre (masquer)'!$A$10,Tableau1[[#This Row],[Nuit
MA/ME]],"")</f>
        <v/>
      </c>
      <c r="AG32" s="78" t="str">
        <f>IF(Tableau1[[#This Row],[Type de réponse]]='Paramètre (masquer)'!$A$10,Tableau1[[#This Row],[Nuit
ME/JE]],"")</f>
        <v/>
      </c>
      <c r="AH32" s="78" t="str">
        <f>IF(Tableau1[[#This Row],[Type de réponse]]='Paramètre (masquer)'!$A$10,Tableau1[[#This Row],[Nuit JE/VE]],"")</f>
        <v/>
      </c>
      <c r="AI32" s="78" t="str">
        <f>IF(Tableau1[[#This Row],[Type de réponse]]='Paramètre (masquer)'!$A$10,Tableau1[[#This Row],[Nuit
VE/SA]],"")</f>
        <v/>
      </c>
      <c r="AJ32" s="78" t="str">
        <f>IF(Tableau1[[#This Row],[Type de réponse]]='Paramètre (masquer)'!$A$10,Tableau1[[#This Row],[Nuit
SA/DI]],"")</f>
        <v/>
      </c>
      <c r="AK32" s="78" t="str">
        <f>IF(Tableau1[[#This Row],[Type de réponse]]='Paramètre (masquer)'!$A$10,Tableau1[[#This Row],[Nuit
DI/LU]],"")</f>
        <v/>
      </c>
      <c r="AL32" s="76" t="str">
        <f>IF(Tableau1[[#This Row],[Nuit
LU /MA]]="Oui",0,IF(Tableau1[[#This Row],[Nuit
LU /MA]]="Non",1,""))</f>
        <v/>
      </c>
      <c r="AM32" s="76" t="str">
        <f>IF(Tableau1[[#This Row],[Nuit
MA/ ME]]="Oui",0,IF(Tableau1[[#This Row],[Nuit
MA/ ME]]="Non",1,""))</f>
        <v/>
      </c>
      <c r="AN32" s="76" t="str">
        <f>IF(Tableau1[[#This Row],[Nuit
ME/ JE]]="Oui",0,IF(Tableau1[[#This Row],[Nuit
ME/ JE]]="Non",1,""))</f>
        <v/>
      </c>
      <c r="AO32" s="76" t="str">
        <f>IF(Tableau1[[#This Row],[Nuit JE/ VE]]="Oui",0,IF(Tableau1[[#This Row],[Nuit JE/ VE]]="Non",1,""))</f>
        <v/>
      </c>
      <c r="AP32" s="76" t="str">
        <f>IF(Tableau1[[#This Row],[Nuit
VE/ SA]]="Oui",0,IF(Tableau1[[#This Row],[Nuit
VE/ SA]]="Non",1,""))</f>
        <v/>
      </c>
      <c r="AQ32" s="76" t="str">
        <f>IF(Tableau1[[#This Row],[Nuit
SA/ DI]]="Oui",0,IF(Tableau1[[#This Row],[Nuit
SA/ DI]]="Non",1,""))</f>
        <v/>
      </c>
      <c r="AR32" s="76" t="str">
        <f>IF(Tableau1[[#This Row],[Nuit
DI/ LU]]="Oui",0,IF(Tableau1[[#This Row],[Nuit
DI/ LU]]="Non",1,""))</f>
        <v/>
      </c>
      <c r="AS32" s="76" t="str">
        <f>IF(Tableau1[[#This Row],[Type de réponse]]='Paramètre (masquer)'!$A$10,Tableau1[[#This Row],[FE]],"")</f>
        <v/>
      </c>
      <c r="AT32" s="76" t="str">
        <f>_xlfn.CONCAT(Tableau1[[#This Row],[LUN]:[DIM]])</f>
        <v/>
      </c>
      <c r="AU32" s="79"/>
      <c r="AV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" s="76" t="e">
        <f>Tableau1[[#This Row],[Nbre de nuits sur la période]]*Tableau1[[#This Row],[Nombre de train accédant / nuit *]]</f>
        <v>#VALUE!</v>
      </c>
      <c r="AY32" s="76" t="e">
        <f>Tableau1[[#This Row],[Uo voies - nuit]]*((59*400/1000)+5)</f>
        <v>#VALUE!</v>
      </c>
    </row>
    <row r="33" spans="1:51" ht="15.75">
      <c r="A33" s="51">
        <f t="shared" si="2"/>
        <v>20</v>
      </c>
      <c r="B33" s="85"/>
      <c r="C33" s="52" t="str">
        <f>IFERROR(VLOOKUP(Tableau1[[#This Row],[Site *
Un fichier Excel par DT]],Tableau7[[#All],[Nom de la gare]:[EIC]],5,FALSE),"")</f>
        <v/>
      </c>
      <c r="D33" s="77"/>
      <c r="E33" s="74"/>
      <c r="F33" s="74"/>
      <c r="G33" s="76"/>
      <c r="H33" s="72" t="str">
        <f>IF(Tableau1[[#This Row],[Régime d''utilisation (Quotidien ? Oui ou Non)]]="Oui","Oui","Non")</f>
        <v>Non</v>
      </c>
      <c r="I33" s="72" t="str">
        <f>IF(Tableau1[[#This Row],[Régime d''utilisation (Quotidien ? Oui ou Non)]]="Oui","Oui","Non")</f>
        <v>Non</v>
      </c>
      <c r="J33" s="72" t="str">
        <f>IF(Tableau1[[#This Row],[Régime d''utilisation (Quotidien ? Oui ou Non)]]="Oui","Oui","Non")</f>
        <v>Non</v>
      </c>
      <c r="K33" s="72" t="str">
        <f>IF(Tableau1[[#This Row],[Régime d''utilisation (Quotidien ? Oui ou Non)]]="Oui","Oui","Non")</f>
        <v>Non</v>
      </c>
      <c r="L33" s="72" t="str">
        <f>IF(Tableau1[[#This Row],[Régime d''utilisation (Quotidien ? Oui ou Non)]]="Oui","Oui","Non")</f>
        <v>Non</v>
      </c>
      <c r="M33" s="72" t="str">
        <f>IF(Tableau1[[#This Row],[Régime d''utilisation (Quotidien ? Oui ou Non)]]="Oui","Oui","Non")</f>
        <v>Non</v>
      </c>
      <c r="N33" s="72" t="str">
        <f>IF(Tableau1[[#This Row],[Régime d''utilisation (Quotidien ? Oui ou Non)]]="Oui","Oui","Non")</f>
        <v>Non</v>
      </c>
      <c r="O33" s="72" t="str">
        <f>IF(Tableau1[[#This Row],[Régime d''utilisation (Quotidien ? Oui ou Non)]]="Oui","Oui","Non")</f>
        <v>Non</v>
      </c>
      <c r="P33" s="76"/>
      <c r="Q33" s="76"/>
      <c r="R33" s="76"/>
      <c r="S33" s="52" t="str">
        <f t="shared" si="0"/>
        <v>Compris entre 00h00 et 5h00</v>
      </c>
      <c r="T33" s="76"/>
      <c r="U33" s="53" t="str">
        <f t="shared" si="1"/>
        <v>Voyageur</v>
      </c>
      <c r="V33" s="76"/>
      <c r="W33" s="76"/>
      <c r="X33" s="76"/>
      <c r="Y33" s="76"/>
      <c r="Z33" s="76"/>
      <c r="AA33" s="76"/>
      <c r="AB33" s="53">
        <f>400</f>
        <v>400</v>
      </c>
      <c r="AC33" s="78" t="str">
        <f>IF(Tableau1[[#This Row],[Type de réponse]]='Paramètre (masquer)'!$A$10,Tableau1[[#This Row],[Période de début *]],"")</f>
        <v/>
      </c>
      <c r="AD33" s="78" t="str">
        <f>IF(Tableau1[[#This Row],[Type de réponse]]='Paramètre (masquer)'!$A$10,Tableau1[[#This Row],[Période de fin *]],"")</f>
        <v/>
      </c>
      <c r="AE33" s="78" t="str">
        <f>IF(Tableau1[[#This Row],[Type de réponse]]='Paramètre (masquer)'!$A$10,Tableau1[[#This Row],[Nuit
LU/MA]],"")</f>
        <v/>
      </c>
      <c r="AF33" s="78" t="str">
        <f>IF(Tableau1[[#This Row],[Type de réponse]]='Paramètre (masquer)'!$A$10,Tableau1[[#This Row],[Nuit
MA/ME]],"")</f>
        <v/>
      </c>
      <c r="AG33" s="78" t="str">
        <f>IF(Tableau1[[#This Row],[Type de réponse]]='Paramètre (masquer)'!$A$10,Tableau1[[#This Row],[Nuit
ME/JE]],"")</f>
        <v/>
      </c>
      <c r="AH33" s="78" t="str">
        <f>IF(Tableau1[[#This Row],[Type de réponse]]='Paramètre (masquer)'!$A$10,Tableau1[[#This Row],[Nuit JE/VE]],"")</f>
        <v/>
      </c>
      <c r="AI33" s="78" t="str">
        <f>IF(Tableau1[[#This Row],[Type de réponse]]='Paramètre (masquer)'!$A$10,Tableau1[[#This Row],[Nuit
VE/SA]],"")</f>
        <v/>
      </c>
      <c r="AJ33" s="78" t="str">
        <f>IF(Tableau1[[#This Row],[Type de réponse]]='Paramètre (masquer)'!$A$10,Tableau1[[#This Row],[Nuit
SA/DI]],"")</f>
        <v/>
      </c>
      <c r="AK33" s="78" t="str">
        <f>IF(Tableau1[[#This Row],[Type de réponse]]='Paramètre (masquer)'!$A$10,Tableau1[[#This Row],[Nuit
DI/LU]],"")</f>
        <v/>
      </c>
      <c r="AL33" s="76" t="str">
        <f>IF(Tableau1[[#This Row],[Nuit
LU /MA]]="Oui",0,IF(Tableau1[[#This Row],[Nuit
LU /MA]]="Non",1,""))</f>
        <v/>
      </c>
      <c r="AM33" s="76" t="str">
        <f>IF(Tableau1[[#This Row],[Nuit
MA/ ME]]="Oui",0,IF(Tableau1[[#This Row],[Nuit
MA/ ME]]="Non",1,""))</f>
        <v/>
      </c>
      <c r="AN33" s="76" t="str">
        <f>IF(Tableau1[[#This Row],[Nuit
ME/ JE]]="Oui",0,IF(Tableau1[[#This Row],[Nuit
ME/ JE]]="Non",1,""))</f>
        <v/>
      </c>
      <c r="AO33" s="76" t="str">
        <f>IF(Tableau1[[#This Row],[Nuit JE/ VE]]="Oui",0,IF(Tableau1[[#This Row],[Nuit JE/ VE]]="Non",1,""))</f>
        <v/>
      </c>
      <c r="AP33" s="76" t="str">
        <f>IF(Tableau1[[#This Row],[Nuit
VE/ SA]]="Oui",0,IF(Tableau1[[#This Row],[Nuit
VE/ SA]]="Non",1,""))</f>
        <v/>
      </c>
      <c r="AQ33" s="76" t="str">
        <f>IF(Tableau1[[#This Row],[Nuit
SA/ DI]]="Oui",0,IF(Tableau1[[#This Row],[Nuit
SA/ DI]]="Non",1,""))</f>
        <v/>
      </c>
      <c r="AR33" s="76" t="str">
        <f>IF(Tableau1[[#This Row],[Nuit
DI/ LU]]="Oui",0,IF(Tableau1[[#This Row],[Nuit
DI/ LU]]="Non",1,""))</f>
        <v/>
      </c>
      <c r="AS33" s="76" t="str">
        <f>IF(Tableau1[[#This Row],[Type de réponse]]='Paramètre (masquer)'!$A$10,Tableau1[[#This Row],[FE]],"")</f>
        <v/>
      </c>
      <c r="AT33" s="76" t="str">
        <f>_xlfn.CONCAT(Tableau1[[#This Row],[LUN]:[DIM]])</f>
        <v/>
      </c>
      <c r="AU33" s="79"/>
      <c r="AV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" s="76" t="e">
        <f>Tableau1[[#This Row],[Nbre de nuits sur la période]]*Tableau1[[#This Row],[Nombre de train accédant / nuit *]]</f>
        <v>#VALUE!</v>
      </c>
      <c r="AY33" s="76" t="e">
        <f>Tableau1[[#This Row],[Uo voies - nuit]]*((59*400/1000)+5)</f>
        <v>#VALUE!</v>
      </c>
    </row>
    <row r="34" spans="1:51" ht="15.75">
      <c r="A34" s="51">
        <f t="shared" si="2"/>
        <v>21</v>
      </c>
      <c r="B34" s="85"/>
      <c r="C34" s="52" t="str">
        <f>IFERROR(VLOOKUP(Tableau1[[#This Row],[Site *
Un fichier Excel par DT]],Tableau7[[#All],[Nom de la gare]:[EIC]],5,FALSE),"")</f>
        <v/>
      </c>
      <c r="D34" s="77"/>
      <c r="E34" s="74"/>
      <c r="F34" s="74"/>
      <c r="G34" s="76"/>
      <c r="H34" s="72" t="str">
        <f>IF(Tableau1[[#This Row],[Régime d''utilisation (Quotidien ? Oui ou Non)]]="Oui","Oui","Non")</f>
        <v>Non</v>
      </c>
      <c r="I34" s="72" t="str">
        <f>IF(Tableau1[[#This Row],[Régime d''utilisation (Quotidien ? Oui ou Non)]]="Oui","Oui","Non")</f>
        <v>Non</v>
      </c>
      <c r="J34" s="72" t="str">
        <f>IF(Tableau1[[#This Row],[Régime d''utilisation (Quotidien ? Oui ou Non)]]="Oui","Oui","Non")</f>
        <v>Non</v>
      </c>
      <c r="K34" s="72" t="str">
        <f>IF(Tableau1[[#This Row],[Régime d''utilisation (Quotidien ? Oui ou Non)]]="Oui","Oui","Non")</f>
        <v>Non</v>
      </c>
      <c r="L34" s="72" t="str">
        <f>IF(Tableau1[[#This Row],[Régime d''utilisation (Quotidien ? Oui ou Non)]]="Oui","Oui","Non")</f>
        <v>Non</v>
      </c>
      <c r="M34" s="72" t="str">
        <f>IF(Tableau1[[#This Row],[Régime d''utilisation (Quotidien ? Oui ou Non)]]="Oui","Oui","Non")</f>
        <v>Non</v>
      </c>
      <c r="N34" s="72" t="str">
        <f>IF(Tableau1[[#This Row],[Régime d''utilisation (Quotidien ? Oui ou Non)]]="Oui","Oui","Non")</f>
        <v>Non</v>
      </c>
      <c r="O34" s="72" t="str">
        <f>IF(Tableau1[[#This Row],[Régime d''utilisation (Quotidien ? Oui ou Non)]]="Oui","Oui","Non")</f>
        <v>Non</v>
      </c>
      <c r="P34" s="76"/>
      <c r="Q34" s="76"/>
      <c r="R34" s="76"/>
      <c r="S34" s="52" t="str">
        <f t="shared" si="0"/>
        <v>Compris entre 00h00 et 5h00</v>
      </c>
      <c r="T34" s="76"/>
      <c r="U34" s="53" t="str">
        <f t="shared" si="1"/>
        <v>Voyageur</v>
      </c>
      <c r="V34" s="76"/>
      <c r="W34" s="76"/>
      <c r="X34" s="76"/>
      <c r="Y34" s="76"/>
      <c r="Z34" s="76"/>
      <c r="AA34" s="76"/>
      <c r="AB34" s="53">
        <f>400</f>
        <v>400</v>
      </c>
      <c r="AC34" s="78" t="str">
        <f>IF(Tableau1[[#This Row],[Type de réponse]]='Paramètre (masquer)'!$A$10,Tableau1[[#This Row],[Période de début *]],"")</f>
        <v/>
      </c>
      <c r="AD34" s="78" t="str">
        <f>IF(Tableau1[[#This Row],[Type de réponse]]='Paramètre (masquer)'!$A$10,Tableau1[[#This Row],[Période de fin *]],"")</f>
        <v/>
      </c>
      <c r="AE34" s="78" t="str">
        <f>IF(Tableau1[[#This Row],[Type de réponse]]='Paramètre (masquer)'!$A$10,Tableau1[[#This Row],[Nuit
LU/MA]],"")</f>
        <v/>
      </c>
      <c r="AF34" s="78" t="str">
        <f>IF(Tableau1[[#This Row],[Type de réponse]]='Paramètre (masquer)'!$A$10,Tableau1[[#This Row],[Nuit
MA/ME]],"")</f>
        <v/>
      </c>
      <c r="AG34" s="78" t="str">
        <f>IF(Tableau1[[#This Row],[Type de réponse]]='Paramètre (masquer)'!$A$10,Tableau1[[#This Row],[Nuit
ME/JE]],"")</f>
        <v/>
      </c>
      <c r="AH34" s="78" t="str">
        <f>IF(Tableau1[[#This Row],[Type de réponse]]='Paramètre (masquer)'!$A$10,Tableau1[[#This Row],[Nuit JE/VE]],"")</f>
        <v/>
      </c>
      <c r="AI34" s="78" t="str">
        <f>IF(Tableau1[[#This Row],[Type de réponse]]='Paramètre (masquer)'!$A$10,Tableau1[[#This Row],[Nuit
VE/SA]],"")</f>
        <v/>
      </c>
      <c r="AJ34" s="78" t="str">
        <f>IF(Tableau1[[#This Row],[Type de réponse]]='Paramètre (masquer)'!$A$10,Tableau1[[#This Row],[Nuit
SA/DI]],"")</f>
        <v/>
      </c>
      <c r="AK34" s="78" t="str">
        <f>IF(Tableau1[[#This Row],[Type de réponse]]='Paramètre (masquer)'!$A$10,Tableau1[[#This Row],[Nuit
DI/LU]],"")</f>
        <v/>
      </c>
      <c r="AL34" s="76" t="str">
        <f>IF(Tableau1[[#This Row],[Nuit
LU /MA]]="Oui",0,IF(Tableau1[[#This Row],[Nuit
LU /MA]]="Non",1,""))</f>
        <v/>
      </c>
      <c r="AM34" s="76" t="str">
        <f>IF(Tableau1[[#This Row],[Nuit
MA/ ME]]="Oui",0,IF(Tableau1[[#This Row],[Nuit
MA/ ME]]="Non",1,""))</f>
        <v/>
      </c>
      <c r="AN34" s="76" t="str">
        <f>IF(Tableau1[[#This Row],[Nuit
ME/ JE]]="Oui",0,IF(Tableau1[[#This Row],[Nuit
ME/ JE]]="Non",1,""))</f>
        <v/>
      </c>
      <c r="AO34" s="76" t="str">
        <f>IF(Tableau1[[#This Row],[Nuit JE/ VE]]="Oui",0,IF(Tableau1[[#This Row],[Nuit JE/ VE]]="Non",1,""))</f>
        <v/>
      </c>
      <c r="AP34" s="76" t="str">
        <f>IF(Tableau1[[#This Row],[Nuit
VE/ SA]]="Oui",0,IF(Tableau1[[#This Row],[Nuit
VE/ SA]]="Non",1,""))</f>
        <v/>
      </c>
      <c r="AQ34" s="76" t="str">
        <f>IF(Tableau1[[#This Row],[Nuit
SA/ DI]]="Oui",0,IF(Tableau1[[#This Row],[Nuit
SA/ DI]]="Non",1,""))</f>
        <v/>
      </c>
      <c r="AR34" s="76" t="str">
        <f>IF(Tableau1[[#This Row],[Nuit
DI/ LU]]="Oui",0,IF(Tableau1[[#This Row],[Nuit
DI/ LU]]="Non",1,""))</f>
        <v/>
      </c>
      <c r="AS34" s="76" t="str">
        <f>IF(Tableau1[[#This Row],[Type de réponse]]='Paramètre (masquer)'!$A$10,Tableau1[[#This Row],[FE]],"")</f>
        <v/>
      </c>
      <c r="AT34" s="76" t="str">
        <f>_xlfn.CONCAT(Tableau1[[#This Row],[LUN]:[DIM]])</f>
        <v/>
      </c>
      <c r="AU34" s="79"/>
      <c r="AV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" s="76" t="e">
        <f>Tableau1[[#This Row],[Nbre de nuits sur la période]]*Tableau1[[#This Row],[Nombre de train accédant / nuit *]]</f>
        <v>#VALUE!</v>
      </c>
      <c r="AY34" s="76" t="e">
        <f>Tableau1[[#This Row],[Uo voies - nuit]]*((59*400/1000)+5)</f>
        <v>#VALUE!</v>
      </c>
    </row>
    <row r="35" spans="1:51" ht="15.75">
      <c r="A35" s="51">
        <f t="shared" si="2"/>
        <v>22</v>
      </c>
      <c r="B35" s="85"/>
      <c r="C35" s="52" t="str">
        <f>IFERROR(VLOOKUP(Tableau1[[#This Row],[Site *
Un fichier Excel par DT]],Tableau7[[#All],[Nom de la gare]:[EIC]],5,FALSE),"")</f>
        <v/>
      </c>
      <c r="D35" s="77"/>
      <c r="E35" s="74"/>
      <c r="F35" s="74"/>
      <c r="G35" s="76"/>
      <c r="H35" s="72" t="str">
        <f>IF(Tableau1[[#This Row],[Régime d''utilisation (Quotidien ? Oui ou Non)]]="Oui","Oui","Non")</f>
        <v>Non</v>
      </c>
      <c r="I35" s="72" t="str">
        <f>IF(Tableau1[[#This Row],[Régime d''utilisation (Quotidien ? Oui ou Non)]]="Oui","Oui","Non")</f>
        <v>Non</v>
      </c>
      <c r="J35" s="72" t="str">
        <f>IF(Tableau1[[#This Row],[Régime d''utilisation (Quotidien ? Oui ou Non)]]="Oui","Oui","Non")</f>
        <v>Non</v>
      </c>
      <c r="K35" s="72" t="str">
        <f>IF(Tableau1[[#This Row],[Régime d''utilisation (Quotidien ? Oui ou Non)]]="Oui","Oui","Non")</f>
        <v>Non</v>
      </c>
      <c r="L35" s="72" t="str">
        <f>IF(Tableau1[[#This Row],[Régime d''utilisation (Quotidien ? Oui ou Non)]]="Oui","Oui","Non")</f>
        <v>Non</v>
      </c>
      <c r="M35" s="72" t="str">
        <f>IF(Tableau1[[#This Row],[Régime d''utilisation (Quotidien ? Oui ou Non)]]="Oui","Oui","Non")</f>
        <v>Non</v>
      </c>
      <c r="N35" s="72" t="str">
        <f>IF(Tableau1[[#This Row],[Régime d''utilisation (Quotidien ? Oui ou Non)]]="Oui","Oui","Non")</f>
        <v>Non</v>
      </c>
      <c r="O35" s="72" t="str">
        <f>IF(Tableau1[[#This Row],[Régime d''utilisation (Quotidien ? Oui ou Non)]]="Oui","Oui","Non")</f>
        <v>Non</v>
      </c>
      <c r="P35" s="76"/>
      <c r="Q35" s="76"/>
      <c r="R35" s="76"/>
      <c r="S35" s="52" t="str">
        <f t="shared" si="0"/>
        <v>Compris entre 00h00 et 5h00</v>
      </c>
      <c r="T35" s="76"/>
      <c r="U35" s="53" t="str">
        <f t="shared" si="1"/>
        <v>Voyageur</v>
      </c>
      <c r="V35" s="76"/>
      <c r="W35" s="76"/>
      <c r="X35" s="76"/>
      <c r="Y35" s="76"/>
      <c r="Z35" s="76"/>
      <c r="AA35" s="76"/>
      <c r="AB35" s="53">
        <f>400</f>
        <v>400</v>
      </c>
      <c r="AC35" s="78" t="str">
        <f>IF(Tableau1[[#This Row],[Type de réponse]]='Paramètre (masquer)'!$A$10,Tableau1[[#This Row],[Période de début *]],"")</f>
        <v/>
      </c>
      <c r="AD35" s="78" t="str">
        <f>IF(Tableau1[[#This Row],[Type de réponse]]='Paramètre (masquer)'!$A$10,Tableau1[[#This Row],[Période de fin *]],"")</f>
        <v/>
      </c>
      <c r="AE35" s="78" t="str">
        <f>IF(Tableau1[[#This Row],[Type de réponse]]='Paramètre (masquer)'!$A$10,Tableau1[[#This Row],[Nuit
LU/MA]],"")</f>
        <v/>
      </c>
      <c r="AF35" s="78" t="str">
        <f>IF(Tableau1[[#This Row],[Type de réponse]]='Paramètre (masquer)'!$A$10,Tableau1[[#This Row],[Nuit
MA/ME]],"")</f>
        <v/>
      </c>
      <c r="AG35" s="78" t="str">
        <f>IF(Tableau1[[#This Row],[Type de réponse]]='Paramètre (masquer)'!$A$10,Tableau1[[#This Row],[Nuit
ME/JE]],"")</f>
        <v/>
      </c>
      <c r="AH35" s="78" t="str">
        <f>IF(Tableau1[[#This Row],[Type de réponse]]='Paramètre (masquer)'!$A$10,Tableau1[[#This Row],[Nuit JE/VE]],"")</f>
        <v/>
      </c>
      <c r="AI35" s="78" t="str">
        <f>IF(Tableau1[[#This Row],[Type de réponse]]='Paramètre (masquer)'!$A$10,Tableau1[[#This Row],[Nuit
VE/SA]],"")</f>
        <v/>
      </c>
      <c r="AJ35" s="78" t="str">
        <f>IF(Tableau1[[#This Row],[Type de réponse]]='Paramètre (masquer)'!$A$10,Tableau1[[#This Row],[Nuit
SA/DI]],"")</f>
        <v/>
      </c>
      <c r="AK35" s="78" t="str">
        <f>IF(Tableau1[[#This Row],[Type de réponse]]='Paramètre (masquer)'!$A$10,Tableau1[[#This Row],[Nuit
DI/LU]],"")</f>
        <v/>
      </c>
      <c r="AL35" s="76" t="str">
        <f>IF(Tableau1[[#This Row],[Nuit
LU /MA]]="Oui",0,IF(Tableau1[[#This Row],[Nuit
LU /MA]]="Non",1,""))</f>
        <v/>
      </c>
      <c r="AM35" s="76" t="str">
        <f>IF(Tableau1[[#This Row],[Nuit
MA/ ME]]="Oui",0,IF(Tableau1[[#This Row],[Nuit
MA/ ME]]="Non",1,""))</f>
        <v/>
      </c>
      <c r="AN35" s="76" t="str">
        <f>IF(Tableau1[[#This Row],[Nuit
ME/ JE]]="Oui",0,IF(Tableau1[[#This Row],[Nuit
ME/ JE]]="Non",1,""))</f>
        <v/>
      </c>
      <c r="AO35" s="76" t="str">
        <f>IF(Tableau1[[#This Row],[Nuit JE/ VE]]="Oui",0,IF(Tableau1[[#This Row],[Nuit JE/ VE]]="Non",1,""))</f>
        <v/>
      </c>
      <c r="AP35" s="76" t="str">
        <f>IF(Tableau1[[#This Row],[Nuit
VE/ SA]]="Oui",0,IF(Tableau1[[#This Row],[Nuit
VE/ SA]]="Non",1,""))</f>
        <v/>
      </c>
      <c r="AQ35" s="76" t="str">
        <f>IF(Tableau1[[#This Row],[Nuit
SA/ DI]]="Oui",0,IF(Tableau1[[#This Row],[Nuit
SA/ DI]]="Non",1,""))</f>
        <v/>
      </c>
      <c r="AR35" s="76" t="str">
        <f>IF(Tableau1[[#This Row],[Nuit
DI/ LU]]="Oui",0,IF(Tableau1[[#This Row],[Nuit
DI/ LU]]="Non",1,""))</f>
        <v/>
      </c>
      <c r="AS35" s="76" t="str">
        <f>IF(Tableau1[[#This Row],[Type de réponse]]='Paramètre (masquer)'!$A$10,Tableau1[[#This Row],[FE]],"")</f>
        <v/>
      </c>
      <c r="AT35" s="76" t="str">
        <f>_xlfn.CONCAT(Tableau1[[#This Row],[LUN]:[DIM]])</f>
        <v/>
      </c>
      <c r="AU35" s="79"/>
      <c r="AV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" s="76" t="e">
        <f>Tableau1[[#This Row],[Nbre de nuits sur la période]]*Tableau1[[#This Row],[Nombre de train accédant / nuit *]]</f>
        <v>#VALUE!</v>
      </c>
      <c r="AY35" s="76" t="e">
        <f>Tableau1[[#This Row],[Uo voies - nuit]]*((59*400/1000)+5)</f>
        <v>#VALUE!</v>
      </c>
    </row>
    <row r="36" spans="1:51" ht="15.75">
      <c r="A36" s="51">
        <f t="shared" si="2"/>
        <v>23</v>
      </c>
      <c r="B36" s="85"/>
      <c r="C36" s="52" t="str">
        <f>IFERROR(VLOOKUP(Tableau1[[#This Row],[Site *
Un fichier Excel par DT]],Tableau7[[#All],[Nom de la gare]:[EIC]],5,FALSE),"")</f>
        <v/>
      </c>
      <c r="D36" s="77"/>
      <c r="E36" s="74"/>
      <c r="F36" s="74"/>
      <c r="G36" s="76"/>
      <c r="H36" s="72" t="str">
        <f>IF(Tableau1[[#This Row],[Régime d''utilisation (Quotidien ? Oui ou Non)]]="Oui","Oui","Non")</f>
        <v>Non</v>
      </c>
      <c r="I36" s="72" t="str">
        <f>IF(Tableau1[[#This Row],[Régime d''utilisation (Quotidien ? Oui ou Non)]]="Oui","Oui","Non")</f>
        <v>Non</v>
      </c>
      <c r="J36" s="72" t="str">
        <f>IF(Tableau1[[#This Row],[Régime d''utilisation (Quotidien ? Oui ou Non)]]="Oui","Oui","Non")</f>
        <v>Non</v>
      </c>
      <c r="K36" s="72" t="str">
        <f>IF(Tableau1[[#This Row],[Régime d''utilisation (Quotidien ? Oui ou Non)]]="Oui","Oui","Non")</f>
        <v>Non</v>
      </c>
      <c r="L36" s="72" t="str">
        <f>IF(Tableau1[[#This Row],[Régime d''utilisation (Quotidien ? Oui ou Non)]]="Oui","Oui","Non")</f>
        <v>Non</v>
      </c>
      <c r="M36" s="72" t="str">
        <f>IF(Tableau1[[#This Row],[Régime d''utilisation (Quotidien ? Oui ou Non)]]="Oui","Oui","Non")</f>
        <v>Non</v>
      </c>
      <c r="N36" s="72" t="str">
        <f>IF(Tableau1[[#This Row],[Régime d''utilisation (Quotidien ? Oui ou Non)]]="Oui","Oui","Non")</f>
        <v>Non</v>
      </c>
      <c r="O36" s="72" t="str">
        <f>IF(Tableau1[[#This Row],[Régime d''utilisation (Quotidien ? Oui ou Non)]]="Oui","Oui","Non")</f>
        <v>Non</v>
      </c>
      <c r="P36" s="76"/>
      <c r="Q36" s="76"/>
      <c r="R36" s="76"/>
      <c r="S36" s="52" t="str">
        <f t="shared" si="0"/>
        <v>Compris entre 00h00 et 5h00</v>
      </c>
      <c r="T36" s="76"/>
      <c r="U36" s="53" t="str">
        <f t="shared" si="1"/>
        <v>Voyageur</v>
      </c>
      <c r="V36" s="76"/>
      <c r="W36" s="76"/>
      <c r="X36" s="76"/>
      <c r="Y36" s="76"/>
      <c r="Z36" s="76"/>
      <c r="AA36" s="76"/>
      <c r="AB36" s="53">
        <f>400</f>
        <v>400</v>
      </c>
      <c r="AC36" s="78" t="str">
        <f>IF(Tableau1[[#This Row],[Type de réponse]]='Paramètre (masquer)'!$A$10,Tableau1[[#This Row],[Période de début *]],"")</f>
        <v/>
      </c>
      <c r="AD36" s="78" t="str">
        <f>IF(Tableau1[[#This Row],[Type de réponse]]='Paramètre (masquer)'!$A$10,Tableau1[[#This Row],[Période de fin *]],"")</f>
        <v/>
      </c>
      <c r="AE36" s="78" t="str">
        <f>IF(Tableau1[[#This Row],[Type de réponse]]='Paramètre (masquer)'!$A$10,Tableau1[[#This Row],[Nuit
LU/MA]],"")</f>
        <v/>
      </c>
      <c r="AF36" s="78" t="str">
        <f>IF(Tableau1[[#This Row],[Type de réponse]]='Paramètre (masquer)'!$A$10,Tableau1[[#This Row],[Nuit
MA/ME]],"")</f>
        <v/>
      </c>
      <c r="AG36" s="78" t="str">
        <f>IF(Tableau1[[#This Row],[Type de réponse]]='Paramètre (masquer)'!$A$10,Tableau1[[#This Row],[Nuit
ME/JE]],"")</f>
        <v/>
      </c>
      <c r="AH36" s="78" t="str">
        <f>IF(Tableau1[[#This Row],[Type de réponse]]='Paramètre (masquer)'!$A$10,Tableau1[[#This Row],[Nuit JE/VE]],"")</f>
        <v/>
      </c>
      <c r="AI36" s="78" t="str">
        <f>IF(Tableau1[[#This Row],[Type de réponse]]='Paramètre (masquer)'!$A$10,Tableau1[[#This Row],[Nuit
VE/SA]],"")</f>
        <v/>
      </c>
      <c r="AJ36" s="78" t="str">
        <f>IF(Tableau1[[#This Row],[Type de réponse]]='Paramètre (masquer)'!$A$10,Tableau1[[#This Row],[Nuit
SA/DI]],"")</f>
        <v/>
      </c>
      <c r="AK36" s="78" t="str">
        <f>IF(Tableau1[[#This Row],[Type de réponse]]='Paramètre (masquer)'!$A$10,Tableau1[[#This Row],[Nuit
DI/LU]],"")</f>
        <v/>
      </c>
      <c r="AL36" s="76" t="str">
        <f>IF(Tableau1[[#This Row],[Nuit
LU /MA]]="Oui",0,IF(Tableau1[[#This Row],[Nuit
LU /MA]]="Non",1,""))</f>
        <v/>
      </c>
      <c r="AM36" s="76" t="str">
        <f>IF(Tableau1[[#This Row],[Nuit
MA/ ME]]="Oui",0,IF(Tableau1[[#This Row],[Nuit
MA/ ME]]="Non",1,""))</f>
        <v/>
      </c>
      <c r="AN36" s="76" t="str">
        <f>IF(Tableau1[[#This Row],[Nuit
ME/ JE]]="Oui",0,IF(Tableau1[[#This Row],[Nuit
ME/ JE]]="Non",1,""))</f>
        <v/>
      </c>
      <c r="AO36" s="76" t="str">
        <f>IF(Tableau1[[#This Row],[Nuit JE/ VE]]="Oui",0,IF(Tableau1[[#This Row],[Nuit JE/ VE]]="Non",1,""))</f>
        <v/>
      </c>
      <c r="AP36" s="76" t="str">
        <f>IF(Tableau1[[#This Row],[Nuit
VE/ SA]]="Oui",0,IF(Tableau1[[#This Row],[Nuit
VE/ SA]]="Non",1,""))</f>
        <v/>
      </c>
      <c r="AQ36" s="76" t="str">
        <f>IF(Tableau1[[#This Row],[Nuit
SA/ DI]]="Oui",0,IF(Tableau1[[#This Row],[Nuit
SA/ DI]]="Non",1,""))</f>
        <v/>
      </c>
      <c r="AR36" s="76" t="str">
        <f>IF(Tableau1[[#This Row],[Nuit
DI/ LU]]="Oui",0,IF(Tableau1[[#This Row],[Nuit
DI/ LU]]="Non",1,""))</f>
        <v/>
      </c>
      <c r="AS36" s="76" t="str">
        <f>IF(Tableau1[[#This Row],[Type de réponse]]='Paramètre (masquer)'!$A$10,Tableau1[[#This Row],[FE]],"")</f>
        <v/>
      </c>
      <c r="AT36" s="76" t="str">
        <f>_xlfn.CONCAT(Tableau1[[#This Row],[LUN]:[DIM]])</f>
        <v/>
      </c>
      <c r="AU36" s="79"/>
      <c r="AV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" s="76" t="e">
        <f>Tableau1[[#This Row],[Nbre de nuits sur la période]]*Tableau1[[#This Row],[Nombre de train accédant / nuit *]]</f>
        <v>#VALUE!</v>
      </c>
      <c r="AY36" s="76" t="e">
        <f>Tableau1[[#This Row],[Uo voies - nuit]]*((59*400/1000)+5)</f>
        <v>#VALUE!</v>
      </c>
    </row>
    <row r="37" spans="1:51" ht="15.75">
      <c r="A37" s="51">
        <f t="shared" si="2"/>
        <v>24</v>
      </c>
      <c r="B37" s="85"/>
      <c r="C37" s="52" t="str">
        <f>IFERROR(VLOOKUP(Tableau1[[#This Row],[Site *
Un fichier Excel par DT]],Tableau7[[#All],[Nom de la gare]:[EIC]],5,FALSE),"")</f>
        <v/>
      </c>
      <c r="D37" s="77"/>
      <c r="E37" s="74"/>
      <c r="F37" s="74"/>
      <c r="G37" s="76"/>
      <c r="H37" s="72" t="str">
        <f>IF(Tableau1[[#This Row],[Régime d''utilisation (Quotidien ? Oui ou Non)]]="Oui","Oui","Non")</f>
        <v>Non</v>
      </c>
      <c r="I37" s="72" t="str">
        <f>IF(Tableau1[[#This Row],[Régime d''utilisation (Quotidien ? Oui ou Non)]]="Oui","Oui","Non")</f>
        <v>Non</v>
      </c>
      <c r="J37" s="72" t="str">
        <f>IF(Tableau1[[#This Row],[Régime d''utilisation (Quotidien ? Oui ou Non)]]="Oui","Oui","Non")</f>
        <v>Non</v>
      </c>
      <c r="K37" s="72" t="str">
        <f>IF(Tableau1[[#This Row],[Régime d''utilisation (Quotidien ? Oui ou Non)]]="Oui","Oui","Non")</f>
        <v>Non</v>
      </c>
      <c r="L37" s="72" t="str">
        <f>IF(Tableau1[[#This Row],[Régime d''utilisation (Quotidien ? Oui ou Non)]]="Oui","Oui","Non")</f>
        <v>Non</v>
      </c>
      <c r="M37" s="72" t="str">
        <f>IF(Tableau1[[#This Row],[Régime d''utilisation (Quotidien ? Oui ou Non)]]="Oui","Oui","Non")</f>
        <v>Non</v>
      </c>
      <c r="N37" s="72" t="str">
        <f>IF(Tableau1[[#This Row],[Régime d''utilisation (Quotidien ? Oui ou Non)]]="Oui","Oui","Non")</f>
        <v>Non</v>
      </c>
      <c r="O37" s="72" t="str">
        <f>IF(Tableau1[[#This Row],[Régime d''utilisation (Quotidien ? Oui ou Non)]]="Oui","Oui","Non")</f>
        <v>Non</v>
      </c>
      <c r="P37" s="76"/>
      <c r="Q37" s="76"/>
      <c r="R37" s="76"/>
      <c r="S37" s="52" t="str">
        <f t="shared" si="0"/>
        <v>Compris entre 00h00 et 5h00</v>
      </c>
      <c r="T37" s="76"/>
      <c r="U37" s="53" t="str">
        <f t="shared" si="1"/>
        <v>Voyageur</v>
      </c>
      <c r="V37" s="76"/>
      <c r="W37" s="76"/>
      <c r="X37" s="76"/>
      <c r="Y37" s="76"/>
      <c r="Z37" s="76"/>
      <c r="AA37" s="76"/>
      <c r="AB37" s="53">
        <f>400</f>
        <v>400</v>
      </c>
      <c r="AC37" s="78" t="str">
        <f>IF(Tableau1[[#This Row],[Type de réponse]]='Paramètre (masquer)'!$A$10,Tableau1[[#This Row],[Période de début *]],"")</f>
        <v/>
      </c>
      <c r="AD37" s="78" t="str">
        <f>IF(Tableau1[[#This Row],[Type de réponse]]='Paramètre (masquer)'!$A$10,Tableau1[[#This Row],[Période de fin *]],"")</f>
        <v/>
      </c>
      <c r="AE37" s="78" t="str">
        <f>IF(Tableau1[[#This Row],[Type de réponse]]='Paramètre (masquer)'!$A$10,Tableau1[[#This Row],[Nuit
LU/MA]],"")</f>
        <v/>
      </c>
      <c r="AF37" s="78" t="str">
        <f>IF(Tableau1[[#This Row],[Type de réponse]]='Paramètre (masquer)'!$A$10,Tableau1[[#This Row],[Nuit
MA/ME]],"")</f>
        <v/>
      </c>
      <c r="AG37" s="78" t="str">
        <f>IF(Tableau1[[#This Row],[Type de réponse]]='Paramètre (masquer)'!$A$10,Tableau1[[#This Row],[Nuit
ME/JE]],"")</f>
        <v/>
      </c>
      <c r="AH37" s="78" t="str">
        <f>IF(Tableau1[[#This Row],[Type de réponse]]='Paramètre (masquer)'!$A$10,Tableau1[[#This Row],[Nuit JE/VE]],"")</f>
        <v/>
      </c>
      <c r="AI37" s="78" t="str">
        <f>IF(Tableau1[[#This Row],[Type de réponse]]='Paramètre (masquer)'!$A$10,Tableau1[[#This Row],[Nuit
VE/SA]],"")</f>
        <v/>
      </c>
      <c r="AJ37" s="78" t="str">
        <f>IF(Tableau1[[#This Row],[Type de réponse]]='Paramètre (masquer)'!$A$10,Tableau1[[#This Row],[Nuit
SA/DI]],"")</f>
        <v/>
      </c>
      <c r="AK37" s="78" t="str">
        <f>IF(Tableau1[[#This Row],[Type de réponse]]='Paramètre (masquer)'!$A$10,Tableau1[[#This Row],[Nuit
DI/LU]],"")</f>
        <v/>
      </c>
      <c r="AL37" s="76" t="str">
        <f>IF(Tableau1[[#This Row],[Nuit
LU /MA]]="Oui",0,IF(Tableau1[[#This Row],[Nuit
LU /MA]]="Non",1,""))</f>
        <v/>
      </c>
      <c r="AM37" s="76" t="str">
        <f>IF(Tableau1[[#This Row],[Nuit
MA/ ME]]="Oui",0,IF(Tableau1[[#This Row],[Nuit
MA/ ME]]="Non",1,""))</f>
        <v/>
      </c>
      <c r="AN37" s="76" t="str">
        <f>IF(Tableau1[[#This Row],[Nuit
ME/ JE]]="Oui",0,IF(Tableau1[[#This Row],[Nuit
ME/ JE]]="Non",1,""))</f>
        <v/>
      </c>
      <c r="AO37" s="76" t="str">
        <f>IF(Tableau1[[#This Row],[Nuit JE/ VE]]="Oui",0,IF(Tableau1[[#This Row],[Nuit JE/ VE]]="Non",1,""))</f>
        <v/>
      </c>
      <c r="AP37" s="76" t="str">
        <f>IF(Tableau1[[#This Row],[Nuit
VE/ SA]]="Oui",0,IF(Tableau1[[#This Row],[Nuit
VE/ SA]]="Non",1,""))</f>
        <v/>
      </c>
      <c r="AQ37" s="76" t="str">
        <f>IF(Tableau1[[#This Row],[Nuit
SA/ DI]]="Oui",0,IF(Tableau1[[#This Row],[Nuit
SA/ DI]]="Non",1,""))</f>
        <v/>
      </c>
      <c r="AR37" s="76" t="str">
        <f>IF(Tableau1[[#This Row],[Nuit
DI/ LU]]="Oui",0,IF(Tableau1[[#This Row],[Nuit
DI/ LU]]="Non",1,""))</f>
        <v/>
      </c>
      <c r="AS37" s="76" t="str">
        <f>IF(Tableau1[[#This Row],[Type de réponse]]='Paramètre (masquer)'!$A$10,Tableau1[[#This Row],[FE]],"")</f>
        <v/>
      </c>
      <c r="AT37" s="76" t="str">
        <f>_xlfn.CONCAT(Tableau1[[#This Row],[LUN]:[DIM]])</f>
        <v/>
      </c>
      <c r="AU37" s="79"/>
      <c r="AV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" s="76" t="e">
        <f>Tableau1[[#This Row],[Nbre de nuits sur la période]]*Tableau1[[#This Row],[Nombre de train accédant / nuit *]]</f>
        <v>#VALUE!</v>
      </c>
      <c r="AY37" s="76" t="e">
        <f>Tableau1[[#This Row],[Uo voies - nuit]]*((59*400/1000)+5)</f>
        <v>#VALUE!</v>
      </c>
    </row>
    <row r="38" spans="1:51" ht="15.75">
      <c r="A38" s="51">
        <f t="shared" si="2"/>
        <v>25</v>
      </c>
      <c r="B38" s="85"/>
      <c r="C38" s="52" t="str">
        <f>IFERROR(VLOOKUP(Tableau1[[#This Row],[Site *
Un fichier Excel par DT]],Tableau7[[#All],[Nom de la gare]:[EIC]],5,FALSE),"")</f>
        <v/>
      </c>
      <c r="D38" s="77"/>
      <c r="E38" s="74"/>
      <c r="F38" s="74"/>
      <c r="G38" s="76"/>
      <c r="H38" s="72" t="str">
        <f>IF(Tableau1[[#This Row],[Régime d''utilisation (Quotidien ? Oui ou Non)]]="Oui","Oui","Non")</f>
        <v>Non</v>
      </c>
      <c r="I38" s="72" t="str">
        <f>IF(Tableau1[[#This Row],[Régime d''utilisation (Quotidien ? Oui ou Non)]]="Oui","Oui","Non")</f>
        <v>Non</v>
      </c>
      <c r="J38" s="72" t="str">
        <f>IF(Tableau1[[#This Row],[Régime d''utilisation (Quotidien ? Oui ou Non)]]="Oui","Oui","Non")</f>
        <v>Non</v>
      </c>
      <c r="K38" s="72" t="str">
        <f>IF(Tableau1[[#This Row],[Régime d''utilisation (Quotidien ? Oui ou Non)]]="Oui","Oui","Non")</f>
        <v>Non</v>
      </c>
      <c r="L38" s="72" t="str">
        <f>IF(Tableau1[[#This Row],[Régime d''utilisation (Quotidien ? Oui ou Non)]]="Oui","Oui","Non")</f>
        <v>Non</v>
      </c>
      <c r="M38" s="72" t="str">
        <f>IF(Tableau1[[#This Row],[Régime d''utilisation (Quotidien ? Oui ou Non)]]="Oui","Oui","Non")</f>
        <v>Non</v>
      </c>
      <c r="N38" s="72" t="str">
        <f>IF(Tableau1[[#This Row],[Régime d''utilisation (Quotidien ? Oui ou Non)]]="Oui","Oui","Non")</f>
        <v>Non</v>
      </c>
      <c r="O38" s="72" t="str">
        <f>IF(Tableau1[[#This Row],[Régime d''utilisation (Quotidien ? Oui ou Non)]]="Oui","Oui","Non")</f>
        <v>Non</v>
      </c>
      <c r="P38" s="76"/>
      <c r="Q38" s="76"/>
      <c r="R38" s="76"/>
      <c r="S38" s="52" t="str">
        <f t="shared" si="0"/>
        <v>Compris entre 00h00 et 5h00</v>
      </c>
      <c r="T38" s="76"/>
      <c r="U38" s="53" t="str">
        <f t="shared" si="1"/>
        <v>Voyageur</v>
      </c>
      <c r="V38" s="76"/>
      <c r="W38" s="76"/>
      <c r="X38" s="76"/>
      <c r="Y38" s="76"/>
      <c r="Z38" s="76"/>
      <c r="AA38" s="76"/>
      <c r="AB38" s="53">
        <f>400</f>
        <v>400</v>
      </c>
      <c r="AC38" s="78" t="str">
        <f>IF(Tableau1[[#This Row],[Type de réponse]]='Paramètre (masquer)'!$A$10,Tableau1[[#This Row],[Période de début *]],"")</f>
        <v/>
      </c>
      <c r="AD38" s="78" t="str">
        <f>IF(Tableau1[[#This Row],[Type de réponse]]='Paramètre (masquer)'!$A$10,Tableau1[[#This Row],[Période de fin *]],"")</f>
        <v/>
      </c>
      <c r="AE38" s="78" t="str">
        <f>IF(Tableau1[[#This Row],[Type de réponse]]='Paramètre (masquer)'!$A$10,Tableau1[[#This Row],[Nuit
LU/MA]],"")</f>
        <v/>
      </c>
      <c r="AF38" s="78" t="str">
        <f>IF(Tableau1[[#This Row],[Type de réponse]]='Paramètre (masquer)'!$A$10,Tableau1[[#This Row],[Nuit
MA/ME]],"")</f>
        <v/>
      </c>
      <c r="AG38" s="78" t="str">
        <f>IF(Tableau1[[#This Row],[Type de réponse]]='Paramètre (masquer)'!$A$10,Tableau1[[#This Row],[Nuit
ME/JE]],"")</f>
        <v/>
      </c>
      <c r="AH38" s="78" t="str">
        <f>IF(Tableau1[[#This Row],[Type de réponse]]='Paramètre (masquer)'!$A$10,Tableau1[[#This Row],[Nuit JE/VE]],"")</f>
        <v/>
      </c>
      <c r="AI38" s="78" t="str">
        <f>IF(Tableau1[[#This Row],[Type de réponse]]='Paramètre (masquer)'!$A$10,Tableau1[[#This Row],[Nuit
VE/SA]],"")</f>
        <v/>
      </c>
      <c r="AJ38" s="78" t="str">
        <f>IF(Tableau1[[#This Row],[Type de réponse]]='Paramètre (masquer)'!$A$10,Tableau1[[#This Row],[Nuit
SA/DI]],"")</f>
        <v/>
      </c>
      <c r="AK38" s="78" t="str">
        <f>IF(Tableau1[[#This Row],[Type de réponse]]='Paramètre (masquer)'!$A$10,Tableau1[[#This Row],[Nuit
DI/LU]],"")</f>
        <v/>
      </c>
      <c r="AL38" s="76" t="str">
        <f>IF(Tableau1[[#This Row],[Nuit
LU /MA]]="Oui",0,IF(Tableau1[[#This Row],[Nuit
LU /MA]]="Non",1,""))</f>
        <v/>
      </c>
      <c r="AM38" s="76" t="str">
        <f>IF(Tableau1[[#This Row],[Nuit
MA/ ME]]="Oui",0,IF(Tableau1[[#This Row],[Nuit
MA/ ME]]="Non",1,""))</f>
        <v/>
      </c>
      <c r="AN38" s="76" t="str">
        <f>IF(Tableau1[[#This Row],[Nuit
ME/ JE]]="Oui",0,IF(Tableau1[[#This Row],[Nuit
ME/ JE]]="Non",1,""))</f>
        <v/>
      </c>
      <c r="AO38" s="76" t="str">
        <f>IF(Tableau1[[#This Row],[Nuit JE/ VE]]="Oui",0,IF(Tableau1[[#This Row],[Nuit JE/ VE]]="Non",1,""))</f>
        <v/>
      </c>
      <c r="AP38" s="76" t="str">
        <f>IF(Tableau1[[#This Row],[Nuit
VE/ SA]]="Oui",0,IF(Tableau1[[#This Row],[Nuit
VE/ SA]]="Non",1,""))</f>
        <v/>
      </c>
      <c r="AQ38" s="76" t="str">
        <f>IF(Tableau1[[#This Row],[Nuit
SA/ DI]]="Oui",0,IF(Tableau1[[#This Row],[Nuit
SA/ DI]]="Non",1,""))</f>
        <v/>
      </c>
      <c r="AR38" s="76" t="str">
        <f>IF(Tableau1[[#This Row],[Nuit
DI/ LU]]="Oui",0,IF(Tableau1[[#This Row],[Nuit
DI/ LU]]="Non",1,""))</f>
        <v/>
      </c>
      <c r="AS38" s="76" t="str">
        <f>IF(Tableau1[[#This Row],[Type de réponse]]='Paramètre (masquer)'!$A$10,Tableau1[[#This Row],[FE]],"")</f>
        <v/>
      </c>
      <c r="AT38" s="76" t="str">
        <f>_xlfn.CONCAT(Tableau1[[#This Row],[LUN]:[DIM]])</f>
        <v/>
      </c>
      <c r="AU38" s="79"/>
      <c r="AV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" s="76" t="e">
        <f>Tableau1[[#This Row],[Nbre de nuits sur la période]]*Tableau1[[#This Row],[Nombre de train accédant / nuit *]]</f>
        <v>#VALUE!</v>
      </c>
      <c r="AY38" s="76" t="e">
        <f>Tableau1[[#This Row],[Uo voies - nuit]]*((59*400/1000)+5)</f>
        <v>#VALUE!</v>
      </c>
    </row>
    <row r="39" spans="1:51" ht="15.75">
      <c r="A39" s="51">
        <f t="shared" si="2"/>
        <v>26</v>
      </c>
      <c r="B39" s="85"/>
      <c r="C39" s="52" t="str">
        <f>IFERROR(VLOOKUP(Tableau1[[#This Row],[Site *
Un fichier Excel par DT]],Tableau7[[#All],[Nom de la gare]:[EIC]],5,FALSE),"")</f>
        <v/>
      </c>
      <c r="D39" s="77"/>
      <c r="E39" s="74"/>
      <c r="F39" s="74"/>
      <c r="G39" s="76"/>
      <c r="H39" s="72" t="str">
        <f>IF(Tableau1[[#This Row],[Régime d''utilisation (Quotidien ? Oui ou Non)]]="Oui","Oui","Non")</f>
        <v>Non</v>
      </c>
      <c r="I39" s="72" t="str">
        <f>IF(Tableau1[[#This Row],[Régime d''utilisation (Quotidien ? Oui ou Non)]]="Oui","Oui","Non")</f>
        <v>Non</v>
      </c>
      <c r="J39" s="72" t="str">
        <f>IF(Tableau1[[#This Row],[Régime d''utilisation (Quotidien ? Oui ou Non)]]="Oui","Oui","Non")</f>
        <v>Non</v>
      </c>
      <c r="K39" s="72" t="str">
        <f>IF(Tableau1[[#This Row],[Régime d''utilisation (Quotidien ? Oui ou Non)]]="Oui","Oui","Non")</f>
        <v>Non</v>
      </c>
      <c r="L39" s="72" t="str">
        <f>IF(Tableau1[[#This Row],[Régime d''utilisation (Quotidien ? Oui ou Non)]]="Oui","Oui","Non")</f>
        <v>Non</v>
      </c>
      <c r="M39" s="72" t="str">
        <f>IF(Tableau1[[#This Row],[Régime d''utilisation (Quotidien ? Oui ou Non)]]="Oui","Oui","Non")</f>
        <v>Non</v>
      </c>
      <c r="N39" s="72" t="str">
        <f>IF(Tableau1[[#This Row],[Régime d''utilisation (Quotidien ? Oui ou Non)]]="Oui","Oui","Non")</f>
        <v>Non</v>
      </c>
      <c r="O39" s="72" t="str">
        <f>IF(Tableau1[[#This Row],[Régime d''utilisation (Quotidien ? Oui ou Non)]]="Oui","Oui","Non")</f>
        <v>Non</v>
      </c>
      <c r="P39" s="76"/>
      <c r="Q39" s="76"/>
      <c r="R39" s="76"/>
      <c r="S39" s="52" t="str">
        <f t="shared" si="0"/>
        <v>Compris entre 00h00 et 5h00</v>
      </c>
      <c r="T39" s="76"/>
      <c r="U39" s="53" t="str">
        <f t="shared" si="1"/>
        <v>Voyageur</v>
      </c>
      <c r="V39" s="76"/>
      <c r="W39" s="76"/>
      <c r="X39" s="76"/>
      <c r="Y39" s="76"/>
      <c r="Z39" s="76"/>
      <c r="AA39" s="76"/>
      <c r="AB39" s="53">
        <f>400</f>
        <v>400</v>
      </c>
      <c r="AC39" s="78" t="str">
        <f>IF(Tableau1[[#This Row],[Type de réponse]]='Paramètre (masquer)'!$A$10,Tableau1[[#This Row],[Période de début *]],"")</f>
        <v/>
      </c>
      <c r="AD39" s="78" t="str">
        <f>IF(Tableau1[[#This Row],[Type de réponse]]='Paramètre (masquer)'!$A$10,Tableau1[[#This Row],[Période de fin *]],"")</f>
        <v/>
      </c>
      <c r="AE39" s="78" t="str">
        <f>IF(Tableau1[[#This Row],[Type de réponse]]='Paramètre (masquer)'!$A$10,Tableau1[[#This Row],[Nuit
LU/MA]],"")</f>
        <v/>
      </c>
      <c r="AF39" s="78" t="str">
        <f>IF(Tableau1[[#This Row],[Type de réponse]]='Paramètre (masquer)'!$A$10,Tableau1[[#This Row],[Nuit
MA/ME]],"")</f>
        <v/>
      </c>
      <c r="AG39" s="78" t="str">
        <f>IF(Tableau1[[#This Row],[Type de réponse]]='Paramètre (masquer)'!$A$10,Tableau1[[#This Row],[Nuit
ME/JE]],"")</f>
        <v/>
      </c>
      <c r="AH39" s="78" t="str">
        <f>IF(Tableau1[[#This Row],[Type de réponse]]='Paramètre (masquer)'!$A$10,Tableau1[[#This Row],[Nuit JE/VE]],"")</f>
        <v/>
      </c>
      <c r="AI39" s="78" t="str">
        <f>IF(Tableau1[[#This Row],[Type de réponse]]='Paramètre (masquer)'!$A$10,Tableau1[[#This Row],[Nuit
VE/SA]],"")</f>
        <v/>
      </c>
      <c r="AJ39" s="78" t="str">
        <f>IF(Tableau1[[#This Row],[Type de réponse]]='Paramètre (masquer)'!$A$10,Tableau1[[#This Row],[Nuit
SA/DI]],"")</f>
        <v/>
      </c>
      <c r="AK39" s="78" t="str">
        <f>IF(Tableau1[[#This Row],[Type de réponse]]='Paramètre (masquer)'!$A$10,Tableau1[[#This Row],[Nuit
DI/LU]],"")</f>
        <v/>
      </c>
      <c r="AL39" s="76" t="str">
        <f>IF(Tableau1[[#This Row],[Nuit
LU /MA]]="Oui",0,IF(Tableau1[[#This Row],[Nuit
LU /MA]]="Non",1,""))</f>
        <v/>
      </c>
      <c r="AM39" s="76" t="str">
        <f>IF(Tableau1[[#This Row],[Nuit
MA/ ME]]="Oui",0,IF(Tableau1[[#This Row],[Nuit
MA/ ME]]="Non",1,""))</f>
        <v/>
      </c>
      <c r="AN39" s="76" t="str">
        <f>IF(Tableau1[[#This Row],[Nuit
ME/ JE]]="Oui",0,IF(Tableau1[[#This Row],[Nuit
ME/ JE]]="Non",1,""))</f>
        <v/>
      </c>
      <c r="AO39" s="76" t="str">
        <f>IF(Tableau1[[#This Row],[Nuit JE/ VE]]="Oui",0,IF(Tableau1[[#This Row],[Nuit JE/ VE]]="Non",1,""))</f>
        <v/>
      </c>
      <c r="AP39" s="76" t="str">
        <f>IF(Tableau1[[#This Row],[Nuit
VE/ SA]]="Oui",0,IF(Tableau1[[#This Row],[Nuit
VE/ SA]]="Non",1,""))</f>
        <v/>
      </c>
      <c r="AQ39" s="76" t="str">
        <f>IF(Tableau1[[#This Row],[Nuit
SA/ DI]]="Oui",0,IF(Tableau1[[#This Row],[Nuit
SA/ DI]]="Non",1,""))</f>
        <v/>
      </c>
      <c r="AR39" s="76" t="str">
        <f>IF(Tableau1[[#This Row],[Nuit
DI/ LU]]="Oui",0,IF(Tableau1[[#This Row],[Nuit
DI/ LU]]="Non",1,""))</f>
        <v/>
      </c>
      <c r="AS39" s="76" t="str">
        <f>IF(Tableau1[[#This Row],[Type de réponse]]='Paramètre (masquer)'!$A$10,Tableau1[[#This Row],[FE]],"")</f>
        <v/>
      </c>
      <c r="AT39" s="76" t="str">
        <f>_xlfn.CONCAT(Tableau1[[#This Row],[LUN]:[DIM]])</f>
        <v/>
      </c>
      <c r="AU39" s="79"/>
      <c r="AV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" s="76" t="e">
        <f>Tableau1[[#This Row],[Nbre de nuits sur la période]]*Tableau1[[#This Row],[Nombre de train accédant / nuit *]]</f>
        <v>#VALUE!</v>
      </c>
      <c r="AY39" s="76" t="e">
        <f>Tableau1[[#This Row],[Uo voies - nuit]]*((59*400/1000)+5)</f>
        <v>#VALUE!</v>
      </c>
    </row>
    <row r="40" spans="1:51" ht="15.75">
      <c r="A40" s="51">
        <f t="shared" si="2"/>
        <v>27</v>
      </c>
      <c r="B40" s="85"/>
      <c r="C40" s="52" t="str">
        <f>IFERROR(VLOOKUP(Tableau1[[#This Row],[Site *
Un fichier Excel par DT]],Tableau7[[#All],[Nom de la gare]:[EIC]],5,FALSE),"")</f>
        <v/>
      </c>
      <c r="D40" s="77"/>
      <c r="E40" s="74"/>
      <c r="F40" s="74"/>
      <c r="G40" s="76"/>
      <c r="H40" s="72" t="str">
        <f>IF(Tableau1[[#This Row],[Régime d''utilisation (Quotidien ? Oui ou Non)]]="Oui","Oui","Non")</f>
        <v>Non</v>
      </c>
      <c r="I40" s="72" t="str">
        <f>IF(Tableau1[[#This Row],[Régime d''utilisation (Quotidien ? Oui ou Non)]]="Oui","Oui","Non")</f>
        <v>Non</v>
      </c>
      <c r="J40" s="72" t="str">
        <f>IF(Tableau1[[#This Row],[Régime d''utilisation (Quotidien ? Oui ou Non)]]="Oui","Oui","Non")</f>
        <v>Non</v>
      </c>
      <c r="K40" s="72" t="str">
        <f>IF(Tableau1[[#This Row],[Régime d''utilisation (Quotidien ? Oui ou Non)]]="Oui","Oui","Non")</f>
        <v>Non</v>
      </c>
      <c r="L40" s="72" t="str">
        <f>IF(Tableau1[[#This Row],[Régime d''utilisation (Quotidien ? Oui ou Non)]]="Oui","Oui","Non")</f>
        <v>Non</v>
      </c>
      <c r="M40" s="72" t="str">
        <f>IF(Tableau1[[#This Row],[Régime d''utilisation (Quotidien ? Oui ou Non)]]="Oui","Oui","Non")</f>
        <v>Non</v>
      </c>
      <c r="N40" s="72" t="str">
        <f>IF(Tableau1[[#This Row],[Régime d''utilisation (Quotidien ? Oui ou Non)]]="Oui","Oui","Non")</f>
        <v>Non</v>
      </c>
      <c r="O40" s="72" t="str">
        <f>IF(Tableau1[[#This Row],[Régime d''utilisation (Quotidien ? Oui ou Non)]]="Oui","Oui","Non")</f>
        <v>Non</v>
      </c>
      <c r="P40" s="76"/>
      <c r="Q40" s="76"/>
      <c r="R40" s="76"/>
      <c r="S40" s="52" t="str">
        <f t="shared" si="0"/>
        <v>Compris entre 00h00 et 5h00</v>
      </c>
      <c r="T40" s="76"/>
      <c r="U40" s="53" t="str">
        <f t="shared" si="1"/>
        <v>Voyageur</v>
      </c>
      <c r="V40" s="76"/>
      <c r="W40" s="76"/>
      <c r="X40" s="76"/>
      <c r="Y40" s="76"/>
      <c r="Z40" s="76"/>
      <c r="AA40" s="76"/>
      <c r="AB40" s="53">
        <f>400</f>
        <v>400</v>
      </c>
      <c r="AC40" s="78" t="str">
        <f>IF(Tableau1[[#This Row],[Type de réponse]]='Paramètre (masquer)'!$A$10,Tableau1[[#This Row],[Période de début *]],"")</f>
        <v/>
      </c>
      <c r="AD40" s="78" t="str">
        <f>IF(Tableau1[[#This Row],[Type de réponse]]='Paramètre (masquer)'!$A$10,Tableau1[[#This Row],[Période de fin *]],"")</f>
        <v/>
      </c>
      <c r="AE40" s="78" t="str">
        <f>IF(Tableau1[[#This Row],[Type de réponse]]='Paramètre (masquer)'!$A$10,Tableau1[[#This Row],[Nuit
LU/MA]],"")</f>
        <v/>
      </c>
      <c r="AF40" s="78" t="str">
        <f>IF(Tableau1[[#This Row],[Type de réponse]]='Paramètre (masquer)'!$A$10,Tableau1[[#This Row],[Nuit
MA/ME]],"")</f>
        <v/>
      </c>
      <c r="AG40" s="78" t="str">
        <f>IF(Tableau1[[#This Row],[Type de réponse]]='Paramètre (masquer)'!$A$10,Tableau1[[#This Row],[Nuit
ME/JE]],"")</f>
        <v/>
      </c>
      <c r="AH40" s="78" t="str">
        <f>IF(Tableau1[[#This Row],[Type de réponse]]='Paramètre (masquer)'!$A$10,Tableau1[[#This Row],[Nuit JE/VE]],"")</f>
        <v/>
      </c>
      <c r="AI40" s="78" t="str">
        <f>IF(Tableau1[[#This Row],[Type de réponse]]='Paramètre (masquer)'!$A$10,Tableau1[[#This Row],[Nuit
VE/SA]],"")</f>
        <v/>
      </c>
      <c r="AJ40" s="78" t="str">
        <f>IF(Tableau1[[#This Row],[Type de réponse]]='Paramètre (masquer)'!$A$10,Tableau1[[#This Row],[Nuit
SA/DI]],"")</f>
        <v/>
      </c>
      <c r="AK40" s="78" t="str">
        <f>IF(Tableau1[[#This Row],[Type de réponse]]='Paramètre (masquer)'!$A$10,Tableau1[[#This Row],[Nuit
DI/LU]],"")</f>
        <v/>
      </c>
      <c r="AL40" s="76" t="str">
        <f>IF(Tableau1[[#This Row],[Nuit
LU /MA]]="Oui",0,IF(Tableau1[[#This Row],[Nuit
LU /MA]]="Non",1,""))</f>
        <v/>
      </c>
      <c r="AM40" s="76" t="str">
        <f>IF(Tableau1[[#This Row],[Nuit
MA/ ME]]="Oui",0,IF(Tableau1[[#This Row],[Nuit
MA/ ME]]="Non",1,""))</f>
        <v/>
      </c>
      <c r="AN40" s="76" t="str">
        <f>IF(Tableau1[[#This Row],[Nuit
ME/ JE]]="Oui",0,IF(Tableau1[[#This Row],[Nuit
ME/ JE]]="Non",1,""))</f>
        <v/>
      </c>
      <c r="AO40" s="76" t="str">
        <f>IF(Tableau1[[#This Row],[Nuit JE/ VE]]="Oui",0,IF(Tableau1[[#This Row],[Nuit JE/ VE]]="Non",1,""))</f>
        <v/>
      </c>
      <c r="AP40" s="76" t="str">
        <f>IF(Tableau1[[#This Row],[Nuit
VE/ SA]]="Oui",0,IF(Tableau1[[#This Row],[Nuit
VE/ SA]]="Non",1,""))</f>
        <v/>
      </c>
      <c r="AQ40" s="76" t="str">
        <f>IF(Tableau1[[#This Row],[Nuit
SA/ DI]]="Oui",0,IF(Tableau1[[#This Row],[Nuit
SA/ DI]]="Non",1,""))</f>
        <v/>
      </c>
      <c r="AR40" s="76" t="str">
        <f>IF(Tableau1[[#This Row],[Nuit
DI/ LU]]="Oui",0,IF(Tableau1[[#This Row],[Nuit
DI/ LU]]="Non",1,""))</f>
        <v/>
      </c>
      <c r="AS40" s="76" t="str">
        <f>IF(Tableau1[[#This Row],[Type de réponse]]='Paramètre (masquer)'!$A$10,Tableau1[[#This Row],[FE]],"")</f>
        <v/>
      </c>
      <c r="AT40" s="76" t="str">
        <f>_xlfn.CONCAT(Tableau1[[#This Row],[LUN]:[DIM]])</f>
        <v/>
      </c>
      <c r="AU40" s="79"/>
      <c r="AV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" s="76" t="e">
        <f>Tableau1[[#This Row],[Nbre de nuits sur la période]]*Tableau1[[#This Row],[Nombre de train accédant / nuit *]]</f>
        <v>#VALUE!</v>
      </c>
      <c r="AY40" s="76" t="e">
        <f>Tableau1[[#This Row],[Uo voies - nuit]]*((59*400/1000)+5)</f>
        <v>#VALUE!</v>
      </c>
    </row>
    <row r="41" spans="1:51" ht="15.75">
      <c r="A41" s="51">
        <f t="shared" si="2"/>
        <v>28</v>
      </c>
      <c r="B41" s="85"/>
      <c r="C41" s="52" t="str">
        <f>IFERROR(VLOOKUP(Tableau1[[#This Row],[Site *
Un fichier Excel par DT]],Tableau7[[#All],[Nom de la gare]:[EIC]],5,FALSE),"")</f>
        <v/>
      </c>
      <c r="D41" s="77"/>
      <c r="E41" s="74"/>
      <c r="F41" s="74"/>
      <c r="G41" s="76"/>
      <c r="H41" s="72" t="str">
        <f>IF(Tableau1[[#This Row],[Régime d''utilisation (Quotidien ? Oui ou Non)]]="Oui","Oui","Non")</f>
        <v>Non</v>
      </c>
      <c r="I41" s="72" t="str">
        <f>IF(Tableau1[[#This Row],[Régime d''utilisation (Quotidien ? Oui ou Non)]]="Oui","Oui","Non")</f>
        <v>Non</v>
      </c>
      <c r="J41" s="72" t="str">
        <f>IF(Tableau1[[#This Row],[Régime d''utilisation (Quotidien ? Oui ou Non)]]="Oui","Oui","Non")</f>
        <v>Non</v>
      </c>
      <c r="K41" s="72" t="str">
        <f>IF(Tableau1[[#This Row],[Régime d''utilisation (Quotidien ? Oui ou Non)]]="Oui","Oui","Non")</f>
        <v>Non</v>
      </c>
      <c r="L41" s="72" t="str">
        <f>IF(Tableau1[[#This Row],[Régime d''utilisation (Quotidien ? Oui ou Non)]]="Oui","Oui","Non")</f>
        <v>Non</v>
      </c>
      <c r="M41" s="72" t="str">
        <f>IF(Tableau1[[#This Row],[Régime d''utilisation (Quotidien ? Oui ou Non)]]="Oui","Oui","Non")</f>
        <v>Non</v>
      </c>
      <c r="N41" s="72" t="str">
        <f>IF(Tableau1[[#This Row],[Régime d''utilisation (Quotidien ? Oui ou Non)]]="Oui","Oui","Non")</f>
        <v>Non</v>
      </c>
      <c r="O41" s="72" t="str">
        <f>IF(Tableau1[[#This Row],[Régime d''utilisation (Quotidien ? Oui ou Non)]]="Oui","Oui","Non")</f>
        <v>Non</v>
      </c>
      <c r="P41" s="76"/>
      <c r="Q41" s="76"/>
      <c r="R41" s="76"/>
      <c r="S41" s="52" t="str">
        <f t="shared" si="0"/>
        <v>Compris entre 00h00 et 5h00</v>
      </c>
      <c r="T41" s="76"/>
      <c r="U41" s="53" t="str">
        <f t="shared" si="1"/>
        <v>Voyageur</v>
      </c>
      <c r="V41" s="76"/>
      <c r="W41" s="76"/>
      <c r="X41" s="76"/>
      <c r="Y41" s="76"/>
      <c r="Z41" s="76"/>
      <c r="AA41" s="76"/>
      <c r="AB41" s="53">
        <f>400</f>
        <v>400</v>
      </c>
      <c r="AC41" s="78" t="str">
        <f>IF(Tableau1[[#This Row],[Type de réponse]]='Paramètre (masquer)'!$A$10,Tableau1[[#This Row],[Période de début *]],"")</f>
        <v/>
      </c>
      <c r="AD41" s="78" t="str">
        <f>IF(Tableau1[[#This Row],[Type de réponse]]='Paramètre (masquer)'!$A$10,Tableau1[[#This Row],[Période de fin *]],"")</f>
        <v/>
      </c>
      <c r="AE41" s="78" t="str">
        <f>IF(Tableau1[[#This Row],[Type de réponse]]='Paramètre (masquer)'!$A$10,Tableau1[[#This Row],[Nuit
LU/MA]],"")</f>
        <v/>
      </c>
      <c r="AF41" s="78" t="str">
        <f>IF(Tableau1[[#This Row],[Type de réponse]]='Paramètre (masquer)'!$A$10,Tableau1[[#This Row],[Nuit
MA/ME]],"")</f>
        <v/>
      </c>
      <c r="AG41" s="78" t="str">
        <f>IF(Tableau1[[#This Row],[Type de réponse]]='Paramètre (masquer)'!$A$10,Tableau1[[#This Row],[Nuit
ME/JE]],"")</f>
        <v/>
      </c>
      <c r="AH41" s="78" t="str">
        <f>IF(Tableau1[[#This Row],[Type de réponse]]='Paramètre (masquer)'!$A$10,Tableau1[[#This Row],[Nuit JE/VE]],"")</f>
        <v/>
      </c>
      <c r="AI41" s="78" t="str">
        <f>IF(Tableau1[[#This Row],[Type de réponse]]='Paramètre (masquer)'!$A$10,Tableau1[[#This Row],[Nuit
VE/SA]],"")</f>
        <v/>
      </c>
      <c r="AJ41" s="78" t="str">
        <f>IF(Tableau1[[#This Row],[Type de réponse]]='Paramètre (masquer)'!$A$10,Tableau1[[#This Row],[Nuit
SA/DI]],"")</f>
        <v/>
      </c>
      <c r="AK41" s="78" t="str">
        <f>IF(Tableau1[[#This Row],[Type de réponse]]='Paramètre (masquer)'!$A$10,Tableau1[[#This Row],[Nuit
DI/LU]],"")</f>
        <v/>
      </c>
      <c r="AL41" s="76" t="str">
        <f>IF(Tableau1[[#This Row],[Nuit
LU /MA]]="Oui",0,IF(Tableau1[[#This Row],[Nuit
LU /MA]]="Non",1,""))</f>
        <v/>
      </c>
      <c r="AM41" s="76" t="str">
        <f>IF(Tableau1[[#This Row],[Nuit
MA/ ME]]="Oui",0,IF(Tableau1[[#This Row],[Nuit
MA/ ME]]="Non",1,""))</f>
        <v/>
      </c>
      <c r="AN41" s="76" t="str">
        <f>IF(Tableau1[[#This Row],[Nuit
ME/ JE]]="Oui",0,IF(Tableau1[[#This Row],[Nuit
ME/ JE]]="Non",1,""))</f>
        <v/>
      </c>
      <c r="AO41" s="76" t="str">
        <f>IF(Tableau1[[#This Row],[Nuit JE/ VE]]="Oui",0,IF(Tableau1[[#This Row],[Nuit JE/ VE]]="Non",1,""))</f>
        <v/>
      </c>
      <c r="AP41" s="76" t="str">
        <f>IF(Tableau1[[#This Row],[Nuit
VE/ SA]]="Oui",0,IF(Tableau1[[#This Row],[Nuit
VE/ SA]]="Non",1,""))</f>
        <v/>
      </c>
      <c r="AQ41" s="76" t="str">
        <f>IF(Tableau1[[#This Row],[Nuit
SA/ DI]]="Oui",0,IF(Tableau1[[#This Row],[Nuit
SA/ DI]]="Non",1,""))</f>
        <v/>
      </c>
      <c r="AR41" s="76" t="str">
        <f>IF(Tableau1[[#This Row],[Nuit
DI/ LU]]="Oui",0,IF(Tableau1[[#This Row],[Nuit
DI/ LU]]="Non",1,""))</f>
        <v/>
      </c>
      <c r="AS41" s="76" t="str">
        <f>IF(Tableau1[[#This Row],[Type de réponse]]='Paramètre (masquer)'!$A$10,Tableau1[[#This Row],[FE]],"")</f>
        <v/>
      </c>
      <c r="AT41" s="76" t="str">
        <f>_xlfn.CONCAT(Tableau1[[#This Row],[LUN]:[DIM]])</f>
        <v/>
      </c>
      <c r="AU41" s="79"/>
      <c r="AV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" s="76" t="e">
        <f>Tableau1[[#This Row],[Nbre de nuits sur la période]]*Tableau1[[#This Row],[Nombre de train accédant / nuit *]]</f>
        <v>#VALUE!</v>
      </c>
      <c r="AY41" s="76" t="e">
        <f>Tableau1[[#This Row],[Uo voies - nuit]]*((59*400/1000)+5)</f>
        <v>#VALUE!</v>
      </c>
    </row>
    <row r="42" spans="1:51" ht="15.75">
      <c r="A42" s="51">
        <f t="shared" si="2"/>
        <v>29</v>
      </c>
      <c r="B42" s="85"/>
      <c r="C42" s="52" t="str">
        <f>IFERROR(VLOOKUP(Tableau1[[#This Row],[Site *
Un fichier Excel par DT]],Tableau7[[#All],[Nom de la gare]:[EIC]],5,FALSE),"")</f>
        <v/>
      </c>
      <c r="D42" s="77"/>
      <c r="E42" s="74"/>
      <c r="F42" s="74"/>
      <c r="G42" s="76"/>
      <c r="H42" s="72" t="str">
        <f>IF(Tableau1[[#This Row],[Régime d''utilisation (Quotidien ? Oui ou Non)]]="Oui","Oui","Non")</f>
        <v>Non</v>
      </c>
      <c r="I42" s="72" t="str">
        <f>IF(Tableau1[[#This Row],[Régime d''utilisation (Quotidien ? Oui ou Non)]]="Oui","Oui","Non")</f>
        <v>Non</v>
      </c>
      <c r="J42" s="72" t="str">
        <f>IF(Tableau1[[#This Row],[Régime d''utilisation (Quotidien ? Oui ou Non)]]="Oui","Oui","Non")</f>
        <v>Non</v>
      </c>
      <c r="K42" s="72" t="str">
        <f>IF(Tableau1[[#This Row],[Régime d''utilisation (Quotidien ? Oui ou Non)]]="Oui","Oui","Non")</f>
        <v>Non</v>
      </c>
      <c r="L42" s="72" t="str">
        <f>IF(Tableau1[[#This Row],[Régime d''utilisation (Quotidien ? Oui ou Non)]]="Oui","Oui","Non")</f>
        <v>Non</v>
      </c>
      <c r="M42" s="72" t="str">
        <f>IF(Tableau1[[#This Row],[Régime d''utilisation (Quotidien ? Oui ou Non)]]="Oui","Oui","Non")</f>
        <v>Non</v>
      </c>
      <c r="N42" s="72" t="str">
        <f>IF(Tableau1[[#This Row],[Régime d''utilisation (Quotidien ? Oui ou Non)]]="Oui","Oui","Non")</f>
        <v>Non</v>
      </c>
      <c r="O42" s="72" t="str">
        <f>IF(Tableau1[[#This Row],[Régime d''utilisation (Quotidien ? Oui ou Non)]]="Oui","Oui","Non")</f>
        <v>Non</v>
      </c>
      <c r="P42" s="76"/>
      <c r="Q42" s="76"/>
      <c r="R42" s="76"/>
      <c r="S42" s="52" t="str">
        <f t="shared" si="0"/>
        <v>Compris entre 00h00 et 5h00</v>
      </c>
      <c r="T42" s="76"/>
      <c r="U42" s="53" t="str">
        <f t="shared" si="1"/>
        <v>Voyageur</v>
      </c>
      <c r="V42" s="76"/>
      <c r="W42" s="76"/>
      <c r="X42" s="76"/>
      <c r="Y42" s="76"/>
      <c r="Z42" s="76"/>
      <c r="AA42" s="76"/>
      <c r="AB42" s="53">
        <f>400</f>
        <v>400</v>
      </c>
      <c r="AC42" s="78" t="str">
        <f>IF(Tableau1[[#This Row],[Type de réponse]]='Paramètre (masquer)'!$A$10,Tableau1[[#This Row],[Période de début *]],"")</f>
        <v/>
      </c>
      <c r="AD42" s="78" t="str">
        <f>IF(Tableau1[[#This Row],[Type de réponse]]='Paramètre (masquer)'!$A$10,Tableau1[[#This Row],[Période de fin *]],"")</f>
        <v/>
      </c>
      <c r="AE42" s="78" t="str">
        <f>IF(Tableau1[[#This Row],[Type de réponse]]='Paramètre (masquer)'!$A$10,Tableau1[[#This Row],[Nuit
LU/MA]],"")</f>
        <v/>
      </c>
      <c r="AF42" s="78" t="str">
        <f>IF(Tableau1[[#This Row],[Type de réponse]]='Paramètre (masquer)'!$A$10,Tableau1[[#This Row],[Nuit
MA/ME]],"")</f>
        <v/>
      </c>
      <c r="AG42" s="78" t="str">
        <f>IF(Tableau1[[#This Row],[Type de réponse]]='Paramètre (masquer)'!$A$10,Tableau1[[#This Row],[Nuit
ME/JE]],"")</f>
        <v/>
      </c>
      <c r="AH42" s="78" t="str">
        <f>IF(Tableau1[[#This Row],[Type de réponse]]='Paramètre (masquer)'!$A$10,Tableau1[[#This Row],[Nuit JE/VE]],"")</f>
        <v/>
      </c>
      <c r="AI42" s="78" t="str">
        <f>IF(Tableau1[[#This Row],[Type de réponse]]='Paramètre (masquer)'!$A$10,Tableau1[[#This Row],[Nuit
VE/SA]],"")</f>
        <v/>
      </c>
      <c r="AJ42" s="78" t="str">
        <f>IF(Tableau1[[#This Row],[Type de réponse]]='Paramètre (masquer)'!$A$10,Tableau1[[#This Row],[Nuit
SA/DI]],"")</f>
        <v/>
      </c>
      <c r="AK42" s="78" t="str">
        <f>IF(Tableau1[[#This Row],[Type de réponse]]='Paramètre (masquer)'!$A$10,Tableau1[[#This Row],[Nuit
DI/LU]],"")</f>
        <v/>
      </c>
      <c r="AL42" s="76" t="str">
        <f>IF(Tableau1[[#This Row],[Nuit
LU /MA]]="Oui",0,IF(Tableau1[[#This Row],[Nuit
LU /MA]]="Non",1,""))</f>
        <v/>
      </c>
      <c r="AM42" s="76" t="str">
        <f>IF(Tableau1[[#This Row],[Nuit
MA/ ME]]="Oui",0,IF(Tableau1[[#This Row],[Nuit
MA/ ME]]="Non",1,""))</f>
        <v/>
      </c>
      <c r="AN42" s="76" t="str">
        <f>IF(Tableau1[[#This Row],[Nuit
ME/ JE]]="Oui",0,IF(Tableau1[[#This Row],[Nuit
ME/ JE]]="Non",1,""))</f>
        <v/>
      </c>
      <c r="AO42" s="76" t="str">
        <f>IF(Tableau1[[#This Row],[Nuit JE/ VE]]="Oui",0,IF(Tableau1[[#This Row],[Nuit JE/ VE]]="Non",1,""))</f>
        <v/>
      </c>
      <c r="AP42" s="76" t="str">
        <f>IF(Tableau1[[#This Row],[Nuit
VE/ SA]]="Oui",0,IF(Tableau1[[#This Row],[Nuit
VE/ SA]]="Non",1,""))</f>
        <v/>
      </c>
      <c r="AQ42" s="76" t="str">
        <f>IF(Tableau1[[#This Row],[Nuit
SA/ DI]]="Oui",0,IF(Tableau1[[#This Row],[Nuit
SA/ DI]]="Non",1,""))</f>
        <v/>
      </c>
      <c r="AR42" s="76" t="str">
        <f>IF(Tableau1[[#This Row],[Nuit
DI/ LU]]="Oui",0,IF(Tableau1[[#This Row],[Nuit
DI/ LU]]="Non",1,""))</f>
        <v/>
      </c>
      <c r="AS42" s="76" t="str">
        <f>IF(Tableau1[[#This Row],[Type de réponse]]='Paramètre (masquer)'!$A$10,Tableau1[[#This Row],[FE]],"")</f>
        <v/>
      </c>
      <c r="AT42" s="76" t="str">
        <f>_xlfn.CONCAT(Tableau1[[#This Row],[LUN]:[DIM]])</f>
        <v/>
      </c>
      <c r="AU42" s="79"/>
      <c r="AV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" s="76" t="e">
        <f>Tableau1[[#This Row],[Nbre de nuits sur la période]]*Tableau1[[#This Row],[Nombre de train accédant / nuit *]]</f>
        <v>#VALUE!</v>
      </c>
      <c r="AY42" s="76" t="e">
        <f>Tableau1[[#This Row],[Uo voies - nuit]]*((59*400/1000)+5)</f>
        <v>#VALUE!</v>
      </c>
    </row>
    <row r="43" spans="1:51" ht="15.75">
      <c r="A43" s="51">
        <f t="shared" si="2"/>
        <v>30</v>
      </c>
      <c r="B43" s="85"/>
      <c r="C43" s="52" t="str">
        <f>IFERROR(VLOOKUP(Tableau1[[#This Row],[Site *
Un fichier Excel par DT]],Tableau7[[#All],[Nom de la gare]:[EIC]],5,FALSE),"")</f>
        <v/>
      </c>
      <c r="D43" s="77"/>
      <c r="E43" s="74"/>
      <c r="F43" s="74"/>
      <c r="G43" s="76"/>
      <c r="H43" s="72" t="str">
        <f>IF(Tableau1[[#This Row],[Régime d''utilisation (Quotidien ? Oui ou Non)]]="Oui","Oui","Non")</f>
        <v>Non</v>
      </c>
      <c r="I43" s="72" t="str">
        <f>IF(Tableau1[[#This Row],[Régime d''utilisation (Quotidien ? Oui ou Non)]]="Oui","Oui","Non")</f>
        <v>Non</v>
      </c>
      <c r="J43" s="72" t="str">
        <f>IF(Tableau1[[#This Row],[Régime d''utilisation (Quotidien ? Oui ou Non)]]="Oui","Oui","Non")</f>
        <v>Non</v>
      </c>
      <c r="K43" s="72" t="str">
        <f>IF(Tableau1[[#This Row],[Régime d''utilisation (Quotidien ? Oui ou Non)]]="Oui","Oui","Non")</f>
        <v>Non</v>
      </c>
      <c r="L43" s="72" t="str">
        <f>IF(Tableau1[[#This Row],[Régime d''utilisation (Quotidien ? Oui ou Non)]]="Oui","Oui","Non")</f>
        <v>Non</v>
      </c>
      <c r="M43" s="72" t="str">
        <f>IF(Tableau1[[#This Row],[Régime d''utilisation (Quotidien ? Oui ou Non)]]="Oui","Oui","Non")</f>
        <v>Non</v>
      </c>
      <c r="N43" s="72" t="str">
        <f>IF(Tableau1[[#This Row],[Régime d''utilisation (Quotidien ? Oui ou Non)]]="Oui","Oui","Non")</f>
        <v>Non</v>
      </c>
      <c r="O43" s="72" t="str">
        <f>IF(Tableau1[[#This Row],[Régime d''utilisation (Quotidien ? Oui ou Non)]]="Oui","Oui","Non")</f>
        <v>Non</v>
      </c>
      <c r="P43" s="76"/>
      <c r="Q43" s="76"/>
      <c r="R43" s="76"/>
      <c r="S43" s="52" t="str">
        <f t="shared" si="0"/>
        <v>Compris entre 00h00 et 5h00</v>
      </c>
      <c r="T43" s="76"/>
      <c r="U43" s="53" t="str">
        <f t="shared" si="1"/>
        <v>Voyageur</v>
      </c>
      <c r="V43" s="76"/>
      <c r="W43" s="76"/>
      <c r="X43" s="76"/>
      <c r="Y43" s="76"/>
      <c r="Z43" s="76"/>
      <c r="AA43" s="76"/>
      <c r="AB43" s="53">
        <f>400</f>
        <v>400</v>
      </c>
      <c r="AC43" s="78" t="str">
        <f>IF(Tableau1[[#This Row],[Type de réponse]]='Paramètre (masquer)'!$A$10,Tableau1[[#This Row],[Période de début *]],"")</f>
        <v/>
      </c>
      <c r="AD43" s="78" t="str">
        <f>IF(Tableau1[[#This Row],[Type de réponse]]='Paramètre (masquer)'!$A$10,Tableau1[[#This Row],[Période de fin *]],"")</f>
        <v/>
      </c>
      <c r="AE43" s="78" t="str">
        <f>IF(Tableau1[[#This Row],[Type de réponse]]='Paramètre (masquer)'!$A$10,Tableau1[[#This Row],[Nuit
LU/MA]],"")</f>
        <v/>
      </c>
      <c r="AF43" s="78" t="str">
        <f>IF(Tableau1[[#This Row],[Type de réponse]]='Paramètre (masquer)'!$A$10,Tableau1[[#This Row],[Nuit
MA/ME]],"")</f>
        <v/>
      </c>
      <c r="AG43" s="78" t="str">
        <f>IF(Tableau1[[#This Row],[Type de réponse]]='Paramètre (masquer)'!$A$10,Tableau1[[#This Row],[Nuit
ME/JE]],"")</f>
        <v/>
      </c>
      <c r="AH43" s="78" t="str">
        <f>IF(Tableau1[[#This Row],[Type de réponse]]='Paramètre (masquer)'!$A$10,Tableau1[[#This Row],[Nuit JE/VE]],"")</f>
        <v/>
      </c>
      <c r="AI43" s="78" t="str">
        <f>IF(Tableau1[[#This Row],[Type de réponse]]='Paramètre (masquer)'!$A$10,Tableau1[[#This Row],[Nuit
VE/SA]],"")</f>
        <v/>
      </c>
      <c r="AJ43" s="78" t="str">
        <f>IF(Tableau1[[#This Row],[Type de réponse]]='Paramètre (masquer)'!$A$10,Tableau1[[#This Row],[Nuit
SA/DI]],"")</f>
        <v/>
      </c>
      <c r="AK43" s="78" t="str">
        <f>IF(Tableau1[[#This Row],[Type de réponse]]='Paramètre (masquer)'!$A$10,Tableau1[[#This Row],[Nuit
DI/LU]],"")</f>
        <v/>
      </c>
      <c r="AL43" s="76" t="str">
        <f>IF(Tableau1[[#This Row],[Nuit
LU /MA]]="Oui",0,IF(Tableau1[[#This Row],[Nuit
LU /MA]]="Non",1,""))</f>
        <v/>
      </c>
      <c r="AM43" s="76" t="str">
        <f>IF(Tableau1[[#This Row],[Nuit
MA/ ME]]="Oui",0,IF(Tableau1[[#This Row],[Nuit
MA/ ME]]="Non",1,""))</f>
        <v/>
      </c>
      <c r="AN43" s="76" t="str">
        <f>IF(Tableau1[[#This Row],[Nuit
ME/ JE]]="Oui",0,IF(Tableau1[[#This Row],[Nuit
ME/ JE]]="Non",1,""))</f>
        <v/>
      </c>
      <c r="AO43" s="76" t="str">
        <f>IF(Tableau1[[#This Row],[Nuit JE/ VE]]="Oui",0,IF(Tableau1[[#This Row],[Nuit JE/ VE]]="Non",1,""))</f>
        <v/>
      </c>
      <c r="AP43" s="76" t="str">
        <f>IF(Tableau1[[#This Row],[Nuit
VE/ SA]]="Oui",0,IF(Tableau1[[#This Row],[Nuit
VE/ SA]]="Non",1,""))</f>
        <v/>
      </c>
      <c r="AQ43" s="76" t="str">
        <f>IF(Tableau1[[#This Row],[Nuit
SA/ DI]]="Oui",0,IF(Tableau1[[#This Row],[Nuit
SA/ DI]]="Non",1,""))</f>
        <v/>
      </c>
      <c r="AR43" s="76" t="str">
        <f>IF(Tableau1[[#This Row],[Nuit
DI/ LU]]="Oui",0,IF(Tableau1[[#This Row],[Nuit
DI/ LU]]="Non",1,""))</f>
        <v/>
      </c>
      <c r="AS43" s="76" t="str">
        <f>IF(Tableau1[[#This Row],[Type de réponse]]='Paramètre (masquer)'!$A$10,Tableau1[[#This Row],[FE]],"")</f>
        <v/>
      </c>
      <c r="AT43" s="76" t="str">
        <f>_xlfn.CONCAT(Tableau1[[#This Row],[LUN]:[DIM]])</f>
        <v/>
      </c>
      <c r="AU43" s="79"/>
      <c r="AV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" s="76" t="e">
        <f>Tableau1[[#This Row],[Nbre de nuits sur la période]]*Tableau1[[#This Row],[Nombre de train accédant / nuit *]]</f>
        <v>#VALUE!</v>
      </c>
      <c r="AY43" s="76" t="e">
        <f>Tableau1[[#This Row],[Uo voies - nuit]]*((59*400/1000)+5)</f>
        <v>#VALUE!</v>
      </c>
    </row>
    <row r="44" spans="1:51" ht="15.75">
      <c r="A44" s="51">
        <f t="shared" si="2"/>
        <v>31</v>
      </c>
      <c r="B44" s="85"/>
      <c r="C44" s="52" t="str">
        <f>IFERROR(VLOOKUP(Tableau1[[#This Row],[Site *
Un fichier Excel par DT]],Tableau7[[#All],[Nom de la gare]:[EIC]],5,FALSE),"")</f>
        <v/>
      </c>
      <c r="D44" s="77"/>
      <c r="E44" s="74"/>
      <c r="F44" s="74"/>
      <c r="G44" s="76"/>
      <c r="H44" s="72" t="str">
        <f>IF(Tableau1[[#This Row],[Régime d''utilisation (Quotidien ? Oui ou Non)]]="Oui","Oui","Non")</f>
        <v>Non</v>
      </c>
      <c r="I44" s="72" t="str">
        <f>IF(Tableau1[[#This Row],[Régime d''utilisation (Quotidien ? Oui ou Non)]]="Oui","Oui","Non")</f>
        <v>Non</v>
      </c>
      <c r="J44" s="72" t="str">
        <f>IF(Tableau1[[#This Row],[Régime d''utilisation (Quotidien ? Oui ou Non)]]="Oui","Oui","Non")</f>
        <v>Non</v>
      </c>
      <c r="K44" s="72" t="str">
        <f>IF(Tableau1[[#This Row],[Régime d''utilisation (Quotidien ? Oui ou Non)]]="Oui","Oui","Non")</f>
        <v>Non</v>
      </c>
      <c r="L44" s="72" t="str">
        <f>IF(Tableau1[[#This Row],[Régime d''utilisation (Quotidien ? Oui ou Non)]]="Oui","Oui","Non")</f>
        <v>Non</v>
      </c>
      <c r="M44" s="72" t="str">
        <f>IF(Tableau1[[#This Row],[Régime d''utilisation (Quotidien ? Oui ou Non)]]="Oui","Oui","Non")</f>
        <v>Non</v>
      </c>
      <c r="N44" s="72" t="str">
        <f>IF(Tableau1[[#This Row],[Régime d''utilisation (Quotidien ? Oui ou Non)]]="Oui","Oui","Non")</f>
        <v>Non</v>
      </c>
      <c r="O44" s="72" t="str">
        <f>IF(Tableau1[[#This Row],[Régime d''utilisation (Quotidien ? Oui ou Non)]]="Oui","Oui","Non")</f>
        <v>Non</v>
      </c>
      <c r="P44" s="76"/>
      <c r="Q44" s="76"/>
      <c r="R44" s="76"/>
      <c r="S44" s="52" t="str">
        <f t="shared" si="0"/>
        <v>Compris entre 00h00 et 5h00</v>
      </c>
      <c r="T44" s="76"/>
      <c r="U44" s="53" t="str">
        <f t="shared" si="1"/>
        <v>Voyageur</v>
      </c>
      <c r="V44" s="76"/>
      <c r="W44" s="76"/>
      <c r="X44" s="76"/>
      <c r="Y44" s="76"/>
      <c r="Z44" s="76"/>
      <c r="AA44" s="76"/>
      <c r="AB44" s="53">
        <f>400</f>
        <v>400</v>
      </c>
      <c r="AC44" s="78" t="str">
        <f>IF(Tableau1[[#This Row],[Type de réponse]]='Paramètre (masquer)'!$A$10,Tableau1[[#This Row],[Période de début *]],"")</f>
        <v/>
      </c>
      <c r="AD44" s="78" t="str">
        <f>IF(Tableau1[[#This Row],[Type de réponse]]='Paramètre (masquer)'!$A$10,Tableau1[[#This Row],[Période de fin *]],"")</f>
        <v/>
      </c>
      <c r="AE44" s="78" t="str">
        <f>IF(Tableau1[[#This Row],[Type de réponse]]='Paramètre (masquer)'!$A$10,Tableau1[[#This Row],[Nuit
LU/MA]],"")</f>
        <v/>
      </c>
      <c r="AF44" s="78" t="str">
        <f>IF(Tableau1[[#This Row],[Type de réponse]]='Paramètre (masquer)'!$A$10,Tableau1[[#This Row],[Nuit
MA/ME]],"")</f>
        <v/>
      </c>
      <c r="AG44" s="78" t="str">
        <f>IF(Tableau1[[#This Row],[Type de réponse]]='Paramètre (masquer)'!$A$10,Tableau1[[#This Row],[Nuit
ME/JE]],"")</f>
        <v/>
      </c>
      <c r="AH44" s="78" t="str">
        <f>IF(Tableau1[[#This Row],[Type de réponse]]='Paramètre (masquer)'!$A$10,Tableau1[[#This Row],[Nuit JE/VE]],"")</f>
        <v/>
      </c>
      <c r="AI44" s="78" t="str">
        <f>IF(Tableau1[[#This Row],[Type de réponse]]='Paramètre (masquer)'!$A$10,Tableau1[[#This Row],[Nuit
VE/SA]],"")</f>
        <v/>
      </c>
      <c r="AJ44" s="78" t="str">
        <f>IF(Tableau1[[#This Row],[Type de réponse]]='Paramètre (masquer)'!$A$10,Tableau1[[#This Row],[Nuit
SA/DI]],"")</f>
        <v/>
      </c>
      <c r="AK44" s="78" t="str">
        <f>IF(Tableau1[[#This Row],[Type de réponse]]='Paramètre (masquer)'!$A$10,Tableau1[[#This Row],[Nuit
DI/LU]],"")</f>
        <v/>
      </c>
      <c r="AL44" s="76" t="str">
        <f>IF(Tableau1[[#This Row],[Nuit
LU /MA]]="Oui",0,IF(Tableau1[[#This Row],[Nuit
LU /MA]]="Non",1,""))</f>
        <v/>
      </c>
      <c r="AM44" s="76" t="str">
        <f>IF(Tableau1[[#This Row],[Nuit
MA/ ME]]="Oui",0,IF(Tableau1[[#This Row],[Nuit
MA/ ME]]="Non",1,""))</f>
        <v/>
      </c>
      <c r="AN44" s="76" t="str">
        <f>IF(Tableau1[[#This Row],[Nuit
ME/ JE]]="Oui",0,IF(Tableau1[[#This Row],[Nuit
ME/ JE]]="Non",1,""))</f>
        <v/>
      </c>
      <c r="AO44" s="76" t="str">
        <f>IF(Tableau1[[#This Row],[Nuit JE/ VE]]="Oui",0,IF(Tableau1[[#This Row],[Nuit JE/ VE]]="Non",1,""))</f>
        <v/>
      </c>
      <c r="AP44" s="76" t="str">
        <f>IF(Tableau1[[#This Row],[Nuit
VE/ SA]]="Oui",0,IF(Tableau1[[#This Row],[Nuit
VE/ SA]]="Non",1,""))</f>
        <v/>
      </c>
      <c r="AQ44" s="76" t="str">
        <f>IF(Tableau1[[#This Row],[Nuit
SA/ DI]]="Oui",0,IF(Tableau1[[#This Row],[Nuit
SA/ DI]]="Non",1,""))</f>
        <v/>
      </c>
      <c r="AR44" s="76" t="str">
        <f>IF(Tableau1[[#This Row],[Nuit
DI/ LU]]="Oui",0,IF(Tableau1[[#This Row],[Nuit
DI/ LU]]="Non",1,""))</f>
        <v/>
      </c>
      <c r="AS44" s="76" t="str">
        <f>IF(Tableau1[[#This Row],[Type de réponse]]='Paramètre (masquer)'!$A$10,Tableau1[[#This Row],[FE]],"")</f>
        <v/>
      </c>
      <c r="AT44" s="76" t="str">
        <f>_xlfn.CONCAT(Tableau1[[#This Row],[LUN]:[DIM]])</f>
        <v/>
      </c>
      <c r="AU44" s="79"/>
      <c r="AV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" s="76" t="e">
        <f>Tableau1[[#This Row],[Nbre de nuits sur la période]]*Tableau1[[#This Row],[Nombre de train accédant / nuit *]]</f>
        <v>#VALUE!</v>
      </c>
      <c r="AY44" s="76" t="e">
        <f>Tableau1[[#This Row],[Uo voies - nuit]]*((59*400/1000)+5)</f>
        <v>#VALUE!</v>
      </c>
    </row>
    <row r="45" spans="1:51" ht="15.75">
      <c r="A45" s="51">
        <f t="shared" si="2"/>
        <v>32</v>
      </c>
      <c r="B45" s="85"/>
      <c r="C45" s="52" t="str">
        <f>IFERROR(VLOOKUP(Tableau1[[#This Row],[Site *
Un fichier Excel par DT]],Tableau7[[#All],[Nom de la gare]:[EIC]],5,FALSE),"")</f>
        <v/>
      </c>
      <c r="D45" s="77"/>
      <c r="E45" s="74"/>
      <c r="F45" s="74"/>
      <c r="G45" s="76"/>
      <c r="H45" s="72" t="str">
        <f>IF(Tableau1[[#This Row],[Régime d''utilisation (Quotidien ? Oui ou Non)]]="Oui","Oui","Non")</f>
        <v>Non</v>
      </c>
      <c r="I45" s="72" t="str">
        <f>IF(Tableau1[[#This Row],[Régime d''utilisation (Quotidien ? Oui ou Non)]]="Oui","Oui","Non")</f>
        <v>Non</v>
      </c>
      <c r="J45" s="72" t="str">
        <f>IF(Tableau1[[#This Row],[Régime d''utilisation (Quotidien ? Oui ou Non)]]="Oui","Oui","Non")</f>
        <v>Non</v>
      </c>
      <c r="K45" s="72" t="str">
        <f>IF(Tableau1[[#This Row],[Régime d''utilisation (Quotidien ? Oui ou Non)]]="Oui","Oui","Non")</f>
        <v>Non</v>
      </c>
      <c r="L45" s="72" t="str">
        <f>IF(Tableau1[[#This Row],[Régime d''utilisation (Quotidien ? Oui ou Non)]]="Oui","Oui","Non")</f>
        <v>Non</v>
      </c>
      <c r="M45" s="72" t="str">
        <f>IF(Tableau1[[#This Row],[Régime d''utilisation (Quotidien ? Oui ou Non)]]="Oui","Oui","Non")</f>
        <v>Non</v>
      </c>
      <c r="N45" s="72" t="str">
        <f>IF(Tableau1[[#This Row],[Régime d''utilisation (Quotidien ? Oui ou Non)]]="Oui","Oui","Non")</f>
        <v>Non</v>
      </c>
      <c r="O45" s="72" t="str">
        <f>IF(Tableau1[[#This Row],[Régime d''utilisation (Quotidien ? Oui ou Non)]]="Oui","Oui","Non")</f>
        <v>Non</v>
      </c>
      <c r="P45" s="76"/>
      <c r="Q45" s="76"/>
      <c r="R45" s="76"/>
      <c r="S45" s="52" t="str">
        <f t="shared" si="0"/>
        <v>Compris entre 00h00 et 5h00</v>
      </c>
      <c r="T45" s="76"/>
      <c r="U45" s="53" t="str">
        <f t="shared" si="1"/>
        <v>Voyageur</v>
      </c>
      <c r="V45" s="76"/>
      <c r="W45" s="76"/>
      <c r="X45" s="76"/>
      <c r="Y45" s="76"/>
      <c r="Z45" s="76"/>
      <c r="AA45" s="76"/>
      <c r="AB45" s="53">
        <f>400</f>
        <v>400</v>
      </c>
      <c r="AC45" s="78" t="str">
        <f>IF(Tableau1[[#This Row],[Type de réponse]]='Paramètre (masquer)'!$A$10,Tableau1[[#This Row],[Période de début *]],"")</f>
        <v/>
      </c>
      <c r="AD45" s="78" t="str">
        <f>IF(Tableau1[[#This Row],[Type de réponse]]='Paramètre (masquer)'!$A$10,Tableau1[[#This Row],[Période de fin *]],"")</f>
        <v/>
      </c>
      <c r="AE45" s="78" t="str">
        <f>IF(Tableau1[[#This Row],[Type de réponse]]='Paramètre (masquer)'!$A$10,Tableau1[[#This Row],[Nuit
LU/MA]],"")</f>
        <v/>
      </c>
      <c r="AF45" s="78" t="str">
        <f>IF(Tableau1[[#This Row],[Type de réponse]]='Paramètre (masquer)'!$A$10,Tableau1[[#This Row],[Nuit
MA/ME]],"")</f>
        <v/>
      </c>
      <c r="AG45" s="78" t="str">
        <f>IF(Tableau1[[#This Row],[Type de réponse]]='Paramètre (masquer)'!$A$10,Tableau1[[#This Row],[Nuit
ME/JE]],"")</f>
        <v/>
      </c>
      <c r="AH45" s="78" t="str">
        <f>IF(Tableau1[[#This Row],[Type de réponse]]='Paramètre (masquer)'!$A$10,Tableau1[[#This Row],[Nuit JE/VE]],"")</f>
        <v/>
      </c>
      <c r="AI45" s="78" t="str">
        <f>IF(Tableau1[[#This Row],[Type de réponse]]='Paramètre (masquer)'!$A$10,Tableau1[[#This Row],[Nuit
VE/SA]],"")</f>
        <v/>
      </c>
      <c r="AJ45" s="78" t="str">
        <f>IF(Tableau1[[#This Row],[Type de réponse]]='Paramètre (masquer)'!$A$10,Tableau1[[#This Row],[Nuit
SA/DI]],"")</f>
        <v/>
      </c>
      <c r="AK45" s="78" t="str">
        <f>IF(Tableau1[[#This Row],[Type de réponse]]='Paramètre (masquer)'!$A$10,Tableau1[[#This Row],[Nuit
DI/LU]],"")</f>
        <v/>
      </c>
      <c r="AL45" s="76" t="str">
        <f>IF(Tableau1[[#This Row],[Nuit
LU /MA]]="Oui",0,IF(Tableau1[[#This Row],[Nuit
LU /MA]]="Non",1,""))</f>
        <v/>
      </c>
      <c r="AM45" s="76" t="str">
        <f>IF(Tableau1[[#This Row],[Nuit
MA/ ME]]="Oui",0,IF(Tableau1[[#This Row],[Nuit
MA/ ME]]="Non",1,""))</f>
        <v/>
      </c>
      <c r="AN45" s="76" t="str">
        <f>IF(Tableau1[[#This Row],[Nuit
ME/ JE]]="Oui",0,IF(Tableau1[[#This Row],[Nuit
ME/ JE]]="Non",1,""))</f>
        <v/>
      </c>
      <c r="AO45" s="76" t="str">
        <f>IF(Tableau1[[#This Row],[Nuit JE/ VE]]="Oui",0,IF(Tableau1[[#This Row],[Nuit JE/ VE]]="Non",1,""))</f>
        <v/>
      </c>
      <c r="AP45" s="76" t="str">
        <f>IF(Tableau1[[#This Row],[Nuit
VE/ SA]]="Oui",0,IF(Tableau1[[#This Row],[Nuit
VE/ SA]]="Non",1,""))</f>
        <v/>
      </c>
      <c r="AQ45" s="76" t="str">
        <f>IF(Tableau1[[#This Row],[Nuit
SA/ DI]]="Oui",0,IF(Tableau1[[#This Row],[Nuit
SA/ DI]]="Non",1,""))</f>
        <v/>
      </c>
      <c r="AR45" s="76" t="str">
        <f>IF(Tableau1[[#This Row],[Nuit
DI/ LU]]="Oui",0,IF(Tableau1[[#This Row],[Nuit
DI/ LU]]="Non",1,""))</f>
        <v/>
      </c>
      <c r="AS45" s="76" t="str">
        <f>IF(Tableau1[[#This Row],[Type de réponse]]='Paramètre (masquer)'!$A$10,Tableau1[[#This Row],[FE]],"")</f>
        <v/>
      </c>
      <c r="AT45" s="76" t="str">
        <f>_xlfn.CONCAT(Tableau1[[#This Row],[LUN]:[DIM]])</f>
        <v/>
      </c>
      <c r="AU45" s="79"/>
      <c r="AV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" s="76" t="e">
        <f>Tableau1[[#This Row],[Nbre de nuits sur la période]]*Tableau1[[#This Row],[Nombre de train accédant / nuit *]]</f>
        <v>#VALUE!</v>
      </c>
      <c r="AY45" s="76" t="e">
        <f>Tableau1[[#This Row],[Uo voies - nuit]]*((59*400/1000)+5)</f>
        <v>#VALUE!</v>
      </c>
    </row>
    <row r="46" spans="1:51" ht="15.75">
      <c r="A46" s="51">
        <f t="shared" si="2"/>
        <v>33</v>
      </c>
      <c r="B46" s="85"/>
      <c r="C46" s="52" t="str">
        <f>IFERROR(VLOOKUP(Tableau1[[#This Row],[Site *
Un fichier Excel par DT]],Tableau7[[#All],[Nom de la gare]:[EIC]],5,FALSE),"")</f>
        <v/>
      </c>
      <c r="D46" s="77"/>
      <c r="E46" s="74"/>
      <c r="F46" s="74"/>
      <c r="G46" s="76"/>
      <c r="H46" s="72" t="str">
        <f>IF(Tableau1[[#This Row],[Régime d''utilisation (Quotidien ? Oui ou Non)]]="Oui","Oui","Non")</f>
        <v>Non</v>
      </c>
      <c r="I46" s="72" t="str">
        <f>IF(Tableau1[[#This Row],[Régime d''utilisation (Quotidien ? Oui ou Non)]]="Oui","Oui","Non")</f>
        <v>Non</v>
      </c>
      <c r="J46" s="72" t="str">
        <f>IF(Tableau1[[#This Row],[Régime d''utilisation (Quotidien ? Oui ou Non)]]="Oui","Oui","Non")</f>
        <v>Non</v>
      </c>
      <c r="K46" s="72" t="str">
        <f>IF(Tableau1[[#This Row],[Régime d''utilisation (Quotidien ? Oui ou Non)]]="Oui","Oui","Non")</f>
        <v>Non</v>
      </c>
      <c r="L46" s="72" t="str">
        <f>IF(Tableau1[[#This Row],[Régime d''utilisation (Quotidien ? Oui ou Non)]]="Oui","Oui","Non")</f>
        <v>Non</v>
      </c>
      <c r="M46" s="72" t="str">
        <f>IF(Tableau1[[#This Row],[Régime d''utilisation (Quotidien ? Oui ou Non)]]="Oui","Oui","Non")</f>
        <v>Non</v>
      </c>
      <c r="N46" s="72" t="str">
        <f>IF(Tableau1[[#This Row],[Régime d''utilisation (Quotidien ? Oui ou Non)]]="Oui","Oui","Non")</f>
        <v>Non</v>
      </c>
      <c r="O46" s="72" t="str">
        <f>IF(Tableau1[[#This Row],[Régime d''utilisation (Quotidien ? Oui ou Non)]]="Oui","Oui","Non")</f>
        <v>Non</v>
      </c>
      <c r="P46" s="76"/>
      <c r="Q46" s="76"/>
      <c r="R46" s="76"/>
      <c r="S46" s="52" t="str">
        <f t="shared" si="0"/>
        <v>Compris entre 00h00 et 5h00</v>
      </c>
      <c r="T46" s="76"/>
      <c r="U46" s="53" t="str">
        <f t="shared" si="1"/>
        <v>Voyageur</v>
      </c>
      <c r="V46" s="76"/>
      <c r="W46" s="76"/>
      <c r="X46" s="76"/>
      <c r="Y46" s="76"/>
      <c r="Z46" s="76"/>
      <c r="AA46" s="76"/>
      <c r="AB46" s="53">
        <f>400</f>
        <v>400</v>
      </c>
      <c r="AC46" s="78" t="str">
        <f>IF(Tableau1[[#This Row],[Type de réponse]]='Paramètre (masquer)'!$A$10,Tableau1[[#This Row],[Période de début *]],"")</f>
        <v/>
      </c>
      <c r="AD46" s="78" t="str">
        <f>IF(Tableau1[[#This Row],[Type de réponse]]='Paramètre (masquer)'!$A$10,Tableau1[[#This Row],[Période de fin *]],"")</f>
        <v/>
      </c>
      <c r="AE46" s="78" t="str">
        <f>IF(Tableau1[[#This Row],[Type de réponse]]='Paramètre (masquer)'!$A$10,Tableau1[[#This Row],[Nuit
LU/MA]],"")</f>
        <v/>
      </c>
      <c r="AF46" s="78" t="str">
        <f>IF(Tableau1[[#This Row],[Type de réponse]]='Paramètre (masquer)'!$A$10,Tableau1[[#This Row],[Nuit
MA/ME]],"")</f>
        <v/>
      </c>
      <c r="AG46" s="78" t="str">
        <f>IF(Tableau1[[#This Row],[Type de réponse]]='Paramètre (masquer)'!$A$10,Tableau1[[#This Row],[Nuit
ME/JE]],"")</f>
        <v/>
      </c>
      <c r="AH46" s="78" t="str">
        <f>IF(Tableau1[[#This Row],[Type de réponse]]='Paramètre (masquer)'!$A$10,Tableau1[[#This Row],[Nuit JE/VE]],"")</f>
        <v/>
      </c>
      <c r="AI46" s="78" t="str">
        <f>IF(Tableau1[[#This Row],[Type de réponse]]='Paramètre (masquer)'!$A$10,Tableau1[[#This Row],[Nuit
VE/SA]],"")</f>
        <v/>
      </c>
      <c r="AJ46" s="78" t="str">
        <f>IF(Tableau1[[#This Row],[Type de réponse]]='Paramètre (masquer)'!$A$10,Tableau1[[#This Row],[Nuit
SA/DI]],"")</f>
        <v/>
      </c>
      <c r="AK46" s="78" t="str">
        <f>IF(Tableau1[[#This Row],[Type de réponse]]='Paramètre (masquer)'!$A$10,Tableau1[[#This Row],[Nuit
DI/LU]],"")</f>
        <v/>
      </c>
      <c r="AL46" s="76" t="str">
        <f>IF(Tableau1[[#This Row],[Nuit
LU /MA]]="Oui",0,IF(Tableau1[[#This Row],[Nuit
LU /MA]]="Non",1,""))</f>
        <v/>
      </c>
      <c r="AM46" s="76" t="str">
        <f>IF(Tableau1[[#This Row],[Nuit
MA/ ME]]="Oui",0,IF(Tableau1[[#This Row],[Nuit
MA/ ME]]="Non",1,""))</f>
        <v/>
      </c>
      <c r="AN46" s="76" t="str">
        <f>IF(Tableau1[[#This Row],[Nuit
ME/ JE]]="Oui",0,IF(Tableau1[[#This Row],[Nuit
ME/ JE]]="Non",1,""))</f>
        <v/>
      </c>
      <c r="AO46" s="76" t="str">
        <f>IF(Tableau1[[#This Row],[Nuit JE/ VE]]="Oui",0,IF(Tableau1[[#This Row],[Nuit JE/ VE]]="Non",1,""))</f>
        <v/>
      </c>
      <c r="AP46" s="76" t="str">
        <f>IF(Tableau1[[#This Row],[Nuit
VE/ SA]]="Oui",0,IF(Tableau1[[#This Row],[Nuit
VE/ SA]]="Non",1,""))</f>
        <v/>
      </c>
      <c r="AQ46" s="76" t="str">
        <f>IF(Tableau1[[#This Row],[Nuit
SA/ DI]]="Oui",0,IF(Tableau1[[#This Row],[Nuit
SA/ DI]]="Non",1,""))</f>
        <v/>
      </c>
      <c r="AR46" s="76" t="str">
        <f>IF(Tableau1[[#This Row],[Nuit
DI/ LU]]="Oui",0,IF(Tableau1[[#This Row],[Nuit
DI/ LU]]="Non",1,""))</f>
        <v/>
      </c>
      <c r="AS46" s="76" t="str">
        <f>IF(Tableau1[[#This Row],[Type de réponse]]='Paramètre (masquer)'!$A$10,Tableau1[[#This Row],[FE]],"")</f>
        <v/>
      </c>
      <c r="AT46" s="76" t="str">
        <f>_xlfn.CONCAT(Tableau1[[#This Row],[LUN]:[DIM]])</f>
        <v/>
      </c>
      <c r="AU46" s="79"/>
      <c r="AV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" s="76" t="e">
        <f>Tableau1[[#This Row],[Nbre de nuits sur la période]]*Tableau1[[#This Row],[Nombre de train accédant / nuit *]]</f>
        <v>#VALUE!</v>
      </c>
      <c r="AY46" s="76" t="e">
        <f>Tableau1[[#This Row],[Uo voies - nuit]]*((59*400/1000)+5)</f>
        <v>#VALUE!</v>
      </c>
    </row>
    <row r="47" spans="1:51" ht="15.75">
      <c r="A47" s="51">
        <f t="shared" si="2"/>
        <v>34</v>
      </c>
      <c r="B47" s="85"/>
      <c r="C47" s="52" t="str">
        <f>IFERROR(VLOOKUP(Tableau1[[#This Row],[Site *
Un fichier Excel par DT]],Tableau7[[#All],[Nom de la gare]:[EIC]],5,FALSE),"")</f>
        <v/>
      </c>
      <c r="D47" s="77"/>
      <c r="E47" s="74"/>
      <c r="F47" s="74"/>
      <c r="G47" s="76"/>
      <c r="H47" s="72" t="str">
        <f>IF(Tableau1[[#This Row],[Régime d''utilisation (Quotidien ? Oui ou Non)]]="Oui","Oui","Non")</f>
        <v>Non</v>
      </c>
      <c r="I47" s="72" t="str">
        <f>IF(Tableau1[[#This Row],[Régime d''utilisation (Quotidien ? Oui ou Non)]]="Oui","Oui","Non")</f>
        <v>Non</v>
      </c>
      <c r="J47" s="72" t="str">
        <f>IF(Tableau1[[#This Row],[Régime d''utilisation (Quotidien ? Oui ou Non)]]="Oui","Oui","Non")</f>
        <v>Non</v>
      </c>
      <c r="K47" s="72" t="str">
        <f>IF(Tableau1[[#This Row],[Régime d''utilisation (Quotidien ? Oui ou Non)]]="Oui","Oui","Non")</f>
        <v>Non</v>
      </c>
      <c r="L47" s="72" t="str">
        <f>IF(Tableau1[[#This Row],[Régime d''utilisation (Quotidien ? Oui ou Non)]]="Oui","Oui","Non")</f>
        <v>Non</v>
      </c>
      <c r="M47" s="72" t="str">
        <f>IF(Tableau1[[#This Row],[Régime d''utilisation (Quotidien ? Oui ou Non)]]="Oui","Oui","Non")</f>
        <v>Non</v>
      </c>
      <c r="N47" s="72" t="str">
        <f>IF(Tableau1[[#This Row],[Régime d''utilisation (Quotidien ? Oui ou Non)]]="Oui","Oui","Non")</f>
        <v>Non</v>
      </c>
      <c r="O47" s="72" t="str">
        <f>IF(Tableau1[[#This Row],[Régime d''utilisation (Quotidien ? Oui ou Non)]]="Oui","Oui","Non")</f>
        <v>Non</v>
      </c>
      <c r="P47" s="76"/>
      <c r="Q47" s="76"/>
      <c r="R47" s="76"/>
      <c r="S47" s="52" t="str">
        <f t="shared" si="0"/>
        <v>Compris entre 00h00 et 5h00</v>
      </c>
      <c r="T47" s="76"/>
      <c r="U47" s="53" t="str">
        <f t="shared" si="1"/>
        <v>Voyageur</v>
      </c>
      <c r="V47" s="76"/>
      <c r="W47" s="76"/>
      <c r="X47" s="76"/>
      <c r="Y47" s="76"/>
      <c r="Z47" s="76"/>
      <c r="AA47" s="76"/>
      <c r="AB47" s="53">
        <f>400</f>
        <v>400</v>
      </c>
      <c r="AC47" s="78" t="str">
        <f>IF(Tableau1[[#This Row],[Type de réponse]]='Paramètre (masquer)'!$A$10,Tableau1[[#This Row],[Période de début *]],"")</f>
        <v/>
      </c>
      <c r="AD47" s="78" t="str">
        <f>IF(Tableau1[[#This Row],[Type de réponse]]='Paramètre (masquer)'!$A$10,Tableau1[[#This Row],[Période de fin *]],"")</f>
        <v/>
      </c>
      <c r="AE47" s="78" t="str">
        <f>IF(Tableau1[[#This Row],[Type de réponse]]='Paramètre (masquer)'!$A$10,Tableau1[[#This Row],[Nuit
LU/MA]],"")</f>
        <v/>
      </c>
      <c r="AF47" s="78" t="str">
        <f>IF(Tableau1[[#This Row],[Type de réponse]]='Paramètre (masquer)'!$A$10,Tableau1[[#This Row],[Nuit
MA/ME]],"")</f>
        <v/>
      </c>
      <c r="AG47" s="78" t="str">
        <f>IF(Tableau1[[#This Row],[Type de réponse]]='Paramètre (masquer)'!$A$10,Tableau1[[#This Row],[Nuit
ME/JE]],"")</f>
        <v/>
      </c>
      <c r="AH47" s="78" t="str">
        <f>IF(Tableau1[[#This Row],[Type de réponse]]='Paramètre (masquer)'!$A$10,Tableau1[[#This Row],[Nuit JE/VE]],"")</f>
        <v/>
      </c>
      <c r="AI47" s="78" t="str">
        <f>IF(Tableau1[[#This Row],[Type de réponse]]='Paramètre (masquer)'!$A$10,Tableau1[[#This Row],[Nuit
VE/SA]],"")</f>
        <v/>
      </c>
      <c r="AJ47" s="78" t="str">
        <f>IF(Tableau1[[#This Row],[Type de réponse]]='Paramètre (masquer)'!$A$10,Tableau1[[#This Row],[Nuit
SA/DI]],"")</f>
        <v/>
      </c>
      <c r="AK47" s="78" t="str">
        <f>IF(Tableau1[[#This Row],[Type de réponse]]='Paramètre (masquer)'!$A$10,Tableau1[[#This Row],[Nuit
DI/LU]],"")</f>
        <v/>
      </c>
      <c r="AL47" s="76" t="str">
        <f>IF(Tableau1[[#This Row],[Nuit
LU /MA]]="Oui",0,IF(Tableau1[[#This Row],[Nuit
LU /MA]]="Non",1,""))</f>
        <v/>
      </c>
      <c r="AM47" s="76" t="str">
        <f>IF(Tableau1[[#This Row],[Nuit
MA/ ME]]="Oui",0,IF(Tableau1[[#This Row],[Nuit
MA/ ME]]="Non",1,""))</f>
        <v/>
      </c>
      <c r="AN47" s="76" t="str">
        <f>IF(Tableau1[[#This Row],[Nuit
ME/ JE]]="Oui",0,IF(Tableau1[[#This Row],[Nuit
ME/ JE]]="Non",1,""))</f>
        <v/>
      </c>
      <c r="AO47" s="76" t="str">
        <f>IF(Tableau1[[#This Row],[Nuit JE/ VE]]="Oui",0,IF(Tableau1[[#This Row],[Nuit JE/ VE]]="Non",1,""))</f>
        <v/>
      </c>
      <c r="AP47" s="76" t="str">
        <f>IF(Tableau1[[#This Row],[Nuit
VE/ SA]]="Oui",0,IF(Tableau1[[#This Row],[Nuit
VE/ SA]]="Non",1,""))</f>
        <v/>
      </c>
      <c r="AQ47" s="76" t="str">
        <f>IF(Tableau1[[#This Row],[Nuit
SA/ DI]]="Oui",0,IF(Tableau1[[#This Row],[Nuit
SA/ DI]]="Non",1,""))</f>
        <v/>
      </c>
      <c r="AR47" s="76" t="str">
        <f>IF(Tableau1[[#This Row],[Nuit
DI/ LU]]="Oui",0,IF(Tableau1[[#This Row],[Nuit
DI/ LU]]="Non",1,""))</f>
        <v/>
      </c>
      <c r="AS47" s="76" t="str">
        <f>IF(Tableau1[[#This Row],[Type de réponse]]='Paramètre (masquer)'!$A$10,Tableau1[[#This Row],[FE]],"")</f>
        <v/>
      </c>
      <c r="AT47" s="76" t="str">
        <f>_xlfn.CONCAT(Tableau1[[#This Row],[LUN]:[DIM]])</f>
        <v/>
      </c>
      <c r="AU47" s="79"/>
      <c r="AV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" s="76" t="e">
        <f>Tableau1[[#This Row],[Nbre de nuits sur la période]]*Tableau1[[#This Row],[Nombre de train accédant / nuit *]]</f>
        <v>#VALUE!</v>
      </c>
      <c r="AY47" s="76" t="e">
        <f>Tableau1[[#This Row],[Uo voies - nuit]]*((59*400/1000)+5)</f>
        <v>#VALUE!</v>
      </c>
    </row>
    <row r="48" spans="1:51" ht="15.75">
      <c r="A48" s="51">
        <f t="shared" si="2"/>
        <v>35</v>
      </c>
      <c r="B48" s="85"/>
      <c r="C48" s="52" t="str">
        <f>IFERROR(VLOOKUP(Tableau1[[#This Row],[Site *
Un fichier Excel par DT]],Tableau7[[#All],[Nom de la gare]:[EIC]],5,FALSE),"")</f>
        <v/>
      </c>
      <c r="D48" s="77"/>
      <c r="E48" s="74"/>
      <c r="F48" s="74"/>
      <c r="G48" s="76"/>
      <c r="H48" s="72" t="str">
        <f>IF(Tableau1[[#This Row],[Régime d''utilisation (Quotidien ? Oui ou Non)]]="Oui","Oui","Non")</f>
        <v>Non</v>
      </c>
      <c r="I48" s="72" t="str">
        <f>IF(Tableau1[[#This Row],[Régime d''utilisation (Quotidien ? Oui ou Non)]]="Oui","Oui","Non")</f>
        <v>Non</v>
      </c>
      <c r="J48" s="72" t="str">
        <f>IF(Tableau1[[#This Row],[Régime d''utilisation (Quotidien ? Oui ou Non)]]="Oui","Oui","Non")</f>
        <v>Non</v>
      </c>
      <c r="K48" s="72" t="str">
        <f>IF(Tableau1[[#This Row],[Régime d''utilisation (Quotidien ? Oui ou Non)]]="Oui","Oui","Non")</f>
        <v>Non</v>
      </c>
      <c r="L48" s="72" t="str">
        <f>IF(Tableau1[[#This Row],[Régime d''utilisation (Quotidien ? Oui ou Non)]]="Oui","Oui","Non")</f>
        <v>Non</v>
      </c>
      <c r="M48" s="72" t="str">
        <f>IF(Tableau1[[#This Row],[Régime d''utilisation (Quotidien ? Oui ou Non)]]="Oui","Oui","Non")</f>
        <v>Non</v>
      </c>
      <c r="N48" s="72" t="str">
        <f>IF(Tableau1[[#This Row],[Régime d''utilisation (Quotidien ? Oui ou Non)]]="Oui","Oui","Non")</f>
        <v>Non</v>
      </c>
      <c r="O48" s="72" t="str">
        <f>IF(Tableau1[[#This Row],[Régime d''utilisation (Quotidien ? Oui ou Non)]]="Oui","Oui","Non")</f>
        <v>Non</v>
      </c>
      <c r="P48" s="76"/>
      <c r="Q48" s="76"/>
      <c r="R48" s="76"/>
      <c r="S48" s="52" t="str">
        <f t="shared" si="0"/>
        <v>Compris entre 00h00 et 5h00</v>
      </c>
      <c r="T48" s="76"/>
      <c r="U48" s="53" t="str">
        <f t="shared" si="1"/>
        <v>Voyageur</v>
      </c>
      <c r="V48" s="76"/>
      <c r="W48" s="76"/>
      <c r="X48" s="76"/>
      <c r="Y48" s="76"/>
      <c r="Z48" s="76"/>
      <c r="AA48" s="76"/>
      <c r="AB48" s="53">
        <f>400</f>
        <v>400</v>
      </c>
      <c r="AC48" s="78" t="str">
        <f>IF(Tableau1[[#This Row],[Type de réponse]]='Paramètre (masquer)'!$A$10,Tableau1[[#This Row],[Période de début *]],"")</f>
        <v/>
      </c>
      <c r="AD48" s="78" t="str">
        <f>IF(Tableau1[[#This Row],[Type de réponse]]='Paramètre (masquer)'!$A$10,Tableau1[[#This Row],[Période de fin *]],"")</f>
        <v/>
      </c>
      <c r="AE48" s="78" t="str">
        <f>IF(Tableau1[[#This Row],[Type de réponse]]='Paramètre (masquer)'!$A$10,Tableau1[[#This Row],[Nuit
LU/MA]],"")</f>
        <v/>
      </c>
      <c r="AF48" s="78" t="str">
        <f>IF(Tableau1[[#This Row],[Type de réponse]]='Paramètre (masquer)'!$A$10,Tableau1[[#This Row],[Nuit
MA/ME]],"")</f>
        <v/>
      </c>
      <c r="AG48" s="78" t="str">
        <f>IF(Tableau1[[#This Row],[Type de réponse]]='Paramètre (masquer)'!$A$10,Tableau1[[#This Row],[Nuit
ME/JE]],"")</f>
        <v/>
      </c>
      <c r="AH48" s="78" t="str">
        <f>IF(Tableau1[[#This Row],[Type de réponse]]='Paramètre (masquer)'!$A$10,Tableau1[[#This Row],[Nuit JE/VE]],"")</f>
        <v/>
      </c>
      <c r="AI48" s="78" t="str">
        <f>IF(Tableau1[[#This Row],[Type de réponse]]='Paramètre (masquer)'!$A$10,Tableau1[[#This Row],[Nuit
VE/SA]],"")</f>
        <v/>
      </c>
      <c r="AJ48" s="78" t="str">
        <f>IF(Tableau1[[#This Row],[Type de réponse]]='Paramètre (masquer)'!$A$10,Tableau1[[#This Row],[Nuit
SA/DI]],"")</f>
        <v/>
      </c>
      <c r="AK48" s="78" t="str">
        <f>IF(Tableau1[[#This Row],[Type de réponse]]='Paramètre (masquer)'!$A$10,Tableau1[[#This Row],[Nuit
DI/LU]],"")</f>
        <v/>
      </c>
      <c r="AL48" s="76" t="str">
        <f>IF(Tableau1[[#This Row],[Nuit
LU /MA]]="Oui",0,IF(Tableau1[[#This Row],[Nuit
LU /MA]]="Non",1,""))</f>
        <v/>
      </c>
      <c r="AM48" s="76" t="str">
        <f>IF(Tableau1[[#This Row],[Nuit
MA/ ME]]="Oui",0,IF(Tableau1[[#This Row],[Nuit
MA/ ME]]="Non",1,""))</f>
        <v/>
      </c>
      <c r="AN48" s="76" t="str">
        <f>IF(Tableau1[[#This Row],[Nuit
ME/ JE]]="Oui",0,IF(Tableau1[[#This Row],[Nuit
ME/ JE]]="Non",1,""))</f>
        <v/>
      </c>
      <c r="AO48" s="76" t="str">
        <f>IF(Tableau1[[#This Row],[Nuit JE/ VE]]="Oui",0,IF(Tableau1[[#This Row],[Nuit JE/ VE]]="Non",1,""))</f>
        <v/>
      </c>
      <c r="AP48" s="76" t="str">
        <f>IF(Tableau1[[#This Row],[Nuit
VE/ SA]]="Oui",0,IF(Tableau1[[#This Row],[Nuit
VE/ SA]]="Non",1,""))</f>
        <v/>
      </c>
      <c r="AQ48" s="76" t="str">
        <f>IF(Tableau1[[#This Row],[Nuit
SA/ DI]]="Oui",0,IF(Tableau1[[#This Row],[Nuit
SA/ DI]]="Non",1,""))</f>
        <v/>
      </c>
      <c r="AR48" s="76" t="str">
        <f>IF(Tableau1[[#This Row],[Nuit
DI/ LU]]="Oui",0,IF(Tableau1[[#This Row],[Nuit
DI/ LU]]="Non",1,""))</f>
        <v/>
      </c>
      <c r="AS48" s="76" t="str">
        <f>IF(Tableau1[[#This Row],[Type de réponse]]='Paramètre (masquer)'!$A$10,Tableau1[[#This Row],[FE]],"")</f>
        <v/>
      </c>
      <c r="AT48" s="76" t="str">
        <f>_xlfn.CONCAT(Tableau1[[#This Row],[LUN]:[DIM]])</f>
        <v/>
      </c>
      <c r="AU48" s="79"/>
      <c r="AV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" s="76" t="e">
        <f>Tableau1[[#This Row],[Nbre de nuits sur la période]]*Tableau1[[#This Row],[Nombre de train accédant / nuit *]]</f>
        <v>#VALUE!</v>
      </c>
      <c r="AY48" s="76" t="e">
        <f>Tableau1[[#This Row],[Uo voies - nuit]]*((59*400/1000)+5)</f>
        <v>#VALUE!</v>
      </c>
    </row>
    <row r="49" spans="1:51" ht="15.75">
      <c r="A49" s="51">
        <f t="shared" si="2"/>
        <v>36</v>
      </c>
      <c r="B49" s="85"/>
      <c r="C49" s="52" t="str">
        <f>IFERROR(VLOOKUP(Tableau1[[#This Row],[Site *
Un fichier Excel par DT]],Tableau7[[#All],[Nom de la gare]:[EIC]],5,FALSE),"")</f>
        <v/>
      </c>
      <c r="D49" s="77"/>
      <c r="E49" s="74"/>
      <c r="F49" s="74"/>
      <c r="G49" s="76"/>
      <c r="H49" s="72" t="str">
        <f>IF(Tableau1[[#This Row],[Régime d''utilisation (Quotidien ? Oui ou Non)]]="Oui","Oui","Non")</f>
        <v>Non</v>
      </c>
      <c r="I49" s="72" t="str">
        <f>IF(Tableau1[[#This Row],[Régime d''utilisation (Quotidien ? Oui ou Non)]]="Oui","Oui","Non")</f>
        <v>Non</v>
      </c>
      <c r="J49" s="72" t="str">
        <f>IF(Tableau1[[#This Row],[Régime d''utilisation (Quotidien ? Oui ou Non)]]="Oui","Oui","Non")</f>
        <v>Non</v>
      </c>
      <c r="K49" s="72" t="str">
        <f>IF(Tableau1[[#This Row],[Régime d''utilisation (Quotidien ? Oui ou Non)]]="Oui","Oui","Non")</f>
        <v>Non</v>
      </c>
      <c r="L49" s="72" t="str">
        <f>IF(Tableau1[[#This Row],[Régime d''utilisation (Quotidien ? Oui ou Non)]]="Oui","Oui","Non")</f>
        <v>Non</v>
      </c>
      <c r="M49" s="72" t="str">
        <f>IF(Tableau1[[#This Row],[Régime d''utilisation (Quotidien ? Oui ou Non)]]="Oui","Oui","Non")</f>
        <v>Non</v>
      </c>
      <c r="N49" s="72" t="str">
        <f>IF(Tableau1[[#This Row],[Régime d''utilisation (Quotidien ? Oui ou Non)]]="Oui","Oui","Non")</f>
        <v>Non</v>
      </c>
      <c r="O49" s="72" t="str">
        <f>IF(Tableau1[[#This Row],[Régime d''utilisation (Quotidien ? Oui ou Non)]]="Oui","Oui","Non")</f>
        <v>Non</v>
      </c>
      <c r="P49" s="76"/>
      <c r="Q49" s="76"/>
      <c r="R49" s="76"/>
      <c r="S49" s="52" t="str">
        <f t="shared" si="0"/>
        <v>Compris entre 00h00 et 5h00</v>
      </c>
      <c r="T49" s="76"/>
      <c r="U49" s="53" t="str">
        <f t="shared" si="1"/>
        <v>Voyageur</v>
      </c>
      <c r="V49" s="76"/>
      <c r="W49" s="76"/>
      <c r="X49" s="76"/>
      <c r="Y49" s="76"/>
      <c r="Z49" s="76"/>
      <c r="AA49" s="76"/>
      <c r="AB49" s="53">
        <f>400</f>
        <v>400</v>
      </c>
      <c r="AC49" s="78" t="str">
        <f>IF(Tableau1[[#This Row],[Type de réponse]]='Paramètre (masquer)'!$A$10,Tableau1[[#This Row],[Période de début *]],"")</f>
        <v/>
      </c>
      <c r="AD49" s="78" t="str">
        <f>IF(Tableau1[[#This Row],[Type de réponse]]='Paramètre (masquer)'!$A$10,Tableau1[[#This Row],[Période de fin *]],"")</f>
        <v/>
      </c>
      <c r="AE49" s="78" t="str">
        <f>IF(Tableau1[[#This Row],[Type de réponse]]='Paramètre (masquer)'!$A$10,Tableau1[[#This Row],[Nuit
LU/MA]],"")</f>
        <v/>
      </c>
      <c r="AF49" s="78" t="str">
        <f>IF(Tableau1[[#This Row],[Type de réponse]]='Paramètre (masquer)'!$A$10,Tableau1[[#This Row],[Nuit
MA/ME]],"")</f>
        <v/>
      </c>
      <c r="AG49" s="78" t="str">
        <f>IF(Tableau1[[#This Row],[Type de réponse]]='Paramètre (masquer)'!$A$10,Tableau1[[#This Row],[Nuit
ME/JE]],"")</f>
        <v/>
      </c>
      <c r="AH49" s="78" t="str">
        <f>IF(Tableau1[[#This Row],[Type de réponse]]='Paramètre (masquer)'!$A$10,Tableau1[[#This Row],[Nuit JE/VE]],"")</f>
        <v/>
      </c>
      <c r="AI49" s="78" t="str">
        <f>IF(Tableau1[[#This Row],[Type de réponse]]='Paramètre (masquer)'!$A$10,Tableau1[[#This Row],[Nuit
VE/SA]],"")</f>
        <v/>
      </c>
      <c r="AJ49" s="78" t="str">
        <f>IF(Tableau1[[#This Row],[Type de réponse]]='Paramètre (masquer)'!$A$10,Tableau1[[#This Row],[Nuit
SA/DI]],"")</f>
        <v/>
      </c>
      <c r="AK49" s="78" t="str">
        <f>IF(Tableau1[[#This Row],[Type de réponse]]='Paramètre (masquer)'!$A$10,Tableau1[[#This Row],[Nuit
DI/LU]],"")</f>
        <v/>
      </c>
      <c r="AL49" s="76" t="str">
        <f>IF(Tableau1[[#This Row],[Nuit
LU /MA]]="Oui",0,IF(Tableau1[[#This Row],[Nuit
LU /MA]]="Non",1,""))</f>
        <v/>
      </c>
      <c r="AM49" s="76" t="str">
        <f>IF(Tableau1[[#This Row],[Nuit
MA/ ME]]="Oui",0,IF(Tableau1[[#This Row],[Nuit
MA/ ME]]="Non",1,""))</f>
        <v/>
      </c>
      <c r="AN49" s="76" t="str">
        <f>IF(Tableau1[[#This Row],[Nuit
ME/ JE]]="Oui",0,IF(Tableau1[[#This Row],[Nuit
ME/ JE]]="Non",1,""))</f>
        <v/>
      </c>
      <c r="AO49" s="76" t="str">
        <f>IF(Tableau1[[#This Row],[Nuit JE/ VE]]="Oui",0,IF(Tableau1[[#This Row],[Nuit JE/ VE]]="Non",1,""))</f>
        <v/>
      </c>
      <c r="AP49" s="76" t="str">
        <f>IF(Tableau1[[#This Row],[Nuit
VE/ SA]]="Oui",0,IF(Tableau1[[#This Row],[Nuit
VE/ SA]]="Non",1,""))</f>
        <v/>
      </c>
      <c r="AQ49" s="76" t="str">
        <f>IF(Tableau1[[#This Row],[Nuit
SA/ DI]]="Oui",0,IF(Tableau1[[#This Row],[Nuit
SA/ DI]]="Non",1,""))</f>
        <v/>
      </c>
      <c r="AR49" s="76" t="str">
        <f>IF(Tableau1[[#This Row],[Nuit
DI/ LU]]="Oui",0,IF(Tableau1[[#This Row],[Nuit
DI/ LU]]="Non",1,""))</f>
        <v/>
      </c>
      <c r="AS49" s="76" t="str">
        <f>IF(Tableau1[[#This Row],[Type de réponse]]='Paramètre (masquer)'!$A$10,Tableau1[[#This Row],[FE]],"")</f>
        <v/>
      </c>
      <c r="AT49" s="76" t="str">
        <f>_xlfn.CONCAT(Tableau1[[#This Row],[LUN]:[DIM]])</f>
        <v/>
      </c>
      <c r="AU49" s="79"/>
      <c r="AV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" s="76" t="e">
        <f>Tableau1[[#This Row],[Nbre de nuits sur la période]]*Tableau1[[#This Row],[Nombre de train accédant / nuit *]]</f>
        <v>#VALUE!</v>
      </c>
      <c r="AY49" s="76" t="e">
        <f>Tableau1[[#This Row],[Uo voies - nuit]]*((59*400/1000)+5)</f>
        <v>#VALUE!</v>
      </c>
    </row>
    <row r="50" spans="1:51" ht="15.75">
      <c r="A50" s="51">
        <f t="shared" si="2"/>
        <v>37</v>
      </c>
      <c r="B50" s="85"/>
      <c r="C50" s="52" t="str">
        <f>IFERROR(VLOOKUP(Tableau1[[#This Row],[Site *
Un fichier Excel par DT]],Tableau7[[#All],[Nom de la gare]:[EIC]],5,FALSE),"")</f>
        <v/>
      </c>
      <c r="D50" s="77"/>
      <c r="E50" s="74"/>
      <c r="F50" s="74"/>
      <c r="G50" s="76"/>
      <c r="H50" s="72" t="str">
        <f>IF(Tableau1[[#This Row],[Régime d''utilisation (Quotidien ? Oui ou Non)]]="Oui","Oui","Non")</f>
        <v>Non</v>
      </c>
      <c r="I50" s="72" t="str">
        <f>IF(Tableau1[[#This Row],[Régime d''utilisation (Quotidien ? Oui ou Non)]]="Oui","Oui","Non")</f>
        <v>Non</v>
      </c>
      <c r="J50" s="72" t="str">
        <f>IF(Tableau1[[#This Row],[Régime d''utilisation (Quotidien ? Oui ou Non)]]="Oui","Oui","Non")</f>
        <v>Non</v>
      </c>
      <c r="K50" s="72" t="str">
        <f>IF(Tableau1[[#This Row],[Régime d''utilisation (Quotidien ? Oui ou Non)]]="Oui","Oui","Non")</f>
        <v>Non</v>
      </c>
      <c r="L50" s="72" t="str">
        <f>IF(Tableau1[[#This Row],[Régime d''utilisation (Quotidien ? Oui ou Non)]]="Oui","Oui","Non")</f>
        <v>Non</v>
      </c>
      <c r="M50" s="72" t="str">
        <f>IF(Tableau1[[#This Row],[Régime d''utilisation (Quotidien ? Oui ou Non)]]="Oui","Oui","Non")</f>
        <v>Non</v>
      </c>
      <c r="N50" s="72" t="str">
        <f>IF(Tableau1[[#This Row],[Régime d''utilisation (Quotidien ? Oui ou Non)]]="Oui","Oui","Non")</f>
        <v>Non</v>
      </c>
      <c r="O50" s="72" t="str">
        <f>IF(Tableau1[[#This Row],[Régime d''utilisation (Quotidien ? Oui ou Non)]]="Oui","Oui","Non")</f>
        <v>Non</v>
      </c>
      <c r="P50" s="76"/>
      <c r="Q50" s="76"/>
      <c r="R50" s="76"/>
      <c r="S50" s="52" t="str">
        <f t="shared" si="0"/>
        <v>Compris entre 00h00 et 5h00</v>
      </c>
      <c r="T50" s="76"/>
      <c r="U50" s="53" t="str">
        <f t="shared" si="1"/>
        <v>Voyageur</v>
      </c>
      <c r="V50" s="76"/>
      <c r="W50" s="76"/>
      <c r="X50" s="76"/>
      <c r="Y50" s="76"/>
      <c r="Z50" s="76"/>
      <c r="AA50" s="76"/>
      <c r="AB50" s="53">
        <f>400</f>
        <v>400</v>
      </c>
      <c r="AC50" s="78" t="str">
        <f>IF(Tableau1[[#This Row],[Type de réponse]]='Paramètre (masquer)'!$A$10,Tableau1[[#This Row],[Période de début *]],"")</f>
        <v/>
      </c>
      <c r="AD50" s="78" t="str">
        <f>IF(Tableau1[[#This Row],[Type de réponse]]='Paramètre (masquer)'!$A$10,Tableau1[[#This Row],[Période de fin *]],"")</f>
        <v/>
      </c>
      <c r="AE50" s="78" t="str">
        <f>IF(Tableau1[[#This Row],[Type de réponse]]='Paramètre (masquer)'!$A$10,Tableau1[[#This Row],[Nuit
LU/MA]],"")</f>
        <v/>
      </c>
      <c r="AF50" s="78" t="str">
        <f>IF(Tableau1[[#This Row],[Type de réponse]]='Paramètre (masquer)'!$A$10,Tableau1[[#This Row],[Nuit
MA/ME]],"")</f>
        <v/>
      </c>
      <c r="AG50" s="78" t="str">
        <f>IF(Tableau1[[#This Row],[Type de réponse]]='Paramètre (masquer)'!$A$10,Tableau1[[#This Row],[Nuit
ME/JE]],"")</f>
        <v/>
      </c>
      <c r="AH50" s="78" t="str">
        <f>IF(Tableau1[[#This Row],[Type de réponse]]='Paramètre (masquer)'!$A$10,Tableau1[[#This Row],[Nuit JE/VE]],"")</f>
        <v/>
      </c>
      <c r="AI50" s="78" t="str">
        <f>IF(Tableau1[[#This Row],[Type de réponse]]='Paramètre (masquer)'!$A$10,Tableau1[[#This Row],[Nuit
VE/SA]],"")</f>
        <v/>
      </c>
      <c r="AJ50" s="78" t="str">
        <f>IF(Tableau1[[#This Row],[Type de réponse]]='Paramètre (masquer)'!$A$10,Tableau1[[#This Row],[Nuit
SA/DI]],"")</f>
        <v/>
      </c>
      <c r="AK50" s="78" t="str">
        <f>IF(Tableau1[[#This Row],[Type de réponse]]='Paramètre (masquer)'!$A$10,Tableau1[[#This Row],[Nuit
DI/LU]],"")</f>
        <v/>
      </c>
      <c r="AL50" s="76" t="str">
        <f>IF(Tableau1[[#This Row],[Nuit
LU /MA]]="Oui",0,IF(Tableau1[[#This Row],[Nuit
LU /MA]]="Non",1,""))</f>
        <v/>
      </c>
      <c r="AM50" s="76" t="str">
        <f>IF(Tableau1[[#This Row],[Nuit
MA/ ME]]="Oui",0,IF(Tableau1[[#This Row],[Nuit
MA/ ME]]="Non",1,""))</f>
        <v/>
      </c>
      <c r="AN50" s="76" t="str">
        <f>IF(Tableau1[[#This Row],[Nuit
ME/ JE]]="Oui",0,IF(Tableau1[[#This Row],[Nuit
ME/ JE]]="Non",1,""))</f>
        <v/>
      </c>
      <c r="AO50" s="76" t="str">
        <f>IF(Tableau1[[#This Row],[Nuit JE/ VE]]="Oui",0,IF(Tableau1[[#This Row],[Nuit JE/ VE]]="Non",1,""))</f>
        <v/>
      </c>
      <c r="AP50" s="76" t="str">
        <f>IF(Tableau1[[#This Row],[Nuit
VE/ SA]]="Oui",0,IF(Tableau1[[#This Row],[Nuit
VE/ SA]]="Non",1,""))</f>
        <v/>
      </c>
      <c r="AQ50" s="76" t="str">
        <f>IF(Tableau1[[#This Row],[Nuit
SA/ DI]]="Oui",0,IF(Tableau1[[#This Row],[Nuit
SA/ DI]]="Non",1,""))</f>
        <v/>
      </c>
      <c r="AR50" s="76" t="str">
        <f>IF(Tableau1[[#This Row],[Nuit
DI/ LU]]="Oui",0,IF(Tableau1[[#This Row],[Nuit
DI/ LU]]="Non",1,""))</f>
        <v/>
      </c>
      <c r="AS50" s="76" t="str">
        <f>IF(Tableau1[[#This Row],[Type de réponse]]='Paramètre (masquer)'!$A$10,Tableau1[[#This Row],[FE]],"")</f>
        <v/>
      </c>
      <c r="AT50" s="76" t="str">
        <f>_xlfn.CONCAT(Tableau1[[#This Row],[LUN]:[DIM]])</f>
        <v/>
      </c>
      <c r="AU50" s="79"/>
      <c r="AV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" s="76" t="e">
        <f>Tableau1[[#This Row],[Nbre de nuits sur la période]]*Tableau1[[#This Row],[Nombre de train accédant / nuit *]]</f>
        <v>#VALUE!</v>
      </c>
      <c r="AY50" s="76" t="e">
        <f>Tableau1[[#This Row],[Uo voies - nuit]]*((59*400/1000)+5)</f>
        <v>#VALUE!</v>
      </c>
    </row>
    <row r="51" spans="1:51" ht="15.75">
      <c r="A51" s="51">
        <f t="shared" si="2"/>
        <v>38</v>
      </c>
      <c r="B51" s="85"/>
      <c r="C51" s="52" t="str">
        <f>IFERROR(VLOOKUP(Tableau1[[#This Row],[Site *
Un fichier Excel par DT]],Tableau7[[#All],[Nom de la gare]:[EIC]],5,FALSE),"")</f>
        <v/>
      </c>
      <c r="D51" s="77"/>
      <c r="E51" s="74"/>
      <c r="F51" s="74"/>
      <c r="G51" s="76"/>
      <c r="H51" s="72" t="str">
        <f>IF(Tableau1[[#This Row],[Régime d''utilisation (Quotidien ? Oui ou Non)]]="Oui","Oui","Non")</f>
        <v>Non</v>
      </c>
      <c r="I51" s="72" t="str">
        <f>IF(Tableau1[[#This Row],[Régime d''utilisation (Quotidien ? Oui ou Non)]]="Oui","Oui","Non")</f>
        <v>Non</v>
      </c>
      <c r="J51" s="72" t="str">
        <f>IF(Tableau1[[#This Row],[Régime d''utilisation (Quotidien ? Oui ou Non)]]="Oui","Oui","Non")</f>
        <v>Non</v>
      </c>
      <c r="K51" s="72" t="str">
        <f>IF(Tableau1[[#This Row],[Régime d''utilisation (Quotidien ? Oui ou Non)]]="Oui","Oui","Non")</f>
        <v>Non</v>
      </c>
      <c r="L51" s="72" t="str">
        <f>IF(Tableau1[[#This Row],[Régime d''utilisation (Quotidien ? Oui ou Non)]]="Oui","Oui","Non")</f>
        <v>Non</v>
      </c>
      <c r="M51" s="72" t="str">
        <f>IF(Tableau1[[#This Row],[Régime d''utilisation (Quotidien ? Oui ou Non)]]="Oui","Oui","Non")</f>
        <v>Non</v>
      </c>
      <c r="N51" s="72" t="str">
        <f>IF(Tableau1[[#This Row],[Régime d''utilisation (Quotidien ? Oui ou Non)]]="Oui","Oui","Non")</f>
        <v>Non</v>
      </c>
      <c r="O51" s="72" t="str">
        <f>IF(Tableau1[[#This Row],[Régime d''utilisation (Quotidien ? Oui ou Non)]]="Oui","Oui","Non")</f>
        <v>Non</v>
      </c>
      <c r="P51" s="76"/>
      <c r="Q51" s="76"/>
      <c r="R51" s="76"/>
      <c r="S51" s="52" t="str">
        <f t="shared" si="0"/>
        <v>Compris entre 00h00 et 5h00</v>
      </c>
      <c r="T51" s="76"/>
      <c r="U51" s="53" t="str">
        <f t="shared" si="1"/>
        <v>Voyageur</v>
      </c>
      <c r="V51" s="76"/>
      <c r="W51" s="76"/>
      <c r="X51" s="76"/>
      <c r="Y51" s="76"/>
      <c r="Z51" s="76"/>
      <c r="AA51" s="76"/>
      <c r="AB51" s="53">
        <f>400</f>
        <v>400</v>
      </c>
      <c r="AC51" s="78" t="str">
        <f>IF(Tableau1[[#This Row],[Type de réponse]]='Paramètre (masquer)'!$A$10,Tableau1[[#This Row],[Période de début *]],"")</f>
        <v/>
      </c>
      <c r="AD51" s="78" t="str">
        <f>IF(Tableau1[[#This Row],[Type de réponse]]='Paramètre (masquer)'!$A$10,Tableau1[[#This Row],[Période de fin *]],"")</f>
        <v/>
      </c>
      <c r="AE51" s="78" t="str">
        <f>IF(Tableau1[[#This Row],[Type de réponse]]='Paramètre (masquer)'!$A$10,Tableau1[[#This Row],[Nuit
LU/MA]],"")</f>
        <v/>
      </c>
      <c r="AF51" s="78" t="str">
        <f>IF(Tableau1[[#This Row],[Type de réponse]]='Paramètre (masquer)'!$A$10,Tableau1[[#This Row],[Nuit
MA/ME]],"")</f>
        <v/>
      </c>
      <c r="AG51" s="78" t="str">
        <f>IF(Tableau1[[#This Row],[Type de réponse]]='Paramètre (masquer)'!$A$10,Tableau1[[#This Row],[Nuit
ME/JE]],"")</f>
        <v/>
      </c>
      <c r="AH51" s="78" t="str">
        <f>IF(Tableau1[[#This Row],[Type de réponse]]='Paramètre (masquer)'!$A$10,Tableau1[[#This Row],[Nuit JE/VE]],"")</f>
        <v/>
      </c>
      <c r="AI51" s="78" t="str">
        <f>IF(Tableau1[[#This Row],[Type de réponse]]='Paramètre (masquer)'!$A$10,Tableau1[[#This Row],[Nuit
VE/SA]],"")</f>
        <v/>
      </c>
      <c r="AJ51" s="78" t="str">
        <f>IF(Tableau1[[#This Row],[Type de réponse]]='Paramètre (masquer)'!$A$10,Tableau1[[#This Row],[Nuit
SA/DI]],"")</f>
        <v/>
      </c>
      <c r="AK51" s="78" t="str">
        <f>IF(Tableau1[[#This Row],[Type de réponse]]='Paramètre (masquer)'!$A$10,Tableau1[[#This Row],[Nuit
DI/LU]],"")</f>
        <v/>
      </c>
      <c r="AL51" s="76" t="str">
        <f>IF(Tableau1[[#This Row],[Nuit
LU /MA]]="Oui",0,IF(Tableau1[[#This Row],[Nuit
LU /MA]]="Non",1,""))</f>
        <v/>
      </c>
      <c r="AM51" s="76" t="str">
        <f>IF(Tableau1[[#This Row],[Nuit
MA/ ME]]="Oui",0,IF(Tableau1[[#This Row],[Nuit
MA/ ME]]="Non",1,""))</f>
        <v/>
      </c>
      <c r="AN51" s="76" t="str">
        <f>IF(Tableau1[[#This Row],[Nuit
ME/ JE]]="Oui",0,IF(Tableau1[[#This Row],[Nuit
ME/ JE]]="Non",1,""))</f>
        <v/>
      </c>
      <c r="AO51" s="76" t="str">
        <f>IF(Tableau1[[#This Row],[Nuit JE/ VE]]="Oui",0,IF(Tableau1[[#This Row],[Nuit JE/ VE]]="Non",1,""))</f>
        <v/>
      </c>
      <c r="AP51" s="76" t="str">
        <f>IF(Tableau1[[#This Row],[Nuit
VE/ SA]]="Oui",0,IF(Tableau1[[#This Row],[Nuit
VE/ SA]]="Non",1,""))</f>
        <v/>
      </c>
      <c r="AQ51" s="76" t="str">
        <f>IF(Tableau1[[#This Row],[Nuit
SA/ DI]]="Oui",0,IF(Tableau1[[#This Row],[Nuit
SA/ DI]]="Non",1,""))</f>
        <v/>
      </c>
      <c r="AR51" s="76" t="str">
        <f>IF(Tableau1[[#This Row],[Nuit
DI/ LU]]="Oui",0,IF(Tableau1[[#This Row],[Nuit
DI/ LU]]="Non",1,""))</f>
        <v/>
      </c>
      <c r="AS51" s="76" t="str">
        <f>IF(Tableau1[[#This Row],[Type de réponse]]='Paramètre (masquer)'!$A$10,Tableau1[[#This Row],[FE]],"")</f>
        <v/>
      </c>
      <c r="AT51" s="76" t="str">
        <f>_xlfn.CONCAT(Tableau1[[#This Row],[LUN]:[DIM]])</f>
        <v/>
      </c>
      <c r="AU51" s="79"/>
      <c r="AV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" s="76" t="e">
        <f>Tableau1[[#This Row],[Nbre de nuits sur la période]]*Tableau1[[#This Row],[Nombre de train accédant / nuit *]]</f>
        <v>#VALUE!</v>
      </c>
      <c r="AY51" s="76" t="e">
        <f>Tableau1[[#This Row],[Uo voies - nuit]]*((59*400/1000)+5)</f>
        <v>#VALUE!</v>
      </c>
    </row>
    <row r="52" spans="1:51" ht="15.75">
      <c r="A52" s="51">
        <f t="shared" si="2"/>
        <v>39</v>
      </c>
      <c r="B52" s="85"/>
      <c r="C52" s="52" t="str">
        <f>IFERROR(VLOOKUP(Tableau1[[#This Row],[Site *
Un fichier Excel par DT]],Tableau7[[#All],[Nom de la gare]:[EIC]],5,FALSE),"")</f>
        <v/>
      </c>
      <c r="D52" s="77"/>
      <c r="E52" s="74"/>
      <c r="F52" s="74"/>
      <c r="G52" s="76"/>
      <c r="H52" s="72" t="str">
        <f>IF(Tableau1[[#This Row],[Régime d''utilisation (Quotidien ? Oui ou Non)]]="Oui","Oui","Non")</f>
        <v>Non</v>
      </c>
      <c r="I52" s="72" t="str">
        <f>IF(Tableau1[[#This Row],[Régime d''utilisation (Quotidien ? Oui ou Non)]]="Oui","Oui","Non")</f>
        <v>Non</v>
      </c>
      <c r="J52" s="72" t="str">
        <f>IF(Tableau1[[#This Row],[Régime d''utilisation (Quotidien ? Oui ou Non)]]="Oui","Oui","Non")</f>
        <v>Non</v>
      </c>
      <c r="K52" s="72" t="str">
        <f>IF(Tableau1[[#This Row],[Régime d''utilisation (Quotidien ? Oui ou Non)]]="Oui","Oui","Non")</f>
        <v>Non</v>
      </c>
      <c r="L52" s="72" t="str">
        <f>IF(Tableau1[[#This Row],[Régime d''utilisation (Quotidien ? Oui ou Non)]]="Oui","Oui","Non")</f>
        <v>Non</v>
      </c>
      <c r="M52" s="72" t="str">
        <f>IF(Tableau1[[#This Row],[Régime d''utilisation (Quotidien ? Oui ou Non)]]="Oui","Oui","Non")</f>
        <v>Non</v>
      </c>
      <c r="N52" s="72" t="str">
        <f>IF(Tableau1[[#This Row],[Régime d''utilisation (Quotidien ? Oui ou Non)]]="Oui","Oui","Non")</f>
        <v>Non</v>
      </c>
      <c r="O52" s="72" t="str">
        <f>IF(Tableau1[[#This Row],[Régime d''utilisation (Quotidien ? Oui ou Non)]]="Oui","Oui","Non")</f>
        <v>Non</v>
      </c>
      <c r="P52" s="76"/>
      <c r="Q52" s="76"/>
      <c r="R52" s="76"/>
      <c r="S52" s="52" t="str">
        <f t="shared" si="0"/>
        <v>Compris entre 00h00 et 5h00</v>
      </c>
      <c r="T52" s="76"/>
      <c r="U52" s="53" t="str">
        <f t="shared" si="1"/>
        <v>Voyageur</v>
      </c>
      <c r="V52" s="76"/>
      <c r="W52" s="76"/>
      <c r="X52" s="76"/>
      <c r="Y52" s="76"/>
      <c r="Z52" s="76"/>
      <c r="AA52" s="76"/>
      <c r="AB52" s="53">
        <f>400</f>
        <v>400</v>
      </c>
      <c r="AC52" s="78" t="str">
        <f>IF(Tableau1[[#This Row],[Type de réponse]]='Paramètre (masquer)'!$A$10,Tableau1[[#This Row],[Période de début *]],"")</f>
        <v/>
      </c>
      <c r="AD52" s="78" t="str">
        <f>IF(Tableau1[[#This Row],[Type de réponse]]='Paramètre (masquer)'!$A$10,Tableau1[[#This Row],[Période de fin *]],"")</f>
        <v/>
      </c>
      <c r="AE52" s="78" t="str">
        <f>IF(Tableau1[[#This Row],[Type de réponse]]='Paramètre (masquer)'!$A$10,Tableau1[[#This Row],[Nuit
LU/MA]],"")</f>
        <v/>
      </c>
      <c r="AF52" s="78" t="str">
        <f>IF(Tableau1[[#This Row],[Type de réponse]]='Paramètre (masquer)'!$A$10,Tableau1[[#This Row],[Nuit
MA/ME]],"")</f>
        <v/>
      </c>
      <c r="AG52" s="78" t="str">
        <f>IF(Tableau1[[#This Row],[Type de réponse]]='Paramètre (masquer)'!$A$10,Tableau1[[#This Row],[Nuit
ME/JE]],"")</f>
        <v/>
      </c>
      <c r="AH52" s="78" t="str">
        <f>IF(Tableau1[[#This Row],[Type de réponse]]='Paramètre (masquer)'!$A$10,Tableau1[[#This Row],[Nuit JE/VE]],"")</f>
        <v/>
      </c>
      <c r="AI52" s="78" t="str">
        <f>IF(Tableau1[[#This Row],[Type de réponse]]='Paramètre (masquer)'!$A$10,Tableau1[[#This Row],[Nuit
VE/SA]],"")</f>
        <v/>
      </c>
      <c r="AJ52" s="78" t="str">
        <f>IF(Tableau1[[#This Row],[Type de réponse]]='Paramètre (masquer)'!$A$10,Tableau1[[#This Row],[Nuit
SA/DI]],"")</f>
        <v/>
      </c>
      <c r="AK52" s="78" t="str">
        <f>IF(Tableau1[[#This Row],[Type de réponse]]='Paramètre (masquer)'!$A$10,Tableau1[[#This Row],[Nuit
DI/LU]],"")</f>
        <v/>
      </c>
      <c r="AL52" s="76" t="str">
        <f>IF(Tableau1[[#This Row],[Nuit
LU /MA]]="Oui",0,IF(Tableau1[[#This Row],[Nuit
LU /MA]]="Non",1,""))</f>
        <v/>
      </c>
      <c r="AM52" s="76" t="str">
        <f>IF(Tableau1[[#This Row],[Nuit
MA/ ME]]="Oui",0,IF(Tableau1[[#This Row],[Nuit
MA/ ME]]="Non",1,""))</f>
        <v/>
      </c>
      <c r="AN52" s="76" t="str">
        <f>IF(Tableau1[[#This Row],[Nuit
ME/ JE]]="Oui",0,IF(Tableau1[[#This Row],[Nuit
ME/ JE]]="Non",1,""))</f>
        <v/>
      </c>
      <c r="AO52" s="76" t="str">
        <f>IF(Tableau1[[#This Row],[Nuit JE/ VE]]="Oui",0,IF(Tableau1[[#This Row],[Nuit JE/ VE]]="Non",1,""))</f>
        <v/>
      </c>
      <c r="AP52" s="76" t="str">
        <f>IF(Tableau1[[#This Row],[Nuit
VE/ SA]]="Oui",0,IF(Tableau1[[#This Row],[Nuit
VE/ SA]]="Non",1,""))</f>
        <v/>
      </c>
      <c r="AQ52" s="76" t="str">
        <f>IF(Tableau1[[#This Row],[Nuit
SA/ DI]]="Oui",0,IF(Tableau1[[#This Row],[Nuit
SA/ DI]]="Non",1,""))</f>
        <v/>
      </c>
      <c r="AR52" s="76" t="str">
        <f>IF(Tableau1[[#This Row],[Nuit
DI/ LU]]="Oui",0,IF(Tableau1[[#This Row],[Nuit
DI/ LU]]="Non",1,""))</f>
        <v/>
      </c>
      <c r="AS52" s="76" t="str">
        <f>IF(Tableau1[[#This Row],[Type de réponse]]='Paramètre (masquer)'!$A$10,Tableau1[[#This Row],[FE]],"")</f>
        <v/>
      </c>
      <c r="AT52" s="76" t="str">
        <f>_xlfn.CONCAT(Tableau1[[#This Row],[LUN]:[DIM]])</f>
        <v/>
      </c>
      <c r="AU52" s="79"/>
      <c r="AV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" s="76" t="e">
        <f>Tableau1[[#This Row],[Nbre de nuits sur la période]]*Tableau1[[#This Row],[Nombre de train accédant / nuit *]]</f>
        <v>#VALUE!</v>
      </c>
      <c r="AY52" s="76" t="e">
        <f>Tableau1[[#This Row],[Uo voies - nuit]]*((59*400/1000)+5)</f>
        <v>#VALUE!</v>
      </c>
    </row>
    <row r="53" spans="1:51" ht="15.75">
      <c r="A53" s="51">
        <f t="shared" si="2"/>
        <v>40</v>
      </c>
      <c r="B53" s="85"/>
      <c r="C53" s="52" t="str">
        <f>IFERROR(VLOOKUP(Tableau1[[#This Row],[Site *
Un fichier Excel par DT]],Tableau7[[#All],[Nom de la gare]:[EIC]],5,FALSE),"")</f>
        <v/>
      </c>
      <c r="D53" s="77"/>
      <c r="E53" s="74"/>
      <c r="F53" s="74"/>
      <c r="G53" s="76"/>
      <c r="H53" s="72" t="str">
        <f>IF(Tableau1[[#This Row],[Régime d''utilisation (Quotidien ? Oui ou Non)]]="Oui","Oui","Non")</f>
        <v>Non</v>
      </c>
      <c r="I53" s="72" t="str">
        <f>IF(Tableau1[[#This Row],[Régime d''utilisation (Quotidien ? Oui ou Non)]]="Oui","Oui","Non")</f>
        <v>Non</v>
      </c>
      <c r="J53" s="72" t="str">
        <f>IF(Tableau1[[#This Row],[Régime d''utilisation (Quotidien ? Oui ou Non)]]="Oui","Oui","Non")</f>
        <v>Non</v>
      </c>
      <c r="K53" s="72" t="str">
        <f>IF(Tableau1[[#This Row],[Régime d''utilisation (Quotidien ? Oui ou Non)]]="Oui","Oui","Non")</f>
        <v>Non</v>
      </c>
      <c r="L53" s="72" t="str">
        <f>IF(Tableau1[[#This Row],[Régime d''utilisation (Quotidien ? Oui ou Non)]]="Oui","Oui","Non")</f>
        <v>Non</v>
      </c>
      <c r="M53" s="72" t="str">
        <f>IF(Tableau1[[#This Row],[Régime d''utilisation (Quotidien ? Oui ou Non)]]="Oui","Oui","Non")</f>
        <v>Non</v>
      </c>
      <c r="N53" s="72" t="str">
        <f>IF(Tableau1[[#This Row],[Régime d''utilisation (Quotidien ? Oui ou Non)]]="Oui","Oui","Non")</f>
        <v>Non</v>
      </c>
      <c r="O53" s="72" t="str">
        <f>IF(Tableau1[[#This Row],[Régime d''utilisation (Quotidien ? Oui ou Non)]]="Oui","Oui","Non")</f>
        <v>Non</v>
      </c>
      <c r="P53" s="76"/>
      <c r="Q53" s="76"/>
      <c r="R53" s="76"/>
      <c r="S53" s="52" t="str">
        <f t="shared" si="0"/>
        <v>Compris entre 00h00 et 5h00</v>
      </c>
      <c r="T53" s="76"/>
      <c r="U53" s="53" t="str">
        <f t="shared" si="1"/>
        <v>Voyageur</v>
      </c>
      <c r="V53" s="76"/>
      <c r="W53" s="76"/>
      <c r="X53" s="76"/>
      <c r="Y53" s="76"/>
      <c r="Z53" s="76"/>
      <c r="AA53" s="76"/>
      <c r="AB53" s="53">
        <f>400</f>
        <v>400</v>
      </c>
      <c r="AC53" s="78" t="str">
        <f>IF(Tableau1[[#This Row],[Type de réponse]]='Paramètre (masquer)'!$A$10,Tableau1[[#This Row],[Période de début *]],"")</f>
        <v/>
      </c>
      <c r="AD53" s="78" t="str">
        <f>IF(Tableau1[[#This Row],[Type de réponse]]='Paramètre (masquer)'!$A$10,Tableau1[[#This Row],[Période de fin *]],"")</f>
        <v/>
      </c>
      <c r="AE53" s="78" t="str">
        <f>IF(Tableau1[[#This Row],[Type de réponse]]='Paramètre (masquer)'!$A$10,Tableau1[[#This Row],[Nuit
LU/MA]],"")</f>
        <v/>
      </c>
      <c r="AF53" s="78" t="str">
        <f>IF(Tableau1[[#This Row],[Type de réponse]]='Paramètre (masquer)'!$A$10,Tableau1[[#This Row],[Nuit
MA/ME]],"")</f>
        <v/>
      </c>
      <c r="AG53" s="78" t="str">
        <f>IF(Tableau1[[#This Row],[Type de réponse]]='Paramètre (masquer)'!$A$10,Tableau1[[#This Row],[Nuit
ME/JE]],"")</f>
        <v/>
      </c>
      <c r="AH53" s="78" t="str">
        <f>IF(Tableau1[[#This Row],[Type de réponse]]='Paramètre (masquer)'!$A$10,Tableau1[[#This Row],[Nuit JE/VE]],"")</f>
        <v/>
      </c>
      <c r="AI53" s="78" t="str">
        <f>IF(Tableau1[[#This Row],[Type de réponse]]='Paramètre (masquer)'!$A$10,Tableau1[[#This Row],[Nuit
VE/SA]],"")</f>
        <v/>
      </c>
      <c r="AJ53" s="78" t="str">
        <f>IF(Tableau1[[#This Row],[Type de réponse]]='Paramètre (masquer)'!$A$10,Tableau1[[#This Row],[Nuit
SA/DI]],"")</f>
        <v/>
      </c>
      <c r="AK53" s="78" t="str">
        <f>IF(Tableau1[[#This Row],[Type de réponse]]='Paramètre (masquer)'!$A$10,Tableau1[[#This Row],[Nuit
DI/LU]],"")</f>
        <v/>
      </c>
      <c r="AL53" s="76" t="str">
        <f>IF(Tableau1[[#This Row],[Nuit
LU /MA]]="Oui",0,IF(Tableau1[[#This Row],[Nuit
LU /MA]]="Non",1,""))</f>
        <v/>
      </c>
      <c r="AM53" s="76" t="str">
        <f>IF(Tableau1[[#This Row],[Nuit
MA/ ME]]="Oui",0,IF(Tableau1[[#This Row],[Nuit
MA/ ME]]="Non",1,""))</f>
        <v/>
      </c>
      <c r="AN53" s="76" t="str">
        <f>IF(Tableau1[[#This Row],[Nuit
ME/ JE]]="Oui",0,IF(Tableau1[[#This Row],[Nuit
ME/ JE]]="Non",1,""))</f>
        <v/>
      </c>
      <c r="AO53" s="76" t="str">
        <f>IF(Tableau1[[#This Row],[Nuit JE/ VE]]="Oui",0,IF(Tableau1[[#This Row],[Nuit JE/ VE]]="Non",1,""))</f>
        <v/>
      </c>
      <c r="AP53" s="76" t="str">
        <f>IF(Tableau1[[#This Row],[Nuit
VE/ SA]]="Oui",0,IF(Tableau1[[#This Row],[Nuit
VE/ SA]]="Non",1,""))</f>
        <v/>
      </c>
      <c r="AQ53" s="76" t="str">
        <f>IF(Tableau1[[#This Row],[Nuit
SA/ DI]]="Oui",0,IF(Tableau1[[#This Row],[Nuit
SA/ DI]]="Non",1,""))</f>
        <v/>
      </c>
      <c r="AR53" s="76" t="str">
        <f>IF(Tableau1[[#This Row],[Nuit
DI/ LU]]="Oui",0,IF(Tableau1[[#This Row],[Nuit
DI/ LU]]="Non",1,""))</f>
        <v/>
      </c>
      <c r="AS53" s="76" t="str">
        <f>IF(Tableau1[[#This Row],[Type de réponse]]='Paramètre (masquer)'!$A$10,Tableau1[[#This Row],[FE]],"")</f>
        <v/>
      </c>
      <c r="AT53" s="76" t="str">
        <f>_xlfn.CONCAT(Tableau1[[#This Row],[LUN]:[DIM]])</f>
        <v/>
      </c>
      <c r="AU53" s="79"/>
      <c r="AV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" s="76" t="e">
        <f>Tableau1[[#This Row],[Nbre de nuits sur la période]]*Tableau1[[#This Row],[Nombre de train accédant / nuit *]]</f>
        <v>#VALUE!</v>
      </c>
      <c r="AY53" s="76" t="e">
        <f>Tableau1[[#This Row],[Uo voies - nuit]]*((59*400/1000)+5)</f>
        <v>#VALUE!</v>
      </c>
    </row>
    <row r="54" spans="1:51" ht="15.75">
      <c r="A54" s="51">
        <f t="shared" si="2"/>
        <v>41</v>
      </c>
      <c r="B54" s="85"/>
      <c r="C54" s="52" t="str">
        <f>IFERROR(VLOOKUP(Tableau1[[#This Row],[Site *
Un fichier Excel par DT]],Tableau7[[#All],[Nom de la gare]:[EIC]],5,FALSE),"")</f>
        <v/>
      </c>
      <c r="D54" s="77"/>
      <c r="E54" s="74"/>
      <c r="F54" s="74"/>
      <c r="G54" s="76"/>
      <c r="H54" s="72" t="str">
        <f>IF(Tableau1[[#This Row],[Régime d''utilisation (Quotidien ? Oui ou Non)]]="Oui","Oui","Non")</f>
        <v>Non</v>
      </c>
      <c r="I54" s="72" t="str">
        <f>IF(Tableau1[[#This Row],[Régime d''utilisation (Quotidien ? Oui ou Non)]]="Oui","Oui","Non")</f>
        <v>Non</v>
      </c>
      <c r="J54" s="72" t="str">
        <f>IF(Tableau1[[#This Row],[Régime d''utilisation (Quotidien ? Oui ou Non)]]="Oui","Oui","Non")</f>
        <v>Non</v>
      </c>
      <c r="K54" s="72" t="str">
        <f>IF(Tableau1[[#This Row],[Régime d''utilisation (Quotidien ? Oui ou Non)]]="Oui","Oui","Non")</f>
        <v>Non</v>
      </c>
      <c r="L54" s="72" t="str">
        <f>IF(Tableau1[[#This Row],[Régime d''utilisation (Quotidien ? Oui ou Non)]]="Oui","Oui","Non")</f>
        <v>Non</v>
      </c>
      <c r="M54" s="72" t="str">
        <f>IF(Tableau1[[#This Row],[Régime d''utilisation (Quotidien ? Oui ou Non)]]="Oui","Oui","Non")</f>
        <v>Non</v>
      </c>
      <c r="N54" s="72" t="str">
        <f>IF(Tableau1[[#This Row],[Régime d''utilisation (Quotidien ? Oui ou Non)]]="Oui","Oui","Non")</f>
        <v>Non</v>
      </c>
      <c r="O54" s="72" t="str">
        <f>IF(Tableau1[[#This Row],[Régime d''utilisation (Quotidien ? Oui ou Non)]]="Oui","Oui","Non")</f>
        <v>Non</v>
      </c>
      <c r="P54" s="76"/>
      <c r="Q54" s="76"/>
      <c r="R54" s="76"/>
      <c r="S54" s="52" t="str">
        <f t="shared" si="0"/>
        <v>Compris entre 00h00 et 5h00</v>
      </c>
      <c r="T54" s="76"/>
      <c r="U54" s="53" t="str">
        <f t="shared" si="1"/>
        <v>Voyageur</v>
      </c>
      <c r="V54" s="76"/>
      <c r="W54" s="76"/>
      <c r="X54" s="76"/>
      <c r="Y54" s="76"/>
      <c r="Z54" s="76"/>
      <c r="AA54" s="76"/>
      <c r="AB54" s="53">
        <f>400</f>
        <v>400</v>
      </c>
      <c r="AC54" s="78" t="str">
        <f>IF(Tableau1[[#This Row],[Type de réponse]]='Paramètre (masquer)'!$A$10,Tableau1[[#This Row],[Période de début *]],"")</f>
        <v/>
      </c>
      <c r="AD54" s="78" t="str">
        <f>IF(Tableau1[[#This Row],[Type de réponse]]='Paramètre (masquer)'!$A$10,Tableau1[[#This Row],[Période de fin *]],"")</f>
        <v/>
      </c>
      <c r="AE54" s="78" t="str">
        <f>IF(Tableau1[[#This Row],[Type de réponse]]='Paramètre (masquer)'!$A$10,Tableau1[[#This Row],[Nuit
LU/MA]],"")</f>
        <v/>
      </c>
      <c r="AF54" s="78" t="str">
        <f>IF(Tableau1[[#This Row],[Type de réponse]]='Paramètre (masquer)'!$A$10,Tableau1[[#This Row],[Nuit
MA/ME]],"")</f>
        <v/>
      </c>
      <c r="AG54" s="78" t="str">
        <f>IF(Tableau1[[#This Row],[Type de réponse]]='Paramètre (masquer)'!$A$10,Tableau1[[#This Row],[Nuit
ME/JE]],"")</f>
        <v/>
      </c>
      <c r="AH54" s="78" t="str">
        <f>IF(Tableau1[[#This Row],[Type de réponse]]='Paramètre (masquer)'!$A$10,Tableau1[[#This Row],[Nuit JE/VE]],"")</f>
        <v/>
      </c>
      <c r="AI54" s="78" t="str">
        <f>IF(Tableau1[[#This Row],[Type de réponse]]='Paramètre (masquer)'!$A$10,Tableau1[[#This Row],[Nuit
VE/SA]],"")</f>
        <v/>
      </c>
      <c r="AJ54" s="78" t="str">
        <f>IF(Tableau1[[#This Row],[Type de réponse]]='Paramètre (masquer)'!$A$10,Tableau1[[#This Row],[Nuit
SA/DI]],"")</f>
        <v/>
      </c>
      <c r="AK54" s="78" t="str">
        <f>IF(Tableau1[[#This Row],[Type de réponse]]='Paramètre (masquer)'!$A$10,Tableau1[[#This Row],[Nuit
DI/LU]],"")</f>
        <v/>
      </c>
      <c r="AL54" s="76" t="str">
        <f>IF(Tableau1[[#This Row],[Nuit
LU /MA]]="Oui",0,IF(Tableau1[[#This Row],[Nuit
LU /MA]]="Non",1,""))</f>
        <v/>
      </c>
      <c r="AM54" s="76" t="str">
        <f>IF(Tableau1[[#This Row],[Nuit
MA/ ME]]="Oui",0,IF(Tableau1[[#This Row],[Nuit
MA/ ME]]="Non",1,""))</f>
        <v/>
      </c>
      <c r="AN54" s="76" t="str">
        <f>IF(Tableau1[[#This Row],[Nuit
ME/ JE]]="Oui",0,IF(Tableau1[[#This Row],[Nuit
ME/ JE]]="Non",1,""))</f>
        <v/>
      </c>
      <c r="AO54" s="76" t="str">
        <f>IF(Tableau1[[#This Row],[Nuit JE/ VE]]="Oui",0,IF(Tableau1[[#This Row],[Nuit JE/ VE]]="Non",1,""))</f>
        <v/>
      </c>
      <c r="AP54" s="76" t="str">
        <f>IF(Tableau1[[#This Row],[Nuit
VE/ SA]]="Oui",0,IF(Tableau1[[#This Row],[Nuit
VE/ SA]]="Non",1,""))</f>
        <v/>
      </c>
      <c r="AQ54" s="76" t="str">
        <f>IF(Tableau1[[#This Row],[Nuit
SA/ DI]]="Oui",0,IF(Tableau1[[#This Row],[Nuit
SA/ DI]]="Non",1,""))</f>
        <v/>
      </c>
      <c r="AR54" s="76" t="str">
        <f>IF(Tableau1[[#This Row],[Nuit
DI/ LU]]="Oui",0,IF(Tableau1[[#This Row],[Nuit
DI/ LU]]="Non",1,""))</f>
        <v/>
      </c>
      <c r="AS54" s="76" t="str">
        <f>IF(Tableau1[[#This Row],[Type de réponse]]='Paramètre (masquer)'!$A$10,Tableau1[[#This Row],[FE]],"")</f>
        <v/>
      </c>
      <c r="AT54" s="76" t="str">
        <f>_xlfn.CONCAT(Tableau1[[#This Row],[LUN]:[DIM]])</f>
        <v/>
      </c>
      <c r="AU54" s="79"/>
      <c r="AV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" s="76" t="e">
        <f>Tableau1[[#This Row],[Nbre de nuits sur la période]]*Tableau1[[#This Row],[Nombre de train accédant / nuit *]]</f>
        <v>#VALUE!</v>
      </c>
      <c r="AY54" s="76" t="e">
        <f>Tableau1[[#This Row],[Uo voies - nuit]]*((59*400/1000)+5)</f>
        <v>#VALUE!</v>
      </c>
    </row>
    <row r="55" spans="1:51" ht="15.75">
      <c r="A55" s="51">
        <f t="shared" si="2"/>
        <v>42</v>
      </c>
      <c r="B55" s="85"/>
      <c r="C55" s="52" t="str">
        <f>IFERROR(VLOOKUP(Tableau1[[#This Row],[Site *
Un fichier Excel par DT]],Tableau7[[#All],[Nom de la gare]:[EIC]],5,FALSE),"")</f>
        <v/>
      </c>
      <c r="D55" s="77"/>
      <c r="E55" s="74"/>
      <c r="F55" s="74"/>
      <c r="G55" s="76"/>
      <c r="H55" s="72" t="str">
        <f>IF(Tableau1[[#This Row],[Régime d''utilisation (Quotidien ? Oui ou Non)]]="Oui","Oui","Non")</f>
        <v>Non</v>
      </c>
      <c r="I55" s="72" t="str">
        <f>IF(Tableau1[[#This Row],[Régime d''utilisation (Quotidien ? Oui ou Non)]]="Oui","Oui","Non")</f>
        <v>Non</v>
      </c>
      <c r="J55" s="72" t="str">
        <f>IF(Tableau1[[#This Row],[Régime d''utilisation (Quotidien ? Oui ou Non)]]="Oui","Oui","Non")</f>
        <v>Non</v>
      </c>
      <c r="K55" s="72" t="str">
        <f>IF(Tableau1[[#This Row],[Régime d''utilisation (Quotidien ? Oui ou Non)]]="Oui","Oui","Non")</f>
        <v>Non</v>
      </c>
      <c r="L55" s="72" t="str">
        <f>IF(Tableau1[[#This Row],[Régime d''utilisation (Quotidien ? Oui ou Non)]]="Oui","Oui","Non")</f>
        <v>Non</v>
      </c>
      <c r="M55" s="72" t="str">
        <f>IF(Tableau1[[#This Row],[Régime d''utilisation (Quotidien ? Oui ou Non)]]="Oui","Oui","Non")</f>
        <v>Non</v>
      </c>
      <c r="N55" s="72" t="str">
        <f>IF(Tableau1[[#This Row],[Régime d''utilisation (Quotidien ? Oui ou Non)]]="Oui","Oui","Non")</f>
        <v>Non</v>
      </c>
      <c r="O55" s="72" t="str">
        <f>IF(Tableau1[[#This Row],[Régime d''utilisation (Quotidien ? Oui ou Non)]]="Oui","Oui","Non")</f>
        <v>Non</v>
      </c>
      <c r="P55" s="76"/>
      <c r="Q55" s="76"/>
      <c r="R55" s="76"/>
      <c r="S55" s="52" t="str">
        <f t="shared" si="0"/>
        <v>Compris entre 00h00 et 5h00</v>
      </c>
      <c r="T55" s="76"/>
      <c r="U55" s="53" t="str">
        <f t="shared" si="1"/>
        <v>Voyageur</v>
      </c>
      <c r="V55" s="76"/>
      <c r="W55" s="76"/>
      <c r="X55" s="76"/>
      <c r="Y55" s="76"/>
      <c r="Z55" s="76"/>
      <c r="AA55" s="76"/>
      <c r="AB55" s="53">
        <f>400</f>
        <v>400</v>
      </c>
      <c r="AC55" s="78" t="str">
        <f>IF(Tableau1[[#This Row],[Type de réponse]]='Paramètre (masquer)'!$A$10,Tableau1[[#This Row],[Période de début *]],"")</f>
        <v/>
      </c>
      <c r="AD55" s="78" t="str">
        <f>IF(Tableau1[[#This Row],[Type de réponse]]='Paramètre (masquer)'!$A$10,Tableau1[[#This Row],[Période de fin *]],"")</f>
        <v/>
      </c>
      <c r="AE55" s="78" t="str">
        <f>IF(Tableau1[[#This Row],[Type de réponse]]='Paramètre (masquer)'!$A$10,Tableau1[[#This Row],[Nuit
LU/MA]],"")</f>
        <v/>
      </c>
      <c r="AF55" s="78" t="str">
        <f>IF(Tableau1[[#This Row],[Type de réponse]]='Paramètre (masquer)'!$A$10,Tableau1[[#This Row],[Nuit
MA/ME]],"")</f>
        <v/>
      </c>
      <c r="AG55" s="78" t="str">
        <f>IF(Tableau1[[#This Row],[Type de réponse]]='Paramètre (masquer)'!$A$10,Tableau1[[#This Row],[Nuit
ME/JE]],"")</f>
        <v/>
      </c>
      <c r="AH55" s="78" t="str">
        <f>IF(Tableau1[[#This Row],[Type de réponse]]='Paramètre (masquer)'!$A$10,Tableau1[[#This Row],[Nuit JE/VE]],"")</f>
        <v/>
      </c>
      <c r="AI55" s="78" t="str">
        <f>IF(Tableau1[[#This Row],[Type de réponse]]='Paramètre (masquer)'!$A$10,Tableau1[[#This Row],[Nuit
VE/SA]],"")</f>
        <v/>
      </c>
      <c r="AJ55" s="78" t="str">
        <f>IF(Tableau1[[#This Row],[Type de réponse]]='Paramètre (masquer)'!$A$10,Tableau1[[#This Row],[Nuit
SA/DI]],"")</f>
        <v/>
      </c>
      <c r="AK55" s="78" t="str">
        <f>IF(Tableau1[[#This Row],[Type de réponse]]='Paramètre (masquer)'!$A$10,Tableau1[[#This Row],[Nuit
DI/LU]],"")</f>
        <v/>
      </c>
      <c r="AL55" s="76" t="str">
        <f>IF(Tableau1[[#This Row],[Nuit
LU /MA]]="Oui",0,IF(Tableau1[[#This Row],[Nuit
LU /MA]]="Non",1,""))</f>
        <v/>
      </c>
      <c r="AM55" s="76" t="str">
        <f>IF(Tableau1[[#This Row],[Nuit
MA/ ME]]="Oui",0,IF(Tableau1[[#This Row],[Nuit
MA/ ME]]="Non",1,""))</f>
        <v/>
      </c>
      <c r="AN55" s="76" t="str">
        <f>IF(Tableau1[[#This Row],[Nuit
ME/ JE]]="Oui",0,IF(Tableau1[[#This Row],[Nuit
ME/ JE]]="Non",1,""))</f>
        <v/>
      </c>
      <c r="AO55" s="76" t="str">
        <f>IF(Tableau1[[#This Row],[Nuit JE/ VE]]="Oui",0,IF(Tableau1[[#This Row],[Nuit JE/ VE]]="Non",1,""))</f>
        <v/>
      </c>
      <c r="AP55" s="76" t="str">
        <f>IF(Tableau1[[#This Row],[Nuit
VE/ SA]]="Oui",0,IF(Tableau1[[#This Row],[Nuit
VE/ SA]]="Non",1,""))</f>
        <v/>
      </c>
      <c r="AQ55" s="76" t="str">
        <f>IF(Tableau1[[#This Row],[Nuit
SA/ DI]]="Oui",0,IF(Tableau1[[#This Row],[Nuit
SA/ DI]]="Non",1,""))</f>
        <v/>
      </c>
      <c r="AR55" s="76" t="str">
        <f>IF(Tableau1[[#This Row],[Nuit
DI/ LU]]="Oui",0,IF(Tableau1[[#This Row],[Nuit
DI/ LU]]="Non",1,""))</f>
        <v/>
      </c>
      <c r="AS55" s="76" t="str">
        <f>IF(Tableau1[[#This Row],[Type de réponse]]='Paramètre (masquer)'!$A$10,Tableau1[[#This Row],[FE]],"")</f>
        <v/>
      </c>
      <c r="AT55" s="76" t="str">
        <f>_xlfn.CONCAT(Tableau1[[#This Row],[LUN]:[DIM]])</f>
        <v/>
      </c>
      <c r="AU55" s="79"/>
      <c r="AV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" s="76" t="e">
        <f>Tableau1[[#This Row],[Nbre de nuits sur la période]]*Tableau1[[#This Row],[Nombre de train accédant / nuit *]]</f>
        <v>#VALUE!</v>
      </c>
      <c r="AY55" s="76" t="e">
        <f>Tableau1[[#This Row],[Uo voies - nuit]]*((59*400/1000)+5)</f>
        <v>#VALUE!</v>
      </c>
    </row>
    <row r="56" spans="1:51" ht="15.75">
      <c r="A56" s="51">
        <f t="shared" si="2"/>
        <v>43</v>
      </c>
      <c r="B56" s="85"/>
      <c r="C56" s="52" t="str">
        <f>IFERROR(VLOOKUP(Tableau1[[#This Row],[Site *
Un fichier Excel par DT]],Tableau7[[#All],[Nom de la gare]:[EIC]],5,FALSE),"")</f>
        <v/>
      </c>
      <c r="D56" s="77"/>
      <c r="E56" s="74"/>
      <c r="F56" s="74"/>
      <c r="G56" s="76"/>
      <c r="H56" s="72" t="str">
        <f>IF(Tableau1[[#This Row],[Régime d''utilisation (Quotidien ? Oui ou Non)]]="Oui","Oui","Non")</f>
        <v>Non</v>
      </c>
      <c r="I56" s="72" t="str">
        <f>IF(Tableau1[[#This Row],[Régime d''utilisation (Quotidien ? Oui ou Non)]]="Oui","Oui","Non")</f>
        <v>Non</v>
      </c>
      <c r="J56" s="72" t="str">
        <f>IF(Tableau1[[#This Row],[Régime d''utilisation (Quotidien ? Oui ou Non)]]="Oui","Oui","Non")</f>
        <v>Non</v>
      </c>
      <c r="K56" s="72" t="str">
        <f>IF(Tableau1[[#This Row],[Régime d''utilisation (Quotidien ? Oui ou Non)]]="Oui","Oui","Non")</f>
        <v>Non</v>
      </c>
      <c r="L56" s="72" t="str">
        <f>IF(Tableau1[[#This Row],[Régime d''utilisation (Quotidien ? Oui ou Non)]]="Oui","Oui","Non")</f>
        <v>Non</v>
      </c>
      <c r="M56" s="72" t="str">
        <f>IF(Tableau1[[#This Row],[Régime d''utilisation (Quotidien ? Oui ou Non)]]="Oui","Oui","Non")</f>
        <v>Non</v>
      </c>
      <c r="N56" s="72" t="str">
        <f>IF(Tableau1[[#This Row],[Régime d''utilisation (Quotidien ? Oui ou Non)]]="Oui","Oui","Non")</f>
        <v>Non</v>
      </c>
      <c r="O56" s="72" t="str">
        <f>IF(Tableau1[[#This Row],[Régime d''utilisation (Quotidien ? Oui ou Non)]]="Oui","Oui","Non")</f>
        <v>Non</v>
      </c>
      <c r="P56" s="76"/>
      <c r="Q56" s="76"/>
      <c r="R56" s="76"/>
      <c r="S56" s="52" t="str">
        <f t="shared" si="0"/>
        <v>Compris entre 00h00 et 5h00</v>
      </c>
      <c r="T56" s="76"/>
      <c r="U56" s="53" t="str">
        <f t="shared" si="1"/>
        <v>Voyageur</v>
      </c>
      <c r="V56" s="76"/>
      <c r="W56" s="76"/>
      <c r="X56" s="76"/>
      <c r="Y56" s="76"/>
      <c r="Z56" s="76"/>
      <c r="AA56" s="76"/>
      <c r="AB56" s="53">
        <f>400</f>
        <v>400</v>
      </c>
      <c r="AC56" s="78" t="str">
        <f>IF(Tableau1[[#This Row],[Type de réponse]]='Paramètre (masquer)'!$A$10,Tableau1[[#This Row],[Période de début *]],"")</f>
        <v/>
      </c>
      <c r="AD56" s="78" t="str">
        <f>IF(Tableau1[[#This Row],[Type de réponse]]='Paramètre (masquer)'!$A$10,Tableau1[[#This Row],[Période de fin *]],"")</f>
        <v/>
      </c>
      <c r="AE56" s="78" t="str">
        <f>IF(Tableau1[[#This Row],[Type de réponse]]='Paramètre (masquer)'!$A$10,Tableau1[[#This Row],[Nuit
LU/MA]],"")</f>
        <v/>
      </c>
      <c r="AF56" s="78" t="str">
        <f>IF(Tableau1[[#This Row],[Type de réponse]]='Paramètre (masquer)'!$A$10,Tableau1[[#This Row],[Nuit
MA/ME]],"")</f>
        <v/>
      </c>
      <c r="AG56" s="78" t="str">
        <f>IF(Tableau1[[#This Row],[Type de réponse]]='Paramètre (masquer)'!$A$10,Tableau1[[#This Row],[Nuit
ME/JE]],"")</f>
        <v/>
      </c>
      <c r="AH56" s="78" t="str">
        <f>IF(Tableau1[[#This Row],[Type de réponse]]='Paramètre (masquer)'!$A$10,Tableau1[[#This Row],[Nuit JE/VE]],"")</f>
        <v/>
      </c>
      <c r="AI56" s="78" t="str">
        <f>IF(Tableau1[[#This Row],[Type de réponse]]='Paramètre (masquer)'!$A$10,Tableau1[[#This Row],[Nuit
VE/SA]],"")</f>
        <v/>
      </c>
      <c r="AJ56" s="78" t="str">
        <f>IF(Tableau1[[#This Row],[Type de réponse]]='Paramètre (masquer)'!$A$10,Tableau1[[#This Row],[Nuit
SA/DI]],"")</f>
        <v/>
      </c>
      <c r="AK56" s="78" t="str">
        <f>IF(Tableau1[[#This Row],[Type de réponse]]='Paramètre (masquer)'!$A$10,Tableau1[[#This Row],[Nuit
DI/LU]],"")</f>
        <v/>
      </c>
      <c r="AL56" s="76" t="str">
        <f>IF(Tableau1[[#This Row],[Nuit
LU /MA]]="Oui",0,IF(Tableau1[[#This Row],[Nuit
LU /MA]]="Non",1,""))</f>
        <v/>
      </c>
      <c r="AM56" s="76" t="str">
        <f>IF(Tableau1[[#This Row],[Nuit
MA/ ME]]="Oui",0,IF(Tableau1[[#This Row],[Nuit
MA/ ME]]="Non",1,""))</f>
        <v/>
      </c>
      <c r="AN56" s="76" t="str">
        <f>IF(Tableau1[[#This Row],[Nuit
ME/ JE]]="Oui",0,IF(Tableau1[[#This Row],[Nuit
ME/ JE]]="Non",1,""))</f>
        <v/>
      </c>
      <c r="AO56" s="76" t="str">
        <f>IF(Tableau1[[#This Row],[Nuit JE/ VE]]="Oui",0,IF(Tableau1[[#This Row],[Nuit JE/ VE]]="Non",1,""))</f>
        <v/>
      </c>
      <c r="AP56" s="76" t="str">
        <f>IF(Tableau1[[#This Row],[Nuit
VE/ SA]]="Oui",0,IF(Tableau1[[#This Row],[Nuit
VE/ SA]]="Non",1,""))</f>
        <v/>
      </c>
      <c r="AQ56" s="76" t="str">
        <f>IF(Tableau1[[#This Row],[Nuit
SA/ DI]]="Oui",0,IF(Tableau1[[#This Row],[Nuit
SA/ DI]]="Non",1,""))</f>
        <v/>
      </c>
      <c r="AR56" s="76" t="str">
        <f>IF(Tableau1[[#This Row],[Nuit
DI/ LU]]="Oui",0,IF(Tableau1[[#This Row],[Nuit
DI/ LU]]="Non",1,""))</f>
        <v/>
      </c>
      <c r="AS56" s="76" t="str">
        <f>IF(Tableau1[[#This Row],[Type de réponse]]='Paramètre (masquer)'!$A$10,Tableau1[[#This Row],[FE]],"")</f>
        <v/>
      </c>
      <c r="AT56" s="76" t="str">
        <f>_xlfn.CONCAT(Tableau1[[#This Row],[LUN]:[DIM]])</f>
        <v/>
      </c>
      <c r="AU56" s="79"/>
      <c r="AV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" s="76" t="e">
        <f>Tableau1[[#This Row],[Nbre de nuits sur la période]]*Tableau1[[#This Row],[Nombre de train accédant / nuit *]]</f>
        <v>#VALUE!</v>
      </c>
      <c r="AY56" s="76" t="e">
        <f>Tableau1[[#This Row],[Uo voies - nuit]]*((59*400/1000)+5)</f>
        <v>#VALUE!</v>
      </c>
    </row>
    <row r="57" spans="1:51" ht="15.75">
      <c r="A57" s="51">
        <f t="shared" si="2"/>
        <v>44</v>
      </c>
      <c r="B57" s="85"/>
      <c r="C57" s="52" t="str">
        <f>IFERROR(VLOOKUP(Tableau1[[#This Row],[Site *
Un fichier Excel par DT]],Tableau7[[#All],[Nom de la gare]:[EIC]],5,FALSE),"")</f>
        <v/>
      </c>
      <c r="D57" s="77"/>
      <c r="E57" s="74"/>
      <c r="F57" s="74"/>
      <c r="G57" s="76"/>
      <c r="H57" s="72" t="str">
        <f>IF(Tableau1[[#This Row],[Régime d''utilisation (Quotidien ? Oui ou Non)]]="Oui","Oui","Non")</f>
        <v>Non</v>
      </c>
      <c r="I57" s="72" t="str">
        <f>IF(Tableau1[[#This Row],[Régime d''utilisation (Quotidien ? Oui ou Non)]]="Oui","Oui","Non")</f>
        <v>Non</v>
      </c>
      <c r="J57" s="72" t="str">
        <f>IF(Tableau1[[#This Row],[Régime d''utilisation (Quotidien ? Oui ou Non)]]="Oui","Oui","Non")</f>
        <v>Non</v>
      </c>
      <c r="K57" s="72" t="str">
        <f>IF(Tableau1[[#This Row],[Régime d''utilisation (Quotidien ? Oui ou Non)]]="Oui","Oui","Non")</f>
        <v>Non</v>
      </c>
      <c r="L57" s="72" t="str">
        <f>IF(Tableau1[[#This Row],[Régime d''utilisation (Quotidien ? Oui ou Non)]]="Oui","Oui","Non")</f>
        <v>Non</v>
      </c>
      <c r="M57" s="72" t="str">
        <f>IF(Tableau1[[#This Row],[Régime d''utilisation (Quotidien ? Oui ou Non)]]="Oui","Oui","Non")</f>
        <v>Non</v>
      </c>
      <c r="N57" s="72" t="str">
        <f>IF(Tableau1[[#This Row],[Régime d''utilisation (Quotidien ? Oui ou Non)]]="Oui","Oui","Non")</f>
        <v>Non</v>
      </c>
      <c r="O57" s="72" t="str">
        <f>IF(Tableau1[[#This Row],[Régime d''utilisation (Quotidien ? Oui ou Non)]]="Oui","Oui","Non")</f>
        <v>Non</v>
      </c>
      <c r="P57" s="76"/>
      <c r="Q57" s="76"/>
      <c r="R57" s="76"/>
      <c r="S57" s="52" t="str">
        <f t="shared" si="0"/>
        <v>Compris entre 00h00 et 5h00</v>
      </c>
      <c r="T57" s="76"/>
      <c r="U57" s="53" t="str">
        <f t="shared" si="1"/>
        <v>Voyageur</v>
      </c>
      <c r="V57" s="76"/>
      <c r="W57" s="76"/>
      <c r="X57" s="76"/>
      <c r="Y57" s="76"/>
      <c r="Z57" s="76"/>
      <c r="AA57" s="76"/>
      <c r="AB57" s="53">
        <f>400</f>
        <v>400</v>
      </c>
      <c r="AC57" s="78" t="str">
        <f>IF(Tableau1[[#This Row],[Type de réponse]]='Paramètre (masquer)'!$A$10,Tableau1[[#This Row],[Période de début *]],"")</f>
        <v/>
      </c>
      <c r="AD57" s="78" t="str">
        <f>IF(Tableau1[[#This Row],[Type de réponse]]='Paramètre (masquer)'!$A$10,Tableau1[[#This Row],[Période de fin *]],"")</f>
        <v/>
      </c>
      <c r="AE57" s="78" t="str">
        <f>IF(Tableau1[[#This Row],[Type de réponse]]='Paramètre (masquer)'!$A$10,Tableau1[[#This Row],[Nuit
LU/MA]],"")</f>
        <v/>
      </c>
      <c r="AF57" s="78" t="str">
        <f>IF(Tableau1[[#This Row],[Type de réponse]]='Paramètre (masquer)'!$A$10,Tableau1[[#This Row],[Nuit
MA/ME]],"")</f>
        <v/>
      </c>
      <c r="AG57" s="78" t="str">
        <f>IF(Tableau1[[#This Row],[Type de réponse]]='Paramètre (masquer)'!$A$10,Tableau1[[#This Row],[Nuit
ME/JE]],"")</f>
        <v/>
      </c>
      <c r="AH57" s="78" t="str">
        <f>IF(Tableau1[[#This Row],[Type de réponse]]='Paramètre (masquer)'!$A$10,Tableau1[[#This Row],[Nuit JE/VE]],"")</f>
        <v/>
      </c>
      <c r="AI57" s="78" t="str">
        <f>IF(Tableau1[[#This Row],[Type de réponse]]='Paramètre (masquer)'!$A$10,Tableau1[[#This Row],[Nuit
VE/SA]],"")</f>
        <v/>
      </c>
      <c r="AJ57" s="78" t="str">
        <f>IF(Tableau1[[#This Row],[Type de réponse]]='Paramètre (masquer)'!$A$10,Tableau1[[#This Row],[Nuit
SA/DI]],"")</f>
        <v/>
      </c>
      <c r="AK57" s="78" t="str">
        <f>IF(Tableau1[[#This Row],[Type de réponse]]='Paramètre (masquer)'!$A$10,Tableau1[[#This Row],[Nuit
DI/LU]],"")</f>
        <v/>
      </c>
      <c r="AL57" s="76" t="str">
        <f>IF(Tableau1[[#This Row],[Nuit
LU /MA]]="Oui",0,IF(Tableau1[[#This Row],[Nuit
LU /MA]]="Non",1,""))</f>
        <v/>
      </c>
      <c r="AM57" s="76" t="str">
        <f>IF(Tableau1[[#This Row],[Nuit
MA/ ME]]="Oui",0,IF(Tableau1[[#This Row],[Nuit
MA/ ME]]="Non",1,""))</f>
        <v/>
      </c>
      <c r="AN57" s="76" t="str">
        <f>IF(Tableau1[[#This Row],[Nuit
ME/ JE]]="Oui",0,IF(Tableau1[[#This Row],[Nuit
ME/ JE]]="Non",1,""))</f>
        <v/>
      </c>
      <c r="AO57" s="76" t="str">
        <f>IF(Tableau1[[#This Row],[Nuit JE/ VE]]="Oui",0,IF(Tableau1[[#This Row],[Nuit JE/ VE]]="Non",1,""))</f>
        <v/>
      </c>
      <c r="AP57" s="76" t="str">
        <f>IF(Tableau1[[#This Row],[Nuit
VE/ SA]]="Oui",0,IF(Tableau1[[#This Row],[Nuit
VE/ SA]]="Non",1,""))</f>
        <v/>
      </c>
      <c r="AQ57" s="76" t="str">
        <f>IF(Tableau1[[#This Row],[Nuit
SA/ DI]]="Oui",0,IF(Tableau1[[#This Row],[Nuit
SA/ DI]]="Non",1,""))</f>
        <v/>
      </c>
      <c r="AR57" s="76" t="str">
        <f>IF(Tableau1[[#This Row],[Nuit
DI/ LU]]="Oui",0,IF(Tableau1[[#This Row],[Nuit
DI/ LU]]="Non",1,""))</f>
        <v/>
      </c>
      <c r="AS57" s="76" t="str">
        <f>IF(Tableau1[[#This Row],[Type de réponse]]='Paramètre (masquer)'!$A$10,Tableau1[[#This Row],[FE]],"")</f>
        <v/>
      </c>
      <c r="AT57" s="76" t="str">
        <f>_xlfn.CONCAT(Tableau1[[#This Row],[LUN]:[DIM]])</f>
        <v/>
      </c>
      <c r="AU57" s="79"/>
      <c r="AV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" s="76" t="e">
        <f>Tableau1[[#This Row],[Nbre de nuits sur la période]]*Tableau1[[#This Row],[Nombre de train accédant / nuit *]]</f>
        <v>#VALUE!</v>
      </c>
      <c r="AY57" s="76" t="e">
        <f>Tableau1[[#This Row],[Uo voies - nuit]]*((59*400/1000)+5)</f>
        <v>#VALUE!</v>
      </c>
    </row>
    <row r="58" spans="1:51" ht="15.75">
      <c r="A58" s="51">
        <f t="shared" si="2"/>
        <v>45</v>
      </c>
      <c r="B58" s="85"/>
      <c r="C58" s="52" t="str">
        <f>IFERROR(VLOOKUP(Tableau1[[#This Row],[Site *
Un fichier Excel par DT]],Tableau7[[#All],[Nom de la gare]:[EIC]],5,FALSE),"")</f>
        <v/>
      </c>
      <c r="D58" s="77"/>
      <c r="E58" s="74"/>
      <c r="F58" s="74"/>
      <c r="G58" s="76"/>
      <c r="H58" s="72" t="str">
        <f>IF(Tableau1[[#This Row],[Régime d''utilisation (Quotidien ? Oui ou Non)]]="Oui","Oui","Non")</f>
        <v>Non</v>
      </c>
      <c r="I58" s="72" t="str">
        <f>IF(Tableau1[[#This Row],[Régime d''utilisation (Quotidien ? Oui ou Non)]]="Oui","Oui","Non")</f>
        <v>Non</v>
      </c>
      <c r="J58" s="72" t="str">
        <f>IF(Tableau1[[#This Row],[Régime d''utilisation (Quotidien ? Oui ou Non)]]="Oui","Oui","Non")</f>
        <v>Non</v>
      </c>
      <c r="K58" s="72" t="str">
        <f>IF(Tableau1[[#This Row],[Régime d''utilisation (Quotidien ? Oui ou Non)]]="Oui","Oui","Non")</f>
        <v>Non</v>
      </c>
      <c r="L58" s="72" t="str">
        <f>IF(Tableau1[[#This Row],[Régime d''utilisation (Quotidien ? Oui ou Non)]]="Oui","Oui","Non")</f>
        <v>Non</v>
      </c>
      <c r="M58" s="72" t="str">
        <f>IF(Tableau1[[#This Row],[Régime d''utilisation (Quotidien ? Oui ou Non)]]="Oui","Oui","Non")</f>
        <v>Non</v>
      </c>
      <c r="N58" s="72" t="str">
        <f>IF(Tableau1[[#This Row],[Régime d''utilisation (Quotidien ? Oui ou Non)]]="Oui","Oui","Non")</f>
        <v>Non</v>
      </c>
      <c r="O58" s="72" t="str">
        <f>IF(Tableau1[[#This Row],[Régime d''utilisation (Quotidien ? Oui ou Non)]]="Oui","Oui","Non")</f>
        <v>Non</v>
      </c>
      <c r="P58" s="76"/>
      <c r="Q58" s="76"/>
      <c r="R58" s="76"/>
      <c r="S58" s="52" t="str">
        <f t="shared" si="0"/>
        <v>Compris entre 00h00 et 5h00</v>
      </c>
      <c r="T58" s="76"/>
      <c r="U58" s="53" t="str">
        <f t="shared" si="1"/>
        <v>Voyageur</v>
      </c>
      <c r="V58" s="76"/>
      <c r="W58" s="76"/>
      <c r="X58" s="76"/>
      <c r="Y58" s="76"/>
      <c r="Z58" s="76"/>
      <c r="AA58" s="76"/>
      <c r="AB58" s="53">
        <f>400</f>
        <v>400</v>
      </c>
      <c r="AC58" s="78" t="str">
        <f>IF(Tableau1[[#This Row],[Type de réponse]]='Paramètre (masquer)'!$A$10,Tableau1[[#This Row],[Période de début *]],"")</f>
        <v/>
      </c>
      <c r="AD58" s="78" t="str">
        <f>IF(Tableau1[[#This Row],[Type de réponse]]='Paramètre (masquer)'!$A$10,Tableau1[[#This Row],[Période de fin *]],"")</f>
        <v/>
      </c>
      <c r="AE58" s="78" t="str">
        <f>IF(Tableau1[[#This Row],[Type de réponse]]='Paramètre (masquer)'!$A$10,Tableau1[[#This Row],[Nuit
LU/MA]],"")</f>
        <v/>
      </c>
      <c r="AF58" s="78" t="str">
        <f>IF(Tableau1[[#This Row],[Type de réponse]]='Paramètre (masquer)'!$A$10,Tableau1[[#This Row],[Nuit
MA/ME]],"")</f>
        <v/>
      </c>
      <c r="AG58" s="78" t="str">
        <f>IF(Tableau1[[#This Row],[Type de réponse]]='Paramètre (masquer)'!$A$10,Tableau1[[#This Row],[Nuit
ME/JE]],"")</f>
        <v/>
      </c>
      <c r="AH58" s="78" t="str">
        <f>IF(Tableau1[[#This Row],[Type de réponse]]='Paramètre (masquer)'!$A$10,Tableau1[[#This Row],[Nuit JE/VE]],"")</f>
        <v/>
      </c>
      <c r="AI58" s="78" t="str">
        <f>IF(Tableau1[[#This Row],[Type de réponse]]='Paramètre (masquer)'!$A$10,Tableau1[[#This Row],[Nuit
VE/SA]],"")</f>
        <v/>
      </c>
      <c r="AJ58" s="78" t="str">
        <f>IF(Tableau1[[#This Row],[Type de réponse]]='Paramètre (masquer)'!$A$10,Tableau1[[#This Row],[Nuit
SA/DI]],"")</f>
        <v/>
      </c>
      <c r="AK58" s="78" t="str">
        <f>IF(Tableau1[[#This Row],[Type de réponse]]='Paramètre (masquer)'!$A$10,Tableau1[[#This Row],[Nuit
DI/LU]],"")</f>
        <v/>
      </c>
      <c r="AL58" s="76" t="str">
        <f>IF(Tableau1[[#This Row],[Nuit
LU /MA]]="Oui",0,IF(Tableau1[[#This Row],[Nuit
LU /MA]]="Non",1,""))</f>
        <v/>
      </c>
      <c r="AM58" s="76" t="str">
        <f>IF(Tableau1[[#This Row],[Nuit
MA/ ME]]="Oui",0,IF(Tableau1[[#This Row],[Nuit
MA/ ME]]="Non",1,""))</f>
        <v/>
      </c>
      <c r="AN58" s="76" t="str">
        <f>IF(Tableau1[[#This Row],[Nuit
ME/ JE]]="Oui",0,IF(Tableau1[[#This Row],[Nuit
ME/ JE]]="Non",1,""))</f>
        <v/>
      </c>
      <c r="AO58" s="76" t="str">
        <f>IF(Tableau1[[#This Row],[Nuit JE/ VE]]="Oui",0,IF(Tableau1[[#This Row],[Nuit JE/ VE]]="Non",1,""))</f>
        <v/>
      </c>
      <c r="AP58" s="76" t="str">
        <f>IF(Tableau1[[#This Row],[Nuit
VE/ SA]]="Oui",0,IF(Tableau1[[#This Row],[Nuit
VE/ SA]]="Non",1,""))</f>
        <v/>
      </c>
      <c r="AQ58" s="76" t="str">
        <f>IF(Tableau1[[#This Row],[Nuit
SA/ DI]]="Oui",0,IF(Tableau1[[#This Row],[Nuit
SA/ DI]]="Non",1,""))</f>
        <v/>
      </c>
      <c r="AR58" s="76" t="str">
        <f>IF(Tableau1[[#This Row],[Nuit
DI/ LU]]="Oui",0,IF(Tableau1[[#This Row],[Nuit
DI/ LU]]="Non",1,""))</f>
        <v/>
      </c>
      <c r="AS58" s="76" t="str">
        <f>IF(Tableau1[[#This Row],[Type de réponse]]='Paramètre (masquer)'!$A$10,Tableau1[[#This Row],[FE]],"")</f>
        <v/>
      </c>
      <c r="AT58" s="76" t="str">
        <f>_xlfn.CONCAT(Tableau1[[#This Row],[LUN]:[DIM]])</f>
        <v/>
      </c>
      <c r="AU58" s="79"/>
      <c r="AV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" s="76" t="e">
        <f>Tableau1[[#This Row],[Nbre de nuits sur la période]]*Tableau1[[#This Row],[Nombre de train accédant / nuit *]]</f>
        <v>#VALUE!</v>
      </c>
      <c r="AY58" s="76" t="e">
        <f>Tableau1[[#This Row],[Uo voies - nuit]]*((59*400/1000)+5)</f>
        <v>#VALUE!</v>
      </c>
    </row>
    <row r="59" spans="1:51" ht="15.75">
      <c r="A59" s="51">
        <f t="shared" si="2"/>
        <v>46</v>
      </c>
      <c r="B59" s="85"/>
      <c r="C59" s="52" t="str">
        <f>IFERROR(VLOOKUP(Tableau1[[#This Row],[Site *
Un fichier Excel par DT]],Tableau7[[#All],[Nom de la gare]:[EIC]],5,FALSE),"")</f>
        <v/>
      </c>
      <c r="D59" s="77"/>
      <c r="E59" s="74"/>
      <c r="F59" s="74"/>
      <c r="G59" s="76"/>
      <c r="H59" s="72" t="str">
        <f>IF(Tableau1[[#This Row],[Régime d''utilisation (Quotidien ? Oui ou Non)]]="Oui","Oui","Non")</f>
        <v>Non</v>
      </c>
      <c r="I59" s="72" t="str">
        <f>IF(Tableau1[[#This Row],[Régime d''utilisation (Quotidien ? Oui ou Non)]]="Oui","Oui","Non")</f>
        <v>Non</v>
      </c>
      <c r="J59" s="72" t="str">
        <f>IF(Tableau1[[#This Row],[Régime d''utilisation (Quotidien ? Oui ou Non)]]="Oui","Oui","Non")</f>
        <v>Non</v>
      </c>
      <c r="K59" s="72" t="str">
        <f>IF(Tableau1[[#This Row],[Régime d''utilisation (Quotidien ? Oui ou Non)]]="Oui","Oui","Non")</f>
        <v>Non</v>
      </c>
      <c r="L59" s="72" t="str">
        <f>IF(Tableau1[[#This Row],[Régime d''utilisation (Quotidien ? Oui ou Non)]]="Oui","Oui","Non")</f>
        <v>Non</v>
      </c>
      <c r="M59" s="72" t="str">
        <f>IF(Tableau1[[#This Row],[Régime d''utilisation (Quotidien ? Oui ou Non)]]="Oui","Oui","Non")</f>
        <v>Non</v>
      </c>
      <c r="N59" s="72" t="str">
        <f>IF(Tableau1[[#This Row],[Régime d''utilisation (Quotidien ? Oui ou Non)]]="Oui","Oui","Non")</f>
        <v>Non</v>
      </c>
      <c r="O59" s="72" t="str">
        <f>IF(Tableau1[[#This Row],[Régime d''utilisation (Quotidien ? Oui ou Non)]]="Oui","Oui","Non")</f>
        <v>Non</v>
      </c>
      <c r="P59" s="76"/>
      <c r="Q59" s="76"/>
      <c r="R59" s="76"/>
      <c r="S59" s="52" t="str">
        <f t="shared" si="0"/>
        <v>Compris entre 00h00 et 5h00</v>
      </c>
      <c r="T59" s="76"/>
      <c r="U59" s="53" t="str">
        <f t="shared" si="1"/>
        <v>Voyageur</v>
      </c>
      <c r="V59" s="76"/>
      <c r="W59" s="76"/>
      <c r="X59" s="76"/>
      <c r="Y59" s="76"/>
      <c r="Z59" s="76"/>
      <c r="AA59" s="76"/>
      <c r="AB59" s="53">
        <f>400</f>
        <v>400</v>
      </c>
      <c r="AC59" s="78" t="str">
        <f>IF(Tableau1[[#This Row],[Type de réponse]]='Paramètre (masquer)'!$A$10,Tableau1[[#This Row],[Période de début *]],"")</f>
        <v/>
      </c>
      <c r="AD59" s="78" t="str">
        <f>IF(Tableau1[[#This Row],[Type de réponse]]='Paramètre (masquer)'!$A$10,Tableau1[[#This Row],[Période de fin *]],"")</f>
        <v/>
      </c>
      <c r="AE59" s="78" t="str">
        <f>IF(Tableau1[[#This Row],[Type de réponse]]='Paramètre (masquer)'!$A$10,Tableau1[[#This Row],[Nuit
LU/MA]],"")</f>
        <v/>
      </c>
      <c r="AF59" s="78" t="str">
        <f>IF(Tableau1[[#This Row],[Type de réponse]]='Paramètre (masquer)'!$A$10,Tableau1[[#This Row],[Nuit
MA/ME]],"")</f>
        <v/>
      </c>
      <c r="AG59" s="78" t="str">
        <f>IF(Tableau1[[#This Row],[Type de réponse]]='Paramètre (masquer)'!$A$10,Tableau1[[#This Row],[Nuit
ME/JE]],"")</f>
        <v/>
      </c>
      <c r="AH59" s="78" t="str">
        <f>IF(Tableau1[[#This Row],[Type de réponse]]='Paramètre (masquer)'!$A$10,Tableau1[[#This Row],[Nuit JE/VE]],"")</f>
        <v/>
      </c>
      <c r="AI59" s="78" t="str">
        <f>IF(Tableau1[[#This Row],[Type de réponse]]='Paramètre (masquer)'!$A$10,Tableau1[[#This Row],[Nuit
VE/SA]],"")</f>
        <v/>
      </c>
      <c r="AJ59" s="78" t="str">
        <f>IF(Tableau1[[#This Row],[Type de réponse]]='Paramètre (masquer)'!$A$10,Tableau1[[#This Row],[Nuit
SA/DI]],"")</f>
        <v/>
      </c>
      <c r="AK59" s="78" t="str">
        <f>IF(Tableau1[[#This Row],[Type de réponse]]='Paramètre (masquer)'!$A$10,Tableau1[[#This Row],[Nuit
DI/LU]],"")</f>
        <v/>
      </c>
      <c r="AL59" s="76" t="str">
        <f>IF(Tableau1[[#This Row],[Nuit
LU /MA]]="Oui",0,IF(Tableau1[[#This Row],[Nuit
LU /MA]]="Non",1,""))</f>
        <v/>
      </c>
      <c r="AM59" s="76" t="str">
        <f>IF(Tableau1[[#This Row],[Nuit
MA/ ME]]="Oui",0,IF(Tableau1[[#This Row],[Nuit
MA/ ME]]="Non",1,""))</f>
        <v/>
      </c>
      <c r="AN59" s="76" t="str">
        <f>IF(Tableau1[[#This Row],[Nuit
ME/ JE]]="Oui",0,IF(Tableau1[[#This Row],[Nuit
ME/ JE]]="Non",1,""))</f>
        <v/>
      </c>
      <c r="AO59" s="76" t="str">
        <f>IF(Tableau1[[#This Row],[Nuit JE/ VE]]="Oui",0,IF(Tableau1[[#This Row],[Nuit JE/ VE]]="Non",1,""))</f>
        <v/>
      </c>
      <c r="AP59" s="76" t="str">
        <f>IF(Tableau1[[#This Row],[Nuit
VE/ SA]]="Oui",0,IF(Tableau1[[#This Row],[Nuit
VE/ SA]]="Non",1,""))</f>
        <v/>
      </c>
      <c r="AQ59" s="76" t="str">
        <f>IF(Tableau1[[#This Row],[Nuit
SA/ DI]]="Oui",0,IF(Tableau1[[#This Row],[Nuit
SA/ DI]]="Non",1,""))</f>
        <v/>
      </c>
      <c r="AR59" s="76" t="str">
        <f>IF(Tableau1[[#This Row],[Nuit
DI/ LU]]="Oui",0,IF(Tableau1[[#This Row],[Nuit
DI/ LU]]="Non",1,""))</f>
        <v/>
      </c>
      <c r="AS59" s="76" t="str">
        <f>IF(Tableau1[[#This Row],[Type de réponse]]='Paramètre (masquer)'!$A$10,Tableau1[[#This Row],[FE]],"")</f>
        <v/>
      </c>
      <c r="AT59" s="76" t="str">
        <f>_xlfn.CONCAT(Tableau1[[#This Row],[LUN]:[DIM]])</f>
        <v/>
      </c>
      <c r="AU59" s="79"/>
      <c r="AV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" s="76" t="e">
        <f>Tableau1[[#This Row],[Nbre de nuits sur la période]]*Tableau1[[#This Row],[Nombre de train accédant / nuit *]]</f>
        <v>#VALUE!</v>
      </c>
      <c r="AY59" s="76" t="e">
        <f>Tableau1[[#This Row],[Uo voies - nuit]]*((59*400/1000)+5)</f>
        <v>#VALUE!</v>
      </c>
    </row>
    <row r="60" spans="1:51" ht="15.75">
      <c r="A60" s="51">
        <f t="shared" si="2"/>
        <v>47</v>
      </c>
      <c r="B60" s="85"/>
      <c r="C60" s="52" t="str">
        <f>IFERROR(VLOOKUP(Tableau1[[#This Row],[Site *
Un fichier Excel par DT]],Tableau7[[#All],[Nom de la gare]:[EIC]],5,FALSE),"")</f>
        <v/>
      </c>
      <c r="D60" s="77"/>
      <c r="E60" s="74"/>
      <c r="F60" s="74"/>
      <c r="G60" s="76"/>
      <c r="H60" s="72" t="str">
        <f>IF(Tableau1[[#This Row],[Régime d''utilisation (Quotidien ? Oui ou Non)]]="Oui","Oui","Non")</f>
        <v>Non</v>
      </c>
      <c r="I60" s="72" t="str">
        <f>IF(Tableau1[[#This Row],[Régime d''utilisation (Quotidien ? Oui ou Non)]]="Oui","Oui","Non")</f>
        <v>Non</v>
      </c>
      <c r="J60" s="72" t="str">
        <f>IF(Tableau1[[#This Row],[Régime d''utilisation (Quotidien ? Oui ou Non)]]="Oui","Oui","Non")</f>
        <v>Non</v>
      </c>
      <c r="K60" s="72" t="str">
        <f>IF(Tableau1[[#This Row],[Régime d''utilisation (Quotidien ? Oui ou Non)]]="Oui","Oui","Non")</f>
        <v>Non</v>
      </c>
      <c r="L60" s="72" t="str">
        <f>IF(Tableau1[[#This Row],[Régime d''utilisation (Quotidien ? Oui ou Non)]]="Oui","Oui","Non")</f>
        <v>Non</v>
      </c>
      <c r="M60" s="72" t="str">
        <f>IF(Tableau1[[#This Row],[Régime d''utilisation (Quotidien ? Oui ou Non)]]="Oui","Oui","Non")</f>
        <v>Non</v>
      </c>
      <c r="N60" s="72" t="str">
        <f>IF(Tableau1[[#This Row],[Régime d''utilisation (Quotidien ? Oui ou Non)]]="Oui","Oui","Non")</f>
        <v>Non</v>
      </c>
      <c r="O60" s="72" t="str">
        <f>IF(Tableau1[[#This Row],[Régime d''utilisation (Quotidien ? Oui ou Non)]]="Oui","Oui","Non")</f>
        <v>Non</v>
      </c>
      <c r="P60" s="76"/>
      <c r="Q60" s="76"/>
      <c r="R60" s="76"/>
      <c r="S60" s="52" t="str">
        <f t="shared" si="0"/>
        <v>Compris entre 00h00 et 5h00</v>
      </c>
      <c r="T60" s="76"/>
      <c r="U60" s="53" t="str">
        <f t="shared" si="1"/>
        <v>Voyageur</v>
      </c>
      <c r="V60" s="76"/>
      <c r="W60" s="76"/>
      <c r="X60" s="76"/>
      <c r="Y60" s="76"/>
      <c r="Z60" s="76"/>
      <c r="AA60" s="76"/>
      <c r="AB60" s="53">
        <f>400</f>
        <v>400</v>
      </c>
      <c r="AC60" s="78" t="str">
        <f>IF(Tableau1[[#This Row],[Type de réponse]]='Paramètre (masquer)'!$A$10,Tableau1[[#This Row],[Période de début *]],"")</f>
        <v/>
      </c>
      <c r="AD60" s="78" t="str">
        <f>IF(Tableau1[[#This Row],[Type de réponse]]='Paramètre (masquer)'!$A$10,Tableau1[[#This Row],[Période de fin *]],"")</f>
        <v/>
      </c>
      <c r="AE60" s="78" t="str">
        <f>IF(Tableau1[[#This Row],[Type de réponse]]='Paramètre (masquer)'!$A$10,Tableau1[[#This Row],[Nuit
LU/MA]],"")</f>
        <v/>
      </c>
      <c r="AF60" s="78" t="str">
        <f>IF(Tableau1[[#This Row],[Type de réponse]]='Paramètre (masquer)'!$A$10,Tableau1[[#This Row],[Nuit
MA/ME]],"")</f>
        <v/>
      </c>
      <c r="AG60" s="78" t="str">
        <f>IF(Tableau1[[#This Row],[Type de réponse]]='Paramètre (masquer)'!$A$10,Tableau1[[#This Row],[Nuit
ME/JE]],"")</f>
        <v/>
      </c>
      <c r="AH60" s="78" t="str">
        <f>IF(Tableau1[[#This Row],[Type de réponse]]='Paramètre (masquer)'!$A$10,Tableau1[[#This Row],[Nuit JE/VE]],"")</f>
        <v/>
      </c>
      <c r="AI60" s="78" t="str">
        <f>IF(Tableau1[[#This Row],[Type de réponse]]='Paramètre (masquer)'!$A$10,Tableau1[[#This Row],[Nuit
VE/SA]],"")</f>
        <v/>
      </c>
      <c r="AJ60" s="78" t="str">
        <f>IF(Tableau1[[#This Row],[Type de réponse]]='Paramètre (masquer)'!$A$10,Tableau1[[#This Row],[Nuit
SA/DI]],"")</f>
        <v/>
      </c>
      <c r="AK60" s="78" t="str">
        <f>IF(Tableau1[[#This Row],[Type de réponse]]='Paramètre (masquer)'!$A$10,Tableau1[[#This Row],[Nuit
DI/LU]],"")</f>
        <v/>
      </c>
      <c r="AL60" s="76" t="str">
        <f>IF(Tableau1[[#This Row],[Nuit
LU /MA]]="Oui",0,IF(Tableau1[[#This Row],[Nuit
LU /MA]]="Non",1,""))</f>
        <v/>
      </c>
      <c r="AM60" s="76" t="str">
        <f>IF(Tableau1[[#This Row],[Nuit
MA/ ME]]="Oui",0,IF(Tableau1[[#This Row],[Nuit
MA/ ME]]="Non",1,""))</f>
        <v/>
      </c>
      <c r="AN60" s="76" t="str">
        <f>IF(Tableau1[[#This Row],[Nuit
ME/ JE]]="Oui",0,IF(Tableau1[[#This Row],[Nuit
ME/ JE]]="Non",1,""))</f>
        <v/>
      </c>
      <c r="AO60" s="76" t="str">
        <f>IF(Tableau1[[#This Row],[Nuit JE/ VE]]="Oui",0,IF(Tableau1[[#This Row],[Nuit JE/ VE]]="Non",1,""))</f>
        <v/>
      </c>
      <c r="AP60" s="76" t="str">
        <f>IF(Tableau1[[#This Row],[Nuit
VE/ SA]]="Oui",0,IF(Tableau1[[#This Row],[Nuit
VE/ SA]]="Non",1,""))</f>
        <v/>
      </c>
      <c r="AQ60" s="76" t="str">
        <f>IF(Tableau1[[#This Row],[Nuit
SA/ DI]]="Oui",0,IF(Tableau1[[#This Row],[Nuit
SA/ DI]]="Non",1,""))</f>
        <v/>
      </c>
      <c r="AR60" s="76" t="str">
        <f>IF(Tableau1[[#This Row],[Nuit
DI/ LU]]="Oui",0,IF(Tableau1[[#This Row],[Nuit
DI/ LU]]="Non",1,""))</f>
        <v/>
      </c>
      <c r="AS60" s="76" t="str">
        <f>IF(Tableau1[[#This Row],[Type de réponse]]='Paramètre (masquer)'!$A$10,Tableau1[[#This Row],[FE]],"")</f>
        <v/>
      </c>
      <c r="AT60" s="76" t="str">
        <f>_xlfn.CONCAT(Tableau1[[#This Row],[LUN]:[DIM]])</f>
        <v/>
      </c>
      <c r="AU60" s="79"/>
      <c r="AV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" s="76" t="e">
        <f>Tableau1[[#This Row],[Nbre de nuits sur la période]]*Tableau1[[#This Row],[Nombre de train accédant / nuit *]]</f>
        <v>#VALUE!</v>
      </c>
      <c r="AY60" s="76" t="e">
        <f>Tableau1[[#This Row],[Uo voies - nuit]]*((59*400/1000)+5)</f>
        <v>#VALUE!</v>
      </c>
    </row>
    <row r="61" spans="1:51" ht="15.75">
      <c r="A61" s="51">
        <f t="shared" si="2"/>
        <v>48</v>
      </c>
      <c r="B61" s="85"/>
      <c r="C61" s="52" t="str">
        <f>IFERROR(VLOOKUP(Tableau1[[#This Row],[Site *
Un fichier Excel par DT]],Tableau7[[#All],[Nom de la gare]:[EIC]],5,FALSE),"")</f>
        <v/>
      </c>
      <c r="D61" s="77"/>
      <c r="E61" s="74"/>
      <c r="F61" s="74"/>
      <c r="G61" s="76"/>
      <c r="H61" s="72" t="str">
        <f>IF(Tableau1[[#This Row],[Régime d''utilisation (Quotidien ? Oui ou Non)]]="Oui","Oui","Non")</f>
        <v>Non</v>
      </c>
      <c r="I61" s="72" t="str">
        <f>IF(Tableau1[[#This Row],[Régime d''utilisation (Quotidien ? Oui ou Non)]]="Oui","Oui","Non")</f>
        <v>Non</v>
      </c>
      <c r="J61" s="72" t="str">
        <f>IF(Tableau1[[#This Row],[Régime d''utilisation (Quotidien ? Oui ou Non)]]="Oui","Oui","Non")</f>
        <v>Non</v>
      </c>
      <c r="K61" s="72" t="str">
        <f>IF(Tableau1[[#This Row],[Régime d''utilisation (Quotidien ? Oui ou Non)]]="Oui","Oui","Non")</f>
        <v>Non</v>
      </c>
      <c r="L61" s="72" t="str">
        <f>IF(Tableau1[[#This Row],[Régime d''utilisation (Quotidien ? Oui ou Non)]]="Oui","Oui","Non")</f>
        <v>Non</v>
      </c>
      <c r="M61" s="72" t="str">
        <f>IF(Tableau1[[#This Row],[Régime d''utilisation (Quotidien ? Oui ou Non)]]="Oui","Oui","Non")</f>
        <v>Non</v>
      </c>
      <c r="N61" s="72" t="str">
        <f>IF(Tableau1[[#This Row],[Régime d''utilisation (Quotidien ? Oui ou Non)]]="Oui","Oui","Non")</f>
        <v>Non</v>
      </c>
      <c r="O61" s="72" t="str">
        <f>IF(Tableau1[[#This Row],[Régime d''utilisation (Quotidien ? Oui ou Non)]]="Oui","Oui","Non")</f>
        <v>Non</v>
      </c>
      <c r="P61" s="76"/>
      <c r="Q61" s="76"/>
      <c r="R61" s="76"/>
      <c r="S61" s="52" t="str">
        <f t="shared" si="0"/>
        <v>Compris entre 00h00 et 5h00</v>
      </c>
      <c r="T61" s="76"/>
      <c r="U61" s="53" t="str">
        <f t="shared" si="1"/>
        <v>Voyageur</v>
      </c>
      <c r="V61" s="76"/>
      <c r="W61" s="76"/>
      <c r="X61" s="76"/>
      <c r="Y61" s="76"/>
      <c r="Z61" s="76"/>
      <c r="AA61" s="76"/>
      <c r="AB61" s="53">
        <f>400</f>
        <v>400</v>
      </c>
      <c r="AC61" s="78" t="str">
        <f>IF(Tableau1[[#This Row],[Type de réponse]]='Paramètre (masquer)'!$A$10,Tableau1[[#This Row],[Période de début *]],"")</f>
        <v/>
      </c>
      <c r="AD61" s="78" t="str">
        <f>IF(Tableau1[[#This Row],[Type de réponse]]='Paramètre (masquer)'!$A$10,Tableau1[[#This Row],[Période de fin *]],"")</f>
        <v/>
      </c>
      <c r="AE61" s="78" t="str">
        <f>IF(Tableau1[[#This Row],[Type de réponse]]='Paramètre (masquer)'!$A$10,Tableau1[[#This Row],[Nuit
LU/MA]],"")</f>
        <v/>
      </c>
      <c r="AF61" s="78" t="str">
        <f>IF(Tableau1[[#This Row],[Type de réponse]]='Paramètre (masquer)'!$A$10,Tableau1[[#This Row],[Nuit
MA/ME]],"")</f>
        <v/>
      </c>
      <c r="AG61" s="78" t="str">
        <f>IF(Tableau1[[#This Row],[Type de réponse]]='Paramètre (masquer)'!$A$10,Tableau1[[#This Row],[Nuit
ME/JE]],"")</f>
        <v/>
      </c>
      <c r="AH61" s="78" t="str">
        <f>IF(Tableau1[[#This Row],[Type de réponse]]='Paramètre (masquer)'!$A$10,Tableau1[[#This Row],[Nuit JE/VE]],"")</f>
        <v/>
      </c>
      <c r="AI61" s="78" t="str">
        <f>IF(Tableau1[[#This Row],[Type de réponse]]='Paramètre (masquer)'!$A$10,Tableau1[[#This Row],[Nuit
VE/SA]],"")</f>
        <v/>
      </c>
      <c r="AJ61" s="78" t="str">
        <f>IF(Tableau1[[#This Row],[Type de réponse]]='Paramètre (masquer)'!$A$10,Tableau1[[#This Row],[Nuit
SA/DI]],"")</f>
        <v/>
      </c>
      <c r="AK61" s="78" t="str">
        <f>IF(Tableau1[[#This Row],[Type de réponse]]='Paramètre (masquer)'!$A$10,Tableau1[[#This Row],[Nuit
DI/LU]],"")</f>
        <v/>
      </c>
      <c r="AL61" s="76" t="str">
        <f>IF(Tableau1[[#This Row],[Nuit
LU /MA]]="Oui",0,IF(Tableau1[[#This Row],[Nuit
LU /MA]]="Non",1,""))</f>
        <v/>
      </c>
      <c r="AM61" s="76" t="str">
        <f>IF(Tableau1[[#This Row],[Nuit
MA/ ME]]="Oui",0,IF(Tableau1[[#This Row],[Nuit
MA/ ME]]="Non",1,""))</f>
        <v/>
      </c>
      <c r="AN61" s="76" t="str">
        <f>IF(Tableau1[[#This Row],[Nuit
ME/ JE]]="Oui",0,IF(Tableau1[[#This Row],[Nuit
ME/ JE]]="Non",1,""))</f>
        <v/>
      </c>
      <c r="AO61" s="76" t="str">
        <f>IF(Tableau1[[#This Row],[Nuit JE/ VE]]="Oui",0,IF(Tableau1[[#This Row],[Nuit JE/ VE]]="Non",1,""))</f>
        <v/>
      </c>
      <c r="AP61" s="76" t="str">
        <f>IF(Tableau1[[#This Row],[Nuit
VE/ SA]]="Oui",0,IF(Tableau1[[#This Row],[Nuit
VE/ SA]]="Non",1,""))</f>
        <v/>
      </c>
      <c r="AQ61" s="76" t="str">
        <f>IF(Tableau1[[#This Row],[Nuit
SA/ DI]]="Oui",0,IF(Tableau1[[#This Row],[Nuit
SA/ DI]]="Non",1,""))</f>
        <v/>
      </c>
      <c r="AR61" s="76" t="str">
        <f>IF(Tableau1[[#This Row],[Nuit
DI/ LU]]="Oui",0,IF(Tableau1[[#This Row],[Nuit
DI/ LU]]="Non",1,""))</f>
        <v/>
      </c>
      <c r="AS61" s="76" t="str">
        <f>IF(Tableau1[[#This Row],[Type de réponse]]='Paramètre (masquer)'!$A$10,Tableau1[[#This Row],[FE]],"")</f>
        <v/>
      </c>
      <c r="AT61" s="76" t="str">
        <f>_xlfn.CONCAT(Tableau1[[#This Row],[LUN]:[DIM]])</f>
        <v/>
      </c>
      <c r="AU61" s="79"/>
      <c r="AV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" s="76" t="e">
        <f>Tableau1[[#This Row],[Nbre de nuits sur la période]]*Tableau1[[#This Row],[Nombre de train accédant / nuit *]]</f>
        <v>#VALUE!</v>
      </c>
      <c r="AY61" s="76" t="e">
        <f>Tableau1[[#This Row],[Uo voies - nuit]]*((59*400/1000)+5)</f>
        <v>#VALUE!</v>
      </c>
    </row>
    <row r="62" spans="1:51" ht="15.75">
      <c r="A62" s="51">
        <f t="shared" si="2"/>
        <v>49</v>
      </c>
      <c r="B62" s="85"/>
      <c r="C62" s="52" t="str">
        <f>IFERROR(VLOOKUP(Tableau1[[#This Row],[Site *
Un fichier Excel par DT]],Tableau7[[#All],[Nom de la gare]:[EIC]],5,FALSE),"")</f>
        <v/>
      </c>
      <c r="D62" s="77"/>
      <c r="E62" s="74"/>
      <c r="F62" s="74"/>
      <c r="G62" s="76"/>
      <c r="H62" s="72" t="str">
        <f>IF(Tableau1[[#This Row],[Régime d''utilisation (Quotidien ? Oui ou Non)]]="Oui","Oui","Non")</f>
        <v>Non</v>
      </c>
      <c r="I62" s="72" t="str">
        <f>IF(Tableau1[[#This Row],[Régime d''utilisation (Quotidien ? Oui ou Non)]]="Oui","Oui","Non")</f>
        <v>Non</v>
      </c>
      <c r="J62" s="72" t="str">
        <f>IF(Tableau1[[#This Row],[Régime d''utilisation (Quotidien ? Oui ou Non)]]="Oui","Oui","Non")</f>
        <v>Non</v>
      </c>
      <c r="K62" s="72" t="str">
        <f>IF(Tableau1[[#This Row],[Régime d''utilisation (Quotidien ? Oui ou Non)]]="Oui","Oui","Non")</f>
        <v>Non</v>
      </c>
      <c r="L62" s="72" t="str">
        <f>IF(Tableau1[[#This Row],[Régime d''utilisation (Quotidien ? Oui ou Non)]]="Oui","Oui","Non")</f>
        <v>Non</v>
      </c>
      <c r="M62" s="72" t="str">
        <f>IF(Tableau1[[#This Row],[Régime d''utilisation (Quotidien ? Oui ou Non)]]="Oui","Oui","Non")</f>
        <v>Non</v>
      </c>
      <c r="N62" s="72" t="str">
        <f>IF(Tableau1[[#This Row],[Régime d''utilisation (Quotidien ? Oui ou Non)]]="Oui","Oui","Non")</f>
        <v>Non</v>
      </c>
      <c r="O62" s="72" t="str">
        <f>IF(Tableau1[[#This Row],[Régime d''utilisation (Quotidien ? Oui ou Non)]]="Oui","Oui","Non")</f>
        <v>Non</v>
      </c>
      <c r="P62" s="76"/>
      <c r="Q62" s="76"/>
      <c r="R62" s="76"/>
      <c r="S62" s="52" t="str">
        <f t="shared" si="0"/>
        <v>Compris entre 00h00 et 5h00</v>
      </c>
      <c r="T62" s="76"/>
      <c r="U62" s="53" t="str">
        <f t="shared" si="1"/>
        <v>Voyageur</v>
      </c>
      <c r="V62" s="76"/>
      <c r="W62" s="76"/>
      <c r="X62" s="76"/>
      <c r="Y62" s="76"/>
      <c r="Z62" s="76"/>
      <c r="AA62" s="76"/>
      <c r="AB62" s="53">
        <f>400</f>
        <v>400</v>
      </c>
      <c r="AC62" s="78" t="str">
        <f>IF(Tableau1[[#This Row],[Type de réponse]]='Paramètre (masquer)'!$A$10,Tableau1[[#This Row],[Période de début *]],"")</f>
        <v/>
      </c>
      <c r="AD62" s="78" t="str">
        <f>IF(Tableau1[[#This Row],[Type de réponse]]='Paramètre (masquer)'!$A$10,Tableau1[[#This Row],[Période de fin *]],"")</f>
        <v/>
      </c>
      <c r="AE62" s="78" t="str">
        <f>IF(Tableau1[[#This Row],[Type de réponse]]='Paramètre (masquer)'!$A$10,Tableau1[[#This Row],[Nuit
LU/MA]],"")</f>
        <v/>
      </c>
      <c r="AF62" s="78" t="str">
        <f>IF(Tableau1[[#This Row],[Type de réponse]]='Paramètre (masquer)'!$A$10,Tableau1[[#This Row],[Nuit
MA/ME]],"")</f>
        <v/>
      </c>
      <c r="AG62" s="78" t="str">
        <f>IF(Tableau1[[#This Row],[Type de réponse]]='Paramètre (masquer)'!$A$10,Tableau1[[#This Row],[Nuit
ME/JE]],"")</f>
        <v/>
      </c>
      <c r="AH62" s="78" t="str">
        <f>IF(Tableau1[[#This Row],[Type de réponse]]='Paramètre (masquer)'!$A$10,Tableau1[[#This Row],[Nuit JE/VE]],"")</f>
        <v/>
      </c>
      <c r="AI62" s="78" t="str">
        <f>IF(Tableau1[[#This Row],[Type de réponse]]='Paramètre (masquer)'!$A$10,Tableau1[[#This Row],[Nuit
VE/SA]],"")</f>
        <v/>
      </c>
      <c r="AJ62" s="78" t="str">
        <f>IF(Tableau1[[#This Row],[Type de réponse]]='Paramètre (masquer)'!$A$10,Tableau1[[#This Row],[Nuit
SA/DI]],"")</f>
        <v/>
      </c>
      <c r="AK62" s="78" t="str">
        <f>IF(Tableau1[[#This Row],[Type de réponse]]='Paramètre (masquer)'!$A$10,Tableau1[[#This Row],[Nuit
DI/LU]],"")</f>
        <v/>
      </c>
      <c r="AL62" s="76" t="str">
        <f>IF(Tableau1[[#This Row],[Nuit
LU /MA]]="Oui",0,IF(Tableau1[[#This Row],[Nuit
LU /MA]]="Non",1,""))</f>
        <v/>
      </c>
      <c r="AM62" s="76" t="str">
        <f>IF(Tableau1[[#This Row],[Nuit
MA/ ME]]="Oui",0,IF(Tableau1[[#This Row],[Nuit
MA/ ME]]="Non",1,""))</f>
        <v/>
      </c>
      <c r="AN62" s="76" t="str">
        <f>IF(Tableau1[[#This Row],[Nuit
ME/ JE]]="Oui",0,IF(Tableau1[[#This Row],[Nuit
ME/ JE]]="Non",1,""))</f>
        <v/>
      </c>
      <c r="AO62" s="76" t="str">
        <f>IF(Tableau1[[#This Row],[Nuit JE/ VE]]="Oui",0,IF(Tableau1[[#This Row],[Nuit JE/ VE]]="Non",1,""))</f>
        <v/>
      </c>
      <c r="AP62" s="76" t="str">
        <f>IF(Tableau1[[#This Row],[Nuit
VE/ SA]]="Oui",0,IF(Tableau1[[#This Row],[Nuit
VE/ SA]]="Non",1,""))</f>
        <v/>
      </c>
      <c r="AQ62" s="76" t="str">
        <f>IF(Tableau1[[#This Row],[Nuit
SA/ DI]]="Oui",0,IF(Tableau1[[#This Row],[Nuit
SA/ DI]]="Non",1,""))</f>
        <v/>
      </c>
      <c r="AR62" s="76" t="str">
        <f>IF(Tableau1[[#This Row],[Nuit
DI/ LU]]="Oui",0,IF(Tableau1[[#This Row],[Nuit
DI/ LU]]="Non",1,""))</f>
        <v/>
      </c>
      <c r="AS62" s="76" t="str">
        <f>IF(Tableau1[[#This Row],[Type de réponse]]='Paramètre (masquer)'!$A$10,Tableau1[[#This Row],[FE]],"")</f>
        <v/>
      </c>
      <c r="AT62" s="76" t="str">
        <f>_xlfn.CONCAT(Tableau1[[#This Row],[LUN]:[DIM]])</f>
        <v/>
      </c>
      <c r="AU62" s="79"/>
      <c r="AV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" s="76" t="e">
        <f>Tableau1[[#This Row],[Nbre de nuits sur la période]]*Tableau1[[#This Row],[Nombre de train accédant / nuit *]]</f>
        <v>#VALUE!</v>
      </c>
      <c r="AY62" s="76" t="e">
        <f>Tableau1[[#This Row],[Uo voies - nuit]]*((59*400/1000)+5)</f>
        <v>#VALUE!</v>
      </c>
    </row>
    <row r="63" spans="1:51" ht="15.75">
      <c r="A63" s="51">
        <f t="shared" si="2"/>
        <v>50</v>
      </c>
      <c r="B63" s="85"/>
      <c r="C63" s="52" t="str">
        <f>IFERROR(VLOOKUP(Tableau1[[#This Row],[Site *
Un fichier Excel par DT]],Tableau7[[#All],[Nom de la gare]:[EIC]],5,FALSE),"")</f>
        <v/>
      </c>
      <c r="D63" s="77"/>
      <c r="E63" s="74"/>
      <c r="F63" s="74"/>
      <c r="G63" s="76"/>
      <c r="H63" s="72" t="str">
        <f>IF(Tableau1[[#This Row],[Régime d''utilisation (Quotidien ? Oui ou Non)]]="Oui","Oui","Non")</f>
        <v>Non</v>
      </c>
      <c r="I63" s="72" t="str">
        <f>IF(Tableau1[[#This Row],[Régime d''utilisation (Quotidien ? Oui ou Non)]]="Oui","Oui","Non")</f>
        <v>Non</v>
      </c>
      <c r="J63" s="72" t="str">
        <f>IF(Tableau1[[#This Row],[Régime d''utilisation (Quotidien ? Oui ou Non)]]="Oui","Oui","Non")</f>
        <v>Non</v>
      </c>
      <c r="K63" s="72" t="str">
        <f>IF(Tableau1[[#This Row],[Régime d''utilisation (Quotidien ? Oui ou Non)]]="Oui","Oui","Non")</f>
        <v>Non</v>
      </c>
      <c r="L63" s="72" t="str">
        <f>IF(Tableau1[[#This Row],[Régime d''utilisation (Quotidien ? Oui ou Non)]]="Oui","Oui","Non")</f>
        <v>Non</v>
      </c>
      <c r="M63" s="72" t="str">
        <f>IF(Tableau1[[#This Row],[Régime d''utilisation (Quotidien ? Oui ou Non)]]="Oui","Oui","Non")</f>
        <v>Non</v>
      </c>
      <c r="N63" s="72" t="str">
        <f>IF(Tableau1[[#This Row],[Régime d''utilisation (Quotidien ? Oui ou Non)]]="Oui","Oui","Non")</f>
        <v>Non</v>
      </c>
      <c r="O63" s="72" t="str">
        <f>IF(Tableau1[[#This Row],[Régime d''utilisation (Quotidien ? Oui ou Non)]]="Oui","Oui","Non")</f>
        <v>Non</v>
      </c>
      <c r="P63" s="76"/>
      <c r="Q63" s="76"/>
      <c r="R63" s="76"/>
      <c r="S63" s="52" t="str">
        <f t="shared" si="0"/>
        <v>Compris entre 00h00 et 5h00</v>
      </c>
      <c r="T63" s="76"/>
      <c r="U63" s="53" t="str">
        <f t="shared" si="1"/>
        <v>Voyageur</v>
      </c>
      <c r="V63" s="76"/>
      <c r="W63" s="76"/>
      <c r="X63" s="76"/>
      <c r="Y63" s="76"/>
      <c r="Z63" s="76"/>
      <c r="AA63" s="76"/>
      <c r="AB63" s="53">
        <f>400</f>
        <v>400</v>
      </c>
      <c r="AC63" s="78" t="str">
        <f>IF(Tableau1[[#This Row],[Type de réponse]]='Paramètre (masquer)'!$A$10,Tableau1[[#This Row],[Période de début *]],"")</f>
        <v/>
      </c>
      <c r="AD63" s="78" t="str">
        <f>IF(Tableau1[[#This Row],[Type de réponse]]='Paramètre (masquer)'!$A$10,Tableau1[[#This Row],[Période de fin *]],"")</f>
        <v/>
      </c>
      <c r="AE63" s="78" t="str">
        <f>IF(Tableau1[[#This Row],[Type de réponse]]='Paramètre (masquer)'!$A$10,Tableau1[[#This Row],[Nuit
LU/MA]],"")</f>
        <v/>
      </c>
      <c r="AF63" s="78" t="str">
        <f>IF(Tableau1[[#This Row],[Type de réponse]]='Paramètre (masquer)'!$A$10,Tableau1[[#This Row],[Nuit
MA/ME]],"")</f>
        <v/>
      </c>
      <c r="AG63" s="78" t="str">
        <f>IF(Tableau1[[#This Row],[Type de réponse]]='Paramètre (masquer)'!$A$10,Tableau1[[#This Row],[Nuit
ME/JE]],"")</f>
        <v/>
      </c>
      <c r="AH63" s="78" t="str">
        <f>IF(Tableau1[[#This Row],[Type de réponse]]='Paramètre (masquer)'!$A$10,Tableau1[[#This Row],[Nuit JE/VE]],"")</f>
        <v/>
      </c>
      <c r="AI63" s="78" t="str">
        <f>IF(Tableau1[[#This Row],[Type de réponse]]='Paramètre (masquer)'!$A$10,Tableau1[[#This Row],[Nuit
VE/SA]],"")</f>
        <v/>
      </c>
      <c r="AJ63" s="78" t="str">
        <f>IF(Tableau1[[#This Row],[Type de réponse]]='Paramètre (masquer)'!$A$10,Tableau1[[#This Row],[Nuit
SA/DI]],"")</f>
        <v/>
      </c>
      <c r="AK63" s="78" t="str">
        <f>IF(Tableau1[[#This Row],[Type de réponse]]='Paramètre (masquer)'!$A$10,Tableau1[[#This Row],[Nuit
DI/LU]],"")</f>
        <v/>
      </c>
      <c r="AL63" s="76" t="str">
        <f>IF(Tableau1[[#This Row],[Nuit
LU /MA]]="Oui",0,IF(Tableau1[[#This Row],[Nuit
LU /MA]]="Non",1,""))</f>
        <v/>
      </c>
      <c r="AM63" s="76" t="str">
        <f>IF(Tableau1[[#This Row],[Nuit
MA/ ME]]="Oui",0,IF(Tableau1[[#This Row],[Nuit
MA/ ME]]="Non",1,""))</f>
        <v/>
      </c>
      <c r="AN63" s="76" t="str">
        <f>IF(Tableau1[[#This Row],[Nuit
ME/ JE]]="Oui",0,IF(Tableau1[[#This Row],[Nuit
ME/ JE]]="Non",1,""))</f>
        <v/>
      </c>
      <c r="AO63" s="76" t="str">
        <f>IF(Tableau1[[#This Row],[Nuit JE/ VE]]="Oui",0,IF(Tableau1[[#This Row],[Nuit JE/ VE]]="Non",1,""))</f>
        <v/>
      </c>
      <c r="AP63" s="76" t="str">
        <f>IF(Tableau1[[#This Row],[Nuit
VE/ SA]]="Oui",0,IF(Tableau1[[#This Row],[Nuit
VE/ SA]]="Non",1,""))</f>
        <v/>
      </c>
      <c r="AQ63" s="76" t="str">
        <f>IF(Tableau1[[#This Row],[Nuit
SA/ DI]]="Oui",0,IF(Tableau1[[#This Row],[Nuit
SA/ DI]]="Non",1,""))</f>
        <v/>
      </c>
      <c r="AR63" s="76" t="str">
        <f>IF(Tableau1[[#This Row],[Nuit
DI/ LU]]="Oui",0,IF(Tableau1[[#This Row],[Nuit
DI/ LU]]="Non",1,""))</f>
        <v/>
      </c>
      <c r="AS63" s="76" t="str">
        <f>IF(Tableau1[[#This Row],[Type de réponse]]='Paramètre (masquer)'!$A$10,Tableau1[[#This Row],[FE]],"")</f>
        <v/>
      </c>
      <c r="AT63" s="76" t="str">
        <f>_xlfn.CONCAT(Tableau1[[#This Row],[LUN]:[DIM]])</f>
        <v/>
      </c>
      <c r="AU63" s="79"/>
      <c r="AV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" s="76" t="e">
        <f>Tableau1[[#This Row],[Nbre de nuits sur la période]]*Tableau1[[#This Row],[Nombre de train accédant / nuit *]]</f>
        <v>#VALUE!</v>
      </c>
      <c r="AY63" s="76" t="e">
        <f>Tableau1[[#This Row],[Uo voies - nuit]]*((59*400/1000)+5)</f>
        <v>#VALUE!</v>
      </c>
    </row>
    <row r="64" spans="1:51" ht="15.75">
      <c r="A64" s="51">
        <f t="shared" si="2"/>
        <v>51</v>
      </c>
      <c r="B64" s="85"/>
      <c r="C64" s="52" t="str">
        <f>IFERROR(VLOOKUP(Tableau1[[#This Row],[Site *
Un fichier Excel par DT]],Tableau7[[#All],[Nom de la gare]:[EIC]],5,FALSE),"")</f>
        <v/>
      </c>
      <c r="D64" s="77"/>
      <c r="E64" s="74"/>
      <c r="F64" s="74"/>
      <c r="G64" s="76"/>
      <c r="H64" s="72" t="str">
        <f>IF(Tableau1[[#This Row],[Régime d''utilisation (Quotidien ? Oui ou Non)]]="Oui","Oui","Non")</f>
        <v>Non</v>
      </c>
      <c r="I64" s="72" t="str">
        <f>IF(Tableau1[[#This Row],[Régime d''utilisation (Quotidien ? Oui ou Non)]]="Oui","Oui","Non")</f>
        <v>Non</v>
      </c>
      <c r="J64" s="72" t="str">
        <f>IF(Tableau1[[#This Row],[Régime d''utilisation (Quotidien ? Oui ou Non)]]="Oui","Oui","Non")</f>
        <v>Non</v>
      </c>
      <c r="K64" s="72" t="str">
        <f>IF(Tableau1[[#This Row],[Régime d''utilisation (Quotidien ? Oui ou Non)]]="Oui","Oui","Non")</f>
        <v>Non</v>
      </c>
      <c r="L64" s="72" t="str">
        <f>IF(Tableau1[[#This Row],[Régime d''utilisation (Quotidien ? Oui ou Non)]]="Oui","Oui","Non")</f>
        <v>Non</v>
      </c>
      <c r="M64" s="72" t="str">
        <f>IF(Tableau1[[#This Row],[Régime d''utilisation (Quotidien ? Oui ou Non)]]="Oui","Oui","Non")</f>
        <v>Non</v>
      </c>
      <c r="N64" s="72" t="str">
        <f>IF(Tableau1[[#This Row],[Régime d''utilisation (Quotidien ? Oui ou Non)]]="Oui","Oui","Non")</f>
        <v>Non</v>
      </c>
      <c r="O64" s="72" t="str">
        <f>IF(Tableau1[[#This Row],[Régime d''utilisation (Quotidien ? Oui ou Non)]]="Oui","Oui","Non")</f>
        <v>Non</v>
      </c>
      <c r="P64" s="76"/>
      <c r="Q64" s="76"/>
      <c r="R64" s="76"/>
      <c r="S64" s="52" t="str">
        <f t="shared" si="0"/>
        <v>Compris entre 00h00 et 5h00</v>
      </c>
      <c r="T64" s="76"/>
      <c r="U64" s="53" t="str">
        <f t="shared" si="1"/>
        <v>Voyageur</v>
      </c>
      <c r="V64" s="76"/>
      <c r="W64" s="76"/>
      <c r="X64" s="76"/>
      <c r="Y64" s="76"/>
      <c r="Z64" s="76"/>
      <c r="AA64" s="76"/>
      <c r="AB64" s="53">
        <f>400</f>
        <v>400</v>
      </c>
      <c r="AC64" s="78" t="str">
        <f>IF(Tableau1[[#This Row],[Type de réponse]]='Paramètre (masquer)'!$A$10,Tableau1[[#This Row],[Période de début *]],"")</f>
        <v/>
      </c>
      <c r="AD64" s="78" t="str">
        <f>IF(Tableau1[[#This Row],[Type de réponse]]='Paramètre (masquer)'!$A$10,Tableau1[[#This Row],[Période de fin *]],"")</f>
        <v/>
      </c>
      <c r="AE64" s="78" t="str">
        <f>IF(Tableau1[[#This Row],[Type de réponse]]='Paramètre (masquer)'!$A$10,Tableau1[[#This Row],[Nuit
LU/MA]],"")</f>
        <v/>
      </c>
      <c r="AF64" s="78" t="str">
        <f>IF(Tableau1[[#This Row],[Type de réponse]]='Paramètre (masquer)'!$A$10,Tableau1[[#This Row],[Nuit
MA/ME]],"")</f>
        <v/>
      </c>
      <c r="AG64" s="78" t="str">
        <f>IF(Tableau1[[#This Row],[Type de réponse]]='Paramètre (masquer)'!$A$10,Tableau1[[#This Row],[Nuit
ME/JE]],"")</f>
        <v/>
      </c>
      <c r="AH64" s="78" t="str">
        <f>IF(Tableau1[[#This Row],[Type de réponse]]='Paramètre (masquer)'!$A$10,Tableau1[[#This Row],[Nuit JE/VE]],"")</f>
        <v/>
      </c>
      <c r="AI64" s="78" t="str">
        <f>IF(Tableau1[[#This Row],[Type de réponse]]='Paramètre (masquer)'!$A$10,Tableau1[[#This Row],[Nuit
VE/SA]],"")</f>
        <v/>
      </c>
      <c r="AJ64" s="78" t="str">
        <f>IF(Tableau1[[#This Row],[Type de réponse]]='Paramètre (masquer)'!$A$10,Tableau1[[#This Row],[Nuit
SA/DI]],"")</f>
        <v/>
      </c>
      <c r="AK64" s="78" t="str">
        <f>IF(Tableau1[[#This Row],[Type de réponse]]='Paramètre (masquer)'!$A$10,Tableau1[[#This Row],[Nuit
DI/LU]],"")</f>
        <v/>
      </c>
      <c r="AL64" s="76" t="str">
        <f>IF(Tableau1[[#This Row],[Nuit
LU /MA]]="Oui",0,IF(Tableau1[[#This Row],[Nuit
LU /MA]]="Non",1,""))</f>
        <v/>
      </c>
      <c r="AM64" s="76" t="str">
        <f>IF(Tableau1[[#This Row],[Nuit
MA/ ME]]="Oui",0,IF(Tableau1[[#This Row],[Nuit
MA/ ME]]="Non",1,""))</f>
        <v/>
      </c>
      <c r="AN64" s="76" t="str">
        <f>IF(Tableau1[[#This Row],[Nuit
ME/ JE]]="Oui",0,IF(Tableau1[[#This Row],[Nuit
ME/ JE]]="Non",1,""))</f>
        <v/>
      </c>
      <c r="AO64" s="76" t="str">
        <f>IF(Tableau1[[#This Row],[Nuit JE/ VE]]="Oui",0,IF(Tableau1[[#This Row],[Nuit JE/ VE]]="Non",1,""))</f>
        <v/>
      </c>
      <c r="AP64" s="76" t="str">
        <f>IF(Tableau1[[#This Row],[Nuit
VE/ SA]]="Oui",0,IF(Tableau1[[#This Row],[Nuit
VE/ SA]]="Non",1,""))</f>
        <v/>
      </c>
      <c r="AQ64" s="76" t="str">
        <f>IF(Tableau1[[#This Row],[Nuit
SA/ DI]]="Oui",0,IF(Tableau1[[#This Row],[Nuit
SA/ DI]]="Non",1,""))</f>
        <v/>
      </c>
      <c r="AR64" s="76" t="str">
        <f>IF(Tableau1[[#This Row],[Nuit
DI/ LU]]="Oui",0,IF(Tableau1[[#This Row],[Nuit
DI/ LU]]="Non",1,""))</f>
        <v/>
      </c>
      <c r="AS64" s="76" t="str">
        <f>IF(Tableau1[[#This Row],[Type de réponse]]='Paramètre (masquer)'!$A$10,Tableau1[[#This Row],[FE]],"")</f>
        <v/>
      </c>
      <c r="AT64" s="76" t="str">
        <f>_xlfn.CONCAT(Tableau1[[#This Row],[LUN]:[DIM]])</f>
        <v/>
      </c>
      <c r="AU64" s="79"/>
      <c r="AV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" s="76" t="e">
        <f>Tableau1[[#This Row],[Nbre de nuits sur la période]]*Tableau1[[#This Row],[Nombre de train accédant / nuit *]]</f>
        <v>#VALUE!</v>
      </c>
      <c r="AY64" s="76" t="e">
        <f>Tableau1[[#This Row],[Uo voies - nuit]]*((59*400/1000)+5)</f>
        <v>#VALUE!</v>
      </c>
    </row>
    <row r="65" spans="1:51" ht="15.75">
      <c r="A65" s="51">
        <f t="shared" si="2"/>
        <v>52</v>
      </c>
      <c r="B65" s="85"/>
      <c r="C65" s="52" t="str">
        <f>IFERROR(VLOOKUP(Tableau1[[#This Row],[Site *
Un fichier Excel par DT]],Tableau7[[#All],[Nom de la gare]:[EIC]],5,FALSE),"")</f>
        <v/>
      </c>
      <c r="D65" s="77"/>
      <c r="E65" s="74"/>
      <c r="F65" s="74"/>
      <c r="G65" s="76"/>
      <c r="H65" s="72" t="str">
        <f>IF(Tableau1[[#This Row],[Régime d''utilisation (Quotidien ? Oui ou Non)]]="Oui","Oui","Non")</f>
        <v>Non</v>
      </c>
      <c r="I65" s="72" t="str">
        <f>IF(Tableau1[[#This Row],[Régime d''utilisation (Quotidien ? Oui ou Non)]]="Oui","Oui","Non")</f>
        <v>Non</v>
      </c>
      <c r="J65" s="72" t="str">
        <f>IF(Tableau1[[#This Row],[Régime d''utilisation (Quotidien ? Oui ou Non)]]="Oui","Oui","Non")</f>
        <v>Non</v>
      </c>
      <c r="K65" s="72" t="str">
        <f>IF(Tableau1[[#This Row],[Régime d''utilisation (Quotidien ? Oui ou Non)]]="Oui","Oui","Non")</f>
        <v>Non</v>
      </c>
      <c r="L65" s="72" t="str">
        <f>IF(Tableau1[[#This Row],[Régime d''utilisation (Quotidien ? Oui ou Non)]]="Oui","Oui","Non")</f>
        <v>Non</v>
      </c>
      <c r="M65" s="72" t="str">
        <f>IF(Tableau1[[#This Row],[Régime d''utilisation (Quotidien ? Oui ou Non)]]="Oui","Oui","Non")</f>
        <v>Non</v>
      </c>
      <c r="N65" s="72" t="str">
        <f>IF(Tableau1[[#This Row],[Régime d''utilisation (Quotidien ? Oui ou Non)]]="Oui","Oui","Non")</f>
        <v>Non</v>
      </c>
      <c r="O65" s="72" t="str">
        <f>IF(Tableau1[[#This Row],[Régime d''utilisation (Quotidien ? Oui ou Non)]]="Oui","Oui","Non")</f>
        <v>Non</v>
      </c>
      <c r="P65" s="76"/>
      <c r="Q65" s="76"/>
      <c r="R65" s="76"/>
      <c r="S65" s="52" t="str">
        <f t="shared" si="0"/>
        <v>Compris entre 00h00 et 5h00</v>
      </c>
      <c r="T65" s="76"/>
      <c r="U65" s="53" t="str">
        <f t="shared" si="1"/>
        <v>Voyageur</v>
      </c>
      <c r="V65" s="76"/>
      <c r="W65" s="76"/>
      <c r="X65" s="76"/>
      <c r="Y65" s="76"/>
      <c r="Z65" s="76"/>
      <c r="AA65" s="76"/>
      <c r="AB65" s="53">
        <f>400</f>
        <v>400</v>
      </c>
      <c r="AC65" s="78" t="str">
        <f>IF(Tableau1[[#This Row],[Type de réponse]]='Paramètre (masquer)'!$A$10,Tableau1[[#This Row],[Période de début *]],"")</f>
        <v/>
      </c>
      <c r="AD65" s="78" t="str">
        <f>IF(Tableau1[[#This Row],[Type de réponse]]='Paramètre (masquer)'!$A$10,Tableau1[[#This Row],[Période de fin *]],"")</f>
        <v/>
      </c>
      <c r="AE65" s="78" t="str">
        <f>IF(Tableau1[[#This Row],[Type de réponse]]='Paramètre (masquer)'!$A$10,Tableau1[[#This Row],[Nuit
LU/MA]],"")</f>
        <v/>
      </c>
      <c r="AF65" s="78" t="str">
        <f>IF(Tableau1[[#This Row],[Type de réponse]]='Paramètre (masquer)'!$A$10,Tableau1[[#This Row],[Nuit
MA/ME]],"")</f>
        <v/>
      </c>
      <c r="AG65" s="78" t="str">
        <f>IF(Tableau1[[#This Row],[Type de réponse]]='Paramètre (masquer)'!$A$10,Tableau1[[#This Row],[Nuit
ME/JE]],"")</f>
        <v/>
      </c>
      <c r="AH65" s="78" t="str">
        <f>IF(Tableau1[[#This Row],[Type de réponse]]='Paramètre (masquer)'!$A$10,Tableau1[[#This Row],[Nuit JE/VE]],"")</f>
        <v/>
      </c>
      <c r="AI65" s="78" t="str">
        <f>IF(Tableau1[[#This Row],[Type de réponse]]='Paramètre (masquer)'!$A$10,Tableau1[[#This Row],[Nuit
VE/SA]],"")</f>
        <v/>
      </c>
      <c r="AJ65" s="78" t="str">
        <f>IF(Tableau1[[#This Row],[Type de réponse]]='Paramètre (masquer)'!$A$10,Tableau1[[#This Row],[Nuit
SA/DI]],"")</f>
        <v/>
      </c>
      <c r="AK65" s="78" t="str">
        <f>IF(Tableau1[[#This Row],[Type de réponse]]='Paramètre (masquer)'!$A$10,Tableau1[[#This Row],[Nuit
DI/LU]],"")</f>
        <v/>
      </c>
      <c r="AL65" s="76" t="str">
        <f>IF(Tableau1[[#This Row],[Nuit
LU /MA]]="Oui",0,IF(Tableau1[[#This Row],[Nuit
LU /MA]]="Non",1,""))</f>
        <v/>
      </c>
      <c r="AM65" s="76" t="str">
        <f>IF(Tableau1[[#This Row],[Nuit
MA/ ME]]="Oui",0,IF(Tableau1[[#This Row],[Nuit
MA/ ME]]="Non",1,""))</f>
        <v/>
      </c>
      <c r="AN65" s="76" t="str">
        <f>IF(Tableau1[[#This Row],[Nuit
ME/ JE]]="Oui",0,IF(Tableau1[[#This Row],[Nuit
ME/ JE]]="Non",1,""))</f>
        <v/>
      </c>
      <c r="AO65" s="76" t="str">
        <f>IF(Tableau1[[#This Row],[Nuit JE/ VE]]="Oui",0,IF(Tableau1[[#This Row],[Nuit JE/ VE]]="Non",1,""))</f>
        <v/>
      </c>
      <c r="AP65" s="76" t="str">
        <f>IF(Tableau1[[#This Row],[Nuit
VE/ SA]]="Oui",0,IF(Tableau1[[#This Row],[Nuit
VE/ SA]]="Non",1,""))</f>
        <v/>
      </c>
      <c r="AQ65" s="76" t="str">
        <f>IF(Tableau1[[#This Row],[Nuit
SA/ DI]]="Oui",0,IF(Tableau1[[#This Row],[Nuit
SA/ DI]]="Non",1,""))</f>
        <v/>
      </c>
      <c r="AR65" s="76" t="str">
        <f>IF(Tableau1[[#This Row],[Nuit
DI/ LU]]="Oui",0,IF(Tableau1[[#This Row],[Nuit
DI/ LU]]="Non",1,""))</f>
        <v/>
      </c>
      <c r="AS65" s="76" t="str">
        <f>IF(Tableau1[[#This Row],[Type de réponse]]='Paramètre (masquer)'!$A$10,Tableau1[[#This Row],[FE]],"")</f>
        <v/>
      </c>
      <c r="AT65" s="76" t="str">
        <f>_xlfn.CONCAT(Tableau1[[#This Row],[LUN]:[DIM]])</f>
        <v/>
      </c>
      <c r="AU65" s="79"/>
      <c r="AV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" s="76" t="e">
        <f>Tableau1[[#This Row],[Nbre de nuits sur la période]]*Tableau1[[#This Row],[Nombre de train accédant / nuit *]]</f>
        <v>#VALUE!</v>
      </c>
      <c r="AY65" s="76" t="e">
        <f>Tableau1[[#This Row],[Uo voies - nuit]]*((59*400/1000)+5)</f>
        <v>#VALUE!</v>
      </c>
    </row>
    <row r="66" spans="1:51" ht="15.75">
      <c r="A66" s="51">
        <f t="shared" si="2"/>
        <v>53</v>
      </c>
      <c r="B66" s="85"/>
      <c r="C66" s="52" t="str">
        <f>IFERROR(VLOOKUP(Tableau1[[#This Row],[Site *
Un fichier Excel par DT]],Tableau7[[#All],[Nom de la gare]:[EIC]],5,FALSE),"")</f>
        <v/>
      </c>
      <c r="D66" s="77"/>
      <c r="E66" s="74"/>
      <c r="F66" s="74"/>
      <c r="G66" s="76"/>
      <c r="H66" s="72" t="str">
        <f>IF(Tableau1[[#This Row],[Régime d''utilisation (Quotidien ? Oui ou Non)]]="Oui","Oui","Non")</f>
        <v>Non</v>
      </c>
      <c r="I66" s="72" t="str">
        <f>IF(Tableau1[[#This Row],[Régime d''utilisation (Quotidien ? Oui ou Non)]]="Oui","Oui","Non")</f>
        <v>Non</v>
      </c>
      <c r="J66" s="72" t="str">
        <f>IF(Tableau1[[#This Row],[Régime d''utilisation (Quotidien ? Oui ou Non)]]="Oui","Oui","Non")</f>
        <v>Non</v>
      </c>
      <c r="K66" s="72" t="str">
        <f>IF(Tableau1[[#This Row],[Régime d''utilisation (Quotidien ? Oui ou Non)]]="Oui","Oui","Non")</f>
        <v>Non</v>
      </c>
      <c r="L66" s="72" t="str">
        <f>IF(Tableau1[[#This Row],[Régime d''utilisation (Quotidien ? Oui ou Non)]]="Oui","Oui","Non")</f>
        <v>Non</v>
      </c>
      <c r="M66" s="72" t="str">
        <f>IF(Tableau1[[#This Row],[Régime d''utilisation (Quotidien ? Oui ou Non)]]="Oui","Oui","Non")</f>
        <v>Non</v>
      </c>
      <c r="N66" s="72" t="str">
        <f>IF(Tableau1[[#This Row],[Régime d''utilisation (Quotidien ? Oui ou Non)]]="Oui","Oui","Non")</f>
        <v>Non</v>
      </c>
      <c r="O66" s="72" t="str">
        <f>IF(Tableau1[[#This Row],[Régime d''utilisation (Quotidien ? Oui ou Non)]]="Oui","Oui","Non")</f>
        <v>Non</v>
      </c>
      <c r="P66" s="76"/>
      <c r="Q66" s="76"/>
      <c r="R66" s="76"/>
      <c r="S66" s="52" t="str">
        <f t="shared" si="0"/>
        <v>Compris entre 00h00 et 5h00</v>
      </c>
      <c r="T66" s="76"/>
      <c r="U66" s="53" t="str">
        <f t="shared" si="1"/>
        <v>Voyageur</v>
      </c>
      <c r="V66" s="76"/>
      <c r="W66" s="76"/>
      <c r="X66" s="76"/>
      <c r="Y66" s="76"/>
      <c r="Z66" s="76"/>
      <c r="AA66" s="76"/>
      <c r="AB66" s="53">
        <f>400</f>
        <v>400</v>
      </c>
      <c r="AC66" s="78" t="str">
        <f>IF(Tableau1[[#This Row],[Type de réponse]]='Paramètre (masquer)'!$A$10,Tableau1[[#This Row],[Période de début *]],"")</f>
        <v/>
      </c>
      <c r="AD66" s="78" t="str">
        <f>IF(Tableau1[[#This Row],[Type de réponse]]='Paramètre (masquer)'!$A$10,Tableau1[[#This Row],[Période de fin *]],"")</f>
        <v/>
      </c>
      <c r="AE66" s="78" t="str">
        <f>IF(Tableau1[[#This Row],[Type de réponse]]='Paramètre (masquer)'!$A$10,Tableau1[[#This Row],[Nuit
LU/MA]],"")</f>
        <v/>
      </c>
      <c r="AF66" s="78" t="str">
        <f>IF(Tableau1[[#This Row],[Type de réponse]]='Paramètre (masquer)'!$A$10,Tableau1[[#This Row],[Nuit
MA/ME]],"")</f>
        <v/>
      </c>
      <c r="AG66" s="78" t="str">
        <f>IF(Tableau1[[#This Row],[Type de réponse]]='Paramètre (masquer)'!$A$10,Tableau1[[#This Row],[Nuit
ME/JE]],"")</f>
        <v/>
      </c>
      <c r="AH66" s="78" t="str">
        <f>IF(Tableau1[[#This Row],[Type de réponse]]='Paramètre (masquer)'!$A$10,Tableau1[[#This Row],[Nuit JE/VE]],"")</f>
        <v/>
      </c>
      <c r="AI66" s="78" t="str">
        <f>IF(Tableau1[[#This Row],[Type de réponse]]='Paramètre (masquer)'!$A$10,Tableau1[[#This Row],[Nuit
VE/SA]],"")</f>
        <v/>
      </c>
      <c r="AJ66" s="78" t="str">
        <f>IF(Tableau1[[#This Row],[Type de réponse]]='Paramètre (masquer)'!$A$10,Tableau1[[#This Row],[Nuit
SA/DI]],"")</f>
        <v/>
      </c>
      <c r="AK66" s="78" t="str">
        <f>IF(Tableau1[[#This Row],[Type de réponse]]='Paramètre (masquer)'!$A$10,Tableau1[[#This Row],[Nuit
DI/LU]],"")</f>
        <v/>
      </c>
      <c r="AL66" s="76" t="str">
        <f>IF(Tableau1[[#This Row],[Nuit
LU /MA]]="Oui",0,IF(Tableau1[[#This Row],[Nuit
LU /MA]]="Non",1,""))</f>
        <v/>
      </c>
      <c r="AM66" s="76" t="str">
        <f>IF(Tableau1[[#This Row],[Nuit
MA/ ME]]="Oui",0,IF(Tableau1[[#This Row],[Nuit
MA/ ME]]="Non",1,""))</f>
        <v/>
      </c>
      <c r="AN66" s="76" t="str">
        <f>IF(Tableau1[[#This Row],[Nuit
ME/ JE]]="Oui",0,IF(Tableau1[[#This Row],[Nuit
ME/ JE]]="Non",1,""))</f>
        <v/>
      </c>
      <c r="AO66" s="76" t="str">
        <f>IF(Tableau1[[#This Row],[Nuit JE/ VE]]="Oui",0,IF(Tableau1[[#This Row],[Nuit JE/ VE]]="Non",1,""))</f>
        <v/>
      </c>
      <c r="AP66" s="76" t="str">
        <f>IF(Tableau1[[#This Row],[Nuit
VE/ SA]]="Oui",0,IF(Tableau1[[#This Row],[Nuit
VE/ SA]]="Non",1,""))</f>
        <v/>
      </c>
      <c r="AQ66" s="76" t="str">
        <f>IF(Tableau1[[#This Row],[Nuit
SA/ DI]]="Oui",0,IF(Tableau1[[#This Row],[Nuit
SA/ DI]]="Non",1,""))</f>
        <v/>
      </c>
      <c r="AR66" s="76" t="str">
        <f>IF(Tableau1[[#This Row],[Nuit
DI/ LU]]="Oui",0,IF(Tableau1[[#This Row],[Nuit
DI/ LU]]="Non",1,""))</f>
        <v/>
      </c>
      <c r="AS66" s="76" t="str">
        <f>IF(Tableau1[[#This Row],[Type de réponse]]='Paramètre (masquer)'!$A$10,Tableau1[[#This Row],[FE]],"")</f>
        <v/>
      </c>
      <c r="AT66" s="76" t="str">
        <f>_xlfn.CONCAT(Tableau1[[#This Row],[LUN]:[DIM]])</f>
        <v/>
      </c>
      <c r="AU66" s="79"/>
      <c r="AV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" s="76" t="e">
        <f>Tableau1[[#This Row],[Nbre de nuits sur la période]]*Tableau1[[#This Row],[Nombre de train accédant / nuit *]]</f>
        <v>#VALUE!</v>
      </c>
      <c r="AY66" s="76" t="e">
        <f>Tableau1[[#This Row],[Uo voies - nuit]]*((59*400/1000)+5)</f>
        <v>#VALUE!</v>
      </c>
    </row>
    <row r="67" spans="1:51" ht="15.75">
      <c r="A67" s="51">
        <f t="shared" si="2"/>
        <v>54</v>
      </c>
      <c r="B67" s="85"/>
      <c r="C67" s="52" t="str">
        <f>IFERROR(VLOOKUP(Tableau1[[#This Row],[Site *
Un fichier Excel par DT]],Tableau7[[#All],[Nom de la gare]:[EIC]],5,FALSE),"")</f>
        <v/>
      </c>
      <c r="D67" s="77"/>
      <c r="E67" s="74"/>
      <c r="F67" s="74"/>
      <c r="G67" s="76"/>
      <c r="H67" s="72" t="str">
        <f>IF(Tableau1[[#This Row],[Régime d''utilisation (Quotidien ? Oui ou Non)]]="Oui","Oui","Non")</f>
        <v>Non</v>
      </c>
      <c r="I67" s="72" t="str">
        <f>IF(Tableau1[[#This Row],[Régime d''utilisation (Quotidien ? Oui ou Non)]]="Oui","Oui","Non")</f>
        <v>Non</v>
      </c>
      <c r="J67" s="72" t="str">
        <f>IF(Tableau1[[#This Row],[Régime d''utilisation (Quotidien ? Oui ou Non)]]="Oui","Oui","Non")</f>
        <v>Non</v>
      </c>
      <c r="K67" s="72" t="str">
        <f>IF(Tableau1[[#This Row],[Régime d''utilisation (Quotidien ? Oui ou Non)]]="Oui","Oui","Non")</f>
        <v>Non</v>
      </c>
      <c r="L67" s="72" t="str">
        <f>IF(Tableau1[[#This Row],[Régime d''utilisation (Quotidien ? Oui ou Non)]]="Oui","Oui","Non")</f>
        <v>Non</v>
      </c>
      <c r="M67" s="72" t="str">
        <f>IF(Tableau1[[#This Row],[Régime d''utilisation (Quotidien ? Oui ou Non)]]="Oui","Oui","Non")</f>
        <v>Non</v>
      </c>
      <c r="N67" s="72" t="str">
        <f>IF(Tableau1[[#This Row],[Régime d''utilisation (Quotidien ? Oui ou Non)]]="Oui","Oui","Non")</f>
        <v>Non</v>
      </c>
      <c r="O67" s="72" t="str">
        <f>IF(Tableau1[[#This Row],[Régime d''utilisation (Quotidien ? Oui ou Non)]]="Oui","Oui","Non")</f>
        <v>Non</v>
      </c>
      <c r="P67" s="76"/>
      <c r="Q67" s="76"/>
      <c r="R67" s="76"/>
      <c r="S67" s="52" t="str">
        <f t="shared" si="0"/>
        <v>Compris entre 00h00 et 5h00</v>
      </c>
      <c r="T67" s="76"/>
      <c r="U67" s="53" t="str">
        <f t="shared" si="1"/>
        <v>Voyageur</v>
      </c>
      <c r="V67" s="76"/>
      <c r="W67" s="76"/>
      <c r="X67" s="76"/>
      <c r="Y67" s="76"/>
      <c r="Z67" s="76"/>
      <c r="AA67" s="76"/>
      <c r="AB67" s="53">
        <f>400</f>
        <v>400</v>
      </c>
      <c r="AC67" s="78" t="str">
        <f>IF(Tableau1[[#This Row],[Type de réponse]]='Paramètre (masquer)'!$A$10,Tableau1[[#This Row],[Période de début *]],"")</f>
        <v/>
      </c>
      <c r="AD67" s="78" t="str">
        <f>IF(Tableau1[[#This Row],[Type de réponse]]='Paramètre (masquer)'!$A$10,Tableau1[[#This Row],[Période de fin *]],"")</f>
        <v/>
      </c>
      <c r="AE67" s="78" t="str">
        <f>IF(Tableau1[[#This Row],[Type de réponse]]='Paramètre (masquer)'!$A$10,Tableau1[[#This Row],[Nuit
LU/MA]],"")</f>
        <v/>
      </c>
      <c r="AF67" s="78" t="str">
        <f>IF(Tableau1[[#This Row],[Type de réponse]]='Paramètre (masquer)'!$A$10,Tableau1[[#This Row],[Nuit
MA/ME]],"")</f>
        <v/>
      </c>
      <c r="AG67" s="78" t="str">
        <f>IF(Tableau1[[#This Row],[Type de réponse]]='Paramètre (masquer)'!$A$10,Tableau1[[#This Row],[Nuit
ME/JE]],"")</f>
        <v/>
      </c>
      <c r="AH67" s="78" t="str">
        <f>IF(Tableau1[[#This Row],[Type de réponse]]='Paramètre (masquer)'!$A$10,Tableau1[[#This Row],[Nuit JE/VE]],"")</f>
        <v/>
      </c>
      <c r="AI67" s="78" t="str">
        <f>IF(Tableau1[[#This Row],[Type de réponse]]='Paramètre (masquer)'!$A$10,Tableau1[[#This Row],[Nuit
VE/SA]],"")</f>
        <v/>
      </c>
      <c r="AJ67" s="78" t="str">
        <f>IF(Tableau1[[#This Row],[Type de réponse]]='Paramètre (masquer)'!$A$10,Tableau1[[#This Row],[Nuit
SA/DI]],"")</f>
        <v/>
      </c>
      <c r="AK67" s="78" t="str">
        <f>IF(Tableau1[[#This Row],[Type de réponse]]='Paramètre (masquer)'!$A$10,Tableau1[[#This Row],[Nuit
DI/LU]],"")</f>
        <v/>
      </c>
      <c r="AL67" s="76" t="str">
        <f>IF(Tableau1[[#This Row],[Nuit
LU /MA]]="Oui",0,IF(Tableau1[[#This Row],[Nuit
LU /MA]]="Non",1,""))</f>
        <v/>
      </c>
      <c r="AM67" s="76" t="str">
        <f>IF(Tableau1[[#This Row],[Nuit
MA/ ME]]="Oui",0,IF(Tableau1[[#This Row],[Nuit
MA/ ME]]="Non",1,""))</f>
        <v/>
      </c>
      <c r="AN67" s="76" t="str">
        <f>IF(Tableau1[[#This Row],[Nuit
ME/ JE]]="Oui",0,IF(Tableau1[[#This Row],[Nuit
ME/ JE]]="Non",1,""))</f>
        <v/>
      </c>
      <c r="AO67" s="76" t="str">
        <f>IF(Tableau1[[#This Row],[Nuit JE/ VE]]="Oui",0,IF(Tableau1[[#This Row],[Nuit JE/ VE]]="Non",1,""))</f>
        <v/>
      </c>
      <c r="AP67" s="76" t="str">
        <f>IF(Tableau1[[#This Row],[Nuit
VE/ SA]]="Oui",0,IF(Tableau1[[#This Row],[Nuit
VE/ SA]]="Non",1,""))</f>
        <v/>
      </c>
      <c r="AQ67" s="76" t="str">
        <f>IF(Tableau1[[#This Row],[Nuit
SA/ DI]]="Oui",0,IF(Tableau1[[#This Row],[Nuit
SA/ DI]]="Non",1,""))</f>
        <v/>
      </c>
      <c r="AR67" s="76" t="str">
        <f>IF(Tableau1[[#This Row],[Nuit
DI/ LU]]="Oui",0,IF(Tableau1[[#This Row],[Nuit
DI/ LU]]="Non",1,""))</f>
        <v/>
      </c>
      <c r="AS67" s="76" t="str">
        <f>IF(Tableau1[[#This Row],[Type de réponse]]='Paramètre (masquer)'!$A$10,Tableau1[[#This Row],[FE]],"")</f>
        <v/>
      </c>
      <c r="AT67" s="76" t="str">
        <f>_xlfn.CONCAT(Tableau1[[#This Row],[LUN]:[DIM]])</f>
        <v/>
      </c>
      <c r="AU67" s="79"/>
      <c r="AV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" s="76" t="e">
        <f>Tableau1[[#This Row],[Nbre de nuits sur la période]]*Tableau1[[#This Row],[Nombre de train accédant / nuit *]]</f>
        <v>#VALUE!</v>
      </c>
      <c r="AY67" s="76" t="e">
        <f>Tableau1[[#This Row],[Uo voies - nuit]]*((59*400/1000)+5)</f>
        <v>#VALUE!</v>
      </c>
    </row>
    <row r="68" spans="1:51" ht="15.75">
      <c r="A68" s="51">
        <f t="shared" si="2"/>
        <v>55</v>
      </c>
      <c r="B68" s="85"/>
      <c r="C68" s="52" t="str">
        <f>IFERROR(VLOOKUP(Tableau1[[#This Row],[Site *
Un fichier Excel par DT]],Tableau7[[#All],[Nom de la gare]:[EIC]],5,FALSE),"")</f>
        <v/>
      </c>
      <c r="D68" s="77"/>
      <c r="E68" s="74"/>
      <c r="F68" s="74"/>
      <c r="G68" s="76"/>
      <c r="H68" s="72" t="str">
        <f>IF(Tableau1[[#This Row],[Régime d''utilisation (Quotidien ? Oui ou Non)]]="Oui","Oui","Non")</f>
        <v>Non</v>
      </c>
      <c r="I68" s="72" t="str">
        <f>IF(Tableau1[[#This Row],[Régime d''utilisation (Quotidien ? Oui ou Non)]]="Oui","Oui","Non")</f>
        <v>Non</v>
      </c>
      <c r="J68" s="72" t="str">
        <f>IF(Tableau1[[#This Row],[Régime d''utilisation (Quotidien ? Oui ou Non)]]="Oui","Oui","Non")</f>
        <v>Non</v>
      </c>
      <c r="K68" s="72" t="str">
        <f>IF(Tableau1[[#This Row],[Régime d''utilisation (Quotidien ? Oui ou Non)]]="Oui","Oui","Non")</f>
        <v>Non</v>
      </c>
      <c r="L68" s="72" t="str">
        <f>IF(Tableau1[[#This Row],[Régime d''utilisation (Quotidien ? Oui ou Non)]]="Oui","Oui","Non")</f>
        <v>Non</v>
      </c>
      <c r="M68" s="72" t="str">
        <f>IF(Tableau1[[#This Row],[Régime d''utilisation (Quotidien ? Oui ou Non)]]="Oui","Oui","Non")</f>
        <v>Non</v>
      </c>
      <c r="N68" s="72" t="str">
        <f>IF(Tableau1[[#This Row],[Régime d''utilisation (Quotidien ? Oui ou Non)]]="Oui","Oui","Non")</f>
        <v>Non</v>
      </c>
      <c r="O68" s="72" t="str">
        <f>IF(Tableau1[[#This Row],[Régime d''utilisation (Quotidien ? Oui ou Non)]]="Oui","Oui","Non")</f>
        <v>Non</v>
      </c>
      <c r="P68" s="76"/>
      <c r="Q68" s="76"/>
      <c r="R68" s="76"/>
      <c r="S68" s="52" t="str">
        <f t="shared" si="0"/>
        <v>Compris entre 00h00 et 5h00</v>
      </c>
      <c r="T68" s="76"/>
      <c r="U68" s="53" t="str">
        <f t="shared" si="1"/>
        <v>Voyageur</v>
      </c>
      <c r="V68" s="76"/>
      <c r="W68" s="76"/>
      <c r="X68" s="76"/>
      <c r="Y68" s="76"/>
      <c r="Z68" s="76"/>
      <c r="AA68" s="76"/>
      <c r="AB68" s="53">
        <f>400</f>
        <v>400</v>
      </c>
      <c r="AC68" s="78" t="str">
        <f>IF(Tableau1[[#This Row],[Type de réponse]]='Paramètre (masquer)'!$A$10,Tableau1[[#This Row],[Période de début *]],"")</f>
        <v/>
      </c>
      <c r="AD68" s="78" t="str">
        <f>IF(Tableau1[[#This Row],[Type de réponse]]='Paramètre (masquer)'!$A$10,Tableau1[[#This Row],[Période de fin *]],"")</f>
        <v/>
      </c>
      <c r="AE68" s="78" t="str">
        <f>IF(Tableau1[[#This Row],[Type de réponse]]='Paramètre (masquer)'!$A$10,Tableau1[[#This Row],[Nuit
LU/MA]],"")</f>
        <v/>
      </c>
      <c r="AF68" s="78" t="str">
        <f>IF(Tableau1[[#This Row],[Type de réponse]]='Paramètre (masquer)'!$A$10,Tableau1[[#This Row],[Nuit
MA/ME]],"")</f>
        <v/>
      </c>
      <c r="AG68" s="78" t="str">
        <f>IF(Tableau1[[#This Row],[Type de réponse]]='Paramètre (masquer)'!$A$10,Tableau1[[#This Row],[Nuit
ME/JE]],"")</f>
        <v/>
      </c>
      <c r="AH68" s="78" t="str">
        <f>IF(Tableau1[[#This Row],[Type de réponse]]='Paramètre (masquer)'!$A$10,Tableau1[[#This Row],[Nuit JE/VE]],"")</f>
        <v/>
      </c>
      <c r="AI68" s="78" t="str">
        <f>IF(Tableau1[[#This Row],[Type de réponse]]='Paramètre (masquer)'!$A$10,Tableau1[[#This Row],[Nuit
VE/SA]],"")</f>
        <v/>
      </c>
      <c r="AJ68" s="78" t="str">
        <f>IF(Tableau1[[#This Row],[Type de réponse]]='Paramètre (masquer)'!$A$10,Tableau1[[#This Row],[Nuit
SA/DI]],"")</f>
        <v/>
      </c>
      <c r="AK68" s="78" t="str">
        <f>IF(Tableau1[[#This Row],[Type de réponse]]='Paramètre (masquer)'!$A$10,Tableau1[[#This Row],[Nuit
DI/LU]],"")</f>
        <v/>
      </c>
      <c r="AL68" s="76" t="str">
        <f>IF(Tableau1[[#This Row],[Nuit
LU /MA]]="Oui",0,IF(Tableau1[[#This Row],[Nuit
LU /MA]]="Non",1,""))</f>
        <v/>
      </c>
      <c r="AM68" s="76" t="str">
        <f>IF(Tableau1[[#This Row],[Nuit
MA/ ME]]="Oui",0,IF(Tableau1[[#This Row],[Nuit
MA/ ME]]="Non",1,""))</f>
        <v/>
      </c>
      <c r="AN68" s="76" t="str">
        <f>IF(Tableau1[[#This Row],[Nuit
ME/ JE]]="Oui",0,IF(Tableau1[[#This Row],[Nuit
ME/ JE]]="Non",1,""))</f>
        <v/>
      </c>
      <c r="AO68" s="76" t="str">
        <f>IF(Tableau1[[#This Row],[Nuit JE/ VE]]="Oui",0,IF(Tableau1[[#This Row],[Nuit JE/ VE]]="Non",1,""))</f>
        <v/>
      </c>
      <c r="AP68" s="76" t="str">
        <f>IF(Tableau1[[#This Row],[Nuit
VE/ SA]]="Oui",0,IF(Tableau1[[#This Row],[Nuit
VE/ SA]]="Non",1,""))</f>
        <v/>
      </c>
      <c r="AQ68" s="76" t="str">
        <f>IF(Tableau1[[#This Row],[Nuit
SA/ DI]]="Oui",0,IF(Tableau1[[#This Row],[Nuit
SA/ DI]]="Non",1,""))</f>
        <v/>
      </c>
      <c r="AR68" s="76" t="str">
        <f>IF(Tableau1[[#This Row],[Nuit
DI/ LU]]="Oui",0,IF(Tableau1[[#This Row],[Nuit
DI/ LU]]="Non",1,""))</f>
        <v/>
      </c>
      <c r="AS68" s="76" t="str">
        <f>IF(Tableau1[[#This Row],[Type de réponse]]='Paramètre (masquer)'!$A$10,Tableau1[[#This Row],[FE]],"")</f>
        <v/>
      </c>
      <c r="AT68" s="76" t="str">
        <f>_xlfn.CONCAT(Tableau1[[#This Row],[LUN]:[DIM]])</f>
        <v/>
      </c>
      <c r="AU68" s="79"/>
      <c r="AV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" s="76" t="e">
        <f>Tableau1[[#This Row],[Nbre de nuits sur la période]]*Tableau1[[#This Row],[Nombre de train accédant / nuit *]]</f>
        <v>#VALUE!</v>
      </c>
      <c r="AY68" s="76" t="e">
        <f>Tableau1[[#This Row],[Uo voies - nuit]]*((59*400/1000)+5)</f>
        <v>#VALUE!</v>
      </c>
    </row>
    <row r="69" spans="1:51" ht="15.75">
      <c r="A69" s="51">
        <f t="shared" si="2"/>
        <v>56</v>
      </c>
      <c r="B69" s="85"/>
      <c r="C69" s="52" t="str">
        <f>IFERROR(VLOOKUP(Tableau1[[#This Row],[Site *
Un fichier Excel par DT]],Tableau7[[#All],[Nom de la gare]:[EIC]],5,FALSE),"")</f>
        <v/>
      </c>
      <c r="D69" s="77"/>
      <c r="E69" s="74"/>
      <c r="F69" s="74"/>
      <c r="G69" s="76"/>
      <c r="H69" s="72" t="str">
        <f>IF(Tableau1[[#This Row],[Régime d''utilisation (Quotidien ? Oui ou Non)]]="Oui","Oui","Non")</f>
        <v>Non</v>
      </c>
      <c r="I69" s="72" t="str">
        <f>IF(Tableau1[[#This Row],[Régime d''utilisation (Quotidien ? Oui ou Non)]]="Oui","Oui","Non")</f>
        <v>Non</v>
      </c>
      <c r="J69" s="72" t="str">
        <f>IF(Tableau1[[#This Row],[Régime d''utilisation (Quotidien ? Oui ou Non)]]="Oui","Oui","Non")</f>
        <v>Non</v>
      </c>
      <c r="K69" s="72" t="str">
        <f>IF(Tableau1[[#This Row],[Régime d''utilisation (Quotidien ? Oui ou Non)]]="Oui","Oui","Non")</f>
        <v>Non</v>
      </c>
      <c r="L69" s="72" t="str">
        <f>IF(Tableau1[[#This Row],[Régime d''utilisation (Quotidien ? Oui ou Non)]]="Oui","Oui","Non")</f>
        <v>Non</v>
      </c>
      <c r="M69" s="72" t="str">
        <f>IF(Tableau1[[#This Row],[Régime d''utilisation (Quotidien ? Oui ou Non)]]="Oui","Oui","Non")</f>
        <v>Non</v>
      </c>
      <c r="N69" s="72" t="str">
        <f>IF(Tableau1[[#This Row],[Régime d''utilisation (Quotidien ? Oui ou Non)]]="Oui","Oui","Non")</f>
        <v>Non</v>
      </c>
      <c r="O69" s="72" t="str">
        <f>IF(Tableau1[[#This Row],[Régime d''utilisation (Quotidien ? Oui ou Non)]]="Oui","Oui","Non")</f>
        <v>Non</v>
      </c>
      <c r="P69" s="76"/>
      <c r="Q69" s="76"/>
      <c r="R69" s="76"/>
      <c r="S69" s="52" t="str">
        <f t="shared" si="0"/>
        <v>Compris entre 00h00 et 5h00</v>
      </c>
      <c r="T69" s="76"/>
      <c r="U69" s="53" t="str">
        <f t="shared" si="1"/>
        <v>Voyageur</v>
      </c>
      <c r="V69" s="76"/>
      <c r="W69" s="76"/>
      <c r="X69" s="76"/>
      <c r="Y69" s="76"/>
      <c r="Z69" s="76"/>
      <c r="AA69" s="76"/>
      <c r="AB69" s="53">
        <f>400</f>
        <v>400</v>
      </c>
      <c r="AC69" s="78" t="str">
        <f>IF(Tableau1[[#This Row],[Type de réponse]]='Paramètre (masquer)'!$A$10,Tableau1[[#This Row],[Période de début *]],"")</f>
        <v/>
      </c>
      <c r="AD69" s="78" t="str">
        <f>IF(Tableau1[[#This Row],[Type de réponse]]='Paramètre (masquer)'!$A$10,Tableau1[[#This Row],[Période de fin *]],"")</f>
        <v/>
      </c>
      <c r="AE69" s="78" t="str">
        <f>IF(Tableau1[[#This Row],[Type de réponse]]='Paramètre (masquer)'!$A$10,Tableau1[[#This Row],[Nuit
LU/MA]],"")</f>
        <v/>
      </c>
      <c r="AF69" s="78" t="str">
        <f>IF(Tableau1[[#This Row],[Type de réponse]]='Paramètre (masquer)'!$A$10,Tableau1[[#This Row],[Nuit
MA/ME]],"")</f>
        <v/>
      </c>
      <c r="AG69" s="78" t="str">
        <f>IF(Tableau1[[#This Row],[Type de réponse]]='Paramètre (masquer)'!$A$10,Tableau1[[#This Row],[Nuit
ME/JE]],"")</f>
        <v/>
      </c>
      <c r="AH69" s="78" t="str">
        <f>IF(Tableau1[[#This Row],[Type de réponse]]='Paramètre (masquer)'!$A$10,Tableau1[[#This Row],[Nuit JE/VE]],"")</f>
        <v/>
      </c>
      <c r="AI69" s="78" t="str">
        <f>IF(Tableau1[[#This Row],[Type de réponse]]='Paramètre (masquer)'!$A$10,Tableau1[[#This Row],[Nuit
VE/SA]],"")</f>
        <v/>
      </c>
      <c r="AJ69" s="78" t="str">
        <f>IF(Tableau1[[#This Row],[Type de réponse]]='Paramètre (masquer)'!$A$10,Tableau1[[#This Row],[Nuit
SA/DI]],"")</f>
        <v/>
      </c>
      <c r="AK69" s="78" t="str">
        <f>IF(Tableau1[[#This Row],[Type de réponse]]='Paramètre (masquer)'!$A$10,Tableau1[[#This Row],[Nuit
DI/LU]],"")</f>
        <v/>
      </c>
      <c r="AL69" s="76" t="str">
        <f>IF(Tableau1[[#This Row],[Nuit
LU /MA]]="Oui",0,IF(Tableau1[[#This Row],[Nuit
LU /MA]]="Non",1,""))</f>
        <v/>
      </c>
      <c r="AM69" s="76" t="str">
        <f>IF(Tableau1[[#This Row],[Nuit
MA/ ME]]="Oui",0,IF(Tableau1[[#This Row],[Nuit
MA/ ME]]="Non",1,""))</f>
        <v/>
      </c>
      <c r="AN69" s="76" t="str">
        <f>IF(Tableau1[[#This Row],[Nuit
ME/ JE]]="Oui",0,IF(Tableau1[[#This Row],[Nuit
ME/ JE]]="Non",1,""))</f>
        <v/>
      </c>
      <c r="AO69" s="76" t="str">
        <f>IF(Tableau1[[#This Row],[Nuit JE/ VE]]="Oui",0,IF(Tableau1[[#This Row],[Nuit JE/ VE]]="Non",1,""))</f>
        <v/>
      </c>
      <c r="AP69" s="76" t="str">
        <f>IF(Tableau1[[#This Row],[Nuit
VE/ SA]]="Oui",0,IF(Tableau1[[#This Row],[Nuit
VE/ SA]]="Non",1,""))</f>
        <v/>
      </c>
      <c r="AQ69" s="76" t="str">
        <f>IF(Tableau1[[#This Row],[Nuit
SA/ DI]]="Oui",0,IF(Tableau1[[#This Row],[Nuit
SA/ DI]]="Non",1,""))</f>
        <v/>
      </c>
      <c r="AR69" s="76" t="str">
        <f>IF(Tableau1[[#This Row],[Nuit
DI/ LU]]="Oui",0,IF(Tableau1[[#This Row],[Nuit
DI/ LU]]="Non",1,""))</f>
        <v/>
      </c>
      <c r="AS69" s="76" t="str">
        <f>IF(Tableau1[[#This Row],[Type de réponse]]='Paramètre (masquer)'!$A$10,Tableau1[[#This Row],[FE]],"")</f>
        <v/>
      </c>
      <c r="AT69" s="76" t="str">
        <f>_xlfn.CONCAT(Tableau1[[#This Row],[LUN]:[DIM]])</f>
        <v/>
      </c>
      <c r="AU69" s="79"/>
      <c r="AV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" s="76" t="e">
        <f>Tableau1[[#This Row],[Nbre de nuits sur la période]]*Tableau1[[#This Row],[Nombre de train accédant / nuit *]]</f>
        <v>#VALUE!</v>
      </c>
      <c r="AY69" s="76" t="e">
        <f>Tableau1[[#This Row],[Uo voies - nuit]]*((59*400/1000)+5)</f>
        <v>#VALUE!</v>
      </c>
    </row>
    <row r="70" spans="1:51" ht="15.75">
      <c r="A70" s="51">
        <f t="shared" si="2"/>
        <v>57</v>
      </c>
      <c r="B70" s="85"/>
      <c r="C70" s="52" t="str">
        <f>IFERROR(VLOOKUP(Tableau1[[#This Row],[Site *
Un fichier Excel par DT]],Tableau7[[#All],[Nom de la gare]:[EIC]],5,FALSE),"")</f>
        <v/>
      </c>
      <c r="D70" s="77"/>
      <c r="E70" s="74"/>
      <c r="F70" s="74"/>
      <c r="G70" s="76"/>
      <c r="H70" s="72" t="str">
        <f>IF(Tableau1[[#This Row],[Régime d''utilisation (Quotidien ? Oui ou Non)]]="Oui","Oui","Non")</f>
        <v>Non</v>
      </c>
      <c r="I70" s="72" t="str">
        <f>IF(Tableau1[[#This Row],[Régime d''utilisation (Quotidien ? Oui ou Non)]]="Oui","Oui","Non")</f>
        <v>Non</v>
      </c>
      <c r="J70" s="72" t="str">
        <f>IF(Tableau1[[#This Row],[Régime d''utilisation (Quotidien ? Oui ou Non)]]="Oui","Oui","Non")</f>
        <v>Non</v>
      </c>
      <c r="K70" s="72" t="str">
        <f>IF(Tableau1[[#This Row],[Régime d''utilisation (Quotidien ? Oui ou Non)]]="Oui","Oui","Non")</f>
        <v>Non</v>
      </c>
      <c r="L70" s="72" t="str">
        <f>IF(Tableau1[[#This Row],[Régime d''utilisation (Quotidien ? Oui ou Non)]]="Oui","Oui","Non")</f>
        <v>Non</v>
      </c>
      <c r="M70" s="72" t="str">
        <f>IF(Tableau1[[#This Row],[Régime d''utilisation (Quotidien ? Oui ou Non)]]="Oui","Oui","Non")</f>
        <v>Non</v>
      </c>
      <c r="N70" s="72" t="str">
        <f>IF(Tableau1[[#This Row],[Régime d''utilisation (Quotidien ? Oui ou Non)]]="Oui","Oui","Non")</f>
        <v>Non</v>
      </c>
      <c r="O70" s="72" t="str">
        <f>IF(Tableau1[[#This Row],[Régime d''utilisation (Quotidien ? Oui ou Non)]]="Oui","Oui","Non")</f>
        <v>Non</v>
      </c>
      <c r="P70" s="76"/>
      <c r="Q70" s="76"/>
      <c r="R70" s="76"/>
      <c r="S70" s="52" t="str">
        <f t="shared" si="0"/>
        <v>Compris entre 00h00 et 5h00</v>
      </c>
      <c r="T70" s="76"/>
      <c r="U70" s="53" t="str">
        <f t="shared" si="1"/>
        <v>Voyageur</v>
      </c>
      <c r="V70" s="76"/>
      <c r="W70" s="76"/>
      <c r="X70" s="76"/>
      <c r="Y70" s="76"/>
      <c r="Z70" s="76"/>
      <c r="AA70" s="76"/>
      <c r="AB70" s="53">
        <f>400</f>
        <v>400</v>
      </c>
      <c r="AC70" s="78" t="str">
        <f>IF(Tableau1[[#This Row],[Type de réponse]]='Paramètre (masquer)'!$A$10,Tableau1[[#This Row],[Période de début *]],"")</f>
        <v/>
      </c>
      <c r="AD70" s="78" t="str">
        <f>IF(Tableau1[[#This Row],[Type de réponse]]='Paramètre (masquer)'!$A$10,Tableau1[[#This Row],[Période de fin *]],"")</f>
        <v/>
      </c>
      <c r="AE70" s="78" t="str">
        <f>IF(Tableau1[[#This Row],[Type de réponse]]='Paramètre (masquer)'!$A$10,Tableau1[[#This Row],[Nuit
LU/MA]],"")</f>
        <v/>
      </c>
      <c r="AF70" s="78" t="str">
        <f>IF(Tableau1[[#This Row],[Type de réponse]]='Paramètre (masquer)'!$A$10,Tableau1[[#This Row],[Nuit
MA/ME]],"")</f>
        <v/>
      </c>
      <c r="AG70" s="78" t="str">
        <f>IF(Tableau1[[#This Row],[Type de réponse]]='Paramètre (masquer)'!$A$10,Tableau1[[#This Row],[Nuit
ME/JE]],"")</f>
        <v/>
      </c>
      <c r="AH70" s="78" t="str">
        <f>IF(Tableau1[[#This Row],[Type de réponse]]='Paramètre (masquer)'!$A$10,Tableau1[[#This Row],[Nuit JE/VE]],"")</f>
        <v/>
      </c>
      <c r="AI70" s="78" t="str">
        <f>IF(Tableau1[[#This Row],[Type de réponse]]='Paramètre (masquer)'!$A$10,Tableau1[[#This Row],[Nuit
VE/SA]],"")</f>
        <v/>
      </c>
      <c r="AJ70" s="78" t="str">
        <f>IF(Tableau1[[#This Row],[Type de réponse]]='Paramètre (masquer)'!$A$10,Tableau1[[#This Row],[Nuit
SA/DI]],"")</f>
        <v/>
      </c>
      <c r="AK70" s="78" t="str">
        <f>IF(Tableau1[[#This Row],[Type de réponse]]='Paramètre (masquer)'!$A$10,Tableau1[[#This Row],[Nuit
DI/LU]],"")</f>
        <v/>
      </c>
      <c r="AL70" s="76" t="str">
        <f>IF(Tableau1[[#This Row],[Nuit
LU /MA]]="Oui",0,IF(Tableau1[[#This Row],[Nuit
LU /MA]]="Non",1,""))</f>
        <v/>
      </c>
      <c r="AM70" s="76" t="str">
        <f>IF(Tableau1[[#This Row],[Nuit
MA/ ME]]="Oui",0,IF(Tableau1[[#This Row],[Nuit
MA/ ME]]="Non",1,""))</f>
        <v/>
      </c>
      <c r="AN70" s="76" t="str">
        <f>IF(Tableau1[[#This Row],[Nuit
ME/ JE]]="Oui",0,IF(Tableau1[[#This Row],[Nuit
ME/ JE]]="Non",1,""))</f>
        <v/>
      </c>
      <c r="AO70" s="76" t="str">
        <f>IF(Tableau1[[#This Row],[Nuit JE/ VE]]="Oui",0,IF(Tableau1[[#This Row],[Nuit JE/ VE]]="Non",1,""))</f>
        <v/>
      </c>
      <c r="AP70" s="76" t="str">
        <f>IF(Tableau1[[#This Row],[Nuit
VE/ SA]]="Oui",0,IF(Tableau1[[#This Row],[Nuit
VE/ SA]]="Non",1,""))</f>
        <v/>
      </c>
      <c r="AQ70" s="76" t="str">
        <f>IF(Tableau1[[#This Row],[Nuit
SA/ DI]]="Oui",0,IF(Tableau1[[#This Row],[Nuit
SA/ DI]]="Non",1,""))</f>
        <v/>
      </c>
      <c r="AR70" s="76" t="str">
        <f>IF(Tableau1[[#This Row],[Nuit
DI/ LU]]="Oui",0,IF(Tableau1[[#This Row],[Nuit
DI/ LU]]="Non",1,""))</f>
        <v/>
      </c>
      <c r="AS70" s="76" t="str">
        <f>IF(Tableau1[[#This Row],[Type de réponse]]='Paramètre (masquer)'!$A$10,Tableau1[[#This Row],[FE]],"")</f>
        <v/>
      </c>
      <c r="AT70" s="76" t="str">
        <f>_xlfn.CONCAT(Tableau1[[#This Row],[LUN]:[DIM]])</f>
        <v/>
      </c>
      <c r="AU70" s="79"/>
      <c r="AV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" s="76" t="e">
        <f>Tableau1[[#This Row],[Nbre de nuits sur la période]]*Tableau1[[#This Row],[Nombre de train accédant / nuit *]]</f>
        <v>#VALUE!</v>
      </c>
      <c r="AY70" s="76" t="e">
        <f>Tableau1[[#This Row],[Uo voies - nuit]]*((59*400/1000)+5)</f>
        <v>#VALUE!</v>
      </c>
    </row>
    <row r="71" spans="1:51" ht="15.75">
      <c r="A71" s="51">
        <f t="shared" si="2"/>
        <v>58</v>
      </c>
      <c r="B71" s="85"/>
      <c r="C71" s="52" t="str">
        <f>IFERROR(VLOOKUP(Tableau1[[#This Row],[Site *
Un fichier Excel par DT]],Tableau7[[#All],[Nom de la gare]:[EIC]],5,FALSE),"")</f>
        <v/>
      </c>
      <c r="D71" s="77"/>
      <c r="E71" s="74"/>
      <c r="F71" s="74"/>
      <c r="G71" s="76"/>
      <c r="H71" s="72" t="str">
        <f>IF(Tableau1[[#This Row],[Régime d''utilisation (Quotidien ? Oui ou Non)]]="Oui","Oui","Non")</f>
        <v>Non</v>
      </c>
      <c r="I71" s="72" t="str">
        <f>IF(Tableau1[[#This Row],[Régime d''utilisation (Quotidien ? Oui ou Non)]]="Oui","Oui","Non")</f>
        <v>Non</v>
      </c>
      <c r="J71" s="72" t="str">
        <f>IF(Tableau1[[#This Row],[Régime d''utilisation (Quotidien ? Oui ou Non)]]="Oui","Oui","Non")</f>
        <v>Non</v>
      </c>
      <c r="K71" s="72" t="str">
        <f>IF(Tableau1[[#This Row],[Régime d''utilisation (Quotidien ? Oui ou Non)]]="Oui","Oui","Non")</f>
        <v>Non</v>
      </c>
      <c r="L71" s="72" t="str">
        <f>IF(Tableau1[[#This Row],[Régime d''utilisation (Quotidien ? Oui ou Non)]]="Oui","Oui","Non")</f>
        <v>Non</v>
      </c>
      <c r="M71" s="72" t="str">
        <f>IF(Tableau1[[#This Row],[Régime d''utilisation (Quotidien ? Oui ou Non)]]="Oui","Oui","Non")</f>
        <v>Non</v>
      </c>
      <c r="N71" s="72" t="str">
        <f>IF(Tableau1[[#This Row],[Régime d''utilisation (Quotidien ? Oui ou Non)]]="Oui","Oui","Non")</f>
        <v>Non</v>
      </c>
      <c r="O71" s="72" t="str">
        <f>IF(Tableau1[[#This Row],[Régime d''utilisation (Quotidien ? Oui ou Non)]]="Oui","Oui","Non")</f>
        <v>Non</v>
      </c>
      <c r="P71" s="76"/>
      <c r="Q71" s="76"/>
      <c r="R71" s="76"/>
      <c r="S71" s="52" t="str">
        <f t="shared" si="0"/>
        <v>Compris entre 00h00 et 5h00</v>
      </c>
      <c r="T71" s="76"/>
      <c r="U71" s="53" t="str">
        <f t="shared" si="1"/>
        <v>Voyageur</v>
      </c>
      <c r="V71" s="76"/>
      <c r="W71" s="76"/>
      <c r="X71" s="76"/>
      <c r="Y71" s="76"/>
      <c r="Z71" s="76"/>
      <c r="AA71" s="76"/>
      <c r="AB71" s="53">
        <f>400</f>
        <v>400</v>
      </c>
      <c r="AC71" s="78" t="str">
        <f>IF(Tableau1[[#This Row],[Type de réponse]]='Paramètre (masquer)'!$A$10,Tableau1[[#This Row],[Période de début *]],"")</f>
        <v/>
      </c>
      <c r="AD71" s="78" t="str">
        <f>IF(Tableau1[[#This Row],[Type de réponse]]='Paramètre (masquer)'!$A$10,Tableau1[[#This Row],[Période de fin *]],"")</f>
        <v/>
      </c>
      <c r="AE71" s="78" t="str">
        <f>IF(Tableau1[[#This Row],[Type de réponse]]='Paramètre (masquer)'!$A$10,Tableau1[[#This Row],[Nuit
LU/MA]],"")</f>
        <v/>
      </c>
      <c r="AF71" s="78" t="str">
        <f>IF(Tableau1[[#This Row],[Type de réponse]]='Paramètre (masquer)'!$A$10,Tableau1[[#This Row],[Nuit
MA/ME]],"")</f>
        <v/>
      </c>
      <c r="AG71" s="78" t="str">
        <f>IF(Tableau1[[#This Row],[Type de réponse]]='Paramètre (masquer)'!$A$10,Tableau1[[#This Row],[Nuit
ME/JE]],"")</f>
        <v/>
      </c>
      <c r="AH71" s="78" t="str">
        <f>IF(Tableau1[[#This Row],[Type de réponse]]='Paramètre (masquer)'!$A$10,Tableau1[[#This Row],[Nuit JE/VE]],"")</f>
        <v/>
      </c>
      <c r="AI71" s="78" t="str">
        <f>IF(Tableau1[[#This Row],[Type de réponse]]='Paramètre (masquer)'!$A$10,Tableau1[[#This Row],[Nuit
VE/SA]],"")</f>
        <v/>
      </c>
      <c r="AJ71" s="78" t="str">
        <f>IF(Tableau1[[#This Row],[Type de réponse]]='Paramètre (masquer)'!$A$10,Tableau1[[#This Row],[Nuit
SA/DI]],"")</f>
        <v/>
      </c>
      <c r="AK71" s="78" t="str">
        <f>IF(Tableau1[[#This Row],[Type de réponse]]='Paramètre (masquer)'!$A$10,Tableau1[[#This Row],[Nuit
DI/LU]],"")</f>
        <v/>
      </c>
      <c r="AL71" s="76" t="str">
        <f>IF(Tableau1[[#This Row],[Nuit
LU /MA]]="Oui",0,IF(Tableau1[[#This Row],[Nuit
LU /MA]]="Non",1,""))</f>
        <v/>
      </c>
      <c r="AM71" s="76" t="str">
        <f>IF(Tableau1[[#This Row],[Nuit
MA/ ME]]="Oui",0,IF(Tableau1[[#This Row],[Nuit
MA/ ME]]="Non",1,""))</f>
        <v/>
      </c>
      <c r="AN71" s="76" t="str">
        <f>IF(Tableau1[[#This Row],[Nuit
ME/ JE]]="Oui",0,IF(Tableau1[[#This Row],[Nuit
ME/ JE]]="Non",1,""))</f>
        <v/>
      </c>
      <c r="AO71" s="76" t="str">
        <f>IF(Tableau1[[#This Row],[Nuit JE/ VE]]="Oui",0,IF(Tableau1[[#This Row],[Nuit JE/ VE]]="Non",1,""))</f>
        <v/>
      </c>
      <c r="AP71" s="76" t="str">
        <f>IF(Tableau1[[#This Row],[Nuit
VE/ SA]]="Oui",0,IF(Tableau1[[#This Row],[Nuit
VE/ SA]]="Non",1,""))</f>
        <v/>
      </c>
      <c r="AQ71" s="76" t="str">
        <f>IF(Tableau1[[#This Row],[Nuit
SA/ DI]]="Oui",0,IF(Tableau1[[#This Row],[Nuit
SA/ DI]]="Non",1,""))</f>
        <v/>
      </c>
      <c r="AR71" s="76" t="str">
        <f>IF(Tableau1[[#This Row],[Nuit
DI/ LU]]="Oui",0,IF(Tableau1[[#This Row],[Nuit
DI/ LU]]="Non",1,""))</f>
        <v/>
      </c>
      <c r="AS71" s="76" t="str">
        <f>IF(Tableau1[[#This Row],[Type de réponse]]='Paramètre (masquer)'!$A$10,Tableau1[[#This Row],[FE]],"")</f>
        <v/>
      </c>
      <c r="AT71" s="76" t="str">
        <f>_xlfn.CONCAT(Tableau1[[#This Row],[LUN]:[DIM]])</f>
        <v/>
      </c>
      <c r="AU71" s="79"/>
      <c r="AV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" s="76" t="e">
        <f>Tableau1[[#This Row],[Nbre de nuits sur la période]]*Tableau1[[#This Row],[Nombre de train accédant / nuit *]]</f>
        <v>#VALUE!</v>
      </c>
      <c r="AY71" s="76" t="e">
        <f>Tableau1[[#This Row],[Uo voies - nuit]]*((59*400/1000)+5)</f>
        <v>#VALUE!</v>
      </c>
    </row>
    <row r="72" spans="1:51" ht="15.75">
      <c r="A72" s="51">
        <f t="shared" si="2"/>
        <v>59</v>
      </c>
      <c r="B72" s="85"/>
      <c r="C72" s="52" t="str">
        <f>IFERROR(VLOOKUP(Tableau1[[#This Row],[Site *
Un fichier Excel par DT]],Tableau7[[#All],[Nom de la gare]:[EIC]],5,FALSE),"")</f>
        <v/>
      </c>
      <c r="D72" s="77"/>
      <c r="E72" s="74"/>
      <c r="F72" s="74"/>
      <c r="G72" s="76"/>
      <c r="H72" s="72" t="str">
        <f>IF(Tableau1[[#This Row],[Régime d''utilisation (Quotidien ? Oui ou Non)]]="Oui","Oui","Non")</f>
        <v>Non</v>
      </c>
      <c r="I72" s="72" t="str">
        <f>IF(Tableau1[[#This Row],[Régime d''utilisation (Quotidien ? Oui ou Non)]]="Oui","Oui","Non")</f>
        <v>Non</v>
      </c>
      <c r="J72" s="72" t="str">
        <f>IF(Tableau1[[#This Row],[Régime d''utilisation (Quotidien ? Oui ou Non)]]="Oui","Oui","Non")</f>
        <v>Non</v>
      </c>
      <c r="K72" s="72" t="str">
        <f>IF(Tableau1[[#This Row],[Régime d''utilisation (Quotidien ? Oui ou Non)]]="Oui","Oui","Non")</f>
        <v>Non</v>
      </c>
      <c r="L72" s="72" t="str">
        <f>IF(Tableau1[[#This Row],[Régime d''utilisation (Quotidien ? Oui ou Non)]]="Oui","Oui","Non")</f>
        <v>Non</v>
      </c>
      <c r="M72" s="72" t="str">
        <f>IF(Tableau1[[#This Row],[Régime d''utilisation (Quotidien ? Oui ou Non)]]="Oui","Oui","Non")</f>
        <v>Non</v>
      </c>
      <c r="N72" s="72" t="str">
        <f>IF(Tableau1[[#This Row],[Régime d''utilisation (Quotidien ? Oui ou Non)]]="Oui","Oui","Non")</f>
        <v>Non</v>
      </c>
      <c r="O72" s="72" t="str">
        <f>IF(Tableau1[[#This Row],[Régime d''utilisation (Quotidien ? Oui ou Non)]]="Oui","Oui","Non")</f>
        <v>Non</v>
      </c>
      <c r="P72" s="76"/>
      <c r="Q72" s="76"/>
      <c r="R72" s="76"/>
      <c r="S72" s="52" t="str">
        <f t="shared" si="0"/>
        <v>Compris entre 00h00 et 5h00</v>
      </c>
      <c r="T72" s="76"/>
      <c r="U72" s="53" t="str">
        <f t="shared" si="1"/>
        <v>Voyageur</v>
      </c>
      <c r="V72" s="76"/>
      <c r="W72" s="76"/>
      <c r="X72" s="76"/>
      <c r="Y72" s="76"/>
      <c r="Z72" s="76"/>
      <c r="AA72" s="76"/>
      <c r="AB72" s="53">
        <f>400</f>
        <v>400</v>
      </c>
      <c r="AC72" s="78" t="str">
        <f>IF(Tableau1[[#This Row],[Type de réponse]]='Paramètre (masquer)'!$A$10,Tableau1[[#This Row],[Période de début *]],"")</f>
        <v/>
      </c>
      <c r="AD72" s="78" t="str">
        <f>IF(Tableau1[[#This Row],[Type de réponse]]='Paramètre (masquer)'!$A$10,Tableau1[[#This Row],[Période de fin *]],"")</f>
        <v/>
      </c>
      <c r="AE72" s="78" t="str">
        <f>IF(Tableau1[[#This Row],[Type de réponse]]='Paramètre (masquer)'!$A$10,Tableau1[[#This Row],[Nuit
LU/MA]],"")</f>
        <v/>
      </c>
      <c r="AF72" s="78" t="str">
        <f>IF(Tableau1[[#This Row],[Type de réponse]]='Paramètre (masquer)'!$A$10,Tableau1[[#This Row],[Nuit
MA/ME]],"")</f>
        <v/>
      </c>
      <c r="AG72" s="78" t="str">
        <f>IF(Tableau1[[#This Row],[Type de réponse]]='Paramètre (masquer)'!$A$10,Tableau1[[#This Row],[Nuit
ME/JE]],"")</f>
        <v/>
      </c>
      <c r="AH72" s="78" t="str">
        <f>IF(Tableau1[[#This Row],[Type de réponse]]='Paramètre (masquer)'!$A$10,Tableau1[[#This Row],[Nuit JE/VE]],"")</f>
        <v/>
      </c>
      <c r="AI72" s="78" t="str">
        <f>IF(Tableau1[[#This Row],[Type de réponse]]='Paramètre (masquer)'!$A$10,Tableau1[[#This Row],[Nuit
VE/SA]],"")</f>
        <v/>
      </c>
      <c r="AJ72" s="78" t="str">
        <f>IF(Tableau1[[#This Row],[Type de réponse]]='Paramètre (masquer)'!$A$10,Tableau1[[#This Row],[Nuit
SA/DI]],"")</f>
        <v/>
      </c>
      <c r="AK72" s="78" t="str">
        <f>IF(Tableau1[[#This Row],[Type de réponse]]='Paramètre (masquer)'!$A$10,Tableau1[[#This Row],[Nuit
DI/LU]],"")</f>
        <v/>
      </c>
      <c r="AL72" s="76" t="str">
        <f>IF(Tableau1[[#This Row],[Nuit
LU /MA]]="Oui",0,IF(Tableau1[[#This Row],[Nuit
LU /MA]]="Non",1,""))</f>
        <v/>
      </c>
      <c r="AM72" s="76" t="str">
        <f>IF(Tableau1[[#This Row],[Nuit
MA/ ME]]="Oui",0,IF(Tableau1[[#This Row],[Nuit
MA/ ME]]="Non",1,""))</f>
        <v/>
      </c>
      <c r="AN72" s="76" t="str">
        <f>IF(Tableau1[[#This Row],[Nuit
ME/ JE]]="Oui",0,IF(Tableau1[[#This Row],[Nuit
ME/ JE]]="Non",1,""))</f>
        <v/>
      </c>
      <c r="AO72" s="76" t="str">
        <f>IF(Tableau1[[#This Row],[Nuit JE/ VE]]="Oui",0,IF(Tableau1[[#This Row],[Nuit JE/ VE]]="Non",1,""))</f>
        <v/>
      </c>
      <c r="AP72" s="76" t="str">
        <f>IF(Tableau1[[#This Row],[Nuit
VE/ SA]]="Oui",0,IF(Tableau1[[#This Row],[Nuit
VE/ SA]]="Non",1,""))</f>
        <v/>
      </c>
      <c r="AQ72" s="76" t="str">
        <f>IF(Tableau1[[#This Row],[Nuit
SA/ DI]]="Oui",0,IF(Tableau1[[#This Row],[Nuit
SA/ DI]]="Non",1,""))</f>
        <v/>
      </c>
      <c r="AR72" s="76" t="str">
        <f>IF(Tableau1[[#This Row],[Nuit
DI/ LU]]="Oui",0,IF(Tableau1[[#This Row],[Nuit
DI/ LU]]="Non",1,""))</f>
        <v/>
      </c>
      <c r="AS72" s="76" t="str">
        <f>IF(Tableau1[[#This Row],[Type de réponse]]='Paramètre (masquer)'!$A$10,Tableau1[[#This Row],[FE]],"")</f>
        <v/>
      </c>
      <c r="AT72" s="76" t="str">
        <f>_xlfn.CONCAT(Tableau1[[#This Row],[LUN]:[DIM]])</f>
        <v/>
      </c>
      <c r="AU72" s="79"/>
      <c r="AV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" s="76" t="e">
        <f>Tableau1[[#This Row],[Nbre de nuits sur la période]]*Tableau1[[#This Row],[Nombre de train accédant / nuit *]]</f>
        <v>#VALUE!</v>
      </c>
      <c r="AY72" s="76" t="e">
        <f>Tableau1[[#This Row],[Uo voies - nuit]]*((59*400/1000)+5)</f>
        <v>#VALUE!</v>
      </c>
    </row>
    <row r="73" spans="1:51" ht="15.75">
      <c r="A73" s="51">
        <f t="shared" si="2"/>
        <v>60</v>
      </c>
      <c r="B73" s="85"/>
      <c r="C73" s="52" t="str">
        <f>IFERROR(VLOOKUP(Tableau1[[#This Row],[Site *
Un fichier Excel par DT]],Tableau7[[#All],[Nom de la gare]:[EIC]],5,FALSE),"")</f>
        <v/>
      </c>
      <c r="D73" s="77"/>
      <c r="E73" s="74"/>
      <c r="F73" s="74"/>
      <c r="G73" s="76"/>
      <c r="H73" s="72" t="str">
        <f>IF(Tableau1[[#This Row],[Régime d''utilisation (Quotidien ? Oui ou Non)]]="Oui","Oui","Non")</f>
        <v>Non</v>
      </c>
      <c r="I73" s="72" t="str">
        <f>IF(Tableau1[[#This Row],[Régime d''utilisation (Quotidien ? Oui ou Non)]]="Oui","Oui","Non")</f>
        <v>Non</v>
      </c>
      <c r="J73" s="72" t="str">
        <f>IF(Tableau1[[#This Row],[Régime d''utilisation (Quotidien ? Oui ou Non)]]="Oui","Oui","Non")</f>
        <v>Non</v>
      </c>
      <c r="K73" s="72" t="str">
        <f>IF(Tableau1[[#This Row],[Régime d''utilisation (Quotidien ? Oui ou Non)]]="Oui","Oui","Non")</f>
        <v>Non</v>
      </c>
      <c r="L73" s="72" t="str">
        <f>IF(Tableau1[[#This Row],[Régime d''utilisation (Quotidien ? Oui ou Non)]]="Oui","Oui","Non")</f>
        <v>Non</v>
      </c>
      <c r="M73" s="72" t="str">
        <f>IF(Tableau1[[#This Row],[Régime d''utilisation (Quotidien ? Oui ou Non)]]="Oui","Oui","Non")</f>
        <v>Non</v>
      </c>
      <c r="N73" s="72" t="str">
        <f>IF(Tableau1[[#This Row],[Régime d''utilisation (Quotidien ? Oui ou Non)]]="Oui","Oui","Non")</f>
        <v>Non</v>
      </c>
      <c r="O73" s="72" t="str">
        <f>IF(Tableau1[[#This Row],[Régime d''utilisation (Quotidien ? Oui ou Non)]]="Oui","Oui","Non")</f>
        <v>Non</v>
      </c>
      <c r="P73" s="76"/>
      <c r="Q73" s="76"/>
      <c r="R73" s="76"/>
      <c r="S73" s="52" t="str">
        <f t="shared" si="0"/>
        <v>Compris entre 00h00 et 5h00</v>
      </c>
      <c r="T73" s="76"/>
      <c r="U73" s="53" t="str">
        <f t="shared" si="1"/>
        <v>Voyageur</v>
      </c>
      <c r="V73" s="76"/>
      <c r="W73" s="76"/>
      <c r="X73" s="76"/>
      <c r="Y73" s="76"/>
      <c r="Z73" s="76"/>
      <c r="AA73" s="76"/>
      <c r="AB73" s="53">
        <f>400</f>
        <v>400</v>
      </c>
      <c r="AC73" s="78" t="str">
        <f>IF(Tableau1[[#This Row],[Type de réponse]]='Paramètre (masquer)'!$A$10,Tableau1[[#This Row],[Période de début *]],"")</f>
        <v/>
      </c>
      <c r="AD73" s="78" t="str">
        <f>IF(Tableau1[[#This Row],[Type de réponse]]='Paramètre (masquer)'!$A$10,Tableau1[[#This Row],[Période de fin *]],"")</f>
        <v/>
      </c>
      <c r="AE73" s="78" t="str">
        <f>IF(Tableau1[[#This Row],[Type de réponse]]='Paramètre (masquer)'!$A$10,Tableau1[[#This Row],[Nuit
LU/MA]],"")</f>
        <v/>
      </c>
      <c r="AF73" s="78" t="str">
        <f>IF(Tableau1[[#This Row],[Type de réponse]]='Paramètre (masquer)'!$A$10,Tableau1[[#This Row],[Nuit
MA/ME]],"")</f>
        <v/>
      </c>
      <c r="AG73" s="78" t="str">
        <f>IF(Tableau1[[#This Row],[Type de réponse]]='Paramètre (masquer)'!$A$10,Tableau1[[#This Row],[Nuit
ME/JE]],"")</f>
        <v/>
      </c>
      <c r="AH73" s="78" t="str">
        <f>IF(Tableau1[[#This Row],[Type de réponse]]='Paramètre (masquer)'!$A$10,Tableau1[[#This Row],[Nuit JE/VE]],"")</f>
        <v/>
      </c>
      <c r="AI73" s="78" t="str">
        <f>IF(Tableau1[[#This Row],[Type de réponse]]='Paramètre (masquer)'!$A$10,Tableau1[[#This Row],[Nuit
VE/SA]],"")</f>
        <v/>
      </c>
      <c r="AJ73" s="78" t="str">
        <f>IF(Tableau1[[#This Row],[Type de réponse]]='Paramètre (masquer)'!$A$10,Tableau1[[#This Row],[Nuit
SA/DI]],"")</f>
        <v/>
      </c>
      <c r="AK73" s="78" t="str">
        <f>IF(Tableau1[[#This Row],[Type de réponse]]='Paramètre (masquer)'!$A$10,Tableau1[[#This Row],[Nuit
DI/LU]],"")</f>
        <v/>
      </c>
      <c r="AL73" s="76" t="str">
        <f>IF(Tableau1[[#This Row],[Nuit
LU /MA]]="Oui",0,IF(Tableau1[[#This Row],[Nuit
LU /MA]]="Non",1,""))</f>
        <v/>
      </c>
      <c r="AM73" s="76" t="str">
        <f>IF(Tableau1[[#This Row],[Nuit
MA/ ME]]="Oui",0,IF(Tableau1[[#This Row],[Nuit
MA/ ME]]="Non",1,""))</f>
        <v/>
      </c>
      <c r="AN73" s="76" t="str">
        <f>IF(Tableau1[[#This Row],[Nuit
ME/ JE]]="Oui",0,IF(Tableau1[[#This Row],[Nuit
ME/ JE]]="Non",1,""))</f>
        <v/>
      </c>
      <c r="AO73" s="76" t="str">
        <f>IF(Tableau1[[#This Row],[Nuit JE/ VE]]="Oui",0,IF(Tableau1[[#This Row],[Nuit JE/ VE]]="Non",1,""))</f>
        <v/>
      </c>
      <c r="AP73" s="76" t="str">
        <f>IF(Tableau1[[#This Row],[Nuit
VE/ SA]]="Oui",0,IF(Tableau1[[#This Row],[Nuit
VE/ SA]]="Non",1,""))</f>
        <v/>
      </c>
      <c r="AQ73" s="76" t="str">
        <f>IF(Tableau1[[#This Row],[Nuit
SA/ DI]]="Oui",0,IF(Tableau1[[#This Row],[Nuit
SA/ DI]]="Non",1,""))</f>
        <v/>
      </c>
      <c r="AR73" s="76" t="str">
        <f>IF(Tableau1[[#This Row],[Nuit
DI/ LU]]="Oui",0,IF(Tableau1[[#This Row],[Nuit
DI/ LU]]="Non",1,""))</f>
        <v/>
      </c>
      <c r="AS73" s="76" t="str">
        <f>IF(Tableau1[[#This Row],[Type de réponse]]='Paramètre (masquer)'!$A$10,Tableau1[[#This Row],[FE]],"")</f>
        <v/>
      </c>
      <c r="AT73" s="76" t="str">
        <f>_xlfn.CONCAT(Tableau1[[#This Row],[LUN]:[DIM]])</f>
        <v/>
      </c>
      <c r="AU73" s="79"/>
      <c r="AV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" s="76" t="e">
        <f>Tableau1[[#This Row],[Nbre de nuits sur la période]]*Tableau1[[#This Row],[Nombre de train accédant / nuit *]]</f>
        <v>#VALUE!</v>
      </c>
      <c r="AY73" s="76" t="e">
        <f>Tableau1[[#This Row],[Uo voies - nuit]]*((59*400/1000)+5)</f>
        <v>#VALUE!</v>
      </c>
    </row>
    <row r="74" spans="1:51" ht="15.75">
      <c r="A74" s="51">
        <f t="shared" si="2"/>
        <v>61</v>
      </c>
      <c r="B74" s="85"/>
      <c r="C74" s="52" t="str">
        <f>IFERROR(VLOOKUP(Tableau1[[#This Row],[Site *
Un fichier Excel par DT]],Tableau7[[#All],[Nom de la gare]:[EIC]],5,FALSE),"")</f>
        <v/>
      </c>
      <c r="D74" s="77"/>
      <c r="E74" s="74"/>
      <c r="F74" s="74"/>
      <c r="G74" s="76"/>
      <c r="H74" s="72" t="str">
        <f>IF(Tableau1[[#This Row],[Régime d''utilisation (Quotidien ? Oui ou Non)]]="Oui","Oui","Non")</f>
        <v>Non</v>
      </c>
      <c r="I74" s="72" t="str">
        <f>IF(Tableau1[[#This Row],[Régime d''utilisation (Quotidien ? Oui ou Non)]]="Oui","Oui","Non")</f>
        <v>Non</v>
      </c>
      <c r="J74" s="72" t="str">
        <f>IF(Tableau1[[#This Row],[Régime d''utilisation (Quotidien ? Oui ou Non)]]="Oui","Oui","Non")</f>
        <v>Non</v>
      </c>
      <c r="K74" s="72" t="str">
        <f>IF(Tableau1[[#This Row],[Régime d''utilisation (Quotidien ? Oui ou Non)]]="Oui","Oui","Non")</f>
        <v>Non</v>
      </c>
      <c r="L74" s="72" t="str">
        <f>IF(Tableau1[[#This Row],[Régime d''utilisation (Quotidien ? Oui ou Non)]]="Oui","Oui","Non")</f>
        <v>Non</v>
      </c>
      <c r="M74" s="72" t="str">
        <f>IF(Tableau1[[#This Row],[Régime d''utilisation (Quotidien ? Oui ou Non)]]="Oui","Oui","Non")</f>
        <v>Non</v>
      </c>
      <c r="N74" s="72" t="str">
        <f>IF(Tableau1[[#This Row],[Régime d''utilisation (Quotidien ? Oui ou Non)]]="Oui","Oui","Non")</f>
        <v>Non</v>
      </c>
      <c r="O74" s="72" t="str">
        <f>IF(Tableau1[[#This Row],[Régime d''utilisation (Quotidien ? Oui ou Non)]]="Oui","Oui","Non")</f>
        <v>Non</v>
      </c>
      <c r="P74" s="76"/>
      <c r="Q74" s="76"/>
      <c r="R74" s="76"/>
      <c r="S74" s="52" t="str">
        <f t="shared" si="0"/>
        <v>Compris entre 00h00 et 5h00</v>
      </c>
      <c r="T74" s="76"/>
      <c r="U74" s="53" t="str">
        <f t="shared" si="1"/>
        <v>Voyageur</v>
      </c>
      <c r="V74" s="76"/>
      <c r="W74" s="76"/>
      <c r="X74" s="76"/>
      <c r="Y74" s="76"/>
      <c r="Z74" s="76"/>
      <c r="AA74" s="76"/>
      <c r="AB74" s="53">
        <f>400</f>
        <v>400</v>
      </c>
      <c r="AC74" s="78" t="str">
        <f>IF(Tableau1[[#This Row],[Type de réponse]]='Paramètre (masquer)'!$A$10,Tableau1[[#This Row],[Période de début *]],"")</f>
        <v/>
      </c>
      <c r="AD74" s="78" t="str">
        <f>IF(Tableau1[[#This Row],[Type de réponse]]='Paramètre (masquer)'!$A$10,Tableau1[[#This Row],[Période de fin *]],"")</f>
        <v/>
      </c>
      <c r="AE74" s="78" t="str">
        <f>IF(Tableau1[[#This Row],[Type de réponse]]='Paramètre (masquer)'!$A$10,Tableau1[[#This Row],[Nuit
LU/MA]],"")</f>
        <v/>
      </c>
      <c r="AF74" s="78" t="str">
        <f>IF(Tableau1[[#This Row],[Type de réponse]]='Paramètre (masquer)'!$A$10,Tableau1[[#This Row],[Nuit
MA/ME]],"")</f>
        <v/>
      </c>
      <c r="AG74" s="78" t="str">
        <f>IF(Tableau1[[#This Row],[Type de réponse]]='Paramètre (masquer)'!$A$10,Tableau1[[#This Row],[Nuit
ME/JE]],"")</f>
        <v/>
      </c>
      <c r="AH74" s="78" t="str">
        <f>IF(Tableau1[[#This Row],[Type de réponse]]='Paramètre (masquer)'!$A$10,Tableau1[[#This Row],[Nuit JE/VE]],"")</f>
        <v/>
      </c>
      <c r="AI74" s="78" t="str">
        <f>IF(Tableau1[[#This Row],[Type de réponse]]='Paramètre (masquer)'!$A$10,Tableau1[[#This Row],[Nuit
VE/SA]],"")</f>
        <v/>
      </c>
      <c r="AJ74" s="78" t="str">
        <f>IF(Tableau1[[#This Row],[Type de réponse]]='Paramètre (masquer)'!$A$10,Tableau1[[#This Row],[Nuit
SA/DI]],"")</f>
        <v/>
      </c>
      <c r="AK74" s="78" t="str">
        <f>IF(Tableau1[[#This Row],[Type de réponse]]='Paramètre (masquer)'!$A$10,Tableau1[[#This Row],[Nuit
DI/LU]],"")</f>
        <v/>
      </c>
      <c r="AL74" s="76" t="str">
        <f>IF(Tableau1[[#This Row],[Nuit
LU /MA]]="Oui",0,IF(Tableau1[[#This Row],[Nuit
LU /MA]]="Non",1,""))</f>
        <v/>
      </c>
      <c r="AM74" s="76" t="str">
        <f>IF(Tableau1[[#This Row],[Nuit
MA/ ME]]="Oui",0,IF(Tableau1[[#This Row],[Nuit
MA/ ME]]="Non",1,""))</f>
        <v/>
      </c>
      <c r="AN74" s="76" t="str">
        <f>IF(Tableau1[[#This Row],[Nuit
ME/ JE]]="Oui",0,IF(Tableau1[[#This Row],[Nuit
ME/ JE]]="Non",1,""))</f>
        <v/>
      </c>
      <c r="AO74" s="76" t="str">
        <f>IF(Tableau1[[#This Row],[Nuit JE/ VE]]="Oui",0,IF(Tableau1[[#This Row],[Nuit JE/ VE]]="Non",1,""))</f>
        <v/>
      </c>
      <c r="AP74" s="76" t="str">
        <f>IF(Tableau1[[#This Row],[Nuit
VE/ SA]]="Oui",0,IF(Tableau1[[#This Row],[Nuit
VE/ SA]]="Non",1,""))</f>
        <v/>
      </c>
      <c r="AQ74" s="76" t="str">
        <f>IF(Tableau1[[#This Row],[Nuit
SA/ DI]]="Oui",0,IF(Tableau1[[#This Row],[Nuit
SA/ DI]]="Non",1,""))</f>
        <v/>
      </c>
      <c r="AR74" s="76" t="str">
        <f>IF(Tableau1[[#This Row],[Nuit
DI/ LU]]="Oui",0,IF(Tableau1[[#This Row],[Nuit
DI/ LU]]="Non",1,""))</f>
        <v/>
      </c>
      <c r="AS74" s="76" t="str">
        <f>IF(Tableau1[[#This Row],[Type de réponse]]='Paramètre (masquer)'!$A$10,Tableau1[[#This Row],[FE]],"")</f>
        <v/>
      </c>
      <c r="AT74" s="76" t="str">
        <f>_xlfn.CONCAT(Tableau1[[#This Row],[LUN]:[DIM]])</f>
        <v/>
      </c>
      <c r="AU74" s="79"/>
      <c r="AV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" s="76" t="e">
        <f>Tableau1[[#This Row],[Nbre de nuits sur la période]]*Tableau1[[#This Row],[Nombre de train accédant / nuit *]]</f>
        <v>#VALUE!</v>
      </c>
      <c r="AY74" s="76" t="e">
        <f>Tableau1[[#This Row],[Uo voies - nuit]]*((59*400/1000)+5)</f>
        <v>#VALUE!</v>
      </c>
    </row>
    <row r="75" spans="1:51" ht="15.75">
      <c r="A75" s="51">
        <f t="shared" si="2"/>
        <v>62</v>
      </c>
      <c r="B75" s="85"/>
      <c r="C75" s="52" t="str">
        <f>IFERROR(VLOOKUP(Tableau1[[#This Row],[Site *
Un fichier Excel par DT]],Tableau7[[#All],[Nom de la gare]:[EIC]],5,FALSE),"")</f>
        <v/>
      </c>
      <c r="D75" s="77"/>
      <c r="E75" s="74"/>
      <c r="F75" s="74"/>
      <c r="G75" s="76"/>
      <c r="H75" s="72" t="str">
        <f>IF(Tableau1[[#This Row],[Régime d''utilisation (Quotidien ? Oui ou Non)]]="Oui","Oui","Non")</f>
        <v>Non</v>
      </c>
      <c r="I75" s="72" t="str">
        <f>IF(Tableau1[[#This Row],[Régime d''utilisation (Quotidien ? Oui ou Non)]]="Oui","Oui","Non")</f>
        <v>Non</v>
      </c>
      <c r="J75" s="72" t="str">
        <f>IF(Tableau1[[#This Row],[Régime d''utilisation (Quotidien ? Oui ou Non)]]="Oui","Oui","Non")</f>
        <v>Non</v>
      </c>
      <c r="K75" s="72" t="str">
        <f>IF(Tableau1[[#This Row],[Régime d''utilisation (Quotidien ? Oui ou Non)]]="Oui","Oui","Non")</f>
        <v>Non</v>
      </c>
      <c r="L75" s="72" t="str">
        <f>IF(Tableau1[[#This Row],[Régime d''utilisation (Quotidien ? Oui ou Non)]]="Oui","Oui","Non")</f>
        <v>Non</v>
      </c>
      <c r="M75" s="72" t="str">
        <f>IF(Tableau1[[#This Row],[Régime d''utilisation (Quotidien ? Oui ou Non)]]="Oui","Oui","Non")</f>
        <v>Non</v>
      </c>
      <c r="N75" s="72" t="str">
        <f>IF(Tableau1[[#This Row],[Régime d''utilisation (Quotidien ? Oui ou Non)]]="Oui","Oui","Non")</f>
        <v>Non</v>
      </c>
      <c r="O75" s="72" t="str">
        <f>IF(Tableau1[[#This Row],[Régime d''utilisation (Quotidien ? Oui ou Non)]]="Oui","Oui","Non")</f>
        <v>Non</v>
      </c>
      <c r="P75" s="76"/>
      <c r="Q75" s="76"/>
      <c r="R75" s="76"/>
      <c r="S75" s="52" t="str">
        <f t="shared" si="0"/>
        <v>Compris entre 00h00 et 5h00</v>
      </c>
      <c r="T75" s="76"/>
      <c r="U75" s="53" t="str">
        <f t="shared" si="1"/>
        <v>Voyageur</v>
      </c>
      <c r="V75" s="76"/>
      <c r="W75" s="76"/>
      <c r="X75" s="76"/>
      <c r="Y75" s="76"/>
      <c r="Z75" s="76"/>
      <c r="AA75" s="76"/>
      <c r="AB75" s="53">
        <f>400</f>
        <v>400</v>
      </c>
      <c r="AC75" s="78" t="str">
        <f>IF(Tableau1[[#This Row],[Type de réponse]]='Paramètre (masquer)'!$A$10,Tableau1[[#This Row],[Période de début *]],"")</f>
        <v/>
      </c>
      <c r="AD75" s="78" t="str">
        <f>IF(Tableau1[[#This Row],[Type de réponse]]='Paramètre (masquer)'!$A$10,Tableau1[[#This Row],[Période de fin *]],"")</f>
        <v/>
      </c>
      <c r="AE75" s="78" t="str">
        <f>IF(Tableau1[[#This Row],[Type de réponse]]='Paramètre (masquer)'!$A$10,Tableau1[[#This Row],[Nuit
LU/MA]],"")</f>
        <v/>
      </c>
      <c r="AF75" s="78" t="str">
        <f>IF(Tableau1[[#This Row],[Type de réponse]]='Paramètre (masquer)'!$A$10,Tableau1[[#This Row],[Nuit
MA/ME]],"")</f>
        <v/>
      </c>
      <c r="AG75" s="78" t="str">
        <f>IF(Tableau1[[#This Row],[Type de réponse]]='Paramètre (masquer)'!$A$10,Tableau1[[#This Row],[Nuit
ME/JE]],"")</f>
        <v/>
      </c>
      <c r="AH75" s="78" t="str">
        <f>IF(Tableau1[[#This Row],[Type de réponse]]='Paramètre (masquer)'!$A$10,Tableau1[[#This Row],[Nuit JE/VE]],"")</f>
        <v/>
      </c>
      <c r="AI75" s="78" t="str">
        <f>IF(Tableau1[[#This Row],[Type de réponse]]='Paramètre (masquer)'!$A$10,Tableau1[[#This Row],[Nuit
VE/SA]],"")</f>
        <v/>
      </c>
      <c r="AJ75" s="78" t="str">
        <f>IF(Tableau1[[#This Row],[Type de réponse]]='Paramètre (masquer)'!$A$10,Tableau1[[#This Row],[Nuit
SA/DI]],"")</f>
        <v/>
      </c>
      <c r="AK75" s="78" t="str">
        <f>IF(Tableau1[[#This Row],[Type de réponse]]='Paramètre (masquer)'!$A$10,Tableau1[[#This Row],[Nuit
DI/LU]],"")</f>
        <v/>
      </c>
      <c r="AL75" s="76" t="str">
        <f>IF(Tableau1[[#This Row],[Nuit
LU /MA]]="Oui",0,IF(Tableau1[[#This Row],[Nuit
LU /MA]]="Non",1,""))</f>
        <v/>
      </c>
      <c r="AM75" s="76" t="str">
        <f>IF(Tableau1[[#This Row],[Nuit
MA/ ME]]="Oui",0,IF(Tableau1[[#This Row],[Nuit
MA/ ME]]="Non",1,""))</f>
        <v/>
      </c>
      <c r="AN75" s="76" t="str">
        <f>IF(Tableau1[[#This Row],[Nuit
ME/ JE]]="Oui",0,IF(Tableau1[[#This Row],[Nuit
ME/ JE]]="Non",1,""))</f>
        <v/>
      </c>
      <c r="AO75" s="76" t="str">
        <f>IF(Tableau1[[#This Row],[Nuit JE/ VE]]="Oui",0,IF(Tableau1[[#This Row],[Nuit JE/ VE]]="Non",1,""))</f>
        <v/>
      </c>
      <c r="AP75" s="76" t="str">
        <f>IF(Tableau1[[#This Row],[Nuit
VE/ SA]]="Oui",0,IF(Tableau1[[#This Row],[Nuit
VE/ SA]]="Non",1,""))</f>
        <v/>
      </c>
      <c r="AQ75" s="76" t="str">
        <f>IF(Tableau1[[#This Row],[Nuit
SA/ DI]]="Oui",0,IF(Tableau1[[#This Row],[Nuit
SA/ DI]]="Non",1,""))</f>
        <v/>
      </c>
      <c r="AR75" s="76" t="str">
        <f>IF(Tableau1[[#This Row],[Nuit
DI/ LU]]="Oui",0,IF(Tableau1[[#This Row],[Nuit
DI/ LU]]="Non",1,""))</f>
        <v/>
      </c>
      <c r="AS75" s="76" t="str">
        <f>IF(Tableau1[[#This Row],[Type de réponse]]='Paramètre (masquer)'!$A$10,Tableau1[[#This Row],[FE]],"")</f>
        <v/>
      </c>
      <c r="AT75" s="76" t="str">
        <f>_xlfn.CONCAT(Tableau1[[#This Row],[LUN]:[DIM]])</f>
        <v/>
      </c>
      <c r="AU75" s="79"/>
      <c r="AV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" s="76" t="e">
        <f>Tableau1[[#This Row],[Nbre de nuits sur la période]]*Tableau1[[#This Row],[Nombre de train accédant / nuit *]]</f>
        <v>#VALUE!</v>
      </c>
      <c r="AY75" s="76" t="e">
        <f>Tableau1[[#This Row],[Uo voies - nuit]]*((59*400/1000)+5)</f>
        <v>#VALUE!</v>
      </c>
    </row>
    <row r="76" spans="1:51" ht="15.75">
      <c r="A76" s="51">
        <f t="shared" si="2"/>
        <v>63</v>
      </c>
      <c r="B76" s="85"/>
      <c r="C76" s="52" t="str">
        <f>IFERROR(VLOOKUP(Tableau1[[#This Row],[Site *
Un fichier Excel par DT]],Tableau7[[#All],[Nom de la gare]:[EIC]],5,FALSE),"")</f>
        <v/>
      </c>
      <c r="D76" s="77"/>
      <c r="E76" s="74"/>
      <c r="F76" s="74"/>
      <c r="G76" s="76"/>
      <c r="H76" s="72" t="str">
        <f>IF(Tableau1[[#This Row],[Régime d''utilisation (Quotidien ? Oui ou Non)]]="Oui","Oui","Non")</f>
        <v>Non</v>
      </c>
      <c r="I76" s="72" t="str">
        <f>IF(Tableau1[[#This Row],[Régime d''utilisation (Quotidien ? Oui ou Non)]]="Oui","Oui","Non")</f>
        <v>Non</v>
      </c>
      <c r="J76" s="72" t="str">
        <f>IF(Tableau1[[#This Row],[Régime d''utilisation (Quotidien ? Oui ou Non)]]="Oui","Oui","Non")</f>
        <v>Non</v>
      </c>
      <c r="K76" s="72" t="str">
        <f>IF(Tableau1[[#This Row],[Régime d''utilisation (Quotidien ? Oui ou Non)]]="Oui","Oui","Non")</f>
        <v>Non</v>
      </c>
      <c r="L76" s="72" t="str">
        <f>IF(Tableau1[[#This Row],[Régime d''utilisation (Quotidien ? Oui ou Non)]]="Oui","Oui","Non")</f>
        <v>Non</v>
      </c>
      <c r="M76" s="72" t="str">
        <f>IF(Tableau1[[#This Row],[Régime d''utilisation (Quotidien ? Oui ou Non)]]="Oui","Oui","Non")</f>
        <v>Non</v>
      </c>
      <c r="N76" s="72" t="str">
        <f>IF(Tableau1[[#This Row],[Régime d''utilisation (Quotidien ? Oui ou Non)]]="Oui","Oui","Non")</f>
        <v>Non</v>
      </c>
      <c r="O76" s="72" t="str">
        <f>IF(Tableau1[[#This Row],[Régime d''utilisation (Quotidien ? Oui ou Non)]]="Oui","Oui","Non")</f>
        <v>Non</v>
      </c>
      <c r="P76" s="76"/>
      <c r="Q76" s="76"/>
      <c r="R76" s="76"/>
      <c r="S76" s="52" t="str">
        <f t="shared" si="0"/>
        <v>Compris entre 00h00 et 5h00</v>
      </c>
      <c r="T76" s="76"/>
      <c r="U76" s="53" t="str">
        <f t="shared" si="1"/>
        <v>Voyageur</v>
      </c>
      <c r="V76" s="76"/>
      <c r="W76" s="76"/>
      <c r="X76" s="76"/>
      <c r="Y76" s="76"/>
      <c r="Z76" s="76"/>
      <c r="AA76" s="76"/>
      <c r="AB76" s="53">
        <f>400</f>
        <v>400</v>
      </c>
      <c r="AC76" s="78" t="str">
        <f>IF(Tableau1[[#This Row],[Type de réponse]]='Paramètre (masquer)'!$A$10,Tableau1[[#This Row],[Période de début *]],"")</f>
        <v/>
      </c>
      <c r="AD76" s="78" t="str">
        <f>IF(Tableau1[[#This Row],[Type de réponse]]='Paramètre (masquer)'!$A$10,Tableau1[[#This Row],[Période de fin *]],"")</f>
        <v/>
      </c>
      <c r="AE76" s="78" t="str">
        <f>IF(Tableau1[[#This Row],[Type de réponse]]='Paramètre (masquer)'!$A$10,Tableau1[[#This Row],[Nuit
LU/MA]],"")</f>
        <v/>
      </c>
      <c r="AF76" s="78" t="str">
        <f>IF(Tableau1[[#This Row],[Type de réponse]]='Paramètre (masquer)'!$A$10,Tableau1[[#This Row],[Nuit
MA/ME]],"")</f>
        <v/>
      </c>
      <c r="AG76" s="78" t="str">
        <f>IF(Tableau1[[#This Row],[Type de réponse]]='Paramètre (masquer)'!$A$10,Tableau1[[#This Row],[Nuit
ME/JE]],"")</f>
        <v/>
      </c>
      <c r="AH76" s="78" t="str">
        <f>IF(Tableau1[[#This Row],[Type de réponse]]='Paramètre (masquer)'!$A$10,Tableau1[[#This Row],[Nuit JE/VE]],"")</f>
        <v/>
      </c>
      <c r="AI76" s="78" t="str">
        <f>IF(Tableau1[[#This Row],[Type de réponse]]='Paramètre (masquer)'!$A$10,Tableau1[[#This Row],[Nuit
VE/SA]],"")</f>
        <v/>
      </c>
      <c r="AJ76" s="78" t="str">
        <f>IF(Tableau1[[#This Row],[Type de réponse]]='Paramètre (masquer)'!$A$10,Tableau1[[#This Row],[Nuit
SA/DI]],"")</f>
        <v/>
      </c>
      <c r="AK76" s="78" t="str">
        <f>IF(Tableau1[[#This Row],[Type de réponse]]='Paramètre (masquer)'!$A$10,Tableau1[[#This Row],[Nuit
DI/LU]],"")</f>
        <v/>
      </c>
      <c r="AL76" s="76" t="str">
        <f>IF(Tableau1[[#This Row],[Nuit
LU /MA]]="Oui",0,IF(Tableau1[[#This Row],[Nuit
LU /MA]]="Non",1,""))</f>
        <v/>
      </c>
      <c r="AM76" s="76" t="str">
        <f>IF(Tableau1[[#This Row],[Nuit
MA/ ME]]="Oui",0,IF(Tableau1[[#This Row],[Nuit
MA/ ME]]="Non",1,""))</f>
        <v/>
      </c>
      <c r="AN76" s="76" t="str">
        <f>IF(Tableau1[[#This Row],[Nuit
ME/ JE]]="Oui",0,IF(Tableau1[[#This Row],[Nuit
ME/ JE]]="Non",1,""))</f>
        <v/>
      </c>
      <c r="AO76" s="76" t="str">
        <f>IF(Tableau1[[#This Row],[Nuit JE/ VE]]="Oui",0,IF(Tableau1[[#This Row],[Nuit JE/ VE]]="Non",1,""))</f>
        <v/>
      </c>
      <c r="AP76" s="76" t="str">
        <f>IF(Tableau1[[#This Row],[Nuit
VE/ SA]]="Oui",0,IF(Tableau1[[#This Row],[Nuit
VE/ SA]]="Non",1,""))</f>
        <v/>
      </c>
      <c r="AQ76" s="76" t="str">
        <f>IF(Tableau1[[#This Row],[Nuit
SA/ DI]]="Oui",0,IF(Tableau1[[#This Row],[Nuit
SA/ DI]]="Non",1,""))</f>
        <v/>
      </c>
      <c r="AR76" s="76" t="str">
        <f>IF(Tableau1[[#This Row],[Nuit
DI/ LU]]="Oui",0,IF(Tableau1[[#This Row],[Nuit
DI/ LU]]="Non",1,""))</f>
        <v/>
      </c>
      <c r="AS76" s="76" t="str">
        <f>IF(Tableau1[[#This Row],[Type de réponse]]='Paramètre (masquer)'!$A$10,Tableau1[[#This Row],[FE]],"")</f>
        <v/>
      </c>
      <c r="AT76" s="76" t="str">
        <f>_xlfn.CONCAT(Tableau1[[#This Row],[LUN]:[DIM]])</f>
        <v/>
      </c>
      <c r="AU76" s="79"/>
      <c r="AV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" s="76" t="e">
        <f>Tableau1[[#This Row],[Nbre de nuits sur la période]]*Tableau1[[#This Row],[Nombre de train accédant / nuit *]]</f>
        <v>#VALUE!</v>
      </c>
      <c r="AY76" s="76" t="e">
        <f>Tableau1[[#This Row],[Uo voies - nuit]]*((59*400/1000)+5)</f>
        <v>#VALUE!</v>
      </c>
    </row>
    <row r="77" spans="1:51" ht="15.75">
      <c r="A77" s="51">
        <f t="shared" si="2"/>
        <v>64</v>
      </c>
      <c r="B77" s="85"/>
      <c r="C77" s="52" t="str">
        <f>IFERROR(VLOOKUP(Tableau1[[#This Row],[Site *
Un fichier Excel par DT]],Tableau7[[#All],[Nom de la gare]:[EIC]],5,FALSE),"")</f>
        <v/>
      </c>
      <c r="D77" s="77"/>
      <c r="E77" s="74"/>
      <c r="F77" s="74"/>
      <c r="G77" s="76"/>
      <c r="H77" s="72" t="str">
        <f>IF(Tableau1[[#This Row],[Régime d''utilisation (Quotidien ? Oui ou Non)]]="Oui","Oui","Non")</f>
        <v>Non</v>
      </c>
      <c r="I77" s="72" t="str">
        <f>IF(Tableau1[[#This Row],[Régime d''utilisation (Quotidien ? Oui ou Non)]]="Oui","Oui","Non")</f>
        <v>Non</v>
      </c>
      <c r="J77" s="72" t="str">
        <f>IF(Tableau1[[#This Row],[Régime d''utilisation (Quotidien ? Oui ou Non)]]="Oui","Oui","Non")</f>
        <v>Non</v>
      </c>
      <c r="K77" s="72" t="str">
        <f>IF(Tableau1[[#This Row],[Régime d''utilisation (Quotidien ? Oui ou Non)]]="Oui","Oui","Non")</f>
        <v>Non</v>
      </c>
      <c r="L77" s="72" t="str">
        <f>IF(Tableau1[[#This Row],[Régime d''utilisation (Quotidien ? Oui ou Non)]]="Oui","Oui","Non")</f>
        <v>Non</v>
      </c>
      <c r="M77" s="72" t="str">
        <f>IF(Tableau1[[#This Row],[Régime d''utilisation (Quotidien ? Oui ou Non)]]="Oui","Oui","Non")</f>
        <v>Non</v>
      </c>
      <c r="N77" s="72" t="str">
        <f>IF(Tableau1[[#This Row],[Régime d''utilisation (Quotidien ? Oui ou Non)]]="Oui","Oui","Non")</f>
        <v>Non</v>
      </c>
      <c r="O77" s="72" t="str">
        <f>IF(Tableau1[[#This Row],[Régime d''utilisation (Quotidien ? Oui ou Non)]]="Oui","Oui","Non")</f>
        <v>Non</v>
      </c>
      <c r="P77" s="76"/>
      <c r="Q77" s="76"/>
      <c r="R77" s="76"/>
      <c r="S77" s="52" t="str">
        <f t="shared" si="0"/>
        <v>Compris entre 00h00 et 5h00</v>
      </c>
      <c r="T77" s="76"/>
      <c r="U77" s="53" t="str">
        <f t="shared" si="1"/>
        <v>Voyageur</v>
      </c>
      <c r="V77" s="76"/>
      <c r="W77" s="76"/>
      <c r="X77" s="76"/>
      <c r="Y77" s="76"/>
      <c r="Z77" s="76"/>
      <c r="AA77" s="76"/>
      <c r="AB77" s="53">
        <f>400</f>
        <v>400</v>
      </c>
      <c r="AC77" s="78" t="str">
        <f>IF(Tableau1[[#This Row],[Type de réponse]]='Paramètre (masquer)'!$A$10,Tableau1[[#This Row],[Période de début *]],"")</f>
        <v/>
      </c>
      <c r="AD77" s="78" t="str">
        <f>IF(Tableau1[[#This Row],[Type de réponse]]='Paramètre (masquer)'!$A$10,Tableau1[[#This Row],[Période de fin *]],"")</f>
        <v/>
      </c>
      <c r="AE77" s="78" t="str">
        <f>IF(Tableau1[[#This Row],[Type de réponse]]='Paramètre (masquer)'!$A$10,Tableau1[[#This Row],[Nuit
LU/MA]],"")</f>
        <v/>
      </c>
      <c r="AF77" s="78" t="str">
        <f>IF(Tableau1[[#This Row],[Type de réponse]]='Paramètre (masquer)'!$A$10,Tableau1[[#This Row],[Nuit
MA/ME]],"")</f>
        <v/>
      </c>
      <c r="AG77" s="78" t="str">
        <f>IF(Tableau1[[#This Row],[Type de réponse]]='Paramètre (masquer)'!$A$10,Tableau1[[#This Row],[Nuit
ME/JE]],"")</f>
        <v/>
      </c>
      <c r="AH77" s="78" t="str">
        <f>IF(Tableau1[[#This Row],[Type de réponse]]='Paramètre (masquer)'!$A$10,Tableau1[[#This Row],[Nuit JE/VE]],"")</f>
        <v/>
      </c>
      <c r="AI77" s="78" t="str">
        <f>IF(Tableau1[[#This Row],[Type de réponse]]='Paramètre (masquer)'!$A$10,Tableau1[[#This Row],[Nuit
VE/SA]],"")</f>
        <v/>
      </c>
      <c r="AJ77" s="78" t="str">
        <f>IF(Tableau1[[#This Row],[Type de réponse]]='Paramètre (masquer)'!$A$10,Tableau1[[#This Row],[Nuit
SA/DI]],"")</f>
        <v/>
      </c>
      <c r="AK77" s="78" t="str">
        <f>IF(Tableau1[[#This Row],[Type de réponse]]='Paramètre (masquer)'!$A$10,Tableau1[[#This Row],[Nuit
DI/LU]],"")</f>
        <v/>
      </c>
      <c r="AL77" s="76" t="str">
        <f>IF(Tableau1[[#This Row],[Nuit
LU /MA]]="Oui",0,IF(Tableau1[[#This Row],[Nuit
LU /MA]]="Non",1,""))</f>
        <v/>
      </c>
      <c r="AM77" s="76" t="str">
        <f>IF(Tableau1[[#This Row],[Nuit
MA/ ME]]="Oui",0,IF(Tableau1[[#This Row],[Nuit
MA/ ME]]="Non",1,""))</f>
        <v/>
      </c>
      <c r="AN77" s="76" t="str">
        <f>IF(Tableau1[[#This Row],[Nuit
ME/ JE]]="Oui",0,IF(Tableau1[[#This Row],[Nuit
ME/ JE]]="Non",1,""))</f>
        <v/>
      </c>
      <c r="AO77" s="76" t="str">
        <f>IF(Tableau1[[#This Row],[Nuit JE/ VE]]="Oui",0,IF(Tableau1[[#This Row],[Nuit JE/ VE]]="Non",1,""))</f>
        <v/>
      </c>
      <c r="AP77" s="76" t="str">
        <f>IF(Tableau1[[#This Row],[Nuit
VE/ SA]]="Oui",0,IF(Tableau1[[#This Row],[Nuit
VE/ SA]]="Non",1,""))</f>
        <v/>
      </c>
      <c r="AQ77" s="76" t="str">
        <f>IF(Tableau1[[#This Row],[Nuit
SA/ DI]]="Oui",0,IF(Tableau1[[#This Row],[Nuit
SA/ DI]]="Non",1,""))</f>
        <v/>
      </c>
      <c r="AR77" s="76" t="str">
        <f>IF(Tableau1[[#This Row],[Nuit
DI/ LU]]="Oui",0,IF(Tableau1[[#This Row],[Nuit
DI/ LU]]="Non",1,""))</f>
        <v/>
      </c>
      <c r="AS77" s="76" t="str">
        <f>IF(Tableau1[[#This Row],[Type de réponse]]='Paramètre (masquer)'!$A$10,Tableau1[[#This Row],[FE]],"")</f>
        <v/>
      </c>
      <c r="AT77" s="76" t="str">
        <f>_xlfn.CONCAT(Tableau1[[#This Row],[LUN]:[DIM]])</f>
        <v/>
      </c>
      <c r="AU77" s="79"/>
      <c r="AV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" s="76" t="e">
        <f>Tableau1[[#This Row],[Nbre de nuits sur la période]]*Tableau1[[#This Row],[Nombre de train accédant / nuit *]]</f>
        <v>#VALUE!</v>
      </c>
      <c r="AY77" s="76" t="e">
        <f>Tableau1[[#This Row],[Uo voies - nuit]]*((59*400/1000)+5)</f>
        <v>#VALUE!</v>
      </c>
    </row>
    <row r="78" spans="1:51" ht="15.75">
      <c r="A78" s="51">
        <f t="shared" si="2"/>
        <v>65</v>
      </c>
      <c r="B78" s="85"/>
      <c r="C78" s="52" t="str">
        <f>IFERROR(VLOOKUP(Tableau1[[#This Row],[Site *
Un fichier Excel par DT]],Tableau7[[#All],[Nom de la gare]:[EIC]],5,FALSE),"")</f>
        <v/>
      </c>
      <c r="D78" s="77"/>
      <c r="E78" s="74"/>
      <c r="F78" s="74"/>
      <c r="G78" s="76"/>
      <c r="H78" s="72" t="str">
        <f>IF(Tableau1[[#This Row],[Régime d''utilisation (Quotidien ? Oui ou Non)]]="Oui","Oui","Non")</f>
        <v>Non</v>
      </c>
      <c r="I78" s="72" t="str">
        <f>IF(Tableau1[[#This Row],[Régime d''utilisation (Quotidien ? Oui ou Non)]]="Oui","Oui","Non")</f>
        <v>Non</v>
      </c>
      <c r="J78" s="72" t="str">
        <f>IF(Tableau1[[#This Row],[Régime d''utilisation (Quotidien ? Oui ou Non)]]="Oui","Oui","Non")</f>
        <v>Non</v>
      </c>
      <c r="K78" s="72" t="str">
        <f>IF(Tableau1[[#This Row],[Régime d''utilisation (Quotidien ? Oui ou Non)]]="Oui","Oui","Non")</f>
        <v>Non</v>
      </c>
      <c r="L78" s="72" t="str">
        <f>IF(Tableau1[[#This Row],[Régime d''utilisation (Quotidien ? Oui ou Non)]]="Oui","Oui","Non")</f>
        <v>Non</v>
      </c>
      <c r="M78" s="72" t="str">
        <f>IF(Tableau1[[#This Row],[Régime d''utilisation (Quotidien ? Oui ou Non)]]="Oui","Oui","Non")</f>
        <v>Non</v>
      </c>
      <c r="N78" s="72" t="str">
        <f>IF(Tableau1[[#This Row],[Régime d''utilisation (Quotidien ? Oui ou Non)]]="Oui","Oui","Non")</f>
        <v>Non</v>
      </c>
      <c r="O78" s="72" t="str">
        <f>IF(Tableau1[[#This Row],[Régime d''utilisation (Quotidien ? Oui ou Non)]]="Oui","Oui","Non")</f>
        <v>Non</v>
      </c>
      <c r="P78" s="76"/>
      <c r="Q78" s="76"/>
      <c r="R78" s="76"/>
      <c r="S78" s="52" t="str">
        <f t="shared" ref="S78:S141" si="3">"Compris entre 00h00 et 5h00"</f>
        <v>Compris entre 00h00 et 5h00</v>
      </c>
      <c r="T78" s="76"/>
      <c r="U78" s="53" t="str">
        <f t="shared" ref="U78:U141" si="4">"Voyageur"</f>
        <v>Voyageur</v>
      </c>
      <c r="V78" s="76"/>
      <c r="W78" s="76"/>
      <c r="X78" s="76"/>
      <c r="Y78" s="76"/>
      <c r="Z78" s="76"/>
      <c r="AA78" s="76"/>
      <c r="AB78" s="53">
        <f>400</f>
        <v>400</v>
      </c>
      <c r="AC78" s="78" t="str">
        <f>IF(Tableau1[[#This Row],[Type de réponse]]='Paramètre (masquer)'!$A$10,Tableau1[[#This Row],[Période de début *]],"")</f>
        <v/>
      </c>
      <c r="AD78" s="78" t="str">
        <f>IF(Tableau1[[#This Row],[Type de réponse]]='Paramètre (masquer)'!$A$10,Tableau1[[#This Row],[Période de fin *]],"")</f>
        <v/>
      </c>
      <c r="AE78" s="78" t="str">
        <f>IF(Tableau1[[#This Row],[Type de réponse]]='Paramètre (masquer)'!$A$10,Tableau1[[#This Row],[Nuit
LU/MA]],"")</f>
        <v/>
      </c>
      <c r="AF78" s="78" t="str">
        <f>IF(Tableau1[[#This Row],[Type de réponse]]='Paramètre (masquer)'!$A$10,Tableau1[[#This Row],[Nuit
MA/ME]],"")</f>
        <v/>
      </c>
      <c r="AG78" s="78" t="str">
        <f>IF(Tableau1[[#This Row],[Type de réponse]]='Paramètre (masquer)'!$A$10,Tableau1[[#This Row],[Nuit
ME/JE]],"")</f>
        <v/>
      </c>
      <c r="AH78" s="78" t="str">
        <f>IF(Tableau1[[#This Row],[Type de réponse]]='Paramètre (masquer)'!$A$10,Tableau1[[#This Row],[Nuit JE/VE]],"")</f>
        <v/>
      </c>
      <c r="AI78" s="78" t="str">
        <f>IF(Tableau1[[#This Row],[Type de réponse]]='Paramètre (masquer)'!$A$10,Tableau1[[#This Row],[Nuit
VE/SA]],"")</f>
        <v/>
      </c>
      <c r="AJ78" s="78" t="str">
        <f>IF(Tableau1[[#This Row],[Type de réponse]]='Paramètre (masquer)'!$A$10,Tableau1[[#This Row],[Nuit
SA/DI]],"")</f>
        <v/>
      </c>
      <c r="AK78" s="78" t="str">
        <f>IF(Tableau1[[#This Row],[Type de réponse]]='Paramètre (masquer)'!$A$10,Tableau1[[#This Row],[Nuit
DI/LU]],"")</f>
        <v/>
      </c>
      <c r="AL78" s="76" t="str">
        <f>IF(Tableau1[[#This Row],[Nuit
LU /MA]]="Oui",0,IF(Tableau1[[#This Row],[Nuit
LU /MA]]="Non",1,""))</f>
        <v/>
      </c>
      <c r="AM78" s="76" t="str">
        <f>IF(Tableau1[[#This Row],[Nuit
MA/ ME]]="Oui",0,IF(Tableau1[[#This Row],[Nuit
MA/ ME]]="Non",1,""))</f>
        <v/>
      </c>
      <c r="AN78" s="76" t="str">
        <f>IF(Tableau1[[#This Row],[Nuit
ME/ JE]]="Oui",0,IF(Tableau1[[#This Row],[Nuit
ME/ JE]]="Non",1,""))</f>
        <v/>
      </c>
      <c r="AO78" s="76" t="str">
        <f>IF(Tableau1[[#This Row],[Nuit JE/ VE]]="Oui",0,IF(Tableau1[[#This Row],[Nuit JE/ VE]]="Non",1,""))</f>
        <v/>
      </c>
      <c r="AP78" s="76" t="str">
        <f>IF(Tableau1[[#This Row],[Nuit
VE/ SA]]="Oui",0,IF(Tableau1[[#This Row],[Nuit
VE/ SA]]="Non",1,""))</f>
        <v/>
      </c>
      <c r="AQ78" s="76" t="str">
        <f>IF(Tableau1[[#This Row],[Nuit
SA/ DI]]="Oui",0,IF(Tableau1[[#This Row],[Nuit
SA/ DI]]="Non",1,""))</f>
        <v/>
      </c>
      <c r="AR78" s="76" t="str">
        <f>IF(Tableau1[[#This Row],[Nuit
DI/ LU]]="Oui",0,IF(Tableau1[[#This Row],[Nuit
DI/ LU]]="Non",1,""))</f>
        <v/>
      </c>
      <c r="AS78" s="76" t="str">
        <f>IF(Tableau1[[#This Row],[Type de réponse]]='Paramètre (masquer)'!$A$10,Tableau1[[#This Row],[FE]],"")</f>
        <v/>
      </c>
      <c r="AT78" s="76" t="str">
        <f>_xlfn.CONCAT(Tableau1[[#This Row],[LUN]:[DIM]])</f>
        <v/>
      </c>
      <c r="AU78" s="79"/>
      <c r="AV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" s="76" t="e">
        <f>Tableau1[[#This Row],[Nbre de nuits sur la période]]*Tableau1[[#This Row],[Nombre de train accédant / nuit *]]</f>
        <v>#VALUE!</v>
      </c>
      <c r="AY78" s="76" t="e">
        <f>Tableau1[[#This Row],[Uo voies - nuit]]*((59*400/1000)+5)</f>
        <v>#VALUE!</v>
      </c>
    </row>
    <row r="79" spans="1:51" ht="15.75">
      <c r="A79" s="51">
        <f t="shared" ref="A79:A142" si="5">1+A78</f>
        <v>66</v>
      </c>
      <c r="B79" s="85"/>
      <c r="C79" s="52" t="str">
        <f>IFERROR(VLOOKUP(Tableau1[[#This Row],[Site *
Un fichier Excel par DT]],Tableau7[[#All],[Nom de la gare]:[EIC]],5,FALSE),"")</f>
        <v/>
      </c>
      <c r="D79" s="77"/>
      <c r="E79" s="74"/>
      <c r="F79" s="74"/>
      <c r="G79" s="76"/>
      <c r="H79" s="72" t="str">
        <f>IF(Tableau1[[#This Row],[Régime d''utilisation (Quotidien ? Oui ou Non)]]="Oui","Oui","Non")</f>
        <v>Non</v>
      </c>
      <c r="I79" s="72" t="str">
        <f>IF(Tableau1[[#This Row],[Régime d''utilisation (Quotidien ? Oui ou Non)]]="Oui","Oui","Non")</f>
        <v>Non</v>
      </c>
      <c r="J79" s="72" t="str">
        <f>IF(Tableau1[[#This Row],[Régime d''utilisation (Quotidien ? Oui ou Non)]]="Oui","Oui","Non")</f>
        <v>Non</v>
      </c>
      <c r="K79" s="72" t="str">
        <f>IF(Tableau1[[#This Row],[Régime d''utilisation (Quotidien ? Oui ou Non)]]="Oui","Oui","Non")</f>
        <v>Non</v>
      </c>
      <c r="L79" s="72" t="str">
        <f>IF(Tableau1[[#This Row],[Régime d''utilisation (Quotidien ? Oui ou Non)]]="Oui","Oui","Non")</f>
        <v>Non</v>
      </c>
      <c r="M79" s="72" t="str">
        <f>IF(Tableau1[[#This Row],[Régime d''utilisation (Quotidien ? Oui ou Non)]]="Oui","Oui","Non")</f>
        <v>Non</v>
      </c>
      <c r="N79" s="72" t="str">
        <f>IF(Tableau1[[#This Row],[Régime d''utilisation (Quotidien ? Oui ou Non)]]="Oui","Oui","Non")</f>
        <v>Non</v>
      </c>
      <c r="O79" s="72" t="str">
        <f>IF(Tableau1[[#This Row],[Régime d''utilisation (Quotidien ? Oui ou Non)]]="Oui","Oui","Non")</f>
        <v>Non</v>
      </c>
      <c r="P79" s="76"/>
      <c r="Q79" s="76"/>
      <c r="R79" s="76"/>
      <c r="S79" s="52" t="str">
        <f t="shared" si="3"/>
        <v>Compris entre 00h00 et 5h00</v>
      </c>
      <c r="T79" s="76"/>
      <c r="U79" s="53" t="str">
        <f t="shared" si="4"/>
        <v>Voyageur</v>
      </c>
      <c r="V79" s="76"/>
      <c r="W79" s="76"/>
      <c r="X79" s="76"/>
      <c r="Y79" s="76"/>
      <c r="Z79" s="76"/>
      <c r="AA79" s="76"/>
      <c r="AB79" s="53">
        <f>400</f>
        <v>400</v>
      </c>
      <c r="AC79" s="78" t="str">
        <f>IF(Tableau1[[#This Row],[Type de réponse]]='Paramètre (masquer)'!$A$10,Tableau1[[#This Row],[Période de début *]],"")</f>
        <v/>
      </c>
      <c r="AD79" s="78" t="str">
        <f>IF(Tableau1[[#This Row],[Type de réponse]]='Paramètre (masquer)'!$A$10,Tableau1[[#This Row],[Période de fin *]],"")</f>
        <v/>
      </c>
      <c r="AE79" s="78" t="str">
        <f>IF(Tableau1[[#This Row],[Type de réponse]]='Paramètre (masquer)'!$A$10,Tableau1[[#This Row],[Nuit
LU/MA]],"")</f>
        <v/>
      </c>
      <c r="AF79" s="78" t="str">
        <f>IF(Tableau1[[#This Row],[Type de réponse]]='Paramètre (masquer)'!$A$10,Tableau1[[#This Row],[Nuit
MA/ME]],"")</f>
        <v/>
      </c>
      <c r="AG79" s="78" t="str">
        <f>IF(Tableau1[[#This Row],[Type de réponse]]='Paramètre (masquer)'!$A$10,Tableau1[[#This Row],[Nuit
ME/JE]],"")</f>
        <v/>
      </c>
      <c r="AH79" s="78" t="str">
        <f>IF(Tableau1[[#This Row],[Type de réponse]]='Paramètre (masquer)'!$A$10,Tableau1[[#This Row],[Nuit JE/VE]],"")</f>
        <v/>
      </c>
      <c r="AI79" s="78" t="str">
        <f>IF(Tableau1[[#This Row],[Type de réponse]]='Paramètre (masquer)'!$A$10,Tableau1[[#This Row],[Nuit
VE/SA]],"")</f>
        <v/>
      </c>
      <c r="AJ79" s="78" t="str">
        <f>IF(Tableau1[[#This Row],[Type de réponse]]='Paramètre (masquer)'!$A$10,Tableau1[[#This Row],[Nuit
SA/DI]],"")</f>
        <v/>
      </c>
      <c r="AK79" s="78" t="str">
        <f>IF(Tableau1[[#This Row],[Type de réponse]]='Paramètre (masquer)'!$A$10,Tableau1[[#This Row],[Nuit
DI/LU]],"")</f>
        <v/>
      </c>
      <c r="AL79" s="76" t="str">
        <f>IF(Tableau1[[#This Row],[Nuit
LU /MA]]="Oui",0,IF(Tableau1[[#This Row],[Nuit
LU /MA]]="Non",1,""))</f>
        <v/>
      </c>
      <c r="AM79" s="76" t="str">
        <f>IF(Tableau1[[#This Row],[Nuit
MA/ ME]]="Oui",0,IF(Tableau1[[#This Row],[Nuit
MA/ ME]]="Non",1,""))</f>
        <v/>
      </c>
      <c r="AN79" s="76" t="str">
        <f>IF(Tableau1[[#This Row],[Nuit
ME/ JE]]="Oui",0,IF(Tableau1[[#This Row],[Nuit
ME/ JE]]="Non",1,""))</f>
        <v/>
      </c>
      <c r="AO79" s="76" t="str">
        <f>IF(Tableau1[[#This Row],[Nuit JE/ VE]]="Oui",0,IF(Tableau1[[#This Row],[Nuit JE/ VE]]="Non",1,""))</f>
        <v/>
      </c>
      <c r="AP79" s="76" t="str">
        <f>IF(Tableau1[[#This Row],[Nuit
VE/ SA]]="Oui",0,IF(Tableau1[[#This Row],[Nuit
VE/ SA]]="Non",1,""))</f>
        <v/>
      </c>
      <c r="AQ79" s="76" t="str">
        <f>IF(Tableau1[[#This Row],[Nuit
SA/ DI]]="Oui",0,IF(Tableau1[[#This Row],[Nuit
SA/ DI]]="Non",1,""))</f>
        <v/>
      </c>
      <c r="AR79" s="76" t="str">
        <f>IF(Tableau1[[#This Row],[Nuit
DI/ LU]]="Oui",0,IF(Tableau1[[#This Row],[Nuit
DI/ LU]]="Non",1,""))</f>
        <v/>
      </c>
      <c r="AS79" s="76" t="str">
        <f>IF(Tableau1[[#This Row],[Type de réponse]]='Paramètre (masquer)'!$A$10,Tableau1[[#This Row],[FE]],"")</f>
        <v/>
      </c>
      <c r="AT79" s="76" t="str">
        <f>_xlfn.CONCAT(Tableau1[[#This Row],[LUN]:[DIM]])</f>
        <v/>
      </c>
      <c r="AU79" s="79"/>
      <c r="AV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" s="76" t="e">
        <f>Tableau1[[#This Row],[Nbre de nuits sur la période]]*Tableau1[[#This Row],[Nombre de train accédant / nuit *]]</f>
        <v>#VALUE!</v>
      </c>
      <c r="AY79" s="76" t="e">
        <f>Tableau1[[#This Row],[Uo voies - nuit]]*((59*400/1000)+5)</f>
        <v>#VALUE!</v>
      </c>
    </row>
    <row r="80" spans="1:51" ht="15.75">
      <c r="A80" s="51">
        <f t="shared" si="5"/>
        <v>67</v>
      </c>
      <c r="B80" s="85"/>
      <c r="C80" s="52" t="str">
        <f>IFERROR(VLOOKUP(Tableau1[[#This Row],[Site *
Un fichier Excel par DT]],Tableau7[[#All],[Nom de la gare]:[EIC]],5,FALSE),"")</f>
        <v/>
      </c>
      <c r="D80" s="77"/>
      <c r="E80" s="74"/>
      <c r="F80" s="74"/>
      <c r="G80" s="76"/>
      <c r="H80" s="72" t="str">
        <f>IF(Tableau1[[#This Row],[Régime d''utilisation (Quotidien ? Oui ou Non)]]="Oui","Oui","Non")</f>
        <v>Non</v>
      </c>
      <c r="I80" s="72" t="str">
        <f>IF(Tableau1[[#This Row],[Régime d''utilisation (Quotidien ? Oui ou Non)]]="Oui","Oui","Non")</f>
        <v>Non</v>
      </c>
      <c r="J80" s="72" t="str">
        <f>IF(Tableau1[[#This Row],[Régime d''utilisation (Quotidien ? Oui ou Non)]]="Oui","Oui","Non")</f>
        <v>Non</v>
      </c>
      <c r="K80" s="72" t="str">
        <f>IF(Tableau1[[#This Row],[Régime d''utilisation (Quotidien ? Oui ou Non)]]="Oui","Oui","Non")</f>
        <v>Non</v>
      </c>
      <c r="L80" s="72" t="str">
        <f>IF(Tableau1[[#This Row],[Régime d''utilisation (Quotidien ? Oui ou Non)]]="Oui","Oui","Non")</f>
        <v>Non</v>
      </c>
      <c r="M80" s="72" t="str">
        <f>IF(Tableau1[[#This Row],[Régime d''utilisation (Quotidien ? Oui ou Non)]]="Oui","Oui","Non")</f>
        <v>Non</v>
      </c>
      <c r="N80" s="72" t="str">
        <f>IF(Tableau1[[#This Row],[Régime d''utilisation (Quotidien ? Oui ou Non)]]="Oui","Oui","Non")</f>
        <v>Non</v>
      </c>
      <c r="O80" s="72" t="str">
        <f>IF(Tableau1[[#This Row],[Régime d''utilisation (Quotidien ? Oui ou Non)]]="Oui","Oui","Non")</f>
        <v>Non</v>
      </c>
      <c r="P80" s="76"/>
      <c r="Q80" s="76"/>
      <c r="R80" s="76"/>
      <c r="S80" s="52" t="str">
        <f t="shared" si="3"/>
        <v>Compris entre 00h00 et 5h00</v>
      </c>
      <c r="T80" s="76"/>
      <c r="U80" s="53" t="str">
        <f t="shared" si="4"/>
        <v>Voyageur</v>
      </c>
      <c r="V80" s="76"/>
      <c r="W80" s="76"/>
      <c r="X80" s="76"/>
      <c r="Y80" s="76"/>
      <c r="Z80" s="76"/>
      <c r="AA80" s="76"/>
      <c r="AB80" s="53">
        <f>400</f>
        <v>400</v>
      </c>
      <c r="AC80" s="78" t="str">
        <f>IF(Tableau1[[#This Row],[Type de réponse]]='Paramètre (masquer)'!$A$10,Tableau1[[#This Row],[Période de début *]],"")</f>
        <v/>
      </c>
      <c r="AD80" s="78" t="str">
        <f>IF(Tableau1[[#This Row],[Type de réponse]]='Paramètre (masquer)'!$A$10,Tableau1[[#This Row],[Période de fin *]],"")</f>
        <v/>
      </c>
      <c r="AE80" s="78" t="str">
        <f>IF(Tableau1[[#This Row],[Type de réponse]]='Paramètre (masquer)'!$A$10,Tableau1[[#This Row],[Nuit
LU/MA]],"")</f>
        <v/>
      </c>
      <c r="AF80" s="78" t="str">
        <f>IF(Tableau1[[#This Row],[Type de réponse]]='Paramètre (masquer)'!$A$10,Tableau1[[#This Row],[Nuit
MA/ME]],"")</f>
        <v/>
      </c>
      <c r="AG80" s="78" t="str">
        <f>IF(Tableau1[[#This Row],[Type de réponse]]='Paramètre (masquer)'!$A$10,Tableau1[[#This Row],[Nuit
ME/JE]],"")</f>
        <v/>
      </c>
      <c r="AH80" s="78" t="str">
        <f>IF(Tableau1[[#This Row],[Type de réponse]]='Paramètre (masquer)'!$A$10,Tableau1[[#This Row],[Nuit JE/VE]],"")</f>
        <v/>
      </c>
      <c r="AI80" s="78" t="str">
        <f>IF(Tableau1[[#This Row],[Type de réponse]]='Paramètre (masquer)'!$A$10,Tableau1[[#This Row],[Nuit
VE/SA]],"")</f>
        <v/>
      </c>
      <c r="AJ80" s="78" t="str">
        <f>IF(Tableau1[[#This Row],[Type de réponse]]='Paramètre (masquer)'!$A$10,Tableau1[[#This Row],[Nuit
SA/DI]],"")</f>
        <v/>
      </c>
      <c r="AK80" s="78" t="str">
        <f>IF(Tableau1[[#This Row],[Type de réponse]]='Paramètre (masquer)'!$A$10,Tableau1[[#This Row],[Nuit
DI/LU]],"")</f>
        <v/>
      </c>
      <c r="AL80" s="76" t="str">
        <f>IF(Tableau1[[#This Row],[Nuit
LU /MA]]="Oui",0,IF(Tableau1[[#This Row],[Nuit
LU /MA]]="Non",1,""))</f>
        <v/>
      </c>
      <c r="AM80" s="76" t="str">
        <f>IF(Tableau1[[#This Row],[Nuit
MA/ ME]]="Oui",0,IF(Tableau1[[#This Row],[Nuit
MA/ ME]]="Non",1,""))</f>
        <v/>
      </c>
      <c r="AN80" s="76" t="str">
        <f>IF(Tableau1[[#This Row],[Nuit
ME/ JE]]="Oui",0,IF(Tableau1[[#This Row],[Nuit
ME/ JE]]="Non",1,""))</f>
        <v/>
      </c>
      <c r="AO80" s="76" t="str">
        <f>IF(Tableau1[[#This Row],[Nuit JE/ VE]]="Oui",0,IF(Tableau1[[#This Row],[Nuit JE/ VE]]="Non",1,""))</f>
        <v/>
      </c>
      <c r="AP80" s="76" t="str">
        <f>IF(Tableau1[[#This Row],[Nuit
VE/ SA]]="Oui",0,IF(Tableau1[[#This Row],[Nuit
VE/ SA]]="Non",1,""))</f>
        <v/>
      </c>
      <c r="AQ80" s="76" t="str">
        <f>IF(Tableau1[[#This Row],[Nuit
SA/ DI]]="Oui",0,IF(Tableau1[[#This Row],[Nuit
SA/ DI]]="Non",1,""))</f>
        <v/>
      </c>
      <c r="AR80" s="76" t="str">
        <f>IF(Tableau1[[#This Row],[Nuit
DI/ LU]]="Oui",0,IF(Tableau1[[#This Row],[Nuit
DI/ LU]]="Non",1,""))</f>
        <v/>
      </c>
      <c r="AS80" s="76" t="str">
        <f>IF(Tableau1[[#This Row],[Type de réponse]]='Paramètre (masquer)'!$A$10,Tableau1[[#This Row],[FE]],"")</f>
        <v/>
      </c>
      <c r="AT80" s="76" t="str">
        <f>_xlfn.CONCAT(Tableau1[[#This Row],[LUN]:[DIM]])</f>
        <v/>
      </c>
      <c r="AU80" s="79"/>
      <c r="AV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" s="76" t="e">
        <f>Tableau1[[#This Row],[Nbre de nuits sur la période]]*Tableau1[[#This Row],[Nombre de train accédant / nuit *]]</f>
        <v>#VALUE!</v>
      </c>
      <c r="AY80" s="76" t="e">
        <f>Tableau1[[#This Row],[Uo voies - nuit]]*((59*400/1000)+5)</f>
        <v>#VALUE!</v>
      </c>
    </row>
    <row r="81" spans="1:51" ht="15.75">
      <c r="A81" s="51">
        <f t="shared" si="5"/>
        <v>68</v>
      </c>
      <c r="B81" s="85"/>
      <c r="C81" s="52" t="str">
        <f>IFERROR(VLOOKUP(Tableau1[[#This Row],[Site *
Un fichier Excel par DT]],Tableau7[[#All],[Nom de la gare]:[EIC]],5,FALSE),"")</f>
        <v/>
      </c>
      <c r="D81" s="77"/>
      <c r="E81" s="74"/>
      <c r="F81" s="74"/>
      <c r="G81" s="76"/>
      <c r="H81" s="72" t="str">
        <f>IF(Tableau1[[#This Row],[Régime d''utilisation (Quotidien ? Oui ou Non)]]="Oui","Oui","Non")</f>
        <v>Non</v>
      </c>
      <c r="I81" s="72" t="str">
        <f>IF(Tableau1[[#This Row],[Régime d''utilisation (Quotidien ? Oui ou Non)]]="Oui","Oui","Non")</f>
        <v>Non</v>
      </c>
      <c r="J81" s="72" t="str">
        <f>IF(Tableau1[[#This Row],[Régime d''utilisation (Quotidien ? Oui ou Non)]]="Oui","Oui","Non")</f>
        <v>Non</v>
      </c>
      <c r="K81" s="72" t="str">
        <f>IF(Tableau1[[#This Row],[Régime d''utilisation (Quotidien ? Oui ou Non)]]="Oui","Oui","Non")</f>
        <v>Non</v>
      </c>
      <c r="L81" s="72" t="str">
        <f>IF(Tableau1[[#This Row],[Régime d''utilisation (Quotidien ? Oui ou Non)]]="Oui","Oui","Non")</f>
        <v>Non</v>
      </c>
      <c r="M81" s="72" t="str">
        <f>IF(Tableau1[[#This Row],[Régime d''utilisation (Quotidien ? Oui ou Non)]]="Oui","Oui","Non")</f>
        <v>Non</v>
      </c>
      <c r="N81" s="72" t="str">
        <f>IF(Tableau1[[#This Row],[Régime d''utilisation (Quotidien ? Oui ou Non)]]="Oui","Oui","Non")</f>
        <v>Non</v>
      </c>
      <c r="O81" s="72" t="str">
        <f>IF(Tableau1[[#This Row],[Régime d''utilisation (Quotidien ? Oui ou Non)]]="Oui","Oui","Non")</f>
        <v>Non</v>
      </c>
      <c r="P81" s="76"/>
      <c r="Q81" s="76"/>
      <c r="R81" s="76"/>
      <c r="S81" s="52" t="str">
        <f t="shared" si="3"/>
        <v>Compris entre 00h00 et 5h00</v>
      </c>
      <c r="T81" s="76"/>
      <c r="U81" s="53" t="str">
        <f t="shared" si="4"/>
        <v>Voyageur</v>
      </c>
      <c r="V81" s="76"/>
      <c r="W81" s="76"/>
      <c r="X81" s="76"/>
      <c r="Y81" s="76"/>
      <c r="Z81" s="76"/>
      <c r="AA81" s="76"/>
      <c r="AB81" s="53">
        <f>400</f>
        <v>400</v>
      </c>
      <c r="AC81" s="78" t="str">
        <f>IF(Tableau1[[#This Row],[Type de réponse]]='Paramètre (masquer)'!$A$10,Tableau1[[#This Row],[Période de début *]],"")</f>
        <v/>
      </c>
      <c r="AD81" s="78" t="str">
        <f>IF(Tableau1[[#This Row],[Type de réponse]]='Paramètre (masquer)'!$A$10,Tableau1[[#This Row],[Période de fin *]],"")</f>
        <v/>
      </c>
      <c r="AE81" s="78" t="str">
        <f>IF(Tableau1[[#This Row],[Type de réponse]]='Paramètre (masquer)'!$A$10,Tableau1[[#This Row],[Nuit
LU/MA]],"")</f>
        <v/>
      </c>
      <c r="AF81" s="78" t="str">
        <f>IF(Tableau1[[#This Row],[Type de réponse]]='Paramètre (masquer)'!$A$10,Tableau1[[#This Row],[Nuit
MA/ME]],"")</f>
        <v/>
      </c>
      <c r="AG81" s="78" t="str">
        <f>IF(Tableau1[[#This Row],[Type de réponse]]='Paramètre (masquer)'!$A$10,Tableau1[[#This Row],[Nuit
ME/JE]],"")</f>
        <v/>
      </c>
      <c r="AH81" s="78" t="str">
        <f>IF(Tableau1[[#This Row],[Type de réponse]]='Paramètre (masquer)'!$A$10,Tableau1[[#This Row],[Nuit JE/VE]],"")</f>
        <v/>
      </c>
      <c r="AI81" s="78" t="str">
        <f>IF(Tableau1[[#This Row],[Type de réponse]]='Paramètre (masquer)'!$A$10,Tableau1[[#This Row],[Nuit
VE/SA]],"")</f>
        <v/>
      </c>
      <c r="AJ81" s="78" t="str">
        <f>IF(Tableau1[[#This Row],[Type de réponse]]='Paramètre (masquer)'!$A$10,Tableau1[[#This Row],[Nuit
SA/DI]],"")</f>
        <v/>
      </c>
      <c r="AK81" s="78" t="str">
        <f>IF(Tableau1[[#This Row],[Type de réponse]]='Paramètre (masquer)'!$A$10,Tableau1[[#This Row],[Nuit
DI/LU]],"")</f>
        <v/>
      </c>
      <c r="AL81" s="76" t="str">
        <f>IF(Tableau1[[#This Row],[Nuit
LU /MA]]="Oui",0,IF(Tableau1[[#This Row],[Nuit
LU /MA]]="Non",1,""))</f>
        <v/>
      </c>
      <c r="AM81" s="76" t="str">
        <f>IF(Tableau1[[#This Row],[Nuit
MA/ ME]]="Oui",0,IF(Tableau1[[#This Row],[Nuit
MA/ ME]]="Non",1,""))</f>
        <v/>
      </c>
      <c r="AN81" s="76" t="str">
        <f>IF(Tableau1[[#This Row],[Nuit
ME/ JE]]="Oui",0,IF(Tableau1[[#This Row],[Nuit
ME/ JE]]="Non",1,""))</f>
        <v/>
      </c>
      <c r="AO81" s="76" t="str">
        <f>IF(Tableau1[[#This Row],[Nuit JE/ VE]]="Oui",0,IF(Tableau1[[#This Row],[Nuit JE/ VE]]="Non",1,""))</f>
        <v/>
      </c>
      <c r="AP81" s="76" t="str">
        <f>IF(Tableau1[[#This Row],[Nuit
VE/ SA]]="Oui",0,IF(Tableau1[[#This Row],[Nuit
VE/ SA]]="Non",1,""))</f>
        <v/>
      </c>
      <c r="AQ81" s="76" t="str">
        <f>IF(Tableau1[[#This Row],[Nuit
SA/ DI]]="Oui",0,IF(Tableau1[[#This Row],[Nuit
SA/ DI]]="Non",1,""))</f>
        <v/>
      </c>
      <c r="AR81" s="76" t="str">
        <f>IF(Tableau1[[#This Row],[Nuit
DI/ LU]]="Oui",0,IF(Tableau1[[#This Row],[Nuit
DI/ LU]]="Non",1,""))</f>
        <v/>
      </c>
      <c r="AS81" s="76" t="str">
        <f>IF(Tableau1[[#This Row],[Type de réponse]]='Paramètre (masquer)'!$A$10,Tableau1[[#This Row],[FE]],"")</f>
        <v/>
      </c>
      <c r="AT81" s="76" t="str">
        <f>_xlfn.CONCAT(Tableau1[[#This Row],[LUN]:[DIM]])</f>
        <v/>
      </c>
      <c r="AU81" s="79"/>
      <c r="AV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" s="76" t="e">
        <f>Tableau1[[#This Row],[Nbre de nuits sur la période]]*Tableau1[[#This Row],[Nombre de train accédant / nuit *]]</f>
        <v>#VALUE!</v>
      </c>
      <c r="AY81" s="76" t="e">
        <f>Tableau1[[#This Row],[Uo voies - nuit]]*((59*400/1000)+5)</f>
        <v>#VALUE!</v>
      </c>
    </row>
    <row r="82" spans="1:51" ht="15.75">
      <c r="A82" s="51">
        <f t="shared" si="5"/>
        <v>69</v>
      </c>
      <c r="B82" s="85"/>
      <c r="C82" s="52" t="str">
        <f>IFERROR(VLOOKUP(Tableau1[[#This Row],[Site *
Un fichier Excel par DT]],Tableau7[[#All],[Nom de la gare]:[EIC]],5,FALSE),"")</f>
        <v/>
      </c>
      <c r="D82" s="77"/>
      <c r="E82" s="74"/>
      <c r="F82" s="74"/>
      <c r="G82" s="76"/>
      <c r="H82" s="72" t="str">
        <f>IF(Tableau1[[#This Row],[Régime d''utilisation (Quotidien ? Oui ou Non)]]="Oui","Oui","Non")</f>
        <v>Non</v>
      </c>
      <c r="I82" s="72" t="str">
        <f>IF(Tableau1[[#This Row],[Régime d''utilisation (Quotidien ? Oui ou Non)]]="Oui","Oui","Non")</f>
        <v>Non</v>
      </c>
      <c r="J82" s="72" t="str">
        <f>IF(Tableau1[[#This Row],[Régime d''utilisation (Quotidien ? Oui ou Non)]]="Oui","Oui","Non")</f>
        <v>Non</v>
      </c>
      <c r="K82" s="72" t="str">
        <f>IF(Tableau1[[#This Row],[Régime d''utilisation (Quotidien ? Oui ou Non)]]="Oui","Oui","Non")</f>
        <v>Non</v>
      </c>
      <c r="L82" s="72" t="str">
        <f>IF(Tableau1[[#This Row],[Régime d''utilisation (Quotidien ? Oui ou Non)]]="Oui","Oui","Non")</f>
        <v>Non</v>
      </c>
      <c r="M82" s="72" t="str">
        <f>IF(Tableau1[[#This Row],[Régime d''utilisation (Quotidien ? Oui ou Non)]]="Oui","Oui","Non")</f>
        <v>Non</v>
      </c>
      <c r="N82" s="72" t="str">
        <f>IF(Tableau1[[#This Row],[Régime d''utilisation (Quotidien ? Oui ou Non)]]="Oui","Oui","Non")</f>
        <v>Non</v>
      </c>
      <c r="O82" s="72" t="str">
        <f>IF(Tableau1[[#This Row],[Régime d''utilisation (Quotidien ? Oui ou Non)]]="Oui","Oui","Non")</f>
        <v>Non</v>
      </c>
      <c r="P82" s="76"/>
      <c r="Q82" s="76"/>
      <c r="R82" s="76"/>
      <c r="S82" s="52" t="str">
        <f t="shared" si="3"/>
        <v>Compris entre 00h00 et 5h00</v>
      </c>
      <c r="T82" s="76"/>
      <c r="U82" s="53" t="str">
        <f t="shared" si="4"/>
        <v>Voyageur</v>
      </c>
      <c r="V82" s="76"/>
      <c r="W82" s="76"/>
      <c r="X82" s="76"/>
      <c r="Y82" s="76"/>
      <c r="Z82" s="76"/>
      <c r="AA82" s="76"/>
      <c r="AB82" s="53">
        <f>400</f>
        <v>400</v>
      </c>
      <c r="AC82" s="78" t="str">
        <f>IF(Tableau1[[#This Row],[Type de réponse]]='Paramètre (masquer)'!$A$10,Tableau1[[#This Row],[Période de début *]],"")</f>
        <v/>
      </c>
      <c r="AD82" s="78" t="str">
        <f>IF(Tableau1[[#This Row],[Type de réponse]]='Paramètre (masquer)'!$A$10,Tableau1[[#This Row],[Période de fin *]],"")</f>
        <v/>
      </c>
      <c r="AE82" s="78" t="str">
        <f>IF(Tableau1[[#This Row],[Type de réponse]]='Paramètre (masquer)'!$A$10,Tableau1[[#This Row],[Nuit
LU/MA]],"")</f>
        <v/>
      </c>
      <c r="AF82" s="78" t="str">
        <f>IF(Tableau1[[#This Row],[Type de réponse]]='Paramètre (masquer)'!$A$10,Tableau1[[#This Row],[Nuit
MA/ME]],"")</f>
        <v/>
      </c>
      <c r="AG82" s="78" t="str">
        <f>IF(Tableau1[[#This Row],[Type de réponse]]='Paramètre (masquer)'!$A$10,Tableau1[[#This Row],[Nuit
ME/JE]],"")</f>
        <v/>
      </c>
      <c r="AH82" s="78" t="str">
        <f>IF(Tableau1[[#This Row],[Type de réponse]]='Paramètre (masquer)'!$A$10,Tableau1[[#This Row],[Nuit JE/VE]],"")</f>
        <v/>
      </c>
      <c r="AI82" s="78" t="str">
        <f>IF(Tableau1[[#This Row],[Type de réponse]]='Paramètre (masquer)'!$A$10,Tableau1[[#This Row],[Nuit
VE/SA]],"")</f>
        <v/>
      </c>
      <c r="AJ82" s="78" t="str">
        <f>IF(Tableau1[[#This Row],[Type de réponse]]='Paramètre (masquer)'!$A$10,Tableau1[[#This Row],[Nuit
SA/DI]],"")</f>
        <v/>
      </c>
      <c r="AK82" s="78" t="str">
        <f>IF(Tableau1[[#This Row],[Type de réponse]]='Paramètre (masquer)'!$A$10,Tableau1[[#This Row],[Nuit
DI/LU]],"")</f>
        <v/>
      </c>
      <c r="AL82" s="76" t="str">
        <f>IF(Tableau1[[#This Row],[Nuit
LU /MA]]="Oui",0,IF(Tableau1[[#This Row],[Nuit
LU /MA]]="Non",1,""))</f>
        <v/>
      </c>
      <c r="AM82" s="76" t="str">
        <f>IF(Tableau1[[#This Row],[Nuit
MA/ ME]]="Oui",0,IF(Tableau1[[#This Row],[Nuit
MA/ ME]]="Non",1,""))</f>
        <v/>
      </c>
      <c r="AN82" s="76" t="str">
        <f>IF(Tableau1[[#This Row],[Nuit
ME/ JE]]="Oui",0,IF(Tableau1[[#This Row],[Nuit
ME/ JE]]="Non",1,""))</f>
        <v/>
      </c>
      <c r="AO82" s="76" t="str">
        <f>IF(Tableau1[[#This Row],[Nuit JE/ VE]]="Oui",0,IF(Tableau1[[#This Row],[Nuit JE/ VE]]="Non",1,""))</f>
        <v/>
      </c>
      <c r="AP82" s="76" t="str">
        <f>IF(Tableau1[[#This Row],[Nuit
VE/ SA]]="Oui",0,IF(Tableau1[[#This Row],[Nuit
VE/ SA]]="Non",1,""))</f>
        <v/>
      </c>
      <c r="AQ82" s="76" t="str">
        <f>IF(Tableau1[[#This Row],[Nuit
SA/ DI]]="Oui",0,IF(Tableau1[[#This Row],[Nuit
SA/ DI]]="Non",1,""))</f>
        <v/>
      </c>
      <c r="AR82" s="76" t="str">
        <f>IF(Tableau1[[#This Row],[Nuit
DI/ LU]]="Oui",0,IF(Tableau1[[#This Row],[Nuit
DI/ LU]]="Non",1,""))</f>
        <v/>
      </c>
      <c r="AS82" s="76" t="str">
        <f>IF(Tableau1[[#This Row],[Type de réponse]]='Paramètre (masquer)'!$A$10,Tableau1[[#This Row],[FE]],"")</f>
        <v/>
      </c>
      <c r="AT82" s="76" t="str">
        <f>_xlfn.CONCAT(Tableau1[[#This Row],[LUN]:[DIM]])</f>
        <v/>
      </c>
      <c r="AU82" s="79"/>
      <c r="AV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" s="76" t="e">
        <f>Tableau1[[#This Row],[Nbre de nuits sur la période]]*Tableau1[[#This Row],[Nombre de train accédant / nuit *]]</f>
        <v>#VALUE!</v>
      </c>
      <c r="AY82" s="76" t="e">
        <f>Tableau1[[#This Row],[Uo voies - nuit]]*((59*400/1000)+5)</f>
        <v>#VALUE!</v>
      </c>
    </row>
    <row r="83" spans="1:51" ht="15.75">
      <c r="A83" s="51">
        <f t="shared" si="5"/>
        <v>70</v>
      </c>
      <c r="B83" s="85"/>
      <c r="C83" s="52" t="str">
        <f>IFERROR(VLOOKUP(Tableau1[[#This Row],[Site *
Un fichier Excel par DT]],Tableau7[[#All],[Nom de la gare]:[EIC]],5,FALSE),"")</f>
        <v/>
      </c>
      <c r="D83" s="77"/>
      <c r="E83" s="74"/>
      <c r="F83" s="74"/>
      <c r="G83" s="76"/>
      <c r="H83" s="72" t="str">
        <f>IF(Tableau1[[#This Row],[Régime d''utilisation (Quotidien ? Oui ou Non)]]="Oui","Oui","Non")</f>
        <v>Non</v>
      </c>
      <c r="I83" s="72" t="str">
        <f>IF(Tableau1[[#This Row],[Régime d''utilisation (Quotidien ? Oui ou Non)]]="Oui","Oui","Non")</f>
        <v>Non</v>
      </c>
      <c r="J83" s="72" t="str">
        <f>IF(Tableau1[[#This Row],[Régime d''utilisation (Quotidien ? Oui ou Non)]]="Oui","Oui","Non")</f>
        <v>Non</v>
      </c>
      <c r="K83" s="72" t="str">
        <f>IF(Tableau1[[#This Row],[Régime d''utilisation (Quotidien ? Oui ou Non)]]="Oui","Oui","Non")</f>
        <v>Non</v>
      </c>
      <c r="L83" s="72" t="str">
        <f>IF(Tableau1[[#This Row],[Régime d''utilisation (Quotidien ? Oui ou Non)]]="Oui","Oui","Non")</f>
        <v>Non</v>
      </c>
      <c r="M83" s="72" t="str">
        <f>IF(Tableau1[[#This Row],[Régime d''utilisation (Quotidien ? Oui ou Non)]]="Oui","Oui","Non")</f>
        <v>Non</v>
      </c>
      <c r="N83" s="72" t="str">
        <f>IF(Tableau1[[#This Row],[Régime d''utilisation (Quotidien ? Oui ou Non)]]="Oui","Oui","Non")</f>
        <v>Non</v>
      </c>
      <c r="O83" s="72" t="str">
        <f>IF(Tableau1[[#This Row],[Régime d''utilisation (Quotidien ? Oui ou Non)]]="Oui","Oui","Non")</f>
        <v>Non</v>
      </c>
      <c r="P83" s="76"/>
      <c r="Q83" s="76"/>
      <c r="R83" s="76"/>
      <c r="S83" s="52" t="str">
        <f t="shared" si="3"/>
        <v>Compris entre 00h00 et 5h00</v>
      </c>
      <c r="T83" s="76"/>
      <c r="U83" s="53" t="str">
        <f t="shared" si="4"/>
        <v>Voyageur</v>
      </c>
      <c r="V83" s="76"/>
      <c r="W83" s="76"/>
      <c r="X83" s="76"/>
      <c r="Y83" s="76"/>
      <c r="Z83" s="76"/>
      <c r="AA83" s="76"/>
      <c r="AB83" s="53">
        <f>400</f>
        <v>400</v>
      </c>
      <c r="AC83" s="78" t="str">
        <f>IF(Tableau1[[#This Row],[Type de réponse]]='Paramètre (masquer)'!$A$10,Tableau1[[#This Row],[Période de début *]],"")</f>
        <v/>
      </c>
      <c r="AD83" s="78" t="str">
        <f>IF(Tableau1[[#This Row],[Type de réponse]]='Paramètre (masquer)'!$A$10,Tableau1[[#This Row],[Période de fin *]],"")</f>
        <v/>
      </c>
      <c r="AE83" s="78" t="str">
        <f>IF(Tableau1[[#This Row],[Type de réponse]]='Paramètre (masquer)'!$A$10,Tableau1[[#This Row],[Nuit
LU/MA]],"")</f>
        <v/>
      </c>
      <c r="AF83" s="78" t="str">
        <f>IF(Tableau1[[#This Row],[Type de réponse]]='Paramètre (masquer)'!$A$10,Tableau1[[#This Row],[Nuit
MA/ME]],"")</f>
        <v/>
      </c>
      <c r="AG83" s="78" t="str">
        <f>IF(Tableau1[[#This Row],[Type de réponse]]='Paramètre (masquer)'!$A$10,Tableau1[[#This Row],[Nuit
ME/JE]],"")</f>
        <v/>
      </c>
      <c r="AH83" s="78" t="str">
        <f>IF(Tableau1[[#This Row],[Type de réponse]]='Paramètre (masquer)'!$A$10,Tableau1[[#This Row],[Nuit JE/VE]],"")</f>
        <v/>
      </c>
      <c r="AI83" s="78" t="str">
        <f>IF(Tableau1[[#This Row],[Type de réponse]]='Paramètre (masquer)'!$A$10,Tableau1[[#This Row],[Nuit
VE/SA]],"")</f>
        <v/>
      </c>
      <c r="AJ83" s="78" t="str">
        <f>IF(Tableau1[[#This Row],[Type de réponse]]='Paramètre (masquer)'!$A$10,Tableau1[[#This Row],[Nuit
SA/DI]],"")</f>
        <v/>
      </c>
      <c r="AK83" s="78" t="str">
        <f>IF(Tableau1[[#This Row],[Type de réponse]]='Paramètre (masquer)'!$A$10,Tableau1[[#This Row],[Nuit
DI/LU]],"")</f>
        <v/>
      </c>
      <c r="AL83" s="76" t="str">
        <f>IF(Tableau1[[#This Row],[Nuit
LU /MA]]="Oui",0,IF(Tableau1[[#This Row],[Nuit
LU /MA]]="Non",1,""))</f>
        <v/>
      </c>
      <c r="AM83" s="76" t="str">
        <f>IF(Tableau1[[#This Row],[Nuit
MA/ ME]]="Oui",0,IF(Tableau1[[#This Row],[Nuit
MA/ ME]]="Non",1,""))</f>
        <v/>
      </c>
      <c r="AN83" s="76" t="str">
        <f>IF(Tableau1[[#This Row],[Nuit
ME/ JE]]="Oui",0,IF(Tableau1[[#This Row],[Nuit
ME/ JE]]="Non",1,""))</f>
        <v/>
      </c>
      <c r="AO83" s="76" t="str">
        <f>IF(Tableau1[[#This Row],[Nuit JE/ VE]]="Oui",0,IF(Tableau1[[#This Row],[Nuit JE/ VE]]="Non",1,""))</f>
        <v/>
      </c>
      <c r="AP83" s="76" t="str">
        <f>IF(Tableau1[[#This Row],[Nuit
VE/ SA]]="Oui",0,IF(Tableau1[[#This Row],[Nuit
VE/ SA]]="Non",1,""))</f>
        <v/>
      </c>
      <c r="AQ83" s="76" t="str">
        <f>IF(Tableau1[[#This Row],[Nuit
SA/ DI]]="Oui",0,IF(Tableau1[[#This Row],[Nuit
SA/ DI]]="Non",1,""))</f>
        <v/>
      </c>
      <c r="AR83" s="76" t="str">
        <f>IF(Tableau1[[#This Row],[Nuit
DI/ LU]]="Oui",0,IF(Tableau1[[#This Row],[Nuit
DI/ LU]]="Non",1,""))</f>
        <v/>
      </c>
      <c r="AS83" s="76" t="str">
        <f>IF(Tableau1[[#This Row],[Type de réponse]]='Paramètre (masquer)'!$A$10,Tableau1[[#This Row],[FE]],"")</f>
        <v/>
      </c>
      <c r="AT83" s="76" t="str">
        <f>_xlfn.CONCAT(Tableau1[[#This Row],[LUN]:[DIM]])</f>
        <v/>
      </c>
      <c r="AU83" s="79"/>
      <c r="AV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" s="76" t="e">
        <f>Tableau1[[#This Row],[Nbre de nuits sur la période]]*Tableau1[[#This Row],[Nombre de train accédant / nuit *]]</f>
        <v>#VALUE!</v>
      </c>
      <c r="AY83" s="76" t="e">
        <f>Tableau1[[#This Row],[Uo voies - nuit]]*((59*400/1000)+5)</f>
        <v>#VALUE!</v>
      </c>
    </row>
    <row r="84" spans="1:51" ht="15.75">
      <c r="A84" s="51">
        <f t="shared" si="5"/>
        <v>71</v>
      </c>
      <c r="B84" s="85"/>
      <c r="C84" s="52" t="str">
        <f>IFERROR(VLOOKUP(Tableau1[[#This Row],[Site *
Un fichier Excel par DT]],Tableau7[[#All],[Nom de la gare]:[EIC]],5,FALSE),"")</f>
        <v/>
      </c>
      <c r="D84" s="77"/>
      <c r="E84" s="74"/>
      <c r="F84" s="74"/>
      <c r="G84" s="76"/>
      <c r="H84" s="72" t="str">
        <f>IF(Tableau1[[#This Row],[Régime d''utilisation (Quotidien ? Oui ou Non)]]="Oui","Oui","Non")</f>
        <v>Non</v>
      </c>
      <c r="I84" s="72" t="str">
        <f>IF(Tableau1[[#This Row],[Régime d''utilisation (Quotidien ? Oui ou Non)]]="Oui","Oui","Non")</f>
        <v>Non</v>
      </c>
      <c r="J84" s="72" t="str">
        <f>IF(Tableau1[[#This Row],[Régime d''utilisation (Quotidien ? Oui ou Non)]]="Oui","Oui","Non")</f>
        <v>Non</v>
      </c>
      <c r="K84" s="72" t="str">
        <f>IF(Tableau1[[#This Row],[Régime d''utilisation (Quotidien ? Oui ou Non)]]="Oui","Oui","Non")</f>
        <v>Non</v>
      </c>
      <c r="L84" s="72" t="str">
        <f>IF(Tableau1[[#This Row],[Régime d''utilisation (Quotidien ? Oui ou Non)]]="Oui","Oui","Non")</f>
        <v>Non</v>
      </c>
      <c r="M84" s="72" t="str">
        <f>IF(Tableau1[[#This Row],[Régime d''utilisation (Quotidien ? Oui ou Non)]]="Oui","Oui","Non")</f>
        <v>Non</v>
      </c>
      <c r="N84" s="72" t="str">
        <f>IF(Tableau1[[#This Row],[Régime d''utilisation (Quotidien ? Oui ou Non)]]="Oui","Oui","Non")</f>
        <v>Non</v>
      </c>
      <c r="O84" s="72" t="str">
        <f>IF(Tableau1[[#This Row],[Régime d''utilisation (Quotidien ? Oui ou Non)]]="Oui","Oui","Non")</f>
        <v>Non</v>
      </c>
      <c r="P84" s="76"/>
      <c r="Q84" s="76"/>
      <c r="R84" s="76"/>
      <c r="S84" s="52" t="str">
        <f t="shared" si="3"/>
        <v>Compris entre 00h00 et 5h00</v>
      </c>
      <c r="T84" s="76"/>
      <c r="U84" s="53" t="str">
        <f t="shared" si="4"/>
        <v>Voyageur</v>
      </c>
      <c r="V84" s="76"/>
      <c r="W84" s="76"/>
      <c r="X84" s="76"/>
      <c r="Y84" s="76"/>
      <c r="Z84" s="76"/>
      <c r="AA84" s="76"/>
      <c r="AB84" s="53">
        <f>400</f>
        <v>400</v>
      </c>
      <c r="AC84" s="78" t="str">
        <f>IF(Tableau1[[#This Row],[Type de réponse]]='Paramètre (masquer)'!$A$10,Tableau1[[#This Row],[Période de début *]],"")</f>
        <v/>
      </c>
      <c r="AD84" s="78" t="str">
        <f>IF(Tableau1[[#This Row],[Type de réponse]]='Paramètre (masquer)'!$A$10,Tableau1[[#This Row],[Période de fin *]],"")</f>
        <v/>
      </c>
      <c r="AE84" s="78" t="str">
        <f>IF(Tableau1[[#This Row],[Type de réponse]]='Paramètre (masquer)'!$A$10,Tableau1[[#This Row],[Nuit
LU/MA]],"")</f>
        <v/>
      </c>
      <c r="AF84" s="78" t="str">
        <f>IF(Tableau1[[#This Row],[Type de réponse]]='Paramètre (masquer)'!$A$10,Tableau1[[#This Row],[Nuit
MA/ME]],"")</f>
        <v/>
      </c>
      <c r="AG84" s="78" t="str">
        <f>IF(Tableau1[[#This Row],[Type de réponse]]='Paramètre (masquer)'!$A$10,Tableau1[[#This Row],[Nuit
ME/JE]],"")</f>
        <v/>
      </c>
      <c r="AH84" s="78" t="str">
        <f>IF(Tableau1[[#This Row],[Type de réponse]]='Paramètre (masquer)'!$A$10,Tableau1[[#This Row],[Nuit JE/VE]],"")</f>
        <v/>
      </c>
      <c r="AI84" s="78" t="str">
        <f>IF(Tableau1[[#This Row],[Type de réponse]]='Paramètre (masquer)'!$A$10,Tableau1[[#This Row],[Nuit
VE/SA]],"")</f>
        <v/>
      </c>
      <c r="AJ84" s="78" t="str">
        <f>IF(Tableau1[[#This Row],[Type de réponse]]='Paramètre (masquer)'!$A$10,Tableau1[[#This Row],[Nuit
SA/DI]],"")</f>
        <v/>
      </c>
      <c r="AK84" s="78" t="str">
        <f>IF(Tableau1[[#This Row],[Type de réponse]]='Paramètre (masquer)'!$A$10,Tableau1[[#This Row],[Nuit
DI/LU]],"")</f>
        <v/>
      </c>
      <c r="AL84" s="76" t="str">
        <f>IF(Tableau1[[#This Row],[Nuit
LU /MA]]="Oui",0,IF(Tableau1[[#This Row],[Nuit
LU /MA]]="Non",1,""))</f>
        <v/>
      </c>
      <c r="AM84" s="76" t="str">
        <f>IF(Tableau1[[#This Row],[Nuit
MA/ ME]]="Oui",0,IF(Tableau1[[#This Row],[Nuit
MA/ ME]]="Non",1,""))</f>
        <v/>
      </c>
      <c r="AN84" s="76" t="str">
        <f>IF(Tableau1[[#This Row],[Nuit
ME/ JE]]="Oui",0,IF(Tableau1[[#This Row],[Nuit
ME/ JE]]="Non",1,""))</f>
        <v/>
      </c>
      <c r="AO84" s="76" t="str">
        <f>IF(Tableau1[[#This Row],[Nuit JE/ VE]]="Oui",0,IF(Tableau1[[#This Row],[Nuit JE/ VE]]="Non",1,""))</f>
        <v/>
      </c>
      <c r="AP84" s="76" t="str">
        <f>IF(Tableau1[[#This Row],[Nuit
VE/ SA]]="Oui",0,IF(Tableau1[[#This Row],[Nuit
VE/ SA]]="Non",1,""))</f>
        <v/>
      </c>
      <c r="AQ84" s="76" t="str">
        <f>IF(Tableau1[[#This Row],[Nuit
SA/ DI]]="Oui",0,IF(Tableau1[[#This Row],[Nuit
SA/ DI]]="Non",1,""))</f>
        <v/>
      </c>
      <c r="AR84" s="76" t="str">
        <f>IF(Tableau1[[#This Row],[Nuit
DI/ LU]]="Oui",0,IF(Tableau1[[#This Row],[Nuit
DI/ LU]]="Non",1,""))</f>
        <v/>
      </c>
      <c r="AS84" s="76" t="str">
        <f>IF(Tableau1[[#This Row],[Type de réponse]]='Paramètre (masquer)'!$A$10,Tableau1[[#This Row],[FE]],"")</f>
        <v/>
      </c>
      <c r="AT84" s="76" t="str">
        <f>_xlfn.CONCAT(Tableau1[[#This Row],[LUN]:[DIM]])</f>
        <v/>
      </c>
      <c r="AU84" s="79"/>
      <c r="AV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" s="76" t="e">
        <f>Tableau1[[#This Row],[Nbre de nuits sur la période]]*Tableau1[[#This Row],[Nombre de train accédant / nuit *]]</f>
        <v>#VALUE!</v>
      </c>
      <c r="AY84" s="76" t="e">
        <f>Tableau1[[#This Row],[Uo voies - nuit]]*((59*400/1000)+5)</f>
        <v>#VALUE!</v>
      </c>
    </row>
    <row r="85" spans="1:51" ht="15.75">
      <c r="A85" s="51">
        <f t="shared" si="5"/>
        <v>72</v>
      </c>
      <c r="B85" s="85"/>
      <c r="C85" s="52" t="str">
        <f>IFERROR(VLOOKUP(Tableau1[[#This Row],[Site *
Un fichier Excel par DT]],Tableau7[[#All],[Nom de la gare]:[EIC]],5,FALSE),"")</f>
        <v/>
      </c>
      <c r="D85" s="77"/>
      <c r="E85" s="74"/>
      <c r="F85" s="74"/>
      <c r="G85" s="76"/>
      <c r="H85" s="72" t="str">
        <f>IF(Tableau1[[#This Row],[Régime d''utilisation (Quotidien ? Oui ou Non)]]="Oui","Oui","Non")</f>
        <v>Non</v>
      </c>
      <c r="I85" s="72" t="str">
        <f>IF(Tableau1[[#This Row],[Régime d''utilisation (Quotidien ? Oui ou Non)]]="Oui","Oui","Non")</f>
        <v>Non</v>
      </c>
      <c r="J85" s="72" t="str">
        <f>IF(Tableau1[[#This Row],[Régime d''utilisation (Quotidien ? Oui ou Non)]]="Oui","Oui","Non")</f>
        <v>Non</v>
      </c>
      <c r="K85" s="72" t="str">
        <f>IF(Tableau1[[#This Row],[Régime d''utilisation (Quotidien ? Oui ou Non)]]="Oui","Oui","Non")</f>
        <v>Non</v>
      </c>
      <c r="L85" s="72" t="str">
        <f>IF(Tableau1[[#This Row],[Régime d''utilisation (Quotidien ? Oui ou Non)]]="Oui","Oui","Non")</f>
        <v>Non</v>
      </c>
      <c r="M85" s="72" t="str">
        <f>IF(Tableau1[[#This Row],[Régime d''utilisation (Quotidien ? Oui ou Non)]]="Oui","Oui","Non")</f>
        <v>Non</v>
      </c>
      <c r="N85" s="72" t="str">
        <f>IF(Tableau1[[#This Row],[Régime d''utilisation (Quotidien ? Oui ou Non)]]="Oui","Oui","Non")</f>
        <v>Non</v>
      </c>
      <c r="O85" s="72" t="str">
        <f>IF(Tableau1[[#This Row],[Régime d''utilisation (Quotidien ? Oui ou Non)]]="Oui","Oui","Non")</f>
        <v>Non</v>
      </c>
      <c r="P85" s="76"/>
      <c r="Q85" s="76"/>
      <c r="R85" s="76"/>
      <c r="S85" s="52" t="str">
        <f t="shared" si="3"/>
        <v>Compris entre 00h00 et 5h00</v>
      </c>
      <c r="T85" s="76"/>
      <c r="U85" s="53" t="str">
        <f t="shared" si="4"/>
        <v>Voyageur</v>
      </c>
      <c r="V85" s="76"/>
      <c r="W85" s="76"/>
      <c r="X85" s="76"/>
      <c r="Y85" s="76"/>
      <c r="Z85" s="76"/>
      <c r="AA85" s="76"/>
      <c r="AB85" s="53">
        <f>400</f>
        <v>400</v>
      </c>
      <c r="AC85" s="78" t="str">
        <f>IF(Tableau1[[#This Row],[Type de réponse]]='Paramètre (masquer)'!$A$10,Tableau1[[#This Row],[Période de début *]],"")</f>
        <v/>
      </c>
      <c r="AD85" s="78" t="str">
        <f>IF(Tableau1[[#This Row],[Type de réponse]]='Paramètre (masquer)'!$A$10,Tableau1[[#This Row],[Période de fin *]],"")</f>
        <v/>
      </c>
      <c r="AE85" s="78" t="str">
        <f>IF(Tableau1[[#This Row],[Type de réponse]]='Paramètre (masquer)'!$A$10,Tableau1[[#This Row],[Nuit
LU/MA]],"")</f>
        <v/>
      </c>
      <c r="AF85" s="78" t="str">
        <f>IF(Tableau1[[#This Row],[Type de réponse]]='Paramètre (masquer)'!$A$10,Tableau1[[#This Row],[Nuit
MA/ME]],"")</f>
        <v/>
      </c>
      <c r="AG85" s="78" t="str">
        <f>IF(Tableau1[[#This Row],[Type de réponse]]='Paramètre (masquer)'!$A$10,Tableau1[[#This Row],[Nuit
ME/JE]],"")</f>
        <v/>
      </c>
      <c r="AH85" s="78" t="str">
        <f>IF(Tableau1[[#This Row],[Type de réponse]]='Paramètre (masquer)'!$A$10,Tableau1[[#This Row],[Nuit JE/VE]],"")</f>
        <v/>
      </c>
      <c r="AI85" s="78" t="str">
        <f>IF(Tableau1[[#This Row],[Type de réponse]]='Paramètre (masquer)'!$A$10,Tableau1[[#This Row],[Nuit
VE/SA]],"")</f>
        <v/>
      </c>
      <c r="AJ85" s="78" t="str">
        <f>IF(Tableau1[[#This Row],[Type de réponse]]='Paramètre (masquer)'!$A$10,Tableau1[[#This Row],[Nuit
SA/DI]],"")</f>
        <v/>
      </c>
      <c r="AK85" s="78" t="str">
        <f>IF(Tableau1[[#This Row],[Type de réponse]]='Paramètre (masquer)'!$A$10,Tableau1[[#This Row],[Nuit
DI/LU]],"")</f>
        <v/>
      </c>
      <c r="AL85" s="76" t="str">
        <f>IF(Tableau1[[#This Row],[Nuit
LU /MA]]="Oui",0,IF(Tableau1[[#This Row],[Nuit
LU /MA]]="Non",1,""))</f>
        <v/>
      </c>
      <c r="AM85" s="76" t="str">
        <f>IF(Tableau1[[#This Row],[Nuit
MA/ ME]]="Oui",0,IF(Tableau1[[#This Row],[Nuit
MA/ ME]]="Non",1,""))</f>
        <v/>
      </c>
      <c r="AN85" s="76" t="str">
        <f>IF(Tableau1[[#This Row],[Nuit
ME/ JE]]="Oui",0,IF(Tableau1[[#This Row],[Nuit
ME/ JE]]="Non",1,""))</f>
        <v/>
      </c>
      <c r="AO85" s="76" t="str">
        <f>IF(Tableau1[[#This Row],[Nuit JE/ VE]]="Oui",0,IF(Tableau1[[#This Row],[Nuit JE/ VE]]="Non",1,""))</f>
        <v/>
      </c>
      <c r="AP85" s="76" t="str">
        <f>IF(Tableau1[[#This Row],[Nuit
VE/ SA]]="Oui",0,IF(Tableau1[[#This Row],[Nuit
VE/ SA]]="Non",1,""))</f>
        <v/>
      </c>
      <c r="AQ85" s="76" t="str">
        <f>IF(Tableau1[[#This Row],[Nuit
SA/ DI]]="Oui",0,IF(Tableau1[[#This Row],[Nuit
SA/ DI]]="Non",1,""))</f>
        <v/>
      </c>
      <c r="AR85" s="76" t="str">
        <f>IF(Tableau1[[#This Row],[Nuit
DI/ LU]]="Oui",0,IF(Tableau1[[#This Row],[Nuit
DI/ LU]]="Non",1,""))</f>
        <v/>
      </c>
      <c r="AS85" s="76" t="str">
        <f>IF(Tableau1[[#This Row],[Type de réponse]]='Paramètre (masquer)'!$A$10,Tableau1[[#This Row],[FE]],"")</f>
        <v/>
      </c>
      <c r="AT85" s="76" t="str">
        <f>_xlfn.CONCAT(Tableau1[[#This Row],[LUN]:[DIM]])</f>
        <v/>
      </c>
      <c r="AU85" s="79"/>
      <c r="AV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" s="76" t="e">
        <f>Tableau1[[#This Row],[Nbre de nuits sur la période]]*Tableau1[[#This Row],[Nombre de train accédant / nuit *]]</f>
        <v>#VALUE!</v>
      </c>
      <c r="AY85" s="76" t="e">
        <f>Tableau1[[#This Row],[Uo voies - nuit]]*((59*400/1000)+5)</f>
        <v>#VALUE!</v>
      </c>
    </row>
    <row r="86" spans="1:51" ht="15.75">
      <c r="A86" s="51">
        <f t="shared" si="5"/>
        <v>73</v>
      </c>
      <c r="B86" s="85"/>
      <c r="C86" s="52" t="str">
        <f>IFERROR(VLOOKUP(Tableau1[[#This Row],[Site *
Un fichier Excel par DT]],Tableau7[[#All],[Nom de la gare]:[EIC]],5,FALSE),"")</f>
        <v/>
      </c>
      <c r="D86" s="77"/>
      <c r="E86" s="74"/>
      <c r="F86" s="74"/>
      <c r="G86" s="76"/>
      <c r="H86" s="72" t="str">
        <f>IF(Tableau1[[#This Row],[Régime d''utilisation (Quotidien ? Oui ou Non)]]="Oui","Oui","Non")</f>
        <v>Non</v>
      </c>
      <c r="I86" s="72" t="str">
        <f>IF(Tableau1[[#This Row],[Régime d''utilisation (Quotidien ? Oui ou Non)]]="Oui","Oui","Non")</f>
        <v>Non</v>
      </c>
      <c r="J86" s="72" t="str">
        <f>IF(Tableau1[[#This Row],[Régime d''utilisation (Quotidien ? Oui ou Non)]]="Oui","Oui","Non")</f>
        <v>Non</v>
      </c>
      <c r="K86" s="72" t="str">
        <f>IF(Tableau1[[#This Row],[Régime d''utilisation (Quotidien ? Oui ou Non)]]="Oui","Oui","Non")</f>
        <v>Non</v>
      </c>
      <c r="L86" s="72" t="str">
        <f>IF(Tableau1[[#This Row],[Régime d''utilisation (Quotidien ? Oui ou Non)]]="Oui","Oui","Non")</f>
        <v>Non</v>
      </c>
      <c r="M86" s="72" t="str">
        <f>IF(Tableau1[[#This Row],[Régime d''utilisation (Quotidien ? Oui ou Non)]]="Oui","Oui","Non")</f>
        <v>Non</v>
      </c>
      <c r="N86" s="72" t="str">
        <f>IF(Tableau1[[#This Row],[Régime d''utilisation (Quotidien ? Oui ou Non)]]="Oui","Oui","Non")</f>
        <v>Non</v>
      </c>
      <c r="O86" s="72" t="str">
        <f>IF(Tableau1[[#This Row],[Régime d''utilisation (Quotidien ? Oui ou Non)]]="Oui","Oui","Non")</f>
        <v>Non</v>
      </c>
      <c r="P86" s="76"/>
      <c r="Q86" s="76"/>
      <c r="R86" s="76"/>
      <c r="S86" s="52" t="str">
        <f t="shared" si="3"/>
        <v>Compris entre 00h00 et 5h00</v>
      </c>
      <c r="T86" s="76"/>
      <c r="U86" s="53" t="str">
        <f t="shared" si="4"/>
        <v>Voyageur</v>
      </c>
      <c r="V86" s="76"/>
      <c r="W86" s="76"/>
      <c r="X86" s="76"/>
      <c r="Y86" s="76"/>
      <c r="Z86" s="76"/>
      <c r="AA86" s="76"/>
      <c r="AB86" s="53">
        <f>400</f>
        <v>400</v>
      </c>
      <c r="AC86" s="78" t="str">
        <f>IF(Tableau1[[#This Row],[Type de réponse]]='Paramètre (masquer)'!$A$10,Tableau1[[#This Row],[Période de début *]],"")</f>
        <v/>
      </c>
      <c r="AD86" s="78" t="str">
        <f>IF(Tableau1[[#This Row],[Type de réponse]]='Paramètre (masquer)'!$A$10,Tableau1[[#This Row],[Période de fin *]],"")</f>
        <v/>
      </c>
      <c r="AE86" s="78" t="str">
        <f>IF(Tableau1[[#This Row],[Type de réponse]]='Paramètre (masquer)'!$A$10,Tableau1[[#This Row],[Nuit
LU/MA]],"")</f>
        <v/>
      </c>
      <c r="AF86" s="78" t="str">
        <f>IF(Tableau1[[#This Row],[Type de réponse]]='Paramètre (masquer)'!$A$10,Tableau1[[#This Row],[Nuit
MA/ME]],"")</f>
        <v/>
      </c>
      <c r="AG86" s="78" t="str">
        <f>IF(Tableau1[[#This Row],[Type de réponse]]='Paramètre (masquer)'!$A$10,Tableau1[[#This Row],[Nuit
ME/JE]],"")</f>
        <v/>
      </c>
      <c r="AH86" s="78" t="str">
        <f>IF(Tableau1[[#This Row],[Type de réponse]]='Paramètre (masquer)'!$A$10,Tableau1[[#This Row],[Nuit JE/VE]],"")</f>
        <v/>
      </c>
      <c r="AI86" s="78" t="str">
        <f>IF(Tableau1[[#This Row],[Type de réponse]]='Paramètre (masquer)'!$A$10,Tableau1[[#This Row],[Nuit
VE/SA]],"")</f>
        <v/>
      </c>
      <c r="AJ86" s="78" t="str">
        <f>IF(Tableau1[[#This Row],[Type de réponse]]='Paramètre (masquer)'!$A$10,Tableau1[[#This Row],[Nuit
SA/DI]],"")</f>
        <v/>
      </c>
      <c r="AK86" s="78" t="str">
        <f>IF(Tableau1[[#This Row],[Type de réponse]]='Paramètre (masquer)'!$A$10,Tableau1[[#This Row],[Nuit
DI/LU]],"")</f>
        <v/>
      </c>
      <c r="AL86" s="76" t="str">
        <f>IF(Tableau1[[#This Row],[Nuit
LU /MA]]="Oui",0,IF(Tableau1[[#This Row],[Nuit
LU /MA]]="Non",1,""))</f>
        <v/>
      </c>
      <c r="AM86" s="76" t="str">
        <f>IF(Tableau1[[#This Row],[Nuit
MA/ ME]]="Oui",0,IF(Tableau1[[#This Row],[Nuit
MA/ ME]]="Non",1,""))</f>
        <v/>
      </c>
      <c r="AN86" s="76" t="str">
        <f>IF(Tableau1[[#This Row],[Nuit
ME/ JE]]="Oui",0,IF(Tableau1[[#This Row],[Nuit
ME/ JE]]="Non",1,""))</f>
        <v/>
      </c>
      <c r="AO86" s="76" t="str">
        <f>IF(Tableau1[[#This Row],[Nuit JE/ VE]]="Oui",0,IF(Tableau1[[#This Row],[Nuit JE/ VE]]="Non",1,""))</f>
        <v/>
      </c>
      <c r="AP86" s="76" t="str">
        <f>IF(Tableau1[[#This Row],[Nuit
VE/ SA]]="Oui",0,IF(Tableau1[[#This Row],[Nuit
VE/ SA]]="Non",1,""))</f>
        <v/>
      </c>
      <c r="AQ86" s="76" t="str">
        <f>IF(Tableau1[[#This Row],[Nuit
SA/ DI]]="Oui",0,IF(Tableau1[[#This Row],[Nuit
SA/ DI]]="Non",1,""))</f>
        <v/>
      </c>
      <c r="AR86" s="76" t="str">
        <f>IF(Tableau1[[#This Row],[Nuit
DI/ LU]]="Oui",0,IF(Tableau1[[#This Row],[Nuit
DI/ LU]]="Non",1,""))</f>
        <v/>
      </c>
      <c r="AS86" s="76" t="str">
        <f>IF(Tableau1[[#This Row],[Type de réponse]]='Paramètre (masquer)'!$A$10,Tableau1[[#This Row],[FE]],"")</f>
        <v/>
      </c>
      <c r="AT86" s="76" t="str">
        <f>_xlfn.CONCAT(Tableau1[[#This Row],[LUN]:[DIM]])</f>
        <v/>
      </c>
      <c r="AU86" s="79"/>
      <c r="AV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" s="76" t="e">
        <f>Tableau1[[#This Row],[Nbre de nuits sur la période]]*Tableau1[[#This Row],[Nombre de train accédant / nuit *]]</f>
        <v>#VALUE!</v>
      </c>
      <c r="AY86" s="76" t="e">
        <f>Tableau1[[#This Row],[Uo voies - nuit]]*((59*400/1000)+5)</f>
        <v>#VALUE!</v>
      </c>
    </row>
    <row r="87" spans="1:51" ht="15.75">
      <c r="A87" s="51">
        <f t="shared" si="5"/>
        <v>74</v>
      </c>
      <c r="B87" s="85"/>
      <c r="C87" s="52" t="str">
        <f>IFERROR(VLOOKUP(Tableau1[[#This Row],[Site *
Un fichier Excel par DT]],Tableau7[[#All],[Nom de la gare]:[EIC]],5,FALSE),"")</f>
        <v/>
      </c>
      <c r="D87" s="77"/>
      <c r="E87" s="74"/>
      <c r="F87" s="74"/>
      <c r="G87" s="76"/>
      <c r="H87" s="72" t="str">
        <f>IF(Tableau1[[#This Row],[Régime d''utilisation (Quotidien ? Oui ou Non)]]="Oui","Oui","Non")</f>
        <v>Non</v>
      </c>
      <c r="I87" s="72" t="str">
        <f>IF(Tableau1[[#This Row],[Régime d''utilisation (Quotidien ? Oui ou Non)]]="Oui","Oui","Non")</f>
        <v>Non</v>
      </c>
      <c r="J87" s="72" t="str">
        <f>IF(Tableau1[[#This Row],[Régime d''utilisation (Quotidien ? Oui ou Non)]]="Oui","Oui","Non")</f>
        <v>Non</v>
      </c>
      <c r="K87" s="72" t="str">
        <f>IF(Tableau1[[#This Row],[Régime d''utilisation (Quotidien ? Oui ou Non)]]="Oui","Oui","Non")</f>
        <v>Non</v>
      </c>
      <c r="L87" s="72" t="str">
        <f>IF(Tableau1[[#This Row],[Régime d''utilisation (Quotidien ? Oui ou Non)]]="Oui","Oui","Non")</f>
        <v>Non</v>
      </c>
      <c r="M87" s="72" t="str">
        <f>IF(Tableau1[[#This Row],[Régime d''utilisation (Quotidien ? Oui ou Non)]]="Oui","Oui","Non")</f>
        <v>Non</v>
      </c>
      <c r="N87" s="72" t="str">
        <f>IF(Tableau1[[#This Row],[Régime d''utilisation (Quotidien ? Oui ou Non)]]="Oui","Oui","Non")</f>
        <v>Non</v>
      </c>
      <c r="O87" s="72" t="str">
        <f>IF(Tableau1[[#This Row],[Régime d''utilisation (Quotidien ? Oui ou Non)]]="Oui","Oui","Non")</f>
        <v>Non</v>
      </c>
      <c r="P87" s="76"/>
      <c r="Q87" s="76"/>
      <c r="R87" s="76"/>
      <c r="S87" s="52" t="str">
        <f t="shared" si="3"/>
        <v>Compris entre 00h00 et 5h00</v>
      </c>
      <c r="T87" s="76"/>
      <c r="U87" s="53" t="str">
        <f t="shared" si="4"/>
        <v>Voyageur</v>
      </c>
      <c r="V87" s="76"/>
      <c r="W87" s="76"/>
      <c r="X87" s="76"/>
      <c r="Y87" s="76"/>
      <c r="Z87" s="76"/>
      <c r="AA87" s="76"/>
      <c r="AB87" s="53">
        <f>400</f>
        <v>400</v>
      </c>
      <c r="AC87" s="78" t="str">
        <f>IF(Tableau1[[#This Row],[Type de réponse]]='Paramètre (masquer)'!$A$10,Tableau1[[#This Row],[Période de début *]],"")</f>
        <v/>
      </c>
      <c r="AD87" s="78" t="str">
        <f>IF(Tableau1[[#This Row],[Type de réponse]]='Paramètre (masquer)'!$A$10,Tableau1[[#This Row],[Période de fin *]],"")</f>
        <v/>
      </c>
      <c r="AE87" s="78" t="str">
        <f>IF(Tableau1[[#This Row],[Type de réponse]]='Paramètre (masquer)'!$A$10,Tableau1[[#This Row],[Nuit
LU/MA]],"")</f>
        <v/>
      </c>
      <c r="AF87" s="78" t="str">
        <f>IF(Tableau1[[#This Row],[Type de réponse]]='Paramètre (masquer)'!$A$10,Tableau1[[#This Row],[Nuit
MA/ME]],"")</f>
        <v/>
      </c>
      <c r="AG87" s="78" t="str">
        <f>IF(Tableau1[[#This Row],[Type de réponse]]='Paramètre (masquer)'!$A$10,Tableau1[[#This Row],[Nuit
ME/JE]],"")</f>
        <v/>
      </c>
      <c r="AH87" s="78" t="str">
        <f>IF(Tableau1[[#This Row],[Type de réponse]]='Paramètre (masquer)'!$A$10,Tableau1[[#This Row],[Nuit JE/VE]],"")</f>
        <v/>
      </c>
      <c r="AI87" s="78" t="str">
        <f>IF(Tableau1[[#This Row],[Type de réponse]]='Paramètre (masquer)'!$A$10,Tableau1[[#This Row],[Nuit
VE/SA]],"")</f>
        <v/>
      </c>
      <c r="AJ87" s="78" t="str">
        <f>IF(Tableau1[[#This Row],[Type de réponse]]='Paramètre (masquer)'!$A$10,Tableau1[[#This Row],[Nuit
SA/DI]],"")</f>
        <v/>
      </c>
      <c r="AK87" s="78" t="str">
        <f>IF(Tableau1[[#This Row],[Type de réponse]]='Paramètre (masquer)'!$A$10,Tableau1[[#This Row],[Nuit
DI/LU]],"")</f>
        <v/>
      </c>
      <c r="AL87" s="76" t="str">
        <f>IF(Tableau1[[#This Row],[Nuit
LU /MA]]="Oui",0,IF(Tableau1[[#This Row],[Nuit
LU /MA]]="Non",1,""))</f>
        <v/>
      </c>
      <c r="AM87" s="76" t="str">
        <f>IF(Tableau1[[#This Row],[Nuit
MA/ ME]]="Oui",0,IF(Tableau1[[#This Row],[Nuit
MA/ ME]]="Non",1,""))</f>
        <v/>
      </c>
      <c r="AN87" s="76" t="str">
        <f>IF(Tableau1[[#This Row],[Nuit
ME/ JE]]="Oui",0,IF(Tableau1[[#This Row],[Nuit
ME/ JE]]="Non",1,""))</f>
        <v/>
      </c>
      <c r="AO87" s="76" t="str">
        <f>IF(Tableau1[[#This Row],[Nuit JE/ VE]]="Oui",0,IF(Tableau1[[#This Row],[Nuit JE/ VE]]="Non",1,""))</f>
        <v/>
      </c>
      <c r="AP87" s="76" t="str">
        <f>IF(Tableau1[[#This Row],[Nuit
VE/ SA]]="Oui",0,IF(Tableau1[[#This Row],[Nuit
VE/ SA]]="Non",1,""))</f>
        <v/>
      </c>
      <c r="AQ87" s="76" t="str">
        <f>IF(Tableau1[[#This Row],[Nuit
SA/ DI]]="Oui",0,IF(Tableau1[[#This Row],[Nuit
SA/ DI]]="Non",1,""))</f>
        <v/>
      </c>
      <c r="AR87" s="76" t="str">
        <f>IF(Tableau1[[#This Row],[Nuit
DI/ LU]]="Oui",0,IF(Tableau1[[#This Row],[Nuit
DI/ LU]]="Non",1,""))</f>
        <v/>
      </c>
      <c r="AS87" s="76" t="str">
        <f>IF(Tableau1[[#This Row],[Type de réponse]]='Paramètre (masquer)'!$A$10,Tableau1[[#This Row],[FE]],"")</f>
        <v/>
      </c>
      <c r="AT87" s="76" t="str">
        <f>_xlfn.CONCAT(Tableau1[[#This Row],[LUN]:[DIM]])</f>
        <v/>
      </c>
      <c r="AU87" s="79"/>
      <c r="AV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" s="76" t="e">
        <f>Tableau1[[#This Row],[Nbre de nuits sur la période]]*Tableau1[[#This Row],[Nombre de train accédant / nuit *]]</f>
        <v>#VALUE!</v>
      </c>
      <c r="AY87" s="76" t="e">
        <f>Tableau1[[#This Row],[Uo voies - nuit]]*((59*400/1000)+5)</f>
        <v>#VALUE!</v>
      </c>
    </row>
    <row r="88" spans="1:51" ht="15.75">
      <c r="A88" s="51">
        <f t="shared" si="5"/>
        <v>75</v>
      </c>
      <c r="B88" s="85"/>
      <c r="C88" s="52" t="str">
        <f>IFERROR(VLOOKUP(Tableau1[[#This Row],[Site *
Un fichier Excel par DT]],Tableau7[[#All],[Nom de la gare]:[EIC]],5,FALSE),"")</f>
        <v/>
      </c>
      <c r="D88" s="77"/>
      <c r="E88" s="74"/>
      <c r="F88" s="74"/>
      <c r="G88" s="76"/>
      <c r="H88" s="72" t="str">
        <f>IF(Tableau1[[#This Row],[Régime d''utilisation (Quotidien ? Oui ou Non)]]="Oui","Oui","Non")</f>
        <v>Non</v>
      </c>
      <c r="I88" s="72" t="str">
        <f>IF(Tableau1[[#This Row],[Régime d''utilisation (Quotidien ? Oui ou Non)]]="Oui","Oui","Non")</f>
        <v>Non</v>
      </c>
      <c r="J88" s="72" t="str">
        <f>IF(Tableau1[[#This Row],[Régime d''utilisation (Quotidien ? Oui ou Non)]]="Oui","Oui","Non")</f>
        <v>Non</v>
      </c>
      <c r="K88" s="72" t="str">
        <f>IF(Tableau1[[#This Row],[Régime d''utilisation (Quotidien ? Oui ou Non)]]="Oui","Oui","Non")</f>
        <v>Non</v>
      </c>
      <c r="L88" s="72" t="str">
        <f>IF(Tableau1[[#This Row],[Régime d''utilisation (Quotidien ? Oui ou Non)]]="Oui","Oui","Non")</f>
        <v>Non</v>
      </c>
      <c r="M88" s="72" t="str">
        <f>IF(Tableau1[[#This Row],[Régime d''utilisation (Quotidien ? Oui ou Non)]]="Oui","Oui","Non")</f>
        <v>Non</v>
      </c>
      <c r="N88" s="72" t="str">
        <f>IF(Tableau1[[#This Row],[Régime d''utilisation (Quotidien ? Oui ou Non)]]="Oui","Oui","Non")</f>
        <v>Non</v>
      </c>
      <c r="O88" s="72" t="str">
        <f>IF(Tableau1[[#This Row],[Régime d''utilisation (Quotidien ? Oui ou Non)]]="Oui","Oui","Non")</f>
        <v>Non</v>
      </c>
      <c r="P88" s="76"/>
      <c r="Q88" s="76"/>
      <c r="R88" s="76"/>
      <c r="S88" s="52" t="str">
        <f t="shared" si="3"/>
        <v>Compris entre 00h00 et 5h00</v>
      </c>
      <c r="T88" s="76"/>
      <c r="U88" s="53" t="str">
        <f t="shared" si="4"/>
        <v>Voyageur</v>
      </c>
      <c r="V88" s="76"/>
      <c r="W88" s="76"/>
      <c r="X88" s="76"/>
      <c r="Y88" s="76"/>
      <c r="Z88" s="76"/>
      <c r="AA88" s="76"/>
      <c r="AB88" s="53">
        <f>400</f>
        <v>400</v>
      </c>
      <c r="AC88" s="78" t="str">
        <f>IF(Tableau1[[#This Row],[Type de réponse]]='Paramètre (masquer)'!$A$10,Tableau1[[#This Row],[Période de début *]],"")</f>
        <v/>
      </c>
      <c r="AD88" s="78" t="str">
        <f>IF(Tableau1[[#This Row],[Type de réponse]]='Paramètre (masquer)'!$A$10,Tableau1[[#This Row],[Période de fin *]],"")</f>
        <v/>
      </c>
      <c r="AE88" s="78" t="str">
        <f>IF(Tableau1[[#This Row],[Type de réponse]]='Paramètre (masquer)'!$A$10,Tableau1[[#This Row],[Nuit
LU/MA]],"")</f>
        <v/>
      </c>
      <c r="AF88" s="78" t="str">
        <f>IF(Tableau1[[#This Row],[Type de réponse]]='Paramètre (masquer)'!$A$10,Tableau1[[#This Row],[Nuit
MA/ME]],"")</f>
        <v/>
      </c>
      <c r="AG88" s="78" t="str">
        <f>IF(Tableau1[[#This Row],[Type de réponse]]='Paramètre (masquer)'!$A$10,Tableau1[[#This Row],[Nuit
ME/JE]],"")</f>
        <v/>
      </c>
      <c r="AH88" s="78" t="str">
        <f>IF(Tableau1[[#This Row],[Type de réponse]]='Paramètre (masquer)'!$A$10,Tableau1[[#This Row],[Nuit JE/VE]],"")</f>
        <v/>
      </c>
      <c r="AI88" s="78" t="str">
        <f>IF(Tableau1[[#This Row],[Type de réponse]]='Paramètre (masquer)'!$A$10,Tableau1[[#This Row],[Nuit
VE/SA]],"")</f>
        <v/>
      </c>
      <c r="AJ88" s="78" t="str">
        <f>IF(Tableau1[[#This Row],[Type de réponse]]='Paramètre (masquer)'!$A$10,Tableau1[[#This Row],[Nuit
SA/DI]],"")</f>
        <v/>
      </c>
      <c r="AK88" s="78" t="str">
        <f>IF(Tableau1[[#This Row],[Type de réponse]]='Paramètre (masquer)'!$A$10,Tableau1[[#This Row],[Nuit
DI/LU]],"")</f>
        <v/>
      </c>
      <c r="AL88" s="76" t="str">
        <f>IF(Tableau1[[#This Row],[Nuit
LU /MA]]="Oui",0,IF(Tableau1[[#This Row],[Nuit
LU /MA]]="Non",1,""))</f>
        <v/>
      </c>
      <c r="AM88" s="76" t="str">
        <f>IF(Tableau1[[#This Row],[Nuit
MA/ ME]]="Oui",0,IF(Tableau1[[#This Row],[Nuit
MA/ ME]]="Non",1,""))</f>
        <v/>
      </c>
      <c r="AN88" s="76" t="str">
        <f>IF(Tableau1[[#This Row],[Nuit
ME/ JE]]="Oui",0,IF(Tableau1[[#This Row],[Nuit
ME/ JE]]="Non",1,""))</f>
        <v/>
      </c>
      <c r="AO88" s="76" t="str">
        <f>IF(Tableau1[[#This Row],[Nuit JE/ VE]]="Oui",0,IF(Tableau1[[#This Row],[Nuit JE/ VE]]="Non",1,""))</f>
        <v/>
      </c>
      <c r="AP88" s="76" t="str">
        <f>IF(Tableau1[[#This Row],[Nuit
VE/ SA]]="Oui",0,IF(Tableau1[[#This Row],[Nuit
VE/ SA]]="Non",1,""))</f>
        <v/>
      </c>
      <c r="AQ88" s="76" t="str">
        <f>IF(Tableau1[[#This Row],[Nuit
SA/ DI]]="Oui",0,IF(Tableau1[[#This Row],[Nuit
SA/ DI]]="Non",1,""))</f>
        <v/>
      </c>
      <c r="AR88" s="76" t="str">
        <f>IF(Tableau1[[#This Row],[Nuit
DI/ LU]]="Oui",0,IF(Tableau1[[#This Row],[Nuit
DI/ LU]]="Non",1,""))</f>
        <v/>
      </c>
      <c r="AS88" s="76" t="str">
        <f>IF(Tableau1[[#This Row],[Type de réponse]]='Paramètre (masquer)'!$A$10,Tableau1[[#This Row],[FE]],"")</f>
        <v/>
      </c>
      <c r="AT88" s="76" t="str">
        <f>_xlfn.CONCAT(Tableau1[[#This Row],[LUN]:[DIM]])</f>
        <v/>
      </c>
      <c r="AU88" s="79"/>
      <c r="AV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" s="76" t="e">
        <f>Tableau1[[#This Row],[Nbre de nuits sur la période]]*Tableau1[[#This Row],[Nombre de train accédant / nuit *]]</f>
        <v>#VALUE!</v>
      </c>
      <c r="AY88" s="76" t="e">
        <f>Tableau1[[#This Row],[Uo voies - nuit]]*((59*400/1000)+5)</f>
        <v>#VALUE!</v>
      </c>
    </row>
    <row r="89" spans="1:51" ht="15.75">
      <c r="A89" s="51">
        <f t="shared" si="5"/>
        <v>76</v>
      </c>
      <c r="B89" s="85"/>
      <c r="C89" s="52" t="str">
        <f>IFERROR(VLOOKUP(Tableau1[[#This Row],[Site *
Un fichier Excel par DT]],Tableau7[[#All],[Nom de la gare]:[EIC]],5,FALSE),"")</f>
        <v/>
      </c>
      <c r="D89" s="77"/>
      <c r="E89" s="74"/>
      <c r="F89" s="74"/>
      <c r="G89" s="76"/>
      <c r="H89" s="72" t="str">
        <f>IF(Tableau1[[#This Row],[Régime d''utilisation (Quotidien ? Oui ou Non)]]="Oui","Oui","Non")</f>
        <v>Non</v>
      </c>
      <c r="I89" s="72" t="str">
        <f>IF(Tableau1[[#This Row],[Régime d''utilisation (Quotidien ? Oui ou Non)]]="Oui","Oui","Non")</f>
        <v>Non</v>
      </c>
      <c r="J89" s="72" t="str">
        <f>IF(Tableau1[[#This Row],[Régime d''utilisation (Quotidien ? Oui ou Non)]]="Oui","Oui","Non")</f>
        <v>Non</v>
      </c>
      <c r="K89" s="72" t="str">
        <f>IF(Tableau1[[#This Row],[Régime d''utilisation (Quotidien ? Oui ou Non)]]="Oui","Oui","Non")</f>
        <v>Non</v>
      </c>
      <c r="L89" s="72" t="str">
        <f>IF(Tableau1[[#This Row],[Régime d''utilisation (Quotidien ? Oui ou Non)]]="Oui","Oui","Non")</f>
        <v>Non</v>
      </c>
      <c r="M89" s="72" t="str">
        <f>IF(Tableau1[[#This Row],[Régime d''utilisation (Quotidien ? Oui ou Non)]]="Oui","Oui","Non")</f>
        <v>Non</v>
      </c>
      <c r="N89" s="72" t="str">
        <f>IF(Tableau1[[#This Row],[Régime d''utilisation (Quotidien ? Oui ou Non)]]="Oui","Oui","Non")</f>
        <v>Non</v>
      </c>
      <c r="O89" s="72" t="str">
        <f>IF(Tableau1[[#This Row],[Régime d''utilisation (Quotidien ? Oui ou Non)]]="Oui","Oui","Non")</f>
        <v>Non</v>
      </c>
      <c r="P89" s="76"/>
      <c r="Q89" s="76"/>
      <c r="R89" s="76"/>
      <c r="S89" s="52" t="str">
        <f t="shared" si="3"/>
        <v>Compris entre 00h00 et 5h00</v>
      </c>
      <c r="T89" s="76"/>
      <c r="U89" s="53" t="str">
        <f t="shared" si="4"/>
        <v>Voyageur</v>
      </c>
      <c r="V89" s="76"/>
      <c r="W89" s="76"/>
      <c r="X89" s="76"/>
      <c r="Y89" s="76"/>
      <c r="Z89" s="76"/>
      <c r="AA89" s="76"/>
      <c r="AB89" s="53">
        <f>400</f>
        <v>400</v>
      </c>
      <c r="AC89" s="78" t="str">
        <f>IF(Tableau1[[#This Row],[Type de réponse]]='Paramètre (masquer)'!$A$10,Tableau1[[#This Row],[Période de début *]],"")</f>
        <v/>
      </c>
      <c r="AD89" s="78" t="str">
        <f>IF(Tableau1[[#This Row],[Type de réponse]]='Paramètre (masquer)'!$A$10,Tableau1[[#This Row],[Période de fin *]],"")</f>
        <v/>
      </c>
      <c r="AE89" s="78" t="str">
        <f>IF(Tableau1[[#This Row],[Type de réponse]]='Paramètre (masquer)'!$A$10,Tableau1[[#This Row],[Nuit
LU/MA]],"")</f>
        <v/>
      </c>
      <c r="AF89" s="78" t="str">
        <f>IF(Tableau1[[#This Row],[Type de réponse]]='Paramètre (masquer)'!$A$10,Tableau1[[#This Row],[Nuit
MA/ME]],"")</f>
        <v/>
      </c>
      <c r="AG89" s="78" t="str">
        <f>IF(Tableau1[[#This Row],[Type de réponse]]='Paramètre (masquer)'!$A$10,Tableau1[[#This Row],[Nuit
ME/JE]],"")</f>
        <v/>
      </c>
      <c r="AH89" s="78" t="str">
        <f>IF(Tableau1[[#This Row],[Type de réponse]]='Paramètre (masquer)'!$A$10,Tableau1[[#This Row],[Nuit JE/VE]],"")</f>
        <v/>
      </c>
      <c r="AI89" s="78" t="str">
        <f>IF(Tableau1[[#This Row],[Type de réponse]]='Paramètre (masquer)'!$A$10,Tableau1[[#This Row],[Nuit
VE/SA]],"")</f>
        <v/>
      </c>
      <c r="AJ89" s="78" t="str">
        <f>IF(Tableau1[[#This Row],[Type de réponse]]='Paramètre (masquer)'!$A$10,Tableau1[[#This Row],[Nuit
SA/DI]],"")</f>
        <v/>
      </c>
      <c r="AK89" s="78" t="str">
        <f>IF(Tableau1[[#This Row],[Type de réponse]]='Paramètre (masquer)'!$A$10,Tableau1[[#This Row],[Nuit
DI/LU]],"")</f>
        <v/>
      </c>
      <c r="AL89" s="76" t="str">
        <f>IF(Tableau1[[#This Row],[Nuit
LU /MA]]="Oui",0,IF(Tableau1[[#This Row],[Nuit
LU /MA]]="Non",1,""))</f>
        <v/>
      </c>
      <c r="AM89" s="76" t="str">
        <f>IF(Tableau1[[#This Row],[Nuit
MA/ ME]]="Oui",0,IF(Tableau1[[#This Row],[Nuit
MA/ ME]]="Non",1,""))</f>
        <v/>
      </c>
      <c r="AN89" s="76" t="str">
        <f>IF(Tableau1[[#This Row],[Nuit
ME/ JE]]="Oui",0,IF(Tableau1[[#This Row],[Nuit
ME/ JE]]="Non",1,""))</f>
        <v/>
      </c>
      <c r="AO89" s="76" t="str">
        <f>IF(Tableau1[[#This Row],[Nuit JE/ VE]]="Oui",0,IF(Tableau1[[#This Row],[Nuit JE/ VE]]="Non",1,""))</f>
        <v/>
      </c>
      <c r="AP89" s="76" t="str">
        <f>IF(Tableau1[[#This Row],[Nuit
VE/ SA]]="Oui",0,IF(Tableau1[[#This Row],[Nuit
VE/ SA]]="Non",1,""))</f>
        <v/>
      </c>
      <c r="AQ89" s="76" t="str">
        <f>IF(Tableau1[[#This Row],[Nuit
SA/ DI]]="Oui",0,IF(Tableau1[[#This Row],[Nuit
SA/ DI]]="Non",1,""))</f>
        <v/>
      </c>
      <c r="AR89" s="76" t="str">
        <f>IF(Tableau1[[#This Row],[Nuit
DI/ LU]]="Oui",0,IF(Tableau1[[#This Row],[Nuit
DI/ LU]]="Non",1,""))</f>
        <v/>
      </c>
      <c r="AS89" s="76" t="str">
        <f>IF(Tableau1[[#This Row],[Type de réponse]]='Paramètre (masquer)'!$A$10,Tableau1[[#This Row],[FE]],"")</f>
        <v/>
      </c>
      <c r="AT89" s="76" t="str">
        <f>_xlfn.CONCAT(Tableau1[[#This Row],[LUN]:[DIM]])</f>
        <v/>
      </c>
      <c r="AU89" s="79"/>
      <c r="AV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" s="76" t="e">
        <f>Tableau1[[#This Row],[Nbre de nuits sur la période]]*Tableau1[[#This Row],[Nombre de train accédant / nuit *]]</f>
        <v>#VALUE!</v>
      </c>
      <c r="AY89" s="76" t="e">
        <f>Tableau1[[#This Row],[Uo voies - nuit]]*((59*400/1000)+5)</f>
        <v>#VALUE!</v>
      </c>
    </row>
    <row r="90" spans="1:51" ht="15.75">
      <c r="A90" s="51">
        <f t="shared" si="5"/>
        <v>77</v>
      </c>
      <c r="B90" s="85"/>
      <c r="C90" s="52" t="str">
        <f>IFERROR(VLOOKUP(Tableau1[[#This Row],[Site *
Un fichier Excel par DT]],Tableau7[[#All],[Nom de la gare]:[EIC]],5,FALSE),"")</f>
        <v/>
      </c>
      <c r="D90" s="77"/>
      <c r="E90" s="74"/>
      <c r="F90" s="74"/>
      <c r="G90" s="76"/>
      <c r="H90" s="72" t="str">
        <f>IF(Tableau1[[#This Row],[Régime d''utilisation (Quotidien ? Oui ou Non)]]="Oui","Oui","Non")</f>
        <v>Non</v>
      </c>
      <c r="I90" s="72" t="str">
        <f>IF(Tableau1[[#This Row],[Régime d''utilisation (Quotidien ? Oui ou Non)]]="Oui","Oui","Non")</f>
        <v>Non</v>
      </c>
      <c r="J90" s="72" t="str">
        <f>IF(Tableau1[[#This Row],[Régime d''utilisation (Quotidien ? Oui ou Non)]]="Oui","Oui","Non")</f>
        <v>Non</v>
      </c>
      <c r="K90" s="72" t="str">
        <f>IF(Tableau1[[#This Row],[Régime d''utilisation (Quotidien ? Oui ou Non)]]="Oui","Oui","Non")</f>
        <v>Non</v>
      </c>
      <c r="L90" s="72" t="str">
        <f>IF(Tableau1[[#This Row],[Régime d''utilisation (Quotidien ? Oui ou Non)]]="Oui","Oui","Non")</f>
        <v>Non</v>
      </c>
      <c r="M90" s="72" t="str">
        <f>IF(Tableau1[[#This Row],[Régime d''utilisation (Quotidien ? Oui ou Non)]]="Oui","Oui","Non")</f>
        <v>Non</v>
      </c>
      <c r="N90" s="72" t="str">
        <f>IF(Tableau1[[#This Row],[Régime d''utilisation (Quotidien ? Oui ou Non)]]="Oui","Oui","Non")</f>
        <v>Non</v>
      </c>
      <c r="O90" s="72" t="str">
        <f>IF(Tableau1[[#This Row],[Régime d''utilisation (Quotidien ? Oui ou Non)]]="Oui","Oui","Non")</f>
        <v>Non</v>
      </c>
      <c r="P90" s="76"/>
      <c r="Q90" s="76"/>
      <c r="R90" s="76"/>
      <c r="S90" s="52" t="str">
        <f t="shared" si="3"/>
        <v>Compris entre 00h00 et 5h00</v>
      </c>
      <c r="T90" s="76"/>
      <c r="U90" s="53" t="str">
        <f t="shared" si="4"/>
        <v>Voyageur</v>
      </c>
      <c r="V90" s="76"/>
      <c r="W90" s="76"/>
      <c r="X90" s="76"/>
      <c r="Y90" s="76"/>
      <c r="Z90" s="76"/>
      <c r="AA90" s="76"/>
      <c r="AB90" s="53">
        <f>400</f>
        <v>400</v>
      </c>
      <c r="AC90" s="78" t="str">
        <f>IF(Tableau1[[#This Row],[Type de réponse]]='Paramètre (masquer)'!$A$10,Tableau1[[#This Row],[Période de début *]],"")</f>
        <v/>
      </c>
      <c r="AD90" s="78" t="str">
        <f>IF(Tableau1[[#This Row],[Type de réponse]]='Paramètre (masquer)'!$A$10,Tableau1[[#This Row],[Période de fin *]],"")</f>
        <v/>
      </c>
      <c r="AE90" s="78" t="str">
        <f>IF(Tableau1[[#This Row],[Type de réponse]]='Paramètre (masquer)'!$A$10,Tableau1[[#This Row],[Nuit
LU/MA]],"")</f>
        <v/>
      </c>
      <c r="AF90" s="78" t="str">
        <f>IF(Tableau1[[#This Row],[Type de réponse]]='Paramètre (masquer)'!$A$10,Tableau1[[#This Row],[Nuit
MA/ME]],"")</f>
        <v/>
      </c>
      <c r="AG90" s="78" t="str">
        <f>IF(Tableau1[[#This Row],[Type de réponse]]='Paramètre (masquer)'!$A$10,Tableau1[[#This Row],[Nuit
ME/JE]],"")</f>
        <v/>
      </c>
      <c r="AH90" s="78" t="str">
        <f>IF(Tableau1[[#This Row],[Type de réponse]]='Paramètre (masquer)'!$A$10,Tableau1[[#This Row],[Nuit JE/VE]],"")</f>
        <v/>
      </c>
      <c r="AI90" s="78" t="str">
        <f>IF(Tableau1[[#This Row],[Type de réponse]]='Paramètre (masquer)'!$A$10,Tableau1[[#This Row],[Nuit
VE/SA]],"")</f>
        <v/>
      </c>
      <c r="AJ90" s="78" t="str">
        <f>IF(Tableau1[[#This Row],[Type de réponse]]='Paramètre (masquer)'!$A$10,Tableau1[[#This Row],[Nuit
SA/DI]],"")</f>
        <v/>
      </c>
      <c r="AK90" s="78" t="str">
        <f>IF(Tableau1[[#This Row],[Type de réponse]]='Paramètre (masquer)'!$A$10,Tableau1[[#This Row],[Nuit
DI/LU]],"")</f>
        <v/>
      </c>
      <c r="AL90" s="76" t="str">
        <f>IF(Tableau1[[#This Row],[Nuit
LU /MA]]="Oui",0,IF(Tableau1[[#This Row],[Nuit
LU /MA]]="Non",1,""))</f>
        <v/>
      </c>
      <c r="AM90" s="76" t="str">
        <f>IF(Tableau1[[#This Row],[Nuit
MA/ ME]]="Oui",0,IF(Tableau1[[#This Row],[Nuit
MA/ ME]]="Non",1,""))</f>
        <v/>
      </c>
      <c r="AN90" s="76" t="str">
        <f>IF(Tableau1[[#This Row],[Nuit
ME/ JE]]="Oui",0,IF(Tableau1[[#This Row],[Nuit
ME/ JE]]="Non",1,""))</f>
        <v/>
      </c>
      <c r="AO90" s="76" t="str">
        <f>IF(Tableau1[[#This Row],[Nuit JE/ VE]]="Oui",0,IF(Tableau1[[#This Row],[Nuit JE/ VE]]="Non",1,""))</f>
        <v/>
      </c>
      <c r="AP90" s="76" t="str">
        <f>IF(Tableau1[[#This Row],[Nuit
VE/ SA]]="Oui",0,IF(Tableau1[[#This Row],[Nuit
VE/ SA]]="Non",1,""))</f>
        <v/>
      </c>
      <c r="AQ90" s="76" t="str">
        <f>IF(Tableau1[[#This Row],[Nuit
SA/ DI]]="Oui",0,IF(Tableau1[[#This Row],[Nuit
SA/ DI]]="Non",1,""))</f>
        <v/>
      </c>
      <c r="AR90" s="76" t="str">
        <f>IF(Tableau1[[#This Row],[Nuit
DI/ LU]]="Oui",0,IF(Tableau1[[#This Row],[Nuit
DI/ LU]]="Non",1,""))</f>
        <v/>
      </c>
      <c r="AS90" s="76" t="str">
        <f>IF(Tableau1[[#This Row],[Type de réponse]]='Paramètre (masquer)'!$A$10,Tableau1[[#This Row],[FE]],"")</f>
        <v/>
      </c>
      <c r="AT90" s="76" t="str">
        <f>_xlfn.CONCAT(Tableau1[[#This Row],[LUN]:[DIM]])</f>
        <v/>
      </c>
      <c r="AU90" s="79"/>
      <c r="AV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" s="76" t="e">
        <f>Tableau1[[#This Row],[Nbre de nuits sur la période]]*Tableau1[[#This Row],[Nombre de train accédant / nuit *]]</f>
        <v>#VALUE!</v>
      </c>
      <c r="AY90" s="76" t="e">
        <f>Tableau1[[#This Row],[Uo voies - nuit]]*((59*400/1000)+5)</f>
        <v>#VALUE!</v>
      </c>
    </row>
    <row r="91" spans="1:51" ht="15.75">
      <c r="A91" s="51">
        <f t="shared" si="5"/>
        <v>78</v>
      </c>
      <c r="B91" s="85"/>
      <c r="C91" s="52" t="str">
        <f>IFERROR(VLOOKUP(Tableau1[[#This Row],[Site *
Un fichier Excel par DT]],Tableau7[[#All],[Nom de la gare]:[EIC]],5,FALSE),"")</f>
        <v/>
      </c>
      <c r="D91" s="77"/>
      <c r="E91" s="74"/>
      <c r="F91" s="74"/>
      <c r="G91" s="76"/>
      <c r="H91" s="72" t="str">
        <f>IF(Tableau1[[#This Row],[Régime d''utilisation (Quotidien ? Oui ou Non)]]="Oui","Oui","Non")</f>
        <v>Non</v>
      </c>
      <c r="I91" s="72" t="str">
        <f>IF(Tableau1[[#This Row],[Régime d''utilisation (Quotidien ? Oui ou Non)]]="Oui","Oui","Non")</f>
        <v>Non</v>
      </c>
      <c r="J91" s="72" t="str">
        <f>IF(Tableau1[[#This Row],[Régime d''utilisation (Quotidien ? Oui ou Non)]]="Oui","Oui","Non")</f>
        <v>Non</v>
      </c>
      <c r="K91" s="72" t="str">
        <f>IF(Tableau1[[#This Row],[Régime d''utilisation (Quotidien ? Oui ou Non)]]="Oui","Oui","Non")</f>
        <v>Non</v>
      </c>
      <c r="L91" s="72" t="str">
        <f>IF(Tableau1[[#This Row],[Régime d''utilisation (Quotidien ? Oui ou Non)]]="Oui","Oui","Non")</f>
        <v>Non</v>
      </c>
      <c r="M91" s="72" t="str">
        <f>IF(Tableau1[[#This Row],[Régime d''utilisation (Quotidien ? Oui ou Non)]]="Oui","Oui","Non")</f>
        <v>Non</v>
      </c>
      <c r="N91" s="72" t="str">
        <f>IF(Tableau1[[#This Row],[Régime d''utilisation (Quotidien ? Oui ou Non)]]="Oui","Oui","Non")</f>
        <v>Non</v>
      </c>
      <c r="O91" s="72" t="str">
        <f>IF(Tableau1[[#This Row],[Régime d''utilisation (Quotidien ? Oui ou Non)]]="Oui","Oui","Non")</f>
        <v>Non</v>
      </c>
      <c r="P91" s="76"/>
      <c r="Q91" s="76"/>
      <c r="R91" s="76"/>
      <c r="S91" s="52" t="str">
        <f t="shared" si="3"/>
        <v>Compris entre 00h00 et 5h00</v>
      </c>
      <c r="T91" s="76"/>
      <c r="U91" s="53" t="str">
        <f t="shared" si="4"/>
        <v>Voyageur</v>
      </c>
      <c r="V91" s="76"/>
      <c r="W91" s="76"/>
      <c r="X91" s="76"/>
      <c r="Y91" s="76"/>
      <c r="Z91" s="76"/>
      <c r="AA91" s="76"/>
      <c r="AB91" s="53">
        <f>400</f>
        <v>400</v>
      </c>
      <c r="AC91" s="78" t="str">
        <f>IF(Tableau1[[#This Row],[Type de réponse]]='Paramètre (masquer)'!$A$10,Tableau1[[#This Row],[Période de début *]],"")</f>
        <v/>
      </c>
      <c r="AD91" s="78" t="str">
        <f>IF(Tableau1[[#This Row],[Type de réponse]]='Paramètre (masquer)'!$A$10,Tableau1[[#This Row],[Période de fin *]],"")</f>
        <v/>
      </c>
      <c r="AE91" s="78" t="str">
        <f>IF(Tableau1[[#This Row],[Type de réponse]]='Paramètre (masquer)'!$A$10,Tableau1[[#This Row],[Nuit
LU/MA]],"")</f>
        <v/>
      </c>
      <c r="AF91" s="78" t="str">
        <f>IF(Tableau1[[#This Row],[Type de réponse]]='Paramètre (masquer)'!$A$10,Tableau1[[#This Row],[Nuit
MA/ME]],"")</f>
        <v/>
      </c>
      <c r="AG91" s="78" t="str">
        <f>IF(Tableau1[[#This Row],[Type de réponse]]='Paramètre (masquer)'!$A$10,Tableau1[[#This Row],[Nuit
ME/JE]],"")</f>
        <v/>
      </c>
      <c r="AH91" s="78" t="str">
        <f>IF(Tableau1[[#This Row],[Type de réponse]]='Paramètre (masquer)'!$A$10,Tableau1[[#This Row],[Nuit JE/VE]],"")</f>
        <v/>
      </c>
      <c r="AI91" s="78" t="str">
        <f>IF(Tableau1[[#This Row],[Type de réponse]]='Paramètre (masquer)'!$A$10,Tableau1[[#This Row],[Nuit
VE/SA]],"")</f>
        <v/>
      </c>
      <c r="AJ91" s="78" t="str">
        <f>IF(Tableau1[[#This Row],[Type de réponse]]='Paramètre (masquer)'!$A$10,Tableau1[[#This Row],[Nuit
SA/DI]],"")</f>
        <v/>
      </c>
      <c r="AK91" s="78" t="str">
        <f>IF(Tableau1[[#This Row],[Type de réponse]]='Paramètre (masquer)'!$A$10,Tableau1[[#This Row],[Nuit
DI/LU]],"")</f>
        <v/>
      </c>
      <c r="AL91" s="76" t="str">
        <f>IF(Tableau1[[#This Row],[Nuit
LU /MA]]="Oui",0,IF(Tableau1[[#This Row],[Nuit
LU /MA]]="Non",1,""))</f>
        <v/>
      </c>
      <c r="AM91" s="76" t="str">
        <f>IF(Tableau1[[#This Row],[Nuit
MA/ ME]]="Oui",0,IF(Tableau1[[#This Row],[Nuit
MA/ ME]]="Non",1,""))</f>
        <v/>
      </c>
      <c r="AN91" s="76" t="str">
        <f>IF(Tableau1[[#This Row],[Nuit
ME/ JE]]="Oui",0,IF(Tableau1[[#This Row],[Nuit
ME/ JE]]="Non",1,""))</f>
        <v/>
      </c>
      <c r="AO91" s="76" t="str">
        <f>IF(Tableau1[[#This Row],[Nuit JE/ VE]]="Oui",0,IF(Tableau1[[#This Row],[Nuit JE/ VE]]="Non",1,""))</f>
        <v/>
      </c>
      <c r="AP91" s="76" t="str">
        <f>IF(Tableau1[[#This Row],[Nuit
VE/ SA]]="Oui",0,IF(Tableau1[[#This Row],[Nuit
VE/ SA]]="Non",1,""))</f>
        <v/>
      </c>
      <c r="AQ91" s="76" t="str">
        <f>IF(Tableau1[[#This Row],[Nuit
SA/ DI]]="Oui",0,IF(Tableau1[[#This Row],[Nuit
SA/ DI]]="Non",1,""))</f>
        <v/>
      </c>
      <c r="AR91" s="76" t="str">
        <f>IF(Tableau1[[#This Row],[Nuit
DI/ LU]]="Oui",0,IF(Tableau1[[#This Row],[Nuit
DI/ LU]]="Non",1,""))</f>
        <v/>
      </c>
      <c r="AS91" s="76" t="str">
        <f>IF(Tableau1[[#This Row],[Type de réponse]]='Paramètre (masquer)'!$A$10,Tableau1[[#This Row],[FE]],"")</f>
        <v/>
      </c>
      <c r="AT91" s="76" t="str">
        <f>_xlfn.CONCAT(Tableau1[[#This Row],[LUN]:[DIM]])</f>
        <v/>
      </c>
      <c r="AU91" s="79"/>
      <c r="AV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" s="76" t="e">
        <f>Tableau1[[#This Row],[Nbre de nuits sur la période]]*Tableau1[[#This Row],[Nombre de train accédant / nuit *]]</f>
        <v>#VALUE!</v>
      </c>
      <c r="AY91" s="76" t="e">
        <f>Tableau1[[#This Row],[Uo voies - nuit]]*((59*400/1000)+5)</f>
        <v>#VALUE!</v>
      </c>
    </row>
    <row r="92" spans="1:51" ht="15.75">
      <c r="A92" s="51">
        <f t="shared" si="5"/>
        <v>79</v>
      </c>
      <c r="B92" s="85"/>
      <c r="C92" s="52" t="str">
        <f>IFERROR(VLOOKUP(Tableau1[[#This Row],[Site *
Un fichier Excel par DT]],Tableau7[[#All],[Nom de la gare]:[EIC]],5,FALSE),"")</f>
        <v/>
      </c>
      <c r="D92" s="77"/>
      <c r="E92" s="74"/>
      <c r="F92" s="74"/>
      <c r="G92" s="76"/>
      <c r="H92" s="72" t="str">
        <f>IF(Tableau1[[#This Row],[Régime d''utilisation (Quotidien ? Oui ou Non)]]="Oui","Oui","Non")</f>
        <v>Non</v>
      </c>
      <c r="I92" s="72" t="str">
        <f>IF(Tableau1[[#This Row],[Régime d''utilisation (Quotidien ? Oui ou Non)]]="Oui","Oui","Non")</f>
        <v>Non</v>
      </c>
      <c r="J92" s="72" t="str">
        <f>IF(Tableau1[[#This Row],[Régime d''utilisation (Quotidien ? Oui ou Non)]]="Oui","Oui","Non")</f>
        <v>Non</v>
      </c>
      <c r="K92" s="72" t="str">
        <f>IF(Tableau1[[#This Row],[Régime d''utilisation (Quotidien ? Oui ou Non)]]="Oui","Oui","Non")</f>
        <v>Non</v>
      </c>
      <c r="L92" s="72" t="str">
        <f>IF(Tableau1[[#This Row],[Régime d''utilisation (Quotidien ? Oui ou Non)]]="Oui","Oui","Non")</f>
        <v>Non</v>
      </c>
      <c r="M92" s="72" t="str">
        <f>IF(Tableau1[[#This Row],[Régime d''utilisation (Quotidien ? Oui ou Non)]]="Oui","Oui","Non")</f>
        <v>Non</v>
      </c>
      <c r="N92" s="72" t="str">
        <f>IF(Tableau1[[#This Row],[Régime d''utilisation (Quotidien ? Oui ou Non)]]="Oui","Oui","Non")</f>
        <v>Non</v>
      </c>
      <c r="O92" s="72" t="str">
        <f>IF(Tableau1[[#This Row],[Régime d''utilisation (Quotidien ? Oui ou Non)]]="Oui","Oui","Non")</f>
        <v>Non</v>
      </c>
      <c r="P92" s="76"/>
      <c r="Q92" s="76"/>
      <c r="R92" s="76"/>
      <c r="S92" s="52" t="str">
        <f t="shared" si="3"/>
        <v>Compris entre 00h00 et 5h00</v>
      </c>
      <c r="T92" s="76"/>
      <c r="U92" s="53" t="str">
        <f t="shared" si="4"/>
        <v>Voyageur</v>
      </c>
      <c r="V92" s="76"/>
      <c r="W92" s="76"/>
      <c r="X92" s="76"/>
      <c r="Y92" s="76"/>
      <c r="Z92" s="76"/>
      <c r="AA92" s="76"/>
      <c r="AB92" s="53">
        <f>400</f>
        <v>400</v>
      </c>
      <c r="AC92" s="78" t="str">
        <f>IF(Tableau1[[#This Row],[Type de réponse]]='Paramètre (masquer)'!$A$10,Tableau1[[#This Row],[Période de début *]],"")</f>
        <v/>
      </c>
      <c r="AD92" s="78" t="str">
        <f>IF(Tableau1[[#This Row],[Type de réponse]]='Paramètre (masquer)'!$A$10,Tableau1[[#This Row],[Période de fin *]],"")</f>
        <v/>
      </c>
      <c r="AE92" s="78" t="str">
        <f>IF(Tableau1[[#This Row],[Type de réponse]]='Paramètre (masquer)'!$A$10,Tableau1[[#This Row],[Nuit
LU/MA]],"")</f>
        <v/>
      </c>
      <c r="AF92" s="78" t="str">
        <f>IF(Tableau1[[#This Row],[Type de réponse]]='Paramètre (masquer)'!$A$10,Tableau1[[#This Row],[Nuit
MA/ME]],"")</f>
        <v/>
      </c>
      <c r="AG92" s="78" t="str">
        <f>IF(Tableau1[[#This Row],[Type de réponse]]='Paramètre (masquer)'!$A$10,Tableau1[[#This Row],[Nuit
ME/JE]],"")</f>
        <v/>
      </c>
      <c r="AH92" s="78" t="str">
        <f>IF(Tableau1[[#This Row],[Type de réponse]]='Paramètre (masquer)'!$A$10,Tableau1[[#This Row],[Nuit JE/VE]],"")</f>
        <v/>
      </c>
      <c r="AI92" s="78" t="str">
        <f>IF(Tableau1[[#This Row],[Type de réponse]]='Paramètre (masquer)'!$A$10,Tableau1[[#This Row],[Nuit
VE/SA]],"")</f>
        <v/>
      </c>
      <c r="AJ92" s="78" t="str">
        <f>IF(Tableau1[[#This Row],[Type de réponse]]='Paramètre (masquer)'!$A$10,Tableau1[[#This Row],[Nuit
SA/DI]],"")</f>
        <v/>
      </c>
      <c r="AK92" s="78" t="str">
        <f>IF(Tableau1[[#This Row],[Type de réponse]]='Paramètre (masquer)'!$A$10,Tableau1[[#This Row],[Nuit
DI/LU]],"")</f>
        <v/>
      </c>
      <c r="AL92" s="76" t="str">
        <f>IF(Tableau1[[#This Row],[Nuit
LU /MA]]="Oui",0,IF(Tableau1[[#This Row],[Nuit
LU /MA]]="Non",1,""))</f>
        <v/>
      </c>
      <c r="AM92" s="76" t="str">
        <f>IF(Tableau1[[#This Row],[Nuit
MA/ ME]]="Oui",0,IF(Tableau1[[#This Row],[Nuit
MA/ ME]]="Non",1,""))</f>
        <v/>
      </c>
      <c r="AN92" s="76" t="str">
        <f>IF(Tableau1[[#This Row],[Nuit
ME/ JE]]="Oui",0,IF(Tableau1[[#This Row],[Nuit
ME/ JE]]="Non",1,""))</f>
        <v/>
      </c>
      <c r="AO92" s="76" t="str">
        <f>IF(Tableau1[[#This Row],[Nuit JE/ VE]]="Oui",0,IF(Tableau1[[#This Row],[Nuit JE/ VE]]="Non",1,""))</f>
        <v/>
      </c>
      <c r="AP92" s="76" t="str">
        <f>IF(Tableau1[[#This Row],[Nuit
VE/ SA]]="Oui",0,IF(Tableau1[[#This Row],[Nuit
VE/ SA]]="Non",1,""))</f>
        <v/>
      </c>
      <c r="AQ92" s="76" t="str">
        <f>IF(Tableau1[[#This Row],[Nuit
SA/ DI]]="Oui",0,IF(Tableau1[[#This Row],[Nuit
SA/ DI]]="Non",1,""))</f>
        <v/>
      </c>
      <c r="AR92" s="76" t="str">
        <f>IF(Tableau1[[#This Row],[Nuit
DI/ LU]]="Oui",0,IF(Tableau1[[#This Row],[Nuit
DI/ LU]]="Non",1,""))</f>
        <v/>
      </c>
      <c r="AS92" s="76" t="str">
        <f>IF(Tableau1[[#This Row],[Type de réponse]]='Paramètre (masquer)'!$A$10,Tableau1[[#This Row],[FE]],"")</f>
        <v/>
      </c>
      <c r="AT92" s="76" t="str">
        <f>_xlfn.CONCAT(Tableau1[[#This Row],[LUN]:[DIM]])</f>
        <v/>
      </c>
      <c r="AU92" s="79"/>
      <c r="AV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" s="76" t="e">
        <f>Tableau1[[#This Row],[Nbre de nuits sur la période]]*Tableau1[[#This Row],[Nombre de train accédant / nuit *]]</f>
        <v>#VALUE!</v>
      </c>
      <c r="AY92" s="76" t="e">
        <f>Tableau1[[#This Row],[Uo voies - nuit]]*((59*400/1000)+5)</f>
        <v>#VALUE!</v>
      </c>
    </row>
    <row r="93" spans="1:51" ht="15.75">
      <c r="A93" s="51">
        <f t="shared" si="5"/>
        <v>80</v>
      </c>
      <c r="B93" s="85"/>
      <c r="C93" s="52" t="str">
        <f>IFERROR(VLOOKUP(Tableau1[[#This Row],[Site *
Un fichier Excel par DT]],Tableau7[[#All],[Nom de la gare]:[EIC]],5,FALSE),"")</f>
        <v/>
      </c>
      <c r="D93" s="77"/>
      <c r="E93" s="74"/>
      <c r="F93" s="74"/>
      <c r="G93" s="76"/>
      <c r="H93" s="72" t="str">
        <f>IF(Tableau1[[#This Row],[Régime d''utilisation (Quotidien ? Oui ou Non)]]="Oui","Oui","Non")</f>
        <v>Non</v>
      </c>
      <c r="I93" s="72" t="str">
        <f>IF(Tableau1[[#This Row],[Régime d''utilisation (Quotidien ? Oui ou Non)]]="Oui","Oui","Non")</f>
        <v>Non</v>
      </c>
      <c r="J93" s="72" t="str">
        <f>IF(Tableau1[[#This Row],[Régime d''utilisation (Quotidien ? Oui ou Non)]]="Oui","Oui","Non")</f>
        <v>Non</v>
      </c>
      <c r="K93" s="72" t="str">
        <f>IF(Tableau1[[#This Row],[Régime d''utilisation (Quotidien ? Oui ou Non)]]="Oui","Oui","Non")</f>
        <v>Non</v>
      </c>
      <c r="L93" s="72" t="str">
        <f>IF(Tableau1[[#This Row],[Régime d''utilisation (Quotidien ? Oui ou Non)]]="Oui","Oui","Non")</f>
        <v>Non</v>
      </c>
      <c r="M93" s="72" t="str">
        <f>IF(Tableau1[[#This Row],[Régime d''utilisation (Quotidien ? Oui ou Non)]]="Oui","Oui","Non")</f>
        <v>Non</v>
      </c>
      <c r="N93" s="72" t="str">
        <f>IF(Tableau1[[#This Row],[Régime d''utilisation (Quotidien ? Oui ou Non)]]="Oui","Oui","Non")</f>
        <v>Non</v>
      </c>
      <c r="O93" s="72" t="str">
        <f>IF(Tableau1[[#This Row],[Régime d''utilisation (Quotidien ? Oui ou Non)]]="Oui","Oui","Non")</f>
        <v>Non</v>
      </c>
      <c r="P93" s="76"/>
      <c r="Q93" s="76"/>
      <c r="R93" s="76"/>
      <c r="S93" s="52" t="str">
        <f t="shared" si="3"/>
        <v>Compris entre 00h00 et 5h00</v>
      </c>
      <c r="T93" s="76"/>
      <c r="U93" s="53" t="str">
        <f t="shared" si="4"/>
        <v>Voyageur</v>
      </c>
      <c r="V93" s="76"/>
      <c r="W93" s="76"/>
      <c r="X93" s="76"/>
      <c r="Y93" s="76"/>
      <c r="Z93" s="76"/>
      <c r="AA93" s="76"/>
      <c r="AB93" s="53">
        <f>400</f>
        <v>400</v>
      </c>
      <c r="AC93" s="78" t="str">
        <f>IF(Tableau1[[#This Row],[Type de réponse]]='Paramètre (masquer)'!$A$10,Tableau1[[#This Row],[Période de début *]],"")</f>
        <v/>
      </c>
      <c r="AD93" s="78" t="str">
        <f>IF(Tableau1[[#This Row],[Type de réponse]]='Paramètre (masquer)'!$A$10,Tableau1[[#This Row],[Période de fin *]],"")</f>
        <v/>
      </c>
      <c r="AE93" s="78" t="str">
        <f>IF(Tableau1[[#This Row],[Type de réponse]]='Paramètre (masquer)'!$A$10,Tableau1[[#This Row],[Nuit
LU/MA]],"")</f>
        <v/>
      </c>
      <c r="AF93" s="78" t="str">
        <f>IF(Tableau1[[#This Row],[Type de réponse]]='Paramètre (masquer)'!$A$10,Tableau1[[#This Row],[Nuit
MA/ME]],"")</f>
        <v/>
      </c>
      <c r="AG93" s="78" t="str">
        <f>IF(Tableau1[[#This Row],[Type de réponse]]='Paramètre (masquer)'!$A$10,Tableau1[[#This Row],[Nuit
ME/JE]],"")</f>
        <v/>
      </c>
      <c r="AH93" s="78" t="str">
        <f>IF(Tableau1[[#This Row],[Type de réponse]]='Paramètre (masquer)'!$A$10,Tableau1[[#This Row],[Nuit JE/VE]],"")</f>
        <v/>
      </c>
      <c r="AI93" s="78" t="str">
        <f>IF(Tableau1[[#This Row],[Type de réponse]]='Paramètre (masquer)'!$A$10,Tableau1[[#This Row],[Nuit
VE/SA]],"")</f>
        <v/>
      </c>
      <c r="AJ93" s="78" t="str">
        <f>IF(Tableau1[[#This Row],[Type de réponse]]='Paramètre (masquer)'!$A$10,Tableau1[[#This Row],[Nuit
SA/DI]],"")</f>
        <v/>
      </c>
      <c r="AK93" s="78" t="str">
        <f>IF(Tableau1[[#This Row],[Type de réponse]]='Paramètre (masquer)'!$A$10,Tableau1[[#This Row],[Nuit
DI/LU]],"")</f>
        <v/>
      </c>
      <c r="AL93" s="76" t="str">
        <f>IF(Tableau1[[#This Row],[Nuit
LU /MA]]="Oui",0,IF(Tableau1[[#This Row],[Nuit
LU /MA]]="Non",1,""))</f>
        <v/>
      </c>
      <c r="AM93" s="76" t="str">
        <f>IF(Tableau1[[#This Row],[Nuit
MA/ ME]]="Oui",0,IF(Tableau1[[#This Row],[Nuit
MA/ ME]]="Non",1,""))</f>
        <v/>
      </c>
      <c r="AN93" s="76" t="str">
        <f>IF(Tableau1[[#This Row],[Nuit
ME/ JE]]="Oui",0,IF(Tableau1[[#This Row],[Nuit
ME/ JE]]="Non",1,""))</f>
        <v/>
      </c>
      <c r="AO93" s="76" t="str">
        <f>IF(Tableau1[[#This Row],[Nuit JE/ VE]]="Oui",0,IF(Tableau1[[#This Row],[Nuit JE/ VE]]="Non",1,""))</f>
        <v/>
      </c>
      <c r="AP93" s="76" t="str">
        <f>IF(Tableau1[[#This Row],[Nuit
VE/ SA]]="Oui",0,IF(Tableau1[[#This Row],[Nuit
VE/ SA]]="Non",1,""))</f>
        <v/>
      </c>
      <c r="AQ93" s="76" t="str">
        <f>IF(Tableau1[[#This Row],[Nuit
SA/ DI]]="Oui",0,IF(Tableau1[[#This Row],[Nuit
SA/ DI]]="Non",1,""))</f>
        <v/>
      </c>
      <c r="AR93" s="76" t="str">
        <f>IF(Tableau1[[#This Row],[Nuit
DI/ LU]]="Oui",0,IF(Tableau1[[#This Row],[Nuit
DI/ LU]]="Non",1,""))</f>
        <v/>
      </c>
      <c r="AS93" s="76" t="str">
        <f>IF(Tableau1[[#This Row],[Type de réponse]]='Paramètre (masquer)'!$A$10,Tableau1[[#This Row],[FE]],"")</f>
        <v/>
      </c>
      <c r="AT93" s="76" t="str">
        <f>_xlfn.CONCAT(Tableau1[[#This Row],[LUN]:[DIM]])</f>
        <v/>
      </c>
      <c r="AU93" s="79"/>
      <c r="AV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" s="76" t="e">
        <f>Tableau1[[#This Row],[Nbre de nuits sur la période]]*Tableau1[[#This Row],[Nombre de train accédant / nuit *]]</f>
        <v>#VALUE!</v>
      </c>
      <c r="AY93" s="76" t="e">
        <f>Tableau1[[#This Row],[Uo voies - nuit]]*((59*400/1000)+5)</f>
        <v>#VALUE!</v>
      </c>
    </row>
    <row r="94" spans="1:51" ht="15.75">
      <c r="A94" s="51">
        <f t="shared" si="5"/>
        <v>81</v>
      </c>
      <c r="B94" s="85"/>
      <c r="C94" s="52" t="str">
        <f>IFERROR(VLOOKUP(Tableau1[[#This Row],[Site *
Un fichier Excel par DT]],Tableau7[[#All],[Nom de la gare]:[EIC]],5,FALSE),"")</f>
        <v/>
      </c>
      <c r="D94" s="77"/>
      <c r="E94" s="74"/>
      <c r="F94" s="74"/>
      <c r="G94" s="76"/>
      <c r="H94" s="72" t="str">
        <f>IF(Tableau1[[#This Row],[Régime d''utilisation (Quotidien ? Oui ou Non)]]="Oui","Oui","Non")</f>
        <v>Non</v>
      </c>
      <c r="I94" s="72" t="str">
        <f>IF(Tableau1[[#This Row],[Régime d''utilisation (Quotidien ? Oui ou Non)]]="Oui","Oui","Non")</f>
        <v>Non</v>
      </c>
      <c r="J94" s="72" t="str">
        <f>IF(Tableau1[[#This Row],[Régime d''utilisation (Quotidien ? Oui ou Non)]]="Oui","Oui","Non")</f>
        <v>Non</v>
      </c>
      <c r="K94" s="72" t="str">
        <f>IF(Tableau1[[#This Row],[Régime d''utilisation (Quotidien ? Oui ou Non)]]="Oui","Oui","Non")</f>
        <v>Non</v>
      </c>
      <c r="L94" s="72" t="str">
        <f>IF(Tableau1[[#This Row],[Régime d''utilisation (Quotidien ? Oui ou Non)]]="Oui","Oui","Non")</f>
        <v>Non</v>
      </c>
      <c r="M94" s="72" t="str">
        <f>IF(Tableau1[[#This Row],[Régime d''utilisation (Quotidien ? Oui ou Non)]]="Oui","Oui","Non")</f>
        <v>Non</v>
      </c>
      <c r="N94" s="72" t="str">
        <f>IF(Tableau1[[#This Row],[Régime d''utilisation (Quotidien ? Oui ou Non)]]="Oui","Oui","Non")</f>
        <v>Non</v>
      </c>
      <c r="O94" s="72" t="str">
        <f>IF(Tableau1[[#This Row],[Régime d''utilisation (Quotidien ? Oui ou Non)]]="Oui","Oui","Non")</f>
        <v>Non</v>
      </c>
      <c r="P94" s="76"/>
      <c r="Q94" s="76"/>
      <c r="R94" s="76"/>
      <c r="S94" s="52" t="str">
        <f t="shared" si="3"/>
        <v>Compris entre 00h00 et 5h00</v>
      </c>
      <c r="T94" s="76"/>
      <c r="U94" s="53" t="str">
        <f t="shared" si="4"/>
        <v>Voyageur</v>
      </c>
      <c r="V94" s="76"/>
      <c r="W94" s="76"/>
      <c r="X94" s="76"/>
      <c r="Y94" s="76"/>
      <c r="Z94" s="76"/>
      <c r="AA94" s="76"/>
      <c r="AB94" s="53">
        <f>400</f>
        <v>400</v>
      </c>
      <c r="AC94" s="78" t="str">
        <f>IF(Tableau1[[#This Row],[Type de réponse]]='Paramètre (masquer)'!$A$10,Tableau1[[#This Row],[Période de début *]],"")</f>
        <v/>
      </c>
      <c r="AD94" s="78" t="str">
        <f>IF(Tableau1[[#This Row],[Type de réponse]]='Paramètre (masquer)'!$A$10,Tableau1[[#This Row],[Période de fin *]],"")</f>
        <v/>
      </c>
      <c r="AE94" s="78" t="str">
        <f>IF(Tableau1[[#This Row],[Type de réponse]]='Paramètre (masquer)'!$A$10,Tableau1[[#This Row],[Nuit
LU/MA]],"")</f>
        <v/>
      </c>
      <c r="AF94" s="78" t="str">
        <f>IF(Tableau1[[#This Row],[Type de réponse]]='Paramètre (masquer)'!$A$10,Tableau1[[#This Row],[Nuit
MA/ME]],"")</f>
        <v/>
      </c>
      <c r="AG94" s="78" t="str">
        <f>IF(Tableau1[[#This Row],[Type de réponse]]='Paramètre (masquer)'!$A$10,Tableau1[[#This Row],[Nuit
ME/JE]],"")</f>
        <v/>
      </c>
      <c r="AH94" s="78" t="str">
        <f>IF(Tableau1[[#This Row],[Type de réponse]]='Paramètre (masquer)'!$A$10,Tableau1[[#This Row],[Nuit JE/VE]],"")</f>
        <v/>
      </c>
      <c r="AI94" s="78" t="str">
        <f>IF(Tableau1[[#This Row],[Type de réponse]]='Paramètre (masquer)'!$A$10,Tableau1[[#This Row],[Nuit
VE/SA]],"")</f>
        <v/>
      </c>
      <c r="AJ94" s="78" t="str">
        <f>IF(Tableau1[[#This Row],[Type de réponse]]='Paramètre (masquer)'!$A$10,Tableau1[[#This Row],[Nuit
SA/DI]],"")</f>
        <v/>
      </c>
      <c r="AK94" s="78" t="str">
        <f>IF(Tableau1[[#This Row],[Type de réponse]]='Paramètre (masquer)'!$A$10,Tableau1[[#This Row],[Nuit
DI/LU]],"")</f>
        <v/>
      </c>
      <c r="AL94" s="76" t="str">
        <f>IF(Tableau1[[#This Row],[Nuit
LU /MA]]="Oui",0,IF(Tableau1[[#This Row],[Nuit
LU /MA]]="Non",1,""))</f>
        <v/>
      </c>
      <c r="AM94" s="76" t="str">
        <f>IF(Tableau1[[#This Row],[Nuit
MA/ ME]]="Oui",0,IF(Tableau1[[#This Row],[Nuit
MA/ ME]]="Non",1,""))</f>
        <v/>
      </c>
      <c r="AN94" s="76" t="str">
        <f>IF(Tableau1[[#This Row],[Nuit
ME/ JE]]="Oui",0,IF(Tableau1[[#This Row],[Nuit
ME/ JE]]="Non",1,""))</f>
        <v/>
      </c>
      <c r="AO94" s="76" t="str">
        <f>IF(Tableau1[[#This Row],[Nuit JE/ VE]]="Oui",0,IF(Tableau1[[#This Row],[Nuit JE/ VE]]="Non",1,""))</f>
        <v/>
      </c>
      <c r="AP94" s="76" t="str">
        <f>IF(Tableau1[[#This Row],[Nuit
VE/ SA]]="Oui",0,IF(Tableau1[[#This Row],[Nuit
VE/ SA]]="Non",1,""))</f>
        <v/>
      </c>
      <c r="AQ94" s="76" t="str">
        <f>IF(Tableau1[[#This Row],[Nuit
SA/ DI]]="Oui",0,IF(Tableau1[[#This Row],[Nuit
SA/ DI]]="Non",1,""))</f>
        <v/>
      </c>
      <c r="AR94" s="76" t="str">
        <f>IF(Tableau1[[#This Row],[Nuit
DI/ LU]]="Oui",0,IF(Tableau1[[#This Row],[Nuit
DI/ LU]]="Non",1,""))</f>
        <v/>
      </c>
      <c r="AS94" s="76" t="str">
        <f>IF(Tableau1[[#This Row],[Type de réponse]]='Paramètre (masquer)'!$A$10,Tableau1[[#This Row],[FE]],"")</f>
        <v/>
      </c>
      <c r="AT94" s="76" t="str">
        <f>_xlfn.CONCAT(Tableau1[[#This Row],[LUN]:[DIM]])</f>
        <v/>
      </c>
      <c r="AU94" s="79"/>
      <c r="AV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" s="76" t="e">
        <f>Tableau1[[#This Row],[Nbre de nuits sur la période]]*Tableau1[[#This Row],[Nombre de train accédant / nuit *]]</f>
        <v>#VALUE!</v>
      </c>
      <c r="AY94" s="76" t="e">
        <f>Tableau1[[#This Row],[Uo voies - nuit]]*((59*400/1000)+5)</f>
        <v>#VALUE!</v>
      </c>
    </row>
    <row r="95" spans="1:51" ht="15.75">
      <c r="A95" s="51">
        <f t="shared" si="5"/>
        <v>82</v>
      </c>
      <c r="B95" s="85"/>
      <c r="C95" s="52" t="str">
        <f>IFERROR(VLOOKUP(Tableau1[[#This Row],[Site *
Un fichier Excel par DT]],Tableau7[[#All],[Nom de la gare]:[EIC]],5,FALSE),"")</f>
        <v/>
      </c>
      <c r="D95" s="77"/>
      <c r="E95" s="74"/>
      <c r="F95" s="74"/>
      <c r="G95" s="76"/>
      <c r="H95" s="72" t="str">
        <f>IF(Tableau1[[#This Row],[Régime d''utilisation (Quotidien ? Oui ou Non)]]="Oui","Oui","Non")</f>
        <v>Non</v>
      </c>
      <c r="I95" s="72" t="str">
        <f>IF(Tableau1[[#This Row],[Régime d''utilisation (Quotidien ? Oui ou Non)]]="Oui","Oui","Non")</f>
        <v>Non</v>
      </c>
      <c r="J95" s="72" t="str">
        <f>IF(Tableau1[[#This Row],[Régime d''utilisation (Quotidien ? Oui ou Non)]]="Oui","Oui","Non")</f>
        <v>Non</v>
      </c>
      <c r="K95" s="72" t="str">
        <f>IF(Tableau1[[#This Row],[Régime d''utilisation (Quotidien ? Oui ou Non)]]="Oui","Oui","Non")</f>
        <v>Non</v>
      </c>
      <c r="L95" s="72" t="str">
        <f>IF(Tableau1[[#This Row],[Régime d''utilisation (Quotidien ? Oui ou Non)]]="Oui","Oui","Non")</f>
        <v>Non</v>
      </c>
      <c r="M95" s="72" t="str">
        <f>IF(Tableau1[[#This Row],[Régime d''utilisation (Quotidien ? Oui ou Non)]]="Oui","Oui","Non")</f>
        <v>Non</v>
      </c>
      <c r="N95" s="72" t="str">
        <f>IF(Tableau1[[#This Row],[Régime d''utilisation (Quotidien ? Oui ou Non)]]="Oui","Oui","Non")</f>
        <v>Non</v>
      </c>
      <c r="O95" s="72" t="str">
        <f>IF(Tableau1[[#This Row],[Régime d''utilisation (Quotidien ? Oui ou Non)]]="Oui","Oui","Non")</f>
        <v>Non</v>
      </c>
      <c r="P95" s="76"/>
      <c r="Q95" s="76"/>
      <c r="R95" s="76"/>
      <c r="S95" s="52" t="str">
        <f t="shared" si="3"/>
        <v>Compris entre 00h00 et 5h00</v>
      </c>
      <c r="T95" s="76"/>
      <c r="U95" s="53" t="str">
        <f t="shared" si="4"/>
        <v>Voyageur</v>
      </c>
      <c r="V95" s="76"/>
      <c r="W95" s="76"/>
      <c r="X95" s="76"/>
      <c r="Y95" s="76"/>
      <c r="Z95" s="76"/>
      <c r="AA95" s="76"/>
      <c r="AB95" s="53">
        <f>400</f>
        <v>400</v>
      </c>
      <c r="AC95" s="78" t="str">
        <f>IF(Tableau1[[#This Row],[Type de réponse]]='Paramètre (masquer)'!$A$10,Tableau1[[#This Row],[Période de début *]],"")</f>
        <v/>
      </c>
      <c r="AD95" s="78" t="str">
        <f>IF(Tableau1[[#This Row],[Type de réponse]]='Paramètre (masquer)'!$A$10,Tableau1[[#This Row],[Période de fin *]],"")</f>
        <v/>
      </c>
      <c r="AE95" s="78" t="str">
        <f>IF(Tableau1[[#This Row],[Type de réponse]]='Paramètre (masquer)'!$A$10,Tableau1[[#This Row],[Nuit
LU/MA]],"")</f>
        <v/>
      </c>
      <c r="AF95" s="78" t="str">
        <f>IF(Tableau1[[#This Row],[Type de réponse]]='Paramètre (masquer)'!$A$10,Tableau1[[#This Row],[Nuit
MA/ME]],"")</f>
        <v/>
      </c>
      <c r="AG95" s="78" t="str">
        <f>IF(Tableau1[[#This Row],[Type de réponse]]='Paramètre (masquer)'!$A$10,Tableau1[[#This Row],[Nuit
ME/JE]],"")</f>
        <v/>
      </c>
      <c r="AH95" s="78" t="str">
        <f>IF(Tableau1[[#This Row],[Type de réponse]]='Paramètre (masquer)'!$A$10,Tableau1[[#This Row],[Nuit JE/VE]],"")</f>
        <v/>
      </c>
      <c r="AI95" s="78" t="str">
        <f>IF(Tableau1[[#This Row],[Type de réponse]]='Paramètre (masquer)'!$A$10,Tableau1[[#This Row],[Nuit
VE/SA]],"")</f>
        <v/>
      </c>
      <c r="AJ95" s="78" t="str">
        <f>IF(Tableau1[[#This Row],[Type de réponse]]='Paramètre (masquer)'!$A$10,Tableau1[[#This Row],[Nuit
SA/DI]],"")</f>
        <v/>
      </c>
      <c r="AK95" s="78" t="str">
        <f>IF(Tableau1[[#This Row],[Type de réponse]]='Paramètre (masquer)'!$A$10,Tableau1[[#This Row],[Nuit
DI/LU]],"")</f>
        <v/>
      </c>
      <c r="AL95" s="76" t="str">
        <f>IF(Tableau1[[#This Row],[Nuit
LU /MA]]="Oui",0,IF(Tableau1[[#This Row],[Nuit
LU /MA]]="Non",1,""))</f>
        <v/>
      </c>
      <c r="AM95" s="76" t="str">
        <f>IF(Tableau1[[#This Row],[Nuit
MA/ ME]]="Oui",0,IF(Tableau1[[#This Row],[Nuit
MA/ ME]]="Non",1,""))</f>
        <v/>
      </c>
      <c r="AN95" s="76" t="str">
        <f>IF(Tableau1[[#This Row],[Nuit
ME/ JE]]="Oui",0,IF(Tableau1[[#This Row],[Nuit
ME/ JE]]="Non",1,""))</f>
        <v/>
      </c>
      <c r="AO95" s="76" t="str">
        <f>IF(Tableau1[[#This Row],[Nuit JE/ VE]]="Oui",0,IF(Tableau1[[#This Row],[Nuit JE/ VE]]="Non",1,""))</f>
        <v/>
      </c>
      <c r="AP95" s="76" t="str">
        <f>IF(Tableau1[[#This Row],[Nuit
VE/ SA]]="Oui",0,IF(Tableau1[[#This Row],[Nuit
VE/ SA]]="Non",1,""))</f>
        <v/>
      </c>
      <c r="AQ95" s="76" t="str">
        <f>IF(Tableau1[[#This Row],[Nuit
SA/ DI]]="Oui",0,IF(Tableau1[[#This Row],[Nuit
SA/ DI]]="Non",1,""))</f>
        <v/>
      </c>
      <c r="AR95" s="76" t="str">
        <f>IF(Tableau1[[#This Row],[Nuit
DI/ LU]]="Oui",0,IF(Tableau1[[#This Row],[Nuit
DI/ LU]]="Non",1,""))</f>
        <v/>
      </c>
      <c r="AS95" s="76" t="str">
        <f>IF(Tableau1[[#This Row],[Type de réponse]]='Paramètre (masquer)'!$A$10,Tableau1[[#This Row],[FE]],"")</f>
        <v/>
      </c>
      <c r="AT95" s="76" t="str">
        <f>_xlfn.CONCAT(Tableau1[[#This Row],[LUN]:[DIM]])</f>
        <v/>
      </c>
      <c r="AU95" s="79"/>
      <c r="AV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" s="76" t="e">
        <f>Tableau1[[#This Row],[Nbre de nuits sur la période]]*Tableau1[[#This Row],[Nombre de train accédant / nuit *]]</f>
        <v>#VALUE!</v>
      </c>
      <c r="AY95" s="76" t="e">
        <f>Tableau1[[#This Row],[Uo voies - nuit]]*((59*400/1000)+5)</f>
        <v>#VALUE!</v>
      </c>
    </row>
    <row r="96" spans="1:51" ht="15.75">
      <c r="A96" s="51">
        <f t="shared" si="5"/>
        <v>83</v>
      </c>
      <c r="B96" s="85"/>
      <c r="C96" s="52" t="str">
        <f>IFERROR(VLOOKUP(Tableau1[[#This Row],[Site *
Un fichier Excel par DT]],Tableau7[[#All],[Nom de la gare]:[EIC]],5,FALSE),"")</f>
        <v/>
      </c>
      <c r="D96" s="77"/>
      <c r="E96" s="74"/>
      <c r="F96" s="74"/>
      <c r="G96" s="76"/>
      <c r="H96" s="72" t="str">
        <f>IF(Tableau1[[#This Row],[Régime d''utilisation (Quotidien ? Oui ou Non)]]="Oui","Oui","Non")</f>
        <v>Non</v>
      </c>
      <c r="I96" s="72" t="str">
        <f>IF(Tableau1[[#This Row],[Régime d''utilisation (Quotidien ? Oui ou Non)]]="Oui","Oui","Non")</f>
        <v>Non</v>
      </c>
      <c r="J96" s="72" t="str">
        <f>IF(Tableau1[[#This Row],[Régime d''utilisation (Quotidien ? Oui ou Non)]]="Oui","Oui","Non")</f>
        <v>Non</v>
      </c>
      <c r="K96" s="72" t="str">
        <f>IF(Tableau1[[#This Row],[Régime d''utilisation (Quotidien ? Oui ou Non)]]="Oui","Oui","Non")</f>
        <v>Non</v>
      </c>
      <c r="L96" s="72" t="str">
        <f>IF(Tableau1[[#This Row],[Régime d''utilisation (Quotidien ? Oui ou Non)]]="Oui","Oui","Non")</f>
        <v>Non</v>
      </c>
      <c r="M96" s="72" t="str">
        <f>IF(Tableau1[[#This Row],[Régime d''utilisation (Quotidien ? Oui ou Non)]]="Oui","Oui","Non")</f>
        <v>Non</v>
      </c>
      <c r="N96" s="72" t="str">
        <f>IF(Tableau1[[#This Row],[Régime d''utilisation (Quotidien ? Oui ou Non)]]="Oui","Oui","Non")</f>
        <v>Non</v>
      </c>
      <c r="O96" s="72" t="str">
        <f>IF(Tableau1[[#This Row],[Régime d''utilisation (Quotidien ? Oui ou Non)]]="Oui","Oui","Non")</f>
        <v>Non</v>
      </c>
      <c r="P96" s="76"/>
      <c r="Q96" s="76"/>
      <c r="R96" s="76"/>
      <c r="S96" s="52" t="str">
        <f t="shared" si="3"/>
        <v>Compris entre 00h00 et 5h00</v>
      </c>
      <c r="T96" s="76"/>
      <c r="U96" s="53" t="str">
        <f t="shared" si="4"/>
        <v>Voyageur</v>
      </c>
      <c r="V96" s="76"/>
      <c r="W96" s="76"/>
      <c r="X96" s="76"/>
      <c r="Y96" s="76"/>
      <c r="Z96" s="76"/>
      <c r="AA96" s="76"/>
      <c r="AB96" s="53">
        <f>400</f>
        <v>400</v>
      </c>
      <c r="AC96" s="78" t="str">
        <f>IF(Tableau1[[#This Row],[Type de réponse]]='Paramètre (masquer)'!$A$10,Tableau1[[#This Row],[Période de début *]],"")</f>
        <v/>
      </c>
      <c r="AD96" s="78" t="str">
        <f>IF(Tableau1[[#This Row],[Type de réponse]]='Paramètre (masquer)'!$A$10,Tableau1[[#This Row],[Période de fin *]],"")</f>
        <v/>
      </c>
      <c r="AE96" s="78" t="str">
        <f>IF(Tableau1[[#This Row],[Type de réponse]]='Paramètre (masquer)'!$A$10,Tableau1[[#This Row],[Nuit
LU/MA]],"")</f>
        <v/>
      </c>
      <c r="AF96" s="78" t="str">
        <f>IF(Tableau1[[#This Row],[Type de réponse]]='Paramètre (masquer)'!$A$10,Tableau1[[#This Row],[Nuit
MA/ME]],"")</f>
        <v/>
      </c>
      <c r="AG96" s="78" t="str">
        <f>IF(Tableau1[[#This Row],[Type de réponse]]='Paramètre (masquer)'!$A$10,Tableau1[[#This Row],[Nuit
ME/JE]],"")</f>
        <v/>
      </c>
      <c r="AH96" s="78" t="str">
        <f>IF(Tableau1[[#This Row],[Type de réponse]]='Paramètre (masquer)'!$A$10,Tableau1[[#This Row],[Nuit JE/VE]],"")</f>
        <v/>
      </c>
      <c r="AI96" s="78" t="str">
        <f>IF(Tableau1[[#This Row],[Type de réponse]]='Paramètre (masquer)'!$A$10,Tableau1[[#This Row],[Nuit
VE/SA]],"")</f>
        <v/>
      </c>
      <c r="AJ96" s="78" t="str">
        <f>IF(Tableau1[[#This Row],[Type de réponse]]='Paramètre (masquer)'!$A$10,Tableau1[[#This Row],[Nuit
SA/DI]],"")</f>
        <v/>
      </c>
      <c r="AK96" s="78" t="str">
        <f>IF(Tableau1[[#This Row],[Type de réponse]]='Paramètre (masquer)'!$A$10,Tableau1[[#This Row],[Nuit
DI/LU]],"")</f>
        <v/>
      </c>
      <c r="AL96" s="76" t="str">
        <f>IF(Tableau1[[#This Row],[Nuit
LU /MA]]="Oui",0,IF(Tableau1[[#This Row],[Nuit
LU /MA]]="Non",1,""))</f>
        <v/>
      </c>
      <c r="AM96" s="76" t="str">
        <f>IF(Tableau1[[#This Row],[Nuit
MA/ ME]]="Oui",0,IF(Tableau1[[#This Row],[Nuit
MA/ ME]]="Non",1,""))</f>
        <v/>
      </c>
      <c r="AN96" s="76" t="str">
        <f>IF(Tableau1[[#This Row],[Nuit
ME/ JE]]="Oui",0,IF(Tableau1[[#This Row],[Nuit
ME/ JE]]="Non",1,""))</f>
        <v/>
      </c>
      <c r="AO96" s="76" t="str">
        <f>IF(Tableau1[[#This Row],[Nuit JE/ VE]]="Oui",0,IF(Tableau1[[#This Row],[Nuit JE/ VE]]="Non",1,""))</f>
        <v/>
      </c>
      <c r="AP96" s="76" t="str">
        <f>IF(Tableau1[[#This Row],[Nuit
VE/ SA]]="Oui",0,IF(Tableau1[[#This Row],[Nuit
VE/ SA]]="Non",1,""))</f>
        <v/>
      </c>
      <c r="AQ96" s="76" t="str">
        <f>IF(Tableau1[[#This Row],[Nuit
SA/ DI]]="Oui",0,IF(Tableau1[[#This Row],[Nuit
SA/ DI]]="Non",1,""))</f>
        <v/>
      </c>
      <c r="AR96" s="76" t="str">
        <f>IF(Tableau1[[#This Row],[Nuit
DI/ LU]]="Oui",0,IF(Tableau1[[#This Row],[Nuit
DI/ LU]]="Non",1,""))</f>
        <v/>
      </c>
      <c r="AS96" s="76" t="str">
        <f>IF(Tableau1[[#This Row],[Type de réponse]]='Paramètre (masquer)'!$A$10,Tableau1[[#This Row],[FE]],"")</f>
        <v/>
      </c>
      <c r="AT96" s="76" t="str">
        <f>_xlfn.CONCAT(Tableau1[[#This Row],[LUN]:[DIM]])</f>
        <v/>
      </c>
      <c r="AU96" s="79"/>
      <c r="AV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" s="76" t="e">
        <f>Tableau1[[#This Row],[Nbre de nuits sur la période]]*Tableau1[[#This Row],[Nombre de train accédant / nuit *]]</f>
        <v>#VALUE!</v>
      </c>
      <c r="AY96" s="76" t="e">
        <f>Tableau1[[#This Row],[Uo voies - nuit]]*((59*400/1000)+5)</f>
        <v>#VALUE!</v>
      </c>
    </row>
    <row r="97" spans="1:51" ht="15.75">
      <c r="A97" s="51">
        <f t="shared" si="5"/>
        <v>84</v>
      </c>
      <c r="B97" s="85"/>
      <c r="C97" s="52" t="str">
        <f>IFERROR(VLOOKUP(Tableau1[[#This Row],[Site *
Un fichier Excel par DT]],Tableau7[[#All],[Nom de la gare]:[EIC]],5,FALSE),"")</f>
        <v/>
      </c>
      <c r="D97" s="77"/>
      <c r="E97" s="74"/>
      <c r="F97" s="74"/>
      <c r="G97" s="76"/>
      <c r="H97" s="72" t="str">
        <f>IF(Tableau1[[#This Row],[Régime d''utilisation (Quotidien ? Oui ou Non)]]="Oui","Oui","Non")</f>
        <v>Non</v>
      </c>
      <c r="I97" s="72" t="str">
        <f>IF(Tableau1[[#This Row],[Régime d''utilisation (Quotidien ? Oui ou Non)]]="Oui","Oui","Non")</f>
        <v>Non</v>
      </c>
      <c r="J97" s="72" t="str">
        <f>IF(Tableau1[[#This Row],[Régime d''utilisation (Quotidien ? Oui ou Non)]]="Oui","Oui","Non")</f>
        <v>Non</v>
      </c>
      <c r="K97" s="72" t="str">
        <f>IF(Tableau1[[#This Row],[Régime d''utilisation (Quotidien ? Oui ou Non)]]="Oui","Oui","Non")</f>
        <v>Non</v>
      </c>
      <c r="L97" s="72" t="str">
        <f>IF(Tableau1[[#This Row],[Régime d''utilisation (Quotidien ? Oui ou Non)]]="Oui","Oui","Non")</f>
        <v>Non</v>
      </c>
      <c r="M97" s="72" t="str">
        <f>IF(Tableau1[[#This Row],[Régime d''utilisation (Quotidien ? Oui ou Non)]]="Oui","Oui","Non")</f>
        <v>Non</v>
      </c>
      <c r="N97" s="72" t="str">
        <f>IF(Tableau1[[#This Row],[Régime d''utilisation (Quotidien ? Oui ou Non)]]="Oui","Oui","Non")</f>
        <v>Non</v>
      </c>
      <c r="O97" s="72" t="str">
        <f>IF(Tableau1[[#This Row],[Régime d''utilisation (Quotidien ? Oui ou Non)]]="Oui","Oui","Non")</f>
        <v>Non</v>
      </c>
      <c r="P97" s="76"/>
      <c r="Q97" s="76"/>
      <c r="R97" s="76"/>
      <c r="S97" s="52" t="str">
        <f t="shared" si="3"/>
        <v>Compris entre 00h00 et 5h00</v>
      </c>
      <c r="T97" s="76"/>
      <c r="U97" s="53" t="str">
        <f t="shared" si="4"/>
        <v>Voyageur</v>
      </c>
      <c r="V97" s="76"/>
      <c r="W97" s="76"/>
      <c r="X97" s="76"/>
      <c r="Y97" s="76"/>
      <c r="Z97" s="76"/>
      <c r="AA97" s="76"/>
      <c r="AB97" s="53">
        <f>400</f>
        <v>400</v>
      </c>
      <c r="AC97" s="78" t="str">
        <f>IF(Tableau1[[#This Row],[Type de réponse]]='Paramètre (masquer)'!$A$10,Tableau1[[#This Row],[Période de début *]],"")</f>
        <v/>
      </c>
      <c r="AD97" s="78" t="str">
        <f>IF(Tableau1[[#This Row],[Type de réponse]]='Paramètre (masquer)'!$A$10,Tableau1[[#This Row],[Période de fin *]],"")</f>
        <v/>
      </c>
      <c r="AE97" s="78" t="str">
        <f>IF(Tableau1[[#This Row],[Type de réponse]]='Paramètre (masquer)'!$A$10,Tableau1[[#This Row],[Nuit
LU/MA]],"")</f>
        <v/>
      </c>
      <c r="AF97" s="78" t="str">
        <f>IF(Tableau1[[#This Row],[Type de réponse]]='Paramètre (masquer)'!$A$10,Tableau1[[#This Row],[Nuit
MA/ME]],"")</f>
        <v/>
      </c>
      <c r="AG97" s="78" t="str">
        <f>IF(Tableau1[[#This Row],[Type de réponse]]='Paramètre (masquer)'!$A$10,Tableau1[[#This Row],[Nuit
ME/JE]],"")</f>
        <v/>
      </c>
      <c r="AH97" s="78" t="str">
        <f>IF(Tableau1[[#This Row],[Type de réponse]]='Paramètre (masquer)'!$A$10,Tableau1[[#This Row],[Nuit JE/VE]],"")</f>
        <v/>
      </c>
      <c r="AI97" s="78" t="str">
        <f>IF(Tableau1[[#This Row],[Type de réponse]]='Paramètre (masquer)'!$A$10,Tableau1[[#This Row],[Nuit
VE/SA]],"")</f>
        <v/>
      </c>
      <c r="AJ97" s="78" t="str">
        <f>IF(Tableau1[[#This Row],[Type de réponse]]='Paramètre (masquer)'!$A$10,Tableau1[[#This Row],[Nuit
SA/DI]],"")</f>
        <v/>
      </c>
      <c r="AK97" s="78" t="str">
        <f>IF(Tableau1[[#This Row],[Type de réponse]]='Paramètre (masquer)'!$A$10,Tableau1[[#This Row],[Nuit
DI/LU]],"")</f>
        <v/>
      </c>
      <c r="AL97" s="76" t="str">
        <f>IF(Tableau1[[#This Row],[Nuit
LU /MA]]="Oui",0,IF(Tableau1[[#This Row],[Nuit
LU /MA]]="Non",1,""))</f>
        <v/>
      </c>
      <c r="AM97" s="76" t="str">
        <f>IF(Tableau1[[#This Row],[Nuit
MA/ ME]]="Oui",0,IF(Tableau1[[#This Row],[Nuit
MA/ ME]]="Non",1,""))</f>
        <v/>
      </c>
      <c r="AN97" s="76" t="str">
        <f>IF(Tableau1[[#This Row],[Nuit
ME/ JE]]="Oui",0,IF(Tableau1[[#This Row],[Nuit
ME/ JE]]="Non",1,""))</f>
        <v/>
      </c>
      <c r="AO97" s="76" t="str">
        <f>IF(Tableau1[[#This Row],[Nuit JE/ VE]]="Oui",0,IF(Tableau1[[#This Row],[Nuit JE/ VE]]="Non",1,""))</f>
        <v/>
      </c>
      <c r="AP97" s="76" t="str">
        <f>IF(Tableau1[[#This Row],[Nuit
VE/ SA]]="Oui",0,IF(Tableau1[[#This Row],[Nuit
VE/ SA]]="Non",1,""))</f>
        <v/>
      </c>
      <c r="AQ97" s="76" t="str">
        <f>IF(Tableau1[[#This Row],[Nuit
SA/ DI]]="Oui",0,IF(Tableau1[[#This Row],[Nuit
SA/ DI]]="Non",1,""))</f>
        <v/>
      </c>
      <c r="AR97" s="76" t="str">
        <f>IF(Tableau1[[#This Row],[Nuit
DI/ LU]]="Oui",0,IF(Tableau1[[#This Row],[Nuit
DI/ LU]]="Non",1,""))</f>
        <v/>
      </c>
      <c r="AS97" s="76" t="str">
        <f>IF(Tableau1[[#This Row],[Type de réponse]]='Paramètre (masquer)'!$A$10,Tableau1[[#This Row],[FE]],"")</f>
        <v/>
      </c>
      <c r="AT97" s="76" t="str">
        <f>_xlfn.CONCAT(Tableau1[[#This Row],[LUN]:[DIM]])</f>
        <v/>
      </c>
      <c r="AU97" s="79"/>
      <c r="AV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" s="76" t="e">
        <f>Tableau1[[#This Row],[Nbre de nuits sur la période]]*Tableau1[[#This Row],[Nombre de train accédant / nuit *]]</f>
        <v>#VALUE!</v>
      </c>
      <c r="AY97" s="76" t="e">
        <f>Tableau1[[#This Row],[Uo voies - nuit]]*((59*400/1000)+5)</f>
        <v>#VALUE!</v>
      </c>
    </row>
    <row r="98" spans="1:51" ht="15.75">
      <c r="A98" s="51">
        <f t="shared" si="5"/>
        <v>85</v>
      </c>
      <c r="B98" s="85"/>
      <c r="C98" s="52" t="str">
        <f>IFERROR(VLOOKUP(Tableau1[[#This Row],[Site *
Un fichier Excel par DT]],Tableau7[[#All],[Nom de la gare]:[EIC]],5,FALSE),"")</f>
        <v/>
      </c>
      <c r="D98" s="77"/>
      <c r="E98" s="74"/>
      <c r="F98" s="74"/>
      <c r="G98" s="76"/>
      <c r="H98" s="72" t="str">
        <f>IF(Tableau1[[#This Row],[Régime d''utilisation (Quotidien ? Oui ou Non)]]="Oui","Oui","Non")</f>
        <v>Non</v>
      </c>
      <c r="I98" s="72" t="str">
        <f>IF(Tableau1[[#This Row],[Régime d''utilisation (Quotidien ? Oui ou Non)]]="Oui","Oui","Non")</f>
        <v>Non</v>
      </c>
      <c r="J98" s="72" t="str">
        <f>IF(Tableau1[[#This Row],[Régime d''utilisation (Quotidien ? Oui ou Non)]]="Oui","Oui","Non")</f>
        <v>Non</v>
      </c>
      <c r="K98" s="72" t="str">
        <f>IF(Tableau1[[#This Row],[Régime d''utilisation (Quotidien ? Oui ou Non)]]="Oui","Oui","Non")</f>
        <v>Non</v>
      </c>
      <c r="L98" s="72" t="str">
        <f>IF(Tableau1[[#This Row],[Régime d''utilisation (Quotidien ? Oui ou Non)]]="Oui","Oui","Non")</f>
        <v>Non</v>
      </c>
      <c r="M98" s="72" t="str">
        <f>IF(Tableau1[[#This Row],[Régime d''utilisation (Quotidien ? Oui ou Non)]]="Oui","Oui","Non")</f>
        <v>Non</v>
      </c>
      <c r="N98" s="72" t="str">
        <f>IF(Tableau1[[#This Row],[Régime d''utilisation (Quotidien ? Oui ou Non)]]="Oui","Oui","Non")</f>
        <v>Non</v>
      </c>
      <c r="O98" s="72" t="str">
        <f>IF(Tableau1[[#This Row],[Régime d''utilisation (Quotidien ? Oui ou Non)]]="Oui","Oui","Non")</f>
        <v>Non</v>
      </c>
      <c r="P98" s="76"/>
      <c r="Q98" s="76"/>
      <c r="R98" s="76"/>
      <c r="S98" s="52" t="str">
        <f t="shared" si="3"/>
        <v>Compris entre 00h00 et 5h00</v>
      </c>
      <c r="T98" s="76"/>
      <c r="U98" s="53" t="str">
        <f t="shared" si="4"/>
        <v>Voyageur</v>
      </c>
      <c r="V98" s="76"/>
      <c r="W98" s="76"/>
      <c r="X98" s="76"/>
      <c r="Y98" s="76"/>
      <c r="Z98" s="76"/>
      <c r="AA98" s="76"/>
      <c r="AB98" s="53">
        <f>400</f>
        <v>400</v>
      </c>
      <c r="AC98" s="78" t="str">
        <f>IF(Tableau1[[#This Row],[Type de réponse]]='Paramètre (masquer)'!$A$10,Tableau1[[#This Row],[Période de début *]],"")</f>
        <v/>
      </c>
      <c r="AD98" s="78" t="str">
        <f>IF(Tableau1[[#This Row],[Type de réponse]]='Paramètre (masquer)'!$A$10,Tableau1[[#This Row],[Période de fin *]],"")</f>
        <v/>
      </c>
      <c r="AE98" s="78" t="str">
        <f>IF(Tableau1[[#This Row],[Type de réponse]]='Paramètre (masquer)'!$A$10,Tableau1[[#This Row],[Nuit
LU/MA]],"")</f>
        <v/>
      </c>
      <c r="AF98" s="78" t="str">
        <f>IF(Tableau1[[#This Row],[Type de réponse]]='Paramètre (masquer)'!$A$10,Tableau1[[#This Row],[Nuit
MA/ME]],"")</f>
        <v/>
      </c>
      <c r="AG98" s="78" t="str">
        <f>IF(Tableau1[[#This Row],[Type de réponse]]='Paramètre (masquer)'!$A$10,Tableau1[[#This Row],[Nuit
ME/JE]],"")</f>
        <v/>
      </c>
      <c r="AH98" s="78" t="str">
        <f>IF(Tableau1[[#This Row],[Type de réponse]]='Paramètre (masquer)'!$A$10,Tableau1[[#This Row],[Nuit JE/VE]],"")</f>
        <v/>
      </c>
      <c r="AI98" s="78" t="str">
        <f>IF(Tableau1[[#This Row],[Type de réponse]]='Paramètre (masquer)'!$A$10,Tableau1[[#This Row],[Nuit
VE/SA]],"")</f>
        <v/>
      </c>
      <c r="AJ98" s="78" t="str">
        <f>IF(Tableau1[[#This Row],[Type de réponse]]='Paramètre (masquer)'!$A$10,Tableau1[[#This Row],[Nuit
SA/DI]],"")</f>
        <v/>
      </c>
      <c r="AK98" s="78" t="str">
        <f>IF(Tableau1[[#This Row],[Type de réponse]]='Paramètre (masquer)'!$A$10,Tableau1[[#This Row],[Nuit
DI/LU]],"")</f>
        <v/>
      </c>
      <c r="AL98" s="76" t="str">
        <f>IF(Tableau1[[#This Row],[Nuit
LU /MA]]="Oui",0,IF(Tableau1[[#This Row],[Nuit
LU /MA]]="Non",1,""))</f>
        <v/>
      </c>
      <c r="AM98" s="76" t="str">
        <f>IF(Tableau1[[#This Row],[Nuit
MA/ ME]]="Oui",0,IF(Tableau1[[#This Row],[Nuit
MA/ ME]]="Non",1,""))</f>
        <v/>
      </c>
      <c r="AN98" s="76" t="str">
        <f>IF(Tableau1[[#This Row],[Nuit
ME/ JE]]="Oui",0,IF(Tableau1[[#This Row],[Nuit
ME/ JE]]="Non",1,""))</f>
        <v/>
      </c>
      <c r="AO98" s="76" t="str">
        <f>IF(Tableau1[[#This Row],[Nuit JE/ VE]]="Oui",0,IF(Tableau1[[#This Row],[Nuit JE/ VE]]="Non",1,""))</f>
        <v/>
      </c>
      <c r="AP98" s="76" t="str">
        <f>IF(Tableau1[[#This Row],[Nuit
VE/ SA]]="Oui",0,IF(Tableau1[[#This Row],[Nuit
VE/ SA]]="Non",1,""))</f>
        <v/>
      </c>
      <c r="AQ98" s="76" t="str">
        <f>IF(Tableau1[[#This Row],[Nuit
SA/ DI]]="Oui",0,IF(Tableau1[[#This Row],[Nuit
SA/ DI]]="Non",1,""))</f>
        <v/>
      </c>
      <c r="AR98" s="76" t="str">
        <f>IF(Tableau1[[#This Row],[Nuit
DI/ LU]]="Oui",0,IF(Tableau1[[#This Row],[Nuit
DI/ LU]]="Non",1,""))</f>
        <v/>
      </c>
      <c r="AS98" s="76" t="str">
        <f>IF(Tableau1[[#This Row],[Type de réponse]]='Paramètre (masquer)'!$A$10,Tableau1[[#This Row],[FE]],"")</f>
        <v/>
      </c>
      <c r="AT98" s="76" t="str">
        <f>_xlfn.CONCAT(Tableau1[[#This Row],[LUN]:[DIM]])</f>
        <v/>
      </c>
      <c r="AU98" s="79"/>
      <c r="AV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" s="76" t="e">
        <f>Tableau1[[#This Row],[Nbre de nuits sur la période]]*Tableau1[[#This Row],[Nombre de train accédant / nuit *]]</f>
        <v>#VALUE!</v>
      </c>
      <c r="AY98" s="76" t="e">
        <f>Tableau1[[#This Row],[Uo voies - nuit]]*((59*400/1000)+5)</f>
        <v>#VALUE!</v>
      </c>
    </row>
    <row r="99" spans="1:51" ht="15.75">
      <c r="A99" s="51">
        <f t="shared" si="5"/>
        <v>86</v>
      </c>
      <c r="B99" s="85"/>
      <c r="C99" s="52" t="str">
        <f>IFERROR(VLOOKUP(Tableau1[[#This Row],[Site *
Un fichier Excel par DT]],Tableau7[[#All],[Nom de la gare]:[EIC]],5,FALSE),"")</f>
        <v/>
      </c>
      <c r="D99" s="77"/>
      <c r="E99" s="74"/>
      <c r="F99" s="74"/>
      <c r="G99" s="76"/>
      <c r="H99" s="72" t="str">
        <f>IF(Tableau1[[#This Row],[Régime d''utilisation (Quotidien ? Oui ou Non)]]="Oui","Oui","Non")</f>
        <v>Non</v>
      </c>
      <c r="I99" s="72" t="str">
        <f>IF(Tableau1[[#This Row],[Régime d''utilisation (Quotidien ? Oui ou Non)]]="Oui","Oui","Non")</f>
        <v>Non</v>
      </c>
      <c r="J99" s="72" t="str">
        <f>IF(Tableau1[[#This Row],[Régime d''utilisation (Quotidien ? Oui ou Non)]]="Oui","Oui","Non")</f>
        <v>Non</v>
      </c>
      <c r="K99" s="72" t="str">
        <f>IF(Tableau1[[#This Row],[Régime d''utilisation (Quotidien ? Oui ou Non)]]="Oui","Oui","Non")</f>
        <v>Non</v>
      </c>
      <c r="L99" s="72" t="str">
        <f>IF(Tableau1[[#This Row],[Régime d''utilisation (Quotidien ? Oui ou Non)]]="Oui","Oui","Non")</f>
        <v>Non</v>
      </c>
      <c r="M99" s="72" t="str">
        <f>IF(Tableau1[[#This Row],[Régime d''utilisation (Quotidien ? Oui ou Non)]]="Oui","Oui","Non")</f>
        <v>Non</v>
      </c>
      <c r="N99" s="72" t="str">
        <f>IF(Tableau1[[#This Row],[Régime d''utilisation (Quotidien ? Oui ou Non)]]="Oui","Oui","Non")</f>
        <v>Non</v>
      </c>
      <c r="O99" s="72" t="str">
        <f>IF(Tableau1[[#This Row],[Régime d''utilisation (Quotidien ? Oui ou Non)]]="Oui","Oui","Non")</f>
        <v>Non</v>
      </c>
      <c r="P99" s="76"/>
      <c r="Q99" s="76"/>
      <c r="R99" s="76"/>
      <c r="S99" s="52" t="str">
        <f t="shared" si="3"/>
        <v>Compris entre 00h00 et 5h00</v>
      </c>
      <c r="T99" s="76"/>
      <c r="U99" s="53" t="str">
        <f t="shared" si="4"/>
        <v>Voyageur</v>
      </c>
      <c r="V99" s="76"/>
      <c r="W99" s="76"/>
      <c r="X99" s="76"/>
      <c r="Y99" s="76"/>
      <c r="Z99" s="76"/>
      <c r="AA99" s="76"/>
      <c r="AB99" s="53">
        <f>400</f>
        <v>400</v>
      </c>
      <c r="AC99" s="78" t="str">
        <f>IF(Tableau1[[#This Row],[Type de réponse]]='Paramètre (masquer)'!$A$10,Tableau1[[#This Row],[Période de début *]],"")</f>
        <v/>
      </c>
      <c r="AD99" s="78" t="str">
        <f>IF(Tableau1[[#This Row],[Type de réponse]]='Paramètre (masquer)'!$A$10,Tableau1[[#This Row],[Période de fin *]],"")</f>
        <v/>
      </c>
      <c r="AE99" s="78" t="str">
        <f>IF(Tableau1[[#This Row],[Type de réponse]]='Paramètre (masquer)'!$A$10,Tableau1[[#This Row],[Nuit
LU/MA]],"")</f>
        <v/>
      </c>
      <c r="AF99" s="78" t="str">
        <f>IF(Tableau1[[#This Row],[Type de réponse]]='Paramètre (masquer)'!$A$10,Tableau1[[#This Row],[Nuit
MA/ME]],"")</f>
        <v/>
      </c>
      <c r="AG99" s="78" t="str">
        <f>IF(Tableau1[[#This Row],[Type de réponse]]='Paramètre (masquer)'!$A$10,Tableau1[[#This Row],[Nuit
ME/JE]],"")</f>
        <v/>
      </c>
      <c r="AH99" s="78" t="str">
        <f>IF(Tableau1[[#This Row],[Type de réponse]]='Paramètre (masquer)'!$A$10,Tableau1[[#This Row],[Nuit JE/VE]],"")</f>
        <v/>
      </c>
      <c r="AI99" s="78" t="str">
        <f>IF(Tableau1[[#This Row],[Type de réponse]]='Paramètre (masquer)'!$A$10,Tableau1[[#This Row],[Nuit
VE/SA]],"")</f>
        <v/>
      </c>
      <c r="AJ99" s="78" t="str">
        <f>IF(Tableau1[[#This Row],[Type de réponse]]='Paramètre (masquer)'!$A$10,Tableau1[[#This Row],[Nuit
SA/DI]],"")</f>
        <v/>
      </c>
      <c r="AK99" s="78" t="str">
        <f>IF(Tableau1[[#This Row],[Type de réponse]]='Paramètre (masquer)'!$A$10,Tableau1[[#This Row],[Nuit
DI/LU]],"")</f>
        <v/>
      </c>
      <c r="AL99" s="76" t="str">
        <f>IF(Tableau1[[#This Row],[Nuit
LU /MA]]="Oui",0,IF(Tableau1[[#This Row],[Nuit
LU /MA]]="Non",1,""))</f>
        <v/>
      </c>
      <c r="AM99" s="76" t="str">
        <f>IF(Tableau1[[#This Row],[Nuit
MA/ ME]]="Oui",0,IF(Tableau1[[#This Row],[Nuit
MA/ ME]]="Non",1,""))</f>
        <v/>
      </c>
      <c r="AN99" s="76" t="str">
        <f>IF(Tableau1[[#This Row],[Nuit
ME/ JE]]="Oui",0,IF(Tableau1[[#This Row],[Nuit
ME/ JE]]="Non",1,""))</f>
        <v/>
      </c>
      <c r="AO99" s="76" t="str">
        <f>IF(Tableau1[[#This Row],[Nuit JE/ VE]]="Oui",0,IF(Tableau1[[#This Row],[Nuit JE/ VE]]="Non",1,""))</f>
        <v/>
      </c>
      <c r="AP99" s="76" t="str">
        <f>IF(Tableau1[[#This Row],[Nuit
VE/ SA]]="Oui",0,IF(Tableau1[[#This Row],[Nuit
VE/ SA]]="Non",1,""))</f>
        <v/>
      </c>
      <c r="AQ99" s="76" t="str">
        <f>IF(Tableau1[[#This Row],[Nuit
SA/ DI]]="Oui",0,IF(Tableau1[[#This Row],[Nuit
SA/ DI]]="Non",1,""))</f>
        <v/>
      </c>
      <c r="AR99" s="76" t="str">
        <f>IF(Tableau1[[#This Row],[Nuit
DI/ LU]]="Oui",0,IF(Tableau1[[#This Row],[Nuit
DI/ LU]]="Non",1,""))</f>
        <v/>
      </c>
      <c r="AS99" s="76" t="str">
        <f>IF(Tableau1[[#This Row],[Type de réponse]]='Paramètre (masquer)'!$A$10,Tableau1[[#This Row],[FE]],"")</f>
        <v/>
      </c>
      <c r="AT99" s="76" t="str">
        <f>_xlfn.CONCAT(Tableau1[[#This Row],[LUN]:[DIM]])</f>
        <v/>
      </c>
      <c r="AU99" s="79"/>
      <c r="AV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" s="76" t="e">
        <f>Tableau1[[#This Row],[Nbre de nuits sur la période]]*Tableau1[[#This Row],[Nombre de train accédant / nuit *]]</f>
        <v>#VALUE!</v>
      </c>
      <c r="AY99" s="76" t="e">
        <f>Tableau1[[#This Row],[Uo voies - nuit]]*((59*400/1000)+5)</f>
        <v>#VALUE!</v>
      </c>
    </row>
    <row r="100" spans="1:51" ht="15.75">
      <c r="A100" s="51">
        <f t="shared" si="5"/>
        <v>87</v>
      </c>
      <c r="B100" s="85"/>
      <c r="C100" s="52" t="str">
        <f>IFERROR(VLOOKUP(Tableau1[[#This Row],[Site *
Un fichier Excel par DT]],Tableau7[[#All],[Nom de la gare]:[EIC]],5,FALSE),"")</f>
        <v/>
      </c>
      <c r="D100" s="77"/>
      <c r="E100" s="74"/>
      <c r="F100" s="74"/>
      <c r="G100" s="76"/>
      <c r="H100" s="72" t="str">
        <f>IF(Tableau1[[#This Row],[Régime d''utilisation (Quotidien ? Oui ou Non)]]="Oui","Oui","Non")</f>
        <v>Non</v>
      </c>
      <c r="I100" s="72" t="str">
        <f>IF(Tableau1[[#This Row],[Régime d''utilisation (Quotidien ? Oui ou Non)]]="Oui","Oui","Non")</f>
        <v>Non</v>
      </c>
      <c r="J100" s="72" t="str">
        <f>IF(Tableau1[[#This Row],[Régime d''utilisation (Quotidien ? Oui ou Non)]]="Oui","Oui","Non")</f>
        <v>Non</v>
      </c>
      <c r="K100" s="72" t="str">
        <f>IF(Tableau1[[#This Row],[Régime d''utilisation (Quotidien ? Oui ou Non)]]="Oui","Oui","Non")</f>
        <v>Non</v>
      </c>
      <c r="L100" s="72" t="str">
        <f>IF(Tableau1[[#This Row],[Régime d''utilisation (Quotidien ? Oui ou Non)]]="Oui","Oui","Non")</f>
        <v>Non</v>
      </c>
      <c r="M100" s="72" t="str">
        <f>IF(Tableau1[[#This Row],[Régime d''utilisation (Quotidien ? Oui ou Non)]]="Oui","Oui","Non")</f>
        <v>Non</v>
      </c>
      <c r="N100" s="72" t="str">
        <f>IF(Tableau1[[#This Row],[Régime d''utilisation (Quotidien ? Oui ou Non)]]="Oui","Oui","Non")</f>
        <v>Non</v>
      </c>
      <c r="O100" s="72" t="str">
        <f>IF(Tableau1[[#This Row],[Régime d''utilisation (Quotidien ? Oui ou Non)]]="Oui","Oui","Non")</f>
        <v>Non</v>
      </c>
      <c r="P100" s="76"/>
      <c r="Q100" s="76"/>
      <c r="R100" s="76"/>
      <c r="S100" s="52" t="str">
        <f t="shared" si="3"/>
        <v>Compris entre 00h00 et 5h00</v>
      </c>
      <c r="T100" s="76"/>
      <c r="U100" s="53" t="str">
        <f t="shared" si="4"/>
        <v>Voyageur</v>
      </c>
      <c r="V100" s="76"/>
      <c r="W100" s="76"/>
      <c r="X100" s="76"/>
      <c r="Y100" s="76"/>
      <c r="Z100" s="76"/>
      <c r="AA100" s="76"/>
      <c r="AB100" s="53">
        <f>400</f>
        <v>400</v>
      </c>
      <c r="AC100" s="78" t="str">
        <f>IF(Tableau1[[#This Row],[Type de réponse]]='Paramètre (masquer)'!$A$10,Tableau1[[#This Row],[Période de début *]],"")</f>
        <v/>
      </c>
      <c r="AD100" s="78" t="str">
        <f>IF(Tableau1[[#This Row],[Type de réponse]]='Paramètre (masquer)'!$A$10,Tableau1[[#This Row],[Période de fin *]],"")</f>
        <v/>
      </c>
      <c r="AE100" s="78" t="str">
        <f>IF(Tableau1[[#This Row],[Type de réponse]]='Paramètre (masquer)'!$A$10,Tableau1[[#This Row],[Nuit
LU/MA]],"")</f>
        <v/>
      </c>
      <c r="AF100" s="78" t="str">
        <f>IF(Tableau1[[#This Row],[Type de réponse]]='Paramètre (masquer)'!$A$10,Tableau1[[#This Row],[Nuit
MA/ME]],"")</f>
        <v/>
      </c>
      <c r="AG100" s="78" t="str">
        <f>IF(Tableau1[[#This Row],[Type de réponse]]='Paramètre (masquer)'!$A$10,Tableau1[[#This Row],[Nuit
ME/JE]],"")</f>
        <v/>
      </c>
      <c r="AH100" s="78" t="str">
        <f>IF(Tableau1[[#This Row],[Type de réponse]]='Paramètre (masquer)'!$A$10,Tableau1[[#This Row],[Nuit JE/VE]],"")</f>
        <v/>
      </c>
      <c r="AI100" s="78" t="str">
        <f>IF(Tableau1[[#This Row],[Type de réponse]]='Paramètre (masquer)'!$A$10,Tableau1[[#This Row],[Nuit
VE/SA]],"")</f>
        <v/>
      </c>
      <c r="AJ100" s="78" t="str">
        <f>IF(Tableau1[[#This Row],[Type de réponse]]='Paramètre (masquer)'!$A$10,Tableau1[[#This Row],[Nuit
SA/DI]],"")</f>
        <v/>
      </c>
      <c r="AK100" s="78" t="str">
        <f>IF(Tableau1[[#This Row],[Type de réponse]]='Paramètre (masquer)'!$A$10,Tableau1[[#This Row],[Nuit
DI/LU]],"")</f>
        <v/>
      </c>
      <c r="AL100" s="76" t="str">
        <f>IF(Tableau1[[#This Row],[Nuit
LU /MA]]="Oui",0,IF(Tableau1[[#This Row],[Nuit
LU /MA]]="Non",1,""))</f>
        <v/>
      </c>
      <c r="AM100" s="76" t="str">
        <f>IF(Tableau1[[#This Row],[Nuit
MA/ ME]]="Oui",0,IF(Tableau1[[#This Row],[Nuit
MA/ ME]]="Non",1,""))</f>
        <v/>
      </c>
      <c r="AN100" s="76" t="str">
        <f>IF(Tableau1[[#This Row],[Nuit
ME/ JE]]="Oui",0,IF(Tableau1[[#This Row],[Nuit
ME/ JE]]="Non",1,""))</f>
        <v/>
      </c>
      <c r="AO100" s="76" t="str">
        <f>IF(Tableau1[[#This Row],[Nuit JE/ VE]]="Oui",0,IF(Tableau1[[#This Row],[Nuit JE/ VE]]="Non",1,""))</f>
        <v/>
      </c>
      <c r="AP100" s="76" t="str">
        <f>IF(Tableau1[[#This Row],[Nuit
VE/ SA]]="Oui",0,IF(Tableau1[[#This Row],[Nuit
VE/ SA]]="Non",1,""))</f>
        <v/>
      </c>
      <c r="AQ100" s="76" t="str">
        <f>IF(Tableau1[[#This Row],[Nuit
SA/ DI]]="Oui",0,IF(Tableau1[[#This Row],[Nuit
SA/ DI]]="Non",1,""))</f>
        <v/>
      </c>
      <c r="AR100" s="76" t="str">
        <f>IF(Tableau1[[#This Row],[Nuit
DI/ LU]]="Oui",0,IF(Tableau1[[#This Row],[Nuit
DI/ LU]]="Non",1,""))</f>
        <v/>
      </c>
      <c r="AS100" s="76" t="str">
        <f>IF(Tableau1[[#This Row],[Type de réponse]]='Paramètre (masquer)'!$A$10,Tableau1[[#This Row],[FE]],"")</f>
        <v/>
      </c>
      <c r="AT100" s="76" t="str">
        <f>_xlfn.CONCAT(Tableau1[[#This Row],[LUN]:[DIM]])</f>
        <v/>
      </c>
      <c r="AU100" s="79"/>
      <c r="AV1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" s="76" t="e">
        <f>Tableau1[[#This Row],[Nbre de nuits sur la période]]*Tableau1[[#This Row],[Nombre de train accédant / nuit *]]</f>
        <v>#VALUE!</v>
      </c>
      <c r="AY100" s="76" t="e">
        <f>Tableau1[[#This Row],[Uo voies - nuit]]*((59*400/1000)+5)</f>
        <v>#VALUE!</v>
      </c>
    </row>
    <row r="101" spans="1:51" ht="15.75">
      <c r="A101" s="51">
        <f t="shared" si="5"/>
        <v>88</v>
      </c>
      <c r="B101" s="85"/>
      <c r="C101" s="52" t="str">
        <f>IFERROR(VLOOKUP(Tableau1[[#This Row],[Site *
Un fichier Excel par DT]],Tableau7[[#All],[Nom de la gare]:[EIC]],5,FALSE),"")</f>
        <v/>
      </c>
      <c r="D101" s="77"/>
      <c r="E101" s="74"/>
      <c r="F101" s="74"/>
      <c r="G101" s="76"/>
      <c r="H101" s="72" t="str">
        <f>IF(Tableau1[[#This Row],[Régime d''utilisation (Quotidien ? Oui ou Non)]]="Oui","Oui","Non")</f>
        <v>Non</v>
      </c>
      <c r="I101" s="72" t="str">
        <f>IF(Tableau1[[#This Row],[Régime d''utilisation (Quotidien ? Oui ou Non)]]="Oui","Oui","Non")</f>
        <v>Non</v>
      </c>
      <c r="J101" s="72" t="str">
        <f>IF(Tableau1[[#This Row],[Régime d''utilisation (Quotidien ? Oui ou Non)]]="Oui","Oui","Non")</f>
        <v>Non</v>
      </c>
      <c r="K101" s="72" t="str">
        <f>IF(Tableau1[[#This Row],[Régime d''utilisation (Quotidien ? Oui ou Non)]]="Oui","Oui","Non")</f>
        <v>Non</v>
      </c>
      <c r="L101" s="72" t="str">
        <f>IF(Tableau1[[#This Row],[Régime d''utilisation (Quotidien ? Oui ou Non)]]="Oui","Oui","Non")</f>
        <v>Non</v>
      </c>
      <c r="M101" s="72" t="str">
        <f>IF(Tableau1[[#This Row],[Régime d''utilisation (Quotidien ? Oui ou Non)]]="Oui","Oui","Non")</f>
        <v>Non</v>
      </c>
      <c r="N101" s="72" t="str">
        <f>IF(Tableau1[[#This Row],[Régime d''utilisation (Quotidien ? Oui ou Non)]]="Oui","Oui","Non")</f>
        <v>Non</v>
      </c>
      <c r="O101" s="72" t="str">
        <f>IF(Tableau1[[#This Row],[Régime d''utilisation (Quotidien ? Oui ou Non)]]="Oui","Oui","Non")</f>
        <v>Non</v>
      </c>
      <c r="P101" s="76"/>
      <c r="Q101" s="76"/>
      <c r="R101" s="76"/>
      <c r="S101" s="52" t="str">
        <f t="shared" si="3"/>
        <v>Compris entre 00h00 et 5h00</v>
      </c>
      <c r="T101" s="76"/>
      <c r="U101" s="53" t="str">
        <f t="shared" si="4"/>
        <v>Voyageur</v>
      </c>
      <c r="V101" s="76"/>
      <c r="W101" s="76"/>
      <c r="X101" s="76"/>
      <c r="Y101" s="76"/>
      <c r="Z101" s="76"/>
      <c r="AA101" s="76"/>
      <c r="AB101" s="53">
        <f>400</f>
        <v>400</v>
      </c>
      <c r="AC101" s="78" t="str">
        <f>IF(Tableau1[[#This Row],[Type de réponse]]='Paramètre (masquer)'!$A$10,Tableau1[[#This Row],[Période de début *]],"")</f>
        <v/>
      </c>
      <c r="AD101" s="78" t="str">
        <f>IF(Tableau1[[#This Row],[Type de réponse]]='Paramètre (masquer)'!$A$10,Tableau1[[#This Row],[Période de fin *]],"")</f>
        <v/>
      </c>
      <c r="AE101" s="78" t="str">
        <f>IF(Tableau1[[#This Row],[Type de réponse]]='Paramètre (masquer)'!$A$10,Tableau1[[#This Row],[Nuit
LU/MA]],"")</f>
        <v/>
      </c>
      <c r="AF101" s="78" t="str">
        <f>IF(Tableau1[[#This Row],[Type de réponse]]='Paramètre (masquer)'!$A$10,Tableau1[[#This Row],[Nuit
MA/ME]],"")</f>
        <v/>
      </c>
      <c r="AG101" s="78" t="str">
        <f>IF(Tableau1[[#This Row],[Type de réponse]]='Paramètre (masquer)'!$A$10,Tableau1[[#This Row],[Nuit
ME/JE]],"")</f>
        <v/>
      </c>
      <c r="AH101" s="78" t="str">
        <f>IF(Tableau1[[#This Row],[Type de réponse]]='Paramètre (masquer)'!$A$10,Tableau1[[#This Row],[Nuit JE/VE]],"")</f>
        <v/>
      </c>
      <c r="AI101" s="78" t="str">
        <f>IF(Tableau1[[#This Row],[Type de réponse]]='Paramètre (masquer)'!$A$10,Tableau1[[#This Row],[Nuit
VE/SA]],"")</f>
        <v/>
      </c>
      <c r="AJ101" s="78" t="str">
        <f>IF(Tableau1[[#This Row],[Type de réponse]]='Paramètre (masquer)'!$A$10,Tableau1[[#This Row],[Nuit
SA/DI]],"")</f>
        <v/>
      </c>
      <c r="AK101" s="78" t="str">
        <f>IF(Tableau1[[#This Row],[Type de réponse]]='Paramètre (masquer)'!$A$10,Tableau1[[#This Row],[Nuit
DI/LU]],"")</f>
        <v/>
      </c>
      <c r="AL101" s="76" t="str">
        <f>IF(Tableau1[[#This Row],[Nuit
LU /MA]]="Oui",0,IF(Tableau1[[#This Row],[Nuit
LU /MA]]="Non",1,""))</f>
        <v/>
      </c>
      <c r="AM101" s="76" t="str">
        <f>IF(Tableau1[[#This Row],[Nuit
MA/ ME]]="Oui",0,IF(Tableau1[[#This Row],[Nuit
MA/ ME]]="Non",1,""))</f>
        <v/>
      </c>
      <c r="AN101" s="76" t="str">
        <f>IF(Tableau1[[#This Row],[Nuit
ME/ JE]]="Oui",0,IF(Tableau1[[#This Row],[Nuit
ME/ JE]]="Non",1,""))</f>
        <v/>
      </c>
      <c r="AO101" s="76" t="str">
        <f>IF(Tableau1[[#This Row],[Nuit JE/ VE]]="Oui",0,IF(Tableau1[[#This Row],[Nuit JE/ VE]]="Non",1,""))</f>
        <v/>
      </c>
      <c r="AP101" s="76" t="str">
        <f>IF(Tableau1[[#This Row],[Nuit
VE/ SA]]="Oui",0,IF(Tableau1[[#This Row],[Nuit
VE/ SA]]="Non",1,""))</f>
        <v/>
      </c>
      <c r="AQ101" s="76" t="str">
        <f>IF(Tableau1[[#This Row],[Nuit
SA/ DI]]="Oui",0,IF(Tableau1[[#This Row],[Nuit
SA/ DI]]="Non",1,""))</f>
        <v/>
      </c>
      <c r="AR101" s="76" t="str">
        <f>IF(Tableau1[[#This Row],[Nuit
DI/ LU]]="Oui",0,IF(Tableau1[[#This Row],[Nuit
DI/ LU]]="Non",1,""))</f>
        <v/>
      </c>
      <c r="AS101" s="76" t="str">
        <f>IF(Tableau1[[#This Row],[Type de réponse]]='Paramètre (masquer)'!$A$10,Tableau1[[#This Row],[FE]],"")</f>
        <v/>
      </c>
      <c r="AT101" s="76" t="str">
        <f>_xlfn.CONCAT(Tableau1[[#This Row],[LUN]:[DIM]])</f>
        <v/>
      </c>
      <c r="AU101" s="79"/>
      <c r="AV1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" s="76" t="e">
        <f>Tableau1[[#This Row],[Nbre de nuits sur la période]]*Tableau1[[#This Row],[Nombre de train accédant / nuit *]]</f>
        <v>#VALUE!</v>
      </c>
      <c r="AY101" s="76" t="e">
        <f>Tableau1[[#This Row],[Uo voies - nuit]]*((59*400/1000)+5)</f>
        <v>#VALUE!</v>
      </c>
    </row>
    <row r="102" spans="1:51" ht="15.75">
      <c r="A102" s="51">
        <f t="shared" si="5"/>
        <v>89</v>
      </c>
      <c r="B102" s="85"/>
      <c r="C102" s="52" t="str">
        <f>IFERROR(VLOOKUP(Tableau1[[#This Row],[Site *
Un fichier Excel par DT]],Tableau7[[#All],[Nom de la gare]:[EIC]],5,FALSE),"")</f>
        <v/>
      </c>
      <c r="D102" s="77"/>
      <c r="E102" s="74"/>
      <c r="F102" s="74"/>
      <c r="G102" s="76"/>
      <c r="H102" s="72" t="str">
        <f>IF(Tableau1[[#This Row],[Régime d''utilisation (Quotidien ? Oui ou Non)]]="Oui","Oui","Non")</f>
        <v>Non</v>
      </c>
      <c r="I102" s="72" t="str">
        <f>IF(Tableau1[[#This Row],[Régime d''utilisation (Quotidien ? Oui ou Non)]]="Oui","Oui","Non")</f>
        <v>Non</v>
      </c>
      <c r="J102" s="72" t="str">
        <f>IF(Tableau1[[#This Row],[Régime d''utilisation (Quotidien ? Oui ou Non)]]="Oui","Oui","Non")</f>
        <v>Non</v>
      </c>
      <c r="K102" s="72" t="str">
        <f>IF(Tableau1[[#This Row],[Régime d''utilisation (Quotidien ? Oui ou Non)]]="Oui","Oui","Non")</f>
        <v>Non</v>
      </c>
      <c r="L102" s="72" t="str">
        <f>IF(Tableau1[[#This Row],[Régime d''utilisation (Quotidien ? Oui ou Non)]]="Oui","Oui","Non")</f>
        <v>Non</v>
      </c>
      <c r="M102" s="72" t="str">
        <f>IF(Tableau1[[#This Row],[Régime d''utilisation (Quotidien ? Oui ou Non)]]="Oui","Oui","Non")</f>
        <v>Non</v>
      </c>
      <c r="N102" s="72" t="str">
        <f>IF(Tableau1[[#This Row],[Régime d''utilisation (Quotidien ? Oui ou Non)]]="Oui","Oui","Non")</f>
        <v>Non</v>
      </c>
      <c r="O102" s="72" t="str">
        <f>IF(Tableau1[[#This Row],[Régime d''utilisation (Quotidien ? Oui ou Non)]]="Oui","Oui","Non")</f>
        <v>Non</v>
      </c>
      <c r="P102" s="76"/>
      <c r="Q102" s="76"/>
      <c r="R102" s="76"/>
      <c r="S102" s="52" t="str">
        <f t="shared" si="3"/>
        <v>Compris entre 00h00 et 5h00</v>
      </c>
      <c r="T102" s="76"/>
      <c r="U102" s="53" t="str">
        <f t="shared" si="4"/>
        <v>Voyageur</v>
      </c>
      <c r="V102" s="76"/>
      <c r="W102" s="76"/>
      <c r="X102" s="76"/>
      <c r="Y102" s="76"/>
      <c r="Z102" s="76"/>
      <c r="AA102" s="76"/>
      <c r="AB102" s="53">
        <f>400</f>
        <v>400</v>
      </c>
      <c r="AC102" s="78" t="str">
        <f>IF(Tableau1[[#This Row],[Type de réponse]]='Paramètre (masquer)'!$A$10,Tableau1[[#This Row],[Période de début *]],"")</f>
        <v/>
      </c>
      <c r="AD102" s="78" t="str">
        <f>IF(Tableau1[[#This Row],[Type de réponse]]='Paramètre (masquer)'!$A$10,Tableau1[[#This Row],[Période de fin *]],"")</f>
        <v/>
      </c>
      <c r="AE102" s="78" t="str">
        <f>IF(Tableau1[[#This Row],[Type de réponse]]='Paramètre (masquer)'!$A$10,Tableau1[[#This Row],[Nuit
LU/MA]],"")</f>
        <v/>
      </c>
      <c r="AF102" s="78" t="str">
        <f>IF(Tableau1[[#This Row],[Type de réponse]]='Paramètre (masquer)'!$A$10,Tableau1[[#This Row],[Nuit
MA/ME]],"")</f>
        <v/>
      </c>
      <c r="AG102" s="78" t="str">
        <f>IF(Tableau1[[#This Row],[Type de réponse]]='Paramètre (masquer)'!$A$10,Tableau1[[#This Row],[Nuit
ME/JE]],"")</f>
        <v/>
      </c>
      <c r="AH102" s="78" t="str">
        <f>IF(Tableau1[[#This Row],[Type de réponse]]='Paramètre (masquer)'!$A$10,Tableau1[[#This Row],[Nuit JE/VE]],"")</f>
        <v/>
      </c>
      <c r="AI102" s="78" t="str">
        <f>IF(Tableau1[[#This Row],[Type de réponse]]='Paramètre (masquer)'!$A$10,Tableau1[[#This Row],[Nuit
VE/SA]],"")</f>
        <v/>
      </c>
      <c r="AJ102" s="78" t="str">
        <f>IF(Tableau1[[#This Row],[Type de réponse]]='Paramètre (masquer)'!$A$10,Tableau1[[#This Row],[Nuit
SA/DI]],"")</f>
        <v/>
      </c>
      <c r="AK102" s="78" t="str">
        <f>IF(Tableau1[[#This Row],[Type de réponse]]='Paramètre (masquer)'!$A$10,Tableau1[[#This Row],[Nuit
DI/LU]],"")</f>
        <v/>
      </c>
      <c r="AL102" s="76" t="str">
        <f>IF(Tableau1[[#This Row],[Nuit
LU /MA]]="Oui",0,IF(Tableau1[[#This Row],[Nuit
LU /MA]]="Non",1,""))</f>
        <v/>
      </c>
      <c r="AM102" s="76" t="str">
        <f>IF(Tableau1[[#This Row],[Nuit
MA/ ME]]="Oui",0,IF(Tableau1[[#This Row],[Nuit
MA/ ME]]="Non",1,""))</f>
        <v/>
      </c>
      <c r="AN102" s="76" t="str">
        <f>IF(Tableau1[[#This Row],[Nuit
ME/ JE]]="Oui",0,IF(Tableau1[[#This Row],[Nuit
ME/ JE]]="Non",1,""))</f>
        <v/>
      </c>
      <c r="AO102" s="76" t="str">
        <f>IF(Tableau1[[#This Row],[Nuit JE/ VE]]="Oui",0,IF(Tableau1[[#This Row],[Nuit JE/ VE]]="Non",1,""))</f>
        <v/>
      </c>
      <c r="AP102" s="76" t="str">
        <f>IF(Tableau1[[#This Row],[Nuit
VE/ SA]]="Oui",0,IF(Tableau1[[#This Row],[Nuit
VE/ SA]]="Non",1,""))</f>
        <v/>
      </c>
      <c r="AQ102" s="76" t="str">
        <f>IF(Tableau1[[#This Row],[Nuit
SA/ DI]]="Oui",0,IF(Tableau1[[#This Row],[Nuit
SA/ DI]]="Non",1,""))</f>
        <v/>
      </c>
      <c r="AR102" s="76" t="str">
        <f>IF(Tableau1[[#This Row],[Nuit
DI/ LU]]="Oui",0,IF(Tableau1[[#This Row],[Nuit
DI/ LU]]="Non",1,""))</f>
        <v/>
      </c>
      <c r="AS102" s="76" t="str">
        <f>IF(Tableau1[[#This Row],[Type de réponse]]='Paramètre (masquer)'!$A$10,Tableau1[[#This Row],[FE]],"")</f>
        <v/>
      </c>
      <c r="AT102" s="76" t="str">
        <f>_xlfn.CONCAT(Tableau1[[#This Row],[LUN]:[DIM]])</f>
        <v/>
      </c>
      <c r="AU102" s="79"/>
      <c r="AV1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" s="76" t="e">
        <f>Tableau1[[#This Row],[Nbre de nuits sur la période]]*Tableau1[[#This Row],[Nombre de train accédant / nuit *]]</f>
        <v>#VALUE!</v>
      </c>
      <c r="AY102" s="76" t="e">
        <f>Tableau1[[#This Row],[Uo voies - nuit]]*((59*400/1000)+5)</f>
        <v>#VALUE!</v>
      </c>
    </row>
    <row r="103" spans="1:51" ht="15.75">
      <c r="A103" s="51">
        <f t="shared" si="5"/>
        <v>90</v>
      </c>
      <c r="B103" s="85"/>
      <c r="C103" s="52" t="str">
        <f>IFERROR(VLOOKUP(Tableau1[[#This Row],[Site *
Un fichier Excel par DT]],Tableau7[[#All],[Nom de la gare]:[EIC]],5,FALSE),"")</f>
        <v/>
      </c>
      <c r="D103" s="77"/>
      <c r="E103" s="74"/>
      <c r="F103" s="74"/>
      <c r="G103" s="76"/>
      <c r="H103" s="72" t="str">
        <f>IF(Tableau1[[#This Row],[Régime d''utilisation (Quotidien ? Oui ou Non)]]="Oui","Oui","Non")</f>
        <v>Non</v>
      </c>
      <c r="I103" s="72" t="str">
        <f>IF(Tableau1[[#This Row],[Régime d''utilisation (Quotidien ? Oui ou Non)]]="Oui","Oui","Non")</f>
        <v>Non</v>
      </c>
      <c r="J103" s="72" t="str">
        <f>IF(Tableau1[[#This Row],[Régime d''utilisation (Quotidien ? Oui ou Non)]]="Oui","Oui","Non")</f>
        <v>Non</v>
      </c>
      <c r="K103" s="72" t="str">
        <f>IF(Tableau1[[#This Row],[Régime d''utilisation (Quotidien ? Oui ou Non)]]="Oui","Oui","Non")</f>
        <v>Non</v>
      </c>
      <c r="L103" s="72" t="str">
        <f>IF(Tableau1[[#This Row],[Régime d''utilisation (Quotidien ? Oui ou Non)]]="Oui","Oui","Non")</f>
        <v>Non</v>
      </c>
      <c r="M103" s="72" t="str">
        <f>IF(Tableau1[[#This Row],[Régime d''utilisation (Quotidien ? Oui ou Non)]]="Oui","Oui","Non")</f>
        <v>Non</v>
      </c>
      <c r="N103" s="72" t="str">
        <f>IF(Tableau1[[#This Row],[Régime d''utilisation (Quotidien ? Oui ou Non)]]="Oui","Oui","Non")</f>
        <v>Non</v>
      </c>
      <c r="O103" s="72" t="str">
        <f>IF(Tableau1[[#This Row],[Régime d''utilisation (Quotidien ? Oui ou Non)]]="Oui","Oui","Non")</f>
        <v>Non</v>
      </c>
      <c r="P103" s="76"/>
      <c r="Q103" s="76"/>
      <c r="R103" s="76"/>
      <c r="S103" s="52" t="str">
        <f t="shared" si="3"/>
        <v>Compris entre 00h00 et 5h00</v>
      </c>
      <c r="T103" s="76"/>
      <c r="U103" s="53" t="str">
        <f t="shared" si="4"/>
        <v>Voyageur</v>
      </c>
      <c r="V103" s="76"/>
      <c r="W103" s="76"/>
      <c r="X103" s="76"/>
      <c r="Y103" s="76"/>
      <c r="Z103" s="76"/>
      <c r="AA103" s="76"/>
      <c r="AB103" s="53">
        <f>400</f>
        <v>400</v>
      </c>
      <c r="AC103" s="78" t="str">
        <f>IF(Tableau1[[#This Row],[Type de réponse]]='Paramètre (masquer)'!$A$10,Tableau1[[#This Row],[Période de début *]],"")</f>
        <v/>
      </c>
      <c r="AD103" s="78" t="str">
        <f>IF(Tableau1[[#This Row],[Type de réponse]]='Paramètre (masquer)'!$A$10,Tableau1[[#This Row],[Période de fin *]],"")</f>
        <v/>
      </c>
      <c r="AE103" s="78" t="str">
        <f>IF(Tableau1[[#This Row],[Type de réponse]]='Paramètre (masquer)'!$A$10,Tableau1[[#This Row],[Nuit
LU/MA]],"")</f>
        <v/>
      </c>
      <c r="AF103" s="78" t="str">
        <f>IF(Tableau1[[#This Row],[Type de réponse]]='Paramètre (masquer)'!$A$10,Tableau1[[#This Row],[Nuit
MA/ME]],"")</f>
        <v/>
      </c>
      <c r="AG103" s="78" t="str">
        <f>IF(Tableau1[[#This Row],[Type de réponse]]='Paramètre (masquer)'!$A$10,Tableau1[[#This Row],[Nuit
ME/JE]],"")</f>
        <v/>
      </c>
      <c r="AH103" s="78" t="str">
        <f>IF(Tableau1[[#This Row],[Type de réponse]]='Paramètre (masquer)'!$A$10,Tableau1[[#This Row],[Nuit JE/VE]],"")</f>
        <v/>
      </c>
      <c r="AI103" s="78" t="str">
        <f>IF(Tableau1[[#This Row],[Type de réponse]]='Paramètre (masquer)'!$A$10,Tableau1[[#This Row],[Nuit
VE/SA]],"")</f>
        <v/>
      </c>
      <c r="AJ103" s="78" t="str">
        <f>IF(Tableau1[[#This Row],[Type de réponse]]='Paramètre (masquer)'!$A$10,Tableau1[[#This Row],[Nuit
SA/DI]],"")</f>
        <v/>
      </c>
      <c r="AK103" s="78" t="str">
        <f>IF(Tableau1[[#This Row],[Type de réponse]]='Paramètre (masquer)'!$A$10,Tableau1[[#This Row],[Nuit
DI/LU]],"")</f>
        <v/>
      </c>
      <c r="AL103" s="76" t="str">
        <f>IF(Tableau1[[#This Row],[Nuit
LU /MA]]="Oui",0,IF(Tableau1[[#This Row],[Nuit
LU /MA]]="Non",1,""))</f>
        <v/>
      </c>
      <c r="AM103" s="76" t="str">
        <f>IF(Tableau1[[#This Row],[Nuit
MA/ ME]]="Oui",0,IF(Tableau1[[#This Row],[Nuit
MA/ ME]]="Non",1,""))</f>
        <v/>
      </c>
      <c r="AN103" s="76" t="str">
        <f>IF(Tableau1[[#This Row],[Nuit
ME/ JE]]="Oui",0,IF(Tableau1[[#This Row],[Nuit
ME/ JE]]="Non",1,""))</f>
        <v/>
      </c>
      <c r="AO103" s="76" t="str">
        <f>IF(Tableau1[[#This Row],[Nuit JE/ VE]]="Oui",0,IF(Tableau1[[#This Row],[Nuit JE/ VE]]="Non",1,""))</f>
        <v/>
      </c>
      <c r="AP103" s="76" t="str">
        <f>IF(Tableau1[[#This Row],[Nuit
VE/ SA]]="Oui",0,IF(Tableau1[[#This Row],[Nuit
VE/ SA]]="Non",1,""))</f>
        <v/>
      </c>
      <c r="AQ103" s="76" t="str">
        <f>IF(Tableau1[[#This Row],[Nuit
SA/ DI]]="Oui",0,IF(Tableau1[[#This Row],[Nuit
SA/ DI]]="Non",1,""))</f>
        <v/>
      </c>
      <c r="AR103" s="76" t="str">
        <f>IF(Tableau1[[#This Row],[Nuit
DI/ LU]]="Oui",0,IF(Tableau1[[#This Row],[Nuit
DI/ LU]]="Non",1,""))</f>
        <v/>
      </c>
      <c r="AS103" s="76" t="str">
        <f>IF(Tableau1[[#This Row],[Type de réponse]]='Paramètre (masquer)'!$A$10,Tableau1[[#This Row],[FE]],"")</f>
        <v/>
      </c>
      <c r="AT103" s="76" t="str">
        <f>_xlfn.CONCAT(Tableau1[[#This Row],[LUN]:[DIM]])</f>
        <v/>
      </c>
      <c r="AU103" s="79"/>
      <c r="AV1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" s="76" t="e">
        <f>Tableau1[[#This Row],[Nbre de nuits sur la période]]*Tableau1[[#This Row],[Nombre de train accédant / nuit *]]</f>
        <v>#VALUE!</v>
      </c>
      <c r="AY103" s="76" t="e">
        <f>Tableau1[[#This Row],[Uo voies - nuit]]*((59*400/1000)+5)</f>
        <v>#VALUE!</v>
      </c>
    </row>
    <row r="104" spans="1:51" ht="15.75">
      <c r="A104" s="51">
        <f t="shared" si="5"/>
        <v>91</v>
      </c>
      <c r="B104" s="85"/>
      <c r="C104" s="52" t="str">
        <f>IFERROR(VLOOKUP(Tableau1[[#This Row],[Site *
Un fichier Excel par DT]],Tableau7[[#All],[Nom de la gare]:[EIC]],5,FALSE),"")</f>
        <v/>
      </c>
      <c r="D104" s="77"/>
      <c r="E104" s="74"/>
      <c r="F104" s="74"/>
      <c r="G104" s="76"/>
      <c r="H104" s="72" t="str">
        <f>IF(Tableau1[[#This Row],[Régime d''utilisation (Quotidien ? Oui ou Non)]]="Oui","Oui","Non")</f>
        <v>Non</v>
      </c>
      <c r="I104" s="72" t="str">
        <f>IF(Tableau1[[#This Row],[Régime d''utilisation (Quotidien ? Oui ou Non)]]="Oui","Oui","Non")</f>
        <v>Non</v>
      </c>
      <c r="J104" s="72" t="str">
        <f>IF(Tableau1[[#This Row],[Régime d''utilisation (Quotidien ? Oui ou Non)]]="Oui","Oui","Non")</f>
        <v>Non</v>
      </c>
      <c r="K104" s="72" t="str">
        <f>IF(Tableau1[[#This Row],[Régime d''utilisation (Quotidien ? Oui ou Non)]]="Oui","Oui","Non")</f>
        <v>Non</v>
      </c>
      <c r="L104" s="72" t="str">
        <f>IF(Tableau1[[#This Row],[Régime d''utilisation (Quotidien ? Oui ou Non)]]="Oui","Oui","Non")</f>
        <v>Non</v>
      </c>
      <c r="M104" s="72" t="str">
        <f>IF(Tableau1[[#This Row],[Régime d''utilisation (Quotidien ? Oui ou Non)]]="Oui","Oui","Non")</f>
        <v>Non</v>
      </c>
      <c r="N104" s="72" t="str">
        <f>IF(Tableau1[[#This Row],[Régime d''utilisation (Quotidien ? Oui ou Non)]]="Oui","Oui","Non")</f>
        <v>Non</v>
      </c>
      <c r="O104" s="72" t="str">
        <f>IF(Tableau1[[#This Row],[Régime d''utilisation (Quotidien ? Oui ou Non)]]="Oui","Oui","Non")</f>
        <v>Non</v>
      </c>
      <c r="P104" s="76"/>
      <c r="Q104" s="76"/>
      <c r="R104" s="76"/>
      <c r="S104" s="52" t="str">
        <f t="shared" si="3"/>
        <v>Compris entre 00h00 et 5h00</v>
      </c>
      <c r="T104" s="76"/>
      <c r="U104" s="53" t="str">
        <f t="shared" si="4"/>
        <v>Voyageur</v>
      </c>
      <c r="V104" s="76"/>
      <c r="W104" s="76"/>
      <c r="X104" s="76"/>
      <c r="Y104" s="76"/>
      <c r="Z104" s="76"/>
      <c r="AA104" s="76"/>
      <c r="AB104" s="53">
        <f>400</f>
        <v>400</v>
      </c>
      <c r="AC104" s="78" t="str">
        <f>IF(Tableau1[[#This Row],[Type de réponse]]='Paramètre (masquer)'!$A$10,Tableau1[[#This Row],[Période de début *]],"")</f>
        <v/>
      </c>
      <c r="AD104" s="78" t="str">
        <f>IF(Tableau1[[#This Row],[Type de réponse]]='Paramètre (masquer)'!$A$10,Tableau1[[#This Row],[Période de fin *]],"")</f>
        <v/>
      </c>
      <c r="AE104" s="78" t="str">
        <f>IF(Tableau1[[#This Row],[Type de réponse]]='Paramètre (masquer)'!$A$10,Tableau1[[#This Row],[Nuit
LU/MA]],"")</f>
        <v/>
      </c>
      <c r="AF104" s="78" t="str">
        <f>IF(Tableau1[[#This Row],[Type de réponse]]='Paramètre (masquer)'!$A$10,Tableau1[[#This Row],[Nuit
MA/ME]],"")</f>
        <v/>
      </c>
      <c r="AG104" s="78" t="str">
        <f>IF(Tableau1[[#This Row],[Type de réponse]]='Paramètre (masquer)'!$A$10,Tableau1[[#This Row],[Nuit
ME/JE]],"")</f>
        <v/>
      </c>
      <c r="AH104" s="78" t="str">
        <f>IF(Tableau1[[#This Row],[Type de réponse]]='Paramètre (masquer)'!$A$10,Tableau1[[#This Row],[Nuit JE/VE]],"")</f>
        <v/>
      </c>
      <c r="AI104" s="78" t="str">
        <f>IF(Tableau1[[#This Row],[Type de réponse]]='Paramètre (masquer)'!$A$10,Tableau1[[#This Row],[Nuit
VE/SA]],"")</f>
        <v/>
      </c>
      <c r="AJ104" s="78" t="str">
        <f>IF(Tableau1[[#This Row],[Type de réponse]]='Paramètre (masquer)'!$A$10,Tableau1[[#This Row],[Nuit
SA/DI]],"")</f>
        <v/>
      </c>
      <c r="AK104" s="78" t="str">
        <f>IF(Tableau1[[#This Row],[Type de réponse]]='Paramètre (masquer)'!$A$10,Tableau1[[#This Row],[Nuit
DI/LU]],"")</f>
        <v/>
      </c>
      <c r="AL104" s="76" t="str">
        <f>IF(Tableau1[[#This Row],[Nuit
LU /MA]]="Oui",0,IF(Tableau1[[#This Row],[Nuit
LU /MA]]="Non",1,""))</f>
        <v/>
      </c>
      <c r="AM104" s="76" t="str">
        <f>IF(Tableau1[[#This Row],[Nuit
MA/ ME]]="Oui",0,IF(Tableau1[[#This Row],[Nuit
MA/ ME]]="Non",1,""))</f>
        <v/>
      </c>
      <c r="AN104" s="76" t="str">
        <f>IF(Tableau1[[#This Row],[Nuit
ME/ JE]]="Oui",0,IF(Tableau1[[#This Row],[Nuit
ME/ JE]]="Non",1,""))</f>
        <v/>
      </c>
      <c r="AO104" s="76" t="str">
        <f>IF(Tableau1[[#This Row],[Nuit JE/ VE]]="Oui",0,IF(Tableau1[[#This Row],[Nuit JE/ VE]]="Non",1,""))</f>
        <v/>
      </c>
      <c r="AP104" s="76" t="str">
        <f>IF(Tableau1[[#This Row],[Nuit
VE/ SA]]="Oui",0,IF(Tableau1[[#This Row],[Nuit
VE/ SA]]="Non",1,""))</f>
        <v/>
      </c>
      <c r="AQ104" s="76" t="str">
        <f>IF(Tableau1[[#This Row],[Nuit
SA/ DI]]="Oui",0,IF(Tableau1[[#This Row],[Nuit
SA/ DI]]="Non",1,""))</f>
        <v/>
      </c>
      <c r="AR104" s="76" t="str">
        <f>IF(Tableau1[[#This Row],[Nuit
DI/ LU]]="Oui",0,IF(Tableau1[[#This Row],[Nuit
DI/ LU]]="Non",1,""))</f>
        <v/>
      </c>
      <c r="AS104" s="76" t="str">
        <f>IF(Tableau1[[#This Row],[Type de réponse]]='Paramètre (masquer)'!$A$10,Tableau1[[#This Row],[FE]],"")</f>
        <v/>
      </c>
      <c r="AT104" s="76" t="str">
        <f>_xlfn.CONCAT(Tableau1[[#This Row],[LUN]:[DIM]])</f>
        <v/>
      </c>
      <c r="AU104" s="79"/>
      <c r="AV1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" s="76" t="e">
        <f>Tableau1[[#This Row],[Nbre de nuits sur la période]]*Tableau1[[#This Row],[Nombre de train accédant / nuit *]]</f>
        <v>#VALUE!</v>
      </c>
      <c r="AY104" s="76" t="e">
        <f>Tableau1[[#This Row],[Uo voies - nuit]]*((59*400/1000)+5)</f>
        <v>#VALUE!</v>
      </c>
    </row>
    <row r="105" spans="1:51" ht="15.75">
      <c r="A105" s="51">
        <f t="shared" si="5"/>
        <v>92</v>
      </c>
      <c r="B105" s="85"/>
      <c r="C105" s="52" t="str">
        <f>IFERROR(VLOOKUP(Tableau1[[#This Row],[Site *
Un fichier Excel par DT]],Tableau7[[#All],[Nom de la gare]:[EIC]],5,FALSE),"")</f>
        <v/>
      </c>
      <c r="D105" s="77"/>
      <c r="E105" s="74"/>
      <c r="F105" s="74"/>
      <c r="G105" s="76"/>
      <c r="H105" s="72" t="str">
        <f>IF(Tableau1[[#This Row],[Régime d''utilisation (Quotidien ? Oui ou Non)]]="Oui","Oui","Non")</f>
        <v>Non</v>
      </c>
      <c r="I105" s="72" t="str">
        <f>IF(Tableau1[[#This Row],[Régime d''utilisation (Quotidien ? Oui ou Non)]]="Oui","Oui","Non")</f>
        <v>Non</v>
      </c>
      <c r="J105" s="72" t="str">
        <f>IF(Tableau1[[#This Row],[Régime d''utilisation (Quotidien ? Oui ou Non)]]="Oui","Oui","Non")</f>
        <v>Non</v>
      </c>
      <c r="K105" s="72" t="str">
        <f>IF(Tableau1[[#This Row],[Régime d''utilisation (Quotidien ? Oui ou Non)]]="Oui","Oui","Non")</f>
        <v>Non</v>
      </c>
      <c r="L105" s="72" t="str">
        <f>IF(Tableau1[[#This Row],[Régime d''utilisation (Quotidien ? Oui ou Non)]]="Oui","Oui","Non")</f>
        <v>Non</v>
      </c>
      <c r="M105" s="72" t="str">
        <f>IF(Tableau1[[#This Row],[Régime d''utilisation (Quotidien ? Oui ou Non)]]="Oui","Oui","Non")</f>
        <v>Non</v>
      </c>
      <c r="N105" s="72" t="str">
        <f>IF(Tableau1[[#This Row],[Régime d''utilisation (Quotidien ? Oui ou Non)]]="Oui","Oui","Non")</f>
        <v>Non</v>
      </c>
      <c r="O105" s="72" t="str">
        <f>IF(Tableau1[[#This Row],[Régime d''utilisation (Quotidien ? Oui ou Non)]]="Oui","Oui","Non")</f>
        <v>Non</v>
      </c>
      <c r="P105" s="76"/>
      <c r="Q105" s="76"/>
      <c r="R105" s="76"/>
      <c r="S105" s="52" t="str">
        <f t="shared" si="3"/>
        <v>Compris entre 00h00 et 5h00</v>
      </c>
      <c r="T105" s="76"/>
      <c r="U105" s="53" t="str">
        <f t="shared" si="4"/>
        <v>Voyageur</v>
      </c>
      <c r="V105" s="76"/>
      <c r="W105" s="76"/>
      <c r="X105" s="76"/>
      <c r="Y105" s="76"/>
      <c r="Z105" s="76"/>
      <c r="AA105" s="76"/>
      <c r="AB105" s="53">
        <f>400</f>
        <v>400</v>
      </c>
      <c r="AC105" s="78" t="str">
        <f>IF(Tableau1[[#This Row],[Type de réponse]]='Paramètre (masquer)'!$A$10,Tableau1[[#This Row],[Période de début *]],"")</f>
        <v/>
      </c>
      <c r="AD105" s="78" t="str">
        <f>IF(Tableau1[[#This Row],[Type de réponse]]='Paramètre (masquer)'!$A$10,Tableau1[[#This Row],[Période de fin *]],"")</f>
        <v/>
      </c>
      <c r="AE105" s="78" t="str">
        <f>IF(Tableau1[[#This Row],[Type de réponse]]='Paramètre (masquer)'!$A$10,Tableau1[[#This Row],[Nuit
LU/MA]],"")</f>
        <v/>
      </c>
      <c r="AF105" s="78" t="str">
        <f>IF(Tableau1[[#This Row],[Type de réponse]]='Paramètre (masquer)'!$A$10,Tableau1[[#This Row],[Nuit
MA/ME]],"")</f>
        <v/>
      </c>
      <c r="AG105" s="78" t="str">
        <f>IF(Tableau1[[#This Row],[Type de réponse]]='Paramètre (masquer)'!$A$10,Tableau1[[#This Row],[Nuit
ME/JE]],"")</f>
        <v/>
      </c>
      <c r="AH105" s="78" t="str">
        <f>IF(Tableau1[[#This Row],[Type de réponse]]='Paramètre (masquer)'!$A$10,Tableau1[[#This Row],[Nuit JE/VE]],"")</f>
        <v/>
      </c>
      <c r="AI105" s="78" t="str">
        <f>IF(Tableau1[[#This Row],[Type de réponse]]='Paramètre (masquer)'!$A$10,Tableau1[[#This Row],[Nuit
VE/SA]],"")</f>
        <v/>
      </c>
      <c r="AJ105" s="78" t="str">
        <f>IF(Tableau1[[#This Row],[Type de réponse]]='Paramètre (masquer)'!$A$10,Tableau1[[#This Row],[Nuit
SA/DI]],"")</f>
        <v/>
      </c>
      <c r="AK105" s="78" t="str">
        <f>IF(Tableau1[[#This Row],[Type de réponse]]='Paramètre (masquer)'!$A$10,Tableau1[[#This Row],[Nuit
DI/LU]],"")</f>
        <v/>
      </c>
      <c r="AL105" s="76" t="str">
        <f>IF(Tableau1[[#This Row],[Nuit
LU /MA]]="Oui",0,IF(Tableau1[[#This Row],[Nuit
LU /MA]]="Non",1,""))</f>
        <v/>
      </c>
      <c r="AM105" s="76" t="str">
        <f>IF(Tableau1[[#This Row],[Nuit
MA/ ME]]="Oui",0,IF(Tableau1[[#This Row],[Nuit
MA/ ME]]="Non",1,""))</f>
        <v/>
      </c>
      <c r="AN105" s="76" t="str">
        <f>IF(Tableau1[[#This Row],[Nuit
ME/ JE]]="Oui",0,IF(Tableau1[[#This Row],[Nuit
ME/ JE]]="Non",1,""))</f>
        <v/>
      </c>
      <c r="AO105" s="76" t="str">
        <f>IF(Tableau1[[#This Row],[Nuit JE/ VE]]="Oui",0,IF(Tableau1[[#This Row],[Nuit JE/ VE]]="Non",1,""))</f>
        <v/>
      </c>
      <c r="AP105" s="76" t="str">
        <f>IF(Tableau1[[#This Row],[Nuit
VE/ SA]]="Oui",0,IF(Tableau1[[#This Row],[Nuit
VE/ SA]]="Non",1,""))</f>
        <v/>
      </c>
      <c r="AQ105" s="76" t="str">
        <f>IF(Tableau1[[#This Row],[Nuit
SA/ DI]]="Oui",0,IF(Tableau1[[#This Row],[Nuit
SA/ DI]]="Non",1,""))</f>
        <v/>
      </c>
      <c r="AR105" s="76" t="str">
        <f>IF(Tableau1[[#This Row],[Nuit
DI/ LU]]="Oui",0,IF(Tableau1[[#This Row],[Nuit
DI/ LU]]="Non",1,""))</f>
        <v/>
      </c>
      <c r="AS105" s="76" t="str">
        <f>IF(Tableau1[[#This Row],[Type de réponse]]='Paramètre (masquer)'!$A$10,Tableau1[[#This Row],[FE]],"")</f>
        <v/>
      </c>
      <c r="AT105" s="76" t="str">
        <f>_xlfn.CONCAT(Tableau1[[#This Row],[LUN]:[DIM]])</f>
        <v/>
      </c>
      <c r="AU105" s="79"/>
      <c r="AV1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" s="76" t="e">
        <f>Tableau1[[#This Row],[Nbre de nuits sur la période]]*Tableau1[[#This Row],[Nombre de train accédant / nuit *]]</f>
        <v>#VALUE!</v>
      </c>
      <c r="AY105" s="76" t="e">
        <f>Tableau1[[#This Row],[Uo voies - nuit]]*((59*400/1000)+5)</f>
        <v>#VALUE!</v>
      </c>
    </row>
    <row r="106" spans="1:51" ht="15.75">
      <c r="A106" s="51">
        <f t="shared" si="5"/>
        <v>93</v>
      </c>
      <c r="B106" s="85"/>
      <c r="C106" s="52" t="str">
        <f>IFERROR(VLOOKUP(Tableau1[[#This Row],[Site *
Un fichier Excel par DT]],Tableau7[[#All],[Nom de la gare]:[EIC]],5,FALSE),"")</f>
        <v/>
      </c>
      <c r="D106" s="77"/>
      <c r="E106" s="74"/>
      <c r="F106" s="74"/>
      <c r="G106" s="76"/>
      <c r="H106" s="72" t="str">
        <f>IF(Tableau1[[#This Row],[Régime d''utilisation (Quotidien ? Oui ou Non)]]="Oui","Oui","Non")</f>
        <v>Non</v>
      </c>
      <c r="I106" s="72" t="str">
        <f>IF(Tableau1[[#This Row],[Régime d''utilisation (Quotidien ? Oui ou Non)]]="Oui","Oui","Non")</f>
        <v>Non</v>
      </c>
      <c r="J106" s="72" t="str">
        <f>IF(Tableau1[[#This Row],[Régime d''utilisation (Quotidien ? Oui ou Non)]]="Oui","Oui","Non")</f>
        <v>Non</v>
      </c>
      <c r="K106" s="72" t="str">
        <f>IF(Tableau1[[#This Row],[Régime d''utilisation (Quotidien ? Oui ou Non)]]="Oui","Oui","Non")</f>
        <v>Non</v>
      </c>
      <c r="L106" s="72" t="str">
        <f>IF(Tableau1[[#This Row],[Régime d''utilisation (Quotidien ? Oui ou Non)]]="Oui","Oui","Non")</f>
        <v>Non</v>
      </c>
      <c r="M106" s="72" t="str">
        <f>IF(Tableau1[[#This Row],[Régime d''utilisation (Quotidien ? Oui ou Non)]]="Oui","Oui","Non")</f>
        <v>Non</v>
      </c>
      <c r="N106" s="72" t="str">
        <f>IF(Tableau1[[#This Row],[Régime d''utilisation (Quotidien ? Oui ou Non)]]="Oui","Oui","Non")</f>
        <v>Non</v>
      </c>
      <c r="O106" s="72" t="str">
        <f>IF(Tableau1[[#This Row],[Régime d''utilisation (Quotidien ? Oui ou Non)]]="Oui","Oui","Non")</f>
        <v>Non</v>
      </c>
      <c r="P106" s="76"/>
      <c r="Q106" s="76"/>
      <c r="R106" s="76"/>
      <c r="S106" s="52" t="str">
        <f t="shared" si="3"/>
        <v>Compris entre 00h00 et 5h00</v>
      </c>
      <c r="T106" s="76"/>
      <c r="U106" s="53" t="str">
        <f t="shared" si="4"/>
        <v>Voyageur</v>
      </c>
      <c r="V106" s="76"/>
      <c r="W106" s="76"/>
      <c r="X106" s="76"/>
      <c r="Y106" s="76"/>
      <c r="Z106" s="76"/>
      <c r="AA106" s="76"/>
      <c r="AB106" s="53">
        <f>400</f>
        <v>400</v>
      </c>
      <c r="AC106" s="78" t="str">
        <f>IF(Tableau1[[#This Row],[Type de réponse]]='Paramètre (masquer)'!$A$10,Tableau1[[#This Row],[Période de début *]],"")</f>
        <v/>
      </c>
      <c r="AD106" s="78" t="str">
        <f>IF(Tableau1[[#This Row],[Type de réponse]]='Paramètre (masquer)'!$A$10,Tableau1[[#This Row],[Période de fin *]],"")</f>
        <v/>
      </c>
      <c r="AE106" s="78" t="str">
        <f>IF(Tableau1[[#This Row],[Type de réponse]]='Paramètre (masquer)'!$A$10,Tableau1[[#This Row],[Nuit
LU/MA]],"")</f>
        <v/>
      </c>
      <c r="AF106" s="78" t="str">
        <f>IF(Tableau1[[#This Row],[Type de réponse]]='Paramètre (masquer)'!$A$10,Tableau1[[#This Row],[Nuit
MA/ME]],"")</f>
        <v/>
      </c>
      <c r="AG106" s="78" t="str">
        <f>IF(Tableau1[[#This Row],[Type de réponse]]='Paramètre (masquer)'!$A$10,Tableau1[[#This Row],[Nuit
ME/JE]],"")</f>
        <v/>
      </c>
      <c r="AH106" s="78" t="str">
        <f>IF(Tableau1[[#This Row],[Type de réponse]]='Paramètre (masquer)'!$A$10,Tableau1[[#This Row],[Nuit JE/VE]],"")</f>
        <v/>
      </c>
      <c r="AI106" s="78" t="str">
        <f>IF(Tableau1[[#This Row],[Type de réponse]]='Paramètre (masquer)'!$A$10,Tableau1[[#This Row],[Nuit
VE/SA]],"")</f>
        <v/>
      </c>
      <c r="AJ106" s="78" t="str">
        <f>IF(Tableau1[[#This Row],[Type de réponse]]='Paramètre (masquer)'!$A$10,Tableau1[[#This Row],[Nuit
SA/DI]],"")</f>
        <v/>
      </c>
      <c r="AK106" s="78" t="str">
        <f>IF(Tableau1[[#This Row],[Type de réponse]]='Paramètre (masquer)'!$A$10,Tableau1[[#This Row],[Nuit
DI/LU]],"")</f>
        <v/>
      </c>
      <c r="AL106" s="76" t="str">
        <f>IF(Tableau1[[#This Row],[Nuit
LU /MA]]="Oui",0,IF(Tableau1[[#This Row],[Nuit
LU /MA]]="Non",1,""))</f>
        <v/>
      </c>
      <c r="AM106" s="76" t="str">
        <f>IF(Tableau1[[#This Row],[Nuit
MA/ ME]]="Oui",0,IF(Tableau1[[#This Row],[Nuit
MA/ ME]]="Non",1,""))</f>
        <v/>
      </c>
      <c r="AN106" s="76" t="str">
        <f>IF(Tableau1[[#This Row],[Nuit
ME/ JE]]="Oui",0,IF(Tableau1[[#This Row],[Nuit
ME/ JE]]="Non",1,""))</f>
        <v/>
      </c>
      <c r="AO106" s="76" t="str">
        <f>IF(Tableau1[[#This Row],[Nuit JE/ VE]]="Oui",0,IF(Tableau1[[#This Row],[Nuit JE/ VE]]="Non",1,""))</f>
        <v/>
      </c>
      <c r="AP106" s="76" t="str">
        <f>IF(Tableau1[[#This Row],[Nuit
VE/ SA]]="Oui",0,IF(Tableau1[[#This Row],[Nuit
VE/ SA]]="Non",1,""))</f>
        <v/>
      </c>
      <c r="AQ106" s="76" t="str">
        <f>IF(Tableau1[[#This Row],[Nuit
SA/ DI]]="Oui",0,IF(Tableau1[[#This Row],[Nuit
SA/ DI]]="Non",1,""))</f>
        <v/>
      </c>
      <c r="AR106" s="76" t="str">
        <f>IF(Tableau1[[#This Row],[Nuit
DI/ LU]]="Oui",0,IF(Tableau1[[#This Row],[Nuit
DI/ LU]]="Non",1,""))</f>
        <v/>
      </c>
      <c r="AS106" s="76" t="str">
        <f>IF(Tableau1[[#This Row],[Type de réponse]]='Paramètre (masquer)'!$A$10,Tableau1[[#This Row],[FE]],"")</f>
        <v/>
      </c>
      <c r="AT106" s="76" t="str">
        <f>_xlfn.CONCAT(Tableau1[[#This Row],[LUN]:[DIM]])</f>
        <v/>
      </c>
      <c r="AU106" s="79"/>
      <c r="AV1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" s="76" t="e">
        <f>Tableau1[[#This Row],[Nbre de nuits sur la période]]*Tableau1[[#This Row],[Nombre de train accédant / nuit *]]</f>
        <v>#VALUE!</v>
      </c>
      <c r="AY106" s="76" t="e">
        <f>Tableau1[[#This Row],[Uo voies - nuit]]*((59*400/1000)+5)</f>
        <v>#VALUE!</v>
      </c>
    </row>
    <row r="107" spans="1:51" ht="15.75">
      <c r="A107" s="51">
        <f t="shared" si="5"/>
        <v>94</v>
      </c>
      <c r="B107" s="85"/>
      <c r="C107" s="52" t="str">
        <f>IFERROR(VLOOKUP(Tableau1[[#This Row],[Site *
Un fichier Excel par DT]],Tableau7[[#All],[Nom de la gare]:[EIC]],5,FALSE),"")</f>
        <v/>
      </c>
      <c r="D107" s="77"/>
      <c r="E107" s="74"/>
      <c r="F107" s="74"/>
      <c r="G107" s="76"/>
      <c r="H107" s="72" t="str">
        <f>IF(Tableau1[[#This Row],[Régime d''utilisation (Quotidien ? Oui ou Non)]]="Oui","Oui","Non")</f>
        <v>Non</v>
      </c>
      <c r="I107" s="72" t="str">
        <f>IF(Tableau1[[#This Row],[Régime d''utilisation (Quotidien ? Oui ou Non)]]="Oui","Oui","Non")</f>
        <v>Non</v>
      </c>
      <c r="J107" s="72" t="str">
        <f>IF(Tableau1[[#This Row],[Régime d''utilisation (Quotidien ? Oui ou Non)]]="Oui","Oui","Non")</f>
        <v>Non</v>
      </c>
      <c r="K107" s="72" t="str">
        <f>IF(Tableau1[[#This Row],[Régime d''utilisation (Quotidien ? Oui ou Non)]]="Oui","Oui","Non")</f>
        <v>Non</v>
      </c>
      <c r="L107" s="72" t="str">
        <f>IF(Tableau1[[#This Row],[Régime d''utilisation (Quotidien ? Oui ou Non)]]="Oui","Oui","Non")</f>
        <v>Non</v>
      </c>
      <c r="M107" s="72" t="str">
        <f>IF(Tableau1[[#This Row],[Régime d''utilisation (Quotidien ? Oui ou Non)]]="Oui","Oui","Non")</f>
        <v>Non</v>
      </c>
      <c r="N107" s="72" t="str">
        <f>IF(Tableau1[[#This Row],[Régime d''utilisation (Quotidien ? Oui ou Non)]]="Oui","Oui","Non")</f>
        <v>Non</v>
      </c>
      <c r="O107" s="72" t="str">
        <f>IF(Tableau1[[#This Row],[Régime d''utilisation (Quotidien ? Oui ou Non)]]="Oui","Oui","Non")</f>
        <v>Non</v>
      </c>
      <c r="P107" s="76"/>
      <c r="Q107" s="76"/>
      <c r="R107" s="76"/>
      <c r="S107" s="52" t="str">
        <f t="shared" si="3"/>
        <v>Compris entre 00h00 et 5h00</v>
      </c>
      <c r="T107" s="76"/>
      <c r="U107" s="53" t="str">
        <f t="shared" si="4"/>
        <v>Voyageur</v>
      </c>
      <c r="V107" s="76"/>
      <c r="W107" s="76"/>
      <c r="X107" s="76"/>
      <c r="Y107" s="76"/>
      <c r="Z107" s="76"/>
      <c r="AA107" s="76"/>
      <c r="AB107" s="53">
        <f>400</f>
        <v>400</v>
      </c>
      <c r="AC107" s="78" t="str">
        <f>IF(Tableau1[[#This Row],[Type de réponse]]='Paramètre (masquer)'!$A$10,Tableau1[[#This Row],[Période de début *]],"")</f>
        <v/>
      </c>
      <c r="AD107" s="78" t="str">
        <f>IF(Tableau1[[#This Row],[Type de réponse]]='Paramètre (masquer)'!$A$10,Tableau1[[#This Row],[Période de fin *]],"")</f>
        <v/>
      </c>
      <c r="AE107" s="78" t="str">
        <f>IF(Tableau1[[#This Row],[Type de réponse]]='Paramètre (masquer)'!$A$10,Tableau1[[#This Row],[Nuit
LU/MA]],"")</f>
        <v/>
      </c>
      <c r="AF107" s="78" t="str">
        <f>IF(Tableau1[[#This Row],[Type de réponse]]='Paramètre (masquer)'!$A$10,Tableau1[[#This Row],[Nuit
MA/ME]],"")</f>
        <v/>
      </c>
      <c r="AG107" s="78" t="str">
        <f>IF(Tableau1[[#This Row],[Type de réponse]]='Paramètre (masquer)'!$A$10,Tableau1[[#This Row],[Nuit
ME/JE]],"")</f>
        <v/>
      </c>
      <c r="AH107" s="78" t="str">
        <f>IF(Tableau1[[#This Row],[Type de réponse]]='Paramètre (masquer)'!$A$10,Tableau1[[#This Row],[Nuit JE/VE]],"")</f>
        <v/>
      </c>
      <c r="AI107" s="78" t="str">
        <f>IF(Tableau1[[#This Row],[Type de réponse]]='Paramètre (masquer)'!$A$10,Tableau1[[#This Row],[Nuit
VE/SA]],"")</f>
        <v/>
      </c>
      <c r="AJ107" s="78" t="str">
        <f>IF(Tableau1[[#This Row],[Type de réponse]]='Paramètre (masquer)'!$A$10,Tableau1[[#This Row],[Nuit
SA/DI]],"")</f>
        <v/>
      </c>
      <c r="AK107" s="78" t="str">
        <f>IF(Tableau1[[#This Row],[Type de réponse]]='Paramètre (masquer)'!$A$10,Tableau1[[#This Row],[Nuit
DI/LU]],"")</f>
        <v/>
      </c>
      <c r="AL107" s="76" t="str">
        <f>IF(Tableau1[[#This Row],[Nuit
LU /MA]]="Oui",0,IF(Tableau1[[#This Row],[Nuit
LU /MA]]="Non",1,""))</f>
        <v/>
      </c>
      <c r="AM107" s="76" t="str">
        <f>IF(Tableau1[[#This Row],[Nuit
MA/ ME]]="Oui",0,IF(Tableau1[[#This Row],[Nuit
MA/ ME]]="Non",1,""))</f>
        <v/>
      </c>
      <c r="AN107" s="76" t="str">
        <f>IF(Tableau1[[#This Row],[Nuit
ME/ JE]]="Oui",0,IF(Tableau1[[#This Row],[Nuit
ME/ JE]]="Non",1,""))</f>
        <v/>
      </c>
      <c r="AO107" s="76" t="str">
        <f>IF(Tableau1[[#This Row],[Nuit JE/ VE]]="Oui",0,IF(Tableau1[[#This Row],[Nuit JE/ VE]]="Non",1,""))</f>
        <v/>
      </c>
      <c r="AP107" s="76" t="str">
        <f>IF(Tableau1[[#This Row],[Nuit
VE/ SA]]="Oui",0,IF(Tableau1[[#This Row],[Nuit
VE/ SA]]="Non",1,""))</f>
        <v/>
      </c>
      <c r="AQ107" s="76" t="str">
        <f>IF(Tableau1[[#This Row],[Nuit
SA/ DI]]="Oui",0,IF(Tableau1[[#This Row],[Nuit
SA/ DI]]="Non",1,""))</f>
        <v/>
      </c>
      <c r="AR107" s="76" t="str">
        <f>IF(Tableau1[[#This Row],[Nuit
DI/ LU]]="Oui",0,IF(Tableau1[[#This Row],[Nuit
DI/ LU]]="Non",1,""))</f>
        <v/>
      </c>
      <c r="AS107" s="76" t="str">
        <f>IF(Tableau1[[#This Row],[Type de réponse]]='Paramètre (masquer)'!$A$10,Tableau1[[#This Row],[FE]],"")</f>
        <v/>
      </c>
      <c r="AT107" s="76" t="str">
        <f>_xlfn.CONCAT(Tableau1[[#This Row],[LUN]:[DIM]])</f>
        <v/>
      </c>
      <c r="AU107" s="79"/>
      <c r="AV1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" s="76" t="e">
        <f>Tableau1[[#This Row],[Nbre de nuits sur la période]]*Tableau1[[#This Row],[Nombre de train accédant / nuit *]]</f>
        <v>#VALUE!</v>
      </c>
      <c r="AY107" s="76" t="e">
        <f>Tableau1[[#This Row],[Uo voies - nuit]]*((59*400/1000)+5)</f>
        <v>#VALUE!</v>
      </c>
    </row>
    <row r="108" spans="1:51" ht="15.75">
      <c r="A108" s="51">
        <f t="shared" si="5"/>
        <v>95</v>
      </c>
      <c r="B108" s="85"/>
      <c r="C108" s="52" t="str">
        <f>IFERROR(VLOOKUP(Tableau1[[#This Row],[Site *
Un fichier Excel par DT]],Tableau7[[#All],[Nom de la gare]:[EIC]],5,FALSE),"")</f>
        <v/>
      </c>
      <c r="D108" s="77"/>
      <c r="E108" s="74"/>
      <c r="F108" s="74"/>
      <c r="G108" s="76"/>
      <c r="H108" s="72" t="str">
        <f>IF(Tableau1[[#This Row],[Régime d''utilisation (Quotidien ? Oui ou Non)]]="Oui","Oui","Non")</f>
        <v>Non</v>
      </c>
      <c r="I108" s="72" t="str">
        <f>IF(Tableau1[[#This Row],[Régime d''utilisation (Quotidien ? Oui ou Non)]]="Oui","Oui","Non")</f>
        <v>Non</v>
      </c>
      <c r="J108" s="72" t="str">
        <f>IF(Tableau1[[#This Row],[Régime d''utilisation (Quotidien ? Oui ou Non)]]="Oui","Oui","Non")</f>
        <v>Non</v>
      </c>
      <c r="K108" s="72" t="str">
        <f>IF(Tableau1[[#This Row],[Régime d''utilisation (Quotidien ? Oui ou Non)]]="Oui","Oui","Non")</f>
        <v>Non</v>
      </c>
      <c r="L108" s="72" t="str">
        <f>IF(Tableau1[[#This Row],[Régime d''utilisation (Quotidien ? Oui ou Non)]]="Oui","Oui","Non")</f>
        <v>Non</v>
      </c>
      <c r="M108" s="72" t="str">
        <f>IF(Tableau1[[#This Row],[Régime d''utilisation (Quotidien ? Oui ou Non)]]="Oui","Oui","Non")</f>
        <v>Non</v>
      </c>
      <c r="N108" s="72" t="str">
        <f>IF(Tableau1[[#This Row],[Régime d''utilisation (Quotidien ? Oui ou Non)]]="Oui","Oui","Non")</f>
        <v>Non</v>
      </c>
      <c r="O108" s="72" t="str">
        <f>IF(Tableau1[[#This Row],[Régime d''utilisation (Quotidien ? Oui ou Non)]]="Oui","Oui","Non")</f>
        <v>Non</v>
      </c>
      <c r="P108" s="76"/>
      <c r="Q108" s="76"/>
      <c r="R108" s="76"/>
      <c r="S108" s="52" t="str">
        <f t="shared" si="3"/>
        <v>Compris entre 00h00 et 5h00</v>
      </c>
      <c r="T108" s="76"/>
      <c r="U108" s="53" t="str">
        <f t="shared" si="4"/>
        <v>Voyageur</v>
      </c>
      <c r="V108" s="76"/>
      <c r="W108" s="76"/>
      <c r="X108" s="76"/>
      <c r="Y108" s="76"/>
      <c r="Z108" s="76"/>
      <c r="AA108" s="76"/>
      <c r="AB108" s="53">
        <f>400</f>
        <v>400</v>
      </c>
      <c r="AC108" s="78" t="str">
        <f>IF(Tableau1[[#This Row],[Type de réponse]]='Paramètre (masquer)'!$A$10,Tableau1[[#This Row],[Période de début *]],"")</f>
        <v/>
      </c>
      <c r="AD108" s="78" t="str">
        <f>IF(Tableau1[[#This Row],[Type de réponse]]='Paramètre (masquer)'!$A$10,Tableau1[[#This Row],[Période de fin *]],"")</f>
        <v/>
      </c>
      <c r="AE108" s="78" t="str">
        <f>IF(Tableau1[[#This Row],[Type de réponse]]='Paramètre (masquer)'!$A$10,Tableau1[[#This Row],[Nuit
LU/MA]],"")</f>
        <v/>
      </c>
      <c r="AF108" s="78" t="str">
        <f>IF(Tableau1[[#This Row],[Type de réponse]]='Paramètre (masquer)'!$A$10,Tableau1[[#This Row],[Nuit
MA/ME]],"")</f>
        <v/>
      </c>
      <c r="AG108" s="78" t="str">
        <f>IF(Tableau1[[#This Row],[Type de réponse]]='Paramètre (masquer)'!$A$10,Tableau1[[#This Row],[Nuit
ME/JE]],"")</f>
        <v/>
      </c>
      <c r="AH108" s="78" t="str">
        <f>IF(Tableau1[[#This Row],[Type de réponse]]='Paramètre (masquer)'!$A$10,Tableau1[[#This Row],[Nuit JE/VE]],"")</f>
        <v/>
      </c>
      <c r="AI108" s="78" t="str">
        <f>IF(Tableau1[[#This Row],[Type de réponse]]='Paramètre (masquer)'!$A$10,Tableau1[[#This Row],[Nuit
VE/SA]],"")</f>
        <v/>
      </c>
      <c r="AJ108" s="78" t="str">
        <f>IF(Tableau1[[#This Row],[Type de réponse]]='Paramètre (masquer)'!$A$10,Tableau1[[#This Row],[Nuit
SA/DI]],"")</f>
        <v/>
      </c>
      <c r="AK108" s="78" t="str">
        <f>IF(Tableau1[[#This Row],[Type de réponse]]='Paramètre (masquer)'!$A$10,Tableau1[[#This Row],[Nuit
DI/LU]],"")</f>
        <v/>
      </c>
      <c r="AL108" s="76" t="str">
        <f>IF(Tableau1[[#This Row],[Nuit
LU /MA]]="Oui",0,IF(Tableau1[[#This Row],[Nuit
LU /MA]]="Non",1,""))</f>
        <v/>
      </c>
      <c r="AM108" s="76" t="str">
        <f>IF(Tableau1[[#This Row],[Nuit
MA/ ME]]="Oui",0,IF(Tableau1[[#This Row],[Nuit
MA/ ME]]="Non",1,""))</f>
        <v/>
      </c>
      <c r="AN108" s="76" t="str">
        <f>IF(Tableau1[[#This Row],[Nuit
ME/ JE]]="Oui",0,IF(Tableau1[[#This Row],[Nuit
ME/ JE]]="Non",1,""))</f>
        <v/>
      </c>
      <c r="AO108" s="76" t="str">
        <f>IF(Tableau1[[#This Row],[Nuit JE/ VE]]="Oui",0,IF(Tableau1[[#This Row],[Nuit JE/ VE]]="Non",1,""))</f>
        <v/>
      </c>
      <c r="AP108" s="76" t="str">
        <f>IF(Tableau1[[#This Row],[Nuit
VE/ SA]]="Oui",0,IF(Tableau1[[#This Row],[Nuit
VE/ SA]]="Non",1,""))</f>
        <v/>
      </c>
      <c r="AQ108" s="76" t="str">
        <f>IF(Tableau1[[#This Row],[Nuit
SA/ DI]]="Oui",0,IF(Tableau1[[#This Row],[Nuit
SA/ DI]]="Non",1,""))</f>
        <v/>
      </c>
      <c r="AR108" s="76" t="str">
        <f>IF(Tableau1[[#This Row],[Nuit
DI/ LU]]="Oui",0,IF(Tableau1[[#This Row],[Nuit
DI/ LU]]="Non",1,""))</f>
        <v/>
      </c>
      <c r="AS108" s="76" t="str">
        <f>IF(Tableau1[[#This Row],[Type de réponse]]='Paramètre (masquer)'!$A$10,Tableau1[[#This Row],[FE]],"")</f>
        <v/>
      </c>
      <c r="AT108" s="76" t="str">
        <f>_xlfn.CONCAT(Tableau1[[#This Row],[LUN]:[DIM]])</f>
        <v/>
      </c>
      <c r="AU108" s="79"/>
      <c r="AV1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" s="76" t="e">
        <f>Tableau1[[#This Row],[Nbre de nuits sur la période]]*Tableau1[[#This Row],[Nombre de train accédant / nuit *]]</f>
        <v>#VALUE!</v>
      </c>
      <c r="AY108" s="76" t="e">
        <f>Tableau1[[#This Row],[Uo voies - nuit]]*((59*400/1000)+5)</f>
        <v>#VALUE!</v>
      </c>
    </row>
    <row r="109" spans="1:51" ht="15.75">
      <c r="A109" s="51">
        <f t="shared" si="5"/>
        <v>96</v>
      </c>
      <c r="B109" s="85"/>
      <c r="C109" s="52" t="str">
        <f>IFERROR(VLOOKUP(Tableau1[[#This Row],[Site *
Un fichier Excel par DT]],Tableau7[[#All],[Nom de la gare]:[EIC]],5,FALSE),"")</f>
        <v/>
      </c>
      <c r="D109" s="77"/>
      <c r="E109" s="74"/>
      <c r="F109" s="74"/>
      <c r="G109" s="76"/>
      <c r="H109" s="72" t="str">
        <f>IF(Tableau1[[#This Row],[Régime d''utilisation (Quotidien ? Oui ou Non)]]="Oui","Oui","Non")</f>
        <v>Non</v>
      </c>
      <c r="I109" s="72" t="str">
        <f>IF(Tableau1[[#This Row],[Régime d''utilisation (Quotidien ? Oui ou Non)]]="Oui","Oui","Non")</f>
        <v>Non</v>
      </c>
      <c r="J109" s="72" t="str">
        <f>IF(Tableau1[[#This Row],[Régime d''utilisation (Quotidien ? Oui ou Non)]]="Oui","Oui","Non")</f>
        <v>Non</v>
      </c>
      <c r="K109" s="72" t="str">
        <f>IF(Tableau1[[#This Row],[Régime d''utilisation (Quotidien ? Oui ou Non)]]="Oui","Oui","Non")</f>
        <v>Non</v>
      </c>
      <c r="L109" s="72" t="str">
        <f>IF(Tableau1[[#This Row],[Régime d''utilisation (Quotidien ? Oui ou Non)]]="Oui","Oui","Non")</f>
        <v>Non</v>
      </c>
      <c r="M109" s="72" t="str">
        <f>IF(Tableau1[[#This Row],[Régime d''utilisation (Quotidien ? Oui ou Non)]]="Oui","Oui","Non")</f>
        <v>Non</v>
      </c>
      <c r="N109" s="72" t="str">
        <f>IF(Tableau1[[#This Row],[Régime d''utilisation (Quotidien ? Oui ou Non)]]="Oui","Oui","Non")</f>
        <v>Non</v>
      </c>
      <c r="O109" s="72" t="str">
        <f>IF(Tableau1[[#This Row],[Régime d''utilisation (Quotidien ? Oui ou Non)]]="Oui","Oui","Non")</f>
        <v>Non</v>
      </c>
      <c r="P109" s="76"/>
      <c r="Q109" s="76"/>
      <c r="R109" s="76"/>
      <c r="S109" s="52" t="str">
        <f t="shared" si="3"/>
        <v>Compris entre 00h00 et 5h00</v>
      </c>
      <c r="T109" s="76"/>
      <c r="U109" s="53" t="str">
        <f t="shared" si="4"/>
        <v>Voyageur</v>
      </c>
      <c r="V109" s="76"/>
      <c r="W109" s="76"/>
      <c r="X109" s="76"/>
      <c r="Y109" s="76"/>
      <c r="Z109" s="76"/>
      <c r="AA109" s="76"/>
      <c r="AB109" s="53">
        <f>400</f>
        <v>400</v>
      </c>
      <c r="AC109" s="78" t="str">
        <f>IF(Tableau1[[#This Row],[Type de réponse]]='Paramètre (masquer)'!$A$10,Tableau1[[#This Row],[Période de début *]],"")</f>
        <v/>
      </c>
      <c r="AD109" s="78" t="str">
        <f>IF(Tableau1[[#This Row],[Type de réponse]]='Paramètre (masquer)'!$A$10,Tableau1[[#This Row],[Période de fin *]],"")</f>
        <v/>
      </c>
      <c r="AE109" s="78" t="str">
        <f>IF(Tableau1[[#This Row],[Type de réponse]]='Paramètre (masquer)'!$A$10,Tableau1[[#This Row],[Nuit
LU/MA]],"")</f>
        <v/>
      </c>
      <c r="AF109" s="78" t="str">
        <f>IF(Tableau1[[#This Row],[Type de réponse]]='Paramètre (masquer)'!$A$10,Tableau1[[#This Row],[Nuit
MA/ME]],"")</f>
        <v/>
      </c>
      <c r="AG109" s="78" t="str">
        <f>IF(Tableau1[[#This Row],[Type de réponse]]='Paramètre (masquer)'!$A$10,Tableau1[[#This Row],[Nuit
ME/JE]],"")</f>
        <v/>
      </c>
      <c r="AH109" s="78" t="str">
        <f>IF(Tableau1[[#This Row],[Type de réponse]]='Paramètre (masquer)'!$A$10,Tableau1[[#This Row],[Nuit JE/VE]],"")</f>
        <v/>
      </c>
      <c r="AI109" s="78" t="str">
        <f>IF(Tableau1[[#This Row],[Type de réponse]]='Paramètre (masquer)'!$A$10,Tableau1[[#This Row],[Nuit
VE/SA]],"")</f>
        <v/>
      </c>
      <c r="AJ109" s="78" t="str">
        <f>IF(Tableau1[[#This Row],[Type de réponse]]='Paramètre (masquer)'!$A$10,Tableau1[[#This Row],[Nuit
SA/DI]],"")</f>
        <v/>
      </c>
      <c r="AK109" s="78" t="str">
        <f>IF(Tableau1[[#This Row],[Type de réponse]]='Paramètre (masquer)'!$A$10,Tableau1[[#This Row],[Nuit
DI/LU]],"")</f>
        <v/>
      </c>
      <c r="AL109" s="76" t="str">
        <f>IF(Tableau1[[#This Row],[Nuit
LU /MA]]="Oui",0,IF(Tableau1[[#This Row],[Nuit
LU /MA]]="Non",1,""))</f>
        <v/>
      </c>
      <c r="AM109" s="76" t="str">
        <f>IF(Tableau1[[#This Row],[Nuit
MA/ ME]]="Oui",0,IF(Tableau1[[#This Row],[Nuit
MA/ ME]]="Non",1,""))</f>
        <v/>
      </c>
      <c r="AN109" s="76" t="str">
        <f>IF(Tableau1[[#This Row],[Nuit
ME/ JE]]="Oui",0,IF(Tableau1[[#This Row],[Nuit
ME/ JE]]="Non",1,""))</f>
        <v/>
      </c>
      <c r="AO109" s="76" t="str">
        <f>IF(Tableau1[[#This Row],[Nuit JE/ VE]]="Oui",0,IF(Tableau1[[#This Row],[Nuit JE/ VE]]="Non",1,""))</f>
        <v/>
      </c>
      <c r="AP109" s="76" t="str">
        <f>IF(Tableau1[[#This Row],[Nuit
VE/ SA]]="Oui",0,IF(Tableau1[[#This Row],[Nuit
VE/ SA]]="Non",1,""))</f>
        <v/>
      </c>
      <c r="AQ109" s="76" t="str">
        <f>IF(Tableau1[[#This Row],[Nuit
SA/ DI]]="Oui",0,IF(Tableau1[[#This Row],[Nuit
SA/ DI]]="Non",1,""))</f>
        <v/>
      </c>
      <c r="AR109" s="76" t="str">
        <f>IF(Tableau1[[#This Row],[Nuit
DI/ LU]]="Oui",0,IF(Tableau1[[#This Row],[Nuit
DI/ LU]]="Non",1,""))</f>
        <v/>
      </c>
      <c r="AS109" s="76" t="str">
        <f>IF(Tableau1[[#This Row],[Type de réponse]]='Paramètre (masquer)'!$A$10,Tableau1[[#This Row],[FE]],"")</f>
        <v/>
      </c>
      <c r="AT109" s="76" t="str">
        <f>_xlfn.CONCAT(Tableau1[[#This Row],[LUN]:[DIM]])</f>
        <v/>
      </c>
      <c r="AU109" s="79"/>
      <c r="AV1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" s="76" t="e">
        <f>Tableau1[[#This Row],[Nbre de nuits sur la période]]*Tableau1[[#This Row],[Nombre de train accédant / nuit *]]</f>
        <v>#VALUE!</v>
      </c>
      <c r="AY109" s="76" t="e">
        <f>Tableau1[[#This Row],[Uo voies - nuit]]*((59*400/1000)+5)</f>
        <v>#VALUE!</v>
      </c>
    </row>
    <row r="110" spans="1:51" ht="15.75">
      <c r="A110" s="51">
        <f t="shared" si="5"/>
        <v>97</v>
      </c>
      <c r="B110" s="85"/>
      <c r="C110" s="52" t="str">
        <f>IFERROR(VLOOKUP(Tableau1[[#This Row],[Site *
Un fichier Excel par DT]],Tableau7[[#All],[Nom de la gare]:[EIC]],5,FALSE),"")</f>
        <v/>
      </c>
      <c r="D110" s="77"/>
      <c r="E110" s="74"/>
      <c r="F110" s="74"/>
      <c r="G110" s="76"/>
      <c r="H110" s="72" t="str">
        <f>IF(Tableau1[[#This Row],[Régime d''utilisation (Quotidien ? Oui ou Non)]]="Oui","Oui","Non")</f>
        <v>Non</v>
      </c>
      <c r="I110" s="72" t="str">
        <f>IF(Tableau1[[#This Row],[Régime d''utilisation (Quotidien ? Oui ou Non)]]="Oui","Oui","Non")</f>
        <v>Non</v>
      </c>
      <c r="J110" s="72" t="str">
        <f>IF(Tableau1[[#This Row],[Régime d''utilisation (Quotidien ? Oui ou Non)]]="Oui","Oui","Non")</f>
        <v>Non</v>
      </c>
      <c r="K110" s="72" t="str">
        <f>IF(Tableau1[[#This Row],[Régime d''utilisation (Quotidien ? Oui ou Non)]]="Oui","Oui","Non")</f>
        <v>Non</v>
      </c>
      <c r="L110" s="72" t="str">
        <f>IF(Tableau1[[#This Row],[Régime d''utilisation (Quotidien ? Oui ou Non)]]="Oui","Oui","Non")</f>
        <v>Non</v>
      </c>
      <c r="M110" s="72" t="str">
        <f>IF(Tableau1[[#This Row],[Régime d''utilisation (Quotidien ? Oui ou Non)]]="Oui","Oui","Non")</f>
        <v>Non</v>
      </c>
      <c r="N110" s="72" t="str">
        <f>IF(Tableau1[[#This Row],[Régime d''utilisation (Quotidien ? Oui ou Non)]]="Oui","Oui","Non")</f>
        <v>Non</v>
      </c>
      <c r="O110" s="72" t="str">
        <f>IF(Tableau1[[#This Row],[Régime d''utilisation (Quotidien ? Oui ou Non)]]="Oui","Oui","Non")</f>
        <v>Non</v>
      </c>
      <c r="P110" s="76"/>
      <c r="Q110" s="76"/>
      <c r="R110" s="76"/>
      <c r="S110" s="52" t="str">
        <f t="shared" si="3"/>
        <v>Compris entre 00h00 et 5h00</v>
      </c>
      <c r="T110" s="76"/>
      <c r="U110" s="53" t="str">
        <f t="shared" si="4"/>
        <v>Voyageur</v>
      </c>
      <c r="V110" s="76"/>
      <c r="W110" s="76"/>
      <c r="X110" s="76"/>
      <c r="Y110" s="76"/>
      <c r="Z110" s="76"/>
      <c r="AA110" s="76"/>
      <c r="AB110" s="53">
        <f>400</f>
        <v>400</v>
      </c>
      <c r="AC110" s="78" t="str">
        <f>IF(Tableau1[[#This Row],[Type de réponse]]='Paramètre (masquer)'!$A$10,Tableau1[[#This Row],[Période de début *]],"")</f>
        <v/>
      </c>
      <c r="AD110" s="78" t="str">
        <f>IF(Tableau1[[#This Row],[Type de réponse]]='Paramètre (masquer)'!$A$10,Tableau1[[#This Row],[Période de fin *]],"")</f>
        <v/>
      </c>
      <c r="AE110" s="78" t="str">
        <f>IF(Tableau1[[#This Row],[Type de réponse]]='Paramètre (masquer)'!$A$10,Tableau1[[#This Row],[Nuit
LU/MA]],"")</f>
        <v/>
      </c>
      <c r="AF110" s="78" t="str">
        <f>IF(Tableau1[[#This Row],[Type de réponse]]='Paramètre (masquer)'!$A$10,Tableau1[[#This Row],[Nuit
MA/ME]],"")</f>
        <v/>
      </c>
      <c r="AG110" s="78" t="str">
        <f>IF(Tableau1[[#This Row],[Type de réponse]]='Paramètre (masquer)'!$A$10,Tableau1[[#This Row],[Nuit
ME/JE]],"")</f>
        <v/>
      </c>
      <c r="AH110" s="78" t="str">
        <f>IF(Tableau1[[#This Row],[Type de réponse]]='Paramètre (masquer)'!$A$10,Tableau1[[#This Row],[Nuit JE/VE]],"")</f>
        <v/>
      </c>
      <c r="AI110" s="78" t="str">
        <f>IF(Tableau1[[#This Row],[Type de réponse]]='Paramètre (masquer)'!$A$10,Tableau1[[#This Row],[Nuit
VE/SA]],"")</f>
        <v/>
      </c>
      <c r="AJ110" s="78" t="str">
        <f>IF(Tableau1[[#This Row],[Type de réponse]]='Paramètre (masquer)'!$A$10,Tableau1[[#This Row],[Nuit
SA/DI]],"")</f>
        <v/>
      </c>
      <c r="AK110" s="78" t="str">
        <f>IF(Tableau1[[#This Row],[Type de réponse]]='Paramètre (masquer)'!$A$10,Tableau1[[#This Row],[Nuit
DI/LU]],"")</f>
        <v/>
      </c>
      <c r="AL110" s="76" t="str">
        <f>IF(Tableau1[[#This Row],[Nuit
LU /MA]]="Oui",0,IF(Tableau1[[#This Row],[Nuit
LU /MA]]="Non",1,""))</f>
        <v/>
      </c>
      <c r="AM110" s="76" t="str">
        <f>IF(Tableau1[[#This Row],[Nuit
MA/ ME]]="Oui",0,IF(Tableau1[[#This Row],[Nuit
MA/ ME]]="Non",1,""))</f>
        <v/>
      </c>
      <c r="AN110" s="76" t="str">
        <f>IF(Tableau1[[#This Row],[Nuit
ME/ JE]]="Oui",0,IF(Tableau1[[#This Row],[Nuit
ME/ JE]]="Non",1,""))</f>
        <v/>
      </c>
      <c r="AO110" s="76" t="str">
        <f>IF(Tableau1[[#This Row],[Nuit JE/ VE]]="Oui",0,IF(Tableau1[[#This Row],[Nuit JE/ VE]]="Non",1,""))</f>
        <v/>
      </c>
      <c r="AP110" s="76" t="str">
        <f>IF(Tableau1[[#This Row],[Nuit
VE/ SA]]="Oui",0,IF(Tableau1[[#This Row],[Nuit
VE/ SA]]="Non",1,""))</f>
        <v/>
      </c>
      <c r="AQ110" s="76" t="str">
        <f>IF(Tableau1[[#This Row],[Nuit
SA/ DI]]="Oui",0,IF(Tableau1[[#This Row],[Nuit
SA/ DI]]="Non",1,""))</f>
        <v/>
      </c>
      <c r="AR110" s="76" t="str">
        <f>IF(Tableau1[[#This Row],[Nuit
DI/ LU]]="Oui",0,IF(Tableau1[[#This Row],[Nuit
DI/ LU]]="Non",1,""))</f>
        <v/>
      </c>
      <c r="AS110" s="76" t="str">
        <f>IF(Tableau1[[#This Row],[Type de réponse]]='Paramètre (masquer)'!$A$10,Tableau1[[#This Row],[FE]],"")</f>
        <v/>
      </c>
      <c r="AT110" s="76" t="str">
        <f>_xlfn.CONCAT(Tableau1[[#This Row],[LUN]:[DIM]])</f>
        <v/>
      </c>
      <c r="AU110" s="79"/>
      <c r="AV1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" s="76" t="e">
        <f>Tableau1[[#This Row],[Nbre de nuits sur la période]]*Tableau1[[#This Row],[Nombre de train accédant / nuit *]]</f>
        <v>#VALUE!</v>
      </c>
      <c r="AY110" s="76" t="e">
        <f>Tableau1[[#This Row],[Uo voies - nuit]]*((59*400/1000)+5)</f>
        <v>#VALUE!</v>
      </c>
    </row>
    <row r="111" spans="1:51" ht="15.75">
      <c r="A111" s="51">
        <f t="shared" si="5"/>
        <v>98</v>
      </c>
      <c r="B111" s="85"/>
      <c r="C111" s="52" t="str">
        <f>IFERROR(VLOOKUP(Tableau1[[#This Row],[Site *
Un fichier Excel par DT]],Tableau7[[#All],[Nom de la gare]:[EIC]],5,FALSE),"")</f>
        <v/>
      </c>
      <c r="D111" s="77"/>
      <c r="E111" s="74"/>
      <c r="F111" s="74"/>
      <c r="G111" s="76"/>
      <c r="H111" s="72" t="str">
        <f>IF(Tableau1[[#This Row],[Régime d''utilisation (Quotidien ? Oui ou Non)]]="Oui","Oui","Non")</f>
        <v>Non</v>
      </c>
      <c r="I111" s="72" t="str">
        <f>IF(Tableau1[[#This Row],[Régime d''utilisation (Quotidien ? Oui ou Non)]]="Oui","Oui","Non")</f>
        <v>Non</v>
      </c>
      <c r="J111" s="72" t="str">
        <f>IF(Tableau1[[#This Row],[Régime d''utilisation (Quotidien ? Oui ou Non)]]="Oui","Oui","Non")</f>
        <v>Non</v>
      </c>
      <c r="K111" s="72" t="str">
        <f>IF(Tableau1[[#This Row],[Régime d''utilisation (Quotidien ? Oui ou Non)]]="Oui","Oui","Non")</f>
        <v>Non</v>
      </c>
      <c r="L111" s="72" t="str">
        <f>IF(Tableau1[[#This Row],[Régime d''utilisation (Quotidien ? Oui ou Non)]]="Oui","Oui","Non")</f>
        <v>Non</v>
      </c>
      <c r="M111" s="72" t="str">
        <f>IF(Tableau1[[#This Row],[Régime d''utilisation (Quotidien ? Oui ou Non)]]="Oui","Oui","Non")</f>
        <v>Non</v>
      </c>
      <c r="N111" s="72" t="str">
        <f>IF(Tableau1[[#This Row],[Régime d''utilisation (Quotidien ? Oui ou Non)]]="Oui","Oui","Non")</f>
        <v>Non</v>
      </c>
      <c r="O111" s="72" t="str">
        <f>IF(Tableau1[[#This Row],[Régime d''utilisation (Quotidien ? Oui ou Non)]]="Oui","Oui","Non")</f>
        <v>Non</v>
      </c>
      <c r="P111" s="76"/>
      <c r="Q111" s="76"/>
      <c r="R111" s="76"/>
      <c r="S111" s="52" t="str">
        <f t="shared" si="3"/>
        <v>Compris entre 00h00 et 5h00</v>
      </c>
      <c r="T111" s="76"/>
      <c r="U111" s="53" t="str">
        <f t="shared" si="4"/>
        <v>Voyageur</v>
      </c>
      <c r="V111" s="76"/>
      <c r="W111" s="76"/>
      <c r="X111" s="76"/>
      <c r="Y111" s="76"/>
      <c r="Z111" s="76"/>
      <c r="AA111" s="76"/>
      <c r="AB111" s="53">
        <f>400</f>
        <v>400</v>
      </c>
      <c r="AC111" s="78" t="str">
        <f>IF(Tableau1[[#This Row],[Type de réponse]]='Paramètre (masquer)'!$A$10,Tableau1[[#This Row],[Période de début *]],"")</f>
        <v/>
      </c>
      <c r="AD111" s="78" t="str">
        <f>IF(Tableau1[[#This Row],[Type de réponse]]='Paramètre (masquer)'!$A$10,Tableau1[[#This Row],[Période de fin *]],"")</f>
        <v/>
      </c>
      <c r="AE111" s="78" t="str">
        <f>IF(Tableau1[[#This Row],[Type de réponse]]='Paramètre (masquer)'!$A$10,Tableau1[[#This Row],[Nuit
LU/MA]],"")</f>
        <v/>
      </c>
      <c r="AF111" s="78" t="str">
        <f>IF(Tableau1[[#This Row],[Type de réponse]]='Paramètre (masquer)'!$A$10,Tableau1[[#This Row],[Nuit
MA/ME]],"")</f>
        <v/>
      </c>
      <c r="AG111" s="78" t="str">
        <f>IF(Tableau1[[#This Row],[Type de réponse]]='Paramètre (masquer)'!$A$10,Tableau1[[#This Row],[Nuit
ME/JE]],"")</f>
        <v/>
      </c>
      <c r="AH111" s="78" t="str">
        <f>IF(Tableau1[[#This Row],[Type de réponse]]='Paramètre (masquer)'!$A$10,Tableau1[[#This Row],[Nuit JE/VE]],"")</f>
        <v/>
      </c>
      <c r="AI111" s="78" t="str">
        <f>IF(Tableau1[[#This Row],[Type de réponse]]='Paramètre (masquer)'!$A$10,Tableau1[[#This Row],[Nuit
VE/SA]],"")</f>
        <v/>
      </c>
      <c r="AJ111" s="78" t="str">
        <f>IF(Tableau1[[#This Row],[Type de réponse]]='Paramètre (masquer)'!$A$10,Tableau1[[#This Row],[Nuit
SA/DI]],"")</f>
        <v/>
      </c>
      <c r="AK111" s="78" t="str">
        <f>IF(Tableau1[[#This Row],[Type de réponse]]='Paramètre (masquer)'!$A$10,Tableau1[[#This Row],[Nuit
DI/LU]],"")</f>
        <v/>
      </c>
      <c r="AL111" s="76" t="str">
        <f>IF(Tableau1[[#This Row],[Nuit
LU /MA]]="Oui",0,IF(Tableau1[[#This Row],[Nuit
LU /MA]]="Non",1,""))</f>
        <v/>
      </c>
      <c r="AM111" s="76" t="str">
        <f>IF(Tableau1[[#This Row],[Nuit
MA/ ME]]="Oui",0,IF(Tableau1[[#This Row],[Nuit
MA/ ME]]="Non",1,""))</f>
        <v/>
      </c>
      <c r="AN111" s="76" t="str">
        <f>IF(Tableau1[[#This Row],[Nuit
ME/ JE]]="Oui",0,IF(Tableau1[[#This Row],[Nuit
ME/ JE]]="Non",1,""))</f>
        <v/>
      </c>
      <c r="AO111" s="76" t="str">
        <f>IF(Tableau1[[#This Row],[Nuit JE/ VE]]="Oui",0,IF(Tableau1[[#This Row],[Nuit JE/ VE]]="Non",1,""))</f>
        <v/>
      </c>
      <c r="AP111" s="76" t="str">
        <f>IF(Tableau1[[#This Row],[Nuit
VE/ SA]]="Oui",0,IF(Tableau1[[#This Row],[Nuit
VE/ SA]]="Non",1,""))</f>
        <v/>
      </c>
      <c r="AQ111" s="76" t="str">
        <f>IF(Tableau1[[#This Row],[Nuit
SA/ DI]]="Oui",0,IF(Tableau1[[#This Row],[Nuit
SA/ DI]]="Non",1,""))</f>
        <v/>
      </c>
      <c r="AR111" s="76" t="str">
        <f>IF(Tableau1[[#This Row],[Nuit
DI/ LU]]="Oui",0,IF(Tableau1[[#This Row],[Nuit
DI/ LU]]="Non",1,""))</f>
        <v/>
      </c>
      <c r="AS111" s="76" t="str">
        <f>IF(Tableau1[[#This Row],[Type de réponse]]='Paramètre (masquer)'!$A$10,Tableau1[[#This Row],[FE]],"")</f>
        <v/>
      </c>
      <c r="AT111" s="76" t="str">
        <f>_xlfn.CONCAT(Tableau1[[#This Row],[LUN]:[DIM]])</f>
        <v/>
      </c>
      <c r="AU111" s="79"/>
      <c r="AV1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" s="76" t="e">
        <f>Tableau1[[#This Row],[Nbre de nuits sur la période]]*Tableau1[[#This Row],[Nombre de train accédant / nuit *]]</f>
        <v>#VALUE!</v>
      </c>
      <c r="AY111" s="76" t="e">
        <f>Tableau1[[#This Row],[Uo voies - nuit]]*((59*400/1000)+5)</f>
        <v>#VALUE!</v>
      </c>
    </row>
    <row r="112" spans="1:51" ht="15.75">
      <c r="A112" s="51">
        <f t="shared" si="5"/>
        <v>99</v>
      </c>
      <c r="B112" s="85"/>
      <c r="C112" s="52" t="str">
        <f>IFERROR(VLOOKUP(Tableau1[[#This Row],[Site *
Un fichier Excel par DT]],Tableau7[[#All],[Nom de la gare]:[EIC]],5,FALSE),"")</f>
        <v/>
      </c>
      <c r="D112" s="77"/>
      <c r="E112" s="74"/>
      <c r="F112" s="74"/>
      <c r="G112" s="76"/>
      <c r="H112" s="72" t="str">
        <f>IF(Tableau1[[#This Row],[Régime d''utilisation (Quotidien ? Oui ou Non)]]="Oui","Oui","Non")</f>
        <v>Non</v>
      </c>
      <c r="I112" s="72" t="str">
        <f>IF(Tableau1[[#This Row],[Régime d''utilisation (Quotidien ? Oui ou Non)]]="Oui","Oui","Non")</f>
        <v>Non</v>
      </c>
      <c r="J112" s="72" t="str">
        <f>IF(Tableau1[[#This Row],[Régime d''utilisation (Quotidien ? Oui ou Non)]]="Oui","Oui","Non")</f>
        <v>Non</v>
      </c>
      <c r="K112" s="72" t="str">
        <f>IF(Tableau1[[#This Row],[Régime d''utilisation (Quotidien ? Oui ou Non)]]="Oui","Oui","Non")</f>
        <v>Non</v>
      </c>
      <c r="L112" s="72" t="str">
        <f>IF(Tableau1[[#This Row],[Régime d''utilisation (Quotidien ? Oui ou Non)]]="Oui","Oui","Non")</f>
        <v>Non</v>
      </c>
      <c r="M112" s="72" t="str">
        <f>IF(Tableau1[[#This Row],[Régime d''utilisation (Quotidien ? Oui ou Non)]]="Oui","Oui","Non")</f>
        <v>Non</v>
      </c>
      <c r="N112" s="72" t="str">
        <f>IF(Tableau1[[#This Row],[Régime d''utilisation (Quotidien ? Oui ou Non)]]="Oui","Oui","Non")</f>
        <v>Non</v>
      </c>
      <c r="O112" s="72" t="str">
        <f>IF(Tableau1[[#This Row],[Régime d''utilisation (Quotidien ? Oui ou Non)]]="Oui","Oui","Non")</f>
        <v>Non</v>
      </c>
      <c r="P112" s="76"/>
      <c r="Q112" s="76"/>
      <c r="R112" s="76"/>
      <c r="S112" s="52" t="str">
        <f t="shared" si="3"/>
        <v>Compris entre 00h00 et 5h00</v>
      </c>
      <c r="T112" s="76"/>
      <c r="U112" s="53" t="str">
        <f t="shared" si="4"/>
        <v>Voyageur</v>
      </c>
      <c r="V112" s="76"/>
      <c r="W112" s="76"/>
      <c r="X112" s="76"/>
      <c r="Y112" s="76"/>
      <c r="Z112" s="76"/>
      <c r="AA112" s="76"/>
      <c r="AB112" s="53">
        <f>400</f>
        <v>400</v>
      </c>
      <c r="AC112" s="78" t="str">
        <f>IF(Tableau1[[#This Row],[Type de réponse]]='Paramètre (masquer)'!$A$10,Tableau1[[#This Row],[Période de début *]],"")</f>
        <v/>
      </c>
      <c r="AD112" s="78" t="str">
        <f>IF(Tableau1[[#This Row],[Type de réponse]]='Paramètre (masquer)'!$A$10,Tableau1[[#This Row],[Période de fin *]],"")</f>
        <v/>
      </c>
      <c r="AE112" s="78" t="str">
        <f>IF(Tableau1[[#This Row],[Type de réponse]]='Paramètre (masquer)'!$A$10,Tableau1[[#This Row],[Nuit
LU/MA]],"")</f>
        <v/>
      </c>
      <c r="AF112" s="78" t="str">
        <f>IF(Tableau1[[#This Row],[Type de réponse]]='Paramètre (masquer)'!$A$10,Tableau1[[#This Row],[Nuit
MA/ME]],"")</f>
        <v/>
      </c>
      <c r="AG112" s="78" t="str">
        <f>IF(Tableau1[[#This Row],[Type de réponse]]='Paramètre (masquer)'!$A$10,Tableau1[[#This Row],[Nuit
ME/JE]],"")</f>
        <v/>
      </c>
      <c r="AH112" s="78" t="str">
        <f>IF(Tableau1[[#This Row],[Type de réponse]]='Paramètre (masquer)'!$A$10,Tableau1[[#This Row],[Nuit JE/VE]],"")</f>
        <v/>
      </c>
      <c r="AI112" s="78" t="str">
        <f>IF(Tableau1[[#This Row],[Type de réponse]]='Paramètre (masquer)'!$A$10,Tableau1[[#This Row],[Nuit
VE/SA]],"")</f>
        <v/>
      </c>
      <c r="AJ112" s="78" t="str">
        <f>IF(Tableau1[[#This Row],[Type de réponse]]='Paramètre (masquer)'!$A$10,Tableau1[[#This Row],[Nuit
SA/DI]],"")</f>
        <v/>
      </c>
      <c r="AK112" s="78" t="str">
        <f>IF(Tableau1[[#This Row],[Type de réponse]]='Paramètre (masquer)'!$A$10,Tableau1[[#This Row],[Nuit
DI/LU]],"")</f>
        <v/>
      </c>
      <c r="AL112" s="76" t="str">
        <f>IF(Tableau1[[#This Row],[Nuit
LU /MA]]="Oui",0,IF(Tableau1[[#This Row],[Nuit
LU /MA]]="Non",1,""))</f>
        <v/>
      </c>
      <c r="AM112" s="76" t="str">
        <f>IF(Tableau1[[#This Row],[Nuit
MA/ ME]]="Oui",0,IF(Tableau1[[#This Row],[Nuit
MA/ ME]]="Non",1,""))</f>
        <v/>
      </c>
      <c r="AN112" s="76" t="str">
        <f>IF(Tableau1[[#This Row],[Nuit
ME/ JE]]="Oui",0,IF(Tableau1[[#This Row],[Nuit
ME/ JE]]="Non",1,""))</f>
        <v/>
      </c>
      <c r="AO112" s="76" t="str">
        <f>IF(Tableau1[[#This Row],[Nuit JE/ VE]]="Oui",0,IF(Tableau1[[#This Row],[Nuit JE/ VE]]="Non",1,""))</f>
        <v/>
      </c>
      <c r="AP112" s="76" t="str">
        <f>IF(Tableau1[[#This Row],[Nuit
VE/ SA]]="Oui",0,IF(Tableau1[[#This Row],[Nuit
VE/ SA]]="Non",1,""))</f>
        <v/>
      </c>
      <c r="AQ112" s="76" t="str">
        <f>IF(Tableau1[[#This Row],[Nuit
SA/ DI]]="Oui",0,IF(Tableau1[[#This Row],[Nuit
SA/ DI]]="Non",1,""))</f>
        <v/>
      </c>
      <c r="AR112" s="76" t="str">
        <f>IF(Tableau1[[#This Row],[Nuit
DI/ LU]]="Oui",0,IF(Tableau1[[#This Row],[Nuit
DI/ LU]]="Non",1,""))</f>
        <v/>
      </c>
      <c r="AS112" s="76" t="str">
        <f>IF(Tableau1[[#This Row],[Type de réponse]]='Paramètre (masquer)'!$A$10,Tableau1[[#This Row],[FE]],"")</f>
        <v/>
      </c>
      <c r="AT112" s="76" t="str">
        <f>_xlfn.CONCAT(Tableau1[[#This Row],[LUN]:[DIM]])</f>
        <v/>
      </c>
      <c r="AU112" s="79"/>
      <c r="AV1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" s="76" t="e">
        <f>Tableau1[[#This Row],[Nbre de nuits sur la période]]*Tableau1[[#This Row],[Nombre de train accédant / nuit *]]</f>
        <v>#VALUE!</v>
      </c>
      <c r="AY112" s="76" t="e">
        <f>Tableau1[[#This Row],[Uo voies - nuit]]*((59*400/1000)+5)</f>
        <v>#VALUE!</v>
      </c>
    </row>
    <row r="113" spans="1:51" ht="15.75">
      <c r="A113" s="51">
        <f t="shared" si="5"/>
        <v>100</v>
      </c>
      <c r="B113" s="85"/>
      <c r="C113" s="52" t="str">
        <f>IFERROR(VLOOKUP(Tableau1[[#This Row],[Site *
Un fichier Excel par DT]],Tableau7[[#All],[Nom de la gare]:[EIC]],5,FALSE),"")</f>
        <v/>
      </c>
      <c r="D113" s="77"/>
      <c r="E113" s="74"/>
      <c r="F113" s="74"/>
      <c r="G113" s="76"/>
      <c r="H113" s="72" t="str">
        <f>IF(Tableau1[[#This Row],[Régime d''utilisation (Quotidien ? Oui ou Non)]]="Oui","Oui","Non")</f>
        <v>Non</v>
      </c>
      <c r="I113" s="72" t="str">
        <f>IF(Tableau1[[#This Row],[Régime d''utilisation (Quotidien ? Oui ou Non)]]="Oui","Oui","Non")</f>
        <v>Non</v>
      </c>
      <c r="J113" s="72" t="str">
        <f>IF(Tableau1[[#This Row],[Régime d''utilisation (Quotidien ? Oui ou Non)]]="Oui","Oui","Non")</f>
        <v>Non</v>
      </c>
      <c r="K113" s="72" t="str">
        <f>IF(Tableau1[[#This Row],[Régime d''utilisation (Quotidien ? Oui ou Non)]]="Oui","Oui","Non")</f>
        <v>Non</v>
      </c>
      <c r="L113" s="72" t="str">
        <f>IF(Tableau1[[#This Row],[Régime d''utilisation (Quotidien ? Oui ou Non)]]="Oui","Oui","Non")</f>
        <v>Non</v>
      </c>
      <c r="M113" s="72" t="str">
        <f>IF(Tableau1[[#This Row],[Régime d''utilisation (Quotidien ? Oui ou Non)]]="Oui","Oui","Non")</f>
        <v>Non</v>
      </c>
      <c r="N113" s="72" t="str">
        <f>IF(Tableau1[[#This Row],[Régime d''utilisation (Quotidien ? Oui ou Non)]]="Oui","Oui","Non")</f>
        <v>Non</v>
      </c>
      <c r="O113" s="72" t="str">
        <f>IF(Tableau1[[#This Row],[Régime d''utilisation (Quotidien ? Oui ou Non)]]="Oui","Oui","Non")</f>
        <v>Non</v>
      </c>
      <c r="P113" s="76"/>
      <c r="Q113" s="76"/>
      <c r="R113" s="76"/>
      <c r="S113" s="52" t="str">
        <f t="shared" si="3"/>
        <v>Compris entre 00h00 et 5h00</v>
      </c>
      <c r="T113" s="76"/>
      <c r="U113" s="53" t="str">
        <f t="shared" si="4"/>
        <v>Voyageur</v>
      </c>
      <c r="V113" s="76"/>
      <c r="W113" s="76"/>
      <c r="X113" s="76"/>
      <c r="Y113" s="76"/>
      <c r="Z113" s="76"/>
      <c r="AA113" s="76"/>
      <c r="AB113" s="53">
        <f>400</f>
        <v>400</v>
      </c>
      <c r="AC113" s="78" t="str">
        <f>IF(Tableau1[[#This Row],[Type de réponse]]='Paramètre (masquer)'!$A$10,Tableau1[[#This Row],[Période de début *]],"")</f>
        <v/>
      </c>
      <c r="AD113" s="78" t="str">
        <f>IF(Tableau1[[#This Row],[Type de réponse]]='Paramètre (masquer)'!$A$10,Tableau1[[#This Row],[Période de fin *]],"")</f>
        <v/>
      </c>
      <c r="AE113" s="78" t="str">
        <f>IF(Tableau1[[#This Row],[Type de réponse]]='Paramètre (masquer)'!$A$10,Tableau1[[#This Row],[Nuit
LU/MA]],"")</f>
        <v/>
      </c>
      <c r="AF113" s="78" t="str">
        <f>IF(Tableau1[[#This Row],[Type de réponse]]='Paramètre (masquer)'!$A$10,Tableau1[[#This Row],[Nuit
MA/ME]],"")</f>
        <v/>
      </c>
      <c r="AG113" s="78" t="str">
        <f>IF(Tableau1[[#This Row],[Type de réponse]]='Paramètre (masquer)'!$A$10,Tableau1[[#This Row],[Nuit
ME/JE]],"")</f>
        <v/>
      </c>
      <c r="AH113" s="78" t="str">
        <f>IF(Tableau1[[#This Row],[Type de réponse]]='Paramètre (masquer)'!$A$10,Tableau1[[#This Row],[Nuit JE/VE]],"")</f>
        <v/>
      </c>
      <c r="AI113" s="78" t="str">
        <f>IF(Tableau1[[#This Row],[Type de réponse]]='Paramètre (masquer)'!$A$10,Tableau1[[#This Row],[Nuit
VE/SA]],"")</f>
        <v/>
      </c>
      <c r="AJ113" s="78" t="str">
        <f>IF(Tableau1[[#This Row],[Type de réponse]]='Paramètre (masquer)'!$A$10,Tableau1[[#This Row],[Nuit
SA/DI]],"")</f>
        <v/>
      </c>
      <c r="AK113" s="78" t="str">
        <f>IF(Tableau1[[#This Row],[Type de réponse]]='Paramètre (masquer)'!$A$10,Tableau1[[#This Row],[Nuit
DI/LU]],"")</f>
        <v/>
      </c>
      <c r="AL113" s="76" t="str">
        <f>IF(Tableau1[[#This Row],[Nuit
LU /MA]]="Oui",0,IF(Tableau1[[#This Row],[Nuit
LU /MA]]="Non",1,""))</f>
        <v/>
      </c>
      <c r="AM113" s="76" t="str">
        <f>IF(Tableau1[[#This Row],[Nuit
MA/ ME]]="Oui",0,IF(Tableau1[[#This Row],[Nuit
MA/ ME]]="Non",1,""))</f>
        <v/>
      </c>
      <c r="AN113" s="76" t="str">
        <f>IF(Tableau1[[#This Row],[Nuit
ME/ JE]]="Oui",0,IF(Tableau1[[#This Row],[Nuit
ME/ JE]]="Non",1,""))</f>
        <v/>
      </c>
      <c r="AO113" s="76" t="str">
        <f>IF(Tableau1[[#This Row],[Nuit JE/ VE]]="Oui",0,IF(Tableau1[[#This Row],[Nuit JE/ VE]]="Non",1,""))</f>
        <v/>
      </c>
      <c r="AP113" s="76" t="str">
        <f>IF(Tableau1[[#This Row],[Nuit
VE/ SA]]="Oui",0,IF(Tableau1[[#This Row],[Nuit
VE/ SA]]="Non",1,""))</f>
        <v/>
      </c>
      <c r="AQ113" s="76" t="str">
        <f>IF(Tableau1[[#This Row],[Nuit
SA/ DI]]="Oui",0,IF(Tableau1[[#This Row],[Nuit
SA/ DI]]="Non",1,""))</f>
        <v/>
      </c>
      <c r="AR113" s="76" t="str">
        <f>IF(Tableau1[[#This Row],[Nuit
DI/ LU]]="Oui",0,IF(Tableau1[[#This Row],[Nuit
DI/ LU]]="Non",1,""))</f>
        <v/>
      </c>
      <c r="AS113" s="76" t="str">
        <f>IF(Tableau1[[#This Row],[Type de réponse]]='Paramètre (masquer)'!$A$10,Tableau1[[#This Row],[FE]],"")</f>
        <v/>
      </c>
      <c r="AT113" s="76" t="str">
        <f>_xlfn.CONCAT(Tableau1[[#This Row],[LUN]:[DIM]])</f>
        <v/>
      </c>
      <c r="AU113" s="79"/>
      <c r="AV1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" s="76" t="e">
        <f>Tableau1[[#This Row],[Nbre de nuits sur la période]]*Tableau1[[#This Row],[Nombre de train accédant / nuit *]]</f>
        <v>#VALUE!</v>
      </c>
      <c r="AY113" s="76" t="e">
        <f>Tableau1[[#This Row],[Uo voies - nuit]]*((59*400/1000)+5)</f>
        <v>#VALUE!</v>
      </c>
    </row>
    <row r="114" spans="1:51" ht="15.75">
      <c r="A114" s="51">
        <f t="shared" si="5"/>
        <v>101</v>
      </c>
      <c r="B114" s="85"/>
      <c r="C114" s="52" t="str">
        <f>IFERROR(VLOOKUP(Tableau1[[#This Row],[Site *
Un fichier Excel par DT]],Tableau7[[#All],[Nom de la gare]:[EIC]],5,FALSE),"")</f>
        <v/>
      </c>
      <c r="D114" s="77"/>
      <c r="E114" s="74"/>
      <c r="F114" s="74"/>
      <c r="G114" s="76"/>
      <c r="H114" s="72" t="str">
        <f>IF(Tableau1[[#This Row],[Régime d''utilisation (Quotidien ? Oui ou Non)]]="Oui","Oui","Non")</f>
        <v>Non</v>
      </c>
      <c r="I114" s="72" t="str">
        <f>IF(Tableau1[[#This Row],[Régime d''utilisation (Quotidien ? Oui ou Non)]]="Oui","Oui","Non")</f>
        <v>Non</v>
      </c>
      <c r="J114" s="72" t="str">
        <f>IF(Tableau1[[#This Row],[Régime d''utilisation (Quotidien ? Oui ou Non)]]="Oui","Oui","Non")</f>
        <v>Non</v>
      </c>
      <c r="K114" s="72" t="str">
        <f>IF(Tableau1[[#This Row],[Régime d''utilisation (Quotidien ? Oui ou Non)]]="Oui","Oui","Non")</f>
        <v>Non</v>
      </c>
      <c r="L114" s="72" t="str">
        <f>IF(Tableau1[[#This Row],[Régime d''utilisation (Quotidien ? Oui ou Non)]]="Oui","Oui","Non")</f>
        <v>Non</v>
      </c>
      <c r="M114" s="72" t="str">
        <f>IF(Tableau1[[#This Row],[Régime d''utilisation (Quotidien ? Oui ou Non)]]="Oui","Oui","Non")</f>
        <v>Non</v>
      </c>
      <c r="N114" s="72" t="str">
        <f>IF(Tableau1[[#This Row],[Régime d''utilisation (Quotidien ? Oui ou Non)]]="Oui","Oui","Non")</f>
        <v>Non</v>
      </c>
      <c r="O114" s="72" t="str">
        <f>IF(Tableau1[[#This Row],[Régime d''utilisation (Quotidien ? Oui ou Non)]]="Oui","Oui","Non")</f>
        <v>Non</v>
      </c>
      <c r="P114" s="76"/>
      <c r="Q114" s="76"/>
      <c r="R114" s="76"/>
      <c r="S114" s="52" t="str">
        <f t="shared" si="3"/>
        <v>Compris entre 00h00 et 5h00</v>
      </c>
      <c r="T114" s="76"/>
      <c r="U114" s="53" t="str">
        <f t="shared" si="4"/>
        <v>Voyageur</v>
      </c>
      <c r="V114" s="76"/>
      <c r="W114" s="76"/>
      <c r="X114" s="76"/>
      <c r="Y114" s="76"/>
      <c r="Z114" s="76"/>
      <c r="AA114" s="76"/>
      <c r="AB114" s="53">
        <f>400</f>
        <v>400</v>
      </c>
      <c r="AC114" s="78" t="str">
        <f>IF(Tableau1[[#This Row],[Type de réponse]]='Paramètre (masquer)'!$A$10,Tableau1[[#This Row],[Période de début *]],"")</f>
        <v/>
      </c>
      <c r="AD114" s="78" t="str">
        <f>IF(Tableau1[[#This Row],[Type de réponse]]='Paramètre (masquer)'!$A$10,Tableau1[[#This Row],[Période de fin *]],"")</f>
        <v/>
      </c>
      <c r="AE114" s="78" t="str">
        <f>IF(Tableau1[[#This Row],[Type de réponse]]='Paramètre (masquer)'!$A$10,Tableau1[[#This Row],[Nuit
LU/MA]],"")</f>
        <v/>
      </c>
      <c r="AF114" s="78" t="str">
        <f>IF(Tableau1[[#This Row],[Type de réponse]]='Paramètre (masquer)'!$A$10,Tableau1[[#This Row],[Nuit
MA/ME]],"")</f>
        <v/>
      </c>
      <c r="AG114" s="78" t="str">
        <f>IF(Tableau1[[#This Row],[Type de réponse]]='Paramètre (masquer)'!$A$10,Tableau1[[#This Row],[Nuit
ME/JE]],"")</f>
        <v/>
      </c>
      <c r="AH114" s="78" t="str">
        <f>IF(Tableau1[[#This Row],[Type de réponse]]='Paramètre (masquer)'!$A$10,Tableau1[[#This Row],[Nuit JE/VE]],"")</f>
        <v/>
      </c>
      <c r="AI114" s="78" t="str">
        <f>IF(Tableau1[[#This Row],[Type de réponse]]='Paramètre (masquer)'!$A$10,Tableau1[[#This Row],[Nuit
VE/SA]],"")</f>
        <v/>
      </c>
      <c r="AJ114" s="78" t="str">
        <f>IF(Tableau1[[#This Row],[Type de réponse]]='Paramètre (masquer)'!$A$10,Tableau1[[#This Row],[Nuit
SA/DI]],"")</f>
        <v/>
      </c>
      <c r="AK114" s="78" t="str">
        <f>IF(Tableau1[[#This Row],[Type de réponse]]='Paramètre (masquer)'!$A$10,Tableau1[[#This Row],[Nuit
DI/LU]],"")</f>
        <v/>
      </c>
      <c r="AL114" s="76" t="str">
        <f>IF(Tableau1[[#This Row],[Nuit
LU /MA]]="Oui",0,IF(Tableau1[[#This Row],[Nuit
LU /MA]]="Non",1,""))</f>
        <v/>
      </c>
      <c r="AM114" s="76" t="str">
        <f>IF(Tableau1[[#This Row],[Nuit
MA/ ME]]="Oui",0,IF(Tableau1[[#This Row],[Nuit
MA/ ME]]="Non",1,""))</f>
        <v/>
      </c>
      <c r="AN114" s="76" t="str">
        <f>IF(Tableau1[[#This Row],[Nuit
ME/ JE]]="Oui",0,IF(Tableau1[[#This Row],[Nuit
ME/ JE]]="Non",1,""))</f>
        <v/>
      </c>
      <c r="AO114" s="76" t="str">
        <f>IF(Tableau1[[#This Row],[Nuit JE/ VE]]="Oui",0,IF(Tableau1[[#This Row],[Nuit JE/ VE]]="Non",1,""))</f>
        <v/>
      </c>
      <c r="AP114" s="76" t="str">
        <f>IF(Tableau1[[#This Row],[Nuit
VE/ SA]]="Oui",0,IF(Tableau1[[#This Row],[Nuit
VE/ SA]]="Non",1,""))</f>
        <v/>
      </c>
      <c r="AQ114" s="76" t="str">
        <f>IF(Tableau1[[#This Row],[Nuit
SA/ DI]]="Oui",0,IF(Tableau1[[#This Row],[Nuit
SA/ DI]]="Non",1,""))</f>
        <v/>
      </c>
      <c r="AR114" s="76" t="str">
        <f>IF(Tableau1[[#This Row],[Nuit
DI/ LU]]="Oui",0,IF(Tableau1[[#This Row],[Nuit
DI/ LU]]="Non",1,""))</f>
        <v/>
      </c>
      <c r="AS114" s="76" t="str">
        <f>IF(Tableau1[[#This Row],[Type de réponse]]='Paramètre (masquer)'!$A$10,Tableau1[[#This Row],[FE]],"")</f>
        <v/>
      </c>
      <c r="AT114" s="76" t="str">
        <f>_xlfn.CONCAT(Tableau1[[#This Row],[LUN]:[DIM]])</f>
        <v/>
      </c>
      <c r="AU114" s="79"/>
      <c r="AV1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" s="76" t="e">
        <f>Tableau1[[#This Row],[Nbre de nuits sur la période]]*Tableau1[[#This Row],[Nombre de train accédant / nuit *]]</f>
        <v>#VALUE!</v>
      </c>
      <c r="AY114" s="76" t="e">
        <f>Tableau1[[#This Row],[Uo voies - nuit]]*((59*400/1000)+5)</f>
        <v>#VALUE!</v>
      </c>
    </row>
    <row r="115" spans="1:51" ht="15.75">
      <c r="A115" s="51">
        <f t="shared" si="5"/>
        <v>102</v>
      </c>
      <c r="B115" s="85"/>
      <c r="C115" s="52" t="str">
        <f>IFERROR(VLOOKUP(Tableau1[[#This Row],[Site *
Un fichier Excel par DT]],Tableau7[[#All],[Nom de la gare]:[EIC]],5,FALSE),"")</f>
        <v/>
      </c>
      <c r="D115" s="77"/>
      <c r="E115" s="74"/>
      <c r="F115" s="74"/>
      <c r="G115" s="76"/>
      <c r="H115" s="72" t="str">
        <f>IF(Tableau1[[#This Row],[Régime d''utilisation (Quotidien ? Oui ou Non)]]="Oui","Oui","Non")</f>
        <v>Non</v>
      </c>
      <c r="I115" s="72" t="str">
        <f>IF(Tableau1[[#This Row],[Régime d''utilisation (Quotidien ? Oui ou Non)]]="Oui","Oui","Non")</f>
        <v>Non</v>
      </c>
      <c r="J115" s="72" t="str">
        <f>IF(Tableau1[[#This Row],[Régime d''utilisation (Quotidien ? Oui ou Non)]]="Oui","Oui","Non")</f>
        <v>Non</v>
      </c>
      <c r="K115" s="72" t="str">
        <f>IF(Tableau1[[#This Row],[Régime d''utilisation (Quotidien ? Oui ou Non)]]="Oui","Oui","Non")</f>
        <v>Non</v>
      </c>
      <c r="L115" s="72" t="str">
        <f>IF(Tableau1[[#This Row],[Régime d''utilisation (Quotidien ? Oui ou Non)]]="Oui","Oui","Non")</f>
        <v>Non</v>
      </c>
      <c r="M115" s="72" t="str">
        <f>IF(Tableau1[[#This Row],[Régime d''utilisation (Quotidien ? Oui ou Non)]]="Oui","Oui","Non")</f>
        <v>Non</v>
      </c>
      <c r="N115" s="72" t="str">
        <f>IF(Tableau1[[#This Row],[Régime d''utilisation (Quotidien ? Oui ou Non)]]="Oui","Oui","Non")</f>
        <v>Non</v>
      </c>
      <c r="O115" s="72" t="str">
        <f>IF(Tableau1[[#This Row],[Régime d''utilisation (Quotidien ? Oui ou Non)]]="Oui","Oui","Non")</f>
        <v>Non</v>
      </c>
      <c r="P115" s="76"/>
      <c r="Q115" s="76"/>
      <c r="R115" s="76"/>
      <c r="S115" s="52" t="str">
        <f t="shared" si="3"/>
        <v>Compris entre 00h00 et 5h00</v>
      </c>
      <c r="T115" s="76"/>
      <c r="U115" s="53" t="str">
        <f t="shared" si="4"/>
        <v>Voyageur</v>
      </c>
      <c r="V115" s="76"/>
      <c r="W115" s="76"/>
      <c r="X115" s="76"/>
      <c r="Y115" s="76"/>
      <c r="Z115" s="76"/>
      <c r="AA115" s="76"/>
      <c r="AB115" s="53">
        <f>400</f>
        <v>400</v>
      </c>
      <c r="AC115" s="78" t="str">
        <f>IF(Tableau1[[#This Row],[Type de réponse]]='Paramètre (masquer)'!$A$10,Tableau1[[#This Row],[Période de début *]],"")</f>
        <v/>
      </c>
      <c r="AD115" s="78" t="str">
        <f>IF(Tableau1[[#This Row],[Type de réponse]]='Paramètre (masquer)'!$A$10,Tableau1[[#This Row],[Période de fin *]],"")</f>
        <v/>
      </c>
      <c r="AE115" s="78" t="str">
        <f>IF(Tableau1[[#This Row],[Type de réponse]]='Paramètre (masquer)'!$A$10,Tableau1[[#This Row],[Nuit
LU/MA]],"")</f>
        <v/>
      </c>
      <c r="AF115" s="78" t="str">
        <f>IF(Tableau1[[#This Row],[Type de réponse]]='Paramètre (masquer)'!$A$10,Tableau1[[#This Row],[Nuit
MA/ME]],"")</f>
        <v/>
      </c>
      <c r="AG115" s="78" t="str">
        <f>IF(Tableau1[[#This Row],[Type de réponse]]='Paramètre (masquer)'!$A$10,Tableau1[[#This Row],[Nuit
ME/JE]],"")</f>
        <v/>
      </c>
      <c r="AH115" s="78" t="str">
        <f>IF(Tableau1[[#This Row],[Type de réponse]]='Paramètre (masquer)'!$A$10,Tableau1[[#This Row],[Nuit JE/VE]],"")</f>
        <v/>
      </c>
      <c r="AI115" s="78" t="str">
        <f>IF(Tableau1[[#This Row],[Type de réponse]]='Paramètre (masquer)'!$A$10,Tableau1[[#This Row],[Nuit
VE/SA]],"")</f>
        <v/>
      </c>
      <c r="AJ115" s="78" t="str">
        <f>IF(Tableau1[[#This Row],[Type de réponse]]='Paramètre (masquer)'!$A$10,Tableau1[[#This Row],[Nuit
SA/DI]],"")</f>
        <v/>
      </c>
      <c r="AK115" s="78" t="str">
        <f>IF(Tableau1[[#This Row],[Type de réponse]]='Paramètre (masquer)'!$A$10,Tableau1[[#This Row],[Nuit
DI/LU]],"")</f>
        <v/>
      </c>
      <c r="AL115" s="76" t="str">
        <f>IF(Tableau1[[#This Row],[Nuit
LU /MA]]="Oui",0,IF(Tableau1[[#This Row],[Nuit
LU /MA]]="Non",1,""))</f>
        <v/>
      </c>
      <c r="AM115" s="76" t="str">
        <f>IF(Tableau1[[#This Row],[Nuit
MA/ ME]]="Oui",0,IF(Tableau1[[#This Row],[Nuit
MA/ ME]]="Non",1,""))</f>
        <v/>
      </c>
      <c r="AN115" s="76" t="str">
        <f>IF(Tableau1[[#This Row],[Nuit
ME/ JE]]="Oui",0,IF(Tableau1[[#This Row],[Nuit
ME/ JE]]="Non",1,""))</f>
        <v/>
      </c>
      <c r="AO115" s="76" t="str">
        <f>IF(Tableau1[[#This Row],[Nuit JE/ VE]]="Oui",0,IF(Tableau1[[#This Row],[Nuit JE/ VE]]="Non",1,""))</f>
        <v/>
      </c>
      <c r="AP115" s="76" t="str">
        <f>IF(Tableau1[[#This Row],[Nuit
VE/ SA]]="Oui",0,IF(Tableau1[[#This Row],[Nuit
VE/ SA]]="Non",1,""))</f>
        <v/>
      </c>
      <c r="AQ115" s="76" t="str">
        <f>IF(Tableau1[[#This Row],[Nuit
SA/ DI]]="Oui",0,IF(Tableau1[[#This Row],[Nuit
SA/ DI]]="Non",1,""))</f>
        <v/>
      </c>
      <c r="AR115" s="76" t="str">
        <f>IF(Tableau1[[#This Row],[Nuit
DI/ LU]]="Oui",0,IF(Tableau1[[#This Row],[Nuit
DI/ LU]]="Non",1,""))</f>
        <v/>
      </c>
      <c r="AS115" s="76" t="str">
        <f>IF(Tableau1[[#This Row],[Type de réponse]]='Paramètre (masquer)'!$A$10,Tableau1[[#This Row],[FE]],"")</f>
        <v/>
      </c>
      <c r="AT115" s="76" t="str">
        <f>_xlfn.CONCAT(Tableau1[[#This Row],[LUN]:[DIM]])</f>
        <v/>
      </c>
      <c r="AU115" s="79"/>
      <c r="AV1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" s="76" t="e">
        <f>Tableau1[[#This Row],[Nbre de nuits sur la période]]*Tableau1[[#This Row],[Nombre de train accédant / nuit *]]</f>
        <v>#VALUE!</v>
      </c>
      <c r="AY115" s="76" t="e">
        <f>Tableau1[[#This Row],[Uo voies - nuit]]*((59*400/1000)+5)</f>
        <v>#VALUE!</v>
      </c>
    </row>
    <row r="116" spans="1:51" ht="15.75">
      <c r="A116" s="51">
        <f t="shared" si="5"/>
        <v>103</v>
      </c>
      <c r="B116" s="85"/>
      <c r="C116" s="52" t="str">
        <f>IFERROR(VLOOKUP(Tableau1[[#This Row],[Site *
Un fichier Excel par DT]],Tableau7[[#All],[Nom de la gare]:[EIC]],5,FALSE),"")</f>
        <v/>
      </c>
      <c r="D116" s="77"/>
      <c r="E116" s="74"/>
      <c r="F116" s="74"/>
      <c r="G116" s="76"/>
      <c r="H116" s="72" t="str">
        <f>IF(Tableau1[[#This Row],[Régime d''utilisation (Quotidien ? Oui ou Non)]]="Oui","Oui","Non")</f>
        <v>Non</v>
      </c>
      <c r="I116" s="72" t="str">
        <f>IF(Tableau1[[#This Row],[Régime d''utilisation (Quotidien ? Oui ou Non)]]="Oui","Oui","Non")</f>
        <v>Non</v>
      </c>
      <c r="J116" s="72" t="str">
        <f>IF(Tableau1[[#This Row],[Régime d''utilisation (Quotidien ? Oui ou Non)]]="Oui","Oui","Non")</f>
        <v>Non</v>
      </c>
      <c r="K116" s="72" t="str">
        <f>IF(Tableau1[[#This Row],[Régime d''utilisation (Quotidien ? Oui ou Non)]]="Oui","Oui","Non")</f>
        <v>Non</v>
      </c>
      <c r="L116" s="72" t="str">
        <f>IF(Tableau1[[#This Row],[Régime d''utilisation (Quotidien ? Oui ou Non)]]="Oui","Oui","Non")</f>
        <v>Non</v>
      </c>
      <c r="M116" s="72" t="str">
        <f>IF(Tableau1[[#This Row],[Régime d''utilisation (Quotidien ? Oui ou Non)]]="Oui","Oui","Non")</f>
        <v>Non</v>
      </c>
      <c r="N116" s="72" t="str">
        <f>IF(Tableau1[[#This Row],[Régime d''utilisation (Quotidien ? Oui ou Non)]]="Oui","Oui","Non")</f>
        <v>Non</v>
      </c>
      <c r="O116" s="72" t="str">
        <f>IF(Tableau1[[#This Row],[Régime d''utilisation (Quotidien ? Oui ou Non)]]="Oui","Oui","Non")</f>
        <v>Non</v>
      </c>
      <c r="P116" s="76"/>
      <c r="Q116" s="76"/>
      <c r="R116" s="76"/>
      <c r="S116" s="52" t="str">
        <f t="shared" si="3"/>
        <v>Compris entre 00h00 et 5h00</v>
      </c>
      <c r="T116" s="76"/>
      <c r="U116" s="53" t="str">
        <f t="shared" si="4"/>
        <v>Voyageur</v>
      </c>
      <c r="V116" s="76"/>
      <c r="W116" s="76"/>
      <c r="X116" s="76"/>
      <c r="Y116" s="76"/>
      <c r="Z116" s="76"/>
      <c r="AA116" s="76"/>
      <c r="AB116" s="53">
        <f>400</f>
        <v>400</v>
      </c>
      <c r="AC116" s="78" t="str">
        <f>IF(Tableau1[[#This Row],[Type de réponse]]='Paramètre (masquer)'!$A$10,Tableau1[[#This Row],[Période de début *]],"")</f>
        <v/>
      </c>
      <c r="AD116" s="78" t="str">
        <f>IF(Tableau1[[#This Row],[Type de réponse]]='Paramètre (masquer)'!$A$10,Tableau1[[#This Row],[Période de fin *]],"")</f>
        <v/>
      </c>
      <c r="AE116" s="78" t="str">
        <f>IF(Tableau1[[#This Row],[Type de réponse]]='Paramètre (masquer)'!$A$10,Tableau1[[#This Row],[Nuit
LU/MA]],"")</f>
        <v/>
      </c>
      <c r="AF116" s="78" t="str">
        <f>IF(Tableau1[[#This Row],[Type de réponse]]='Paramètre (masquer)'!$A$10,Tableau1[[#This Row],[Nuit
MA/ME]],"")</f>
        <v/>
      </c>
      <c r="AG116" s="78" t="str">
        <f>IF(Tableau1[[#This Row],[Type de réponse]]='Paramètre (masquer)'!$A$10,Tableau1[[#This Row],[Nuit
ME/JE]],"")</f>
        <v/>
      </c>
      <c r="AH116" s="78" t="str">
        <f>IF(Tableau1[[#This Row],[Type de réponse]]='Paramètre (masquer)'!$A$10,Tableau1[[#This Row],[Nuit JE/VE]],"")</f>
        <v/>
      </c>
      <c r="AI116" s="78" t="str">
        <f>IF(Tableau1[[#This Row],[Type de réponse]]='Paramètre (masquer)'!$A$10,Tableau1[[#This Row],[Nuit
VE/SA]],"")</f>
        <v/>
      </c>
      <c r="AJ116" s="78" t="str">
        <f>IF(Tableau1[[#This Row],[Type de réponse]]='Paramètre (masquer)'!$A$10,Tableau1[[#This Row],[Nuit
SA/DI]],"")</f>
        <v/>
      </c>
      <c r="AK116" s="78" t="str">
        <f>IF(Tableau1[[#This Row],[Type de réponse]]='Paramètre (masquer)'!$A$10,Tableau1[[#This Row],[Nuit
DI/LU]],"")</f>
        <v/>
      </c>
      <c r="AL116" s="76" t="str">
        <f>IF(Tableau1[[#This Row],[Nuit
LU /MA]]="Oui",0,IF(Tableau1[[#This Row],[Nuit
LU /MA]]="Non",1,""))</f>
        <v/>
      </c>
      <c r="AM116" s="76" t="str">
        <f>IF(Tableau1[[#This Row],[Nuit
MA/ ME]]="Oui",0,IF(Tableau1[[#This Row],[Nuit
MA/ ME]]="Non",1,""))</f>
        <v/>
      </c>
      <c r="AN116" s="76" t="str">
        <f>IF(Tableau1[[#This Row],[Nuit
ME/ JE]]="Oui",0,IF(Tableau1[[#This Row],[Nuit
ME/ JE]]="Non",1,""))</f>
        <v/>
      </c>
      <c r="AO116" s="76" t="str">
        <f>IF(Tableau1[[#This Row],[Nuit JE/ VE]]="Oui",0,IF(Tableau1[[#This Row],[Nuit JE/ VE]]="Non",1,""))</f>
        <v/>
      </c>
      <c r="AP116" s="76" t="str">
        <f>IF(Tableau1[[#This Row],[Nuit
VE/ SA]]="Oui",0,IF(Tableau1[[#This Row],[Nuit
VE/ SA]]="Non",1,""))</f>
        <v/>
      </c>
      <c r="AQ116" s="76" t="str">
        <f>IF(Tableau1[[#This Row],[Nuit
SA/ DI]]="Oui",0,IF(Tableau1[[#This Row],[Nuit
SA/ DI]]="Non",1,""))</f>
        <v/>
      </c>
      <c r="AR116" s="76" t="str">
        <f>IF(Tableau1[[#This Row],[Nuit
DI/ LU]]="Oui",0,IF(Tableau1[[#This Row],[Nuit
DI/ LU]]="Non",1,""))</f>
        <v/>
      </c>
      <c r="AS116" s="76" t="str">
        <f>IF(Tableau1[[#This Row],[Type de réponse]]='Paramètre (masquer)'!$A$10,Tableau1[[#This Row],[FE]],"")</f>
        <v/>
      </c>
      <c r="AT116" s="76" t="str">
        <f>_xlfn.CONCAT(Tableau1[[#This Row],[LUN]:[DIM]])</f>
        <v/>
      </c>
      <c r="AU116" s="79"/>
      <c r="AV1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" s="76" t="e">
        <f>Tableau1[[#This Row],[Nbre de nuits sur la période]]*Tableau1[[#This Row],[Nombre de train accédant / nuit *]]</f>
        <v>#VALUE!</v>
      </c>
      <c r="AY116" s="76" t="e">
        <f>Tableau1[[#This Row],[Uo voies - nuit]]*((59*400/1000)+5)</f>
        <v>#VALUE!</v>
      </c>
    </row>
    <row r="117" spans="1:51" ht="15.75">
      <c r="A117" s="51">
        <f t="shared" si="5"/>
        <v>104</v>
      </c>
      <c r="B117" s="85"/>
      <c r="C117" s="52" t="str">
        <f>IFERROR(VLOOKUP(Tableau1[[#This Row],[Site *
Un fichier Excel par DT]],Tableau7[[#All],[Nom de la gare]:[EIC]],5,FALSE),"")</f>
        <v/>
      </c>
      <c r="D117" s="77"/>
      <c r="E117" s="74"/>
      <c r="F117" s="74"/>
      <c r="G117" s="76"/>
      <c r="H117" s="72" t="str">
        <f>IF(Tableau1[[#This Row],[Régime d''utilisation (Quotidien ? Oui ou Non)]]="Oui","Oui","Non")</f>
        <v>Non</v>
      </c>
      <c r="I117" s="72" t="str">
        <f>IF(Tableau1[[#This Row],[Régime d''utilisation (Quotidien ? Oui ou Non)]]="Oui","Oui","Non")</f>
        <v>Non</v>
      </c>
      <c r="J117" s="72" t="str">
        <f>IF(Tableau1[[#This Row],[Régime d''utilisation (Quotidien ? Oui ou Non)]]="Oui","Oui","Non")</f>
        <v>Non</v>
      </c>
      <c r="K117" s="72" t="str">
        <f>IF(Tableau1[[#This Row],[Régime d''utilisation (Quotidien ? Oui ou Non)]]="Oui","Oui","Non")</f>
        <v>Non</v>
      </c>
      <c r="L117" s="72" t="str">
        <f>IF(Tableau1[[#This Row],[Régime d''utilisation (Quotidien ? Oui ou Non)]]="Oui","Oui","Non")</f>
        <v>Non</v>
      </c>
      <c r="M117" s="72" t="str">
        <f>IF(Tableau1[[#This Row],[Régime d''utilisation (Quotidien ? Oui ou Non)]]="Oui","Oui","Non")</f>
        <v>Non</v>
      </c>
      <c r="N117" s="72" t="str">
        <f>IF(Tableau1[[#This Row],[Régime d''utilisation (Quotidien ? Oui ou Non)]]="Oui","Oui","Non")</f>
        <v>Non</v>
      </c>
      <c r="O117" s="72" t="str">
        <f>IF(Tableau1[[#This Row],[Régime d''utilisation (Quotidien ? Oui ou Non)]]="Oui","Oui","Non")</f>
        <v>Non</v>
      </c>
      <c r="P117" s="76"/>
      <c r="Q117" s="76"/>
      <c r="R117" s="76"/>
      <c r="S117" s="52" t="str">
        <f t="shared" si="3"/>
        <v>Compris entre 00h00 et 5h00</v>
      </c>
      <c r="T117" s="76"/>
      <c r="U117" s="53" t="str">
        <f t="shared" si="4"/>
        <v>Voyageur</v>
      </c>
      <c r="V117" s="76"/>
      <c r="W117" s="76"/>
      <c r="X117" s="76"/>
      <c r="Y117" s="76"/>
      <c r="Z117" s="76"/>
      <c r="AA117" s="76"/>
      <c r="AB117" s="53">
        <f>400</f>
        <v>400</v>
      </c>
      <c r="AC117" s="78" t="str">
        <f>IF(Tableau1[[#This Row],[Type de réponse]]='Paramètre (masquer)'!$A$10,Tableau1[[#This Row],[Période de début *]],"")</f>
        <v/>
      </c>
      <c r="AD117" s="78" t="str">
        <f>IF(Tableau1[[#This Row],[Type de réponse]]='Paramètre (masquer)'!$A$10,Tableau1[[#This Row],[Période de fin *]],"")</f>
        <v/>
      </c>
      <c r="AE117" s="78" t="str">
        <f>IF(Tableau1[[#This Row],[Type de réponse]]='Paramètre (masquer)'!$A$10,Tableau1[[#This Row],[Nuit
LU/MA]],"")</f>
        <v/>
      </c>
      <c r="AF117" s="78" t="str">
        <f>IF(Tableau1[[#This Row],[Type de réponse]]='Paramètre (masquer)'!$A$10,Tableau1[[#This Row],[Nuit
MA/ME]],"")</f>
        <v/>
      </c>
      <c r="AG117" s="78" t="str">
        <f>IF(Tableau1[[#This Row],[Type de réponse]]='Paramètre (masquer)'!$A$10,Tableau1[[#This Row],[Nuit
ME/JE]],"")</f>
        <v/>
      </c>
      <c r="AH117" s="78" t="str">
        <f>IF(Tableau1[[#This Row],[Type de réponse]]='Paramètre (masquer)'!$A$10,Tableau1[[#This Row],[Nuit JE/VE]],"")</f>
        <v/>
      </c>
      <c r="AI117" s="78" t="str">
        <f>IF(Tableau1[[#This Row],[Type de réponse]]='Paramètre (masquer)'!$A$10,Tableau1[[#This Row],[Nuit
VE/SA]],"")</f>
        <v/>
      </c>
      <c r="AJ117" s="78" t="str">
        <f>IF(Tableau1[[#This Row],[Type de réponse]]='Paramètre (masquer)'!$A$10,Tableau1[[#This Row],[Nuit
SA/DI]],"")</f>
        <v/>
      </c>
      <c r="AK117" s="78" t="str">
        <f>IF(Tableau1[[#This Row],[Type de réponse]]='Paramètre (masquer)'!$A$10,Tableau1[[#This Row],[Nuit
DI/LU]],"")</f>
        <v/>
      </c>
      <c r="AL117" s="76" t="str">
        <f>IF(Tableau1[[#This Row],[Nuit
LU /MA]]="Oui",0,IF(Tableau1[[#This Row],[Nuit
LU /MA]]="Non",1,""))</f>
        <v/>
      </c>
      <c r="AM117" s="76" t="str">
        <f>IF(Tableau1[[#This Row],[Nuit
MA/ ME]]="Oui",0,IF(Tableau1[[#This Row],[Nuit
MA/ ME]]="Non",1,""))</f>
        <v/>
      </c>
      <c r="AN117" s="76" t="str">
        <f>IF(Tableau1[[#This Row],[Nuit
ME/ JE]]="Oui",0,IF(Tableau1[[#This Row],[Nuit
ME/ JE]]="Non",1,""))</f>
        <v/>
      </c>
      <c r="AO117" s="76" t="str">
        <f>IF(Tableau1[[#This Row],[Nuit JE/ VE]]="Oui",0,IF(Tableau1[[#This Row],[Nuit JE/ VE]]="Non",1,""))</f>
        <v/>
      </c>
      <c r="AP117" s="76" t="str">
        <f>IF(Tableau1[[#This Row],[Nuit
VE/ SA]]="Oui",0,IF(Tableau1[[#This Row],[Nuit
VE/ SA]]="Non",1,""))</f>
        <v/>
      </c>
      <c r="AQ117" s="76" t="str">
        <f>IF(Tableau1[[#This Row],[Nuit
SA/ DI]]="Oui",0,IF(Tableau1[[#This Row],[Nuit
SA/ DI]]="Non",1,""))</f>
        <v/>
      </c>
      <c r="AR117" s="76" t="str">
        <f>IF(Tableau1[[#This Row],[Nuit
DI/ LU]]="Oui",0,IF(Tableau1[[#This Row],[Nuit
DI/ LU]]="Non",1,""))</f>
        <v/>
      </c>
      <c r="AS117" s="76" t="str">
        <f>IF(Tableau1[[#This Row],[Type de réponse]]='Paramètre (masquer)'!$A$10,Tableau1[[#This Row],[FE]],"")</f>
        <v/>
      </c>
      <c r="AT117" s="76" t="str">
        <f>_xlfn.CONCAT(Tableau1[[#This Row],[LUN]:[DIM]])</f>
        <v/>
      </c>
      <c r="AU117" s="79"/>
      <c r="AV1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" s="76" t="e">
        <f>Tableau1[[#This Row],[Nbre de nuits sur la période]]*Tableau1[[#This Row],[Nombre de train accédant / nuit *]]</f>
        <v>#VALUE!</v>
      </c>
      <c r="AY117" s="76" t="e">
        <f>Tableau1[[#This Row],[Uo voies - nuit]]*((59*400/1000)+5)</f>
        <v>#VALUE!</v>
      </c>
    </row>
    <row r="118" spans="1:51" ht="15.75">
      <c r="A118" s="51">
        <f t="shared" si="5"/>
        <v>105</v>
      </c>
      <c r="B118" s="85"/>
      <c r="C118" s="52" t="str">
        <f>IFERROR(VLOOKUP(Tableau1[[#This Row],[Site *
Un fichier Excel par DT]],Tableau7[[#All],[Nom de la gare]:[EIC]],5,FALSE),"")</f>
        <v/>
      </c>
      <c r="D118" s="77"/>
      <c r="E118" s="74"/>
      <c r="F118" s="74"/>
      <c r="G118" s="76"/>
      <c r="H118" s="72" t="str">
        <f>IF(Tableau1[[#This Row],[Régime d''utilisation (Quotidien ? Oui ou Non)]]="Oui","Oui","Non")</f>
        <v>Non</v>
      </c>
      <c r="I118" s="72" t="str">
        <f>IF(Tableau1[[#This Row],[Régime d''utilisation (Quotidien ? Oui ou Non)]]="Oui","Oui","Non")</f>
        <v>Non</v>
      </c>
      <c r="J118" s="72" t="str">
        <f>IF(Tableau1[[#This Row],[Régime d''utilisation (Quotidien ? Oui ou Non)]]="Oui","Oui","Non")</f>
        <v>Non</v>
      </c>
      <c r="K118" s="72" t="str">
        <f>IF(Tableau1[[#This Row],[Régime d''utilisation (Quotidien ? Oui ou Non)]]="Oui","Oui","Non")</f>
        <v>Non</v>
      </c>
      <c r="L118" s="72" t="str">
        <f>IF(Tableau1[[#This Row],[Régime d''utilisation (Quotidien ? Oui ou Non)]]="Oui","Oui","Non")</f>
        <v>Non</v>
      </c>
      <c r="M118" s="72" t="str">
        <f>IF(Tableau1[[#This Row],[Régime d''utilisation (Quotidien ? Oui ou Non)]]="Oui","Oui","Non")</f>
        <v>Non</v>
      </c>
      <c r="N118" s="72" t="str">
        <f>IF(Tableau1[[#This Row],[Régime d''utilisation (Quotidien ? Oui ou Non)]]="Oui","Oui","Non")</f>
        <v>Non</v>
      </c>
      <c r="O118" s="72" t="str">
        <f>IF(Tableau1[[#This Row],[Régime d''utilisation (Quotidien ? Oui ou Non)]]="Oui","Oui","Non")</f>
        <v>Non</v>
      </c>
      <c r="P118" s="76"/>
      <c r="Q118" s="76"/>
      <c r="R118" s="76"/>
      <c r="S118" s="52" t="str">
        <f t="shared" si="3"/>
        <v>Compris entre 00h00 et 5h00</v>
      </c>
      <c r="T118" s="76"/>
      <c r="U118" s="53" t="str">
        <f t="shared" si="4"/>
        <v>Voyageur</v>
      </c>
      <c r="V118" s="76"/>
      <c r="W118" s="76"/>
      <c r="X118" s="76"/>
      <c r="Y118" s="76"/>
      <c r="Z118" s="76"/>
      <c r="AA118" s="76"/>
      <c r="AB118" s="53">
        <f>400</f>
        <v>400</v>
      </c>
      <c r="AC118" s="78" t="str">
        <f>IF(Tableau1[[#This Row],[Type de réponse]]='Paramètre (masquer)'!$A$10,Tableau1[[#This Row],[Période de début *]],"")</f>
        <v/>
      </c>
      <c r="AD118" s="78" t="str">
        <f>IF(Tableau1[[#This Row],[Type de réponse]]='Paramètre (masquer)'!$A$10,Tableau1[[#This Row],[Période de fin *]],"")</f>
        <v/>
      </c>
      <c r="AE118" s="78" t="str">
        <f>IF(Tableau1[[#This Row],[Type de réponse]]='Paramètre (masquer)'!$A$10,Tableau1[[#This Row],[Nuit
LU/MA]],"")</f>
        <v/>
      </c>
      <c r="AF118" s="78" t="str">
        <f>IF(Tableau1[[#This Row],[Type de réponse]]='Paramètre (masquer)'!$A$10,Tableau1[[#This Row],[Nuit
MA/ME]],"")</f>
        <v/>
      </c>
      <c r="AG118" s="78" t="str">
        <f>IF(Tableau1[[#This Row],[Type de réponse]]='Paramètre (masquer)'!$A$10,Tableau1[[#This Row],[Nuit
ME/JE]],"")</f>
        <v/>
      </c>
      <c r="AH118" s="78" t="str">
        <f>IF(Tableau1[[#This Row],[Type de réponse]]='Paramètre (masquer)'!$A$10,Tableau1[[#This Row],[Nuit JE/VE]],"")</f>
        <v/>
      </c>
      <c r="AI118" s="78" t="str">
        <f>IF(Tableau1[[#This Row],[Type de réponse]]='Paramètre (masquer)'!$A$10,Tableau1[[#This Row],[Nuit
VE/SA]],"")</f>
        <v/>
      </c>
      <c r="AJ118" s="78" t="str">
        <f>IF(Tableau1[[#This Row],[Type de réponse]]='Paramètre (masquer)'!$A$10,Tableau1[[#This Row],[Nuit
SA/DI]],"")</f>
        <v/>
      </c>
      <c r="AK118" s="78" t="str">
        <f>IF(Tableau1[[#This Row],[Type de réponse]]='Paramètre (masquer)'!$A$10,Tableau1[[#This Row],[Nuit
DI/LU]],"")</f>
        <v/>
      </c>
      <c r="AL118" s="76" t="str">
        <f>IF(Tableau1[[#This Row],[Nuit
LU /MA]]="Oui",0,IF(Tableau1[[#This Row],[Nuit
LU /MA]]="Non",1,""))</f>
        <v/>
      </c>
      <c r="AM118" s="76" t="str">
        <f>IF(Tableau1[[#This Row],[Nuit
MA/ ME]]="Oui",0,IF(Tableau1[[#This Row],[Nuit
MA/ ME]]="Non",1,""))</f>
        <v/>
      </c>
      <c r="AN118" s="76" t="str">
        <f>IF(Tableau1[[#This Row],[Nuit
ME/ JE]]="Oui",0,IF(Tableau1[[#This Row],[Nuit
ME/ JE]]="Non",1,""))</f>
        <v/>
      </c>
      <c r="AO118" s="76" t="str">
        <f>IF(Tableau1[[#This Row],[Nuit JE/ VE]]="Oui",0,IF(Tableau1[[#This Row],[Nuit JE/ VE]]="Non",1,""))</f>
        <v/>
      </c>
      <c r="AP118" s="76" t="str">
        <f>IF(Tableau1[[#This Row],[Nuit
VE/ SA]]="Oui",0,IF(Tableau1[[#This Row],[Nuit
VE/ SA]]="Non",1,""))</f>
        <v/>
      </c>
      <c r="AQ118" s="76" t="str">
        <f>IF(Tableau1[[#This Row],[Nuit
SA/ DI]]="Oui",0,IF(Tableau1[[#This Row],[Nuit
SA/ DI]]="Non",1,""))</f>
        <v/>
      </c>
      <c r="AR118" s="76" t="str">
        <f>IF(Tableau1[[#This Row],[Nuit
DI/ LU]]="Oui",0,IF(Tableau1[[#This Row],[Nuit
DI/ LU]]="Non",1,""))</f>
        <v/>
      </c>
      <c r="AS118" s="76" t="str">
        <f>IF(Tableau1[[#This Row],[Type de réponse]]='Paramètre (masquer)'!$A$10,Tableau1[[#This Row],[FE]],"")</f>
        <v/>
      </c>
      <c r="AT118" s="76" t="str">
        <f>_xlfn.CONCAT(Tableau1[[#This Row],[LUN]:[DIM]])</f>
        <v/>
      </c>
      <c r="AU118" s="79"/>
      <c r="AV1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" s="76" t="e">
        <f>Tableau1[[#This Row],[Nbre de nuits sur la période]]*Tableau1[[#This Row],[Nombre de train accédant / nuit *]]</f>
        <v>#VALUE!</v>
      </c>
      <c r="AY118" s="76" t="e">
        <f>Tableau1[[#This Row],[Uo voies - nuit]]*((59*400/1000)+5)</f>
        <v>#VALUE!</v>
      </c>
    </row>
    <row r="119" spans="1:51" ht="15.75">
      <c r="A119" s="51">
        <f t="shared" si="5"/>
        <v>106</v>
      </c>
      <c r="B119" s="85"/>
      <c r="C119" s="52" t="str">
        <f>IFERROR(VLOOKUP(Tableau1[[#This Row],[Site *
Un fichier Excel par DT]],Tableau7[[#All],[Nom de la gare]:[EIC]],5,FALSE),"")</f>
        <v/>
      </c>
      <c r="D119" s="77"/>
      <c r="E119" s="74"/>
      <c r="F119" s="74"/>
      <c r="G119" s="76"/>
      <c r="H119" s="72" t="str">
        <f>IF(Tableau1[[#This Row],[Régime d''utilisation (Quotidien ? Oui ou Non)]]="Oui","Oui","Non")</f>
        <v>Non</v>
      </c>
      <c r="I119" s="72" t="str">
        <f>IF(Tableau1[[#This Row],[Régime d''utilisation (Quotidien ? Oui ou Non)]]="Oui","Oui","Non")</f>
        <v>Non</v>
      </c>
      <c r="J119" s="72" t="str">
        <f>IF(Tableau1[[#This Row],[Régime d''utilisation (Quotidien ? Oui ou Non)]]="Oui","Oui","Non")</f>
        <v>Non</v>
      </c>
      <c r="K119" s="72" t="str">
        <f>IF(Tableau1[[#This Row],[Régime d''utilisation (Quotidien ? Oui ou Non)]]="Oui","Oui","Non")</f>
        <v>Non</v>
      </c>
      <c r="L119" s="72" t="str">
        <f>IF(Tableau1[[#This Row],[Régime d''utilisation (Quotidien ? Oui ou Non)]]="Oui","Oui","Non")</f>
        <v>Non</v>
      </c>
      <c r="M119" s="72" t="str">
        <f>IF(Tableau1[[#This Row],[Régime d''utilisation (Quotidien ? Oui ou Non)]]="Oui","Oui","Non")</f>
        <v>Non</v>
      </c>
      <c r="N119" s="72" t="str">
        <f>IF(Tableau1[[#This Row],[Régime d''utilisation (Quotidien ? Oui ou Non)]]="Oui","Oui","Non")</f>
        <v>Non</v>
      </c>
      <c r="O119" s="72" t="str">
        <f>IF(Tableau1[[#This Row],[Régime d''utilisation (Quotidien ? Oui ou Non)]]="Oui","Oui","Non")</f>
        <v>Non</v>
      </c>
      <c r="P119" s="76"/>
      <c r="Q119" s="76"/>
      <c r="R119" s="76"/>
      <c r="S119" s="52" t="str">
        <f t="shared" si="3"/>
        <v>Compris entre 00h00 et 5h00</v>
      </c>
      <c r="T119" s="76"/>
      <c r="U119" s="53" t="str">
        <f t="shared" si="4"/>
        <v>Voyageur</v>
      </c>
      <c r="V119" s="76"/>
      <c r="W119" s="76"/>
      <c r="X119" s="76"/>
      <c r="Y119" s="76"/>
      <c r="Z119" s="76"/>
      <c r="AA119" s="76"/>
      <c r="AB119" s="53">
        <f>400</f>
        <v>400</v>
      </c>
      <c r="AC119" s="78" t="str">
        <f>IF(Tableau1[[#This Row],[Type de réponse]]='Paramètre (masquer)'!$A$10,Tableau1[[#This Row],[Période de début *]],"")</f>
        <v/>
      </c>
      <c r="AD119" s="78" t="str">
        <f>IF(Tableau1[[#This Row],[Type de réponse]]='Paramètre (masquer)'!$A$10,Tableau1[[#This Row],[Période de fin *]],"")</f>
        <v/>
      </c>
      <c r="AE119" s="78" t="str">
        <f>IF(Tableau1[[#This Row],[Type de réponse]]='Paramètre (masquer)'!$A$10,Tableau1[[#This Row],[Nuit
LU/MA]],"")</f>
        <v/>
      </c>
      <c r="AF119" s="78" t="str">
        <f>IF(Tableau1[[#This Row],[Type de réponse]]='Paramètre (masquer)'!$A$10,Tableau1[[#This Row],[Nuit
MA/ME]],"")</f>
        <v/>
      </c>
      <c r="AG119" s="78" t="str">
        <f>IF(Tableau1[[#This Row],[Type de réponse]]='Paramètre (masquer)'!$A$10,Tableau1[[#This Row],[Nuit
ME/JE]],"")</f>
        <v/>
      </c>
      <c r="AH119" s="78" t="str">
        <f>IF(Tableau1[[#This Row],[Type de réponse]]='Paramètre (masquer)'!$A$10,Tableau1[[#This Row],[Nuit JE/VE]],"")</f>
        <v/>
      </c>
      <c r="AI119" s="78" t="str">
        <f>IF(Tableau1[[#This Row],[Type de réponse]]='Paramètre (masquer)'!$A$10,Tableau1[[#This Row],[Nuit
VE/SA]],"")</f>
        <v/>
      </c>
      <c r="AJ119" s="78" t="str">
        <f>IF(Tableau1[[#This Row],[Type de réponse]]='Paramètre (masquer)'!$A$10,Tableau1[[#This Row],[Nuit
SA/DI]],"")</f>
        <v/>
      </c>
      <c r="AK119" s="78" t="str">
        <f>IF(Tableau1[[#This Row],[Type de réponse]]='Paramètre (masquer)'!$A$10,Tableau1[[#This Row],[Nuit
DI/LU]],"")</f>
        <v/>
      </c>
      <c r="AL119" s="76" t="str">
        <f>IF(Tableau1[[#This Row],[Nuit
LU /MA]]="Oui",0,IF(Tableau1[[#This Row],[Nuit
LU /MA]]="Non",1,""))</f>
        <v/>
      </c>
      <c r="AM119" s="76" t="str">
        <f>IF(Tableau1[[#This Row],[Nuit
MA/ ME]]="Oui",0,IF(Tableau1[[#This Row],[Nuit
MA/ ME]]="Non",1,""))</f>
        <v/>
      </c>
      <c r="AN119" s="76" t="str">
        <f>IF(Tableau1[[#This Row],[Nuit
ME/ JE]]="Oui",0,IF(Tableau1[[#This Row],[Nuit
ME/ JE]]="Non",1,""))</f>
        <v/>
      </c>
      <c r="AO119" s="76" t="str">
        <f>IF(Tableau1[[#This Row],[Nuit JE/ VE]]="Oui",0,IF(Tableau1[[#This Row],[Nuit JE/ VE]]="Non",1,""))</f>
        <v/>
      </c>
      <c r="AP119" s="76" t="str">
        <f>IF(Tableau1[[#This Row],[Nuit
VE/ SA]]="Oui",0,IF(Tableau1[[#This Row],[Nuit
VE/ SA]]="Non",1,""))</f>
        <v/>
      </c>
      <c r="AQ119" s="76" t="str">
        <f>IF(Tableau1[[#This Row],[Nuit
SA/ DI]]="Oui",0,IF(Tableau1[[#This Row],[Nuit
SA/ DI]]="Non",1,""))</f>
        <v/>
      </c>
      <c r="AR119" s="76" t="str">
        <f>IF(Tableau1[[#This Row],[Nuit
DI/ LU]]="Oui",0,IF(Tableau1[[#This Row],[Nuit
DI/ LU]]="Non",1,""))</f>
        <v/>
      </c>
      <c r="AS119" s="76" t="str">
        <f>IF(Tableau1[[#This Row],[Type de réponse]]='Paramètre (masquer)'!$A$10,Tableau1[[#This Row],[FE]],"")</f>
        <v/>
      </c>
      <c r="AT119" s="76" t="str">
        <f>_xlfn.CONCAT(Tableau1[[#This Row],[LUN]:[DIM]])</f>
        <v/>
      </c>
      <c r="AU119" s="79"/>
      <c r="AV1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" s="76" t="e">
        <f>Tableau1[[#This Row],[Nbre de nuits sur la période]]*Tableau1[[#This Row],[Nombre de train accédant / nuit *]]</f>
        <v>#VALUE!</v>
      </c>
      <c r="AY119" s="76" t="e">
        <f>Tableau1[[#This Row],[Uo voies - nuit]]*((59*400/1000)+5)</f>
        <v>#VALUE!</v>
      </c>
    </row>
    <row r="120" spans="1:51" ht="15.75">
      <c r="A120" s="51">
        <f t="shared" si="5"/>
        <v>107</v>
      </c>
      <c r="B120" s="85"/>
      <c r="C120" s="52" t="str">
        <f>IFERROR(VLOOKUP(Tableau1[[#This Row],[Site *
Un fichier Excel par DT]],Tableau7[[#All],[Nom de la gare]:[EIC]],5,FALSE),"")</f>
        <v/>
      </c>
      <c r="D120" s="77"/>
      <c r="E120" s="74"/>
      <c r="F120" s="74"/>
      <c r="G120" s="76"/>
      <c r="H120" s="72" t="str">
        <f>IF(Tableau1[[#This Row],[Régime d''utilisation (Quotidien ? Oui ou Non)]]="Oui","Oui","Non")</f>
        <v>Non</v>
      </c>
      <c r="I120" s="72" t="str">
        <f>IF(Tableau1[[#This Row],[Régime d''utilisation (Quotidien ? Oui ou Non)]]="Oui","Oui","Non")</f>
        <v>Non</v>
      </c>
      <c r="J120" s="72" t="str">
        <f>IF(Tableau1[[#This Row],[Régime d''utilisation (Quotidien ? Oui ou Non)]]="Oui","Oui","Non")</f>
        <v>Non</v>
      </c>
      <c r="K120" s="72" t="str">
        <f>IF(Tableau1[[#This Row],[Régime d''utilisation (Quotidien ? Oui ou Non)]]="Oui","Oui","Non")</f>
        <v>Non</v>
      </c>
      <c r="L120" s="72" t="str">
        <f>IF(Tableau1[[#This Row],[Régime d''utilisation (Quotidien ? Oui ou Non)]]="Oui","Oui","Non")</f>
        <v>Non</v>
      </c>
      <c r="M120" s="72" t="str">
        <f>IF(Tableau1[[#This Row],[Régime d''utilisation (Quotidien ? Oui ou Non)]]="Oui","Oui","Non")</f>
        <v>Non</v>
      </c>
      <c r="N120" s="72" t="str">
        <f>IF(Tableau1[[#This Row],[Régime d''utilisation (Quotidien ? Oui ou Non)]]="Oui","Oui","Non")</f>
        <v>Non</v>
      </c>
      <c r="O120" s="72" t="str">
        <f>IF(Tableau1[[#This Row],[Régime d''utilisation (Quotidien ? Oui ou Non)]]="Oui","Oui","Non")</f>
        <v>Non</v>
      </c>
      <c r="P120" s="76"/>
      <c r="Q120" s="76"/>
      <c r="R120" s="76"/>
      <c r="S120" s="52" t="str">
        <f t="shared" si="3"/>
        <v>Compris entre 00h00 et 5h00</v>
      </c>
      <c r="T120" s="76"/>
      <c r="U120" s="53" t="str">
        <f t="shared" si="4"/>
        <v>Voyageur</v>
      </c>
      <c r="V120" s="76"/>
      <c r="W120" s="76"/>
      <c r="X120" s="76"/>
      <c r="Y120" s="76"/>
      <c r="Z120" s="76"/>
      <c r="AA120" s="76"/>
      <c r="AB120" s="53">
        <f>400</f>
        <v>400</v>
      </c>
      <c r="AC120" s="78" t="str">
        <f>IF(Tableau1[[#This Row],[Type de réponse]]='Paramètre (masquer)'!$A$10,Tableau1[[#This Row],[Période de début *]],"")</f>
        <v/>
      </c>
      <c r="AD120" s="78" t="str">
        <f>IF(Tableau1[[#This Row],[Type de réponse]]='Paramètre (masquer)'!$A$10,Tableau1[[#This Row],[Période de fin *]],"")</f>
        <v/>
      </c>
      <c r="AE120" s="78" t="str">
        <f>IF(Tableau1[[#This Row],[Type de réponse]]='Paramètre (masquer)'!$A$10,Tableau1[[#This Row],[Nuit
LU/MA]],"")</f>
        <v/>
      </c>
      <c r="AF120" s="78" t="str">
        <f>IF(Tableau1[[#This Row],[Type de réponse]]='Paramètre (masquer)'!$A$10,Tableau1[[#This Row],[Nuit
MA/ME]],"")</f>
        <v/>
      </c>
      <c r="AG120" s="78" t="str">
        <f>IF(Tableau1[[#This Row],[Type de réponse]]='Paramètre (masquer)'!$A$10,Tableau1[[#This Row],[Nuit
ME/JE]],"")</f>
        <v/>
      </c>
      <c r="AH120" s="78" t="str">
        <f>IF(Tableau1[[#This Row],[Type de réponse]]='Paramètre (masquer)'!$A$10,Tableau1[[#This Row],[Nuit JE/VE]],"")</f>
        <v/>
      </c>
      <c r="AI120" s="78" t="str">
        <f>IF(Tableau1[[#This Row],[Type de réponse]]='Paramètre (masquer)'!$A$10,Tableau1[[#This Row],[Nuit
VE/SA]],"")</f>
        <v/>
      </c>
      <c r="AJ120" s="78" t="str">
        <f>IF(Tableau1[[#This Row],[Type de réponse]]='Paramètre (masquer)'!$A$10,Tableau1[[#This Row],[Nuit
SA/DI]],"")</f>
        <v/>
      </c>
      <c r="AK120" s="78" t="str">
        <f>IF(Tableau1[[#This Row],[Type de réponse]]='Paramètre (masquer)'!$A$10,Tableau1[[#This Row],[Nuit
DI/LU]],"")</f>
        <v/>
      </c>
      <c r="AL120" s="76" t="str">
        <f>IF(Tableau1[[#This Row],[Nuit
LU /MA]]="Oui",0,IF(Tableau1[[#This Row],[Nuit
LU /MA]]="Non",1,""))</f>
        <v/>
      </c>
      <c r="AM120" s="76" t="str">
        <f>IF(Tableau1[[#This Row],[Nuit
MA/ ME]]="Oui",0,IF(Tableau1[[#This Row],[Nuit
MA/ ME]]="Non",1,""))</f>
        <v/>
      </c>
      <c r="AN120" s="76" t="str">
        <f>IF(Tableau1[[#This Row],[Nuit
ME/ JE]]="Oui",0,IF(Tableau1[[#This Row],[Nuit
ME/ JE]]="Non",1,""))</f>
        <v/>
      </c>
      <c r="AO120" s="76" t="str">
        <f>IF(Tableau1[[#This Row],[Nuit JE/ VE]]="Oui",0,IF(Tableau1[[#This Row],[Nuit JE/ VE]]="Non",1,""))</f>
        <v/>
      </c>
      <c r="AP120" s="76" t="str">
        <f>IF(Tableau1[[#This Row],[Nuit
VE/ SA]]="Oui",0,IF(Tableau1[[#This Row],[Nuit
VE/ SA]]="Non",1,""))</f>
        <v/>
      </c>
      <c r="AQ120" s="76" t="str">
        <f>IF(Tableau1[[#This Row],[Nuit
SA/ DI]]="Oui",0,IF(Tableau1[[#This Row],[Nuit
SA/ DI]]="Non",1,""))</f>
        <v/>
      </c>
      <c r="AR120" s="76" t="str">
        <f>IF(Tableau1[[#This Row],[Nuit
DI/ LU]]="Oui",0,IF(Tableau1[[#This Row],[Nuit
DI/ LU]]="Non",1,""))</f>
        <v/>
      </c>
      <c r="AS120" s="76" t="str">
        <f>IF(Tableau1[[#This Row],[Type de réponse]]='Paramètre (masquer)'!$A$10,Tableau1[[#This Row],[FE]],"")</f>
        <v/>
      </c>
      <c r="AT120" s="76" t="str">
        <f>_xlfn.CONCAT(Tableau1[[#This Row],[LUN]:[DIM]])</f>
        <v/>
      </c>
      <c r="AU120" s="79"/>
      <c r="AV1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" s="76" t="e">
        <f>Tableau1[[#This Row],[Nbre de nuits sur la période]]*Tableau1[[#This Row],[Nombre de train accédant / nuit *]]</f>
        <v>#VALUE!</v>
      </c>
      <c r="AY120" s="76" t="e">
        <f>Tableau1[[#This Row],[Uo voies - nuit]]*((59*400/1000)+5)</f>
        <v>#VALUE!</v>
      </c>
    </row>
    <row r="121" spans="1:51" ht="15.75">
      <c r="A121" s="51">
        <f t="shared" si="5"/>
        <v>108</v>
      </c>
      <c r="B121" s="85"/>
      <c r="C121" s="52" t="str">
        <f>IFERROR(VLOOKUP(Tableau1[[#This Row],[Site *
Un fichier Excel par DT]],Tableau7[[#All],[Nom de la gare]:[EIC]],5,FALSE),"")</f>
        <v/>
      </c>
      <c r="D121" s="77"/>
      <c r="E121" s="74"/>
      <c r="F121" s="74"/>
      <c r="G121" s="76"/>
      <c r="H121" s="72" t="str">
        <f>IF(Tableau1[[#This Row],[Régime d''utilisation (Quotidien ? Oui ou Non)]]="Oui","Oui","Non")</f>
        <v>Non</v>
      </c>
      <c r="I121" s="72" t="str">
        <f>IF(Tableau1[[#This Row],[Régime d''utilisation (Quotidien ? Oui ou Non)]]="Oui","Oui","Non")</f>
        <v>Non</v>
      </c>
      <c r="J121" s="72" t="str">
        <f>IF(Tableau1[[#This Row],[Régime d''utilisation (Quotidien ? Oui ou Non)]]="Oui","Oui","Non")</f>
        <v>Non</v>
      </c>
      <c r="K121" s="72" t="str">
        <f>IF(Tableau1[[#This Row],[Régime d''utilisation (Quotidien ? Oui ou Non)]]="Oui","Oui","Non")</f>
        <v>Non</v>
      </c>
      <c r="L121" s="72" t="str">
        <f>IF(Tableau1[[#This Row],[Régime d''utilisation (Quotidien ? Oui ou Non)]]="Oui","Oui","Non")</f>
        <v>Non</v>
      </c>
      <c r="M121" s="72" t="str">
        <f>IF(Tableau1[[#This Row],[Régime d''utilisation (Quotidien ? Oui ou Non)]]="Oui","Oui","Non")</f>
        <v>Non</v>
      </c>
      <c r="N121" s="72" t="str">
        <f>IF(Tableau1[[#This Row],[Régime d''utilisation (Quotidien ? Oui ou Non)]]="Oui","Oui","Non")</f>
        <v>Non</v>
      </c>
      <c r="O121" s="72" t="str">
        <f>IF(Tableau1[[#This Row],[Régime d''utilisation (Quotidien ? Oui ou Non)]]="Oui","Oui","Non")</f>
        <v>Non</v>
      </c>
      <c r="P121" s="76"/>
      <c r="Q121" s="76"/>
      <c r="R121" s="76"/>
      <c r="S121" s="52" t="str">
        <f t="shared" si="3"/>
        <v>Compris entre 00h00 et 5h00</v>
      </c>
      <c r="T121" s="76"/>
      <c r="U121" s="53" t="str">
        <f t="shared" si="4"/>
        <v>Voyageur</v>
      </c>
      <c r="V121" s="76"/>
      <c r="W121" s="76"/>
      <c r="X121" s="76"/>
      <c r="Y121" s="76"/>
      <c r="Z121" s="76"/>
      <c r="AA121" s="76"/>
      <c r="AB121" s="53">
        <f>400</f>
        <v>400</v>
      </c>
      <c r="AC121" s="78" t="str">
        <f>IF(Tableau1[[#This Row],[Type de réponse]]='Paramètre (masquer)'!$A$10,Tableau1[[#This Row],[Période de début *]],"")</f>
        <v/>
      </c>
      <c r="AD121" s="78" t="str">
        <f>IF(Tableau1[[#This Row],[Type de réponse]]='Paramètre (masquer)'!$A$10,Tableau1[[#This Row],[Période de fin *]],"")</f>
        <v/>
      </c>
      <c r="AE121" s="78" t="str">
        <f>IF(Tableau1[[#This Row],[Type de réponse]]='Paramètre (masquer)'!$A$10,Tableau1[[#This Row],[Nuit
LU/MA]],"")</f>
        <v/>
      </c>
      <c r="AF121" s="78" t="str">
        <f>IF(Tableau1[[#This Row],[Type de réponse]]='Paramètre (masquer)'!$A$10,Tableau1[[#This Row],[Nuit
MA/ME]],"")</f>
        <v/>
      </c>
      <c r="AG121" s="78" t="str">
        <f>IF(Tableau1[[#This Row],[Type de réponse]]='Paramètre (masquer)'!$A$10,Tableau1[[#This Row],[Nuit
ME/JE]],"")</f>
        <v/>
      </c>
      <c r="AH121" s="78" t="str">
        <f>IF(Tableau1[[#This Row],[Type de réponse]]='Paramètre (masquer)'!$A$10,Tableau1[[#This Row],[Nuit JE/VE]],"")</f>
        <v/>
      </c>
      <c r="AI121" s="78" t="str">
        <f>IF(Tableau1[[#This Row],[Type de réponse]]='Paramètre (masquer)'!$A$10,Tableau1[[#This Row],[Nuit
VE/SA]],"")</f>
        <v/>
      </c>
      <c r="AJ121" s="78" t="str">
        <f>IF(Tableau1[[#This Row],[Type de réponse]]='Paramètre (masquer)'!$A$10,Tableau1[[#This Row],[Nuit
SA/DI]],"")</f>
        <v/>
      </c>
      <c r="AK121" s="78" t="str">
        <f>IF(Tableau1[[#This Row],[Type de réponse]]='Paramètre (masquer)'!$A$10,Tableau1[[#This Row],[Nuit
DI/LU]],"")</f>
        <v/>
      </c>
      <c r="AL121" s="76" t="str">
        <f>IF(Tableau1[[#This Row],[Nuit
LU /MA]]="Oui",0,IF(Tableau1[[#This Row],[Nuit
LU /MA]]="Non",1,""))</f>
        <v/>
      </c>
      <c r="AM121" s="76" t="str">
        <f>IF(Tableau1[[#This Row],[Nuit
MA/ ME]]="Oui",0,IF(Tableau1[[#This Row],[Nuit
MA/ ME]]="Non",1,""))</f>
        <v/>
      </c>
      <c r="AN121" s="76" t="str">
        <f>IF(Tableau1[[#This Row],[Nuit
ME/ JE]]="Oui",0,IF(Tableau1[[#This Row],[Nuit
ME/ JE]]="Non",1,""))</f>
        <v/>
      </c>
      <c r="AO121" s="76" t="str">
        <f>IF(Tableau1[[#This Row],[Nuit JE/ VE]]="Oui",0,IF(Tableau1[[#This Row],[Nuit JE/ VE]]="Non",1,""))</f>
        <v/>
      </c>
      <c r="AP121" s="76" t="str">
        <f>IF(Tableau1[[#This Row],[Nuit
VE/ SA]]="Oui",0,IF(Tableau1[[#This Row],[Nuit
VE/ SA]]="Non",1,""))</f>
        <v/>
      </c>
      <c r="AQ121" s="76" t="str">
        <f>IF(Tableau1[[#This Row],[Nuit
SA/ DI]]="Oui",0,IF(Tableau1[[#This Row],[Nuit
SA/ DI]]="Non",1,""))</f>
        <v/>
      </c>
      <c r="AR121" s="76" t="str">
        <f>IF(Tableau1[[#This Row],[Nuit
DI/ LU]]="Oui",0,IF(Tableau1[[#This Row],[Nuit
DI/ LU]]="Non",1,""))</f>
        <v/>
      </c>
      <c r="AS121" s="76" t="str">
        <f>IF(Tableau1[[#This Row],[Type de réponse]]='Paramètre (masquer)'!$A$10,Tableau1[[#This Row],[FE]],"")</f>
        <v/>
      </c>
      <c r="AT121" s="76" t="str">
        <f>_xlfn.CONCAT(Tableau1[[#This Row],[LUN]:[DIM]])</f>
        <v/>
      </c>
      <c r="AU121" s="79"/>
      <c r="AV1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" s="76" t="e">
        <f>Tableau1[[#This Row],[Nbre de nuits sur la période]]*Tableau1[[#This Row],[Nombre de train accédant / nuit *]]</f>
        <v>#VALUE!</v>
      </c>
      <c r="AY121" s="76" t="e">
        <f>Tableau1[[#This Row],[Uo voies - nuit]]*((59*400/1000)+5)</f>
        <v>#VALUE!</v>
      </c>
    </row>
    <row r="122" spans="1:51" ht="15.75">
      <c r="A122" s="51">
        <f t="shared" si="5"/>
        <v>109</v>
      </c>
      <c r="B122" s="85"/>
      <c r="C122" s="52" t="str">
        <f>IFERROR(VLOOKUP(Tableau1[[#This Row],[Site *
Un fichier Excel par DT]],Tableau7[[#All],[Nom de la gare]:[EIC]],5,FALSE),"")</f>
        <v/>
      </c>
      <c r="D122" s="77"/>
      <c r="E122" s="74"/>
      <c r="F122" s="74"/>
      <c r="G122" s="76"/>
      <c r="H122" s="72" t="str">
        <f>IF(Tableau1[[#This Row],[Régime d''utilisation (Quotidien ? Oui ou Non)]]="Oui","Oui","Non")</f>
        <v>Non</v>
      </c>
      <c r="I122" s="72" t="str">
        <f>IF(Tableau1[[#This Row],[Régime d''utilisation (Quotidien ? Oui ou Non)]]="Oui","Oui","Non")</f>
        <v>Non</v>
      </c>
      <c r="J122" s="72" t="str">
        <f>IF(Tableau1[[#This Row],[Régime d''utilisation (Quotidien ? Oui ou Non)]]="Oui","Oui","Non")</f>
        <v>Non</v>
      </c>
      <c r="K122" s="72" t="str">
        <f>IF(Tableau1[[#This Row],[Régime d''utilisation (Quotidien ? Oui ou Non)]]="Oui","Oui","Non")</f>
        <v>Non</v>
      </c>
      <c r="L122" s="72" t="str">
        <f>IF(Tableau1[[#This Row],[Régime d''utilisation (Quotidien ? Oui ou Non)]]="Oui","Oui","Non")</f>
        <v>Non</v>
      </c>
      <c r="M122" s="72" t="str">
        <f>IF(Tableau1[[#This Row],[Régime d''utilisation (Quotidien ? Oui ou Non)]]="Oui","Oui","Non")</f>
        <v>Non</v>
      </c>
      <c r="N122" s="72" t="str">
        <f>IF(Tableau1[[#This Row],[Régime d''utilisation (Quotidien ? Oui ou Non)]]="Oui","Oui","Non")</f>
        <v>Non</v>
      </c>
      <c r="O122" s="72" t="str">
        <f>IF(Tableau1[[#This Row],[Régime d''utilisation (Quotidien ? Oui ou Non)]]="Oui","Oui","Non")</f>
        <v>Non</v>
      </c>
      <c r="P122" s="76"/>
      <c r="Q122" s="76"/>
      <c r="R122" s="76"/>
      <c r="S122" s="52" t="str">
        <f t="shared" si="3"/>
        <v>Compris entre 00h00 et 5h00</v>
      </c>
      <c r="T122" s="76"/>
      <c r="U122" s="53" t="str">
        <f t="shared" si="4"/>
        <v>Voyageur</v>
      </c>
      <c r="V122" s="76"/>
      <c r="W122" s="76"/>
      <c r="X122" s="76"/>
      <c r="Y122" s="76"/>
      <c r="Z122" s="76"/>
      <c r="AA122" s="76"/>
      <c r="AB122" s="53">
        <f>400</f>
        <v>400</v>
      </c>
      <c r="AC122" s="78" t="str">
        <f>IF(Tableau1[[#This Row],[Type de réponse]]='Paramètre (masquer)'!$A$10,Tableau1[[#This Row],[Période de début *]],"")</f>
        <v/>
      </c>
      <c r="AD122" s="78" t="str">
        <f>IF(Tableau1[[#This Row],[Type de réponse]]='Paramètre (masquer)'!$A$10,Tableau1[[#This Row],[Période de fin *]],"")</f>
        <v/>
      </c>
      <c r="AE122" s="78" t="str">
        <f>IF(Tableau1[[#This Row],[Type de réponse]]='Paramètre (masquer)'!$A$10,Tableau1[[#This Row],[Nuit
LU/MA]],"")</f>
        <v/>
      </c>
      <c r="AF122" s="78" t="str">
        <f>IF(Tableau1[[#This Row],[Type de réponse]]='Paramètre (masquer)'!$A$10,Tableau1[[#This Row],[Nuit
MA/ME]],"")</f>
        <v/>
      </c>
      <c r="AG122" s="78" t="str">
        <f>IF(Tableau1[[#This Row],[Type de réponse]]='Paramètre (masquer)'!$A$10,Tableau1[[#This Row],[Nuit
ME/JE]],"")</f>
        <v/>
      </c>
      <c r="AH122" s="78" t="str">
        <f>IF(Tableau1[[#This Row],[Type de réponse]]='Paramètre (masquer)'!$A$10,Tableau1[[#This Row],[Nuit JE/VE]],"")</f>
        <v/>
      </c>
      <c r="AI122" s="78" t="str">
        <f>IF(Tableau1[[#This Row],[Type de réponse]]='Paramètre (masquer)'!$A$10,Tableau1[[#This Row],[Nuit
VE/SA]],"")</f>
        <v/>
      </c>
      <c r="AJ122" s="78" t="str">
        <f>IF(Tableau1[[#This Row],[Type de réponse]]='Paramètre (masquer)'!$A$10,Tableau1[[#This Row],[Nuit
SA/DI]],"")</f>
        <v/>
      </c>
      <c r="AK122" s="78" t="str">
        <f>IF(Tableau1[[#This Row],[Type de réponse]]='Paramètre (masquer)'!$A$10,Tableau1[[#This Row],[Nuit
DI/LU]],"")</f>
        <v/>
      </c>
      <c r="AL122" s="76" t="str">
        <f>IF(Tableau1[[#This Row],[Nuit
LU /MA]]="Oui",0,IF(Tableau1[[#This Row],[Nuit
LU /MA]]="Non",1,""))</f>
        <v/>
      </c>
      <c r="AM122" s="76" t="str">
        <f>IF(Tableau1[[#This Row],[Nuit
MA/ ME]]="Oui",0,IF(Tableau1[[#This Row],[Nuit
MA/ ME]]="Non",1,""))</f>
        <v/>
      </c>
      <c r="AN122" s="76" t="str">
        <f>IF(Tableau1[[#This Row],[Nuit
ME/ JE]]="Oui",0,IF(Tableau1[[#This Row],[Nuit
ME/ JE]]="Non",1,""))</f>
        <v/>
      </c>
      <c r="AO122" s="76" t="str">
        <f>IF(Tableau1[[#This Row],[Nuit JE/ VE]]="Oui",0,IF(Tableau1[[#This Row],[Nuit JE/ VE]]="Non",1,""))</f>
        <v/>
      </c>
      <c r="AP122" s="76" t="str">
        <f>IF(Tableau1[[#This Row],[Nuit
VE/ SA]]="Oui",0,IF(Tableau1[[#This Row],[Nuit
VE/ SA]]="Non",1,""))</f>
        <v/>
      </c>
      <c r="AQ122" s="76" t="str">
        <f>IF(Tableau1[[#This Row],[Nuit
SA/ DI]]="Oui",0,IF(Tableau1[[#This Row],[Nuit
SA/ DI]]="Non",1,""))</f>
        <v/>
      </c>
      <c r="AR122" s="76" t="str">
        <f>IF(Tableau1[[#This Row],[Nuit
DI/ LU]]="Oui",0,IF(Tableau1[[#This Row],[Nuit
DI/ LU]]="Non",1,""))</f>
        <v/>
      </c>
      <c r="AS122" s="76" t="str">
        <f>IF(Tableau1[[#This Row],[Type de réponse]]='Paramètre (masquer)'!$A$10,Tableau1[[#This Row],[FE]],"")</f>
        <v/>
      </c>
      <c r="AT122" s="76" t="str">
        <f>_xlfn.CONCAT(Tableau1[[#This Row],[LUN]:[DIM]])</f>
        <v/>
      </c>
      <c r="AU122" s="79"/>
      <c r="AV1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" s="76" t="e">
        <f>Tableau1[[#This Row],[Nbre de nuits sur la période]]*Tableau1[[#This Row],[Nombre de train accédant / nuit *]]</f>
        <v>#VALUE!</v>
      </c>
      <c r="AY122" s="76" t="e">
        <f>Tableau1[[#This Row],[Uo voies - nuit]]*((59*400/1000)+5)</f>
        <v>#VALUE!</v>
      </c>
    </row>
    <row r="123" spans="1:51" ht="15.75">
      <c r="A123" s="51">
        <f t="shared" si="5"/>
        <v>110</v>
      </c>
      <c r="B123" s="85"/>
      <c r="C123" s="52" t="str">
        <f>IFERROR(VLOOKUP(Tableau1[[#This Row],[Site *
Un fichier Excel par DT]],Tableau7[[#All],[Nom de la gare]:[EIC]],5,FALSE),"")</f>
        <v/>
      </c>
      <c r="D123" s="77"/>
      <c r="E123" s="74"/>
      <c r="F123" s="74"/>
      <c r="G123" s="76"/>
      <c r="H123" s="72" t="str">
        <f>IF(Tableau1[[#This Row],[Régime d''utilisation (Quotidien ? Oui ou Non)]]="Oui","Oui","Non")</f>
        <v>Non</v>
      </c>
      <c r="I123" s="72" t="str">
        <f>IF(Tableau1[[#This Row],[Régime d''utilisation (Quotidien ? Oui ou Non)]]="Oui","Oui","Non")</f>
        <v>Non</v>
      </c>
      <c r="J123" s="72" t="str">
        <f>IF(Tableau1[[#This Row],[Régime d''utilisation (Quotidien ? Oui ou Non)]]="Oui","Oui","Non")</f>
        <v>Non</v>
      </c>
      <c r="K123" s="72" t="str">
        <f>IF(Tableau1[[#This Row],[Régime d''utilisation (Quotidien ? Oui ou Non)]]="Oui","Oui","Non")</f>
        <v>Non</v>
      </c>
      <c r="L123" s="72" t="str">
        <f>IF(Tableau1[[#This Row],[Régime d''utilisation (Quotidien ? Oui ou Non)]]="Oui","Oui","Non")</f>
        <v>Non</v>
      </c>
      <c r="M123" s="72" t="str">
        <f>IF(Tableau1[[#This Row],[Régime d''utilisation (Quotidien ? Oui ou Non)]]="Oui","Oui","Non")</f>
        <v>Non</v>
      </c>
      <c r="N123" s="72" t="str">
        <f>IF(Tableau1[[#This Row],[Régime d''utilisation (Quotidien ? Oui ou Non)]]="Oui","Oui","Non")</f>
        <v>Non</v>
      </c>
      <c r="O123" s="72" t="str">
        <f>IF(Tableau1[[#This Row],[Régime d''utilisation (Quotidien ? Oui ou Non)]]="Oui","Oui","Non")</f>
        <v>Non</v>
      </c>
      <c r="P123" s="76"/>
      <c r="Q123" s="76"/>
      <c r="R123" s="76"/>
      <c r="S123" s="52" t="str">
        <f t="shared" si="3"/>
        <v>Compris entre 00h00 et 5h00</v>
      </c>
      <c r="T123" s="76"/>
      <c r="U123" s="53" t="str">
        <f t="shared" si="4"/>
        <v>Voyageur</v>
      </c>
      <c r="V123" s="76"/>
      <c r="W123" s="76"/>
      <c r="X123" s="76"/>
      <c r="Y123" s="76"/>
      <c r="Z123" s="76"/>
      <c r="AA123" s="76"/>
      <c r="AB123" s="53">
        <f>400</f>
        <v>400</v>
      </c>
      <c r="AC123" s="78" t="str">
        <f>IF(Tableau1[[#This Row],[Type de réponse]]='Paramètre (masquer)'!$A$10,Tableau1[[#This Row],[Période de début *]],"")</f>
        <v/>
      </c>
      <c r="AD123" s="78" t="str">
        <f>IF(Tableau1[[#This Row],[Type de réponse]]='Paramètre (masquer)'!$A$10,Tableau1[[#This Row],[Période de fin *]],"")</f>
        <v/>
      </c>
      <c r="AE123" s="78" t="str">
        <f>IF(Tableau1[[#This Row],[Type de réponse]]='Paramètre (masquer)'!$A$10,Tableau1[[#This Row],[Nuit
LU/MA]],"")</f>
        <v/>
      </c>
      <c r="AF123" s="78" t="str">
        <f>IF(Tableau1[[#This Row],[Type de réponse]]='Paramètre (masquer)'!$A$10,Tableau1[[#This Row],[Nuit
MA/ME]],"")</f>
        <v/>
      </c>
      <c r="AG123" s="78" t="str">
        <f>IF(Tableau1[[#This Row],[Type de réponse]]='Paramètre (masquer)'!$A$10,Tableau1[[#This Row],[Nuit
ME/JE]],"")</f>
        <v/>
      </c>
      <c r="AH123" s="78" t="str">
        <f>IF(Tableau1[[#This Row],[Type de réponse]]='Paramètre (masquer)'!$A$10,Tableau1[[#This Row],[Nuit JE/VE]],"")</f>
        <v/>
      </c>
      <c r="AI123" s="78" t="str">
        <f>IF(Tableau1[[#This Row],[Type de réponse]]='Paramètre (masquer)'!$A$10,Tableau1[[#This Row],[Nuit
VE/SA]],"")</f>
        <v/>
      </c>
      <c r="AJ123" s="78" t="str">
        <f>IF(Tableau1[[#This Row],[Type de réponse]]='Paramètre (masquer)'!$A$10,Tableau1[[#This Row],[Nuit
SA/DI]],"")</f>
        <v/>
      </c>
      <c r="AK123" s="78" t="str">
        <f>IF(Tableau1[[#This Row],[Type de réponse]]='Paramètre (masquer)'!$A$10,Tableau1[[#This Row],[Nuit
DI/LU]],"")</f>
        <v/>
      </c>
      <c r="AL123" s="76" t="str">
        <f>IF(Tableau1[[#This Row],[Nuit
LU /MA]]="Oui",0,IF(Tableau1[[#This Row],[Nuit
LU /MA]]="Non",1,""))</f>
        <v/>
      </c>
      <c r="AM123" s="76" t="str">
        <f>IF(Tableau1[[#This Row],[Nuit
MA/ ME]]="Oui",0,IF(Tableau1[[#This Row],[Nuit
MA/ ME]]="Non",1,""))</f>
        <v/>
      </c>
      <c r="AN123" s="76" t="str">
        <f>IF(Tableau1[[#This Row],[Nuit
ME/ JE]]="Oui",0,IF(Tableau1[[#This Row],[Nuit
ME/ JE]]="Non",1,""))</f>
        <v/>
      </c>
      <c r="AO123" s="76" t="str">
        <f>IF(Tableau1[[#This Row],[Nuit JE/ VE]]="Oui",0,IF(Tableau1[[#This Row],[Nuit JE/ VE]]="Non",1,""))</f>
        <v/>
      </c>
      <c r="AP123" s="76" t="str">
        <f>IF(Tableau1[[#This Row],[Nuit
VE/ SA]]="Oui",0,IF(Tableau1[[#This Row],[Nuit
VE/ SA]]="Non",1,""))</f>
        <v/>
      </c>
      <c r="AQ123" s="76" t="str">
        <f>IF(Tableau1[[#This Row],[Nuit
SA/ DI]]="Oui",0,IF(Tableau1[[#This Row],[Nuit
SA/ DI]]="Non",1,""))</f>
        <v/>
      </c>
      <c r="AR123" s="76" t="str">
        <f>IF(Tableau1[[#This Row],[Nuit
DI/ LU]]="Oui",0,IF(Tableau1[[#This Row],[Nuit
DI/ LU]]="Non",1,""))</f>
        <v/>
      </c>
      <c r="AS123" s="76" t="str">
        <f>IF(Tableau1[[#This Row],[Type de réponse]]='Paramètre (masquer)'!$A$10,Tableau1[[#This Row],[FE]],"")</f>
        <v/>
      </c>
      <c r="AT123" s="76" t="str">
        <f>_xlfn.CONCAT(Tableau1[[#This Row],[LUN]:[DIM]])</f>
        <v/>
      </c>
      <c r="AU123" s="79"/>
      <c r="AV1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" s="76" t="e">
        <f>Tableau1[[#This Row],[Nbre de nuits sur la période]]*Tableau1[[#This Row],[Nombre de train accédant / nuit *]]</f>
        <v>#VALUE!</v>
      </c>
      <c r="AY123" s="76" t="e">
        <f>Tableau1[[#This Row],[Uo voies - nuit]]*((59*400/1000)+5)</f>
        <v>#VALUE!</v>
      </c>
    </row>
    <row r="124" spans="1:51" ht="15.75">
      <c r="A124" s="51">
        <f t="shared" si="5"/>
        <v>111</v>
      </c>
      <c r="B124" s="85"/>
      <c r="C124" s="52" t="str">
        <f>IFERROR(VLOOKUP(Tableau1[[#This Row],[Site *
Un fichier Excel par DT]],Tableau7[[#All],[Nom de la gare]:[EIC]],5,FALSE),"")</f>
        <v/>
      </c>
      <c r="D124" s="77"/>
      <c r="E124" s="74"/>
      <c r="F124" s="74"/>
      <c r="G124" s="76"/>
      <c r="H124" s="72" t="str">
        <f>IF(Tableau1[[#This Row],[Régime d''utilisation (Quotidien ? Oui ou Non)]]="Oui","Oui","Non")</f>
        <v>Non</v>
      </c>
      <c r="I124" s="72" t="str">
        <f>IF(Tableau1[[#This Row],[Régime d''utilisation (Quotidien ? Oui ou Non)]]="Oui","Oui","Non")</f>
        <v>Non</v>
      </c>
      <c r="J124" s="72" t="str">
        <f>IF(Tableau1[[#This Row],[Régime d''utilisation (Quotidien ? Oui ou Non)]]="Oui","Oui","Non")</f>
        <v>Non</v>
      </c>
      <c r="K124" s="72" t="str">
        <f>IF(Tableau1[[#This Row],[Régime d''utilisation (Quotidien ? Oui ou Non)]]="Oui","Oui","Non")</f>
        <v>Non</v>
      </c>
      <c r="L124" s="72" t="str">
        <f>IF(Tableau1[[#This Row],[Régime d''utilisation (Quotidien ? Oui ou Non)]]="Oui","Oui","Non")</f>
        <v>Non</v>
      </c>
      <c r="M124" s="72" t="str">
        <f>IF(Tableau1[[#This Row],[Régime d''utilisation (Quotidien ? Oui ou Non)]]="Oui","Oui","Non")</f>
        <v>Non</v>
      </c>
      <c r="N124" s="72" t="str">
        <f>IF(Tableau1[[#This Row],[Régime d''utilisation (Quotidien ? Oui ou Non)]]="Oui","Oui","Non")</f>
        <v>Non</v>
      </c>
      <c r="O124" s="72" t="str">
        <f>IF(Tableau1[[#This Row],[Régime d''utilisation (Quotidien ? Oui ou Non)]]="Oui","Oui","Non")</f>
        <v>Non</v>
      </c>
      <c r="P124" s="76"/>
      <c r="Q124" s="76"/>
      <c r="R124" s="76"/>
      <c r="S124" s="52" t="str">
        <f t="shared" si="3"/>
        <v>Compris entre 00h00 et 5h00</v>
      </c>
      <c r="T124" s="76"/>
      <c r="U124" s="53" t="str">
        <f t="shared" si="4"/>
        <v>Voyageur</v>
      </c>
      <c r="V124" s="76"/>
      <c r="W124" s="76"/>
      <c r="X124" s="76"/>
      <c r="Y124" s="76"/>
      <c r="Z124" s="76"/>
      <c r="AA124" s="76"/>
      <c r="AB124" s="53">
        <f>400</f>
        <v>400</v>
      </c>
      <c r="AC124" s="78" t="str">
        <f>IF(Tableau1[[#This Row],[Type de réponse]]='Paramètre (masquer)'!$A$10,Tableau1[[#This Row],[Période de début *]],"")</f>
        <v/>
      </c>
      <c r="AD124" s="78" t="str">
        <f>IF(Tableau1[[#This Row],[Type de réponse]]='Paramètre (masquer)'!$A$10,Tableau1[[#This Row],[Période de fin *]],"")</f>
        <v/>
      </c>
      <c r="AE124" s="78" t="str">
        <f>IF(Tableau1[[#This Row],[Type de réponse]]='Paramètre (masquer)'!$A$10,Tableau1[[#This Row],[Nuit
LU/MA]],"")</f>
        <v/>
      </c>
      <c r="AF124" s="78" t="str">
        <f>IF(Tableau1[[#This Row],[Type de réponse]]='Paramètre (masquer)'!$A$10,Tableau1[[#This Row],[Nuit
MA/ME]],"")</f>
        <v/>
      </c>
      <c r="AG124" s="78" t="str">
        <f>IF(Tableau1[[#This Row],[Type de réponse]]='Paramètre (masquer)'!$A$10,Tableau1[[#This Row],[Nuit
ME/JE]],"")</f>
        <v/>
      </c>
      <c r="AH124" s="78" t="str">
        <f>IF(Tableau1[[#This Row],[Type de réponse]]='Paramètre (masquer)'!$A$10,Tableau1[[#This Row],[Nuit JE/VE]],"")</f>
        <v/>
      </c>
      <c r="AI124" s="78" t="str">
        <f>IF(Tableau1[[#This Row],[Type de réponse]]='Paramètre (masquer)'!$A$10,Tableau1[[#This Row],[Nuit
VE/SA]],"")</f>
        <v/>
      </c>
      <c r="AJ124" s="78" t="str">
        <f>IF(Tableau1[[#This Row],[Type de réponse]]='Paramètre (masquer)'!$A$10,Tableau1[[#This Row],[Nuit
SA/DI]],"")</f>
        <v/>
      </c>
      <c r="AK124" s="78" t="str">
        <f>IF(Tableau1[[#This Row],[Type de réponse]]='Paramètre (masquer)'!$A$10,Tableau1[[#This Row],[Nuit
DI/LU]],"")</f>
        <v/>
      </c>
      <c r="AL124" s="76" t="str">
        <f>IF(Tableau1[[#This Row],[Nuit
LU /MA]]="Oui",0,IF(Tableau1[[#This Row],[Nuit
LU /MA]]="Non",1,""))</f>
        <v/>
      </c>
      <c r="AM124" s="76" t="str">
        <f>IF(Tableau1[[#This Row],[Nuit
MA/ ME]]="Oui",0,IF(Tableau1[[#This Row],[Nuit
MA/ ME]]="Non",1,""))</f>
        <v/>
      </c>
      <c r="AN124" s="76" t="str">
        <f>IF(Tableau1[[#This Row],[Nuit
ME/ JE]]="Oui",0,IF(Tableau1[[#This Row],[Nuit
ME/ JE]]="Non",1,""))</f>
        <v/>
      </c>
      <c r="AO124" s="76" t="str">
        <f>IF(Tableau1[[#This Row],[Nuit JE/ VE]]="Oui",0,IF(Tableau1[[#This Row],[Nuit JE/ VE]]="Non",1,""))</f>
        <v/>
      </c>
      <c r="AP124" s="76" t="str">
        <f>IF(Tableau1[[#This Row],[Nuit
VE/ SA]]="Oui",0,IF(Tableau1[[#This Row],[Nuit
VE/ SA]]="Non",1,""))</f>
        <v/>
      </c>
      <c r="AQ124" s="76" t="str">
        <f>IF(Tableau1[[#This Row],[Nuit
SA/ DI]]="Oui",0,IF(Tableau1[[#This Row],[Nuit
SA/ DI]]="Non",1,""))</f>
        <v/>
      </c>
      <c r="AR124" s="76" t="str">
        <f>IF(Tableau1[[#This Row],[Nuit
DI/ LU]]="Oui",0,IF(Tableau1[[#This Row],[Nuit
DI/ LU]]="Non",1,""))</f>
        <v/>
      </c>
      <c r="AS124" s="76" t="str">
        <f>IF(Tableau1[[#This Row],[Type de réponse]]='Paramètre (masquer)'!$A$10,Tableau1[[#This Row],[FE]],"")</f>
        <v/>
      </c>
      <c r="AT124" s="76" t="str">
        <f>_xlfn.CONCAT(Tableau1[[#This Row],[LUN]:[DIM]])</f>
        <v/>
      </c>
      <c r="AU124" s="79"/>
      <c r="AV1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" s="76" t="e">
        <f>Tableau1[[#This Row],[Nbre de nuits sur la période]]*Tableau1[[#This Row],[Nombre de train accédant / nuit *]]</f>
        <v>#VALUE!</v>
      </c>
      <c r="AY124" s="76" t="e">
        <f>Tableau1[[#This Row],[Uo voies - nuit]]*((59*400/1000)+5)</f>
        <v>#VALUE!</v>
      </c>
    </row>
    <row r="125" spans="1:51" ht="15.75">
      <c r="A125" s="51">
        <f t="shared" si="5"/>
        <v>112</v>
      </c>
      <c r="B125" s="85"/>
      <c r="C125" s="52" t="str">
        <f>IFERROR(VLOOKUP(Tableau1[[#This Row],[Site *
Un fichier Excel par DT]],Tableau7[[#All],[Nom de la gare]:[EIC]],5,FALSE),"")</f>
        <v/>
      </c>
      <c r="D125" s="77"/>
      <c r="E125" s="74"/>
      <c r="F125" s="74"/>
      <c r="G125" s="76"/>
      <c r="H125" s="72" t="str">
        <f>IF(Tableau1[[#This Row],[Régime d''utilisation (Quotidien ? Oui ou Non)]]="Oui","Oui","Non")</f>
        <v>Non</v>
      </c>
      <c r="I125" s="72" t="str">
        <f>IF(Tableau1[[#This Row],[Régime d''utilisation (Quotidien ? Oui ou Non)]]="Oui","Oui","Non")</f>
        <v>Non</v>
      </c>
      <c r="J125" s="72" t="str">
        <f>IF(Tableau1[[#This Row],[Régime d''utilisation (Quotidien ? Oui ou Non)]]="Oui","Oui","Non")</f>
        <v>Non</v>
      </c>
      <c r="K125" s="72" t="str">
        <f>IF(Tableau1[[#This Row],[Régime d''utilisation (Quotidien ? Oui ou Non)]]="Oui","Oui","Non")</f>
        <v>Non</v>
      </c>
      <c r="L125" s="72" t="str">
        <f>IF(Tableau1[[#This Row],[Régime d''utilisation (Quotidien ? Oui ou Non)]]="Oui","Oui","Non")</f>
        <v>Non</v>
      </c>
      <c r="M125" s="72" t="str">
        <f>IF(Tableau1[[#This Row],[Régime d''utilisation (Quotidien ? Oui ou Non)]]="Oui","Oui","Non")</f>
        <v>Non</v>
      </c>
      <c r="N125" s="72" t="str">
        <f>IF(Tableau1[[#This Row],[Régime d''utilisation (Quotidien ? Oui ou Non)]]="Oui","Oui","Non")</f>
        <v>Non</v>
      </c>
      <c r="O125" s="72" t="str">
        <f>IF(Tableau1[[#This Row],[Régime d''utilisation (Quotidien ? Oui ou Non)]]="Oui","Oui","Non")</f>
        <v>Non</v>
      </c>
      <c r="P125" s="76"/>
      <c r="Q125" s="76"/>
      <c r="R125" s="76"/>
      <c r="S125" s="52" t="str">
        <f t="shared" si="3"/>
        <v>Compris entre 00h00 et 5h00</v>
      </c>
      <c r="T125" s="76"/>
      <c r="U125" s="53" t="str">
        <f t="shared" si="4"/>
        <v>Voyageur</v>
      </c>
      <c r="V125" s="76"/>
      <c r="W125" s="76"/>
      <c r="X125" s="76"/>
      <c r="Y125" s="76"/>
      <c r="Z125" s="76"/>
      <c r="AA125" s="76"/>
      <c r="AB125" s="53">
        <f>400</f>
        <v>400</v>
      </c>
      <c r="AC125" s="78" t="str">
        <f>IF(Tableau1[[#This Row],[Type de réponse]]='Paramètre (masquer)'!$A$10,Tableau1[[#This Row],[Période de début *]],"")</f>
        <v/>
      </c>
      <c r="AD125" s="78" t="str">
        <f>IF(Tableau1[[#This Row],[Type de réponse]]='Paramètre (masquer)'!$A$10,Tableau1[[#This Row],[Période de fin *]],"")</f>
        <v/>
      </c>
      <c r="AE125" s="78" t="str">
        <f>IF(Tableau1[[#This Row],[Type de réponse]]='Paramètre (masquer)'!$A$10,Tableau1[[#This Row],[Nuit
LU/MA]],"")</f>
        <v/>
      </c>
      <c r="AF125" s="78" t="str">
        <f>IF(Tableau1[[#This Row],[Type de réponse]]='Paramètre (masquer)'!$A$10,Tableau1[[#This Row],[Nuit
MA/ME]],"")</f>
        <v/>
      </c>
      <c r="AG125" s="78" t="str">
        <f>IF(Tableau1[[#This Row],[Type de réponse]]='Paramètre (masquer)'!$A$10,Tableau1[[#This Row],[Nuit
ME/JE]],"")</f>
        <v/>
      </c>
      <c r="AH125" s="78" t="str">
        <f>IF(Tableau1[[#This Row],[Type de réponse]]='Paramètre (masquer)'!$A$10,Tableau1[[#This Row],[Nuit JE/VE]],"")</f>
        <v/>
      </c>
      <c r="AI125" s="78" t="str">
        <f>IF(Tableau1[[#This Row],[Type de réponse]]='Paramètre (masquer)'!$A$10,Tableau1[[#This Row],[Nuit
VE/SA]],"")</f>
        <v/>
      </c>
      <c r="AJ125" s="78" t="str">
        <f>IF(Tableau1[[#This Row],[Type de réponse]]='Paramètre (masquer)'!$A$10,Tableau1[[#This Row],[Nuit
SA/DI]],"")</f>
        <v/>
      </c>
      <c r="AK125" s="78" t="str">
        <f>IF(Tableau1[[#This Row],[Type de réponse]]='Paramètre (masquer)'!$A$10,Tableau1[[#This Row],[Nuit
DI/LU]],"")</f>
        <v/>
      </c>
      <c r="AL125" s="76" t="str">
        <f>IF(Tableau1[[#This Row],[Nuit
LU /MA]]="Oui",0,IF(Tableau1[[#This Row],[Nuit
LU /MA]]="Non",1,""))</f>
        <v/>
      </c>
      <c r="AM125" s="76" t="str">
        <f>IF(Tableau1[[#This Row],[Nuit
MA/ ME]]="Oui",0,IF(Tableau1[[#This Row],[Nuit
MA/ ME]]="Non",1,""))</f>
        <v/>
      </c>
      <c r="AN125" s="76" t="str">
        <f>IF(Tableau1[[#This Row],[Nuit
ME/ JE]]="Oui",0,IF(Tableau1[[#This Row],[Nuit
ME/ JE]]="Non",1,""))</f>
        <v/>
      </c>
      <c r="AO125" s="76" t="str">
        <f>IF(Tableau1[[#This Row],[Nuit JE/ VE]]="Oui",0,IF(Tableau1[[#This Row],[Nuit JE/ VE]]="Non",1,""))</f>
        <v/>
      </c>
      <c r="AP125" s="76" t="str">
        <f>IF(Tableau1[[#This Row],[Nuit
VE/ SA]]="Oui",0,IF(Tableau1[[#This Row],[Nuit
VE/ SA]]="Non",1,""))</f>
        <v/>
      </c>
      <c r="AQ125" s="76" t="str">
        <f>IF(Tableau1[[#This Row],[Nuit
SA/ DI]]="Oui",0,IF(Tableau1[[#This Row],[Nuit
SA/ DI]]="Non",1,""))</f>
        <v/>
      </c>
      <c r="AR125" s="76" t="str">
        <f>IF(Tableau1[[#This Row],[Nuit
DI/ LU]]="Oui",0,IF(Tableau1[[#This Row],[Nuit
DI/ LU]]="Non",1,""))</f>
        <v/>
      </c>
      <c r="AS125" s="76" t="str">
        <f>IF(Tableau1[[#This Row],[Type de réponse]]='Paramètre (masquer)'!$A$10,Tableau1[[#This Row],[FE]],"")</f>
        <v/>
      </c>
      <c r="AT125" s="76" t="str">
        <f>_xlfn.CONCAT(Tableau1[[#This Row],[LUN]:[DIM]])</f>
        <v/>
      </c>
      <c r="AU125" s="79"/>
      <c r="AV1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" s="76" t="e">
        <f>Tableau1[[#This Row],[Nbre de nuits sur la période]]*Tableau1[[#This Row],[Nombre de train accédant / nuit *]]</f>
        <v>#VALUE!</v>
      </c>
      <c r="AY125" s="76" t="e">
        <f>Tableau1[[#This Row],[Uo voies - nuit]]*((59*400/1000)+5)</f>
        <v>#VALUE!</v>
      </c>
    </row>
    <row r="126" spans="1:51" ht="15.75">
      <c r="A126" s="51">
        <f t="shared" si="5"/>
        <v>113</v>
      </c>
      <c r="B126" s="85"/>
      <c r="C126" s="52" t="str">
        <f>IFERROR(VLOOKUP(Tableau1[[#This Row],[Site *
Un fichier Excel par DT]],Tableau7[[#All],[Nom de la gare]:[EIC]],5,FALSE),"")</f>
        <v/>
      </c>
      <c r="D126" s="77"/>
      <c r="E126" s="74"/>
      <c r="F126" s="74"/>
      <c r="G126" s="76"/>
      <c r="H126" s="72" t="str">
        <f>IF(Tableau1[[#This Row],[Régime d''utilisation (Quotidien ? Oui ou Non)]]="Oui","Oui","Non")</f>
        <v>Non</v>
      </c>
      <c r="I126" s="72" t="str">
        <f>IF(Tableau1[[#This Row],[Régime d''utilisation (Quotidien ? Oui ou Non)]]="Oui","Oui","Non")</f>
        <v>Non</v>
      </c>
      <c r="J126" s="72" t="str">
        <f>IF(Tableau1[[#This Row],[Régime d''utilisation (Quotidien ? Oui ou Non)]]="Oui","Oui","Non")</f>
        <v>Non</v>
      </c>
      <c r="K126" s="72" t="str">
        <f>IF(Tableau1[[#This Row],[Régime d''utilisation (Quotidien ? Oui ou Non)]]="Oui","Oui","Non")</f>
        <v>Non</v>
      </c>
      <c r="L126" s="72" t="str">
        <f>IF(Tableau1[[#This Row],[Régime d''utilisation (Quotidien ? Oui ou Non)]]="Oui","Oui","Non")</f>
        <v>Non</v>
      </c>
      <c r="M126" s="72" t="str">
        <f>IF(Tableau1[[#This Row],[Régime d''utilisation (Quotidien ? Oui ou Non)]]="Oui","Oui","Non")</f>
        <v>Non</v>
      </c>
      <c r="N126" s="72" t="str">
        <f>IF(Tableau1[[#This Row],[Régime d''utilisation (Quotidien ? Oui ou Non)]]="Oui","Oui","Non")</f>
        <v>Non</v>
      </c>
      <c r="O126" s="72" t="str">
        <f>IF(Tableau1[[#This Row],[Régime d''utilisation (Quotidien ? Oui ou Non)]]="Oui","Oui","Non")</f>
        <v>Non</v>
      </c>
      <c r="P126" s="76"/>
      <c r="Q126" s="76"/>
      <c r="R126" s="76"/>
      <c r="S126" s="52" t="str">
        <f t="shared" si="3"/>
        <v>Compris entre 00h00 et 5h00</v>
      </c>
      <c r="T126" s="76"/>
      <c r="U126" s="53" t="str">
        <f t="shared" si="4"/>
        <v>Voyageur</v>
      </c>
      <c r="V126" s="76"/>
      <c r="W126" s="76"/>
      <c r="X126" s="76"/>
      <c r="Y126" s="76"/>
      <c r="Z126" s="76"/>
      <c r="AA126" s="76"/>
      <c r="AB126" s="53">
        <f>400</f>
        <v>400</v>
      </c>
      <c r="AC126" s="78" t="str">
        <f>IF(Tableau1[[#This Row],[Type de réponse]]='Paramètre (masquer)'!$A$10,Tableau1[[#This Row],[Période de début *]],"")</f>
        <v/>
      </c>
      <c r="AD126" s="78" t="str">
        <f>IF(Tableau1[[#This Row],[Type de réponse]]='Paramètre (masquer)'!$A$10,Tableau1[[#This Row],[Période de fin *]],"")</f>
        <v/>
      </c>
      <c r="AE126" s="78" t="str">
        <f>IF(Tableau1[[#This Row],[Type de réponse]]='Paramètre (masquer)'!$A$10,Tableau1[[#This Row],[Nuit
LU/MA]],"")</f>
        <v/>
      </c>
      <c r="AF126" s="78" t="str">
        <f>IF(Tableau1[[#This Row],[Type de réponse]]='Paramètre (masquer)'!$A$10,Tableau1[[#This Row],[Nuit
MA/ME]],"")</f>
        <v/>
      </c>
      <c r="AG126" s="78" t="str">
        <f>IF(Tableau1[[#This Row],[Type de réponse]]='Paramètre (masquer)'!$A$10,Tableau1[[#This Row],[Nuit
ME/JE]],"")</f>
        <v/>
      </c>
      <c r="AH126" s="78" t="str">
        <f>IF(Tableau1[[#This Row],[Type de réponse]]='Paramètre (masquer)'!$A$10,Tableau1[[#This Row],[Nuit JE/VE]],"")</f>
        <v/>
      </c>
      <c r="AI126" s="78" t="str">
        <f>IF(Tableau1[[#This Row],[Type de réponse]]='Paramètre (masquer)'!$A$10,Tableau1[[#This Row],[Nuit
VE/SA]],"")</f>
        <v/>
      </c>
      <c r="AJ126" s="78" t="str">
        <f>IF(Tableau1[[#This Row],[Type de réponse]]='Paramètre (masquer)'!$A$10,Tableau1[[#This Row],[Nuit
SA/DI]],"")</f>
        <v/>
      </c>
      <c r="AK126" s="78" t="str">
        <f>IF(Tableau1[[#This Row],[Type de réponse]]='Paramètre (masquer)'!$A$10,Tableau1[[#This Row],[Nuit
DI/LU]],"")</f>
        <v/>
      </c>
      <c r="AL126" s="76" t="str">
        <f>IF(Tableau1[[#This Row],[Nuit
LU /MA]]="Oui",0,IF(Tableau1[[#This Row],[Nuit
LU /MA]]="Non",1,""))</f>
        <v/>
      </c>
      <c r="AM126" s="76" t="str">
        <f>IF(Tableau1[[#This Row],[Nuit
MA/ ME]]="Oui",0,IF(Tableau1[[#This Row],[Nuit
MA/ ME]]="Non",1,""))</f>
        <v/>
      </c>
      <c r="AN126" s="76" t="str">
        <f>IF(Tableau1[[#This Row],[Nuit
ME/ JE]]="Oui",0,IF(Tableau1[[#This Row],[Nuit
ME/ JE]]="Non",1,""))</f>
        <v/>
      </c>
      <c r="AO126" s="76" t="str">
        <f>IF(Tableau1[[#This Row],[Nuit JE/ VE]]="Oui",0,IF(Tableau1[[#This Row],[Nuit JE/ VE]]="Non",1,""))</f>
        <v/>
      </c>
      <c r="AP126" s="76" t="str">
        <f>IF(Tableau1[[#This Row],[Nuit
VE/ SA]]="Oui",0,IF(Tableau1[[#This Row],[Nuit
VE/ SA]]="Non",1,""))</f>
        <v/>
      </c>
      <c r="AQ126" s="76" t="str">
        <f>IF(Tableau1[[#This Row],[Nuit
SA/ DI]]="Oui",0,IF(Tableau1[[#This Row],[Nuit
SA/ DI]]="Non",1,""))</f>
        <v/>
      </c>
      <c r="AR126" s="76" t="str">
        <f>IF(Tableau1[[#This Row],[Nuit
DI/ LU]]="Oui",0,IF(Tableau1[[#This Row],[Nuit
DI/ LU]]="Non",1,""))</f>
        <v/>
      </c>
      <c r="AS126" s="76" t="str">
        <f>IF(Tableau1[[#This Row],[Type de réponse]]='Paramètre (masquer)'!$A$10,Tableau1[[#This Row],[FE]],"")</f>
        <v/>
      </c>
      <c r="AT126" s="76" t="str">
        <f>_xlfn.CONCAT(Tableau1[[#This Row],[LUN]:[DIM]])</f>
        <v/>
      </c>
      <c r="AU126" s="79"/>
      <c r="AV1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" s="76" t="e">
        <f>Tableau1[[#This Row],[Nbre de nuits sur la période]]*Tableau1[[#This Row],[Nombre de train accédant / nuit *]]</f>
        <v>#VALUE!</v>
      </c>
      <c r="AY126" s="76" t="e">
        <f>Tableau1[[#This Row],[Uo voies - nuit]]*((59*400/1000)+5)</f>
        <v>#VALUE!</v>
      </c>
    </row>
    <row r="127" spans="1:51" ht="15.75">
      <c r="A127" s="51">
        <f t="shared" si="5"/>
        <v>114</v>
      </c>
      <c r="B127" s="85"/>
      <c r="C127" s="52" t="str">
        <f>IFERROR(VLOOKUP(Tableau1[[#This Row],[Site *
Un fichier Excel par DT]],Tableau7[[#All],[Nom de la gare]:[EIC]],5,FALSE),"")</f>
        <v/>
      </c>
      <c r="D127" s="77"/>
      <c r="E127" s="74"/>
      <c r="F127" s="74"/>
      <c r="G127" s="76"/>
      <c r="H127" s="72" t="str">
        <f>IF(Tableau1[[#This Row],[Régime d''utilisation (Quotidien ? Oui ou Non)]]="Oui","Oui","Non")</f>
        <v>Non</v>
      </c>
      <c r="I127" s="72" t="str">
        <f>IF(Tableau1[[#This Row],[Régime d''utilisation (Quotidien ? Oui ou Non)]]="Oui","Oui","Non")</f>
        <v>Non</v>
      </c>
      <c r="J127" s="72" t="str">
        <f>IF(Tableau1[[#This Row],[Régime d''utilisation (Quotidien ? Oui ou Non)]]="Oui","Oui","Non")</f>
        <v>Non</v>
      </c>
      <c r="K127" s="72" t="str">
        <f>IF(Tableau1[[#This Row],[Régime d''utilisation (Quotidien ? Oui ou Non)]]="Oui","Oui","Non")</f>
        <v>Non</v>
      </c>
      <c r="L127" s="72" t="str">
        <f>IF(Tableau1[[#This Row],[Régime d''utilisation (Quotidien ? Oui ou Non)]]="Oui","Oui","Non")</f>
        <v>Non</v>
      </c>
      <c r="M127" s="72" t="str">
        <f>IF(Tableau1[[#This Row],[Régime d''utilisation (Quotidien ? Oui ou Non)]]="Oui","Oui","Non")</f>
        <v>Non</v>
      </c>
      <c r="N127" s="72" t="str">
        <f>IF(Tableau1[[#This Row],[Régime d''utilisation (Quotidien ? Oui ou Non)]]="Oui","Oui","Non")</f>
        <v>Non</v>
      </c>
      <c r="O127" s="72" t="str">
        <f>IF(Tableau1[[#This Row],[Régime d''utilisation (Quotidien ? Oui ou Non)]]="Oui","Oui","Non")</f>
        <v>Non</v>
      </c>
      <c r="P127" s="76"/>
      <c r="Q127" s="76"/>
      <c r="R127" s="76"/>
      <c r="S127" s="52" t="str">
        <f t="shared" si="3"/>
        <v>Compris entre 00h00 et 5h00</v>
      </c>
      <c r="T127" s="76"/>
      <c r="U127" s="53" t="str">
        <f t="shared" si="4"/>
        <v>Voyageur</v>
      </c>
      <c r="V127" s="76"/>
      <c r="W127" s="76"/>
      <c r="X127" s="76"/>
      <c r="Y127" s="76"/>
      <c r="Z127" s="76"/>
      <c r="AA127" s="76"/>
      <c r="AB127" s="53">
        <f>400</f>
        <v>400</v>
      </c>
      <c r="AC127" s="78" t="str">
        <f>IF(Tableau1[[#This Row],[Type de réponse]]='Paramètre (masquer)'!$A$10,Tableau1[[#This Row],[Période de début *]],"")</f>
        <v/>
      </c>
      <c r="AD127" s="78" t="str">
        <f>IF(Tableau1[[#This Row],[Type de réponse]]='Paramètre (masquer)'!$A$10,Tableau1[[#This Row],[Période de fin *]],"")</f>
        <v/>
      </c>
      <c r="AE127" s="78" t="str">
        <f>IF(Tableau1[[#This Row],[Type de réponse]]='Paramètre (masquer)'!$A$10,Tableau1[[#This Row],[Nuit
LU/MA]],"")</f>
        <v/>
      </c>
      <c r="AF127" s="78" t="str">
        <f>IF(Tableau1[[#This Row],[Type de réponse]]='Paramètre (masquer)'!$A$10,Tableau1[[#This Row],[Nuit
MA/ME]],"")</f>
        <v/>
      </c>
      <c r="AG127" s="78" t="str">
        <f>IF(Tableau1[[#This Row],[Type de réponse]]='Paramètre (masquer)'!$A$10,Tableau1[[#This Row],[Nuit
ME/JE]],"")</f>
        <v/>
      </c>
      <c r="AH127" s="78" t="str">
        <f>IF(Tableau1[[#This Row],[Type de réponse]]='Paramètre (masquer)'!$A$10,Tableau1[[#This Row],[Nuit JE/VE]],"")</f>
        <v/>
      </c>
      <c r="AI127" s="78" t="str">
        <f>IF(Tableau1[[#This Row],[Type de réponse]]='Paramètre (masquer)'!$A$10,Tableau1[[#This Row],[Nuit
VE/SA]],"")</f>
        <v/>
      </c>
      <c r="AJ127" s="78" t="str">
        <f>IF(Tableau1[[#This Row],[Type de réponse]]='Paramètre (masquer)'!$A$10,Tableau1[[#This Row],[Nuit
SA/DI]],"")</f>
        <v/>
      </c>
      <c r="AK127" s="78" t="str">
        <f>IF(Tableau1[[#This Row],[Type de réponse]]='Paramètre (masquer)'!$A$10,Tableau1[[#This Row],[Nuit
DI/LU]],"")</f>
        <v/>
      </c>
      <c r="AL127" s="76" t="str">
        <f>IF(Tableau1[[#This Row],[Nuit
LU /MA]]="Oui",0,IF(Tableau1[[#This Row],[Nuit
LU /MA]]="Non",1,""))</f>
        <v/>
      </c>
      <c r="AM127" s="76" t="str">
        <f>IF(Tableau1[[#This Row],[Nuit
MA/ ME]]="Oui",0,IF(Tableau1[[#This Row],[Nuit
MA/ ME]]="Non",1,""))</f>
        <v/>
      </c>
      <c r="AN127" s="76" t="str">
        <f>IF(Tableau1[[#This Row],[Nuit
ME/ JE]]="Oui",0,IF(Tableau1[[#This Row],[Nuit
ME/ JE]]="Non",1,""))</f>
        <v/>
      </c>
      <c r="AO127" s="76" t="str">
        <f>IF(Tableau1[[#This Row],[Nuit JE/ VE]]="Oui",0,IF(Tableau1[[#This Row],[Nuit JE/ VE]]="Non",1,""))</f>
        <v/>
      </c>
      <c r="AP127" s="76" t="str">
        <f>IF(Tableau1[[#This Row],[Nuit
VE/ SA]]="Oui",0,IF(Tableau1[[#This Row],[Nuit
VE/ SA]]="Non",1,""))</f>
        <v/>
      </c>
      <c r="AQ127" s="76" t="str">
        <f>IF(Tableau1[[#This Row],[Nuit
SA/ DI]]="Oui",0,IF(Tableau1[[#This Row],[Nuit
SA/ DI]]="Non",1,""))</f>
        <v/>
      </c>
      <c r="AR127" s="76" t="str">
        <f>IF(Tableau1[[#This Row],[Nuit
DI/ LU]]="Oui",0,IF(Tableau1[[#This Row],[Nuit
DI/ LU]]="Non",1,""))</f>
        <v/>
      </c>
      <c r="AS127" s="76" t="str">
        <f>IF(Tableau1[[#This Row],[Type de réponse]]='Paramètre (masquer)'!$A$10,Tableau1[[#This Row],[FE]],"")</f>
        <v/>
      </c>
      <c r="AT127" s="76" t="str">
        <f>_xlfn.CONCAT(Tableau1[[#This Row],[LUN]:[DIM]])</f>
        <v/>
      </c>
      <c r="AU127" s="79"/>
      <c r="AV1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" s="76" t="e">
        <f>Tableau1[[#This Row],[Nbre de nuits sur la période]]*Tableau1[[#This Row],[Nombre de train accédant / nuit *]]</f>
        <v>#VALUE!</v>
      </c>
      <c r="AY127" s="76" t="e">
        <f>Tableau1[[#This Row],[Uo voies - nuit]]*((59*400/1000)+5)</f>
        <v>#VALUE!</v>
      </c>
    </row>
    <row r="128" spans="1:51" ht="15.75">
      <c r="A128" s="51">
        <f t="shared" si="5"/>
        <v>115</v>
      </c>
      <c r="B128" s="85"/>
      <c r="C128" s="52" t="str">
        <f>IFERROR(VLOOKUP(Tableau1[[#This Row],[Site *
Un fichier Excel par DT]],Tableau7[[#All],[Nom de la gare]:[EIC]],5,FALSE),"")</f>
        <v/>
      </c>
      <c r="D128" s="77"/>
      <c r="E128" s="74"/>
      <c r="F128" s="74"/>
      <c r="G128" s="76"/>
      <c r="H128" s="72" t="str">
        <f>IF(Tableau1[[#This Row],[Régime d''utilisation (Quotidien ? Oui ou Non)]]="Oui","Oui","Non")</f>
        <v>Non</v>
      </c>
      <c r="I128" s="72" t="str">
        <f>IF(Tableau1[[#This Row],[Régime d''utilisation (Quotidien ? Oui ou Non)]]="Oui","Oui","Non")</f>
        <v>Non</v>
      </c>
      <c r="J128" s="72" t="str">
        <f>IF(Tableau1[[#This Row],[Régime d''utilisation (Quotidien ? Oui ou Non)]]="Oui","Oui","Non")</f>
        <v>Non</v>
      </c>
      <c r="K128" s="72" t="str">
        <f>IF(Tableau1[[#This Row],[Régime d''utilisation (Quotidien ? Oui ou Non)]]="Oui","Oui","Non")</f>
        <v>Non</v>
      </c>
      <c r="L128" s="72" t="str">
        <f>IF(Tableau1[[#This Row],[Régime d''utilisation (Quotidien ? Oui ou Non)]]="Oui","Oui","Non")</f>
        <v>Non</v>
      </c>
      <c r="M128" s="72" t="str">
        <f>IF(Tableau1[[#This Row],[Régime d''utilisation (Quotidien ? Oui ou Non)]]="Oui","Oui","Non")</f>
        <v>Non</v>
      </c>
      <c r="N128" s="72" t="str">
        <f>IF(Tableau1[[#This Row],[Régime d''utilisation (Quotidien ? Oui ou Non)]]="Oui","Oui","Non")</f>
        <v>Non</v>
      </c>
      <c r="O128" s="72" t="str">
        <f>IF(Tableau1[[#This Row],[Régime d''utilisation (Quotidien ? Oui ou Non)]]="Oui","Oui","Non")</f>
        <v>Non</v>
      </c>
      <c r="P128" s="76"/>
      <c r="Q128" s="76"/>
      <c r="R128" s="76"/>
      <c r="S128" s="52" t="str">
        <f t="shared" si="3"/>
        <v>Compris entre 00h00 et 5h00</v>
      </c>
      <c r="T128" s="76"/>
      <c r="U128" s="53" t="str">
        <f t="shared" si="4"/>
        <v>Voyageur</v>
      </c>
      <c r="V128" s="76"/>
      <c r="W128" s="76"/>
      <c r="X128" s="76"/>
      <c r="Y128" s="76"/>
      <c r="Z128" s="76"/>
      <c r="AA128" s="76"/>
      <c r="AB128" s="53">
        <f>400</f>
        <v>400</v>
      </c>
      <c r="AC128" s="78" t="str">
        <f>IF(Tableau1[[#This Row],[Type de réponse]]='Paramètre (masquer)'!$A$10,Tableau1[[#This Row],[Période de début *]],"")</f>
        <v/>
      </c>
      <c r="AD128" s="78" t="str">
        <f>IF(Tableau1[[#This Row],[Type de réponse]]='Paramètre (masquer)'!$A$10,Tableau1[[#This Row],[Période de fin *]],"")</f>
        <v/>
      </c>
      <c r="AE128" s="78" t="str">
        <f>IF(Tableau1[[#This Row],[Type de réponse]]='Paramètre (masquer)'!$A$10,Tableau1[[#This Row],[Nuit
LU/MA]],"")</f>
        <v/>
      </c>
      <c r="AF128" s="78" t="str">
        <f>IF(Tableau1[[#This Row],[Type de réponse]]='Paramètre (masquer)'!$A$10,Tableau1[[#This Row],[Nuit
MA/ME]],"")</f>
        <v/>
      </c>
      <c r="AG128" s="78" t="str">
        <f>IF(Tableau1[[#This Row],[Type de réponse]]='Paramètre (masquer)'!$A$10,Tableau1[[#This Row],[Nuit
ME/JE]],"")</f>
        <v/>
      </c>
      <c r="AH128" s="78" t="str">
        <f>IF(Tableau1[[#This Row],[Type de réponse]]='Paramètre (masquer)'!$A$10,Tableau1[[#This Row],[Nuit JE/VE]],"")</f>
        <v/>
      </c>
      <c r="AI128" s="78" t="str">
        <f>IF(Tableau1[[#This Row],[Type de réponse]]='Paramètre (masquer)'!$A$10,Tableau1[[#This Row],[Nuit
VE/SA]],"")</f>
        <v/>
      </c>
      <c r="AJ128" s="78" t="str">
        <f>IF(Tableau1[[#This Row],[Type de réponse]]='Paramètre (masquer)'!$A$10,Tableau1[[#This Row],[Nuit
SA/DI]],"")</f>
        <v/>
      </c>
      <c r="AK128" s="78" t="str">
        <f>IF(Tableau1[[#This Row],[Type de réponse]]='Paramètre (masquer)'!$A$10,Tableau1[[#This Row],[Nuit
DI/LU]],"")</f>
        <v/>
      </c>
      <c r="AL128" s="76" t="str">
        <f>IF(Tableau1[[#This Row],[Nuit
LU /MA]]="Oui",0,IF(Tableau1[[#This Row],[Nuit
LU /MA]]="Non",1,""))</f>
        <v/>
      </c>
      <c r="AM128" s="76" t="str">
        <f>IF(Tableau1[[#This Row],[Nuit
MA/ ME]]="Oui",0,IF(Tableau1[[#This Row],[Nuit
MA/ ME]]="Non",1,""))</f>
        <v/>
      </c>
      <c r="AN128" s="76" t="str">
        <f>IF(Tableau1[[#This Row],[Nuit
ME/ JE]]="Oui",0,IF(Tableau1[[#This Row],[Nuit
ME/ JE]]="Non",1,""))</f>
        <v/>
      </c>
      <c r="AO128" s="76" t="str">
        <f>IF(Tableau1[[#This Row],[Nuit JE/ VE]]="Oui",0,IF(Tableau1[[#This Row],[Nuit JE/ VE]]="Non",1,""))</f>
        <v/>
      </c>
      <c r="AP128" s="76" t="str">
        <f>IF(Tableau1[[#This Row],[Nuit
VE/ SA]]="Oui",0,IF(Tableau1[[#This Row],[Nuit
VE/ SA]]="Non",1,""))</f>
        <v/>
      </c>
      <c r="AQ128" s="76" t="str">
        <f>IF(Tableau1[[#This Row],[Nuit
SA/ DI]]="Oui",0,IF(Tableau1[[#This Row],[Nuit
SA/ DI]]="Non",1,""))</f>
        <v/>
      </c>
      <c r="AR128" s="76" t="str">
        <f>IF(Tableau1[[#This Row],[Nuit
DI/ LU]]="Oui",0,IF(Tableau1[[#This Row],[Nuit
DI/ LU]]="Non",1,""))</f>
        <v/>
      </c>
      <c r="AS128" s="76" t="str">
        <f>IF(Tableau1[[#This Row],[Type de réponse]]='Paramètre (masquer)'!$A$10,Tableau1[[#This Row],[FE]],"")</f>
        <v/>
      </c>
      <c r="AT128" s="76" t="str">
        <f>_xlfn.CONCAT(Tableau1[[#This Row],[LUN]:[DIM]])</f>
        <v/>
      </c>
      <c r="AU128" s="79"/>
      <c r="AV1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" s="76" t="e">
        <f>Tableau1[[#This Row],[Nbre de nuits sur la période]]*Tableau1[[#This Row],[Nombre de train accédant / nuit *]]</f>
        <v>#VALUE!</v>
      </c>
      <c r="AY128" s="76" t="e">
        <f>Tableau1[[#This Row],[Uo voies - nuit]]*((59*400/1000)+5)</f>
        <v>#VALUE!</v>
      </c>
    </row>
    <row r="129" spans="1:51" ht="15.75">
      <c r="A129" s="51">
        <f t="shared" si="5"/>
        <v>116</v>
      </c>
      <c r="B129" s="85"/>
      <c r="C129" s="52" t="str">
        <f>IFERROR(VLOOKUP(Tableau1[[#This Row],[Site *
Un fichier Excel par DT]],Tableau7[[#All],[Nom de la gare]:[EIC]],5,FALSE),"")</f>
        <v/>
      </c>
      <c r="D129" s="77"/>
      <c r="E129" s="74"/>
      <c r="F129" s="74"/>
      <c r="G129" s="76"/>
      <c r="H129" s="72" t="str">
        <f>IF(Tableau1[[#This Row],[Régime d''utilisation (Quotidien ? Oui ou Non)]]="Oui","Oui","Non")</f>
        <v>Non</v>
      </c>
      <c r="I129" s="72" t="str">
        <f>IF(Tableau1[[#This Row],[Régime d''utilisation (Quotidien ? Oui ou Non)]]="Oui","Oui","Non")</f>
        <v>Non</v>
      </c>
      <c r="J129" s="72" t="str">
        <f>IF(Tableau1[[#This Row],[Régime d''utilisation (Quotidien ? Oui ou Non)]]="Oui","Oui","Non")</f>
        <v>Non</v>
      </c>
      <c r="K129" s="72" t="str">
        <f>IF(Tableau1[[#This Row],[Régime d''utilisation (Quotidien ? Oui ou Non)]]="Oui","Oui","Non")</f>
        <v>Non</v>
      </c>
      <c r="L129" s="72" t="str">
        <f>IF(Tableau1[[#This Row],[Régime d''utilisation (Quotidien ? Oui ou Non)]]="Oui","Oui","Non")</f>
        <v>Non</v>
      </c>
      <c r="M129" s="72" t="str">
        <f>IF(Tableau1[[#This Row],[Régime d''utilisation (Quotidien ? Oui ou Non)]]="Oui","Oui","Non")</f>
        <v>Non</v>
      </c>
      <c r="N129" s="72" t="str">
        <f>IF(Tableau1[[#This Row],[Régime d''utilisation (Quotidien ? Oui ou Non)]]="Oui","Oui","Non")</f>
        <v>Non</v>
      </c>
      <c r="O129" s="72" t="str">
        <f>IF(Tableau1[[#This Row],[Régime d''utilisation (Quotidien ? Oui ou Non)]]="Oui","Oui","Non")</f>
        <v>Non</v>
      </c>
      <c r="P129" s="76"/>
      <c r="Q129" s="76"/>
      <c r="R129" s="76"/>
      <c r="S129" s="52" t="str">
        <f t="shared" si="3"/>
        <v>Compris entre 00h00 et 5h00</v>
      </c>
      <c r="T129" s="76"/>
      <c r="U129" s="53" t="str">
        <f t="shared" si="4"/>
        <v>Voyageur</v>
      </c>
      <c r="V129" s="76"/>
      <c r="W129" s="76"/>
      <c r="X129" s="76"/>
      <c r="Y129" s="76"/>
      <c r="Z129" s="76"/>
      <c r="AA129" s="76"/>
      <c r="AB129" s="53">
        <f>400</f>
        <v>400</v>
      </c>
      <c r="AC129" s="78" t="str">
        <f>IF(Tableau1[[#This Row],[Type de réponse]]='Paramètre (masquer)'!$A$10,Tableau1[[#This Row],[Période de début *]],"")</f>
        <v/>
      </c>
      <c r="AD129" s="78" t="str">
        <f>IF(Tableau1[[#This Row],[Type de réponse]]='Paramètre (masquer)'!$A$10,Tableau1[[#This Row],[Période de fin *]],"")</f>
        <v/>
      </c>
      <c r="AE129" s="78" t="str">
        <f>IF(Tableau1[[#This Row],[Type de réponse]]='Paramètre (masquer)'!$A$10,Tableau1[[#This Row],[Nuit
LU/MA]],"")</f>
        <v/>
      </c>
      <c r="AF129" s="78" t="str">
        <f>IF(Tableau1[[#This Row],[Type de réponse]]='Paramètre (masquer)'!$A$10,Tableau1[[#This Row],[Nuit
MA/ME]],"")</f>
        <v/>
      </c>
      <c r="AG129" s="78" t="str">
        <f>IF(Tableau1[[#This Row],[Type de réponse]]='Paramètre (masquer)'!$A$10,Tableau1[[#This Row],[Nuit
ME/JE]],"")</f>
        <v/>
      </c>
      <c r="AH129" s="78" t="str">
        <f>IF(Tableau1[[#This Row],[Type de réponse]]='Paramètre (masquer)'!$A$10,Tableau1[[#This Row],[Nuit JE/VE]],"")</f>
        <v/>
      </c>
      <c r="AI129" s="78" t="str">
        <f>IF(Tableau1[[#This Row],[Type de réponse]]='Paramètre (masquer)'!$A$10,Tableau1[[#This Row],[Nuit
VE/SA]],"")</f>
        <v/>
      </c>
      <c r="AJ129" s="78" t="str">
        <f>IF(Tableau1[[#This Row],[Type de réponse]]='Paramètre (masquer)'!$A$10,Tableau1[[#This Row],[Nuit
SA/DI]],"")</f>
        <v/>
      </c>
      <c r="AK129" s="78" t="str">
        <f>IF(Tableau1[[#This Row],[Type de réponse]]='Paramètre (masquer)'!$A$10,Tableau1[[#This Row],[Nuit
DI/LU]],"")</f>
        <v/>
      </c>
      <c r="AL129" s="76" t="str">
        <f>IF(Tableau1[[#This Row],[Nuit
LU /MA]]="Oui",0,IF(Tableau1[[#This Row],[Nuit
LU /MA]]="Non",1,""))</f>
        <v/>
      </c>
      <c r="AM129" s="76" t="str">
        <f>IF(Tableau1[[#This Row],[Nuit
MA/ ME]]="Oui",0,IF(Tableau1[[#This Row],[Nuit
MA/ ME]]="Non",1,""))</f>
        <v/>
      </c>
      <c r="AN129" s="76" t="str">
        <f>IF(Tableau1[[#This Row],[Nuit
ME/ JE]]="Oui",0,IF(Tableau1[[#This Row],[Nuit
ME/ JE]]="Non",1,""))</f>
        <v/>
      </c>
      <c r="AO129" s="76" t="str">
        <f>IF(Tableau1[[#This Row],[Nuit JE/ VE]]="Oui",0,IF(Tableau1[[#This Row],[Nuit JE/ VE]]="Non",1,""))</f>
        <v/>
      </c>
      <c r="AP129" s="76" t="str">
        <f>IF(Tableau1[[#This Row],[Nuit
VE/ SA]]="Oui",0,IF(Tableau1[[#This Row],[Nuit
VE/ SA]]="Non",1,""))</f>
        <v/>
      </c>
      <c r="AQ129" s="76" t="str">
        <f>IF(Tableau1[[#This Row],[Nuit
SA/ DI]]="Oui",0,IF(Tableau1[[#This Row],[Nuit
SA/ DI]]="Non",1,""))</f>
        <v/>
      </c>
      <c r="AR129" s="76" t="str">
        <f>IF(Tableau1[[#This Row],[Nuit
DI/ LU]]="Oui",0,IF(Tableau1[[#This Row],[Nuit
DI/ LU]]="Non",1,""))</f>
        <v/>
      </c>
      <c r="AS129" s="76" t="str">
        <f>IF(Tableau1[[#This Row],[Type de réponse]]='Paramètre (masquer)'!$A$10,Tableau1[[#This Row],[FE]],"")</f>
        <v/>
      </c>
      <c r="AT129" s="76" t="str">
        <f>_xlfn.CONCAT(Tableau1[[#This Row],[LUN]:[DIM]])</f>
        <v/>
      </c>
      <c r="AU129" s="79"/>
      <c r="AV1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" s="76" t="e">
        <f>Tableau1[[#This Row],[Nbre de nuits sur la période]]*Tableau1[[#This Row],[Nombre de train accédant / nuit *]]</f>
        <v>#VALUE!</v>
      </c>
      <c r="AY129" s="76" t="e">
        <f>Tableau1[[#This Row],[Uo voies - nuit]]*((59*400/1000)+5)</f>
        <v>#VALUE!</v>
      </c>
    </row>
    <row r="130" spans="1:51" ht="15.75">
      <c r="A130" s="51">
        <f t="shared" si="5"/>
        <v>117</v>
      </c>
      <c r="B130" s="85"/>
      <c r="C130" s="52" t="str">
        <f>IFERROR(VLOOKUP(Tableau1[[#This Row],[Site *
Un fichier Excel par DT]],Tableau7[[#All],[Nom de la gare]:[EIC]],5,FALSE),"")</f>
        <v/>
      </c>
      <c r="D130" s="77"/>
      <c r="E130" s="74"/>
      <c r="F130" s="74"/>
      <c r="G130" s="76"/>
      <c r="H130" s="72" t="str">
        <f>IF(Tableau1[[#This Row],[Régime d''utilisation (Quotidien ? Oui ou Non)]]="Oui","Oui","Non")</f>
        <v>Non</v>
      </c>
      <c r="I130" s="72" t="str">
        <f>IF(Tableau1[[#This Row],[Régime d''utilisation (Quotidien ? Oui ou Non)]]="Oui","Oui","Non")</f>
        <v>Non</v>
      </c>
      <c r="J130" s="72" t="str">
        <f>IF(Tableau1[[#This Row],[Régime d''utilisation (Quotidien ? Oui ou Non)]]="Oui","Oui","Non")</f>
        <v>Non</v>
      </c>
      <c r="K130" s="72" t="str">
        <f>IF(Tableau1[[#This Row],[Régime d''utilisation (Quotidien ? Oui ou Non)]]="Oui","Oui","Non")</f>
        <v>Non</v>
      </c>
      <c r="L130" s="72" t="str">
        <f>IF(Tableau1[[#This Row],[Régime d''utilisation (Quotidien ? Oui ou Non)]]="Oui","Oui","Non")</f>
        <v>Non</v>
      </c>
      <c r="M130" s="72" t="str">
        <f>IF(Tableau1[[#This Row],[Régime d''utilisation (Quotidien ? Oui ou Non)]]="Oui","Oui","Non")</f>
        <v>Non</v>
      </c>
      <c r="N130" s="72" t="str">
        <f>IF(Tableau1[[#This Row],[Régime d''utilisation (Quotidien ? Oui ou Non)]]="Oui","Oui","Non")</f>
        <v>Non</v>
      </c>
      <c r="O130" s="72" t="str">
        <f>IF(Tableau1[[#This Row],[Régime d''utilisation (Quotidien ? Oui ou Non)]]="Oui","Oui","Non")</f>
        <v>Non</v>
      </c>
      <c r="P130" s="76"/>
      <c r="Q130" s="76"/>
      <c r="R130" s="76"/>
      <c r="S130" s="52" t="str">
        <f t="shared" si="3"/>
        <v>Compris entre 00h00 et 5h00</v>
      </c>
      <c r="T130" s="76"/>
      <c r="U130" s="53" t="str">
        <f t="shared" si="4"/>
        <v>Voyageur</v>
      </c>
      <c r="V130" s="76"/>
      <c r="W130" s="76"/>
      <c r="X130" s="76"/>
      <c r="Y130" s="76"/>
      <c r="Z130" s="76"/>
      <c r="AA130" s="76"/>
      <c r="AB130" s="53">
        <f>400</f>
        <v>400</v>
      </c>
      <c r="AC130" s="78" t="str">
        <f>IF(Tableau1[[#This Row],[Type de réponse]]='Paramètre (masquer)'!$A$10,Tableau1[[#This Row],[Période de début *]],"")</f>
        <v/>
      </c>
      <c r="AD130" s="78" t="str">
        <f>IF(Tableau1[[#This Row],[Type de réponse]]='Paramètre (masquer)'!$A$10,Tableau1[[#This Row],[Période de fin *]],"")</f>
        <v/>
      </c>
      <c r="AE130" s="78" t="str">
        <f>IF(Tableau1[[#This Row],[Type de réponse]]='Paramètre (masquer)'!$A$10,Tableau1[[#This Row],[Nuit
LU/MA]],"")</f>
        <v/>
      </c>
      <c r="AF130" s="78" t="str">
        <f>IF(Tableau1[[#This Row],[Type de réponse]]='Paramètre (masquer)'!$A$10,Tableau1[[#This Row],[Nuit
MA/ME]],"")</f>
        <v/>
      </c>
      <c r="AG130" s="78" t="str">
        <f>IF(Tableau1[[#This Row],[Type de réponse]]='Paramètre (masquer)'!$A$10,Tableau1[[#This Row],[Nuit
ME/JE]],"")</f>
        <v/>
      </c>
      <c r="AH130" s="78" t="str">
        <f>IF(Tableau1[[#This Row],[Type de réponse]]='Paramètre (masquer)'!$A$10,Tableau1[[#This Row],[Nuit JE/VE]],"")</f>
        <v/>
      </c>
      <c r="AI130" s="78" t="str">
        <f>IF(Tableau1[[#This Row],[Type de réponse]]='Paramètre (masquer)'!$A$10,Tableau1[[#This Row],[Nuit
VE/SA]],"")</f>
        <v/>
      </c>
      <c r="AJ130" s="78" t="str">
        <f>IF(Tableau1[[#This Row],[Type de réponse]]='Paramètre (masquer)'!$A$10,Tableau1[[#This Row],[Nuit
SA/DI]],"")</f>
        <v/>
      </c>
      <c r="AK130" s="78" t="str">
        <f>IF(Tableau1[[#This Row],[Type de réponse]]='Paramètre (masquer)'!$A$10,Tableau1[[#This Row],[Nuit
DI/LU]],"")</f>
        <v/>
      </c>
      <c r="AL130" s="76" t="str">
        <f>IF(Tableau1[[#This Row],[Nuit
LU /MA]]="Oui",0,IF(Tableau1[[#This Row],[Nuit
LU /MA]]="Non",1,""))</f>
        <v/>
      </c>
      <c r="AM130" s="76" t="str">
        <f>IF(Tableau1[[#This Row],[Nuit
MA/ ME]]="Oui",0,IF(Tableau1[[#This Row],[Nuit
MA/ ME]]="Non",1,""))</f>
        <v/>
      </c>
      <c r="AN130" s="76" t="str">
        <f>IF(Tableau1[[#This Row],[Nuit
ME/ JE]]="Oui",0,IF(Tableau1[[#This Row],[Nuit
ME/ JE]]="Non",1,""))</f>
        <v/>
      </c>
      <c r="AO130" s="76" t="str">
        <f>IF(Tableau1[[#This Row],[Nuit JE/ VE]]="Oui",0,IF(Tableau1[[#This Row],[Nuit JE/ VE]]="Non",1,""))</f>
        <v/>
      </c>
      <c r="AP130" s="76" t="str">
        <f>IF(Tableau1[[#This Row],[Nuit
VE/ SA]]="Oui",0,IF(Tableau1[[#This Row],[Nuit
VE/ SA]]="Non",1,""))</f>
        <v/>
      </c>
      <c r="AQ130" s="76" t="str">
        <f>IF(Tableau1[[#This Row],[Nuit
SA/ DI]]="Oui",0,IF(Tableau1[[#This Row],[Nuit
SA/ DI]]="Non",1,""))</f>
        <v/>
      </c>
      <c r="AR130" s="76" t="str">
        <f>IF(Tableau1[[#This Row],[Nuit
DI/ LU]]="Oui",0,IF(Tableau1[[#This Row],[Nuit
DI/ LU]]="Non",1,""))</f>
        <v/>
      </c>
      <c r="AS130" s="76" t="str">
        <f>IF(Tableau1[[#This Row],[Type de réponse]]='Paramètre (masquer)'!$A$10,Tableau1[[#This Row],[FE]],"")</f>
        <v/>
      </c>
      <c r="AT130" s="76" t="str">
        <f>_xlfn.CONCAT(Tableau1[[#This Row],[LUN]:[DIM]])</f>
        <v/>
      </c>
      <c r="AU130" s="79"/>
      <c r="AV1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" s="76" t="e">
        <f>Tableau1[[#This Row],[Nbre de nuits sur la période]]*Tableau1[[#This Row],[Nombre de train accédant / nuit *]]</f>
        <v>#VALUE!</v>
      </c>
      <c r="AY130" s="76" t="e">
        <f>Tableau1[[#This Row],[Uo voies - nuit]]*((59*400/1000)+5)</f>
        <v>#VALUE!</v>
      </c>
    </row>
    <row r="131" spans="1:51" ht="15.75">
      <c r="A131" s="51">
        <f t="shared" si="5"/>
        <v>118</v>
      </c>
      <c r="B131" s="85"/>
      <c r="C131" s="52" t="str">
        <f>IFERROR(VLOOKUP(Tableau1[[#This Row],[Site *
Un fichier Excel par DT]],Tableau7[[#All],[Nom de la gare]:[EIC]],5,FALSE),"")</f>
        <v/>
      </c>
      <c r="D131" s="77"/>
      <c r="E131" s="74"/>
      <c r="F131" s="74"/>
      <c r="G131" s="76"/>
      <c r="H131" s="72" t="str">
        <f>IF(Tableau1[[#This Row],[Régime d''utilisation (Quotidien ? Oui ou Non)]]="Oui","Oui","Non")</f>
        <v>Non</v>
      </c>
      <c r="I131" s="72" t="str">
        <f>IF(Tableau1[[#This Row],[Régime d''utilisation (Quotidien ? Oui ou Non)]]="Oui","Oui","Non")</f>
        <v>Non</v>
      </c>
      <c r="J131" s="72" t="str">
        <f>IF(Tableau1[[#This Row],[Régime d''utilisation (Quotidien ? Oui ou Non)]]="Oui","Oui","Non")</f>
        <v>Non</v>
      </c>
      <c r="K131" s="72" t="str">
        <f>IF(Tableau1[[#This Row],[Régime d''utilisation (Quotidien ? Oui ou Non)]]="Oui","Oui","Non")</f>
        <v>Non</v>
      </c>
      <c r="L131" s="72" t="str">
        <f>IF(Tableau1[[#This Row],[Régime d''utilisation (Quotidien ? Oui ou Non)]]="Oui","Oui","Non")</f>
        <v>Non</v>
      </c>
      <c r="M131" s="72" t="str">
        <f>IF(Tableau1[[#This Row],[Régime d''utilisation (Quotidien ? Oui ou Non)]]="Oui","Oui","Non")</f>
        <v>Non</v>
      </c>
      <c r="N131" s="72" t="str">
        <f>IF(Tableau1[[#This Row],[Régime d''utilisation (Quotidien ? Oui ou Non)]]="Oui","Oui","Non")</f>
        <v>Non</v>
      </c>
      <c r="O131" s="72" t="str">
        <f>IF(Tableau1[[#This Row],[Régime d''utilisation (Quotidien ? Oui ou Non)]]="Oui","Oui","Non")</f>
        <v>Non</v>
      </c>
      <c r="P131" s="76"/>
      <c r="Q131" s="76"/>
      <c r="R131" s="76"/>
      <c r="S131" s="52" t="str">
        <f t="shared" si="3"/>
        <v>Compris entre 00h00 et 5h00</v>
      </c>
      <c r="T131" s="76"/>
      <c r="U131" s="53" t="str">
        <f t="shared" si="4"/>
        <v>Voyageur</v>
      </c>
      <c r="V131" s="76"/>
      <c r="W131" s="76"/>
      <c r="X131" s="76"/>
      <c r="Y131" s="76"/>
      <c r="Z131" s="76"/>
      <c r="AA131" s="76"/>
      <c r="AB131" s="53">
        <f>400</f>
        <v>400</v>
      </c>
      <c r="AC131" s="78" t="str">
        <f>IF(Tableau1[[#This Row],[Type de réponse]]='Paramètre (masquer)'!$A$10,Tableau1[[#This Row],[Période de début *]],"")</f>
        <v/>
      </c>
      <c r="AD131" s="78" t="str">
        <f>IF(Tableau1[[#This Row],[Type de réponse]]='Paramètre (masquer)'!$A$10,Tableau1[[#This Row],[Période de fin *]],"")</f>
        <v/>
      </c>
      <c r="AE131" s="78" t="str">
        <f>IF(Tableau1[[#This Row],[Type de réponse]]='Paramètre (masquer)'!$A$10,Tableau1[[#This Row],[Nuit
LU/MA]],"")</f>
        <v/>
      </c>
      <c r="AF131" s="78" t="str">
        <f>IF(Tableau1[[#This Row],[Type de réponse]]='Paramètre (masquer)'!$A$10,Tableau1[[#This Row],[Nuit
MA/ME]],"")</f>
        <v/>
      </c>
      <c r="AG131" s="78" t="str">
        <f>IF(Tableau1[[#This Row],[Type de réponse]]='Paramètre (masquer)'!$A$10,Tableau1[[#This Row],[Nuit
ME/JE]],"")</f>
        <v/>
      </c>
      <c r="AH131" s="78" t="str">
        <f>IF(Tableau1[[#This Row],[Type de réponse]]='Paramètre (masquer)'!$A$10,Tableau1[[#This Row],[Nuit JE/VE]],"")</f>
        <v/>
      </c>
      <c r="AI131" s="78" t="str">
        <f>IF(Tableau1[[#This Row],[Type de réponse]]='Paramètre (masquer)'!$A$10,Tableau1[[#This Row],[Nuit
VE/SA]],"")</f>
        <v/>
      </c>
      <c r="AJ131" s="78" t="str">
        <f>IF(Tableau1[[#This Row],[Type de réponse]]='Paramètre (masquer)'!$A$10,Tableau1[[#This Row],[Nuit
SA/DI]],"")</f>
        <v/>
      </c>
      <c r="AK131" s="78" t="str">
        <f>IF(Tableau1[[#This Row],[Type de réponse]]='Paramètre (masquer)'!$A$10,Tableau1[[#This Row],[Nuit
DI/LU]],"")</f>
        <v/>
      </c>
      <c r="AL131" s="76" t="str">
        <f>IF(Tableau1[[#This Row],[Nuit
LU /MA]]="Oui",0,IF(Tableau1[[#This Row],[Nuit
LU /MA]]="Non",1,""))</f>
        <v/>
      </c>
      <c r="AM131" s="76" t="str">
        <f>IF(Tableau1[[#This Row],[Nuit
MA/ ME]]="Oui",0,IF(Tableau1[[#This Row],[Nuit
MA/ ME]]="Non",1,""))</f>
        <v/>
      </c>
      <c r="AN131" s="76" t="str">
        <f>IF(Tableau1[[#This Row],[Nuit
ME/ JE]]="Oui",0,IF(Tableau1[[#This Row],[Nuit
ME/ JE]]="Non",1,""))</f>
        <v/>
      </c>
      <c r="AO131" s="76" t="str">
        <f>IF(Tableau1[[#This Row],[Nuit JE/ VE]]="Oui",0,IF(Tableau1[[#This Row],[Nuit JE/ VE]]="Non",1,""))</f>
        <v/>
      </c>
      <c r="AP131" s="76" t="str">
        <f>IF(Tableau1[[#This Row],[Nuit
VE/ SA]]="Oui",0,IF(Tableau1[[#This Row],[Nuit
VE/ SA]]="Non",1,""))</f>
        <v/>
      </c>
      <c r="AQ131" s="76" t="str">
        <f>IF(Tableau1[[#This Row],[Nuit
SA/ DI]]="Oui",0,IF(Tableau1[[#This Row],[Nuit
SA/ DI]]="Non",1,""))</f>
        <v/>
      </c>
      <c r="AR131" s="76" t="str">
        <f>IF(Tableau1[[#This Row],[Nuit
DI/ LU]]="Oui",0,IF(Tableau1[[#This Row],[Nuit
DI/ LU]]="Non",1,""))</f>
        <v/>
      </c>
      <c r="AS131" s="76" t="str">
        <f>IF(Tableau1[[#This Row],[Type de réponse]]='Paramètre (masquer)'!$A$10,Tableau1[[#This Row],[FE]],"")</f>
        <v/>
      </c>
      <c r="AT131" s="76" t="str">
        <f>_xlfn.CONCAT(Tableau1[[#This Row],[LUN]:[DIM]])</f>
        <v/>
      </c>
      <c r="AU131" s="79"/>
      <c r="AV1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" s="76" t="e">
        <f>Tableau1[[#This Row],[Nbre de nuits sur la période]]*Tableau1[[#This Row],[Nombre de train accédant / nuit *]]</f>
        <v>#VALUE!</v>
      </c>
      <c r="AY131" s="76" t="e">
        <f>Tableau1[[#This Row],[Uo voies - nuit]]*((59*400/1000)+5)</f>
        <v>#VALUE!</v>
      </c>
    </row>
    <row r="132" spans="1:51" ht="15.75">
      <c r="A132" s="51">
        <f t="shared" si="5"/>
        <v>119</v>
      </c>
      <c r="B132" s="85"/>
      <c r="C132" s="52" t="str">
        <f>IFERROR(VLOOKUP(Tableau1[[#This Row],[Site *
Un fichier Excel par DT]],Tableau7[[#All],[Nom de la gare]:[EIC]],5,FALSE),"")</f>
        <v/>
      </c>
      <c r="D132" s="77"/>
      <c r="E132" s="74"/>
      <c r="F132" s="74"/>
      <c r="G132" s="76"/>
      <c r="H132" s="72" t="str">
        <f>IF(Tableau1[[#This Row],[Régime d''utilisation (Quotidien ? Oui ou Non)]]="Oui","Oui","Non")</f>
        <v>Non</v>
      </c>
      <c r="I132" s="72" t="str">
        <f>IF(Tableau1[[#This Row],[Régime d''utilisation (Quotidien ? Oui ou Non)]]="Oui","Oui","Non")</f>
        <v>Non</v>
      </c>
      <c r="J132" s="72" t="str">
        <f>IF(Tableau1[[#This Row],[Régime d''utilisation (Quotidien ? Oui ou Non)]]="Oui","Oui","Non")</f>
        <v>Non</v>
      </c>
      <c r="K132" s="72" t="str">
        <f>IF(Tableau1[[#This Row],[Régime d''utilisation (Quotidien ? Oui ou Non)]]="Oui","Oui","Non")</f>
        <v>Non</v>
      </c>
      <c r="L132" s="72" t="str">
        <f>IF(Tableau1[[#This Row],[Régime d''utilisation (Quotidien ? Oui ou Non)]]="Oui","Oui","Non")</f>
        <v>Non</v>
      </c>
      <c r="M132" s="72" t="str">
        <f>IF(Tableau1[[#This Row],[Régime d''utilisation (Quotidien ? Oui ou Non)]]="Oui","Oui","Non")</f>
        <v>Non</v>
      </c>
      <c r="N132" s="72" t="str">
        <f>IF(Tableau1[[#This Row],[Régime d''utilisation (Quotidien ? Oui ou Non)]]="Oui","Oui","Non")</f>
        <v>Non</v>
      </c>
      <c r="O132" s="72" t="str">
        <f>IF(Tableau1[[#This Row],[Régime d''utilisation (Quotidien ? Oui ou Non)]]="Oui","Oui","Non")</f>
        <v>Non</v>
      </c>
      <c r="P132" s="76"/>
      <c r="Q132" s="76"/>
      <c r="R132" s="76"/>
      <c r="S132" s="52" t="str">
        <f t="shared" si="3"/>
        <v>Compris entre 00h00 et 5h00</v>
      </c>
      <c r="T132" s="76"/>
      <c r="U132" s="53" t="str">
        <f t="shared" si="4"/>
        <v>Voyageur</v>
      </c>
      <c r="V132" s="76"/>
      <c r="W132" s="76"/>
      <c r="X132" s="76"/>
      <c r="Y132" s="76"/>
      <c r="Z132" s="76"/>
      <c r="AA132" s="76"/>
      <c r="AB132" s="53">
        <f>400</f>
        <v>400</v>
      </c>
      <c r="AC132" s="78" t="str">
        <f>IF(Tableau1[[#This Row],[Type de réponse]]='Paramètre (masquer)'!$A$10,Tableau1[[#This Row],[Période de début *]],"")</f>
        <v/>
      </c>
      <c r="AD132" s="78" t="str">
        <f>IF(Tableau1[[#This Row],[Type de réponse]]='Paramètre (masquer)'!$A$10,Tableau1[[#This Row],[Période de fin *]],"")</f>
        <v/>
      </c>
      <c r="AE132" s="78" t="str">
        <f>IF(Tableau1[[#This Row],[Type de réponse]]='Paramètre (masquer)'!$A$10,Tableau1[[#This Row],[Nuit
LU/MA]],"")</f>
        <v/>
      </c>
      <c r="AF132" s="78" t="str">
        <f>IF(Tableau1[[#This Row],[Type de réponse]]='Paramètre (masquer)'!$A$10,Tableau1[[#This Row],[Nuit
MA/ME]],"")</f>
        <v/>
      </c>
      <c r="AG132" s="78" t="str">
        <f>IF(Tableau1[[#This Row],[Type de réponse]]='Paramètre (masquer)'!$A$10,Tableau1[[#This Row],[Nuit
ME/JE]],"")</f>
        <v/>
      </c>
      <c r="AH132" s="78" t="str">
        <f>IF(Tableau1[[#This Row],[Type de réponse]]='Paramètre (masquer)'!$A$10,Tableau1[[#This Row],[Nuit JE/VE]],"")</f>
        <v/>
      </c>
      <c r="AI132" s="78" t="str">
        <f>IF(Tableau1[[#This Row],[Type de réponse]]='Paramètre (masquer)'!$A$10,Tableau1[[#This Row],[Nuit
VE/SA]],"")</f>
        <v/>
      </c>
      <c r="AJ132" s="78" t="str">
        <f>IF(Tableau1[[#This Row],[Type de réponse]]='Paramètre (masquer)'!$A$10,Tableau1[[#This Row],[Nuit
SA/DI]],"")</f>
        <v/>
      </c>
      <c r="AK132" s="78" t="str">
        <f>IF(Tableau1[[#This Row],[Type de réponse]]='Paramètre (masquer)'!$A$10,Tableau1[[#This Row],[Nuit
DI/LU]],"")</f>
        <v/>
      </c>
      <c r="AL132" s="76" t="str">
        <f>IF(Tableau1[[#This Row],[Nuit
LU /MA]]="Oui",0,IF(Tableau1[[#This Row],[Nuit
LU /MA]]="Non",1,""))</f>
        <v/>
      </c>
      <c r="AM132" s="76" t="str">
        <f>IF(Tableau1[[#This Row],[Nuit
MA/ ME]]="Oui",0,IF(Tableau1[[#This Row],[Nuit
MA/ ME]]="Non",1,""))</f>
        <v/>
      </c>
      <c r="AN132" s="76" t="str">
        <f>IF(Tableau1[[#This Row],[Nuit
ME/ JE]]="Oui",0,IF(Tableau1[[#This Row],[Nuit
ME/ JE]]="Non",1,""))</f>
        <v/>
      </c>
      <c r="AO132" s="76" t="str">
        <f>IF(Tableau1[[#This Row],[Nuit JE/ VE]]="Oui",0,IF(Tableau1[[#This Row],[Nuit JE/ VE]]="Non",1,""))</f>
        <v/>
      </c>
      <c r="AP132" s="76" t="str">
        <f>IF(Tableau1[[#This Row],[Nuit
VE/ SA]]="Oui",0,IF(Tableau1[[#This Row],[Nuit
VE/ SA]]="Non",1,""))</f>
        <v/>
      </c>
      <c r="AQ132" s="76" t="str">
        <f>IF(Tableau1[[#This Row],[Nuit
SA/ DI]]="Oui",0,IF(Tableau1[[#This Row],[Nuit
SA/ DI]]="Non",1,""))</f>
        <v/>
      </c>
      <c r="AR132" s="76" t="str">
        <f>IF(Tableau1[[#This Row],[Nuit
DI/ LU]]="Oui",0,IF(Tableau1[[#This Row],[Nuit
DI/ LU]]="Non",1,""))</f>
        <v/>
      </c>
      <c r="AS132" s="76" t="str">
        <f>IF(Tableau1[[#This Row],[Type de réponse]]='Paramètre (masquer)'!$A$10,Tableau1[[#This Row],[FE]],"")</f>
        <v/>
      </c>
      <c r="AT132" s="76" t="str">
        <f>_xlfn.CONCAT(Tableau1[[#This Row],[LUN]:[DIM]])</f>
        <v/>
      </c>
      <c r="AU132" s="79"/>
      <c r="AV1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" s="76" t="e">
        <f>Tableau1[[#This Row],[Nbre de nuits sur la période]]*Tableau1[[#This Row],[Nombre de train accédant / nuit *]]</f>
        <v>#VALUE!</v>
      </c>
      <c r="AY132" s="76" t="e">
        <f>Tableau1[[#This Row],[Uo voies - nuit]]*((59*400/1000)+5)</f>
        <v>#VALUE!</v>
      </c>
    </row>
    <row r="133" spans="1:51" ht="15.75">
      <c r="A133" s="51">
        <f t="shared" si="5"/>
        <v>120</v>
      </c>
      <c r="B133" s="85"/>
      <c r="C133" s="52" t="str">
        <f>IFERROR(VLOOKUP(Tableau1[[#This Row],[Site *
Un fichier Excel par DT]],Tableau7[[#All],[Nom de la gare]:[EIC]],5,FALSE),"")</f>
        <v/>
      </c>
      <c r="D133" s="77"/>
      <c r="E133" s="74"/>
      <c r="F133" s="74"/>
      <c r="G133" s="76"/>
      <c r="H133" s="72" t="str">
        <f>IF(Tableau1[[#This Row],[Régime d''utilisation (Quotidien ? Oui ou Non)]]="Oui","Oui","Non")</f>
        <v>Non</v>
      </c>
      <c r="I133" s="72" t="str">
        <f>IF(Tableau1[[#This Row],[Régime d''utilisation (Quotidien ? Oui ou Non)]]="Oui","Oui","Non")</f>
        <v>Non</v>
      </c>
      <c r="J133" s="72" t="str">
        <f>IF(Tableau1[[#This Row],[Régime d''utilisation (Quotidien ? Oui ou Non)]]="Oui","Oui","Non")</f>
        <v>Non</v>
      </c>
      <c r="K133" s="72" t="str">
        <f>IF(Tableau1[[#This Row],[Régime d''utilisation (Quotidien ? Oui ou Non)]]="Oui","Oui","Non")</f>
        <v>Non</v>
      </c>
      <c r="L133" s="72" t="str">
        <f>IF(Tableau1[[#This Row],[Régime d''utilisation (Quotidien ? Oui ou Non)]]="Oui","Oui","Non")</f>
        <v>Non</v>
      </c>
      <c r="M133" s="72" t="str">
        <f>IF(Tableau1[[#This Row],[Régime d''utilisation (Quotidien ? Oui ou Non)]]="Oui","Oui","Non")</f>
        <v>Non</v>
      </c>
      <c r="N133" s="72" t="str">
        <f>IF(Tableau1[[#This Row],[Régime d''utilisation (Quotidien ? Oui ou Non)]]="Oui","Oui","Non")</f>
        <v>Non</v>
      </c>
      <c r="O133" s="72" t="str">
        <f>IF(Tableau1[[#This Row],[Régime d''utilisation (Quotidien ? Oui ou Non)]]="Oui","Oui","Non")</f>
        <v>Non</v>
      </c>
      <c r="P133" s="76"/>
      <c r="Q133" s="76"/>
      <c r="R133" s="76"/>
      <c r="S133" s="52" t="str">
        <f t="shared" si="3"/>
        <v>Compris entre 00h00 et 5h00</v>
      </c>
      <c r="T133" s="76"/>
      <c r="U133" s="53" t="str">
        <f t="shared" si="4"/>
        <v>Voyageur</v>
      </c>
      <c r="V133" s="76"/>
      <c r="W133" s="76"/>
      <c r="X133" s="76"/>
      <c r="Y133" s="76"/>
      <c r="Z133" s="76"/>
      <c r="AA133" s="76"/>
      <c r="AB133" s="53">
        <f>400</f>
        <v>400</v>
      </c>
      <c r="AC133" s="78" t="str">
        <f>IF(Tableau1[[#This Row],[Type de réponse]]='Paramètre (masquer)'!$A$10,Tableau1[[#This Row],[Période de début *]],"")</f>
        <v/>
      </c>
      <c r="AD133" s="78" t="str">
        <f>IF(Tableau1[[#This Row],[Type de réponse]]='Paramètre (masquer)'!$A$10,Tableau1[[#This Row],[Période de fin *]],"")</f>
        <v/>
      </c>
      <c r="AE133" s="78" t="str">
        <f>IF(Tableau1[[#This Row],[Type de réponse]]='Paramètre (masquer)'!$A$10,Tableau1[[#This Row],[Nuit
LU/MA]],"")</f>
        <v/>
      </c>
      <c r="AF133" s="78" t="str">
        <f>IF(Tableau1[[#This Row],[Type de réponse]]='Paramètre (masquer)'!$A$10,Tableau1[[#This Row],[Nuit
MA/ME]],"")</f>
        <v/>
      </c>
      <c r="AG133" s="78" t="str">
        <f>IF(Tableau1[[#This Row],[Type de réponse]]='Paramètre (masquer)'!$A$10,Tableau1[[#This Row],[Nuit
ME/JE]],"")</f>
        <v/>
      </c>
      <c r="AH133" s="78" t="str">
        <f>IF(Tableau1[[#This Row],[Type de réponse]]='Paramètre (masquer)'!$A$10,Tableau1[[#This Row],[Nuit JE/VE]],"")</f>
        <v/>
      </c>
      <c r="AI133" s="78" t="str">
        <f>IF(Tableau1[[#This Row],[Type de réponse]]='Paramètre (masquer)'!$A$10,Tableau1[[#This Row],[Nuit
VE/SA]],"")</f>
        <v/>
      </c>
      <c r="AJ133" s="78" t="str">
        <f>IF(Tableau1[[#This Row],[Type de réponse]]='Paramètre (masquer)'!$A$10,Tableau1[[#This Row],[Nuit
SA/DI]],"")</f>
        <v/>
      </c>
      <c r="AK133" s="78" t="str">
        <f>IF(Tableau1[[#This Row],[Type de réponse]]='Paramètre (masquer)'!$A$10,Tableau1[[#This Row],[Nuit
DI/LU]],"")</f>
        <v/>
      </c>
      <c r="AL133" s="76" t="str">
        <f>IF(Tableau1[[#This Row],[Nuit
LU /MA]]="Oui",0,IF(Tableau1[[#This Row],[Nuit
LU /MA]]="Non",1,""))</f>
        <v/>
      </c>
      <c r="AM133" s="76" t="str">
        <f>IF(Tableau1[[#This Row],[Nuit
MA/ ME]]="Oui",0,IF(Tableau1[[#This Row],[Nuit
MA/ ME]]="Non",1,""))</f>
        <v/>
      </c>
      <c r="AN133" s="76" t="str">
        <f>IF(Tableau1[[#This Row],[Nuit
ME/ JE]]="Oui",0,IF(Tableau1[[#This Row],[Nuit
ME/ JE]]="Non",1,""))</f>
        <v/>
      </c>
      <c r="AO133" s="76" t="str">
        <f>IF(Tableau1[[#This Row],[Nuit JE/ VE]]="Oui",0,IF(Tableau1[[#This Row],[Nuit JE/ VE]]="Non",1,""))</f>
        <v/>
      </c>
      <c r="AP133" s="76" t="str">
        <f>IF(Tableau1[[#This Row],[Nuit
VE/ SA]]="Oui",0,IF(Tableau1[[#This Row],[Nuit
VE/ SA]]="Non",1,""))</f>
        <v/>
      </c>
      <c r="AQ133" s="76" t="str">
        <f>IF(Tableau1[[#This Row],[Nuit
SA/ DI]]="Oui",0,IF(Tableau1[[#This Row],[Nuit
SA/ DI]]="Non",1,""))</f>
        <v/>
      </c>
      <c r="AR133" s="76" t="str">
        <f>IF(Tableau1[[#This Row],[Nuit
DI/ LU]]="Oui",0,IF(Tableau1[[#This Row],[Nuit
DI/ LU]]="Non",1,""))</f>
        <v/>
      </c>
      <c r="AS133" s="76" t="str">
        <f>IF(Tableau1[[#This Row],[Type de réponse]]='Paramètre (masquer)'!$A$10,Tableau1[[#This Row],[FE]],"")</f>
        <v/>
      </c>
      <c r="AT133" s="76" t="str">
        <f>_xlfn.CONCAT(Tableau1[[#This Row],[LUN]:[DIM]])</f>
        <v/>
      </c>
      <c r="AU133" s="79"/>
      <c r="AV1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" s="76" t="e">
        <f>Tableau1[[#This Row],[Nbre de nuits sur la période]]*Tableau1[[#This Row],[Nombre de train accédant / nuit *]]</f>
        <v>#VALUE!</v>
      </c>
      <c r="AY133" s="76" t="e">
        <f>Tableau1[[#This Row],[Uo voies - nuit]]*((59*400/1000)+5)</f>
        <v>#VALUE!</v>
      </c>
    </row>
    <row r="134" spans="1:51" ht="15.75">
      <c r="A134" s="51">
        <f t="shared" si="5"/>
        <v>121</v>
      </c>
      <c r="B134" s="85"/>
      <c r="C134" s="52" t="str">
        <f>IFERROR(VLOOKUP(Tableau1[[#This Row],[Site *
Un fichier Excel par DT]],Tableau7[[#All],[Nom de la gare]:[EIC]],5,FALSE),"")</f>
        <v/>
      </c>
      <c r="D134" s="77"/>
      <c r="E134" s="74"/>
      <c r="F134" s="74"/>
      <c r="G134" s="76"/>
      <c r="H134" s="72" t="str">
        <f>IF(Tableau1[[#This Row],[Régime d''utilisation (Quotidien ? Oui ou Non)]]="Oui","Oui","Non")</f>
        <v>Non</v>
      </c>
      <c r="I134" s="72" t="str">
        <f>IF(Tableau1[[#This Row],[Régime d''utilisation (Quotidien ? Oui ou Non)]]="Oui","Oui","Non")</f>
        <v>Non</v>
      </c>
      <c r="J134" s="72" t="str">
        <f>IF(Tableau1[[#This Row],[Régime d''utilisation (Quotidien ? Oui ou Non)]]="Oui","Oui","Non")</f>
        <v>Non</v>
      </c>
      <c r="K134" s="72" t="str">
        <f>IF(Tableau1[[#This Row],[Régime d''utilisation (Quotidien ? Oui ou Non)]]="Oui","Oui","Non")</f>
        <v>Non</v>
      </c>
      <c r="L134" s="72" t="str">
        <f>IF(Tableau1[[#This Row],[Régime d''utilisation (Quotidien ? Oui ou Non)]]="Oui","Oui","Non")</f>
        <v>Non</v>
      </c>
      <c r="M134" s="72" t="str">
        <f>IF(Tableau1[[#This Row],[Régime d''utilisation (Quotidien ? Oui ou Non)]]="Oui","Oui","Non")</f>
        <v>Non</v>
      </c>
      <c r="N134" s="72" t="str">
        <f>IF(Tableau1[[#This Row],[Régime d''utilisation (Quotidien ? Oui ou Non)]]="Oui","Oui","Non")</f>
        <v>Non</v>
      </c>
      <c r="O134" s="72" t="str">
        <f>IF(Tableau1[[#This Row],[Régime d''utilisation (Quotidien ? Oui ou Non)]]="Oui","Oui","Non")</f>
        <v>Non</v>
      </c>
      <c r="P134" s="76"/>
      <c r="Q134" s="76"/>
      <c r="R134" s="76"/>
      <c r="S134" s="52" t="str">
        <f t="shared" si="3"/>
        <v>Compris entre 00h00 et 5h00</v>
      </c>
      <c r="T134" s="76"/>
      <c r="U134" s="53" t="str">
        <f t="shared" si="4"/>
        <v>Voyageur</v>
      </c>
      <c r="V134" s="76"/>
      <c r="W134" s="76"/>
      <c r="X134" s="76"/>
      <c r="Y134" s="76"/>
      <c r="Z134" s="76"/>
      <c r="AA134" s="76"/>
      <c r="AB134" s="53">
        <f>400</f>
        <v>400</v>
      </c>
      <c r="AC134" s="78" t="str">
        <f>IF(Tableau1[[#This Row],[Type de réponse]]='Paramètre (masquer)'!$A$10,Tableau1[[#This Row],[Période de début *]],"")</f>
        <v/>
      </c>
      <c r="AD134" s="78" t="str">
        <f>IF(Tableau1[[#This Row],[Type de réponse]]='Paramètre (masquer)'!$A$10,Tableau1[[#This Row],[Période de fin *]],"")</f>
        <v/>
      </c>
      <c r="AE134" s="78" t="str">
        <f>IF(Tableau1[[#This Row],[Type de réponse]]='Paramètre (masquer)'!$A$10,Tableau1[[#This Row],[Nuit
LU/MA]],"")</f>
        <v/>
      </c>
      <c r="AF134" s="78" t="str">
        <f>IF(Tableau1[[#This Row],[Type de réponse]]='Paramètre (masquer)'!$A$10,Tableau1[[#This Row],[Nuit
MA/ME]],"")</f>
        <v/>
      </c>
      <c r="AG134" s="78" t="str">
        <f>IF(Tableau1[[#This Row],[Type de réponse]]='Paramètre (masquer)'!$A$10,Tableau1[[#This Row],[Nuit
ME/JE]],"")</f>
        <v/>
      </c>
      <c r="AH134" s="78" t="str">
        <f>IF(Tableau1[[#This Row],[Type de réponse]]='Paramètre (masquer)'!$A$10,Tableau1[[#This Row],[Nuit JE/VE]],"")</f>
        <v/>
      </c>
      <c r="AI134" s="78" t="str">
        <f>IF(Tableau1[[#This Row],[Type de réponse]]='Paramètre (masquer)'!$A$10,Tableau1[[#This Row],[Nuit
VE/SA]],"")</f>
        <v/>
      </c>
      <c r="AJ134" s="78" t="str">
        <f>IF(Tableau1[[#This Row],[Type de réponse]]='Paramètre (masquer)'!$A$10,Tableau1[[#This Row],[Nuit
SA/DI]],"")</f>
        <v/>
      </c>
      <c r="AK134" s="78" t="str">
        <f>IF(Tableau1[[#This Row],[Type de réponse]]='Paramètre (masquer)'!$A$10,Tableau1[[#This Row],[Nuit
DI/LU]],"")</f>
        <v/>
      </c>
      <c r="AL134" s="76" t="str">
        <f>IF(Tableau1[[#This Row],[Nuit
LU /MA]]="Oui",0,IF(Tableau1[[#This Row],[Nuit
LU /MA]]="Non",1,""))</f>
        <v/>
      </c>
      <c r="AM134" s="76" t="str">
        <f>IF(Tableau1[[#This Row],[Nuit
MA/ ME]]="Oui",0,IF(Tableau1[[#This Row],[Nuit
MA/ ME]]="Non",1,""))</f>
        <v/>
      </c>
      <c r="AN134" s="76" t="str">
        <f>IF(Tableau1[[#This Row],[Nuit
ME/ JE]]="Oui",0,IF(Tableau1[[#This Row],[Nuit
ME/ JE]]="Non",1,""))</f>
        <v/>
      </c>
      <c r="AO134" s="76" t="str">
        <f>IF(Tableau1[[#This Row],[Nuit JE/ VE]]="Oui",0,IF(Tableau1[[#This Row],[Nuit JE/ VE]]="Non",1,""))</f>
        <v/>
      </c>
      <c r="AP134" s="76" t="str">
        <f>IF(Tableau1[[#This Row],[Nuit
VE/ SA]]="Oui",0,IF(Tableau1[[#This Row],[Nuit
VE/ SA]]="Non",1,""))</f>
        <v/>
      </c>
      <c r="AQ134" s="76" t="str">
        <f>IF(Tableau1[[#This Row],[Nuit
SA/ DI]]="Oui",0,IF(Tableau1[[#This Row],[Nuit
SA/ DI]]="Non",1,""))</f>
        <v/>
      </c>
      <c r="AR134" s="76" t="str">
        <f>IF(Tableau1[[#This Row],[Nuit
DI/ LU]]="Oui",0,IF(Tableau1[[#This Row],[Nuit
DI/ LU]]="Non",1,""))</f>
        <v/>
      </c>
      <c r="AS134" s="76" t="str">
        <f>IF(Tableau1[[#This Row],[Type de réponse]]='Paramètre (masquer)'!$A$10,Tableau1[[#This Row],[FE]],"")</f>
        <v/>
      </c>
      <c r="AT134" s="76" t="str">
        <f>_xlfn.CONCAT(Tableau1[[#This Row],[LUN]:[DIM]])</f>
        <v/>
      </c>
      <c r="AU134" s="79"/>
      <c r="AV1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" s="76" t="e">
        <f>Tableau1[[#This Row],[Nbre de nuits sur la période]]*Tableau1[[#This Row],[Nombre de train accédant / nuit *]]</f>
        <v>#VALUE!</v>
      </c>
      <c r="AY134" s="76" t="e">
        <f>Tableau1[[#This Row],[Uo voies - nuit]]*((59*400/1000)+5)</f>
        <v>#VALUE!</v>
      </c>
    </row>
    <row r="135" spans="1:51" ht="15.75">
      <c r="A135" s="51">
        <f t="shared" si="5"/>
        <v>122</v>
      </c>
      <c r="B135" s="85"/>
      <c r="C135" s="52" t="str">
        <f>IFERROR(VLOOKUP(Tableau1[[#This Row],[Site *
Un fichier Excel par DT]],Tableau7[[#All],[Nom de la gare]:[EIC]],5,FALSE),"")</f>
        <v/>
      </c>
      <c r="D135" s="77"/>
      <c r="E135" s="74"/>
      <c r="F135" s="74"/>
      <c r="G135" s="76"/>
      <c r="H135" s="72" t="str">
        <f>IF(Tableau1[[#This Row],[Régime d''utilisation (Quotidien ? Oui ou Non)]]="Oui","Oui","Non")</f>
        <v>Non</v>
      </c>
      <c r="I135" s="72" t="str">
        <f>IF(Tableau1[[#This Row],[Régime d''utilisation (Quotidien ? Oui ou Non)]]="Oui","Oui","Non")</f>
        <v>Non</v>
      </c>
      <c r="J135" s="72" t="str">
        <f>IF(Tableau1[[#This Row],[Régime d''utilisation (Quotidien ? Oui ou Non)]]="Oui","Oui","Non")</f>
        <v>Non</v>
      </c>
      <c r="K135" s="72" t="str">
        <f>IF(Tableau1[[#This Row],[Régime d''utilisation (Quotidien ? Oui ou Non)]]="Oui","Oui","Non")</f>
        <v>Non</v>
      </c>
      <c r="L135" s="72" t="str">
        <f>IF(Tableau1[[#This Row],[Régime d''utilisation (Quotidien ? Oui ou Non)]]="Oui","Oui","Non")</f>
        <v>Non</v>
      </c>
      <c r="M135" s="72" t="str">
        <f>IF(Tableau1[[#This Row],[Régime d''utilisation (Quotidien ? Oui ou Non)]]="Oui","Oui","Non")</f>
        <v>Non</v>
      </c>
      <c r="N135" s="72" t="str">
        <f>IF(Tableau1[[#This Row],[Régime d''utilisation (Quotidien ? Oui ou Non)]]="Oui","Oui","Non")</f>
        <v>Non</v>
      </c>
      <c r="O135" s="72" t="str">
        <f>IF(Tableau1[[#This Row],[Régime d''utilisation (Quotidien ? Oui ou Non)]]="Oui","Oui","Non")</f>
        <v>Non</v>
      </c>
      <c r="P135" s="76"/>
      <c r="Q135" s="76"/>
      <c r="R135" s="76"/>
      <c r="S135" s="52" t="str">
        <f t="shared" si="3"/>
        <v>Compris entre 00h00 et 5h00</v>
      </c>
      <c r="T135" s="76"/>
      <c r="U135" s="53" t="str">
        <f t="shared" si="4"/>
        <v>Voyageur</v>
      </c>
      <c r="V135" s="76"/>
      <c r="W135" s="76"/>
      <c r="X135" s="76"/>
      <c r="Y135" s="76"/>
      <c r="Z135" s="76"/>
      <c r="AA135" s="76"/>
      <c r="AB135" s="53">
        <f>400</f>
        <v>400</v>
      </c>
      <c r="AC135" s="78" t="str">
        <f>IF(Tableau1[[#This Row],[Type de réponse]]='Paramètre (masquer)'!$A$10,Tableau1[[#This Row],[Période de début *]],"")</f>
        <v/>
      </c>
      <c r="AD135" s="78" t="str">
        <f>IF(Tableau1[[#This Row],[Type de réponse]]='Paramètre (masquer)'!$A$10,Tableau1[[#This Row],[Période de fin *]],"")</f>
        <v/>
      </c>
      <c r="AE135" s="78" t="str">
        <f>IF(Tableau1[[#This Row],[Type de réponse]]='Paramètre (masquer)'!$A$10,Tableau1[[#This Row],[Nuit
LU/MA]],"")</f>
        <v/>
      </c>
      <c r="AF135" s="78" t="str">
        <f>IF(Tableau1[[#This Row],[Type de réponse]]='Paramètre (masquer)'!$A$10,Tableau1[[#This Row],[Nuit
MA/ME]],"")</f>
        <v/>
      </c>
      <c r="AG135" s="78" t="str">
        <f>IF(Tableau1[[#This Row],[Type de réponse]]='Paramètre (masquer)'!$A$10,Tableau1[[#This Row],[Nuit
ME/JE]],"")</f>
        <v/>
      </c>
      <c r="AH135" s="78" t="str">
        <f>IF(Tableau1[[#This Row],[Type de réponse]]='Paramètre (masquer)'!$A$10,Tableau1[[#This Row],[Nuit JE/VE]],"")</f>
        <v/>
      </c>
      <c r="AI135" s="78" t="str">
        <f>IF(Tableau1[[#This Row],[Type de réponse]]='Paramètre (masquer)'!$A$10,Tableau1[[#This Row],[Nuit
VE/SA]],"")</f>
        <v/>
      </c>
      <c r="AJ135" s="78" t="str">
        <f>IF(Tableau1[[#This Row],[Type de réponse]]='Paramètre (masquer)'!$A$10,Tableau1[[#This Row],[Nuit
SA/DI]],"")</f>
        <v/>
      </c>
      <c r="AK135" s="78" t="str">
        <f>IF(Tableau1[[#This Row],[Type de réponse]]='Paramètre (masquer)'!$A$10,Tableau1[[#This Row],[Nuit
DI/LU]],"")</f>
        <v/>
      </c>
      <c r="AL135" s="76" t="str">
        <f>IF(Tableau1[[#This Row],[Nuit
LU /MA]]="Oui",0,IF(Tableau1[[#This Row],[Nuit
LU /MA]]="Non",1,""))</f>
        <v/>
      </c>
      <c r="AM135" s="76" t="str">
        <f>IF(Tableau1[[#This Row],[Nuit
MA/ ME]]="Oui",0,IF(Tableau1[[#This Row],[Nuit
MA/ ME]]="Non",1,""))</f>
        <v/>
      </c>
      <c r="AN135" s="76" t="str">
        <f>IF(Tableau1[[#This Row],[Nuit
ME/ JE]]="Oui",0,IF(Tableau1[[#This Row],[Nuit
ME/ JE]]="Non",1,""))</f>
        <v/>
      </c>
      <c r="AO135" s="76" t="str">
        <f>IF(Tableau1[[#This Row],[Nuit JE/ VE]]="Oui",0,IF(Tableau1[[#This Row],[Nuit JE/ VE]]="Non",1,""))</f>
        <v/>
      </c>
      <c r="AP135" s="76" t="str">
        <f>IF(Tableau1[[#This Row],[Nuit
VE/ SA]]="Oui",0,IF(Tableau1[[#This Row],[Nuit
VE/ SA]]="Non",1,""))</f>
        <v/>
      </c>
      <c r="AQ135" s="76" t="str">
        <f>IF(Tableau1[[#This Row],[Nuit
SA/ DI]]="Oui",0,IF(Tableau1[[#This Row],[Nuit
SA/ DI]]="Non",1,""))</f>
        <v/>
      </c>
      <c r="AR135" s="76" t="str">
        <f>IF(Tableau1[[#This Row],[Nuit
DI/ LU]]="Oui",0,IF(Tableau1[[#This Row],[Nuit
DI/ LU]]="Non",1,""))</f>
        <v/>
      </c>
      <c r="AS135" s="76" t="str">
        <f>IF(Tableau1[[#This Row],[Type de réponse]]='Paramètre (masquer)'!$A$10,Tableau1[[#This Row],[FE]],"")</f>
        <v/>
      </c>
      <c r="AT135" s="76" t="str">
        <f>_xlfn.CONCAT(Tableau1[[#This Row],[LUN]:[DIM]])</f>
        <v/>
      </c>
      <c r="AU135" s="79"/>
      <c r="AV1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" s="76" t="e">
        <f>Tableau1[[#This Row],[Nbre de nuits sur la période]]*Tableau1[[#This Row],[Nombre de train accédant / nuit *]]</f>
        <v>#VALUE!</v>
      </c>
      <c r="AY135" s="76" t="e">
        <f>Tableau1[[#This Row],[Uo voies - nuit]]*((59*400/1000)+5)</f>
        <v>#VALUE!</v>
      </c>
    </row>
    <row r="136" spans="1:51" ht="15.75">
      <c r="A136" s="51">
        <f t="shared" si="5"/>
        <v>123</v>
      </c>
      <c r="B136" s="85"/>
      <c r="C136" s="52" t="str">
        <f>IFERROR(VLOOKUP(Tableau1[[#This Row],[Site *
Un fichier Excel par DT]],Tableau7[[#All],[Nom de la gare]:[EIC]],5,FALSE),"")</f>
        <v/>
      </c>
      <c r="D136" s="77"/>
      <c r="E136" s="74"/>
      <c r="F136" s="74"/>
      <c r="G136" s="76"/>
      <c r="H136" s="72" t="str">
        <f>IF(Tableau1[[#This Row],[Régime d''utilisation (Quotidien ? Oui ou Non)]]="Oui","Oui","Non")</f>
        <v>Non</v>
      </c>
      <c r="I136" s="72" t="str">
        <f>IF(Tableau1[[#This Row],[Régime d''utilisation (Quotidien ? Oui ou Non)]]="Oui","Oui","Non")</f>
        <v>Non</v>
      </c>
      <c r="J136" s="72" t="str">
        <f>IF(Tableau1[[#This Row],[Régime d''utilisation (Quotidien ? Oui ou Non)]]="Oui","Oui","Non")</f>
        <v>Non</v>
      </c>
      <c r="K136" s="72" t="str">
        <f>IF(Tableau1[[#This Row],[Régime d''utilisation (Quotidien ? Oui ou Non)]]="Oui","Oui","Non")</f>
        <v>Non</v>
      </c>
      <c r="L136" s="72" t="str">
        <f>IF(Tableau1[[#This Row],[Régime d''utilisation (Quotidien ? Oui ou Non)]]="Oui","Oui","Non")</f>
        <v>Non</v>
      </c>
      <c r="M136" s="72" t="str">
        <f>IF(Tableau1[[#This Row],[Régime d''utilisation (Quotidien ? Oui ou Non)]]="Oui","Oui","Non")</f>
        <v>Non</v>
      </c>
      <c r="N136" s="72" t="str">
        <f>IF(Tableau1[[#This Row],[Régime d''utilisation (Quotidien ? Oui ou Non)]]="Oui","Oui","Non")</f>
        <v>Non</v>
      </c>
      <c r="O136" s="72" t="str">
        <f>IF(Tableau1[[#This Row],[Régime d''utilisation (Quotidien ? Oui ou Non)]]="Oui","Oui","Non")</f>
        <v>Non</v>
      </c>
      <c r="P136" s="76"/>
      <c r="Q136" s="76"/>
      <c r="R136" s="76"/>
      <c r="S136" s="52" t="str">
        <f t="shared" si="3"/>
        <v>Compris entre 00h00 et 5h00</v>
      </c>
      <c r="T136" s="76"/>
      <c r="U136" s="53" t="str">
        <f t="shared" si="4"/>
        <v>Voyageur</v>
      </c>
      <c r="V136" s="76"/>
      <c r="W136" s="76"/>
      <c r="X136" s="76"/>
      <c r="Y136" s="76"/>
      <c r="Z136" s="76"/>
      <c r="AA136" s="76"/>
      <c r="AB136" s="53">
        <f>400</f>
        <v>400</v>
      </c>
      <c r="AC136" s="78" t="str">
        <f>IF(Tableau1[[#This Row],[Type de réponse]]='Paramètre (masquer)'!$A$10,Tableau1[[#This Row],[Période de début *]],"")</f>
        <v/>
      </c>
      <c r="AD136" s="78" t="str">
        <f>IF(Tableau1[[#This Row],[Type de réponse]]='Paramètre (masquer)'!$A$10,Tableau1[[#This Row],[Période de fin *]],"")</f>
        <v/>
      </c>
      <c r="AE136" s="78" t="str">
        <f>IF(Tableau1[[#This Row],[Type de réponse]]='Paramètre (masquer)'!$A$10,Tableau1[[#This Row],[Nuit
LU/MA]],"")</f>
        <v/>
      </c>
      <c r="AF136" s="78" t="str">
        <f>IF(Tableau1[[#This Row],[Type de réponse]]='Paramètre (masquer)'!$A$10,Tableau1[[#This Row],[Nuit
MA/ME]],"")</f>
        <v/>
      </c>
      <c r="AG136" s="78" t="str">
        <f>IF(Tableau1[[#This Row],[Type de réponse]]='Paramètre (masquer)'!$A$10,Tableau1[[#This Row],[Nuit
ME/JE]],"")</f>
        <v/>
      </c>
      <c r="AH136" s="78" t="str">
        <f>IF(Tableau1[[#This Row],[Type de réponse]]='Paramètre (masquer)'!$A$10,Tableau1[[#This Row],[Nuit JE/VE]],"")</f>
        <v/>
      </c>
      <c r="AI136" s="78" t="str">
        <f>IF(Tableau1[[#This Row],[Type de réponse]]='Paramètre (masquer)'!$A$10,Tableau1[[#This Row],[Nuit
VE/SA]],"")</f>
        <v/>
      </c>
      <c r="AJ136" s="78" t="str">
        <f>IF(Tableau1[[#This Row],[Type de réponse]]='Paramètre (masquer)'!$A$10,Tableau1[[#This Row],[Nuit
SA/DI]],"")</f>
        <v/>
      </c>
      <c r="AK136" s="78" t="str">
        <f>IF(Tableau1[[#This Row],[Type de réponse]]='Paramètre (masquer)'!$A$10,Tableau1[[#This Row],[Nuit
DI/LU]],"")</f>
        <v/>
      </c>
      <c r="AL136" s="76" t="str">
        <f>IF(Tableau1[[#This Row],[Nuit
LU /MA]]="Oui",0,IF(Tableau1[[#This Row],[Nuit
LU /MA]]="Non",1,""))</f>
        <v/>
      </c>
      <c r="AM136" s="76" t="str">
        <f>IF(Tableau1[[#This Row],[Nuit
MA/ ME]]="Oui",0,IF(Tableau1[[#This Row],[Nuit
MA/ ME]]="Non",1,""))</f>
        <v/>
      </c>
      <c r="AN136" s="76" t="str">
        <f>IF(Tableau1[[#This Row],[Nuit
ME/ JE]]="Oui",0,IF(Tableau1[[#This Row],[Nuit
ME/ JE]]="Non",1,""))</f>
        <v/>
      </c>
      <c r="AO136" s="76" t="str">
        <f>IF(Tableau1[[#This Row],[Nuit JE/ VE]]="Oui",0,IF(Tableau1[[#This Row],[Nuit JE/ VE]]="Non",1,""))</f>
        <v/>
      </c>
      <c r="AP136" s="76" t="str">
        <f>IF(Tableau1[[#This Row],[Nuit
VE/ SA]]="Oui",0,IF(Tableau1[[#This Row],[Nuit
VE/ SA]]="Non",1,""))</f>
        <v/>
      </c>
      <c r="AQ136" s="76" t="str">
        <f>IF(Tableau1[[#This Row],[Nuit
SA/ DI]]="Oui",0,IF(Tableau1[[#This Row],[Nuit
SA/ DI]]="Non",1,""))</f>
        <v/>
      </c>
      <c r="AR136" s="76" t="str">
        <f>IF(Tableau1[[#This Row],[Nuit
DI/ LU]]="Oui",0,IF(Tableau1[[#This Row],[Nuit
DI/ LU]]="Non",1,""))</f>
        <v/>
      </c>
      <c r="AS136" s="76" t="str">
        <f>IF(Tableau1[[#This Row],[Type de réponse]]='Paramètre (masquer)'!$A$10,Tableau1[[#This Row],[FE]],"")</f>
        <v/>
      </c>
      <c r="AT136" s="76" t="str">
        <f>_xlfn.CONCAT(Tableau1[[#This Row],[LUN]:[DIM]])</f>
        <v/>
      </c>
      <c r="AU136" s="79"/>
      <c r="AV1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" s="76" t="e">
        <f>Tableau1[[#This Row],[Nbre de nuits sur la période]]*Tableau1[[#This Row],[Nombre de train accédant / nuit *]]</f>
        <v>#VALUE!</v>
      </c>
      <c r="AY136" s="76" t="e">
        <f>Tableau1[[#This Row],[Uo voies - nuit]]*((59*400/1000)+5)</f>
        <v>#VALUE!</v>
      </c>
    </row>
    <row r="137" spans="1:51" ht="15.75">
      <c r="A137" s="51">
        <f t="shared" si="5"/>
        <v>124</v>
      </c>
      <c r="B137" s="85"/>
      <c r="C137" s="52" t="str">
        <f>IFERROR(VLOOKUP(Tableau1[[#This Row],[Site *
Un fichier Excel par DT]],Tableau7[[#All],[Nom de la gare]:[EIC]],5,FALSE),"")</f>
        <v/>
      </c>
      <c r="D137" s="77"/>
      <c r="E137" s="74"/>
      <c r="F137" s="74"/>
      <c r="G137" s="76"/>
      <c r="H137" s="72" t="str">
        <f>IF(Tableau1[[#This Row],[Régime d''utilisation (Quotidien ? Oui ou Non)]]="Oui","Oui","Non")</f>
        <v>Non</v>
      </c>
      <c r="I137" s="72" t="str">
        <f>IF(Tableau1[[#This Row],[Régime d''utilisation (Quotidien ? Oui ou Non)]]="Oui","Oui","Non")</f>
        <v>Non</v>
      </c>
      <c r="J137" s="72" t="str">
        <f>IF(Tableau1[[#This Row],[Régime d''utilisation (Quotidien ? Oui ou Non)]]="Oui","Oui","Non")</f>
        <v>Non</v>
      </c>
      <c r="K137" s="72" t="str">
        <f>IF(Tableau1[[#This Row],[Régime d''utilisation (Quotidien ? Oui ou Non)]]="Oui","Oui","Non")</f>
        <v>Non</v>
      </c>
      <c r="L137" s="72" t="str">
        <f>IF(Tableau1[[#This Row],[Régime d''utilisation (Quotidien ? Oui ou Non)]]="Oui","Oui","Non")</f>
        <v>Non</v>
      </c>
      <c r="M137" s="72" t="str">
        <f>IF(Tableau1[[#This Row],[Régime d''utilisation (Quotidien ? Oui ou Non)]]="Oui","Oui","Non")</f>
        <v>Non</v>
      </c>
      <c r="N137" s="72" t="str">
        <f>IF(Tableau1[[#This Row],[Régime d''utilisation (Quotidien ? Oui ou Non)]]="Oui","Oui","Non")</f>
        <v>Non</v>
      </c>
      <c r="O137" s="72" t="str">
        <f>IF(Tableau1[[#This Row],[Régime d''utilisation (Quotidien ? Oui ou Non)]]="Oui","Oui","Non")</f>
        <v>Non</v>
      </c>
      <c r="P137" s="76"/>
      <c r="Q137" s="76"/>
      <c r="R137" s="76"/>
      <c r="S137" s="52" t="str">
        <f t="shared" si="3"/>
        <v>Compris entre 00h00 et 5h00</v>
      </c>
      <c r="T137" s="76"/>
      <c r="U137" s="53" t="str">
        <f t="shared" si="4"/>
        <v>Voyageur</v>
      </c>
      <c r="V137" s="76"/>
      <c r="W137" s="76"/>
      <c r="X137" s="76"/>
      <c r="Y137" s="76"/>
      <c r="Z137" s="76"/>
      <c r="AA137" s="76"/>
      <c r="AB137" s="53">
        <f>400</f>
        <v>400</v>
      </c>
      <c r="AC137" s="78" t="str">
        <f>IF(Tableau1[[#This Row],[Type de réponse]]='Paramètre (masquer)'!$A$10,Tableau1[[#This Row],[Période de début *]],"")</f>
        <v/>
      </c>
      <c r="AD137" s="78" t="str">
        <f>IF(Tableau1[[#This Row],[Type de réponse]]='Paramètre (masquer)'!$A$10,Tableau1[[#This Row],[Période de fin *]],"")</f>
        <v/>
      </c>
      <c r="AE137" s="78" t="str">
        <f>IF(Tableau1[[#This Row],[Type de réponse]]='Paramètre (masquer)'!$A$10,Tableau1[[#This Row],[Nuit
LU/MA]],"")</f>
        <v/>
      </c>
      <c r="AF137" s="78" t="str">
        <f>IF(Tableau1[[#This Row],[Type de réponse]]='Paramètre (masquer)'!$A$10,Tableau1[[#This Row],[Nuit
MA/ME]],"")</f>
        <v/>
      </c>
      <c r="AG137" s="78" t="str">
        <f>IF(Tableau1[[#This Row],[Type de réponse]]='Paramètre (masquer)'!$A$10,Tableau1[[#This Row],[Nuit
ME/JE]],"")</f>
        <v/>
      </c>
      <c r="AH137" s="78" t="str">
        <f>IF(Tableau1[[#This Row],[Type de réponse]]='Paramètre (masquer)'!$A$10,Tableau1[[#This Row],[Nuit JE/VE]],"")</f>
        <v/>
      </c>
      <c r="AI137" s="78" t="str">
        <f>IF(Tableau1[[#This Row],[Type de réponse]]='Paramètre (masquer)'!$A$10,Tableau1[[#This Row],[Nuit
VE/SA]],"")</f>
        <v/>
      </c>
      <c r="AJ137" s="78" t="str">
        <f>IF(Tableau1[[#This Row],[Type de réponse]]='Paramètre (masquer)'!$A$10,Tableau1[[#This Row],[Nuit
SA/DI]],"")</f>
        <v/>
      </c>
      <c r="AK137" s="78" t="str">
        <f>IF(Tableau1[[#This Row],[Type de réponse]]='Paramètre (masquer)'!$A$10,Tableau1[[#This Row],[Nuit
DI/LU]],"")</f>
        <v/>
      </c>
      <c r="AL137" s="76" t="str">
        <f>IF(Tableau1[[#This Row],[Nuit
LU /MA]]="Oui",0,IF(Tableau1[[#This Row],[Nuit
LU /MA]]="Non",1,""))</f>
        <v/>
      </c>
      <c r="AM137" s="76" t="str">
        <f>IF(Tableau1[[#This Row],[Nuit
MA/ ME]]="Oui",0,IF(Tableau1[[#This Row],[Nuit
MA/ ME]]="Non",1,""))</f>
        <v/>
      </c>
      <c r="AN137" s="76" t="str">
        <f>IF(Tableau1[[#This Row],[Nuit
ME/ JE]]="Oui",0,IF(Tableau1[[#This Row],[Nuit
ME/ JE]]="Non",1,""))</f>
        <v/>
      </c>
      <c r="AO137" s="76" t="str">
        <f>IF(Tableau1[[#This Row],[Nuit JE/ VE]]="Oui",0,IF(Tableau1[[#This Row],[Nuit JE/ VE]]="Non",1,""))</f>
        <v/>
      </c>
      <c r="AP137" s="76" t="str">
        <f>IF(Tableau1[[#This Row],[Nuit
VE/ SA]]="Oui",0,IF(Tableau1[[#This Row],[Nuit
VE/ SA]]="Non",1,""))</f>
        <v/>
      </c>
      <c r="AQ137" s="76" t="str">
        <f>IF(Tableau1[[#This Row],[Nuit
SA/ DI]]="Oui",0,IF(Tableau1[[#This Row],[Nuit
SA/ DI]]="Non",1,""))</f>
        <v/>
      </c>
      <c r="AR137" s="76" t="str">
        <f>IF(Tableau1[[#This Row],[Nuit
DI/ LU]]="Oui",0,IF(Tableau1[[#This Row],[Nuit
DI/ LU]]="Non",1,""))</f>
        <v/>
      </c>
      <c r="AS137" s="76" t="str">
        <f>IF(Tableau1[[#This Row],[Type de réponse]]='Paramètre (masquer)'!$A$10,Tableau1[[#This Row],[FE]],"")</f>
        <v/>
      </c>
      <c r="AT137" s="76" t="str">
        <f>_xlfn.CONCAT(Tableau1[[#This Row],[LUN]:[DIM]])</f>
        <v/>
      </c>
      <c r="AU137" s="79"/>
      <c r="AV1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" s="76" t="e">
        <f>Tableau1[[#This Row],[Nbre de nuits sur la période]]*Tableau1[[#This Row],[Nombre de train accédant / nuit *]]</f>
        <v>#VALUE!</v>
      </c>
      <c r="AY137" s="76" t="e">
        <f>Tableau1[[#This Row],[Uo voies - nuit]]*((59*400/1000)+5)</f>
        <v>#VALUE!</v>
      </c>
    </row>
    <row r="138" spans="1:51" ht="15.75">
      <c r="A138" s="51">
        <f t="shared" si="5"/>
        <v>125</v>
      </c>
      <c r="B138" s="85"/>
      <c r="C138" s="52" t="str">
        <f>IFERROR(VLOOKUP(Tableau1[[#This Row],[Site *
Un fichier Excel par DT]],Tableau7[[#All],[Nom de la gare]:[EIC]],5,FALSE),"")</f>
        <v/>
      </c>
      <c r="D138" s="77"/>
      <c r="E138" s="74"/>
      <c r="F138" s="74"/>
      <c r="G138" s="76"/>
      <c r="H138" s="72" t="str">
        <f>IF(Tableau1[[#This Row],[Régime d''utilisation (Quotidien ? Oui ou Non)]]="Oui","Oui","Non")</f>
        <v>Non</v>
      </c>
      <c r="I138" s="72" t="str">
        <f>IF(Tableau1[[#This Row],[Régime d''utilisation (Quotidien ? Oui ou Non)]]="Oui","Oui","Non")</f>
        <v>Non</v>
      </c>
      <c r="J138" s="72" t="str">
        <f>IF(Tableau1[[#This Row],[Régime d''utilisation (Quotidien ? Oui ou Non)]]="Oui","Oui","Non")</f>
        <v>Non</v>
      </c>
      <c r="K138" s="72" t="str">
        <f>IF(Tableau1[[#This Row],[Régime d''utilisation (Quotidien ? Oui ou Non)]]="Oui","Oui","Non")</f>
        <v>Non</v>
      </c>
      <c r="L138" s="72" t="str">
        <f>IF(Tableau1[[#This Row],[Régime d''utilisation (Quotidien ? Oui ou Non)]]="Oui","Oui","Non")</f>
        <v>Non</v>
      </c>
      <c r="M138" s="72" t="str">
        <f>IF(Tableau1[[#This Row],[Régime d''utilisation (Quotidien ? Oui ou Non)]]="Oui","Oui","Non")</f>
        <v>Non</v>
      </c>
      <c r="N138" s="72" t="str">
        <f>IF(Tableau1[[#This Row],[Régime d''utilisation (Quotidien ? Oui ou Non)]]="Oui","Oui","Non")</f>
        <v>Non</v>
      </c>
      <c r="O138" s="72" t="str">
        <f>IF(Tableau1[[#This Row],[Régime d''utilisation (Quotidien ? Oui ou Non)]]="Oui","Oui","Non")</f>
        <v>Non</v>
      </c>
      <c r="P138" s="76"/>
      <c r="Q138" s="76"/>
      <c r="R138" s="76"/>
      <c r="S138" s="52" t="str">
        <f t="shared" si="3"/>
        <v>Compris entre 00h00 et 5h00</v>
      </c>
      <c r="T138" s="76"/>
      <c r="U138" s="53" t="str">
        <f t="shared" si="4"/>
        <v>Voyageur</v>
      </c>
      <c r="V138" s="76"/>
      <c r="W138" s="76"/>
      <c r="X138" s="76"/>
      <c r="Y138" s="76"/>
      <c r="Z138" s="76"/>
      <c r="AA138" s="76"/>
      <c r="AB138" s="53">
        <f>400</f>
        <v>400</v>
      </c>
      <c r="AC138" s="78" t="str">
        <f>IF(Tableau1[[#This Row],[Type de réponse]]='Paramètre (masquer)'!$A$10,Tableau1[[#This Row],[Période de début *]],"")</f>
        <v/>
      </c>
      <c r="AD138" s="78" t="str">
        <f>IF(Tableau1[[#This Row],[Type de réponse]]='Paramètre (masquer)'!$A$10,Tableau1[[#This Row],[Période de fin *]],"")</f>
        <v/>
      </c>
      <c r="AE138" s="78" t="str">
        <f>IF(Tableau1[[#This Row],[Type de réponse]]='Paramètre (masquer)'!$A$10,Tableau1[[#This Row],[Nuit
LU/MA]],"")</f>
        <v/>
      </c>
      <c r="AF138" s="78" t="str">
        <f>IF(Tableau1[[#This Row],[Type de réponse]]='Paramètre (masquer)'!$A$10,Tableau1[[#This Row],[Nuit
MA/ME]],"")</f>
        <v/>
      </c>
      <c r="AG138" s="78" t="str">
        <f>IF(Tableau1[[#This Row],[Type de réponse]]='Paramètre (masquer)'!$A$10,Tableau1[[#This Row],[Nuit
ME/JE]],"")</f>
        <v/>
      </c>
      <c r="AH138" s="78" t="str">
        <f>IF(Tableau1[[#This Row],[Type de réponse]]='Paramètre (masquer)'!$A$10,Tableau1[[#This Row],[Nuit JE/VE]],"")</f>
        <v/>
      </c>
      <c r="AI138" s="78" t="str">
        <f>IF(Tableau1[[#This Row],[Type de réponse]]='Paramètre (masquer)'!$A$10,Tableau1[[#This Row],[Nuit
VE/SA]],"")</f>
        <v/>
      </c>
      <c r="AJ138" s="78" t="str">
        <f>IF(Tableau1[[#This Row],[Type de réponse]]='Paramètre (masquer)'!$A$10,Tableau1[[#This Row],[Nuit
SA/DI]],"")</f>
        <v/>
      </c>
      <c r="AK138" s="78" t="str">
        <f>IF(Tableau1[[#This Row],[Type de réponse]]='Paramètre (masquer)'!$A$10,Tableau1[[#This Row],[Nuit
DI/LU]],"")</f>
        <v/>
      </c>
      <c r="AL138" s="76" t="str">
        <f>IF(Tableau1[[#This Row],[Nuit
LU /MA]]="Oui",0,IF(Tableau1[[#This Row],[Nuit
LU /MA]]="Non",1,""))</f>
        <v/>
      </c>
      <c r="AM138" s="76" t="str">
        <f>IF(Tableau1[[#This Row],[Nuit
MA/ ME]]="Oui",0,IF(Tableau1[[#This Row],[Nuit
MA/ ME]]="Non",1,""))</f>
        <v/>
      </c>
      <c r="AN138" s="76" t="str">
        <f>IF(Tableau1[[#This Row],[Nuit
ME/ JE]]="Oui",0,IF(Tableau1[[#This Row],[Nuit
ME/ JE]]="Non",1,""))</f>
        <v/>
      </c>
      <c r="AO138" s="76" t="str">
        <f>IF(Tableau1[[#This Row],[Nuit JE/ VE]]="Oui",0,IF(Tableau1[[#This Row],[Nuit JE/ VE]]="Non",1,""))</f>
        <v/>
      </c>
      <c r="AP138" s="76" t="str">
        <f>IF(Tableau1[[#This Row],[Nuit
VE/ SA]]="Oui",0,IF(Tableau1[[#This Row],[Nuit
VE/ SA]]="Non",1,""))</f>
        <v/>
      </c>
      <c r="AQ138" s="76" t="str">
        <f>IF(Tableau1[[#This Row],[Nuit
SA/ DI]]="Oui",0,IF(Tableau1[[#This Row],[Nuit
SA/ DI]]="Non",1,""))</f>
        <v/>
      </c>
      <c r="AR138" s="76" t="str">
        <f>IF(Tableau1[[#This Row],[Nuit
DI/ LU]]="Oui",0,IF(Tableau1[[#This Row],[Nuit
DI/ LU]]="Non",1,""))</f>
        <v/>
      </c>
      <c r="AS138" s="76" t="str">
        <f>IF(Tableau1[[#This Row],[Type de réponse]]='Paramètre (masquer)'!$A$10,Tableau1[[#This Row],[FE]],"")</f>
        <v/>
      </c>
      <c r="AT138" s="76" t="str">
        <f>_xlfn.CONCAT(Tableau1[[#This Row],[LUN]:[DIM]])</f>
        <v/>
      </c>
      <c r="AU138" s="79"/>
      <c r="AV1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" s="76" t="e">
        <f>Tableau1[[#This Row],[Nbre de nuits sur la période]]*Tableau1[[#This Row],[Nombre de train accédant / nuit *]]</f>
        <v>#VALUE!</v>
      </c>
      <c r="AY138" s="76" t="e">
        <f>Tableau1[[#This Row],[Uo voies - nuit]]*((59*400/1000)+5)</f>
        <v>#VALUE!</v>
      </c>
    </row>
    <row r="139" spans="1:51" ht="15.75">
      <c r="A139" s="51">
        <f t="shared" si="5"/>
        <v>126</v>
      </c>
      <c r="B139" s="85"/>
      <c r="C139" s="52" t="str">
        <f>IFERROR(VLOOKUP(Tableau1[[#This Row],[Site *
Un fichier Excel par DT]],Tableau7[[#All],[Nom de la gare]:[EIC]],5,FALSE),"")</f>
        <v/>
      </c>
      <c r="D139" s="77"/>
      <c r="E139" s="74"/>
      <c r="F139" s="74"/>
      <c r="G139" s="76"/>
      <c r="H139" s="72" t="str">
        <f>IF(Tableau1[[#This Row],[Régime d''utilisation (Quotidien ? Oui ou Non)]]="Oui","Oui","Non")</f>
        <v>Non</v>
      </c>
      <c r="I139" s="72" t="str">
        <f>IF(Tableau1[[#This Row],[Régime d''utilisation (Quotidien ? Oui ou Non)]]="Oui","Oui","Non")</f>
        <v>Non</v>
      </c>
      <c r="J139" s="72" t="str">
        <f>IF(Tableau1[[#This Row],[Régime d''utilisation (Quotidien ? Oui ou Non)]]="Oui","Oui","Non")</f>
        <v>Non</v>
      </c>
      <c r="K139" s="72" t="str">
        <f>IF(Tableau1[[#This Row],[Régime d''utilisation (Quotidien ? Oui ou Non)]]="Oui","Oui","Non")</f>
        <v>Non</v>
      </c>
      <c r="L139" s="72" t="str">
        <f>IF(Tableau1[[#This Row],[Régime d''utilisation (Quotidien ? Oui ou Non)]]="Oui","Oui","Non")</f>
        <v>Non</v>
      </c>
      <c r="M139" s="72" t="str">
        <f>IF(Tableau1[[#This Row],[Régime d''utilisation (Quotidien ? Oui ou Non)]]="Oui","Oui","Non")</f>
        <v>Non</v>
      </c>
      <c r="N139" s="72" t="str">
        <f>IF(Tableau1[[#This Row],[Régime d''utilisation (Quotidien ? Oui ou Non)]]="Oui","Oui","Non")</f>
        <v>Non</v>
      </c>
      <c r="O139" s="72" t="str">
        <f>IF(Tableau1[[#This Row],[Régime d''utilisation (Quotidien ? Oui ou Non)]]="Oui","Oui","Non")</f>
        <v>Non</v>
      </c>
      <c r="P139" s="76"/>
      <c r="Q139" s="76"/>
      <c r="R139" s="76"/>
      <c r="S139" s="52" t="str">
        <f t="shared" si="3"/>
        <v>Compris entre 00h00 et 5h00</v>
      </c>
      <c r="T139" s="76"/>
      <c r="U139" s="53" t="str">
        <f t="shared" si="4"/>
        <v>Voyageur</v>
      </c>
      <c r="V139" s="76"/>
      <c r="W139" s="76"/>
      <c r="X139" s="76"/>
      <c r="Y139" s="76"/>
      <c r="Z139" s="76"/>
      <c r="AA139" s="76"/>
      <c r="AB139" s="53">
        <f>400</f>
        <v>400</v>
      </c>
      <c r="AC139" s="78" t="str">
        <f>IF(Tableau1[[#This Row],[Type de réponse]]='Paramètre (masquer)'!$A$10,Tableau1[[#This Row],[Période de début *]],"")</f>
        <v/>
      </c>
      <c r="AD139" s="78" t="str">
        <f>IF(Tableau1[[#This Row],[Type de réponse]]='Paramètre (masquer)'!$A$10,Tableau1[[#This Row],[Période de fin *]],"")</f>
        <v/>
      </c>
      <c r="AE139" s="78" t="str">
        <f>IF(Tableau1[[#This Row],[Type de réponse]]='Paramètre (masquer)'!$A$10,Tableau1[[#This Row],[Nuit
LU/MA]],"")</f>
        <v/>
      </c>
      <c r="AF139" s="78" t="str">
        <f>IF(Tableau1[[#This Row],[Type de réponse]]='Paramètre (masquer)'!$A$10,Tableau1[[#This Row],[Nuit
MA/ME]],"")</f>
        <v/>
      </c>
      <c r="AG139" s="78" t="str">
        <f>IF(Tableau1[[#This Row],[Type de réponse]]='Paramètre (masquer)'!$A$10,Tableau1[[#This Row],[Nuit
ME/JE]],"")</f>
        <v/>
      </c>
      <c r="AH139" s="78" t="str">
        <f>IF(Tableau1[[#This Row],[Type de réponse]]='Paramètre (masquer)'!$A$10,Tableau1[[#This Row],[Nuit JE/VE]],"")</f>
        <v/>
      </c>
      <c r="AI139" s="78" t="str">
        <f>IF(Tableau1[[#This Row],[Type de réponse]]='Paramètre (masquer)'!$A$10,Tableau1[[#This Row],[Nuit
VE/SA]],"")</f>
        <v/>
      </c>
      <c r="AJ139" s="78" t="str">
        <f>IF(Tableau1[[#This Row],[Type de réponse]]='Paramètre (masquer)'!$A$10,Tableau1[[#This Row],[Nuit
SA/DI]],"")</f>
        <v/>
      </c>
      <c r="AK139" s="78" t="str">
        <f>IF(Tableau1[[#This Row],[Type de réponse]]='Paramètre (masquer)'!$A$10,Tableau1[[#This Row],[Nuit
DI/LU]],"")</f>
        <v/>
      </c>
      <c r="AL139" s="76" t="str">
        <f>IF(Tableau1[[#This Row],[Nuit
LU /MA]]="Oui",0,IF(Tableau1[[#This Row],[Nuit
LU /MA]]="Non",1,""))</f>
        <v/>
      </c>
      <c r="AM139" s="76" t="str">
        <f>IF(Tableau1[[#This Row],[Nuit
MA/ ME]]="Oui",0,IF(Tableau1[[#This Row],[Nuit
MA/ ME]]="Non",1,""))</f>
        <v/>
      </c>
      <c r="AN139" s="76" t="str">
        <f>IF(Tableau1[[#This Row],[Nuit
ME/ JE]]="Oui",0,IF(Tableau1[[#This Row],[Nuit
ME/ JE]]="Non",1,""))</f>
        <v/>
      </c>
      <c r="AO139" s="76" t="str">
        <f>IF(Tableau1[[#This Row],[Nuit JE/ VE]]="Oui",0,IF(Tableau1[[#This Row],[Nuit JE/ VE]]="Non",1,""))</f>
        <v/>
      </c>
      <c r="AP139" s="76" t="str">
        <f>IF(Tableau1[[#This Row],[Nuit
VE/ SA]]="Oui",0,IF(Tableau1[[#This Row],[Nuit
VE/ SA]]="Non",1,""))</f>
        <v/>
      </c>
      <c r="AQ139" s="76" t="str">
        <f>IF(Tableau1[[#This Row],[Nuit
SA/ DI]]="Oui",0,IF(Tableau1[[#This Row],[Nuit
SA/ DI]]="Non",1,""))</f>
        <v/>
      </c>
      <c r="AR139" s="76" t="str">
        <f>IF(Tableau1[[#This Row],[Nuit
DI/ LU]]="Oui",0,IF(Tableau1[[#This Row],[Nuit
DI/ LU]]="Non",1,""))</f>
        <v/>
      </c>
      <c r="AS139" s="76" t="str">
        <f>IF(Tableau1[[#This Row],[Type de réponse]]='Paramètre (masquer)'!$A$10,Tableau1[[#This Row],[FE]],"")</f>
        <v/>
      </c>
      <c r="AT139" s="76" t="str">
        <f>_xlfn.CONCAT(Tableau1[[#This Row],[LUN]:[DIM]])</f>
        <v/>
      </c>
      <c r="AU139" s="79"/>
      <c r="AV1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" s="76" t="e">
        <f>Tableau1[[#This Row],[Nbre de nuits sur la période]]*Tableau1[[#This Row],[Nombre de train accédant / nuit *]]</f>
        <v>#VALUE!</v>
      </c>
      <c r="AY139" s="76" t="e">
        <f>Tableau1[[#This Row],[Uo voies - nuit]]*((59*400/1000)+5)</f>
        <v>#VALUE!</v>
      </c>
    </row>
    <row r="140" spans="1:51" ht="15.75">
      <c r="A140" s="51">
        <f t="shared" si="5"/>
        <v>127</v>
      </c>
      <c r="B140" s="85"/>
      <c r="C140" s="52" t="str">
        <f>IFERROR(VLOOKUP(Tableau1[[#This Row],[Site *
Un fichier Excel par DT]],Tableau7[[#All],[Nom de la gare]:[EIC]],5,FALSE),"")</f>
        <v/>
      </c>
      <c r="D140" s="77"/>
      <c r="E140" s="74"/>
      <c r="F140" s="74"/>
      <c r="G140" s="76"/>
      <c r="H140" s="72" t="str">
        <f>IF(Tableau1[[#This Row],[Régime d''utilisation (Quotidien ? Oui ou Non)]]="Oui","Oui","Non")</f>
        <v>Non</v>
      </c>
      <c r="I140" s="72" t="str">
        <f>IF(Tableau1[[#This Row],[Régime d''utilisation (Quotidien ? Oui ou Non)]]="Oui","Oui","Non")</f>
        <v>Non</v>
      </c>
      <c r="J140" s="72" t="str">
        <f>IF(Tableau1[[#This Row],[Régime d''utilisation (Quotidien ? Oui ou Non)]]="Oui","Oui","Non")</f>
        <v>Non</v>
      </c>
      <c r="K140" s="72" t="str">
        <f>IF(Tableau1[[#This Row],[Régime d''utilisation (Quotidien ? Oui ou Non)]]="Oui","Oui","Non")</f>
        <v>Non</v>
      </c>
      <c r="L140" s="72" t="str">
        <f>IF(Tableau1[[#This Row],[Régime d''utilisation (Quotidien ? Oui ou Non)]]="Oui","Oui","Non")</f>
        <v>Non</v>
      </c>
      <c r="M140" s="72" t="str">
        <f>IF(Tableau1[[#This Row],[Régime d''utilisation (Quotidien ? Oui ou Non)]]="Oui","Oui","Non")</f>
        <v>Non</v>
      </c>
      <c r="N140" s="72" t="str">
        <f>IF(Tableau1[[#This Row],[Régime d''utilisation (Quotidien ? Oui ou Non)]]="Oui","Oui","Non")</f>
        <v>Non</v>
      </c>
      <c r="O140" s="72" t="str">
        <f>IF(Tableau1[[#This Row],[Régime d''utilisation (Quotidien ? Oui ou Non)]]="Oui","Oui","Non")</f>
        <v>Non</v>
      </c>
      <c r="P140" s="76"/>
      <c r="Q140" s="76"/>
      <c r="R140" s="76"/>
      <c r="S140" s="52" t="str">
        <f t="shared" si="3"/>
        <v>Compris entre 00h00 et 5h00</v>
      </c>
      <c r="T140" s="76"/>
      <c r="U140" s="53" t="str">
        <f t="shared" si="4"/>
        <v>Voyageur</v>
      </c>
      <c r="V140" s="76"/>
      <c r="W140" s="76"/>
      <c r="X140" s="76"/>
      <c r="Y140" s="76"/>
      <c r="Z140" s="76"/>
      <c r="AA140" s="76"/>
      <c r="AB140" s="53">
        <f>400</f>
        <v>400</v>
      </c>
      <c r="AC140" s="78" t="str">
        <f>IF(Tableau1[[#This Row],[Type de réponse]]='Paramètre (masquer)'!$A$10,Tableau1[[#This Row],[Période de début *]],"")</f>
        <v/>
      </c>
      <c r="AD140" s="78" t="str">
        <f>IF(Tableau1[[#This Row],[Type de réponse]]='Paramètre (masquer)'!$A$10,Tableau1[[#This Row],[Période de fin *]],"")</f>
        <v/>
      </c>
      <c r="AE140" s="78" t="str">
        <f>IF(Tableau1[[#This Row],[Type de réponse]]='Paramètre (masquer)'!$A$10,Tableau1[[#This Row],[Nuit
LU/MA]],"")</f>
        <v/>
      </c>
      <c r="AF140" s="78" t="str">
        <f>IF(Tableau1[[#This Row],[Type de réponse]]='Paramètre (masquer)'!$A$10,Tableau1[[#This Row],[Nuit
MA/ME]],"")</f>
        <v/>
      </c>
      <c r="AG140" s="78" t="str">
        <f>IF(Tableau1[[#This Row],[Type de réponse]]='Paramètre (masquer)'!$A$10,Tableau1[[#This Row],[Nuit
ME/JE]],"")</f>
        <v/>
      </c>
      <c r="AH140" s="78" t="str">
        <f>IF(Tableau1[[#This Row],[Type de réponse]]='Paramètre (masquer)'!$A$10,Tableau1[[#This Row],[Nuit JE/VE]],"")</f>
        <v/>
      </c>
      <c r="AI140" s="78" t="str">
        <f>IF(Tableau1[[#This Row],[Type de réponse]]='Paramètre (masquer)'!$A$10,Tableau1[[#This Row],[Nuit
VE/SA]],"")</f>
        <v/>
      </c>
      <c r="AJ140" s="78" t="str">
        <f>IF(Tableau1[[#This Row],[Type de réponse]]='Paramètre (masquer)'!$A$10,Tableau1[[#This Row],[Nuit
SA/DI]],"")</f>
        <v/>
      </c>
      <c r="AK140" s="78" t="str">
        <f>IF(Tableau1[[#This Row],[Type de réponse]]='Paramètre (masquer)'!$A$10,Tableau1[[#This Row],[Nuit
DI/LU]],"")</f>
        <v/>
      </c>
      <c r="AL140" s="76" t="str">
        <f>IF(Tableau1[[#This Row],[Nuit
LU /MA]]="Oui",0,IF(Tableau1[[#This Row],[Nuit
LU /MA]]="Non",1,""))</f>
        <v/>
      </c>
      <c r="AM140" s="76" t="str">
        <f>IF(Tableau1[[#This Row],[Nuit
MA/ ME]]="Oui",0,IF(Tableau1[[#This Row],[Nuit
MA/ ME]]="Non",1,""))</f>
        <v/>
      </c>
      <c r="AN140" s="76" t="str">
        <f>IF(Tableau1[[#This Row],[Nuit
ME/ JE]]="Oui",0,IF(Tableau1[[#This Row],[Nuit
ME/ JE]]="Non",1,""))</f>
        <v/>
      </c>
      <c r="AO140" s="76" t="str">
        <f>IF(Tableau1[[#This Row],[Nuit JE/ VE]]="Oui",0,IF(Tableau1[[#This Row],[Nuit JE/ VE]]="Non",1,""))</f>
        <v/>
      </c>
      <c r="AP140" s="76" t="str">
        <f>IF(Tableau1[[#This Row],[Nuit
VE/ SA]]="Oui",0,IF(Tableau1[[#This Row],[Nuit
VE/ SA]]="Non",1,""))</f>
        <v/>
      </c>
      <c r="AQ140" s="76" t="str">
        <f>IF(Tableau1[[#This Row],[Nuit
SA/ DI]]="Oui",0,IF(Tableau1[[#This Row],[Nuit
SA/ DI]]="Non",1,""))</f>
        <v/>
      </c>
      <c r="AR140" s="76" t="str">
        <f>IF(Tableau1[[#This Row],[Nuit
DI/ LU]]="Oui",0,IF(Tableau1[[#This Row],[Nuit
DI/ LU]]="Non",1,""))</f>
        <v/>
      </c>
      <c r="AS140" s="76" t="str">
        <f>IF(Tableau1[[#This Row],[Type de réponse]]='Paramètre (masquer)'!$A$10,Tableau1[[#This Row],[FE]],"")</f>
        <v/>
      </c>
      <c r="AT140" s="76" t="str">
        <f>_xlfn.CONCAT(Tableau1[[#This Row],[LUN]:[DIM]])</f>
        <v/>
      </c>
      <c r="AU140" s="79"/>
      <c r="AV1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" s="76" t="e">
        <f>Tableau1[[#This Row],[Nbre de nuits sur la période]]*Tableau1[[#This Row],[Nombre de train accédant / nuit *]]</f>
        <v>#VALUE!</v>
      </c>
      <c r="AY140" s="76" t="e">
        <f>Tableau1[[#This Row],[Uo voies - nuit]]*((59*400/1000)+5)</f>
        <v>#VALUE!</v>
      </c>
    </row>
    <row r="141" spans="1:51" ht="15.75">
      <c r="A141" s="51">
        <f t="shared" si="5"/>
        <v>128</v>
      </c>
      <c r="B141" s="85"/>
      <c r="C141" s="52" t="str">
        <f>IFERROR(VLOOKUP(Tableau1[[#This Row],[Site *
Un fichier Excel par DT]],Tableau7[[#All],[Nom de la gare]:[EIC]],5,FALSE),"")</f>
        <v/>
      </c>
      <c r="D141" s="77"/>
      <c r="E141" s="74"/>
      <c r="F141" s="74"/>
      <c r="G141" s="76"/>
      <c r="H141" s="72" t="str">
        <f>IF(Tableau1[[#This Row],[Régime d''utilisation (Quotidien ? Oui ou Non)]]="Oui","Oui","Non")</f>
        <v>Non</v>
      </c>
      <c r="I141" s="72" t="str">
        <f>IF(Tableau1[[#This Row],[Régime d''utilisation (Quotidien ? Oui ou Non)]]="Oui","Oui","Non")</f>
        <v>Non</v>
      </c>
      <c r="J141" s="72" t="str">
        <f>IF(Tableau1[[#This Row],[Régime d''utilisation (Quotidien ? Oui ou Non)]]="Oui","Oui","Non")</f>
        <v>Non</v>
      </c>
      <c r="K141" s="72" t="str">
        <f>IF(Tableau1[[#This Row],[Régime d''utilisation (Quotidien ? Oui ou Non)]]="Oui","Oui","Non")</f>
        <v>Non</v>
      </c>
      <c r="L141" s="72" t="str">
        <f>IF(Tableau1[[#This Row],[Régime d''utilisation (Quotidien ? Oui ou Non)]]="Oui","Oui","Non")</f>
        <v>Non</v>
      </c>
      <c r="M141" s="72" t="str">
        <f>IF(Tableau1[[#This Row],[Régime d''utilisation (Quotidien ? Oui ou Non)]]="Oui","Oui","Non")</f>
        <v>Non</v>
      </c>
      <c r="N141" s="72" t="str">
        <f>IF(Tableau1[[#This Row],[Régime d''utilisation (Quotidien ? Oui ou Non)]]="Oui","Oui","Non")</f>
        <v>Non</v>
      </c>
      <c r="O141" s="72" t="str">
        <f>IF(Tableau1[[#This Row],[Régime d''utilisation (Quotidien ? Oui ou Non)]]="Oui","Oui","Non")</f>
        <v>Non</v>
      </c>
      <c r="P141" s="76"/>
      <c r="Q141" s="76"/>
      <c r="R141" s="76"/>
      <c r="S141" s="52" t="str">
        <f t="shared" si="3"/>
        <v>Compris entre 00h00 et 5h00</v>
      </c>
      <c r="T141" s="76"/>
      <c r="U141" s="53" t="str">
        <f t="shared" si="4"/>
        <v>Voyageur</v>
      </c>
      <c r="V141" s="76"/>
      <c r="W141" s="76"/>
      <c r="X141" s="76"/>
      <c r="Y141" s="76"/>
      <c r="Z141" s="76"/>
      <c r="AA141" s="76"/>
      <c r="AB141" s="53">
        <f>400</f>
        <v>400</v>
      </c>
      <c r="AC141" s="78" t="str">
        <f>IF(Tableau1[[#This Row],[Type de réponse]]='Paramètre (masquer)'!$A$10,Tableau1[[#This Row],[Période de début *]],"")</f>
        <v/>
      </c>
      <c r="AD141" s="78" t="str">
        <f>IF(Tableau1[[#This Row],[Type de réponse]]='Paramètre (masquer)'!$A$10,Tableau1[[#This Row],[Période de fin *]],"")</f>
        <v/>
      </c>
      <c r="AE141" s="78" t="str">
        <f>IF(Tableau1[[#This Row],[Type de réponse]]='Paramètre (masquer)'!$A$10,Tableau1[[#This Row],[Nuit
LU/MA]],"")</f>
        <v/>
      </c>
      <c r="AF141" s="78" t="str">
        <f>IF(Tableau1[[#This Row],[Type de réponse]]='Paramètre (masquer)'!$A$10,Tableau1[[#This Row],[Nuit
MA/ME]],"")</f>
        <v/>
      </c>
      <c r="AG141" s="78" t="str">
        <f>IF(Tableau1[[#This Row],[Type de réponse]]='Paramètre (masquer)'!$A$10,Tableau1[[#This Row],[Nuit
ME/JE]],"")</f>
        <v/>
      </c>
      <c r="AH141" s="78" t="str">
        <f>IF(Tableau1[[#This Row],[Type de réponse]]='Paramètre (masquer)'!$A$10,Tableau1[[#This Row],[Nuit JE/VE]],"")</f>
        <v/>
      </c>
      <c r="AI141" s="78" t="str">
        <f>IF(Tableau1[[#This Row],[Type de réponse]]='Paramètre (masquer)'!$A$10,Tableau1[[#This Row],[Nuit
VE/SA]],"")</f>
        <v/>
      </c>
      <c r="AJ141" s="78" t="str">
        <f>IF(Tableau1[[#This Row],[Type de réponse]]='Paramètre (masquer)'!$A$10,Tableau1[[#This Row],[Nuit
SA/DI]],"")</f>
        <v/>
      </c>
      <c r="AK141" s="78" t="str">
        <f>IF(Tableau1[[#This Row],[Type de réponse]]='Paramètre (masquer)'!$A$10,Tableau1[[#This Row],[Nuit
DI/LU]],"")</f>
        <v/>
      </c>
      <c r="AL141" s="76" t="str">
        <f>IF(Tableau1[[#This Row],[Nuit
LU /MA]]="Oui",0,IF(Tableau1[[#This Row],[Nuit
LU /MA]]="Non",1,""))</f>
        <v/>
      </c>
      <c r="AM141" s="76" t="str">
        <f>IF(Tableau1[[#This Row],[Nuit
MA/ ME]]="Oui",0,IF(Tableau1[[#This Row],[Nuit
MA/ ME]]="Non",1,""))</f>
        <v/>
      </c>
      <c r="AN141" s="76" t="str">
        <f>IF(Tableau1[[#This Row],[Nuit
ME/ JE]]="Oui",0,IF(Tableau1[[#This Row],[Nuit
ME/ JE]]="Non",1,""))</f>
        <v/>
      </c>
      <c r="AO141" s="76" t="str">
        <f>IF(Tableau1[[#This Row],[Nuit JE/ VE]]="Oui",0,IF(Tableau1[[#This Row],[Nuit JE/ VE]]="Non",1,""))</f>
        <v/>
      </c>
      <c r="AP141" s="76" t="str">
        <f>IF(Tableau1[[#This Row],[Nuit
VE/ SA]]="Oui",0,IF(Tableau1[[#This Row],[Nuit
VE/ SA]]="Non",1,""))</f>
        <v/>
      </c>
      <c r="AQ141" s="76" t="str">
        <f>IF(Tableau1[[#This Row],[Nuit
SA/ DI]]="Oui",0,IF(Tableau1[[#This Row],[Nuit
SA/ DI]]="Non",1,""))</f>
        <v/>
      </c>
      <c r="AR141" s="76" t="str">
        <f>IF(Tableau1[[#This Row],[Nuit
DI/ LU]]="Oui",0,IF(Tableau1[[#This Row],[Nuit
DI/ LU]]="Non",1,""))</f>
        <v/>
      </c>
      <c r="AS141" s="76" t="str">
        <f>IF(Tableau1[[#This Row],[Type de réponse]]='Paramètre (masquer)'!$A$10,Tableau1[[#This Row],[FE]],"")</f>
        <v/>
      </c>
      <c r="AT141" s="76" t="str">
        <f>_xlfn.CONCAT(Tableau1[[#This Row],[LUN]:[DIM]])</f>
        <v/>
      </c>
      <c r="AU141" s="79"/>
      <c r="AV1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" s="76" t="e">
        <f>Tableau1[[#This Row],[Nbre de nuits sur la période]]*Tableau1[[#This Row],[Nombre de train accédant / nuit *]]</f>
        <v>#VALUE!</v>
      </c>
      <c r="AY141" s="76" t="e">
        <f>Tableau1[[#This Row],[Uo voies - nuit]]*((59*400/1000)+5)</f>
        <v>#VALUE!</v>
      </c>
    </row>
    <row r="142" spans="1:51" ht="15.75">
      <c r="A142" s="51">
        <f t="shared" si="5"/>
        <v>129</v>
      </c>
      <c r="B142" s="85"/>
      <c r="C142" s="52" t="str">
        <f>IFERROR(VLOOKUP(Tableau1[[#This Row],[Site *
Un fichier Excel par DT]],Tableau7[[#All],[Nom de la gare]:[EIC]],5,FALSE),"")</f>
        <v/>
      </c>
      <c r="D142" s="77"/>
      <c r="E142" s="74"/>
      <c r="F142" s="74"/>
      <c r="G142" s="76"/>
      <c r="H142" s="72" t="str">
        <f>IF(Tableau1[[#This Row],[Régime d''utilisation (Quotidien ? Oui ou Non)]]="Oui","Oui","Non")</f>
        <v>Non</v>
      </c>
      <c r="I142" s="72" t="str">
        <f>IF(Tableau1[[#This Row],[Régime d''utilisation (Quotidien ? Oui ou Non)]]="Oui","Oui","Non")</f>
        <v>Non</v>
      </c>
      <c r="J142" s="72" t="str">
        <f>IF(Tableau1[[#This Row],[Régime d''utilisation (Quotidien ? Oui ou Non)]]="Oui","Oui","Non")</f>
        <v>Non</v>
      </c>
      <c r="K142" s="72" t="str">
        <f>IF(Tableau1[[#This Row],[Régime d''utilisation (Quotidien ? Oui ou Non)]]="Oui","Oui","Non")</f>
        <v>Non</v>
      </c>
      <c r="L142" s="72" t="str">
        <f>IF(Tableau1[[#This Row],[Régime d''utilisation (Quotidien ? Oui ou Non)]]="Oui","Oui","Non")</f>
        <v>Non</v>
      </c>
      <c r="M142" s="72" t="str">
        <f>IF(Tableau1[[#This Row],[Régime d''utilisation (Quotidien ? Oui ou Non)]]="Oui","Oui","Non")</f>
        <v>Non</v>
      </c>
      <c r="N142" s="72" t="str">
        <f>IF(Tableau1[[#This Row],[Régime d''utilisation (Quotidien ? Oui ou Non)]]="Oui","Oui","Non")</f>
        <v>Non</v>
      </c>
      <c r="O142" s="72" t="str">
        <f>IF(Tableau1[[#This Row],[Régime d''utilisation (Quotidien ? Oui ou Non)]]="Oui","Oui","Non")</f>
        <v>Non</v>
      </c>
      <c r="P142" s="76"/>
      <c r="Q142" s="76"/>
      <c r="R142" s="76"/>
      <c r="S142" s="52" t="str">
        <f t="shared" ref="S142:S205" si="6">"Compris entre 00h00 et 5h00"</f>
        <v>Compris entre 00h00 et 5h00</v>
      </c>
      <c r="T142" s="76"/>
      <c r="U142" s="53" t="str">
        <f t="shared" ref="U142:U205" si="7">"Voyageur"</f>
        <v>Voyageur</v>
      </c>
      <c r="V142" s="76"/>
      <c r="W142" s="76"/>
      <c r="X142" s="76"/>
      <c r="Y142" s="76"/>
      <c r="Z142" s="76"/>
      <c r="AA142" s="76"/>
      <c r="AB142" s="53">
        <f>400</f>
        <v>400</v>
      </c>
      <c r="AC142" s="78" t="str">
        <f>IF(Tableau1[[#This Row],[Type de réponse]]='Paramètre (masquer)'!$A$10,Tableau1[[#This Row],[Période de début *]],"")</f>
        <v/>
      </c>
      <c r="AD142" s="78" t="str">
        <f>IF(Tableau1[[#This Row],[Type de réponse]]='Paramètre (masquer)'!$A$10,Tableau1[[#This Row],[Période de fin *]],"")</f>
        <v/>
      </c>
      <c r="AE142" s="78" t="str">
        <f>IF(Tableau1[[#This Row],[Type de réponse]]='Paramètre (masquer)'!$A$10,Tableau1[[#This Row],[Nuit
LU/MA]],"")</f>
        <v/>
      </c>
      <c r="AF142" s="78" t="str">
        <f>IF(Tableau1[[#This Row],[Type de réponse]]='Paramètre (masquer)'!$A$10,Tableau1[[#This Row],[Nuit
MA/ME]],"")</f>
        <v/>
      </c>
      <c r="AG142" s="78" t="str">
        <f>IF(Tableau1[[#This Row],[Type de réponse]]='Paramètre (masquer)'!$A$10,Tableau1[[#This Row],[Nuit
ME/JE]],"")</f>
        <v/>
      </c>
      <c r="AH142" s="78" t="str">
        <f>IF(Tableau1[[#This Row],[Type de réponse]]='Paramètre (masquer)'!$A$10,Tableau1[[#This Row],[Nuit JE/VE]],"")</f>
        <v/>
      </c>
      <c r="AI142" s="78" t="str">
        <f>IF(Tableau1[[#This Row],[Type de réponse]]='Paramètre (masquer)'!$A$10,Tableau1[[#This Row],[Nuit
VE/SA]],"")</f>
        <v/>
      </c>
      <c r="AJ142" s="78" t="str">
        <f>IF(Tableau1[[#This Row],[Type de réponse]]='Paramètre (masquer)'!$A$10,Tableau1[[#This Row],[Nuit
SA/DI]],"")</f>
        <v/>
      </c>
      <c r="AK142" s="78" t="str">
        <f>IF(Tableau1[[#This Row],[Type de réponse]]='Paramètre (masquer)'!$A$10,Tableau1[[#This Row],[Nuit
DI/LU]],"")</f>
        <v/>
      </c>
      <c r="AL142" s="76" t="str">
        <f>IF(Tableau1[[#This Row],[Nuit
LU /MA]]="Oui",0,IF(Tableau1[[#This Row],[Nuit
LU /MA]]="Non",1,""))</f>
        <v/>
      </c>
      <c r="AM142" s="76" t="str">
        <f>IF(Tableau1[[#This Row],[Nuit
MA/ ME]]="Oui",0,IF(Tableau1[[#This Row],[Nuit
MA/ ME]]="Non",1,""))</f>
        <v/>
      </c>
      <c r="AN142" s="76" t="str">
        <f>IF(Tableau1[[#This Row],[Nuit
ME/ JE]]="Oui",0,IF(Tableau1[[#This Row],[Nuit
ME/ JE]]="Non",1,""))</f>
        <v/>
      </c>
      <c r="AO142" s="76" t="str">
        <f>IF(Tableau1[[#This Row],[Nuit JE/ VE]]="Oui",0,IF(Tableau1[[#This Row],[Nuit JE/ VE]]="Non",1,""))</f>
        <v/>
      </c>
      <c r="AP142" s="76" t="str">
        <f>IF(Tableau1[[#This Row],[Nuit
VE/ SA]]="Oui",0,IF(Tableau1[[#This Row],[Nuit
VE/ SA]]="Non",1,""))</f>
        <v/>
      </c>
      <c r="AQ142" s="76" t="str">
        <f>IF(Tableau1[[#This Row],[Nuit
SA/ DI]]="Oui",0,IF(Tableau1[[#This Row],[Nuit
SA/ DI]]="Non",1,""))</f>
        <v/>
      </c>
      <c r="AR142" s="76" t="str">
        <f>IF(Tableau1[[#This Row],[Nuit
DI/ LU]]="Oui",0,IF(Tableau1[[#This Row],[Nuit
DI/ LU]]="Non",1,""))</f>
        <v/>
      </c>
      <c r="AS142" s="76" t="str">
        <f>IF(Tableau1[[#This Row],[Type de réponse]]='Paramètre (masquer)'!$A$10,Tableau1[[#This Row],[FE]],"")</f>
        <v/>
      </c>
      <c r="AT142" s="76" t="str">
        <f>_xlfn.CONCAT(Tableau1[[#This Row],[LUN]:[DIM]])</f>
        <v/>
      </c>
      <c r="AU142" s="79"/>
      <c r="AV1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" s="76" t="e">
        <f>Tableau1[[#This Row],[Nbre de nuits sur la période]]*Tableau1[[#This Row],[Nombre de train accédant / nuit *]]</f>
        <v>#VALUE!</v>
      </c>
      <c r="AY142" s="76" t="e">
        <f>Tableau1[[#This Row],[Uo voies - nuit]]*((59*400/1000)+5)</f>
        <v>#VALUE!</v>
      </c>
    </row>
    <row r="143" spans="1:51" ht="15.75">
      <c r="A143" s="51">
        <f t="shared" ref="A143:A206" si="8">1+A142</f>
        <v>130</v>
      </c>
      <c r="B143" s="85"/>
      <c r="C143" s="52" t="str">
        <f>IFERROR(VLOOKUP(Tableau1[[#This Row],[Site *
Un fichier Excel par DT]],Tableau7[[#All],[Nom de la gare]:[EIC]],5,FALSE),"")</f>
        <v/>
      </c>
      <c r="D143" s="77"/>
      <c r="E143" s="74"/>
      <c r="F143" s="74"/>
      <c r="G143" s="76"/>
      <c r="H143" s="72" t="str">
        <f>IF(Tableau1[[#This Row],[Régime d''utilisation (Quotidien ? Oui ou Non)]]="Oui","Oui","Non")</f>
        <v>Non</v>
      </c>
      <c r="I143" s="72" t="str">
        <f>IF(Tableau1[[#This Row],[Régime d''utilisation (Quotidien ? Oui ou Non)]]="Oui","Oui","Non")</f>
        <v>Non</v>
      </c>
      <c r="J143" s="72" t="str">
        <f>IF(Tableau1[[#This Row],[Régime d''utilisation (Quotidien ? Oui ou Non)]]="Oui","Oui","Non")</f>
        <v>Non</v>
      </c>
      <c r="K143" s="72" t="str">
        <f>IF(Tableau1[[#This Row],[Régime d''utilisation (Quotidien ? Oui ou Non)]]="Oui","Oui","Non")</f>
        <v>Non</v>
      </c>
      <c r="L143" s="72" t="str">
        <f>IF(Tableau1[[#This Row],[Régime d''utilisation (Quotidien ? Oui ou Non)]]="Oui","Oui","Non")</f>
        <v>Non</v>
      </c>
      <c r="M143" s="72" t="str">
        <f>IF(Tableau1[[#This Row],[Régime d''utilisation (Quotidien ? Oui ou Non)]]="Oui","Oui","Non")</f>
        <v>Non</v>
      </c>
      <c r="N143" s="72" t="str">
        <f>IF(Tableau1[[#This Row],[Régime d''utilisation (Quotidien ? Oui ou Non)]]="Oui","Oui","Non")</f>
        <v>Non</v>
      </c>
      <c r="O143" s="72" t="str">
        <f>IF(Tableau1[[#This Row],[Régime d''utilisation (Quotidien ? Oui ou Non)]]="Oui","Oui","Non")</f>
        <v>Non</v>
      </c>
      <c r="P143" s="76"/>
      <c r="Q143" s="76"/>
      <c r="R143" s="76"/>
      <c r="S143" s="52" t="str">
        <f t="shared" si="6"/>
        <v>Compris entre 00h00 et 5h00</v>
      </c>
      <c r="T143" s="76"/>
      <c r="U143" s="53" t="str">
        <f t="shared" si="7"/>
        <v>Voyageur</v>
      </c>
      <c r="V143" s="76"/>
      <c r="W143" s="76"/>
      <c r="X143" s="76"/>
      <c r="Y143" s="76"/>
      <c r="Z143" s="76"/>
      <c r="AA143" s="76"/>
      <c r="AB143" s="53">
        <f>400</f>
        <v>400</v>
      </c>
      <c r="AC143" s="78" t="str">
        <f>IF(Tableau1[[#This Row],[Type de réponse]]='Paramètre (masquer)'!$A$10,Tableau1[[#This Row],[Période de début *]],"")</f>
        <v/>
      </c>
      <c r="AD143" s="78" t="str">
        <f>IF(Tableau1[[#This Row],[Type de réponse]]='Paramètre (masquer)'!$A$10,Tableau1[[#This Row],[Période de fin *]],"")</f>
        <v/>
      </c>
      <c r="AE143" s="78" t="str">
        <f>IF(Tableau1[[#This Row],[Type de réponse]]='Paramètre (masquer)'!$A$10,Tableau1[[#This Row],[Nuit
LU/MA]],"")</f>
        <v/>
      </c>
      <c r="AF143" s="78" t="str">
        <f>IF(Tableau1[[#This Row],[Type de réponse]]='Paramètre (masquer)'!$A$10,Tableau1[[#This Row],[Nuit
MA/ME]],"")</f>
        <v/>
      </c>
      <c r="AG143" s="78" t="str">
        <f>IF(Tableau1[[#This Row],[Type de réponse]]='Paramètre (masquer)'!$A$10,Tableau1[[#This Row],[Nuit
ME/JE]],"")</f>
        <v/>
      </c>
      <c r="AH143" s="78" t="str">
        <f>IF(Tableau1[[#This Row],[Type de réponse]]='Paramètre (masquer)'!$A$10,Tableau1[[#This Row],[Nuit JE/VE]],"")</f>
        <v/>
      </c>
      <c r="AI143" s="78" t="str">
        <f>IF(Tableau1[[#This Row],[Type de réponse]]='Paramètre (masquer)'!$A$10,Tableau1[[#This Row],[Nuit
VE/SA]],"")</f>
        <v/>
      </c>
      <c r="AJ143" s="78" t="str">
        <f>IF(Tableau1[[#This Row],[Type de réponse]]='Paramètre (masquer)'!$A$10,Tableau1[[#This Row],[Nuit
SA/DI]],"")</f>
        <v/>
      </c>
      <c r="AK143" s="78" t="str">
        <f>IF(Tableau1[[#This Row],[Type de réponse]]='Paramètre (masquer)'!$A$10,Tableau1[[#This Row],[Nuit
DI/LU]],"")</f>
        <v/>
      </c>
      <c r="AL143" s="76" t="str">
        <f>IF(Tableau1[[#This Row],[Nuit
LU /MA]]="Oui",0,IF(Tableau1[[#This Row],[Nuit
LU /MA]]="Non",1,""))</f>
        <v/>
      </c>
      <c r="AM143" s="76" t="str">
        <f>IF(Tableau1[[#This Row],[Nuit
MA/ ME]]="Oui",0,IF(Tableau1[[#This Row],[Nuit
MA/ ME]]="Non",1,""))</f>
        <v/>
      </c>
      <c r="AN143" s="76" t="str">
        <f>IF(Tableau1[[#This Row],[Nuit
ME/ JE]]="Oui",0,IF(Tableau1[[#This Row],[Nuit
ME/ JE]]="Non",1,""))</f>
        <v/>
      </c>
      <c r="AO143" s="76" t="str">
        <f>IF(Tableau1[[#This Row],[Nuit JE/ VE]]="Oui",0,IF(Tableau1[[#This Row],[Nuit JE/ VE]]="Non",1,""))</f>
        <v/>
      </c>
      <c r="AP143" s="76" t="str">
        <f>IF(Tableau1[[#This Row],[Nuit
VE/ SA]]="Oui",0,IF(Tableau1[[#This Row],[Nuit
VE/ SA]]="Non",1,""))</f>
        <v/>
      </c>
      <c r="AQ143" s="76" t="str">
        <f>IF(Tableau1[[#This Row],[Nuit
SA/ DI]]="Oui",0,IF(Tableau1[[#This Row],[Nuit
SA/ DI]]="Non",1,""))</f>
        <v/>
      </c>
      <c r="AR143" s="76" t="str">
        <f>IF(Tableau1[[#This Row],[Nuit
DI/ LU]]="Oui",0,IF(Tableau1[[#This Row],[Nuit
DI/ LU]]="Non",1,""))</f>
        <v/>
      </c>
      <c r="AS143" s="76" t="str">
        <f>IF(Tableau1[[#This Row],[Type de réponse]]='Paramètre (masquer)'!$A$10,Tableau1[[#This Row],[FE]],"")</f>
        <v/>
      </c>
      <c r="AT143" s="76" t="str">
        <f>_xlfn.CONCAT(Tableau1[[#This Row],[LUN]:[DIM]])</f>
        <v/>
      </c>
      <c r="AU143" s="79"/>
      <c r="AV1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" s="76" t="e">
        <f>Tableau1[[#This Row],[Nbre de nuits sur la période]]*Tableau1[[#This Row],[Nombre de train accédant / nuit *]]</f>
        <v>#VALUE!</v>
      </c>
      <c r="AY143" s="76" t="e">
        <f>Tableau1[[#This Row],[Uo voies - nuit]]*((59*400/1000)+5)</f>
        <v>#VALUE!</v>
      </c>
    </row>
    <row r="144" spans="1:51" ht="15.75">
      <c r="A144" s="51">
        <f t="shared" si="8"/>
        <v>131</v>
      </c>
      <c r="B144" s="85"/>
      <c r="C144" s="52" t="str">
        <f>IFERROR(VLOOKUP(Tableau1[[#This Row],[Site *
Un fichier Excel par DT]],Tableau7[[#All],[Nom de la gare]:[EIC]],5,FALSE),"")</f>
        <v/>
      </c>
      <c r="D144" s="77"/>
      <c r="E144" s="74"/>
      <c r="F144" s="74"/>
      <c r="G144" s="76"/>
      <c r="H144" s="72" t="str">
        <f>IF(Tableau1[[#This Row],[Régime d''utilisation (Quotidien ? Oui ou Non)]]="Oui","Oui","Non")</f>
        <v>Non</v>
      </c>
      <c r="I144" s="72" t="str">
        <f>IF(Tableau1[[#This Row],[Régime d''utilisation (Quotidien ? Oui ou Non)]]="Oui","Oui","Non")</f>
        <v>Non</v>
      </c>
      <c r="J144" s="72" t="str">
        <f>IF(Tableau1[[#This Row],[Régime d''utilisation (Quotidien ? Oui ou Non)]]="Oui","Oui","Non")</f>
        <v>Non</v>
      </c>
      <c r="K144" s="72" t="str">
        <f>IF(Tableau1[[#This Row],[Régime d''utilisation (Quotidien ? Oui ou Non)]]="Oui","Oui","Non")</f>
        <v>Non</v>
      </c>
      <c r="L144" s="72" t="str">
        <f>IF(Tableau1[[#This Row],[Régime d''utilisation (Quotidien ? Oui ou Non)]]="Oui","Oui","Non")</f>
        <v>Non</v>
      </c>
      <c r="M144" s="72" t="str">
        <f>IF(Tableau1[[#This Row],[Régime d''utilisation (Quotidien ? Oui ou Non)]]="Oui","Oui","Non")</f>
        <v>Non</v>
      </c>
      <c r="N144" s="72" t="str">
        <f>IF(Tableau1[[#This Row],[Régime d''utilisation (Quotidien ? Oui ou Non)]]="Oui","Oui","Non")</f>
        <v>Non</v>
      </c>
      <c r="O144" s="72" t="str">
        <f>IF(Tableau1[[#This Row],[Régime d''utilisation (Quotidien ? Oui ou Non)]]="Oui","Oui","Non")</f>
        <v>Non</v>
      </c>
      <c r="P144" s="76"/>
      <c r="Q144" s="76"/>
      <c r="R144" s="76"/>
      <c r="S144" s="52" t="str">
        <f t="shared" si="6"/>
        <v>Compris entre 00h00 et 5h00</v>
      </c>
      <c r="T144" s="76"/>
      <c r="U144" s="53" t="str">
        <f t="shared" si="7"/>
        <v>Voyageur</v>
      </c>
      <c r="V144" s="76"/>
      <c r="W144" s="76"/>
      <c r="X144" s="76"/>
      <c r="Y144" s="76"/>
      <c r="Z144" s="76"/>
      <c r="AA144" s="76"/>
      <c r="AB144" s="53">
        <f>400</f>
        <v>400</v>
      </c>
      <c r="AC144" s="78" t="str">
        <f>IF(Tableau1[[#This Row],[Type de réponse]]='Paramètre (masquer)'!$A$10,Tableau1[[#This Row],[Période de début *]],"")</f>
        <v/>
      </c>
      <c r="AD144" s="78" t="str">
        <f>IF(Tableau1[[#This Row],[Type de réponse]]='Paramètre (masquer)'!$A$10,Tableau1[[#This Row],[Période de fin *]],"")</f>
        <v/>
      </c>
      <c r="AE144" s="78" t="str">
        <f>IF(Tableau1[[#This Row],[Type de réponse]]='Paramètre (masquer)'!$A$10,Tableau1[[#This Row],[Nuit
LU/MA]],"")</f>
        <v/>
      </c>
      <c r="AF144" s="78" t="str">
        <f>IF(Tableau1[[#This Row],[Type de réponse]]='Paramètre (masquer)'!$A$10,Tableau1[[#This Row],[Nuit
MA/ME]],"")</f>
        <v/>
      </c>
      <c r="AG144" s="78" t="str">
        <f>IF(Tableau1[[#This Row],[Type de réponse]]='Paramètre (masquer)'!$A$10,Tableau1[[#This Row],[Nuit
ME/JE]],"")</f>
        <v/>
      </c>
      <c r="AH144" s="78" t="str">
        <f>IF(Tableau1[[#This Row],[Type de réponse]]='Paramètre (masquer)'!$A$10,Tableau1[[#This Row],[Nuit JE/VE]],"")</f>
        <v/>
      </c>
      <c r="AI144" s="78" t="str">
        <f>IF(Tableau1[[#This Row],[Type de réponse]]='Paramètre (masquer)'!$A$10,Tableau1[[#This Row],[Nuit
VE/SA]],"")</f>
        <v/>
      </c>
      <c r="AJ144" s="78" t="str">
        <f>IF(Tableau1[[#This Row],[Type de réponse]]='Paramètre (masquer)'!$A$10,Tableau1[[#This Row],[Nuit
SA/DI]],"")</f>
        <v/>
      </c>
      <c r="AK144" s="78" t="str">
        <f>IF(Tableau1[[#This Row],[Type de réponse]]='Paramètre (masquer)'!$A$10,Tableau1[[#This Row],[Nuit
DI/LU]],"")</f>
        <v/>
      </c>
      <c r="AL144" s="76" t="str">
        <f>IF(Tableau1[[#This Row],[Nuit
LU /MA]]="Oui",0,IF(Tableau1[[#This Row],[Nuit
LU /MA]]="Non",1,""))</f>
        <v/>
      </c>
      <c r="AM144" s="76" t="str">
        <f>IF(Tableau1[[#This Row],[Nuit
MA/ ME]]="Oui",0,IF(Tableau1[[#This Row],[Nuit
MA/ ME]]="Non",1,""))</f>
        <v/>
      </c>
      <c r="AN144" s="76" t="str">
        <f>IF(Tableau1[[#This Row],[Nuit
ME/ JE]]="Oui",0,IF(Tableau1[[#This Row],[Nuit
ME/ JE]]="Non",1,""))</f>
        <v/>
      </c>
      <c r="AO144" s="76" t="str">
        <f>IF(Tableau1[[#This Row],[Nuit JE/ VE]]="Oui",0,IF(Tableau1[[#This Row],[Nuit JE/ VE]]="Non",1,""))</f>
        <v/>
      </c>
      <c r="AP144" s="76" t="str">
        <f>IF(Tableau1[[#This Row],[Nuit
VE/ SA]]="Oui",0,IF(Tableau1[[#This Row],[Nuit
VE/ SA]]="Non",1,""))</f>
        <v/>
      </c>
      <c r="AQ144" s="76" t="str">
        <f>IF(Tableau1[[#This Row],[Nuit
SA/ DI]]="Oui",0,IF(Tableau1[[#This Row],[Nuit
SA/ DI]]="Non",1,""))</f>
        <v/>
      </c>
      <c r="AR144" s="76" t="str">
        <f>IF(Tableau1[[#This Row],[Nuit
DI/ LU]]="Oui",0,IF(Tableau1[[#This Row],[Nuit
DI/ LU]]="Non",1,""))</f>
        <v/>
      </c>
      <c r="AS144" s="76" t="str">
        <f>IF(Tableau1[[#This Row],[Type de réponse]]='Paramètre (masquer)'!$A$10,Tableau1[[#This Row],[FE]],"")</f>
        <v/>
      </c>
      <c r="AT144" s="76" t="str">
        <f>_xlfn.CONCAT(Tableau1[[#This Row],[LUN]:[DIM]])</f>
        <v/>
      </c>
      <c r="AU144" s="79"/>
      <c r="AV1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" s="76" t="e">
        <f>Tableau1[[#This Row],[Nbre de nuits sur la période]]*Tableau1[[#This Row],[Nombre de train accédant / nuit *]]</f>
        <v>#VALUE!</v>
      </c>
      <c r="AY144" s="76" t="e">
        <f>Tableau1[[#This Row],[Uo voies - nuit]]*((59*400/1000)+5)</f>
        <v>#VALUE!</v>
      </c>
    </row>
    <row r="145" spans="1:51" ht="15.75">
      <c r="A145" s="51">
        <f t="shared" si="8"/>
        <v>132</v>
      </c>
      <c r="B145" s="85"/>
      <c r="C145" s="52" t="str">
        <f>IFERROR(VLOOKUP(Tableau1[[#This Row],[Site *
Un fichier Excel par DT]],Tableau7[[#All],[Nom de la gare]:[EIC]],5,FALSE),"")</f>
        <v/>
      </c>
      <c r="D145" s="77"/>
      <c r="E145" s="74"/>
      <c r="F145" s="74"/>
      <c r="G145" s="76"/>
      <c r="H145" s="72" t="str">
        <f>IF(Tableau1[[#This Row],[Régime d''utilisation (Quotidien ? Oui ou Non)]]="Oui","Oui","Non")</f>
        <v>Non</v>
      </c>
      <c r="I145" s="72" t="str">
        <f>IF(Tableau1[[#This Row],[Régime d''utilisation (Quotidien ? Oui ou Non)]]="Oui","Oui","Non")</f>
        <v>Non</v>
      </c>
      <c r="J145" s="72" t="str">
        <f>IF(Tableau1[[#This Row],[Régime d''utilisation (Quotidien ? Oui ou Non)]]="Oui","Oui","Non")</f>
        <v>Non</v>
      </c>
      <c r="K145" s="72" t="str">
        <f>IF(Tableau1[[#This Row],[Régime d''utilisation (Quotidien ? Oui ou Non)]]="Oui","Oui","Non")</f>
        <v>Non</v>
      </c>
      <c r="L145" s="72" t="str">
        <f>IF(Tableau1[[#This Row],[Régime d''utilisation (Quotidien ? Oui ou Non)]]="Oui","Oui","Non")</f>
        <v>Non</v>
      </c>
      <c r="M145" s="72" t="str">
        <f>IF(Tableau1[[#This Row],[Régime d''utilisation (Quotidien ? Oui ou Non)]]="Oui","Oui","Non")</f>
        <v>Non</v>
      </c>
      <c r="N145" s="72" t="str">
        <f>IF(Tableau1[[#This Row],[Régime d''utilisation (Quotidien ? Oui ou Non)]]="Oui","Oui","Non")</f>
        <v>Non</v>
      </c>
      <c r="O145" s="72" t="str">
        <f>IF(Tableau1[[#This Row],[Régime d''utilisation (Quotidien ? Oui ou Non)]]="Oui","Oui","Non")</f>
        <v>Non</v>
      </c>
      <c r="P145" s="76"/>
      <c r="Q145" s="76"/>
      <c r="R145" s="76"/>
      <c r="S145" s="52" t="str">
        <f t="shared" si="6"/>
        <v>Compris entre 00h00 et 5h00</v>
      </c>
      <c r="T145" s="76"/>
      <c r="U145" s="53" t="str">
        <f t="shared" si="7"/>
        <v>Voyageur</v>
      </c>
      <c r="V145" s="76"/>
      <c r="W145" s="76"/>
      <c r="X145" s="76"/>
      <c r="Y145" s="76"/>
      <c r="Z145" s="76"/>
      <c r="AA145" s="76"/>
      <c r="AB145" s="53">
        <f>400</f>
        <v>400</v>
      </c>
      <c r="AC145" s="78" t="str">
        <f>IF(Tableau1[[#This Row],[Type de réponse]]='Paramètre (masquer)'!$A$10,Tableau1[[#This Row],[Période de début *]],"")</f>
        <v/>
      </c>
      <c r="AD145" s="78" t="str">
        <f>IF(Tableau1[[#This Row],[Type de réponse]]='Paramètre (masquer)'!$A$10,Tableau1[[#This Row],[Période de fin *]],"")</f>
        <v/>
      </c>
      <c r="AE145" s="78" t="str">
        <f>IF(Tableau1[[#This Row],[Type de réponse]]='Paramètre (masquer)'!$A$10,Tableau1[[#This Row],[Nuit
LU/MA]],"")</f>
        <v/>
      </c>
      <c r="AF145" s="78" t="str">
        <f>IF(Tableau1[[#This Row],[Type de réponse]]='Paramètre (masquer)'!$A$10,Tableau1[[#This Row],[Nuit
MA/ME]],"")</f>
        <v/>
      </c>
      <c r="AG145" s="78" t="str">
        <f>IF(Tableau1[[#This Row],[Type de réponse]]='Paramètre (masquer)'!$A$10,Tableau1[[#This Row],[Nuit
ME/JE]],"")</f>
        <v/>
      </c>
      <c r="AH145" s="78" t="str">
        <f>IF(Tableau1[[#This Row],[Type de réponse]]='Paramètre (masquer)'!$A$10,Tableau1[[#This Row],[Nuit JE/VE]],"")</f>
        <v/>
      </c>
      <c r="AI145" s="78" t="str">
        <f>IF(Tableau1[[#This Row],[Type de réponse]]='Paramètre (masquer)'!$A$10,Tableau1[[#This Row],[Nuit
VE/SA]],"")</f>
        <v/>
      </c>
      <c r="AJ145" s="78" t="str">
        <f>IF(Tableau1[[#This Row],[Type de réponse]]='Paramètre (masquer)'!$A$10,Tableau1[[#This Row],[Nuit
SA/DI]],"")</f>
        <v/>
      </c>
      <c r="AK145" s="78" t="str">
        <f>IF(Tableau1[[#This Row],[Type de réponse]]='Paramètre (masquer)'!$A$10,Tableau1[[#This Row],[Nuit
DI/LU]],"")</f>
        <v/>
      </c>
      <c r="AL145" s="76" t="str">
        <f>IF(Tableau1[[#This Row],[Nuit
LU /MA]]="Oui",0,IF(Tableau1[[#This Row],[Nuit
LU /MA]]="Non",1,""))</f>
        <v/>
      </c>
      <c r="AM145" s="76" t="str">
        <f>IF(Tableau1[[#This Row],[Nuit
MA/ ME]]="Oui",0,IF(Tableau1[[#This Row],[Nuit
MA/ ME]]="Non",1,""))</f>
        <v/>
      </c>
      <c r="AN145" s="76" t="str">
        <f>IF(Tableau1[[#This Row],[Nuit
ME/ JE]]="Oui",0,IF(Tableau1[[#This Row],[Nuit
ME/ JE]]="Non",1,""))</f>
        <v/>
      </c>
      <c r="AO145" s="76" t="str">
        <f>IF(Tableau1[[#This Row],[Nuit JE/ VE]]="Oui",0,IF(Tableau1[[#This Row],[Nuit JE/ VE]]="Non",1,""))</f>
        <v/>
      </c>
      <c r="AP145" s="76" t="str">
        <f>IF(Tableau1[[#This Row],[Nuit
VE/ SA]]="Oui",0,IF(Tableau1[[#This Row],[Nuit
VE/ SA]]="Non",1,""))</f>
        <v/>
      </c>
      <c r="AQ145" s="76" t="str">
        <f>IF(Tableau1[[#This Row],[Nuit
SA/ DI]]="Oui",0,IF(Tableau1[[#This Row],[Nuit
SA/ DI]]="Non",1,""))</f>
        <v/>
      </c>
      <c r="AR145" s="76" t="str">
        <f>IF(Tableau1[[#This Row],[Nuit
DI/ LU]]="Oui",0,IF(Tableau1[[#This Row],[Nuit
DI/ LU]]="Non",1,""))</f>
        <v/>
      </c>
      <c r="AS145" s="76" t="str">
        <f>IF(Tableau1[[#This Row],[Type de réponse]]='Paramètre (masquer)'!$A$10,Tableau1[[#This Row],[FE]],"")</f>
        <v/>
      </c>
      <c r="AT145" s="76" t="str">
        <f>_xlfn.CONCAT(Tableau1[[#This Row],[LUN]:[DIM]])</f>
        <v/>
      </c>
      <c r="AU145" s="79"/>
      <c r="AV1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" s="76" t="e">
        <f>Tableau1[[#This Row],[Nbre de nuits sur la période]]*Tableau1[[#This Row],[Nombre de train accédant / nuit *]]</f>
        <v>#VALUE!</v>
      </c>
      <c r="AY145" s="76" t="e">
        <f>Tableau1[[#This Row],[Uo voies - nuit]]*((59*400/1000)+5)</f>
        <v>#VALUE!</v>
      </c>
    </row>
    <row r="146" spans="1:51" ht="15.75">
      <c r="A146" s="51">
        <f t="shared" si="8"/>
        <v>133</v>
      </c>
      <c r="B146" s="85"/>
      <c r="C146" s="52" t="str">
        <f>IFERROR(VLOOKUP(Tableau1[[#This Row],[Site *
Un fichier Excel par DT]],Tableau7[[#All],[Nom de la gare]:[EIC]],5,FALSE),"")</f>
        <v/>
      </c>
      <c r="D146" s="77"/>
      <c r="E146" s="74"/>
      <c r="F146" s="74"/>
      <c r="G146" s="76"/>
      <c r="H146" s="72" t="str">
        <f>IF(Tableau1[[#This Row],[Régime d''utilisation (Quotidien ? Oui ou Non)]]="Oui","Oui","Non")</f>
        <v>Non</v>
      </c>
      <c r="I146" s="72" t="str">
        <f>IF(Tableau1[[#This Row],[Régime d''utilisation (Quotidien ? Oui ou Non)]]="Oui","Oui","Non")</f>
        <v>Non</v>
      </c>
      <c r="J146" s="72" t="str">
        <f>IF(Tableau1[[#This Row],[Régime d''utilisation (Quotidien ? Oui ou Non)]]="Oui","Oui","Non")</f>
        <v>Non</v>
      </c>
      <c r="K146" s="72" t="str">
        <f>IF(Tableau1[[#This Row],[Régime d''utilisation (Quotidien ? Oui ou Non)]]="Oui","Oui","Non")</f>
        <v>Non</v>
      </c>
      <c r="L146" s="72" t="str">
        <f>IF(Tableau1[[#This Row],[Régime d''utilisation (Quotidien ? Oui ou Non)]]="Oui","Oui","Non")</f>
        <v>Non</v>
      </c>
      <c r="M146" s="72" t="str">
        <f>IF(Tableau1[[#This Row],[Régime d''utilisation (Quotidien ? Oui ou Non)]]="Oui","Oui","Non")</f>
        <v>Non</v>
      </c>
      <c r="N146" s="72" t="str">
        <f>IF(Tableau1[[#This Row],[Régime d''utilisation (Quotidien ? Oui ou Non)]]="Oui","Oui","Non")</f>
        <v>Non</v>
      </c>
      <c r="O146" s="72" t="str">
        <f>IF(Tableau1[[#This Row],[Régime d''utilisation (Quotidien ? Oui ou Non)]]="Oui","Oui","Non")</f>
        <v>Non</v>
      </c>
      <c r="P146" s="76"/>
      <c r="Q146" s="76"/>
      <c r="R146" s="76"/>
      <c r="S146" s="52" t="str">
        <f t="shared" si="6"/>
        <v>Compris entre 00h00 et 5h00</v>
      </c>
      <c r="T146" s="76"/>
      <c r="U146" s="53" t="str">
        <f t="shared" si="7"/>
        <v>Voyageur</v>
      </c>
      <c r="V146" s="76"/>
      <c r="W146" s="76"/>
      <c r="X146" s="76"/>
      <c r="Y146" s="76"/>
      <c r="Z146" s="76"/>
      <c r="AA146" s="76"/>
      <c r="AB146" s="53">
        <f>400</f>
        <v>400</v>
      </c>
      <c r="AC146" s="78" t="str">
        <f>IF(Tableau1[[#This Row],[Type de réponse]]='Paramètre (masquer)'!$A$10,Tableau1[[#This Row],[Période de début *]],"")</f>
        <v/>
      </c>
      <c r="AD146" s="78" t="str">
        <f>IF(Tableau1[[#This Row],[Type de réponse]]='Paramètre (masquer)'!$A$10,Tableau1[[#This Row],[Période de fin *]],"")</f>
        <v/>
      </c>
      <c r="AE146" s="78" t="str">
        <f>IF(Tableau1[[#This Row],[Type de réponse]]='Paramètre (masquer)'!$A$10,Tableau1[[#This Row],[Nuit
LU/MA]],"")</f>
        <v/>
      </c>
      <c r="AF146" s="78" t="str">
        <f>IF(Tableau1[[#This Row],[Type de réponse]]='Paramètre (masquer)'!$A$10,Tableau1[[#This Row],[Nuit
MA/ME]],"")</f>
        <v/>
      </c>
      <c r="AG146" s="78" t="str">
        <f>IF(Tableau1[[#This Row],[Type de réponse]]='Paramètre (masquer)'!$A$10,Tableau1[[#This Row],[Nuit
ME/JE]],"")</f>
        <v/>
      </c>
      <c r="AH146" s="78" t="str">
        <f>IF(Tableau1[[#This Row],[Type de réponse]]='Paramètre (masquer)'!$A$10,Tableau1[[#This Row],[Nuit JE/VE]],"")</f>
        <v/>
      </c>
      <c r="AI146" s="78" t="str">
        <f>IF(Tableau1[[#This Row],[Type de réponse]]='Paramètre (masquer)'!$A$10,Tableau1[[#This Row],[Nuit
VE/SA]],"")</f>
        <v/>
      </c>
      <c r="AJ146" s="78" t="str">
        <f>IF(Tableau1[[#This Row],[Type de réponse]]='Paramètre (masquer)'!$A$10,Tableau1[[#This Row],[Nuit
SA/DI]],"")</f>
        <v/>
      </c>
      <c r="AK146" s="78" t="str">
        <f>IF(Tableau1[[#This Row],[Type de réponse]]='Paramètre (masquer)'!$A$10,Tableau1[[#This Row],[Nuit
DI/LU]],"")</f>
        <v/>
      </c>
      <c r="AL146" s="76" t="str">
        <f>IF(Tableau1[[#This Row],[Nuit
LU /MA]]="Oui",0,IF(Tableau1[[#This Row],[Nuit
LU /MA]]="Non",1,""))</f>
        <v/>
      </c>
      <c r="AM146" s="76" t="str">
        <f>IF(Tableau1[[#This Row],[Nuit
MA/ ME]]="Oui",0,IF(Tableau1[[#This Row],[Nuit
MA/ ME]]="Non",1,""))</f>
        <v/>
      </c>
      <c r="AN146" s="76" t="str">
        <f>IF(Tableau1[[#This Row],[Nuit
ME/ JE]]="Oui",0,IF(Tableau1[[#This Row],[Nuit
ME/ JE]]="Non",1,""))</f>
        <v/>
      </c>
      <c r="AO146" s="76" t="str">
        <f>IF(Tableau1[[#This Row],[Nuit JE/ VE]]="Oui",0,IF(Tableau1[[#This Row],[Nuit JE/ VE]]="Non",1,""))</f>
        <v/>
      </c>
      <c r="AP146" s="76" t="str">
        <f>IF(Tableau1[[#This Row],[Nuit
VE/ SA]]="Oui",0,IF(Tableau1[[#This Row],[Nuit
VE/ SA]]="Non",1,""))</f>
        <v/>
      </c>
      <c r="AQ146" s="76" t="str">
        <f>IF(Tableau1[[#This Row],[Nuit
SA/ DI]]="Oui",0,IF(Tableau1[[#This Row],[Nuit
SA/ DI]]="Non",1,""))</f>
        <v/>
      </c>
      <c r="AR146" s="76" t="str">
        <f>IF(Tableau1[[#This Row],[Nuit
DI/ LU]]="Oui",0,IF(Tableau1[[#This Row],[Nuit
DI/ LU]]="Non",1,""))</f>
        <v/>
      </c>
      <c r="AS146" s="76" t="str">
        <f>IF(Tableau1[[#This Row],[Type de réponse]]='Paramètre (masquer)'!$A$10,Tableau1[[#This Row],[FE]],"")</f>
        <v/>
      </c>
      <c r="AT146" s="76" t="str">
        <f>_xlfn.CONCAT(Tableau1[[#This Row],[LUN]:[DIM]])</f>
        <v/>
      </c>
      <c r="AU146" s="79"/>
      <c r="AV1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" s="76" t="e">
        <f>Tableau1[[#This Row],[Nbre de nuits sur la période]]*Tableau1[[#This Row],[Nombre de train accédant / nuit *]]</f>
        <v>#VALUE!</v>
      </c>
      <c r="AY146" s="76" t="e">
        <f>Tableau1[[#This Row],[Uo voies - nuit]]*((59*400/1000)+5)</f>
        <v>#VALUE!</v>
      </c>
    </row>
    <row r="147" spans="1:51" ht="15.75">
      <c r="A147" s="51">
        <f t="shared" si="8"/>
        <v>134</v>
      </c>
      <c r="B147" s="85"/>
      <c r="C147" s="52" t="str">
        <f>IFERROR(VLOOKUP(Tableau1[[#This Row],[Site *
Un fichier Excel par DT]],Tableau7[[#All],[Nom de la gare]:[EIC]],5,FALSE),"")</f>
        <v/>
      </c>
      <c r="D147" s="77"/>
      <c r="E147" s="74"/>
      <c r="F147" s="74"/>
      <c r="G147" s="76"/>
      <c r="H147" s="72" t="str">
        <f>IF(Tableau1[[#This Row],[Régime d''utilisation (Quotidien ? Oui ou Non)]]="Oui","Oui","Non")</f>
        <v>Non</v>
      </c>
      <c r="I147" s="72" t="str">
        <f>IF(Tableau1[[#This Row],[Régime d''utilisation (Quotidien ? Oui ou Non)]]="Oui","Oui","Non")</f>
        <v>Non</v>
      </c>
      <c r="J147" s="72" t="str">
        <f>IF(Tableau1[[#This Row],[Régime d''utilisation (Quotidien ? Oui ou Non)]]="Oui","Oui","Non")</f>
        <v>Non</v>
      </c>
      <c r="K147" s="72" t="str">
        <f>IF(Tableau1[[#This Row],[Régime d''utilisation (Quotidien ? Oui ou Non)]]="Oui","Oui","Non")</f>
        <v>Non</v>
      </c>
      <c r="L147" s="72" t="str">
        <f>IF(Tableau1[[#This Row],[Régime d''utilisation (Quotidien ? Oui ou Non)]]="Oui","Oui","Non")</f>
        <v>Non</v>
      </c>
      <c r="M147" s="72" t="str">
        <f>IF(Tableau1[[#This Row],[Régime d''utilisation (Quotidien ? Oui ou Non)]]="Oui","Oui","Non")</f>
        <v>Non</v>
      </c>
      <c r="N147" s="72" t="str">
        <f>IF(Tableau1[[#This Row],[Régime d''utilisation (Quotidien ? Oui ou Non)]]="Oui","Oui","Non")</f>
        <v>Non</v>
      </c>
      <c r="O147" s="72" t="str">
        <f>IF(Tableau1[[#This Row],[Régime d''utilisation (Quotidien ? Oui ou Non)]]="Oui","Oui","Non")</f>
        <v>Non</v>
      </c>
      <c r="P147" s="76"/>
      <c r="Q147" s="76"/>
      <c r="R147" s="76"/>
      <c r="S147" s="52" t="str">
        <f t="shared" si="6"/>
        <v>Compris entre 00h00 et 5h00</v>
      </c>
      <c r="T147" s="76"/>
      <c r="U147" s="53" t="str">
        <f t="shared" si="7"/>
        <v>Voyageur</v>
      </c>
      <c r="V147" s="76"/>
      <c r="W147" s="76"/>
      <c r="X147" s="76"/>
      <c r="Y147" s="76"/>
      <c r="Z147" s="76"/>
      <c r="AA147" s="76"/>
      <c r="AB147" s="53">
        <f>400</f>
        <v>400</v>
      </c>
      <c r="AC147" s="78" t="str">
        <f>IF(Tableau1[[#This Row],[Type de réponse]]='Paramètre (masquer)'!$A$10,Tableau1[[#This Row],[Période de début *]],"")</f>
        <v/>
      </c>
      <c r="AD147" s="78" t="str">
        <f>IF(Tableau1[[#This Row],[Type de réponse]]='Paramètre (masquer)'!$A$10,Tableau1[[#This Row],[Période de fin *]],"")</f>
        <v/>
      </c>
      <c r="AE147" s="78" t="str">
        <f>IF(Tableau1[[#This Row],[Type de réponse]]='Paramètre (masquer)'!$A$10,Tableau1[[#This Row],[Nuit
LU/MA]],"")</f>
        <v/>
      </c>
      <c r="AF147" s="78" t="str">
        <f>IF(Tableau1[[#This Row],[Type de réponse]]='Paramètre (masquer)'!$A$10,Tableau1[[#This Row],[Nuit
MA/ME]],"")</f>
        <v/>
      </c>
      <c r="AG147" s="78" t="str">
        <f>IF(Tableau1[[#This Row],[Type de réponse]]='Paramètre (masquer)'!$A$10,Tableau1[[#This Row],[Nuit
ME/JE]],"")</f>
        <v/>
      </c>
      <c r="AH147" s="78" t="str">
        <f>IF(Tableau1[[#This Row],[Type de réponse]]='Paramètre (masquer)'!$A$10,Tableau1[[#This Row],[Nuit JE/VE]],"")</f>
        <v/>
      </c>
      <c r="AI147" s="78" t="str">
        <f>IF(Tableau1[[#This Row],[Type de réponse]]='Paramètre (masquer)'!$A$10,Tableau1[[#This Row],[Nuit
VE/SA]],"")</f>
        <v/>
      </c>
      <c r="AJ147" s="78" t="str">
        <f>IF(Tableau1[[#This Row],[Type de réponse]]='Paramètre (masquer)'!$A$10,Tableau1[[#This Row],[Nuit
SA/DI]],"")</f>
        <v/>
      </c>
      <c r="AK147" s="78" t="str">
        <f>IF(Tableau1[[#This Row],[Type de réponse]]='Paramètre (masquer)'!$A$10,Tableau1[[#This Row],[Nuit
DI/LU]],"")</f>
        <v/>
      </c>
      <c r="AL147" s="76" t="str">
        <f>IF(Tableau1[[#This Row],[Nuit
LU /MA]]="Oui",0,IF(Tableau1[[#This Row],[Nuit
LU /MA]]="Non",1,""))</f>
        <v/>
      </c>
      <c r="AM147" s="76" t="str">
        <f>IF(Tableau1[[#This Row],[Nuit
MA/ ME]]="Oui",0,IF(Tableau1[[#This Row],[Nuit
MA/ ME]]="Non",1,""))</f>
        <v/>
      </c>
      <c r="AN147" s="76" t="str">
        <f>IF(Tableau1[[#This Row],[Nuit
ME/ JE]]="Oui",0,IF(Tableau1[[#This Row],[Nuit
ME/ JE]]="Non",1,""))</f>
        <v/>
      </c>
      <c r="AO147" s="76" t="str">
        <f>IF(Tableau1[[#This Row],[Nuit JE/ VE]]="Oui",0,IF(Tableau1[[#This Row],[Nuit JE/ VE]]="Non",1,""))</f>
        <v/>
      </c>
      <c r="AP147" s="76" t="str">
        <f>IF(Tableau1[[#This Row],[Nuit
VE/ SA]]="Oui",0,IF(Tableau1[[#This Row],[Nuit
VE/ SA]]="Non",1,""))</f>
        <v/>
      </c>
      <c r="AQ147" s="76" t="str">
        <f>IF(Tableau1[[#This Row],[Nuit
SA/ DI]]="Oui",0,IF(Tableau1[[#This Row],[Nuit
SA/ DI]]="Non",1,""))</f>
        <v/>
      </c>
      <c r="AR147" s="76" t="str">
        <f>IF(Tableau1[[#This Row],[Nuit
DI/ LU]]="Oui",0,IF(Tableau1[[#This Row],[Nuit
DI/ LU]]="Non",1,""))</f>
        <v/>
      </c>
      <c r="AS147" s="76" t="str">
        <f>IF(Tableau1[[#This Row],[Type de réponse]]='Paramètre (masquer)'!$A$10,Tableau1[[#This Row],[FE]],"")</f>
        <v/>
      </c>
      <c r="AT147" s="76" t="str">
        <f>_xlfn.CONCAT(Tableau1[[#This Row],[LUN]:[DIM]])</f>
        <v/>
      </c>
      <c r="AU147" s="79"/>
      <c r="AV1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" s="76" t="e">
        <f>Tableau1[[#This Row],[Nbre de nuits sur la période]]*Tableau1[[#This Row],[Nombre de train accédant / nuit *]]</f>
        <v>#VALUE!</v>
      </c>
      <c r="AY147" s="76" t="e">
        <f>Tableau1[[#This Row],[Uo voies - nuit]]*((59*400/1000)+5)</f>
        <v>#VALUE!</v>
      </c>
    </row>
    <row r="148" spans="1:51" ht="15.75">
      <c r="A148" s="51">
        <f t="shared" si="8"/>
        <v>135</v>
      </c>
      <c r="B148" s="85"/>
      <c r="C148" s="52" t="str">
        <f>IFERROR(VLOOKUP(Tableau1[[#This Row],[Site *
Un fichier Excel par DT]],Tableau7[[#All],[Nom de la gare]:[EIC]],5,FALSE),"")</f>
        <v/>
      </c>
      <c r="D148" s="77"/>
      <c r="E148" s="74"/>
      <c r="F148" s="74"/>
      <c r="G148" s="76"/>
      <c r="H148" s="72" t="str">
        <f>IF(Tableau1[[#This Row],[Régime d''utilisation (Quotidien ? Oui ou Non)]]="Oui","Oui","Non")</f>
        <v>Non</v>
      </c>
      <c r="I148" s="72" t="str">
        <f>IF(Tableau1[[#This Row],[Régime d''utilisation (Quotidien ? Oui ou Non)]]="Oui","Oui","Non")</f>
        <v>Non</v>
      </c>
      <c r="J148" s="72" t="str">
        <f>IF(Tableau1[[#This Row],[Régime d''utilisation (Quotidien ? Oui ou Non)]]="Oui","Oui","Non")</f>
        <v>Non</v>
      </c>
      <c r="K148" s="72" t="str">
        <f>IF(Tableau1[[#This Row],[Régime d''utilisation (Quotidien ? Oui ou Non)]]="Oui","Oui","Non")</f>
        <v>Non</v>
      </c>
      <c r="L148" s="72" t="str">
        <f>IF(Tableau1[[#This Row],[Régime d''utilisation (Quotidien ? Oui ou Non)]]="Oui","Oui","Non")</f>
        <v>Non</v>
      </c>
      <c r="M148" s="72" t="str">
        <f>IF(Tableau1[[#This Row],[Régime d''utilisation (Quotidien ? Oui ou Non)]]="Oui","Oui","Non")</f>
        <v>Non</v>
      </c>
      <c r="N148" s="72" t="str">
        <f>IF(Tableau1[[#This Row],[Régime d''utilisation (Quotidien ? Oui ou Non)]]="Oui","Oui","Non")</f>
        <v>Non</v>
      </c>
      <c r="O148" s="72" t="str">
        <f>IF(Tableau1[[#This Row],[Régime d''utilisation (Quotidien ? Oui ou Non)]]="Oui","Oui","Non")</f>
        <v>Non</v>
      </c>
      <c r="P148" s="76"/>
      <c r="Q148" s="76"/>
      <c r="R148" s="76"/>
      <c r="S148" s="52" t="str">
        <f t="shared" si="6"/>
        <v>Compris entre 00h00 et 5h00</v>
      </c>
      <c r="T148" s="76"/>
      <c r="U148" s="53" t="str">
        <f t="shared" si="7"/>
        <v>Voyageur</v>
      </c>
      <c r="V148" s="76"/>
      <c r="W148" s="76"/>
      <c r="X148" s="76"/>
      <c r="Y148" s="76"/>
      <c r="Z148" s="76"/>
      <c r="AA148" s="76"/>
      <c r="AB148" s="53">
        <f>400</f>
        <v>400</v>
      </c>
      <c r="AC148" s="78" t="str">
        <f>IF(Tableau1[[#This Row],[Type de réponse]]='Paramètre (masquer)'!$A$10,Tableau1[[#This Row],[Période de début *]],"")</f>
        <v/>
      </c>
      <c r="AD148" s="78" t="str">
        <f>IF(Tableau1[[#This Row],[Type de réponse]]='Paramètre (masquer)'!$A$10,Tableau1[[#This Row],[Période de fin *]],"")</f>
        <v/>
      </c>
      <c r="AE148" s="78" t="str">
        <f>IF(Tableau1[[#This Row],[Type de réponse]]='Paramètre (masquer)'!$A$10,Tableau1[[#This Row],[Nuit
LU/MA]],"")</f>
        <v/>
      </c>
      <c r="AF148" s="78" t="str">
        <f>IF(Tableau1[[#This Row],[Type de réponse]]='Paramètre (masquer)'!$A$10,Tableau1[[#This Row],[Nuit
MA/ME]],"")</f>
        <v/>
      </c>
      <c r="AG148" s="78" t="str">
        <f>IF(Tableau1[[#This Row],[Type de réponse]]='Paramètre (masquer)'!$A$10,Tableau1[[#This Row],[Nuit
ME/JE]],"")</f>
        <v/>
      </c>
      <c r="AH148" s="78" t="str">
        <f>IF(Tableau1[[#This Row],[Type de réponse]]='Paramètre (masquer)'!$A$10,Tableau1[[#This Row],[Nuit JE/VE]],"")</f>
        <v/>
      </c>
      <c r="AI148" s="78" t="str">
        <f>IF(Tableau1[[#This Row],[Type de réponse]]='Paramètre (masquer)'!$A$10,Tableau1[[#This Row],[Nuit
VE/SA]],"")</f>
        <v/>
      </c>
      <c r="AJ148" s="78" t="str">
        <f>IF(Tableau1[[#This Row],[Type de réponse]]='Paramètre (masquer)'!$A$10,Tableau1[[#This Row],[Nuit
SA/DI]],"")</f>
        <v/>
      </c>
      <c r="AK148" s="78" t="str">
        <f>IF(Tableau1[[#This Row],[Type de réponse]]='Paramètre (masquer)'!$A$10,Tableau1[[#This Row],[Nuit
DI/LU]],"")</f>
        <v/>
      </c>
      <c r="AL148" s="76" t="str">
        <f>IF(Tableau1[[#This Row],[Nuit
LU /MA]]="Oui",0,IF(Tableau1[[#This Row],[Nuit
LU /MA]]="Non",1,""))</f>
        <v/>
      </c>
      <c r="AM148" s="76" t="str">
        <f>IF(Tableau1[[#This Row],[Nuit
MA/ ME]]="Oui",0,IF(Tableau1[[#This Row],[Nuit
MA/ ME]]="Non",1,""))</f>
        <v/>
      </c>
      <c r="AN148" s="76" t="str">
        <f>IF(Tableau1[[#This Row],[Nuit
ME/ JE]]="Oui",0,IF(Tableau1[[#This Row],[Nuit
ME/ JE]]="Non",1,""))</f>
        <v/>
      </c>
      <c r="AO148" s="76" t="str">
        <f>IF(Tableau1[[#This Row],[Nuit JE/ VE]]="Oui",0,IF(Tableau1[[#This Row],[Nuit JE/ VE]]="Non",1,""))</f>
        <v/>
      </c>
      <c r="AP148" s="76" t="str">
        <f>IF(Tableau1[[#This Row],[Nuit
VE/ SA]]="Oui",0,IF(Tableau1[[#This Row],[Nuit
VE/ SA]]="Non",1,""))</f>
        <v/>
      </c>
      <c r="AQ148" s="76" t="str">
        <f>IF(Tableau1[[#This Row],[Nuit
SA/ DI]]="Oui",0,IF(Tableau1[[#This Row],[Nuit
SA/ DI]]="Non",1,""))</f>
        <v/>
      </c>
      <c r="AR148" s="76" t="str">
        <f>IF(Tableau1[[#This Row],[Nuit
DI/ LU]]="Oui",0,IF(Tableau1[[#This Row],[Nuit
DI/ LU]]="Non",1,""))</f>
        <v/>
      </c>
      <c r="AS148" s="76" t="str">
        <f>IF(Tableau1[[#This Row],[Type de réponse]]='Paramètre (masquer)'!$A$10,Tableau1[[#This Row],[FE]],"")</f>
        <v/>
      </c>
      <c r="AT148" s="76" t="str">
        <f>_xlfn.CONCAT(Tableau1[[#This Row],[LUN]:[DIM]])</f>
        <v/>
      </c>
      <c r="AU148" s="79"/>
      <c r="AV1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" s="76" t="e">
        <f>Tableau1[[#This Row],[Nbre de nuits sur la période]]*Tableau1[[#This Row],[Nombre de train accédant / nuit *]]</f>
        <v>#VALUE!</v>
      </c>
      <c r="AY148" s="76" t="e">
        <f>Tableau1[[#This Row],[Uo voies - nuit]]*((59*400/1000)+5)</f>
        <v>#VALUE!</v>
      </c>
    </row>
    <row r="149" spans="1:51" ht="15.75">
      <c r="A149" s="51">
        <f t="shared" si="8"/>
        <v>136</v>
      </c>
      <c r="B149" s="85"/>
      <c r="C149" s="52" t="str">
        <f>IFERROR(VLOOKUP(Tableau1[[#This Row],[Site *
Un fichier Excel par DT]],Tableau7[[#All],[Nom de la gare]:[EIC]],5,FALSE),"")</f>
        <v/>
      </c>
      <c r="D149" s="77"/>
      <c r="E149" s="74"/>
      <c r="F149" s="74"/>
      <c r="G149" s="76"/>
      <c r="H149" s="72" t="str">
        <f>IF(Tableau1[[#This Row],[Régime d''utilisation (Quotidien ? Oui ou Non)]]="Oui","Oui","Non")</f>
        <v>Non</v>
      </c>
      <c r="I149" s="72" t="str">
        <f>IF(Tableau1[[#This Row],[Régime d''utilisation (Quotidien ? Oui ou Non)]]="Oui","Oui","Non")</f>
        <v>Non</v>
      </c>
      <c r="J149" s="72" t="str">
        <f>IF(Tableau1[[#This Row],[Régime d''utilisation (Quotidien ? Oui ou Non)]]="Oui","Oui","Non")</f>
        <v>Non</v>
      </c>
      <c r="K149" s="72" t="str">
        <f>IF(Tableau1[[#This Row],[Régime d''utilisation (Quotidien ? Oui ou Non)]]="Oui","Oui","Non")</f>
        <v>Non</v>
      </c>
      <c r="L149" s="72" t="str">
        <f>IF(Tableau1[[#This Row],[Régime d''utilisation (Quotidien ? Oui ou Non)]]="Oui","Oui","Non")</f>
        <v>Non</v>
      </c>
      <c r="M149" s="72" t="str">
        <f>IF(Tableau1[[#This Row],[Régime d''utilisation (Quotidien ? Oui ou Non)]]="Oui","Oui","Non")</f>
        <v>Non</v>
      </c>
      <c r="N149" s="72" t="str">
        <f>IF(Tableau1[[#This Row],[Régime d''utilisation (Quotidien ? Oui ou Non)]]="Oui","Oui","Non")</f>
        <v>Non</v>
      </c>
      <c r="O149" s="72" t="str">
        <f>IF(Tableau1[[#This Row],[Régime d''utilisation (Quotidien ? Oui ou Non)]]="Oui","Oui","Non")</f>
        <v>Non</v>
      </c>
      <c r="P149" s="76"/>
      <c r="Q149" s="76"/>
      <c r="R149" s="76"/>
      <c r="S149" s="52" t="str">
        <f t="shared" si="6"/>
        <v>Compris entre 00h00 et 5h00</v>
      </c>
      <c r="T149" s="76"/>
      <c r="U149" s="53" t="str">
        <f t="shared" si="7"/>
        <v>Voyageur</v>
      </c>
      <c r="V149" s="76"/>
      <c r="W149" s="76"/>
      <c r="X149" s="76"/>
      <c r="Y149" s="76"/>
      <c r="Z149" s="76"/>
      <c r="AA149" s="76"/>
      <c r="AB149" s="53">
        <f>400</f>
        <v>400</v>
      </c>
      <c r="AC149" s="78" t="str">
        <f>IF(Tableau1[[#This Row],[Type de réponse]]='Paramètre (masquer)'!$A$10,Tableau1[[#This Row],[Période de début *]],"")</f>
        <v/>
      </c>
      <c r="AD149" s="78" t="str">
        <f>IF(Tableau1[[#This Row],[Type de réponse]]='Paramètre (masquer)'!$A$10,Tableau1[[#This Row],[Période de fin *]],"")</f>
        <v/>
      </c>
      <c r="AE149" s="78" t="str">
        <f>IF(Tableau1[[#This Row],[Type de réponse]]='Paramètre (masquer)'!$A$10,Tableau1[[#This Row],[Nuit
LU/MA]],"")</f>
        <v/>
      </c>
      <c r="AF149" s="78" t="str">
        <f>IF(Tableau1[[#This Row],[Type de réponse]]='Paramètre (masquer)'!$A$10,Tableau1[[#This Row],[Nuit
MA/ME]],"")</f>
        <v/>
      </c>
      <c r="AG149" s="78" t="str">
        <f>IF(Tableau1[[#This Row],[Type de réponse]]='Paramètre (masquer)'!$A$10,Tableau1[[#This Row],[Nuit
ME/JE]],"")</f>
        <v/>
      </c>
      <c r="AH149" s="78" t="str">
        <f>IF(Tableau1[[#This Row],[Type de réponse]]='Paramètre (masquer)'!$A$10,Tableau1[[#This Row],[Nuit JE/VE]],"")</f>
        <v/>
      </c>
      <c r="AI149" s="78" t="str">
        <f>IF(Tableau1[[#This Row],[Type de réponse]]='Paramètre (masquer)'!$A$10,Tableau1[[#This Row],[Nuit
VE/SA]],"")</f>
        <v/>
      </c>
      <c r="AJ149" s="78" t="str">
        <f>IF(Tableau1[[#This Row],[Type de réponse]]='Paramètre (masquer)'!$A$10,Tableau1[[#This Row],[Nuit
SA/DI]],"")</f>
        <v/>
      </c>
      <c r="AK149" s="78" t="str">
        <f>IF(Tableau1[[#This Row],[Type de réponse]]='Paramètre (masquer)'!$A$10,Tableau1[[#This Row],[Nuit
DI/LU]],"")</f>
        <v/>
      </c>
      <c r="AL149" s="76" t="str">
        <f>IF(Tableau1[[#This Row],[Nuit
LU /MA]]="Oui",0,IF(Tableau1[[#This Row],[Nuit
LU /MA]]="Non",1,""))</f>
        <v/>
      </c>
      <c r="AM149" s="76" t="str">
        <f>IF(Tableau1[[#This Row],[Nuit
MA/ ME]]="Oui",0,IF(Tableau1[[#This Row],[Nuit
MA/ ME]]="Non",1,""))</f>
        <v/>
      </c>
      <c r="AN149" s="76" t="str">
        <f>IF(Tableau1[[#This Row],[Nuit
ME/ JE]]="Oui",0,IF(Tableau1[[#This Row],[Nuit
ME/ JE]]="Non",1,""))</f>
        <v/>
      </c>
      <c r="AO149" s="76" t="str">
        <f>IF(Tableau1[[#This Row],[Nuit JE/ VE]]="Oui",0,IF(Tableau1[[#This Row],[Nuit JE/ VE]]="Non",1,""))</f>
        <v/>
      </c>
      <c r="AP149" s="76" t="str">
        <f>IF(Tableau1[[#This Row],[Nuit
VE/ SA]]="Oui",0,IF(Tableau1[[#This Row],[Nuit
VE/ SA]]="Non",1,""))</f>
        <v/>
      </c>
      <c r="AQ149" s="76" t="str">
        <f>IF(Tableau1[[#This Row],[Nuit
SA/ DI]]="Oui",0,IF(Tableau1[[#This Row],[Nuit
SA/ DI]]="Non",1,""))</f>
        <v/>
      </c>
      <c r="AR149" s="76" t="str">
        <f>IF(Tableau1[[#This Row],[Nuit
DI/ LU]]="Oui",0,IF(Tableau1[[#This Row],[Nuit
DI/ LU]]="Non",1,""))</f>
        <v/>
      </c>
      <c r="AS149" s="76" t="str">
        <f>IF(Tableau1[[#This Row],[Type de réponse]]='Paramètre (masquer)'!$A$10,Tableau1[[#This Row],[FE]],"")</f>
        <v/>
      </c>
      <c r="AT149" s="76" t="str">
        <f>_xlfn.CONCAT(Tableau1[[#This Row],[LUN]:[DIM]])</f>
        <v/>
      </c>
      <c r="AU149" s="79"/>
      <c r="AV1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" s="76" t="e">
        <f>Tableau1[[#This Row],[Nbre de nuits sur la période]]*Tableau1[[#This Row],[Nombre de train accédant / nuit *]]</f>
        <v>#VALUE!</v>
      </c>
      <c r="AY149" s="76" t="e">
        <f>Tableau1[[#This Row],[Uo voies - nuit]]*((59*400/1000)+5)</f>
        <v>#VALUE!</v>
      </c>
    </row>
    <row r="150" spans="1:51" ht="15.75">
      <c r="A150" s="51">
        <f t="shared" si="8"/>
        <v>137</v>
      </c>
      <c r="B150" s="85"/>
      <c r="C150" s="52" t="str">
        <f>IFERROR(VLOOKUP(Tableau1[[#This Row],[Site *
Un fichier Excel par DT]],Tableau7[[#All],[Nom de la gare]:[EIC]],5,FALSE),"")</f>
        <v/>
      </c>
      <c r="D150" s="77"/>
      <c r="E150" s="74"/>
      <c r="F150" s="74"/>
      <c r="G150" s="76"/>
      <c r="H150" s="72" t="str">
        <f>IF(Tableau1[[#This Row],[Régime d''utilisation (Quotidien ? Oui ou Non)]]="Oui","Oui","Non")</f>
        <v>Non</v>
      </c>
      <c r="I150" s="72" t="str">
        <f>IF(Tableau1[[#This Row],[Régime d''utilisation (Quotidien ? Oui ou Non)]]="Oui","Oui","Non")</f>
        <v>Non</v>
      </c>
      <c r="J150" s="72" t="str">
        <f>IF(Tableau1[[#This Row],[Régime d''utilisation (Quotidien ? Oui ou Non)]]="Oui","Oui","Non")</f>
        <v>Non</v>
      </c>
      <c r="K150" s="72" t="str">
        <f>IF(Tableau1[[#This Row],[Régime d''utilisation (Quotidien ? Oui ou Non)]]="Oui","Oui","Non")</f>
        <v>Non</v>
      </c>
      <c r="L150" s="72" t="str">
        <f>IF(Tableau1[[#This Row],[Régime d''utilisation (Quotidien ? Oui ou Non)]]="Oui","Oui","Non")</f>
        <v>Non</v>
      </c>
      <c r="M150" s="72" t="str">
        <f>IF(Tableau1[[#This Row],[Régime d''utilisation (Quotidien ? Oui ou Non)]]="Oui","Oui","Non")</f>
        <v>Non</v>
      </c>
      <c r="N150" s="72" t="str">
        <f>IF(Tableau1[[#This Row],[Régime d''utilisation (Quotidien ? Oui ou Non)]]="Oui","Oui","Non")</f>
        <v>Non</v>
      </c>
      <c r="O150" s="72" t="str">
        <f>IF(Tableau1[[#This Row],[Régime d''utilisation (Quotidien ? Oui ou Non)]]="Oui","Oui","Non")</f>
        <v>Non</v>
      </c>
      <c r="P150" s="76"/>
      <c r="Q150" s="76"/>
      <c r="R150" s="76"/>
      <c r="S150" s="52" t="str">
        <f t="shared" si="6"/>
        <v>Compris entre 00h00 et 5h00</v>
      </c>
      <c r="T150" s="76"/>
      <c r="U150" s="53" t="str">
        <f t="shared" si="7"/>
        <v>Voyageur</v>
      </c>
      <c r="V150" s="76"/>
      <c r="W150" s="76"/>
      <c r="X150" s="76"/>
      <c r="Y150" s="76"/>
      <c r="Z150" s="76"/>
      <c r="AA150" s="76"/>
      <c r="AB150" s="53">
        <f>400</f>
        <v>400</v>
      </c>
      <c r="AC150" s="78" t="str">
        <f>IF(Tableau1[[#This Row],[Type de réponse]]='Paramètre (masquer)'!$A$10,Tableau1[[#This Row],[Période de début *]],"")</f>
        <v/>
      </c>
      <c r="AD150" s="78" t="str">
        <f>IF(Tableau1[[#This Row],[Type de réponse]]='Paramètre (masquer)'!$A$10,Tableau1[[#This Row],[Période de fin *]],"")</f>
        <v/>
      </c>
      <c r="AE150" s="78" t="str">
        <f>IF(Tableau1[[#This Row],[Type de réponse]]='Paramètre (masquer)'!$A$10,Tableau1[[#This Row],[Nuit
LU/MA]],"")</f>
        <v/>
      </c>
      <c r="AF150" s="78" t="str">
        <f>IF(Tableau1[[#This Row],[Type de réponse]]='Paramètre (masquer)'!$A$10,Tableau1[[#This Row],[Nuit
MA/ME]],"")</f>
        <v/>
      </c>
      <c r="AG150" s="78" t="str">
        <f>IF(Tableau1[[#This Row],[Type de réponse]]='Paramètre (masquer)'!$A$10,Tableau1[[#This Row],[Nuit
ME/JE]],"")</f>
        <v/>
      </c>
      <c r="AH150" s="78" t="str">
        <f>IF(Tableau1[[#This Row],[Type de réponse]]='Paramètre (masquer)'!$A$10,Tableau1[[#This Row],[Nuit JE/VE]],"")</f>
        <v/>
      </c>
      <c r="AI150" s="78" t="str">
        <f>IF(Tableau1[[#This Row],[Type de réponse]]='Paramètre (masquer)'!$A$10,Tableau1[[#This Row],[Nuit
VE/SA]],"")</f>
        <v/>
      </c>
      <c r="AJ150" s="78" t="str">
        <f>IF(Tableau1[[#This Row],[Type de réponse]]='Paramètre (masquer)'!$A$10,Tableau1[[#This Row],[Nuit
SA/DI]],"")</f>
        <v/>
      </c>
      <c r="AK150" s="78" t="str">
        <f>IF(Tableau1[[#This Row],[Type de réponse]]='Paramètre (masquer)'!$A$10,Tableau1[[#This Row],[Nuit
DI/LU]],"")</f>
        <v/>
      </c>
      <c r="AL150" s="76" t="str">
        <f>IF(Tableau1[[#This Row],[Nuit
LU /MA]]="Oui",0,IF(Tableau1[[#This Row],[Nuit
LU /MA]]="Non",1,""))</f>
        <v/>
      </c>
      <c r="AM150" s="76" t="str">
        <f>IF(Tableau1[[#This Row],[Nuit
MA/ ME]]="Oui",0,IF(Tableau1[[#This Row],[Nuit
MA/ ME]]="Non",1,""))</f>
        <v/>
      </c>
      <c r="AN150" s="76" t="str">
        <f>IF(Tableau1[[#This Row],[Nuit
ME/ JE]]="Oui",0,IF(Tableau1[[#This Row],[Nuit
ME/ JE]]="Non",1,""))</f>
        <v/>
      </c>
      <c r="AO150" s="76" t="str">
        <f>IF(Tableau1[[#This Row],[Nuit JE/ VE]]="Oui",0,IF(Tableau1[[#This Row],[Nuit JE/ VE]]="Non",1,""))</f>
        <v/>
      </c>
      <c r="AP150" s="76" t="str">
        <f>IF(Tableau1[[#This Row],[Nuit
VE/ SA]]="Oui",0,IF(Tableau1[[#This Row],[Nuit
VE/ SA]]="Non",1,""))</f>
        <v/>
      </c>
      <c r="AQ150" s="76" t="str">
        <f>IF(Tableau1[[#This Row],[Nuit
SA/ DI]]="Oui",0,IF(Tableau1[[#This Row],[Nuit
SA/ DI]]="Non",1,""))</f>
        <v/>
      </c>
      <c r="AR150" s="76" t="str">
        <f>IF(Tableau1[[#This Row],[Nuit
DI/ LU]]="Oui",0,IF(Tableau1[[#This Row],[Nuit
DI/ LU]]="Non",1,""))</f>
        <v/>
      </c>
      <c r="AS150" s="76" t="str">
        <f>IF(Tableau1[[#This Row],[Type de réponse]]='Paramètre (masquer)'!$A$10,Tableau1[[#This Row],[FE]],"")</f>
        <v/>
      </c>
      <c r="AT150" s="76" t="str">
        <f>_xlfn.CONCAT(Tableau1[[#This Row],[LUN]:[DIM]])</f>
        <v/>
      </c>
      <c r="AU150" s="79"/>
      <c r="AV1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" s="76" t="e">
        <f>Tableau1[[#This Row],[Nbre de nuits sur la période]]*Tableau1[[#This Row],[Nombre de train accédant / nuit *]]</f>
        <v>#VALUE!</v>
      </c>
      <c r="AY150" s="76" t="e">
        <f>Tableau1[[#This Row],[Uo voies - nuit]]*((59*400/1000)+5)</f>
        <v>#VALUE!</v>
      </c>
    </row>
    <row r="151" spans="1:51" ht="15.75">
      <c r="A151" s="51">
        <f t="shared" si="8"/>
        <v>138</v>
      </c>
      <c r="B151" s="85"/>
      <c r="C151" s="52" t="str">
        <f>IFERROR(VLOOKUP(Tableau1[[#This Row],[Site *
Un fichier Excel par DT]],Tableau7[[#All],[Nom de la gare]:[EIC]],5,FALSE),"")</f>
        <v/>
      </c>
      <c r="D151" s="77"/>
      <c r="E151" s="74"/>
      <c r="F151" s="74"/>
      <c r="G151" s="76"/>
      <c r="H151" s="72" t="str">
        <f>IF(Tableau1[[#This Row],[Régime d''utilisation (Quotidien ? Oui ou Non)]]="Oui","Oui","Non")</f>
        <v>Non</v>
      </c>
      <c r="I151" s="72" t="str">
        <f>IF(Tableau1[[#This Row],[Régime d''utilisation (Quotidien ? Oui ou Non)]]="Oui","Oui","Non")</f>
        <v>Non</v>
      </c>
      <c r="J151" s="72" t="str">
        <f>IF(Tableau1[[#This Row],[Régime d''utilisation (Quotidien ? Oui ou Non)]]="Oui","Oui","Non")</f>
        <v>Non</v>
      </c>
      <c r="K151" s="72" t="str">
        <f>IF(Tableau1[[#This Row],[Régime d''utilisation (Quotidien ? Oui ou Non)]]="Oui","Oui","Non")</f>
        <v>Non</v>
      </c>
      <c r="L151" s="72" t="str">
        <f>IF(Tableau1[[#This Row],[Régime d''utilisation (Quotidien ? Oui ou Non)]]="Oui","Oui","Non")</f>
        <v>Non</v>
      </c>
      <c r="M151" s="72" t="str">
        <f>IF(Tableau1[[#This Row],[Régime d''utilisation (Quotidien ? Oui ou Non)]]="Oui","Oui","Non")</f>
        <v>Non</v>
      </c>
      <c r="N151" s="72" t="str">
        <f>IF(Tableau1[[#This Row],[Régime d''utilisation (Quotidien ? Oui ou Non)]]="Oui","Oui","Non")</f>
        <v>Non</v>
      </c>
      <c r="O151" s="72" t="str">
        <f>IF(Tableau1[[#This Row],[Régime d''utilisation (Quotidien ? Oui ou Non)]]="Oui","Oui","Non")</f>
        <v>Non</v>
      </c>
      <c r="P151" s="76"/>
      <c r="Q151" s="76"/>
      <c r="R151" s="76"/>
      <c r="S151" s="52" t="str">
        <f t="shared" si="6"/>
        <v>Compris entre 00h00 et 5h00</v>
      </c>
      <c r="T151" s="76"/>
      <c r="U151" s="53" t="str">
        <f t="shared" si="7"/>
        <v>Voyageur</v>
      </c>
      <c r="V151" s="76"/>
      <c r="W151" s="76"/>
      <c r="X151" s="76"/>
      <c r="Y151" s="76"/>
      <c r="Z151" s="76"/>
      <c r="AA151" s="76"/>
      <c r="AB151" s="53">
        <f>400</f>
        <v>400</v>
      </c>
      <c r="AC151" s="78" t="str">
        <f>IF(Tableau1[[#This Row],[Type de réponse]]='Paramètre (masquer)'!$A$10,Tableau1[[#This Row],[Période de début *]],"")</f>
        <v/>
      </c>
      <c r="AD151" s="78" t="str">
        <f>IF(Tableau1[[#This Row],[Type de réponse]]='Paramètre (masquer)'!$A$10,Tableau1[[#This Row],[Période de fin *]],"")</f>
        <v/>
      </c>
      <c r="AE151" s="78" t="str">
        <f>IF(Tableau1[[#This Row],[Type de réponse]]='Paramètre (masquer)'!$A$10,Tableau1[[#This Row],[Nuit
LU/MA]],"")</f>
        <v/>
      </c>
      <c r="AF151" s="78" t="str">
        <f>IF(Tableau1[[#This Row],[Type de réponse]]='Paramètre (masquer)'!$A$10,Tableau1[[#This Row],[Nuit
MA/ME]],"")</f>
        <v/>
      </c>
      <c r="AG151" s="78" t="str">
        <f>IF(Tableau1[[#This Row],[Type de réponse]]='Paramètre (masquer)'!$A$10,Tableau1[[#This Row],[Nuit
ME/JE]],"")</f>
        <v/>
      </c>
      <c r="AH151" s="78" t="str">
        <f>IF(Tableau1[[#This Row],[Type de réponse]]='Paramètre (masquer)'!$A$10,Tableau1[[#This Row],[Nuit JE/VE]],"")</f>
        <v/>
      </c>
      <c r="AI151" s="78" t="str">
        <f>IF(Tableau1[[#This Row],[Type de réponse]]='Paramètre (masquer)'!$A$10,Tableau1[[#This Row],[Nuit
VE/SA]],"")</f>
        <v/>
      </c>
      <c r="AJ151" s="78" t="str">
        <f>IF(Tableau1[[#This Row],[Type de réponse]]='Paramètre (masquer)'!$A$10,Tableau1[[#This Row],[Nuit
SA/DI]],"")</f>
        <v/>
      </c>
      <c r="AK151" s="78" t="str">
        <f>IF(Tableau1[[#This Row],[Type de réponse]]='Paramètre (masquer)'!$A$10,Tableau1[[#This Row],[Nuit
DI/LU]],"")</f>
        <v/>
      </c>
      <c r="AL151" s="76" t="str">
        <f>IF(Tableau1[[#This Row],[Nuit
LU /MA]]="Oui",0,IF(Tableau1[[#This Row],[Nuit
LU /MA]]="Non",1,""))</f>
        <v/>
      </c>
      <c r="AM151" s="76" t="str">
        <f>IF(Tableau1[[#This Row],[Nuit
MA/ ME]]="Oui",0,IF(Tableau1[[#This Row],[Nuit
MA/ ME]]="Non",1,""))</f>
        <v/>
      </c>
      <c r="AN151" s="76" t="str">
        <f>IF(Tableau1[[#This Row],[Nuit
ME/ JE]]="Oui",0,IF(Tableau1[[#This Row],[Nuit
ME/ JE]]="Non",1,""))</f>
        <v/>
      </c>
      <c r="AO151" s="76" t="str">
        <f>IF(Tableau1[[#This Row],[Nuit JE/ VE]]="Oui",0,IF(Tableau1[[#This Row],[Nuit JE/ VE]]="Non",1,""))</f>
        <v/>
      </c>
      <c r="AP151" s="76" t="str">
        <f>IF(Tableau1[[#This Row],[Nuit
VE/ SA]]="Oui",0,IF(Tableau1[[#This Row],[Nuit
VE/ SA]]="Non",1,""))</f>
        <v/>
      </c>
      <c r="AQ151" s="76" t="str">
        <f>IF(Tableau1[[#This Row],[Nuit
SA/ DI]]="Oui",0,IF(Tableau1[[#This Row],[Nuit
SA/ DI]]="Non",1,""))</f>
        <v/>
      </c>
      <c r="AR151" s="76" t="str">
        <f>IF(Tableau1[[#This Row],[Nuit
DI/ LU]]="Oui",0,IF(Tableau1[[#This Row],[Nuit
DI/ LU]]="Non",1,""))</f>
        <v/>
      </c>
      <c r="AS151" s="76" t="str">
        <f>IF(Tableau1[[#This Row],[Type de réponse]]='Paramètre (masquer)'!$A$10,Tableau1[[#This Row],[FE]],"")</f>
        <v/>
      </c>
      <c r="AT151" s="76" t="str">
        <f>_xlfn.CONCAT(Tableau1[[#This Row],[LUN]:[DIM]])</f>
        <v/>
      </c>
      <c r="AU151" s="79"/>
      <c r="AV1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" s="76" t="e">
        <f>Tableau1[[#This Row],[Nbre de nuits sur la période]]*Tableau1[[#This Row],[Nombre de train accédant / nuit *]]</f>
        <v>#VALUE!</v>
      </c>
      <c r="AY151" s="76" t="e">
        <f>Tableau1[[#This Row],[Uo voies - nuit]]*((59*400/1000)+5)</f>
        <v>#VALUE!</v>
      </c>
    </row>
    <row r="152" spans="1:51" ht="15.75">
      <c r="A152" s="51">
        <f t="shared" si="8"/>
        <v>139</v>
      </c>
      <c r="B152" s="85"/>
      <c r="C152" s="52" t="str">
        <f>IFERROR(VLOOKUP(Tableau1[[#This Row],[Site *
Un fichier Excel par DT]],Tableau7[[#All],[Nom de la gare]:[EIC]],5,FALSE),"")</f>
        <v/>
      </c>
      <c r="D152" s="77"/>
      <c r="E152" s="74"/>
      <c r="F152" s="74"/>
      <c r="G152" s="76"/>
      <c r="H152" s="72" t="str">
        <f>IF(Tableau1[[#This Row],[Régime d''utilisation (Quotidien ? Oui ou Non)]]="Oui","Oui","Non")</f>
        <v>Non</v>
      </c>
      <c r="I152" s="72" t="str">
        <f>IF(Tableau1[[#This Row],[Régime d''utilisation (Quotidien ? Oui ou Non)]]="Oui","Oui","Non")</f>
        <v>Non</v>
      </c>
      <c r="J152" s="72" t="str">
        <f>IF(Tableau1[[#This Row],[Régime d''utilisation (Quotidien ? Oui ou Non)]]="Oui","Oui","Non")</f>
        <v>Non</v>
      </c>
      <c r="K152" s="72" t="str">
        <f>IF(Tableau1[[#This Row],[Régime d''utilisation (Quotidien ? Oui ou Non)]]="Oui","Oui","Non")</f>
        <v>Non</v>
      </c>
      <c r="L152" s="72" t="str">
        <f>IF(Tableau1[[#This Row],[Régime d''utilisation (Quotidien ? Oui ou Non)]]="Oui","Oui","Non")</f>
        <v>Non</v>
      </c>
      <c r="M152" s="72" t="str">
        <f>IF(Tableau1[[#This Row],[Régime d''utilisation (Quotidien ? Oui ou Non)]]="Oui","Oui","Non")</f>
        <v>Non</v>
      </c>
      <c r="N152" s="72" t="str">
        <f>IF(Tableau1[[#This Row],[Régime d''utilisation (Quotidien ? Oui ou Non)]]="Oui","Oui","Non")</f>
        <v>Non</v>
      </c>
      <c r="O152" s="72" t="str">
        <f>IF(Tableau1[[#This Row],[Régime d''utilisation (Quotidien ? Oui ou Non)]]="Oui","Oui","Non")</f>
        <v>Non</v>
      </c>
      <c r="P152" s="76"/>
      <c r="Q152" s="76"/>
      <c r="R152" s="76"/>
      <c r="S152" s="52" t="str">
        <f t="shared" si="6"/>
        <v>Compris entre 00h00 et 5h00</v>
      </c>
      <c r="T152" s="76"/>
      <c r="U152" s="53" t="str">
        <f t="shared" si="7"/>
        <v>Voyageur</v>
      </c>
      <c r="V152" s="76"/>
      <c r="W152" s="76"/>
      <c r="X152" s="76"/>
      <c r="Y152" s="76"/>
      <c r="Z152" s="76"/>
      <c r="AA152" s="76"/>
      <c r="AB152" s="53">
        <f>400</f>
        <v>400</v>
      </c>
      <c r="AC152" s="78" t="str">
        <f>IF(Tableau1[[#This Row],[Type de réponse]]='Paramètre (masquer)'!$A$10,Tableau1[[#This Row],[Période de début *]],"")</f>
        <v/>
      </c>
      <c r="AD152" s="78" t="str">
        <f>IF(Tableau1[[#This Row],[Type de réponse]]='Paramètre (masquer)'!$A$10,Tableau1[[#This Row],[Période de fin *]],"")</f>
        <v/>
      </c>
      <c r="AE152" s="78" t="str">
        <f>IF(Tableau1[[#This Row],[Type de réponse]]='Paramètre (masquer)'!$A$10,Tableau1[[#This Row],[Nuit
LU/MA]],"")</f>
        <v/>
      </c>
      <c r="AF152" s="78" t="str">
        <f>IF(Tableau1[[#This Row],[Type de réponse]]='Paramètre (masquer)'!$A$10,Tableau1[[#This Row],[Nuit
MA/ME]],"")</f>
        <v/>
      </c>
      <c r="AG152" s="78" t="str">
        <f>IF(Tableau1[[#This Row],[Type de réponse]]='Paramètre (masquer)'!$A$10,Tableau1[[#This Row],[Nuit
ME/JE]],"")</f>
        <v/>
      </c>
      <c r="AH152" s="78" t="str">
        <f>IF(Tableau1[[#This Row],[Type de réponse]]='Paramètre (masquer)'!$A$10,Tableau1[[#This Row],[Nuit JE/VE]],"")</f>
        <v/>
      </c>
      <c r="AI152" s="78" t="str">
        <f>IF(Tableau1[[#This Row],[Type de réponse]]='Paramètre (masquer)'!$A$10,Tableau1[[#This Row],[Nuit
VE/SA]],"")</f>
        <v/>
      </c>
      <c r="AJ152" s="78" t="str">
        <f>IF(Tableau1[[#This Row],[Type de réponse]]='Paramètre (masquer)'!$A$10,Tableau1[[#This Row],[Nuit
SA/DI]],"")</f>
        <v/>
      </c>
      <c r="AK152" s="78" t="str">
        <f>IF(Tableau1[[#This Row],[Type de réponse]]='Paramètre (masquer)'!$A$10,Tableau1[[#This Row],[Nuit
DI/LU]],"")</f>
        <v/>
      </c>
      <c r="AL152" s="76" t="str">
        <f>IF(Tableau1[[#This Row],[Nuit
LU /MA]]="Oui",0,IF(Tableau1[[#This Row],[Nuit
LU /MA]]="Non",1,""))</f>
        <v/>
      </c>
      <c r="AM152" s="76" t="str">
        <f>IF(Tableau1[[#This Row],[Nuit
MA/ ME]]="Oui",0,IF(Tableau1[[#This Row],[Nuit
MA/ ME]]="Non",1,""))</f>
        <v/>
      </c>
      <c r="AN152" s="76" t="str">
        <f>IF(Tableau1[[#This Row],[Nuit
ME/ JE]]="Oui",0,IF(Tableau1[[#This Row],[Nuit
ME/ JE]]="Non",1,""))</f>
        <v/>
      </c>
      <c r="AO152" s="76" t="str">
        <f>IF(Tableau1[[#This Row],[Nuit JE/ VE]]="Oui",0,IF(Tableau1[[#This Row],[Nuit JE/ VE]]="Non",1,""))</f>
        <v/>
      </c>
      <c r="AP152" s="76" t="str">
        <f>IF(Tableau1[[#This Row],[Nuit
VE/ SA]]="Oui",0,IF(Tableau1[[#This Row],[Nuit
VE/ SA]]="Non",1,""))</f>
        <v/>
      </c>
      <c r="AQ152" s="76" t="str">
        <f>IF(Tableau1[[#This Row],[Nuit
SA/ DI]]="Oui",0,IF(Tableau1[[#This Row],[Nuit
SA/ DI]]="Non",1,""))</f>
        <v/>
      </c>
      <c r="AR152" s="76" t="str">
        <f>IF(Tableau1[[#This Row],[Nuit
DI/ LU]]="Oui",0,IF(Tableau1[[#This Row],[Nuit
DI/ LU]]="Non",1,""))</f>
        <v/>
      </c>
      <c r="AS152" s="76" t="str">
        <f>IF(Tableau1[[#This Row],[Type de réponse]]='Paramètre (masquer)'!$A$10,Tableau1[[#This Row],[FE]],"")</f>
        <v/>
      </c>
      <c r="AT152" s="76" t="str">
        <f>_xlfn.CONCAT(Tableau1[[#This Row],[LUN]:[DIM]])</f>
        <v/>
      </c>
      <c r="AU152" s="79"/>
      <c r="AV1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" s="76" t="e">
        <f>Tableau1[[#This Row],[Nbre de nuits sur la période]]*Tableau1[[#This Row],[Nombre de train accédant / nuit *]]</f>
        <v>#VALUE!</v>
      </c>
      <c r="AY152" s="76" t="e">
        <f>Tableau1[[#This Row],[Uo voies - nuit]]*((59*400/1000)+5)</f>
        <v>#VALUE!</v>
      </c>
    </row>
    <row r="153" spans="1:51" ht="15.75">
      <c r="A153" s="51">
        <f t="shared" si="8"/>
        <v>140</v>
      </c>
      <c r="B153" s="85"/>
      <c r="C153" s="52" t="str">
        <f>IFERROR(VLOOKUP(Tableau1[[#This Row],[Site *
Un fichier Excel par DT]],Tableau7[[#All],[Nom de la gare]:[EIC]],5,FALSE),"")</f>
        <v/>
      </c>
      <c r="D153" s="77"/>
      <c r="E153" s="74"/>
      <c r="F153" s="74"/>
      <c r="G153" s="76"/>
      <c r="H153" s="72" t="str">
        <f>IF(Tableau1[[#This Row],[Régime d''utilisation (Quotidien ? Oui ou Non)]]="Oui","Oui","Non")</f>
        <v>Non</v>
      </c>
      <c r="I153" s="72" t="str">
        <f>IF(Tableau1[[#This Row],[Régime d''utilisation (Quotidien ? Oui ou Non)]]="Oui","Oui","Non")</f>
        <v>Non</v>
      </c>
      <c r="J153" s="72" t="str">
        <f>IF(Tableau1[[#This Row],[Régime d''utilisation (Quotidien ? Oui ou Non)]]="Oui","Oui","Non")</f>
        <v>Non</v>
      </c>
      <c r="K153" s="72" t="str">
        <f>IF(Tableau1[[#This Row],[Régime d''utilisation (Quotidien ? Oui ou Non)]]="Oui","Oui","Non")</f>
        <v>Non</v>
      </c>
      <c r="L153" s="72" t="str">
        <f>IF(Tableau1[[#This Row],[Régime d''utilisation (Quotidien ? Oui ou Non)]]="Oui","Oui","Non")</f>
        <v>Non</v>
      </c>
      <c r="M153" s="72" t="str">
        <f>IF(Tableau1[[#This Row],[Régime d''utilisation (Quotidien ? Oui ou Non)]]="Oui","Oui","Non")</f>
        <v>Non</v>
      </c>
      <c r="N153" s="72" t="str">
        <f>IF(Tableau1[[#This Row],[Régime d''utilisation (Quotidien ? Oui ou Non)]]="Oui","Oui","Non")</f>
        <v>Non</v>
      </c>
      <c r="O153" s="72" t="str">
        <f>IF(Tableau1[[#This Row],[Régime d''utilisation (Quotidien ? Oui ou Non)]]="Oui","Oui","Non")</f>
        <v>Non</v>
      </c>
      <c r="P153" s="76"/>
      <c r="Q153" s="76"/>
      <c r="R153" s="76"/>
      <c r="S153" s="52" t="str">
        <f t="shared" si="6"/>
        <v>Compris entre 00h00 et 5h00</v>
      </c>
      <c r="T153" s="76"/>
      <c r="U153" s="53" t="str">
        <f t="shared" si="7"/>
        <v>Voyageur</v>
      </c>
      <c r="V153" s="76"/>
      <c r="W153" s="76"/>
      <c r="X153" s="76"/>
      <c r="Y153" s="76"/>
      <c r="Z153" s="76"/>
      <c r="AA153" s="76"/>
      <c r="AB153" s="53">
        <f>400</f>
        <v>400</v>
      </c>
      <c r="AC153" s="78" t="str">
        <f>IF(Tableau1[[#This Row],[Type de réponse]]='Paramètre (masquer)'!$A$10,Tableau1[[#This Row],[Période de début *]],"")</f>
        <v/>
      </c>
      <c r="AD153" s="78" t="str">
        <f>IF(Tableau1[[#This Row],[Type de réponse]]='Paramètre (masquer)'!$A$10,Tableau1[[#This Row],[Période de fin *]],"")</f>
        <v/>
      </c>
      <c r="AE153" s="78" t="str">
        <f>IF(Tableau1[[#This Row],[Type de réponse]]='Paramètre (masquer)'!$A$10,Tableau1[[#This Row],[Nuit
LU/MA]],"")</f>
        <v/>
      </c>
      <c r="AF153" s="78" t="str">
        <f>IF(Tableau1[[#This Row],[Type de réponse]]='Paramètre (masquer)'!$A$10,Tableau1[[#This Row],[Nuit
MA/ME]],"")</f>
        <v/>
      </c>
      <c r="AG153" s="78" t="str">
        <f>IF(Tableau1[[#This Row],[Type de réponse]]='Paramètre (masquer)'!$A$10,Tableau1[[#This Row],[Nuit
ME/JE]],"")</f>
        <v/>
      </c>
      <c r="AH153" s="78" t="str">
        <f>IF(Tableau1[[#This Row],[Type de réponse]]='Paramètre (masquer)'!$A$10,Tableau1[[#This Row],[Nuit JE/VE]],"")</f>
        <v/>
      </c>
      <c r="AI153" s="78" t="str">
        <f>IF(Tableau1[[#This Row],[Type de réponse]]='Paramètre (masquer)'!$A$10,Tableau1[[#This Row],[Nuit
VE/SA]],"")</f>
        <v/>
      </c>
      <c r="AJ153" s="78" t="str">
        <f>IF(Tableau1[[#This Row],[Type de réponse]]='Paramètre (masquer)'!$A$10,Tableau1[[#This Row],[Nuit
SA/DI]],"")</f>
        <v/>
      </c>
      <c r="AK153" s="78" t="str">
        <f>IF(Tableau1[[#This Row],[Type de réponse]]='Paramètre (masquer)'!$A$10,Tableau1[[#This Row],[Nuit
DI/LU]],"")</f>
        <v/>
      </c>
      <c r="AL153" s="76" t="str">
        <f>IF(Tableau1[[#This Row],[Nuit
LU /MA]]="Oui",0,IF(Tableau1[[#This Row],[Nuit
LU /MA]]="Non",1,""))</f>
        <v/>
      </c>
      <c r="AM153" s="76" t="str">
        <f>IF(Tableau1[[#This Row],[Nuit
MA/ ME]]="Oui",0,IF(Tableau1[[#This Row],[Nuit
MA/ ME]]="Non",1,""))</f>
        <v/>
      </c>
      <c r="AN153" s="76" t="str">
        <f>IF(Tableau1[[#This Row],[Nuit
ME/ JE]]="Oui",0,IF(Tableau1[[#This Row],[Nuit
ME/ JE]]="Non",1,""))</f>
        <v/>
      </c>
      <c r="AO153" s="76" t="str">
        <f>IF(Tableau1[[#This Row],[Nuit JE/ VE]]="Oui",0,IF(Tableau1[[#This Row],[Nuit JE/ VE]]="Non",1,""))</f>
        <v/>
      </c>
      <c r="AP153" s="76" t="str">
        <f>IF(Tableau1[[#This Row],[Nuit
VE/ SA]]="Oui",0,IF(Tableau1[[#This Row],[Nuit
VE/ SA]]="Non",1,""))</f>
        <v/>
      </c>
      <c r="AQ153" s="76" t="str">
        <f>IF(Tableau1[[#This Row],[Nuit
SA/ DI]]="Oui",0,IF(Tableau1[[#This Row],[Nuit
SA/ DI]]="Non",1,""))</f>
        <v/>
      </c>
      <c r="AR153" s="76" t="str">
        <f>IF(Tableau1[[#This Row],[Nuit
DI/ LU]]="Oui",0,IF(Tableau1[[#This Row],[Nuit
DI/ LU]]="Non",1,""))</f>
        <v/>
      </c>
      <c r="AS153" s="76" t="str">
        <f>IF(Tableau1[[#This Row],[Type de réponse]]='Paramètre (masquer)'!$A$10,Tableau1[[#This Row],[FE]],"")</f>
        <v/>
      </c>
      <c r="AT153" s="76" t="str">
        <f>_xlfn.CONCAT(Tableau1[[#This Row],[LUN]:[DIM]])</f>
        <v/>
      </c>
      <c r="AU153" s="79"/>
      <c r="AV1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" s="76" t="e">
        <f>Tableau1[[#This Row],[Nbre de nuits sur la période]]*Tableau1[[#This Row],[Nombre de train accédant / nuit *]]</f>
        <v>#VALUE!</v>
      </c>
      <c r="AY153" s="76" t="e">
        <f>Tableau1[[#This Row],[Uo voies - nuit]]*((59*400/1000)+5)</f>
        <v>#VALUE!</v>
      </c>
    </row>
    <row r="154" spans="1:51" ht="15.75">
      <c r="A154" s="51">
        <f t="shared" si="8"/>
        <v>141</v>
      </c>
      <c r="B154" s="85"/>
      <c r="C154" s="52" t="str">
        <f>IFERROR(VLOOKUP(Tableau1[[#This Row],[Site *
Un fichier Excel par DT]],Tableau7[[#All],[Nom de la gare]:[EIC]],5,FALSE),"")</f>
        <v/>
      </c>
      <c r="D154" s="77"/>
      <c r="E154" s="74"/>
      <c r="F154" s="74"/>
      <c r="G154" s="76"/>
      <c r="H154" s="72" t="str">
        <f>IF(Tableau1[[#This Row],[Régime d''utilisation (Quotidien ? Oui ou Non)]]="Oui","Oui","Non")</f>
        <v>Non</v>
      </c>
      <c r="I154" s="72" t="str">
        <f>IF(Tableau1[[#This Row],[Régime d''utilisation (Quotidien ? Oui ou Non)]]="Oui","Oui","Non")</f>
        <v>Non</v>
      </c>
      <c r="J154" s="72" t="str">
        <f>IF(Tableau1[[#This Row],[Régime d''utilisation (Quotidien ? Oui ou Non)]]="Oui","Oui","Non")</f>
        <v>Non</v>
      </c>
      <c r="K154" s="72" t="str">
        <f>IF(Tableau1[[#This Row],[Régime d''utilisation (Quotidien ? Oui ou Non)]]="Oui","Oui","Non")</f>
        <v>Non</v>
      </c>
      <c r="L154" s="72" t="str">
        <f>IF(Tableau1[[#This Row],[Régime d''utilisation (Quotidien ? Oui ou Non)]]="Oui","Oui","Non")</f>
        <v>Non</v>
      </c>
      <c r="M154" s="72" t="str">
        <f>IF(Tableau1[[#This Row],[Régime d''utilisation (Quotidien ? Oui ou Non)]]="Oui","Oui","Non")</f>
        <v>Non</v>
      </c>
      <c r="N154" s="72" t="str">
        <f>IF(Tableau1[[#This Row],[Régime d''utilisation (Quotidien ? Oui ou Non)]]="Oui","Oui","Non")</f>
        <v>Non</v>
      </c>
      <c r="O154" s="72" t="str">
        <f>IF(Tableau1[[#This Row],[Régime d''utilisation (Quotidien ? Oui ou Non)]]="Oui","Oui","Non")</f>
        <v>Non</v>
      </c>
      <c r="P154" s="76"/>
      <c r="Q154" s="76"/>
      <c r="R154" s="76"/>
      <c r="S154" s="52" t="str">
        <f t="shared" si="6"/>
        <v>Compris entre 00h00 et 5h00</v>
      </c>
      <c r="T154" s="76"/>
      <c r="U154" s="53" t="str">
        <f t="shared" si="7"/>
        <v>Voyageur</v>
      </c>
      <c r="V154" s="76"/>
      <c r="W154" s="76"/>
      <c r="X154" s="76"/>
      <c r="Y154" s="76"/>
      <c r="Z154" s="76"/>
      <c r="AA154" s="76"/>
      <c r="AB154" s="53">
        <f>400</f>
        <v>400</v>
      </c>
      <c r="AC154" s="78" t="str">
        <f>IF(Tableau1[[#This Row],[Type de réponse]]='Paramètre (masquer)'!$A$10,Tableau1[[#This Row],[Période de début *]],"")</f>
        <v/>
      </c>
      <c r="AD154" s="78" t="str">
        <f>IF(Tableau1[[#This Row],[Type de réponse]]='Paramètre (masquer)'!$A$10,Tableau1[[#This Row],[Période de fin *]],"")</f>
        <v/>
      </c>
      <c r="AE154" s="78" t="str">
        <f>IF(Tableau1[[#This Row],[Type de réponse]]='Paramètre (masquer)'!$A$10,Tableau1[[#This Row],[Nuit
LU/MA]],"")</f>
        <v/>
      </c>
      <c r="AF154" s="78" t="str">
        <f>IF(Tableau1[[#This Row],[Type de réponse]]='Paramètre (masquer)'!$A$10,Tableau1[[#This Row],[Nuit
MA/ME]],"")</f>
        <v/>
      </c>
      <c r="AG154" s="78" t="str">
        <f>IF(Tableau1[[#This Row],[Type de réponse]]='Paramètre (masquer)'!$A$10,Tableau1[[#This Row],[Nuit
ME/JE]],"")</f>
        <v/>
      </c>
      <c r="AH154" s="78" t="str">
        <f>IF(Tableau1[[#This Row],[Type de réponse]]='Paramètre (masquer)'!$A$10,Tableau1[[#This Row],[Nuit JE/VE]],"")</f>
        <v/>
      </c>
      <c r="AI154" s="78" t="str">
        <f>IF(Tableau1[[#This Row],[Type de réponse]]='Paramètre (masquer)'!$A$10,Tableau1[[#This Row],[Nuit
VE/SA]],"")</f>
        <v/>
      </c>
      <c r="AJ154" s="78" t="str">
        <f>IF(Tableau1[[#This Row],[Type de réponse]]='Paramètre (masquer)'!$A$10,Tableau1[[#This Row],[Nuit
SA/DI]],"")</f>
        <v/>
      </c>
      <c r="AK154" s="78" t="str">
        <f>IF(Tableau1[[#This Row],[Type de réponse]]='Paramètre (masquer)'!$A$10,Tableau1[[#This Row],[Nuit
DI/LU]],"")</f>
        <v/>
      </c>
      <c r="AL154" s="76" t="str">
        <f>IF(Tableau1[[#This Row],[Nuit
LU /MA]]="Oui",0,IF(Tableau1[[#This Row],[Nuit
LU /MA]]="Non",1,""))</f>
        <v/>
      </c>
      <c r="AM154" s="76" t="str">
        <f>IF(Tableau1[[#This Row],[Nuit
MA/ ME]]="Oui",0,IF(Tableau1[[#This Row],[Nuit
MA/ ME]]="Non",1,""))</f>
        <v/>
      </c>
      <c r="AN154" s="76" t="str">
        <f>IF(Tableau1[[#This Row],[Nuit
ME/ JE]]="Oui",0,IF(Tableau1[[#This Row],[Nuit
ME/ JE]]="Non",1,""))</f>
        <v/>
      </c>
      <c r="AO154" s="76" t="str">
        <f>IF(Tableau1[[#This Row],[Nuit JE/ VE]]="Oui",0,IF(Tableau1[[#This Row],[Nuit JE/ VE]]="Non",1,""))</f>
        <v/>
      </c>
      <c r="AP154" s="76" t="str">
        <f>IF(Tableau1[[#This Row],[Nuit
VE/ SA]]="Oui",0,IF(Tableau1[[#This Row],[Nuit
VE/ SA]]="Non",1,""))</f>
        <v/>
      </c>
      <c r="AQ154" s="76" t="str">
        <f>IF(Tableau1[[#This Row],[Nuit
SA/ DI]]="Oui",0,IF(Tableau1[[#This Row],[Nuit
SA/ DI]]="Non",1,""))</f>
        <v/>
      </c>
      <c r="AR154" s="76" t="str">
        <f>IF(Tableau1[[#This Row],[Nuit
DI/ LU]]="Oui",0,IF(Tableau1[[#This Row],[Nuit
DI/ LU]]="Non",1,""))</f>
        <v/>
      </c>
      <c r="AS154" s="76" t="str">
        <f>IF(Tableau1[[#This Row],[Type de réponse]]='Paramètre (masquer)'!$A$10,Tableau1[[#This Row],[FE]],"")</f>
        <v/>
      </c>
      <c r="AT154" s="76" t="str">
        <f>_xlfn.CONCAT(Tableau1[[#This Row],[LUN]:[DIM]])</f>
        <v/>
      </c>
      <c r="AU154" s="79"/>
      <c r="AV1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" s="76" t="e">
        <f>Tableau1[[#This Row],[Nbre de nuits sur la période]]*Tableau1[[#This Row],[Nombre de train accédant / nuit *]]</f>
        <v>#VALUE!</v>
      </c>
      <c r="AY154" s="76" t="e">
        <f>Tableau1[[#This Row],[Uo voies - nuit]]*((59*400/1000)+5)</f>
        <v>#VALUE!</v>
      </c>
    </row>
    <row r="155" spans="1:51" ht="15.75">
      <c r="A155" s="51">
        <f t="shared" si="8"/>
        <v>142</v>
      </c>
      <c r="B155" s="85"/>
      <c r="C155" s="52" t="str">
        <f>IFERROR(VLOOKUP(Tableau1[[#This Row],[Site *
Un fichier Excel par DT]],Tableau7[[#All],[Nom de la gare]:[EIC]],5,FALSE),"")</f>
        <v/>
      </c>
      <c r="D155" s="77"/>
      <c r="E155" s="74"/>
      <c r="F155" s="74"/>
      <c r="G155" s="76"/>
      <c r="H155" s="72" t="str">
        <f>IF(Tableau1[[#This Row],[Régime d''utilisation (Quotidien ? Oui ou Non)]]="Oui","Oui","Non")</f>
        <v>Non</v>
      </c>
      <c r="I155" s="72" t="str">
        <f>IF(Tableau1[[#This Row],[Régime d''utilisation (Quotidien ? Oui ou Non)]]="Oui","Oui","Non")</f>
        <v>Non</v>
      </c>
      <c r="J155" s="72" t="str">
        <f>IF(Tableau1[[#This Row],[Régime d''utilisation (Quotidien ? Oui ou Non)]]="Oui","Oui","Non")</f>
        <v>Non</v>
      </c>
      <c r="K155" s="72" t="str">
        <f>IF(Tableau1[[#This Row],[Régime d''utilisation (Quotidien ? Oui ou Non)]]="Oui","Oui","Non")</f>
        <v>Non</v>
      </c>
      <c r="L155" s="72" t="str">
        <f>IF(Tableau1[[#This Row],[Régime d''utilisation (Quotidien ? Oui ou Non)]]="Oui","Oui","Non")</f>
        <v>Non</v>
      </c>
      <c r="M155" s="72" t="str">
        <f>IF(Tableau1[[#This Row],[Régime d''utilisation (Quotidien ? Oui ou Non)]]="Oui","Oui","Non")</f>
        <v>Non</v>
      </c>
      <c r="N155" s="72" t="str">
        <f>IF(Tableau1[[#This Row],[Régime d''utilisation (Quotidien ? Oui ou Non)]]="Oui","Oui","Non")</f>
        <v>Non</v>
      </c>
      <c r="O155" s="72" t="str">
        <f>IF(Tableau1[[#This Row],[Régime d''utilisation (Quotidien ? Oui ou Non)]]="Oui","Oui","Non")</f>
        <v>Non</v>
      </c>
      <c r="P155" s="76"/>
      <c r="Q155" s="76"/>
      <c r="R155" s="76"/>
      <c r="S155" s="52" t="str">
        <f t="shared" si="6"/>
        <v>Compris entre 00h00 et 5h00</v>
      </c>
      <c r="T155" s="76"/>
      <c r="U155" s="53" t="str">
        <f t="shared" si="7"/>
        <v>Voyageur</v>
      </c>
      <c r="V155" s="76"/>
      <c r="W155" s="76"/>
      <c r="X155" s="76"/>
      <c r="Y155" s="76"/>
      <c r="Z155" s="76"/>
      <c r="AA155" s="76"/>
      <c r="AB155" s="53">
        <f>400</f>
        <v>400</v>
      </c>
      <c r="AC155" s="78" t="str">
        <f>IF(Tableau1[[#This Row],[Type de réponse]]='Paramètre (masquer)'!$A$10,Tableau1[[#This Row],[Période de début *]],"")</f>
        <v/>
      </c>
      <c r="AD155" s="78" t="str">
        <f>IF(Tableau1[[#This Row],[Type de réponse]]='Paramètre (masquer)'!$A$10,Tableau1[[#This Row],[Période de fin *]],"")</f>
        <v/>
      </c>
      <c r="AE155" s="78" t="str">
        <f>IF(Tableau1[[#This Row],[Type de réponse]]='Paramètre (masquer)'!$A$10,Tableau1[[#This Row],[Nuit
LU/MA]],"")</f>
        <v/>
      </c>
      <c r="AF155" s="78" t="str">
        <f>IF(Tableau1[[#This Row],[Type de réponse]]='Paramètre (masquer)'!$A$10,Tableau1[[#This Row],[Nuit
MA/ME]],"")</f>
        <v/>
      </c>
      <c r="AG155" s="78" t="str">
        <f>IF(Tableau1[[#This Row],[Type de réponse]]='Paramètre (masquer)'!$A$10,Tableau1[[#This Row],[Nuit
ME/JE]],"")</f>
        <v/>
      </c>
      <c r="AH155" s="78" t="str">
        <f>IF(Tableau1[[#This Row],[Type de réponse]]='Paramètre (masquer)'!$A$10,Tableau1[[#This Row],[Nuit JE/VE]],"")</f>
        <v/>
      </c>
      <c r="AI155" s="78" t="str">
        <f>IF(Tableau1[[#This Row],[Type de réponse]]='Paramètre (masquer)'!$A$10,Tableau1[[#This Row],[Nuit
VE/SA]],"")</f>
        <v/>
      </c>
      <c r="AJ155" s="78" t="str">
        <f>IF(Tableau1[[#This Row],[Type de réponse]]='Paramètre (masquer)'!$A$10,Tableau1[[#This Row],[Nuit
SA/DI]],"")</f>
        <v/>
      </c>
      <c r="AK155" s="78" t="str">
        <f>IF(Tableau1[[#This Row],[Type de réponse]]='Paramètre (masquer)'!$A$10,Tableau1[[#This Row],[Nuit
DI/LU]],"")</f>
        <v/>
      </c>
      <c r="AL155" s="76" t="str">
        <f>IF(Tableau1[[#This Row],[Nuit
LU /MA]]="Oui",0,IF(Tableau1[[#This Row],[Nuit
LU /MA]]="Non",1,""))</f>
        <v/>
      </c>
      <c r="AM155" s="76" t="str">
        <f>IF(Tableau1[[#This Row],[Nuit
MA/ ME]]="Oui",0,IF(Tableau1[[#This Row],[Nuit
MA/ ME]]="Non",1,""))</f>
        <v/>
      </c>
      <c r="AN155" s="76" t="str">
        <f>IF(Tableau1[[#This Row],[Nuit
ME/ JE]]="Oui",0,IF(Tableau1[[#This Row],[Nuit
ME/ JE]]="Non",1,""))</f>
        <v/>
      </c>
      <c r="AO155" s="76" t="str">
        <f>IF(Tableau1[[#This Row],[Nuit JE/ VE]]="Oui",0,IF(Tableau1[[#This Row],[Nuit JE/ VE]]="Non",1,""))</f>
        <v/>
      </c>
      <c r="AP155" s="76" t="str">
        <f>IF(Tableau1[[#This Row],[Nuit
VE/ SA]]="Oui",0,IF(Tableau1[[#This Row],[Nuit
VE/ SA]]="Non",1,""))</f>
        <v/>
      </c>
      <c r="AQ155" s="76" t="str">
        <f>IF(Tableau1[[#This Row],[Nuit
SA/ DI]]="Oui",0,IF(Tableau1[[#This Row],[Nuit
SA/ DI]]="Non",1,""))</f>
        <v/>
      </c>
      <c r="AR155" s="76" t="str">
        <f>IF(Tableau1[[#This Row],[Nuit
DI/ LU]]="Oui",0,IF(Tableau1[[#This Row],[Nuit
DI/ LU]]="Non",1,""))</f>
        <v/>
      </c>
      <c r="AS155" s="76" t="str">
        <f>IF(Tableau1[[#This Row],[Type de réponse]]='Paramètre (masquer)'!$A$10,Tableau1[[#This Row],[FE]],"")</f>
        <v/>
      </c>
      <c r="AT155" s="76" t="str">
        <f>_xlfn.CONCAT(Tableau1[[#This Row],[LUN]:[DIM]])</f>
        <v/>
      </c>
      <c r="AU155" s="79"/>
      <c r="AV1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" s="76" t="e">
        <f>Tableau1[[#This Row],[Nbre de nuits sur la période]]*Tableau1[[#This Row],[Nombre de train accédant / nuit *]]</f>
        <v>#VALUE!</v>
      </c>
      <c r="AY155" s="76" t="e">
        <f>Tableau1[[#This Row],[Uo voies - nuit]]*((59*400/1000)+5)</f>
        <v>#VALUE!</v>
      </c>
    </row>
    <row r="156" spans="1:51" ht="15.75">
      <c r="A156" s="51">
        <f t="shared" si="8"/>
        <v>143</v>
      </c>
      <c r="B156" s="85"/>
      <c r="C156" s="52" t="str">
        <f>IFERROR(VLOOKUP(Tableau1[[#This Row],[Site *
Un fichier Excel par DT]],Tableau7[[#All],[Nom de la gare]:[EIC]],5,FALSE),"")</f>
        <v/>
      </c>
      <c r="D156" s="77"/>
      <c r="E156" s="74"/>
      <c r="F156" s="74"/>
      <c r="G156" s="76"/>
      <c r="H156" s="72" t="str">
        <f>IF(Tableau1[[#This Row],[Régime d''utilisation (Quotidien ? Oui ou Non)]]="Oui","Oui","Non")</f>
        <v>Non</v>
      </c>
      <c r="I156" s="72" t="str">
        <f>IF(Tableau1[[#This Row],[Régime d''utilisation (Quotidien ? Oui ou Non)]]="Oui","Oui","Non")</f>
        <v>Non</v>
      </c>
      <c r="J156" s="72" t="str">
        <f>IF(Tableau1[[#This Row],[Régime d''utilisation (Quotidien ? Oui ou Non)]]="Oui","Oui","Non")</f>
        <v>Non</v>
      </c>
      <c r="K156" s="72" t="str">
        <f>IF(Tableau1[[#This Row],[Régime d''utilisation (Quotidien ? Oui ou Non)]]="Oui","Oui","Non")</f>
        <v>Non</v>
      </c>
      <c r="L156" s="72" t="str">
        <f>IF(Tableau1[[#This Row],[Régime d''utilisation (Quotidien ? Oui ou Non)]]="Oui","Oui","Non")</f>
        <v>Non</v>
      </c>
      <c r="M156" s="72" t="str">
        <f>IF(Tableau1[[#This Row],[Régime d''utilisation (Quotidien ? Oui ou Non)]]="Oui","Oui","Non")</f>
        <v>Non</v>
      </c>
      <c r="N156" s="72" t="str">
        <f>IF(Tableau1[[#This Row],[Régime d''utilisation (Quotidien ? Oui ou Non)]]="Oui","Oui","Non")</f>
        <v>Non</v>
      </c>
      <c r="O156" s="72" t="str">
        <f>IF(Tableau1[[#This Row],[Régime d''utilisation (Quotidien ? Oui ou Non)]]="Oui","Oui","Non")</f>
        <v>Non</v>
      </c>
      <c r="P156" s="76"/>
      <c r="Q156" s="76"/>
      <c r="R156" s="76"/>
      <c r="S156" s="52" t="str">
        <f t="shared" si="6"/>
        <v>Compris entre 00h00 et 5h00</v>
      </c>
      <c r="T156" s="76"/>
      <c r="U156" s="53" t="str">
        <f t="shared" si="7"/>
        <v>Voyageur</v>
      </c>
      <c r="V156" s="76"/>
      <c r="W156" s="76"/>
      <c r="X156" s="76"/>
      <c r="Y156" s="76"/>
      <c r="Z156" s="76"/>
      <c r="AA156" s="76"/>
      <c r="AB156" s="53">
        <f>400</f>
        <v>400</v>
      </c>
      <c r="AC156" s="78" t="str">
        <f>IF(Tableau1[[#This Row],[Type de réponse]]='Paramètre (masquer)'!$A$10,Tableau1[[#This Row],[Période de début *]],"")</f>
        <v/>
      </c>
      <c r="AD156" s="78" t="str">
        <f>IF(Tableau1[[#This Row],[Type de réponse]]='Paramètre (masquer)'!$A$10,Tableau1[[#This Row],[Période de fin *]],"")</f>
        <v/>
      </c>
      <c r="AE156" s="78" t="str">
        <f>IF(Tableau1[[#This Row],[Type de réponse]]='Paramètre (masquer)'!$A$10,Tableau1[[#This Row],[Nuit
LU/MA]],"")</f>
        <v/>
      </c>
      <c r="AF156" s="78" t="str">
        <f>IF(Tableau1[[#This Row],[Type de réponse]]='Paramètre (masquer)'!$A$10,Tableau1[[#This Row],[Nuit
MA/ME]],"")</f>
        <v/>
      </c>
      <c r="AG156" s="78" t="str">
        <f>IF(Tableau1[[#This Row],[Type de réponse]]='Paramètre (masquer)'!$A$10,Tableau1[[#This Row],[Nuit
ME/JE]],"")</f>
        <v/>
      </c>
      <c r="AH156" s="78" t="str">
        <f>IF(Tableau1[[#This Row],[Type de réponse]]='Paramètre (masquer)'!$A$10,Tableau1[[#This Row],[Nuit JE/VE]],"")</f>
        <v/>
      </c>
      <c r="AI156" s="78" t="str">
        <f>IF(Tableau1[[#This Row],[Type de réponse]]='Paramètre (masquer)'!$A$10,Tableau1[[#This Row],[Nuit
VE/SA]],"")</f>
        <v/>
      </c>
      <c r="AJ156" s="78" t="str">
        <f>IF(Tableau1[[#This Row],[Type de réponse]]='Paramètre (masquer)'!$A$10,Tableau1[[#This Row],[Nuit
SA/DI]],"")</f>
        <v/>
      </c>
      <c r="AK156" s="78" t="str">
        <f>IF(Tableau1[[#This Row],[Type de réponse]]='Paramètre (masquer)'!$A$10,Tableau1[[#This Row],[Nuit
DI/LU]],"")</f>
        <v/>
      </c>
      <c r="AL156" s="76" t="str">
        <f>IF(Tableau1[[#This Row],[Nuit
LU /MA]]="Oui",0,IF(Tableau1[[#This Row],[Nuit
LU /MA]]="Non",1,""))</f>
        <v/>
      </c>
      <c r="AM156" s="76" t="str">
        <f>IF(Tableau1[[#This Row],[Nuit
MA/ ME]]="Oui",0,IF(Tableau1[[#This Row],[Nuit
MA/ ME]]="Non",1,""))</f>
        <v/>
      </c>
      <c r="AN156" s="76" t="str">
        <f>IF(Tableau1[[#This Row],[Nuit
ME/ JE]]="Oui",0,IF(Tableau1[[#This Row],[Nuit
ME/ JE]]="Non",1,""))</f>
        <v/>
      </c>
      <c r="AO156" s="76" t="str">
        <f>IF(Tableau1[[#This Row],[Nuit JE/ VE]]="Oui",0,IF(Tableau1[[#This Row],[Nuit JE/ VE]]="Non",1,""))</f>
        <v/>
      </c>
      <c r="AP156" s="76" t="str">
        <f>IF(Tableau1[[#This Row],[Nuit
VE/ SA]]="Oui",0,IF(Tableau1[[#This Row],[Nuit
VE/ SA]]="Non",1,""))</f>
        <v/>
      </c>
      <c r="AQ156" s="76" t="str">
        <f>IF(Tableau1[[#This Row],[Nuit
SA/ DI]]="Oui",0,IF(Tableau1[[#This Row],[Nuit
SA/ DI]]="Non",1,""))</f>
        <v/>
      </c>
      <c r="AR156" s="76" t="str">
        <f>IF(Tableau1[[#This Row],[Nuit
DI/ LU]]="Oui",0,IF(Tableau1[[#This Row],[Nuit
DI/ LU]]="Non",1,""))</f>
        <v/>
      </c>
      <c r="AS156" s="76" t="str">
        <f>IF(Tableau1[[#This Row],[Type de réponse]]='Paramètre (masquer)'!$A$10,Tableau1[[#This Row],[FE]],"")</f>
        <v/>
      </c>
      <c r="AT156" s="76" t="str">
        <f>_xlfn.CONCAT(Tableau1[[#This Row],[LUN]:[DIM]])</f>
        <v/>
      </c>
      <c r="AU156" s="79"/>
      <c r="AV1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" s="76" t="e">
        <f>Tableau1[[#This Row],[Nbre de nuits sur la période]]*Tableau1[[#This Row],[Nombre de train accédant / nuit *]]</f>
        <v>#VALUE!</v>
      </c>
      <c r="AY156" s="76" t="e">
        <f>Tableau1[[#This Row],[Uo voies - nuit]]*((59*400/1000)+5)</f>
        <v>#VALUE!</v>
      </c>
    </row>
    <row r="157" spans="1:51" ht="15.75">
      <c r="A157" s="51">
        <f t="shared" si="8"/>
        <v>144</v>
      </c>
      <c r="B157" s="85"/>
      <c r="C157" s="52" t="str">
        <f>IFERROR(VLOOKUP(Tableau1[[#This Row],[Site *
Un fichier Excel par DT]],Tableau7[[#All],[Nom de la gare]:[EIC]],5,FALSE),"")</f>
        <v/>
      </c>
      <c r="D157" s="77"/>
      <c r="E157" s="74"/>
      <c r="F157" s="74"/>
      <c r="G157" s="76"/>
      <c r="H157" s="72" t="str">
        <f>IF(Tableau1[[#This Row],[Régime d''utilisation (Quotidien ? Oui ou Non)]]="Oui","Oui","Non")</f>
        <v>Non</v>
      </c>
      <c r="I157" s="72" t="str">
        <f>IF(Tableau1[[#This Row],[Régime d''utilisation (Quotidien ? Oui ou Non)]]="Oui","Oui","Non")</f>
        <v>Non</v>
      </c>
      <c r="J157" s="72" t="str">
        <f>IF(Tableau1[[#This Row],[Régime d''utilisation (Quotidien ? Oui ou Non)]]="Oui","Oui","Non")</f>
        <v>Non</v>
      </c>
      <c r="K157" s="72" t="str">
        <f>IF(Tableau1[[#This Row],[Régime d''utilisation (Quotidien ? Oui ou Non)]]="Oui","Oui","Non")</f>
        <v>Non</v>
      </c>
      <c r="L157" s="72" t="str">
        <f>IF(Tableau1[[#This Row],[Régime d''utilisation (Quotidien ? Oui ou Non)]]="Oui","Oui","Non")</f>
        <v>Non</v>
      </c>
      <c r="M157" s="72" t="str">
        <f>IF(Tableau1[[#This Row],[Régime d''utilisation (Quotidien ? Oui ou Non)]]="Oui","Oui","Non")</f>
        <v>Non</v>
      </c>
      <c r="N157" s="72" t="str">
        <f>IF(Tableau1[[#This Row],[Régime d''utilisation (Quotidien ? Oui ou Non)]]="Oui","Oui","Non")</f>
        <v>Non</v>
      </c>
      <c r="O157" s="72" t="str">
        <f>IF(Tableau1[[#This Row],[Régime d''utilisation (Quotidien ? Oui ou Non)]]="Oui","Oui","Non")</f>
        <v>Non</v>
      </c>
      <c r="P157" s="76"/>
      <c r="Q157" s="76"/>
      <c r="R157" s="76"/>
      <c r="S157" s="52" t="str">
        <f t="shared" si="6"/>
        <v>Compris entre 00h00 et 5h00</v>
      </c>
      <c r="T157" s="76"/>
      <c r="U157" s="53" t="str">
        <f t="shared" si="7"/>
        <v>Voyageur</v>
      </c>
      <c r="V157" s="76"/>
      <c r="W157" s="76"/>
      <c r="X157" s="76"/>
      <c r="Y157" s="76"/>
      <c r="Z157" s="76"/>
      <c r="AA157" s="76"/>
      <c r="AB157" s="53">
        <f>400</f>
        <v>400</v>
      </c>
      <c r="AC157" s="78" t="str">
        <f>IF(Tableau1[[#This Row],[Type de réponse]]='Paramètre (masquer)'!$A$10,Tableau1[[#This Row],[Période de début *]],"")</f>
        <v/>
      </c>
      <c r="AD157" s="78" t="str">
        <f>IF(Tableau1[[#This Row],[Type de réponse]]='Paramètre (masquer)'!$A$10,Tableau1[[#This Row],[Période de fin *]],"")</f>
        <v/>
      </c>
      <c r="AE157" s="78" t="str">
        <f>IF(Tableau1[[#This Row],[Type de réponse]]='Paramètre (masquer)'!$A$10,Tableau1[[#This Row],[Nuit
LU/MA]],"")</f>
        <v/>
      </c>
      <c r="AF157" s="78" t="str">
        <f>IF(Tableau1[[#This Row],[Type de réponse]]='Paramètre (masquer)'!$A$10,Tableau1[[#This Row],[Nuit
MA/ME]],"")</f>
        <v/>
      </c>
      <c r="AG157" s="78" t="str">
        <f>IF(Tableau1[[#This Row],[Type de réponse]]='Paramètre (masquer)'!$A$10,Tableau1[[#This Row],[Nuit
ME/JE]],"")</f>
        <v/>
      </c>
      <c r="AH157" s="78" t="str">
        <f>IF(Tableau1[[#This Row],[Type de réponse]]='Paramètre (masquer)'!$A$10,Tableau1[[#This Row],[Nuit JE/VE]],"")</f>
        <v/>
      </c>
      <c r="AI157" s="78" t="str">
        <f>IF(Tableau1[[#This Row],[Type de réponse]]='Paramètre (masquer)'!$A$10,Tableau1[[#This Row],[Nuit
VE/SA]],"")</f>
        <v/>
      </c>
      <c r="AJ157" s="78" t="str">
        <f>IF(Tableau1[[#This Row],[Type de réponse]]='Paramètre (masquer)'!$A$10,Tableau1[[#This Row],[Nuit
SA/DI]],"")</f>
        <v/>
      </c>
      <c r="AK157" s="78" t="str">
        <f>IF(Tableau1[[#This Row],[Type de réponse]]='Paramètre (masquer)'!$A$10,Tableau1[[#This Row],[Nuit
DI/LU]],"")</f>
        <v/>
      </c>
      <c r="AL157" s="76" t="str">
        <f>IF(Tableau1[[#This Row],[Nuit
LU /MA]]="Oui",0,IF(Tableau1[[#This Row],[Nuit
LU /MA]]="Non",1,""))</f>
        <v/>
      </c>
      <c r="AM157" s="76" t="str">
        <f>IF(Tableau1[[#This Row],[Nuit
MA/ ME]]="Oui",0,IF(Tableau1[[#This Row],[Nuit
MA/ ME]]="Non",1,""))</f>
        <v/>
      </c>
      <c r="AN157" s="76" t="str">
        <f>IF(Tableau1[[#This Row],[Nuit
ME/ JE]]="Oui",0,IF(Tableau1[[#This Row],[Nuit
ME/ JE]]="Non",1,""))</f>
        <v/>
      </c>
      <c r="AO157" s="76" t="str">
        <f>IF(Tableau1[[#This Row],[Nuit JE/ VE]]="Oui",0,IF(Tableau1[[#This Row],[Nuit JE/ VE]]="Non",1,""))</f>
        <v/>
      </c>
      <c r="AP157" s="76" t="str">
        <f>IF(Tableau1[[#This Row],[Nuit
VE/ SA]]="Oui",0,IF(Tableau1[[#This Row],[Nuit
VE/ SA]]="Non",1,""))</f>
        <v/>
      </c>
      <c r="AQ157" s="76" t="str">
        <f>IF(Tableau1[[#This Row],[Nuit
SA/ DI]]="Oui",0,IF(Tableau1[[#This Row],[Nuit
SA/ DI]]="Non",1,""))</f>
        <v/>
      </c>
      <c r="AR157" s="76" t="str">
        <f>IF(Tableau1[[#This Row],[Nuit
DI/ LU]]="Oui",0,IF(Tableau1[[#This Row],[Nuit
DI/ LU]]="Non",1,""))</f>
        <v/>
      </c>
      <c r="AS157" s="76" t="str">
        <f>IF(Tableau1[[#This Row],[Type de réponse]]='Paramètre (masquer)'!$A$10,Tableau1[[#This Row],[FE]],"")</f>
        <v/>
      </c>
      <c r="AT157" s="76" t="str">
        <f>_xlfn.CONCAT(Tableau1[[#This Row],[LUN]:[DIM]])</f>
        <v/>
      </c>
      <c r="AU157" s="79"/>
      <c r="AV1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" s="76" t="e">
        <f>Tableau1[[#This Row],[Nbre de nuits sur la période]]*Tableau1[[#This Row],[Nombre de train accédant / nuit *]]</f>
        <v>#VALUE!</v>
      </c>
      <c r="AY157" s="76" t="e">
        <f>Tableau1[[#This Row],[Uo voies - nuit]]*((59*400/1000)+5)</f>
        <v>#VALUE!</v>
      </c>
    </row>
    <row r="158" spans="1:51" ht="15.75">
      <c r="A158" s="51">
        <f t="shared" si="8"/>
        <v>145</v>
      </c>
      <c r="B158" s="85"/>
      <c r="C158" s="52" t="str">
        <f>IFERROR(VLOOKUP(Tableau1[[#This Row],[Site *
Un fichier Excel par DT]],Tableau7[[#All],[Nom de la gare]:[EIC]],5,FALSE),"")</f>
        <v/>
      </c>
      <c r="D158" s="77"/>
      <c r="E158" s="74"/>
      <c r="F158" s="74"/>
      <c r="G158" s="76"/>
      <c r="H158" s="72" t="str">
        <f>IF(Tableau1[[#This Row],[Régime d''utilisation (Quotidien ? Oui ou Non)]]="Oui","Oui","Non")</f>
        <v>Non</v>
      </c>
      <c r="I158" s="72" t="str">
        <f>IF(Tableau1[[#This Row],[Régime d''utilisation (Quotidien ? Oui ou Non)]]="Oui","Oui","Non")</f>
        <v>Non</v>
      </c>
      <c r="J158" s="72" t="str">
        <f>IF(Tableau1[[#This Row],[Régime d''utilisation (Quotidien ? Oui ou Non)]]="Oui","Oui","Non")</f>
        <v>Non</v>
      </c>
      <c r="K158" s="72" t="str">
        <f>IF(Tableau1[[#This Row],[Régime d''utilisation (Quotidien ? Oui ou Non)]]="Oui","Oui","Non")</f>
        <v>Non</v>
      </c>
      <c r="L158" s="72" t="str">
        <f>IF(Tableau1[[#This Row],[Régime d''utilisation (Quotidien ? Oui ou Non)]]="Oui","Oui","Non")</f>
        <v>Non</v>
      </c>
      <c r="M158" s="72" t="str">
        <f>IF(Tableau1[[#This Row],[Régime d''utilisation (Quotidien ? Oui ou Non)]]="Oui","Oui","Non")</f>
        <v>Non</v>
      </c>
      <c r="N158" s="72" t="str">
        <f>IF(Tableau1[[#This Row],[Régime d''utilisation (Quotidien ? Oui ou Non)]]="Oui","Oui","Non")</f>
        <v>Non</v>
      </c>
      <c r="O158" s="72" t="str">
        <f>IF(Tableau1[[#This Row],[Régime d''utilisation (Quotidien ? Oui ou Non)]]="Oui","Oui","Non")</f>
        <v>Non</v>
      </c>
      <c r="P158" s="76"/>
      <c r="Q158" s="76"/>
      <c r="R158" s="76"/>
      <c r="S158" s="52" t="str">
        <f t="shared" si="6"/>
        <v>Compris entre 00h00 et 5h00</v>
      </c>
      <c r="T158" s="76"/>
      <c r="U158" s="53" t="str">
        <f t="shared" si="7"/>
        <v>Voyageur</v>
      </c>
      <c r="V158" s="76"/>
      <c r="W158" s="76"/>
      <c r="X158" s="76"/>
      <c r="Y158" s="76"/>
      <c r="Z158" s="76"/>
      <c r="AA158" s="76"/>
      <c r="AB158" s="53">
        <f>400</f>
        <v>400</v>
      </c>
      <c r="AC158" s="78" t="str">
        <f>IF(Tableau1[[#This Row],[Type de réponse]]='Paramètre (masquer)'!$A$10,Tableau1[[#This Row],[Période de début *]],"")</f>
        <v/>
      </c>
      <c r="AD158" s="78" t="str">
        <f>IF(Tableau1[[#This Row],[Type de réponse]]='Paramètre (masquer)'!$A$10,Tableau1[[#This Row],[Période de fin *]],"")</f>
        <v/>
      </c>
      <c r="AE158" s="78" t="str">
        <f>IF(Tableau1[[#This Row],[Type de réponse]]='Paramètre (masquer)'!$A$10,Tableau1[[#This Row],[Nuit
LU/MA]],"")</f>
        <v/>
      </c>
      <c r="AF158" s="78" t="str">
        <f>IF(Tableau1[[#This Row],[Type de réponse]]='Paramètre (masquer)'!$A$10,Tableau1[[#This Row],[Nuit
MA/ME]],"")</f>
        <v/>
      </c>
      <c r="AG158" s="78" t="str">
        <f>IF(Tableau1[[#This Row],[Type de réponse]]='Paramètre (masquer)'!$A$10,Tableau1[[#This Row],[Nuit
ME/JE]],"")</f>
        <v/>
      </c>
      <c r="AH158" s="78" t="str">
        <f>IF(Tableau1[[#This Row],[Type de réponse]]='Paramètre (masquer)'!$A$10,Tableau1[[#This Row],[Nuit JE/VE]],"")</f>
        <v/>
      </c>
      <c r="AI158" s="78" t="str">
        <f>IF(Tableau1[[#This Row],[Type de réponse]]='Paramètre (masquer)'!$A$10,Tableau1[[#This Row],[Nuit
VE/SA]],"")</f>
        <v/>
      </c>
      <c r="AJ158" s="78" t="str">
        <f>IF(Tableau1[[#This Row],[Type de réponse]]='Paramètre (masquer)'!$A$10,Tableau1[[#This Row],[Nuit
SA/DI]],"")</f>
        <v/>
      </c>
      <c r="AK158" s="78" t="str">
        <f>IF(Tableau1[[#This Row],[Type de réponse]]='Paramètre (masquer)'!$A$10,Tableau1[[#This Row],[Nuit
DI/LU]],"")</f>
        <v/>
      </c>
      <c r="AL158" s="76" t="str">
        <f>IF(Tableau1[[#This Row],[Nuit
LU /MA]]="Oui",0,IF(Tableau1[[#This Row],[Nuit
LU /MA]]="Non",1,""))</f>
        <v/>
      </c>
      <c r="AM158" s="76" t="str">
        <f>IF(Tableau1[[#This Row],[Nuit
MA/ ME]]="Oui",0,IF(Tableau1[[#This Row],[Nuit
MA/ ME]]="Non",1,""))</f>
        <v/>
      </c>
      <c r="AN158" s="76" t="str">
        <f>IF(Tableau1[[#This Row],[Nuit
ME/ JE]]="Oui",0,IF(Tableau1[[#This Row],[Nuit
ME/ JE]]="Non",1,""))</f>
        <v/>
      </c>
      <c r="AO158" s="76" t="str">
        <f>IF(Tableau1[[#This Row],[Nuit JE/ VE]]="Oui",0,IF(Tableau1[[#This Row],[Nuit JE/ VE]]="Non",1,""))</f>
        <v/>
      </c>
      <c r="AP158" s="76" t="str">
        <f>IF(Tableau1[[#This Row],[Nuit
VE/ SA]]="Oui",0,IF(Tableau1[[#This Row],[Nuit
VE/ SA]]="Non",1,""))</f>
        <v/>
      </c>
      <c r="AQ158" s="76" t="str">
        <f>IF(Tableau1[[#This Row],[Nuit
SA/ DI]]="Oui",0,IF(Tableau1[[#This Row],[Nuit
SA/ DI]]="Non",1,""))</f>
        <v/>
      </c>
      <c r="AR158" s="76" t="str">
        <f>IF(Tableau1[[#This Row],[Nuit
DI/ LU]]="Oui",0,IF(Tableau1[[#This Row],[Nuit
DI/ LU]]="Non",1,""))</f>
        <v/>
      </c>
      <c r="AS158" s="76" t="str">
        <f>IF(Tableau1[[#This Row],[Type de réponse]]='Paramètre (masquer)'!$A$10,Tableau1[[#This Row],[FE]],"")</f>
        <v/>
      </c>
      <c r="AT158" s="76" t="str">
        <f>_xlfn.CONCAT(Tableau1[[#This Row],[LUN]:[DIM]])</f>
        <v/>
      </c>
      <c r="AU158" s="79"/>
      <c r="AV1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" s="76" t="e">
        <f>Tableau1[[#This Row],[Nbre de nuits sur la période]]*Tableau1[[#This Row],[Nombre de train accédant / nuit *]]</f>
        <v>#VALUE!</v>
      </c>
      <c r="AY158" s="76" t="e">
        <f>Tableau1[[#This Row],[Uo voies - nuit]]*((59*400/1000)+5)</f>
        <v>#VALUE!</v>
      </c>
    </row>
    <row r="159" spans="1:51" ht="15.75">
      <c r="A159" s="51">
        <f t="shared" si="8"/>
        <v>146</v>
      </c>
      <c r="B159" s="85"/>
      <c r="C159" s="52" t="str">
        <f>IFERROR(VLOOKUP(Tableau1[[#This Row],[Site *
Un fichier Excel par DT]],Tableau7[[#All],[Nom de la gare]:[EIC]],5,FALSE),"")</f>
        <v/>
      </c>
      <c r="D159" s="77"/>
      <c r="E159" s="74"/>
      <c r="F159" s="74"/>
      <c r="G159" s="76"/>
      <c r="H159" s="72" t="str">
        <f>IF(Tableau1[[#This Row],[Régime d''utilisation (Quotidien ? Oui ou Non)]]="Oui","Oui","Non")</f>
        <v>Non</v>
      </c>
      <c r="I159" s="72" t="str">
        <f>IF(Tableau1[[#This Row],[Régime d''utilisation (Quotidien ? Oui ou Non)]]="Oui","Oui","Non")</f>
        <v>Non</v>
      </c>
      <c r="J159" s="72" t="str">
        <f>IF(Tableau1[[#This Row],[Régime d''utilisation (Quotidien ? Oui ou Non)]]="Oui","Oui","Non")</f>
        <v>Non</v>
      </c>
      <c r="K159" s="72" t="str">
        <f>IF(Tableau1[[#This Row],[Régime d''utilisation (Quotidien ? Oui ou Non)]]="Oui","Oui","Non")</f>
        <v>Non</v>
      </c>
      <c r="L159" s="72" t="str">
        <f>IF(Tableau1[[#This Row],[Régime d''utilisation (Quotidien ? Oui ou Non)]]="Oui","Oui","Non")</f>
        <v>Non</v>
      </c>
      <c r="M159" s="72" t="str">
        <f>IF(Tableau1[[#This Row],[Régime d''utilisation (Quotidien ? Oui ou Non)]]="Oui","Oui","Non")</f>
        <v>Non</v>
      </c>
      <c r="N159" s="72" t="str">
        <f>IF(Tableau1[[#This Row],[Régime d''utilisation (Quotidien ? Oui ou Non)]]="Oui","Oui","Non")</f>
        <v>Non</v>
      </c>
      <c r="O159" s="72" t="str">
        <f>IF(Tableau1[[#This Row],[Régime d''utilisation (Quotidien ? Oui ou Non)]]="Oui","Oui","Non")</f>
        <v>Non</v>
      </c>
      <c r="P159" s="76"/>
      <c r="Q159" s="76"/>
      <c r="R159" s="76"/>
      <c r="S159" s="52" t="str">
        <f t="shared" si="6"/>
        <v>Compris entre 00h00 et 5h00</v>
      </c>
      <c r="T159" s="76"/>
      <c r="U159" s="53" t="str">
        <f t="shared" si="7"/>
        <v>Voyageur</v>
      </c>
      <c r="V159" s="76"/>
      <c r="W159" s="76"/>
      <c r="X159" s="76"/>
      <c r="Y159" s="76"/>
      <c r="Z159" s="76"/>
      <c r="AA159" s="76"/>
      <c r="AB159" s="53">
        <f>400</f>
        <v>400</v>
      </c>
      <c r="AC159" s="78" t="str">
        <f>IF(Tableau1[[#This Row],[Type de réponse]]='Paramètre (masquer)'!$A$10,Tableau1[[#This Row],[Période de début *]],"")</f>
        <v/>
      </c>
      <c r="AD159" s="78" t="str">
        <f>IF(Tableau1[[#This Row],[Type de réponse]]='Paramètre (masquer)'!$A$10,Tableau1[[#This Row],[Période de fin *]],"")</f>
        <v/>
      </c>
      <c r="AE159" s="78" t="str">
        <f>IF(Tableau1[[#This Row],[Type de réponse]]='Paramètre (masquer)'!$A$10,Tableau1[[#This Row],[Nuit
LU/MA]],"")</f>
        <v/>
      </c>
      <c r="AF159" s="78" t="str">
        <f>IF(Tableau1[[#This Row],[Type de réponse]]='Paramètre (masquer)'!$A$10,Tableau1[[#This Row],[Nuit
MA/ME]],"")</f>
        <v/>
      </c>
      <c r="AG159" s="78" t="str">
        <f>IF(Tableau1[[#This Row],[Type de réponse]]='Paramètre (masquer)'!$A$10,Tableau1[[#This Row],[Nuit
ME/JE]],"")</f>
        <v/>
      </c>
      <c r="AH159" s="78" t="str">
        <f>IF(Tableau1[[#This Row],[Type de réponse]]='Paramètre (masquer)'!$A$10,Tableau1[[#This Row],[Nuit JE/VE]],"")</f>
        <v/>
      </c>
      <c r="AI159" s="78" t="str">
        <f>IF(Tableau1[[#This Row],[Type de réponse]]='Paramètre (masquer)'!$A$10,Tableau1[[#This Row],[Nuit
VE/SA]],"")</f>
        <v/>
      </c>
      <c r="AJ159" s="78" t="str">
        <f>IF(Tableau1[[#This Row],[Type de réponse]]='Paramètre (masquer)'!$A$10,Tableau1[[#This Row],[Nuit
SA/DI]],"")</f>
        <v/>
      </c>
      <c r="AK159" s="78" t="str">
        <f>IF(Tableau1[[#This Row],[Type de réponse]]='Paramètre (masquer)'!$A$10,Tableau1[[#This Row],[Nuit
DI/LU]],"")</f>
        <v/>
      </c>
      <c r="AL159" s="76" t="str">
        <f>IF(Tableau1[[#This Row],[Nuit
LU /MA]]="Oui",0,IF(Tableau1[[#This Row],[Nuit
LU /MA]]="Non",1,""))</f>
        <v/>
      </c>
      <c r="AM159" s="76" t="str">
        <f>IF(Tableau1[[#This Row],[Nuit
MA/ ME]]="Oui",0,IF(Tableau1[[#This Row],[Nuit
MA/ ME]]="Non",1,""))</f>
        <v/>
      </c>
      <c r="AN159" s="76" t="str">
        <f>IF(Tableau1[[#This Row],[Nuit
ME/ JE]]="Oui",0,IF(Tableau1[[#This Row],[Nuit
ME/ JE]]="Non",1,""))</f>
        <v/>
      </c>
      <c r="AO159" s="76" t="str">
        <f>IF(Tableau1[[#This Row],[Nuit JE/ VE]]="Oui",0,IF(Tableau1[[#This Row],[Nuit JE/ VE]]="Non",1,""))</f>
        <v/>
      </c>
      <c r="AP159" s="76" t="str">
        <f>IF(Tableau1[[#This Row],[Nuit
VE/ SA]]="Oui",0,IF(Tableau1[[#This Row],[Nuit
VE/ SA]]="Non",1,""))</f>
        <v/>
      </c>
      <c r="AQ159" s="76" t="str">
        <f>IF(Tableau1[[#This Row],[Nuit
SA/ DI]]="Oui",0,IF(Tableau1[[#This Row],[Nuit
SA/ DI]]="Non",1,""))</f>
        <v/>
      </c>
      <c r="AR159" s="76" t="str">
        <f>IF(Tableau1[[#This Row],[Nuit
DI/ LU]]="Oui",0,IF(Tableau1[[#This Row],[Nuit
DI/ LU]]="Non",1,""))</f>
        <v/>
      </c>
      <c r="AS159" s="76" t="str">
        <f>IF(Tableau1[[#This Row],[Type de réponse]]='Paramètre (masquer)'!$A$10,Tableau1[[#This Row],[FE]],"")</f>
        <v/>
      </c>
      <c r="AT159" s="76" t="str">
        <f>_xlfn.CONCAT(Tableau1[[#This Row],[LUN]:[DIM]])</f>
        <v/>
      </c>
      <c r="AU159" s="79"/>
      <c r="AV1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" s="76" t="e">
        <f>Tableau1[[#This Row],[Nbre de nuits sur la période]]*Tableau1[[#This Row],[Nombre de train accédant / nuit *]]</f>
        <v>#VALUE!</v>
      </c>
      <c r="AY159" s="76" t="e">
        <f>Tableau1[[#This Row],[Uo voies - nuit]]*((59*400/1000)+5)</f>
        <v>#VALUE!</v>
      </c>
    </row>
    <row r="160" spans="1:51" ht="15.75">
      <c r="A160" s="51">
        <f t="shared" si="8"/>
        <v>147</v>
      </c>
      <c r="B160" s="85"/>
      <c r="C160" s="52" t="str">
        <f>IFERROR(VLOOKUP(Tableau1[[#This Row],[Site *
Un fichier Excel par DT]],Tableau7[[#All],[Nom de la gare]:[EIC]],5,FALSE),"")</f>
        <v/>
      </c>
      <c r="D160" s="77"/>
      <c r="E160" s="74"/>
      <c r="F160" s="74"/>
      <c r="G160" s="76"/>
      <c r="H160" s="72" t="str">
        <f>IF(Tableau1[[#This Row],[Régime d''utilisation (Quotidien ? Oui ou Non)]]="Oui","Oui","Non")</f>
        <v>Non</v>
      </c>
      <c r="I160" s="72" t="str">
        <f>IF(Tableau1[[#This Row],[Régime d''utilisation (Quotidien ? Oui ou Non)]]="Oui","Oui","Non")</f>
        <v>Non</v>
      </c>
      <c r="J160" s="72" t="str">
        <f>IF(Tableau1[[#This Row],[Régime d''utilisation (Quotidien ? Oui ou Non)]]="Oui","Oui","Non")</f>
        <v>Non</v>
      </c>
      <c r="K160" s="72" t="str">
        <f>IF(Tableau1[[#This Row],[Régime d''utilisation (Quotidien ? Oui ou Non)]]="Oui","Oui","Non")</f>
        <v>Non</v>
      </c>
      <c r="L160" s="72" t="str">
        <f>IF(Tableau1[[#This Row],[Régime d''utilisation (Quotidien ? Oui ou Non)]]="Oui","Oui","Non")</f>
        <v>Non</v>
      </c>
      <c r="M160" s="72" t="str">
        <f>IF(Tableau1[[#This Row],[Régime d''utilisation (Quotidien ? Oui ou Non)]]="Oui","Oui","Non")</f>
        <v>Non</v>
      </c>
      <c r="N160" s="72" t="str">
        <f>IF(Tableau1[[#This Row],[Régime d''utilisation (Quotidien ? Oui ou Non)]]="Oui","Oui","Non")</f>
        <v>Non</v>
      </c>
      <c r="O160" s="72" t="str">
        <f>IF(Tableau1[[#This Row],[Régime d''utilisation (Quotidien ? Oui ou Non)]]="Oui","Oui","Non")</f>
        <v>Non</v>
      </c>
      <c r="P160" s="76"/>
      <c r="Q160" s="76"/>
      <c r="R160" s="76"/>
      <c r="S160" s="52" t="str">
        <f t="shared" si="6"/>
        <v>Compris entre 00h00 et 5h00</v>
      </c>
      <c r="T160" s="76"/>
      <c r="U160" s="53" t="str">
        <f t="shared" si="7"/>
        <v>Voyageur</v>
      </c>
      <c r="V160" s="76"/>
      <c r="W160" s="76"/>
      <c r="X160" s="76"/>
      <c r="Y160" s="76"/>
      <c r="Z160" s="76"/>
      <c r="AA160" s="76"/>
      <c r="AB160" s="53">
        <f>400</f>
        <v>400</v>
      </c>
      <c r="AC160" s="78" t="str">
        <f>IF(Tableau1[[#This Row],[Type de réponse]]='Paramètre (masquer)'!$A$10,Tableau1[[#This Row],[Période de début *]],"")</f>
        <v/>
      </c>
      <c r="AD160" s="78" t="str">
        <f>IF(Tableau1[[#This Row],[Type de réponse]]='Paramètre (masquer)'!$A$10,Tableau1[[#This Row],[Période de fin *]],"")</f>
        <v/>
      </c>
      <c r="AE160" s="78" t="str">
        <f>IF(Tableau1[[#This Row],[Type de réponse]]='Paramètre (masquer)'!$A$10,Tableau1[[#This Row],[Nuit
LU/MA]],"")</f>
        <v/>
      </c>
      <c r="AF160" s="78" t="str">
        <f>IF(Tableau1[[#This Row],[Type de réponse]]='Paramètre (masquer)'!$A$10,Tableau1[[#This Row],[Nuit
MA/ME]],"")</f>
        <v/>
      </c>
      <c r="AG160" s="78" t="str">
        <f>IF(Tableau1[[#This Row],[Type de réponse]]='Paramètre (masquer)'!$A$10,Tableau1[[#This Row],[Nuit
ME/JE]],"")</f>
        <v/>
      </c>
      <c r="AH160" s="78" t="str">
        <f>IF(Tableau1[[#This Row],[Type de réponse]]='Paramètre (masquer)'!$A$10,Tableau1[[#This Row],[Nuit JE/VE]],"")</f>
        <v/>
      </c>
      <c r="AI160" s="78" t="str">
        <f>IF(Tableau1[[#This Row],[Type de réponse]]='Paramètre (masquer)'!$A$10,Tableau1[[#This Row],[Nuit
VE/SA]],"")</f>
        <v/>
      </c>
      <c r="AJ160" s="78" t="str">
        <f>IF(Tableau1[[#This Row],[Type de réponse]]='Paramètre (masquer)'!$A$10,Tableau1[[#This Row],[Nuit
SA/DI]],"")</f>
        <v/>
      </c>
      <c r="AK160" s="78" t="str">
        <f>IF(Tableau1[[#This Row],[Type de réponse]]='Paramètre (masquer)'!$A$10,Tableau1[[#This Row],[Nuit
DI/LU]],"")</f>
        <v/>
      </c>
      <c r="AL160" s="76" t="str">
        <f>IF(Tableau1[[#This Row],[Nuit
LU /MA]]="Oui",0,IF(Tableau1[[#This Row],[Nuit
LU /MA]]="Non",1,""))</f>
        <v/>
      </c>
      <c r="AM160" s="76" t="str">
        <f>IF(Tableau1[[#This Row],[Nuit
MA/ ME]]="Oui",0,IF(Tableau1[[#This Row],[Nuit
MA/ ME]]="Non",1,""))</f>
        <v/>
      </c>
      <c r="AN160" s="76" t="str">
        <f>IF(Tableau1[[#This Row],[Nuit
ME/ JE]]="Oui",0,IF(Tableau1[[#This Row],[Nuit
ME/ JE]]="Non",1,""))</f>
        <v/>
      </c>
      <c r="AO160" s="76" t="str">
        <f>IF(Tableau1[[#This Row],[Nuit JE/ VE]]="Oui",0,IF(Tableau1[[#This Row],[Nuit JE/ VE]]="Non",1,""))</f>
        <v/>
      </c>
      <c r="AP160" s="76" t="str">
        <f>IF(Tableau1[[#This Row],[Nuit
VE/ SA]]="Oui",0,IF(Tableau1[[#This Row],[Nuit
VE/ SA]]="Non",1,""))</f>
        <v/>
      </c>
      <c r="AQ160" s="76" t="str">
        <f>IF(Tableau1[[#This Row],[Nuit
SA/ DI]]="Oui",0,IF(Tableau1[[#This Row],[Nuit
SA/ DI]]="Non",1,""))</f>
        <v/>
      </c>
      <c r="AR160" s="76" t="str">
        <f>IF(Tableau1[[#This Row],[Nuit
DI/ LU]]="Oui",0,IF(Tableau1[[#This Row],[Nuit
DI/ LU]]="Non",1,""))</f>
        <v/>
      </c>
      <c r="AS160" s="76" t="str">
        <f>IF(Tableau1[[#This Row],[Type de réponse]]='Paramètre (masquer)'!$A$10,Tableau1[[#This Row],[FE]],"")</f>
        <v/>
      </c>
      <c r="AT160" s="76" t="str">
        <f>_xlfn.CONCAT(Tableau1[[#This Row],[LUN]:[DIM]])</f>
        <v/>
      </c>
      <c r="AU160" s="79"/>
      <c r="AV1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" s="76" t="e">
        <f>Tableau1[[#This Row],[Nbre de nuits sur la période]]*Tableau1[[#This Row],[Nombre de train accédant / nuit *]]</f>
        <v>#VALUE!</v>
      </c>
      <c r="AY160" s="76" t="e">
        <f>Tableau1[[#This Row],[Uo voies - nuit]]*((59*400/1000)+5)</f>
        <v>#VALUE!</v>
      </c>
    </row>
    <row r="161" spans="1:51" ht="15.75">
      <c r="A161" s="51">
        <f t="shared" si="8"/>
        <v>148</v>
      </c>
      <c r="B161" s="85"/>
      <c r="C161" s="52" t="str">
        <f>IFERROR(VLOOKUP(Tableau1[[#This Row],[Site *
Un fichier Excel par DT]],Tableau7[[#All],[Nom de la gare]:[EIC]],5,FALSE),"")</f>
        <v/>
      </c>
      <c r="D161" s="77"/>
      <c r="E161" s="74"/>
      <c r="F161" s="74"/>
      <c r="G161" s="76"/>
      <c r="H161" s="72" t="str">
        <f>IF(Tableau1[[#This Row],[Régime d''utilisation (Quotidien ? Oui ou Non)]]="Oui","Oui","Non")</f>
        <v>Non</v>
      </c>
      <c r="I161" s="72" t="str">
        <f>IF(Tableau1[[#This Row],[Régime d''utilisation (Quotidien ? Oui ou Non)]]="Oui","Oui","Non")</f>
        <v>Non</v>
      </c>
      <c r="J161" s="72" t="str">
        <f>IF(Tableau1[[#This Row],[Régime d''utilisation (Quotidien ? Oui ou Non)]]="Oui","Oui","Non")</f>
        <v>Non</v>
      </c>
      <c r="K161" s="72" t="str">
        <f>IF(Tableau1[[#This Row],[Régime d''utilisation (Quotidien ? Oui ou Non)]]="Oui","Oui","Non")</f>
        <v>Non</v>
      </c>
      <c r="L161" s="72" t="str">
        <f>IF(Tableau1[[#This Row],[Régime d''utilisation (Quotidien ? Oui ou Non)]]="Oui","Oui","Non")</f>
        <v>Non</v>
      </c>
      <c r="M161" s="72" t="str">
        <f>IF(Tableau1[[#This Row],[Régime d''utilisation (Quotidien ? Oui ou Non)]]="Oui","Oui","Non")</f>
        <v>Non</v>
      </c>
      <c r="N161" s="72" t="str">
        <f>IF(Tableau1[[#This Row],[Régime d''utilisation (Quotidien ? Oui ou Non)]]="Oui","Oui","Non")</f>
        <v>Non</v>
      </c>
      <c r="O161" s="72" t="str">
        <f>IF(Tableau1[[#This Row],[Régime d''utilisation (Quotidien ? Oui ou Non)]]="Oui","Oui","Non")</f>
        <v>Non</v>
      </c>
      <c r="P161" s="76"/>
      <c r="Q161" s="76"/>
      <c r="R161" s="76"/>
      <c r="S161" s="52" t="str">
        <f t="shared" si="6"/>
        <v>Compris entre 00h00 et 5h00</v>
      </c>
      <c r="T161" s="76"/>
      <c r="U161" s="53" t="str">
        <f t="shared" si="7"/>
        <v>Voyageur</v>
      </c>
      <c r="V161" s="76"/>
      <c r="W161" s="76"/>
      <c r="X161" s="76"/>
      <c r="Y161" s="76"/>
      <c r="Z161" s="76"/>
      <c r="AA161" s="76"/>
      <c r="AB161" s="53">
        <f>400</f>
        <v>400</v>
      </c>
      <c r="AC161" s="78" t="str">
        <f>IF(Tableau1[[#This Row],[Type de réponse]]='Paramètre (masquer)'!$A$10,Tableau1[[#This Row],[Période de début *]],"")</f>
        <v/>
      </c>
      <c r="AD161" s="78" t="str">
        <f>IF(Tableau1[[#This Row],[Type de réponse]]='Paramètre (masquer)'!$A$10,Tableau1[[#This Row],[Période de fin *]],"")</f>
        <v/>
      </c>
      <c r="AE161" s="78" t="str">
        <f>IF(Tableau1[[#This Row],[Type de réponse]]='Paramètre (masquer)'!$A$10,Tableau1[[#This Row],[Nuit
LU/MA]],"")</f>
        <v/>
      </c>
      <c r="AF161" s="78" t="str">
        <f>IF(Tableau1[[#This Row],[Type de réponse]]='Paramètre (masquer)'!$A$10,Tableau1[[#This Row],[Nuit
MA/ME]],"")</f>
        <v/>
      </c>
      <c r="AG161" s="78" t="str">
        <f>IF(Tableau1[[#This Row],[Type de réponse]]='Paramètre (masquer)'!$A$10,Tableau1[[#This Row],[Nuit
ME/JE]],"")</f>
        <v/>
      </c>
      <c r="AH161" s="78" t="str">
        <f>IF(Tableau1[[#This Row],[Type de réponse]]='Paramètre (masquer)'!$A$10,Tableau1[[#This Row],[Nuit JE/VE]],"")</f>
        <v/>
      </c>
      <c r="AI161" s="78" t="str">
        <f>IF(Tableau1[[#This Row],[Type de réponse]]='Paramètre (masquer)'!$A$10,Tableau1[[#This Row],[Nuit
VE/SA]],"")</f>
        <v/>
      </c>
      <c r="AJ161" s="78" t="str">
        <f>IF(Tableau1[[#This Row],[Type de réponse]]='Paramètre (masquer)'!$A$10,Tableau1[[#This Row],[Nuit
SA/DI]],"")</f>
        <v/>
      </c>
      <c r="AK161" s="78" t="str">
        <f>IF(Tableau1[[#This Row],[Type de réponse]]='Paramètre (masquer)'!$A$10,Tableau1[[#This Row],[Nuit
DI/LU]],"")</f>
        <v/>
      </c>
      <c r="AL161" s="76" t="str">
        <f>IF(Tableau1[[#This Row],[Nuit
LU /MA]]="Oui",0,IF(Tableau1[[#This Row],[Nuit
LU /MA]]="Non",1,""))</f>
        <v/>
      </c>
      <c r="AM161" s="76" t="str">
        <f>IF(Tableau1[[#This Row],[Nuit
MA/ ME]]="Oui",0,IF(Tableau1[[#This Row],[Nuit
MA/ ME]]="Non",1,""))</f>
        <v/>
      </c>
      <c r="AN161" s="76" t="str">
        <f>IF(Tableau1[[#This Row],[Nuit
ME/ JE]]="Oui",0,IF(Tableau1[[#This Row],[Nuit
ME/ JE]]="Non",1,""))</f>
        <v/>
      </c>
      <c r="AO161" s="76" t="str">
        <f>IF(Tableau1[[#This Row],[Nuit JE/ VE]]="Oui",0,IF(Tableau1[[#This Row],[Nuit JE/ VE]]="Non",1,""))</f>
        <v/>
      </c>
      <c r="AP161" s="76" t="str">
        <f>IF(Tableau1[[#This Row],[Nuit
VE/ SA]]="Oui",0,IF(Tableau1[[#This Row],[Nuit
VE/ SA]]="Non",1,""))</f>
        <v/>
      </c>
      <c r="AQ161" s="76" t="str">
        <f>IF(Tableau1[[#This Row],[Nuit
SA/ DI]]="Oui",0,IF(Tableau1[[#This Row],[Nuit
SA/ DI]]="Non",1,""))</f>
        <v/>
      </c>
      <c r="AR161" s="76" t="str">
        <f>IF(Tableau1[[#This Row],[Nuit
DI/ LU]]="Oui",0,IF(Tableau1[[#This Row],[Nuit
DI/ LU]]="Non",1,""))</f>
        <v/>
      </c>
      <c r="AS161" s="76" t="str">
        <f>IF(Tableau1[[#This Row],[Type de réponse]]='Paramètre (masquer)'!$A$10,Tableau1[[#This Row],[FE]],"")</f>
        <v/>
      </c>
      <c r="AT161" s="76" t="str">
        <f>_xlfn.CONCAT(Tableau1[[#This Row],[LUN]:[DIM]])</f>
        <v/>
      </c>
      <c r="AU161" s="79"/>
      <c r="AV1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1" s="76" t="e">
        <f>Tableau1[[#This Row],[Nbre de nuits sur la période]]*Tableau1[[#This Row],[Nombre de train accédant / nuit *]]</f>
        <v>#VALUE!</v>
      </c>
      <c r="AY161" s="76" t="e">
        <f>Tableau1[[#This Row],[Uo voies - nuit]]*((59*400/1000)+5)</f>
        <v>#VALUE!</v>
      </c>
    </row>
    <row r="162" spans="1:51" ht="15.75">
      <c r="A162" s="51">
        <f t="shared" si="8"/>
        <v>149</v>
      </c>
      <c r="B162" s="85"/>
      <c r="C162" s="52" t="str">
        <f>IFERROR(VLOOKUP(Tableau1[[#This Row],[Site *
Un fichier Excel par DT]],Tableau7[[#All],[Nom de la gare]:[EIC]],5,FALSE),"")</f>
        <v/>
      </c>
      <c r="D162" s="77"/>
      <c r="E162" s="74"/>
      <c r="F162" s="74"/>
      <c r="G162" s="76"/>
      <c r="H162" s="72" t="str">
        <f>IF(Tableau1[[#This Row],[Régime d''utilisation (Quotidien ? Oui ou Non)]]="Oui","Oui","Non")</f>
        <v>Non</v>
      </c>
      <c r="I162" s="72" t="str">
        <f>IF(Tableau1[[#This Row],[Régime d''utilisation (Quotidien ? Oui ou Non)]]="Oui","Oui","Non")</f>
        <v>Non</v>
      </c>
      <c r="J162" s="72" t="str">
        <f>IF(Tableau1[[#This Row],[Régime d''utilisation (Quotidien ? Oui ou Non)]]="Oui","Oui","Non")</f>
        <v>Non</v>
      </c>
      <c r="K162" s="72" t="str">
        <f>IF(Tableau1[[#This Row],[Régime d''utilisation (Quotidien ? Oui ou Non)]]="Oui","Oui","Non")</f>
        <v>Non</v>
      </c>
      <c r="L162" s="72" t="str">
        <f>IF(Tableau1[[#This Row],[Régime d''utilisation (Quotidien ? Oui ou Non)]]="Oui","Oui","Non")</f>
        <v>Non</v>
      </c>
      <c r="M162" s="72" t="str">
        <f>IF(Tableau1[[#This Row],[Régime d''utilisation (Quotidien ? Oui ou Non)]]="Oui","Oui","Non")</f>
        <v>Non</v>
      </c>
      <c r="N162" s="72" t="str">
        <f>IF(Tableau1[[#This Row],[Régime d''utilisation (Quotidien ? Oui ou Non)]]="Oui","Oui","Non")</f>
        <v>Non</v>
      </c>
      <c r="O162" s="72" t="str">
        <f>IF(Tableau1[[#This Row],[Régime d''utilisation (Quotidien ? Oui ou Non)]]="Oui","Oui","Non")</f>
        <v>Non</v>
      </c>
      <c r="P162" s="76"/>
      <c r="Q162" s="76"/>
      <c r="R162" s="76"/>
      <c r="S162" s="52" t="str">
        <f t="shared" si="6"/>
        <v>Compris entre 00h00 et 5h00</v>
      </c>
      <c r="T162" s="76"/>
      <c r="U162" s="53" t="str">
        <f t="shared" si="7"/>
        <v>Voyageur</v>
      </c>
      <c r="V162" s="76"/>
      <c r="W162" s="76"/>
      <c r="X162" s="76"/>
      <c r="Y162" s="76"/>
      <c r="Z162" s="76"/>
      <c r="AA162" s="76"/>
      <c r="AB162" s="53">
        <f>400</f>
        <v>400</v>
      </c>
      <c r="AC162" s="78" t="str">
        <f>IF(Tableau1[[#This Row],[Type de réponse]]='Paramètre (masquer)'!$A$10,Tableau1[[#This Row],[Période de début *]],"")</f>
        <v/>
      </c>
      <c r="AD162" s="78" t="str">
        <f>IF(Tableau1[[#This Row],[Type de réponse]]='Paramètre (masquer)'!$A$10,Tableau1[[#This Row],[Période de fin *]],"")</f>
        <v/>
      </c>
      <c r="AE162" s="78" t="str">
        <f>IF(Tableau1[[#This Row],[Type de réponse]]='Paramètre (masquer)'!$A$10,Tableau1[[#This Row],[Nuit
LU/MA]],"")</f>
        <v/>
      </c>
      <c r="AF162" s="78" t="str">
        <f>IF(Tableau1[[#This Row],[Type de réponse]]='Paramètre (masquer)'!$A$10,Tableau1[[#This Row],[Nuit
MA/ME]],"")</f>
        <v/>
      </c>
      <c r="AG162" s="78" t="str">
        <f>IF(Tableau1[[#This Row],[Type de réponse]]='Paramètre (masquer)'!$A$10,Tableau1[[#This Row],[Nuit
ME/JE]],"")</f>
        <v/>
      </c>
      <c r="AH162" s="78" t="str">
        <f>IF(Tableau1[[#This Row],[Type de réponse]]='Paramètre (masquer)'!$A$10,Tableau1[[#This Row],[Nuit JE/VE]],"")</f>
        <v/>
      </c>
      <c r="AI162" s="78" t="str">
        <f>IF(Tableau1[[#This Row],[Type de réponse]]='Paramètre (masquer)'!$A$10,Tableau1[[#This Row],[Nuit
VE/SA]],"")</f>
        <v/>
      </c>
      <c r="AJ162" s="78" t="str">
        <f>IF(Tableau1[[#This Row],[Type de réponse]]='Paramètre (masquer)'!$A$10,Tableau1[[#This Row],[Nuit
SA/DI]],"")</f>
        <v/>
      </c>
      <c r="AK162" s="78" t="str">
        <f>IF(Tableau1[[#This Row],[Type de réponse]]='Paramètre (masquer)'!$A$10,Tableau1[[#This Row],[Nuit
DI/LU]],"")</f>
        <v/>
      </c>
      <c r="AL162" s="76" t="str">
        <f>IF(Tableau1[[#This Row],[Nuit
LU /MA]]="Oui",0,IF(Tableau1[[#This Row],[Nuit
LU /MA]]="Non",1,""))</f>
        <v/>
      </c>
      <c r="AM162" s="76" t="str">
        <f>IF(Tableau1[[#This Row],[Nuit
MA/ ME]]="Oui",0,IF(Tableau1[[#This Row],[Nuit
MA/ ME]]="Non",1,""))</f>
        <v/>
      </c>
      <c r="AN162" s="76" t="str">
        <f>IF(Tableau1[[#This Row],[Nuit
ME/ JE]]="Oui",0,IF(Tableau1[[#This Row],[Nuit
ME/ JE]]="Non",1,""))</f>
        <v/>
      </c>
      <c r="AO162" s="76" t="str">
        <f>IF(Tableau1[[#This Row],[Nuit JE/ VE]]="Oui",0,IF(Tableau1[[#This Row],[Nuit JE/ VE]]="Non",1,""))</f>
        <v/>
      </c>
      <c r="AP162" s="76" t="str">
        <f>IF(Tableau1[[#This Row],[Nuit
VE/ SA]]="Oui",0,IF(Tableau1[[#This Row],[Nuit
VE/ SA]]="Non",1,""))</f>
        <v/>
      </c>
      <c r="AQ162" s="76" t="str">
        <f>IF(Tableau1[[#This Row],[Nuit
SA/ DI]]="Oui",0,IF(Tableau1[[#This Row],[Nuit
SA/ DI]]="Non",1,""))</f>
        <v/>
      </c>
      <c r="AR162" s="76" t="str">
        <f>IF(Tableau1[[#This Row],[Nuit
DI/ LU]]="Oui",0,IF(Tableau1[[#This Row],[Nuit
DI/ LU]]="Non",1,""))</f>
        <v/>
      </c>
      <c r="AS162" s="76" t="str">
        <f>IF(Tableau1[[#This Row],[Type de réponse]]='Paramètre (masquer)'!$A$10,Tableau1[[#This Row],[FE]],"")</f>
        <v/>
      </c>
      <c r="AT162" s="76" t="str">
        <f>_xlfn.CONCAT(Tableau1[[#This Row],[LUN]:[DIM]])</f>
        <v/>
      </c>
      <c r="AU162" s="79"/>
      <c r="AV1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2" s="76" t="e">
        <f>Tableau1[[#This Row],[Nbre de nuits sur la période]]*Tableau1[[#This Row],[Nombre de train accédant / nuit *]]</f>
        <v>#VALUE!</v>
      </c>
      <c r="AY162" s="76" t="e">
        <f>Tableau1[[#This Row],[Uo voies - nuit]]*((59*400/1000)+5)</f>
        <v>#VALUE!</v>
      </c>
    </row>
    <row r="163" spans="1:51" ht="15.75">
      <c r="A163" s="51">
        <f t="shared" si="8"/>
        <v>150</v>
      </c>
      <c r="B163" s="85"/>
      <c r="C163" s="52" t="str">
        <f>IFERROR(VLOOKUP(Tableau1[[#This Row],[Site *
Un fichier Excel par DT]],Tableau7[[#All],[Nom de la gare]:[EIC]],5,FALSE),"")</f>
        <v/>
      </c>
      <c r="D163" s="77"/>
      <c r="E163" s="74"/>
      <c r="F163" s="74"/>
      <c r="G163" s="76"/>
      <c r="H163" s="72" t="str">
        <f>IF(Tableau1[[#This Row],[Régime d''utilisation (Quotidien ? Oui ou Non)]]="Oui","Oui","Non")</f>
        <v>Non</v>
      </c>
      <c r="I163" s="72" t="str">
        <f>IF(Tableau1[[#This Row],[Régime d''utilisation (Quotidien ? Oui ou Non)]]="Oui","Oui","Non")</f>
        <v>Non</v>
      </c>
      <c r="J163" s="72" t="str">
        <f>IF(Tableau1[[#This Row],[Régime d''utilisation (Quotidien ? Oui ou Non)]]="Oui","Oui","Non")</f>
        <v>Non</v>
      </c>
      <c r="K163" s="72" t="str">
        <f>IF(Tableau1[[#This Row],[Régime d''utilisation (Quotidien ? Oui ou Non)]]="Oui","Oui","Non")</f>
        <v>Non</v>
      </c>
      <c r="L163" s="72" t="str">
        <f>IF(Tableau1[[#This Row],[Régime d''utilisation (Quotidien ? Oui ou Non)]]="Oui","Oui","Non")</f>
        <v>Non</v>
      </c>
      <c r="M163" s="72" t="str">
        <f>IF(Tableau1[[#This Row],[Régime d''utilisation (Quotidien ? Oui ou Non)]]="Oui","Oui","Non")</f>
        <v>Non</v>
      </c>
      <c r="N163" s="72" t="str">
        <f>IF(Tableau1[[#This Row],[Régime d''utilisation (Quotidien ? Oui ou Non)]]="Oui","Oui","Non")</f>
        <v>Non</v>
      </c>
      <c r="O163" s="72" t="str">
        <f>IF(Tableau1[[#This Row],[Régime d''utilisation (Quotidien ? Oui ou Non)]]="Oui","Oui","Non")</f>
        <v>Non</v>
      </c>
      <c r="P163" s="76"/>
      <c r="Q163" s="76"/>
      <c r="R163" s="76"/>
      <c r="S163" s="52" t="str">
        <f t="shared" si="6"/>
        <v>Compris entre 00h00 et 5h00</v>
      </c>
      <c r="T163" s="76"/>
      <c r="U163" s="53" t="str">
        <f t="shared" si="7"/>
        <v>Voyageur</v>
      </c>
      <c r="V163" s="76"/>
      <c r="W163" s="76"/>
      <c r="X163" s="76"/>
      <c r="Y163" s="76"/>
      <c r="Z163" s="76"/>
      <c r="AA163" s="76"/>
      <c r="AB163" s="53">
        <f>400</f>
        <v>400</v>
      </c>
      <c r="AC163" s="78" t="str">
        <f>IF(Tableau1[[#This Row],[Type de réponse]]='Paramètre (masquer)'!$A$10,Tableau1[[#This Row],[Période de début *]],"")</f>
        <v/>
      </c>
      <c r="AD163" s="78" t="str">
        <f>IF(Tableau1[[#This Row],[Type de réponse]]='Paramètre (masquer)'!$A$10,Tableau1[[#This Row],[Période de fin *]],"")</f>
        <v/>
      </c>
      <c r="AE163" s="78" t="str">
        <f>IF(Tableau1[[#This Row],[Type de réponse]]='Paramètre (masquer)'!$A$10,Tableau1[[#This Row],[Nuit
LU/MA]],"")</f>
        <v/>
      </c>
      <c r="AF163" s="78" t="str">
        <f>IF(Tableau1[[#This Row],[Type de réponse]]='Paramètre (masquer)'!$A$10,Tableau1[[#This Row],[Nuit
MA/ME]],"")</f>
        <v/>
      </c>
      <c r="AG163" s="78" t="str">
        <f>IF(Tableau1[[#This Row],[Type de réponse]]='Paramètre (masquer)'!$A$10,Tableau1[[#This Row],[Nuit
ME/JE]],"")</f>
        <v/>
      </c>
      <c r="AH163" s="78" t="str">
        <f>IF(Tableau1[[#This Row],[Type de réponse]]='Paramètre (masquer)'!$A$10,Tableau1[[#This Row],[Nuit JE/VE]],"")</f>
        <v/>
      </c>
      <c r="AI163" s="78" t="str">
        <f>IF(Tableau1[[#This Row],[Type de réponse]]='Paramètre (masquer)'!$A$10,Tableau1[[#This Row],[Nuit
VE/SA]],"")</f>
        <v/>
      </c>
      <c r="AJ163" s="78" t="str">
        <f>IF(Tableau1[[#This Row],[Type de réponse]]='Paramètre (masquer)'!$A$10,Tableau1[[#This Row],[Nuit
SA/DI]],"")</f>
        <v/>
      </c>
      <c r="AK163" s="78" t="str">
        <f>IF(Tableau1[[#This Row],[Type de réponse]]='Paramètre (masquer)'!$A$10,Tableau1[[#This Row],[Nuit
DI/LU]],"")</f>
        <v/>
      </c>
      <c r="AL163" s="76" t="str">
        <f>IF(Tableau1[[#This Row],[Nuit
LU /MA]]="Oui",0,IF(Tableau1[[#This Row],[Nuit
LU /MA]]="Non",1,""))</f>
        <v/>
      </c>
      <c r="AM163" s="76" t="str">
        <f>IF(Tableau1[[#This Row],[Nuit
MA/ ME]]="Oui",0,IF(Tableau1[[#This Row],[Nuit
MA/ ME]]="Non",1,""))</f>
        <v/>
      </c>
      <c r="AN163" s="76" t="str">
        <f>IF(Tableau1[[#This Row],[Nuit
ME/ JE]]="Oui",0,IF(Tableau1[[#This Row],[Nuit
ME/ JE]]="Non",1,""))</f>
        <v/>
      </c>
      <c r="AO163" s="76" t="str">
        <f>IF(Tableau1[[#This Row],[Nuit JE/ VE]]="Oui",0,IF(Tableau1[[#This Row],[Nuit JE/ VE]]="Non",1,""))</f>
        <v/>
      </c>
      <c r="AP163" s="76" t="str">
        <f>IF(Tableau1[[#This Row],[Nuit
VE/ SA]]="Oui",0,IF(Tableau1[[#This Row],[Nuit
VE/ SA]]="Non",1,""))</f>
        <v/>
      </c>
      <c r="AQ163" s="76" t="str">
        <f>IF(Tableau1[[#This Row],[Nuit
SA/ DI]]="Oui",0,IF(Tableau1[[#This Row],[Nuit
SA/ DI]]="Non",1,""))</f>
        <v/>
      </c>
      <c r="AR163" s="76" t="str">
        <f>IF(Tableau1[[#This Row],[Nuit
DI/ LU]]="Oui",0,IF(Tableau1[[#This Row],[Nuit
DI/ LU]]="Non",1,""))</f>
        <v/>
      </c>
      <c r="AS163" s="76" t="str">
        <f>IF(Tableau1[[#This Row],[Type de réponse]]='Paramètre (masquer)'!$A$10,Tableau1[[#This Row],[FE]],"")</f>
        <v/>
      </c>
      <c r="AT163" s="76" t="str">
        <f>_xlfn.CONCAT(Tableau1[[#This Row],[LUN]:[DIM]])</f>
        <v/>
      </c>
      <c r="AU163" s="79"/>
      <c r="AV1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3" s="76" t="e">
        <f>Tableau1[[#This Row],[Nbre de nuits sur la période]]*Tableau1[[#This Row],[Nombre de train accédant / nuit *]]</f>
        <v>#VALUE!</v>
      </c>
      <c r="AY163" s="76" t="e">
        <f>Tableau1[[#This Row],[Uo voies - nuit]]*((59*400/1000)+5)</f>
        <v>#VALUE!</v>
      </c>
    </row>
    <row r="164" spans="1:51" ht="15.75">
      <c r="A164" s="51">
        <f t="shared" si="8"/>
        <v>151</v>
      </c>
      <c r="B164" s="85"/>
      <c r="C164" s="52" t="str">
        <f>IFERROR(VLOOKUP(Tableau1[[#This Row],[Site *
Un fichier Excel par DT]],Tableau7[[#All],[Nom de la gare]:[EIC]],5,FALSE),"")</f>
        <v/>
      </c>
      <c r="D164" s="77"/>
      <c r="E164" s="74"/>
      <c r="F164" s="74"/>
      <c r="G164" s="76"/>
      <c r="H164" s="72" t="str">
        <f>IF(Tableau1[[#This Row],[Régime d''utilisation (Quotidien ? Oui ou Non)]]="Oui","Oui","Non")</f>
        <v>Non</v>
      </c>
      <c r="I164" s="72" t="str">
        <f>IF(Tableau1[[#This Row],[Régime d''utilisation (Quotidien ? Oui ou Non)]]="Oui","Oui","Non")</f>
        <v>Non</v>
      </c>
      <c r="J164" s="72" t="str">
        <f>IF(Tableau1[[#This Row],[Régime d''utilisation (Quotidien ? Oui ou Non)]]="Oui","Oui","Non")</f>
        <v>Non</v>
      </c>
      <c r="K164" s="72" t="str">
        <f>IF(Tableau1[[#This Row],[Régime d''utilisation (Quotidien ? Oui ou Non)]]="Oui","Oui","Non")</f>
        <v>Non</v>
      </c>
      <c r="L164" s="72" t="str">
        <f>IF(Tableau1[[#This Row],[Régime d''utilisation (Quotidien ? Oui ou Non)]]="Oui","Oui","Non")</f>
        <v>Non</v>
      </c>
      <c r="M164" s="72" t="str">
        <f>IF(Tableau1[[#This Row],[Régime d''utilisation (Quotidien ? Oui ou Non)]]="Oui","Oui","Non")</f>
        <v>Non</v>
      </c>
      <c r="N164" s="72" t="str">
        <f>IF(Tableau1[[#This Row],[Régime d''utilisation (Quotidien ? Oui ou Non)]]="Oui","Oui","Non")</f>
        <v>Non</v>
      </c>
      <c r="O164" s="72" t="str">
        <f>IF(Tableau1[[#This Row],[Régime d''utilisation (Quotidien ? Oui ou Non)]]="Oui","Oui","Non")</f>
        <v>Non</v>
      </c>
      <c r="P164" s="76"/>
      <c r="Q164" s="76"/>
      <c r="R164" s="76"/>
      <c r="S164" s="52" t="str">
        <f t="shared" si="6"/>
        <v>Compris entre 00h00 et 5h00</v>
      </c>
      <c r="T164" s="76"/>
      <c r="U164" s="53" t="str">
        <f t="shared" si="7"/>
        <v>Voyageur</v>
      </c>
      <c r="V164" s="76"/>
      <c r="W164" s="76"/>
      <c r="X164" s="76"/>
      <c r="Y164" s="76"/>
      <c r="Z164" s="76"/>
      <c r="AA164" s="76"/>
      <c r="AB164" s="53">
        <f>400</f>
        <v>400</v>
      </c>
      <c r="AC164" s="78" t="str">
        <f>IF(Tableau1[[#This Row],[Type de réponse]]='Paramètre (masquer)'!$A$10,Tableau1[[#This Row],[Période de début *]],"")</f>
        <v/>
      </c>
      <c r="AD164" s="78" t="str">
        <f>IF(Tableau1[[#This Row],[Type de réponse]]='Paramètre (masquer)'!$A$10,Tableau1[[#This Row],[Période de fin *]],"")</f>
        <v/>
      </c>
      <c r="AE164" s="78" t="str">
        <f>IF(Tableau1[[#This Row],[Type de réponse]]='Paramètre (masquer)'!$A$10,Tableau1[[#This Row],[Nuit
LU/MA]],"")</f>
        <v/>
      </c>
      <c r="AF164" s="78" t="str">
        <f>IF(Tableau1[[#This Row],[Type de réponse]]='Paramètre (masquer)'!$A$10,Tableau1[[#This Row],[Nuit
MA/ME]],"")</f>
        <v/>
      </c>
      <c r="AG164" s="78" t="str">
        <f>IF(Tableau1[[#This Row],[Type de réponse]]='Paramètre (masquer)'!$A$10,Tableau1[[#This Row],[Nuit
ME/JE]],"")</f>
        <v/>
      </c>
      <c r="AH164" s="78" t="str">
        <f>IF(Tableau1[[#This Row],[Type de réponse]]='Paramètre (masquer)'!$A$10,Tableau1[[#This Row],[Nuit JE/VE]],"")</f>
        <v/>
      </c>
      <c r="AI164" s="78" t="str">
        <f>IF(Tableau1[[#This Row],[Type de réponse]]='Paramètre (masquer)'!$A$10,Tableau1[[#This Row],[Nuit
VE/SA]],"")</f>
        <v/>
      </c>
      <c r="AJ164" s="78" t="str">
        <f>IF(Tableau1[[#This Row],[Type de réponse]]='Paramètre (masquer)'!$A$10,Tableau1[[#This Row],[Nuit
SA/DI]],"")</f>
        <v/>
      </c>
      <c r="AK164" s="78" t="str">
        <f>IF(Tableau1[[#This Row],[Type de réponse]]='Paramètre (masquer)'!$A$10,Tableau1[[#This Row],[Nuit
DI/LU]],"")</f>
        <v/>
      </c>
      <c r="AL164" s="76" t="str">
        <f>IF(Tableau1[[#This Row],[Nuit
LU /MA]]="Oui",0,IF(Tableau1[[#This Row],[Nuit
LU /MA]]="Non",1,""))</f>
        <v/>
      </c>
      <c r="AM164" s="76" t="str">
        <f>IF(Tableau1[[#This Row],[Nuit
MA/ ME]]="Oui",0,IF(Tableau1[[#This Row],[Nuit
MA/ ME]]="Non",1,""))</f>
        <v/>
      </c>
      <c r="AN164" s="76" t="str">
        <f>IF(Tableau1[[#This Row],[Nuit
ME/ JE]]="Oui",0,IF(Tableau1[[#This Row],[Nuit
ME/ JE]]="Non",1,""))</f>
        <v/>
      </c>
      <c r="AO164" s="76" t="str">
        <f>IF(Tableau1[[#This Row],[Nuit JE/ VE]]="Oui",0,IF(Tableau1[[#This Row],[Nuit JE/ VE]]="Non",1,""))</f>
        <v/>
      </c>
      <c r="AP164" s="76" t="str">
        <f>IF(Tableau1[[#This Row],[Nuit
VE/ SA]]="Oui",0,IF(Tableau1[[#This Row],[Nuit
VE/ SA]]="Non",1,""))</f>
        <v/>
      </c>
      <c r="AQ164" s="76" t="str">
        <f>IF(Tableau1[[#This Row],[Nuit
SA/ DI]]="Oui",0,IF(Tableau1[[#This Row],[Nuit
SA/ DI]]="Non",1,""))</f>
        <v/>
      </c>
      <c r="AR164" s="76" t="str">
        <f>IF(Tableau1[[#This Row],[Nuit
DI/ LU]]="Oui",0,IF(Tableau1[[#This Row],[Nuit
DI/ LU]]="Non",1,""))</f>
        <v/>
      </c>
      <c r="AS164" s="76" t="str">
        <f>IF(Tableau1[[#This Row],[Type de réponse]]='Paramètre (masquer)'!$A$10,Tableau1[[#This Row],[FE]],"")</f>
        <v/>
      </c>
      <c r="AT164" s="76" t="str">
        <f>_xlfn.CONCAT(Tableau1[[#This Row],[LUN]:[DIM]])</f>
        <v/>
      </c>
      <c r="AU164" s="79"/>
      <c r="AV1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4" s="76" t="e">
        <f>Tableau1[[#This Row],[Nbre de nuits sur la période]]*Tableau1[[#This Row],[Nombre de train accédant / nuit *]]</f>
        <v>#VALUE!</v>
      </c>
      <c r="AY164" s="76" t="e">
        <f>Tableau1[[#This Row],[Uo voies - nuit]]*((59*400/1000)+5)</f>
        <v>#VALUE!</v>
      </c>
    </row>
    <row r="165" spans="1:51" ht="15.75">
      <c r="A165" s="51">
        <f t="shared" si="8"/>
        <v>152</v>
      </c>
      <c r="B165" s="85"/>
      <c r="C165" s="52" t="str">
        <f>IFERROR(VLOOKUP(Tableau1[[#This Row],[Site *
Un fichier Excel par DT]],Tableau7[[#All],[Nom de la gare]:[EIC]],5,FALSE),"")</f>
        <v/>
      </c>
      <c r="D165" s="77"/>
      <c r="E165" s="74"/>
      <c r="F165" s="74"/>
      <c r="G165" s="76"/>
      <c r="H165" s="72" t="str">
        <f>IF(Tableau1[[#This Row],[Régime d''utilisation (Quotidien ? Oui ou Non)]]="Oui","Oui","Non")</f>
        <v>Non</v>
      </c>
      <c r="I165" s="72" t="str">
        <f>IF(Tableau1[[#This Row],[Régime d''utilisation (Quotidien ? Oui ou Non)]]="Oui","Oui","Non")</f>
        <v>Non</v>
      </c>
      <c r="J165" s="72" t="str">
        <f>IF(Tableau1[[#This Row],[Régime d''utilisation (Quotidien ? Oui ou Non)]]="Oui","Oui","Non")</f>
        <v>Non</v>
      </c>
      <c r="K165" s="72" t="str">
        <f>IF(Tableau1[[#This Row],[Régime d''utilisation (Quotidien ? Oui ou Non)]]="Oui","Oui","Non")</f>
        <v>Non</v>
      </c>
      <c r="L165" s="72" t="str">
        <f>IF(Tableau1[[#This Row],[Régime d''utilisation (Quotidien ? Oui ou Non)]]="Oui","Oui","Non")</f>
        <v>Non</v>
      </c>
      <c r="M165" s="72" t="str">
        <f>IF(Tableau1[[#This Row],[Régime d''utilisation (Quotidien ? Oui ou Non)]]="Oui","Oui","Non")</f>
        <v>Non</v>
      </c>
      <c r="N165" s="72" t="str">
        <f>IF(Tableau1[[#This Row],[Régime d''utilisation (Quotidien ? Oui ou Non)]]="Oui","Oui","Non")</f>
        <v>Non</v>
      </c>
      <c r="O165" s="72" t="str">
        <f>IF(Tableau1[[#This Row],[Régime d''utilisation (Quotidien ? Oui ou Non)]]="Oui","Oui","Non")</f>
        <v>Non</v>
      </c>
      <c r="P165" s="76"/>
      <c r="Q165" s="76"/>
      <c r="R165" s="76"/>
      <c r="S165" s="52" t="str">
        <f t="shared" si="6"/>
        <v>Compris entre 00h00 et 5h00</v>
      </c>
      <c r="T165" s="76"/>
      <c r="U165" s="53" t="str">
        <f t="shared" si="7"/>
        <v>Voyageur</v>
      </c>
      <c r="V165" s="76"/>
      <c r="W165" s="76"/>
      <c r="X165" s="76"/>
      <c r="Y165" s="76"/>
      <c r="Z165" s="76"/>
      <c r="AA165" s="76"/>
      <c r="AB165" s="53">
        <f>400</f>
        <v>400</v>
      </c>
      <c r="AC165" s="78" t="str">
        <f>IF(Tableau1[[#This Row],[Type de réponse]]='Paramètre (masquer)'!$A$10,Tableau1[[#This Row],[Période de début *]],"")</f>
        <v/>
      </c>
      <c r="AD165" s="78" t="str">
        <f>IF(Tableau1[[#This Row],[Type de réponse]]='Paramètre (masquer)'!$A$10,Tableau1[[#This Row],[Période de fin *]],"")</f>
        <v/>
      </c>
      <c r="AE165" s="78" t="str">
        <f>IF(Tableau1[[#This Row],[Type de réponse]]='Paramètre (masquer)'!$A$10,Tableau1[[#This Row],[Nuit
LU/MA]],"")</f>
        <v/>
      </c>
      <c r="AF165" s="78" t="str">
        <f>IF(Tableau1[[#This Row],[Type de réponse]]='Paramètre (masquer)'!$A$10,Tableau1[[#This Row],[Nuit
MA/ME]],"")</f>
        <v/>
      </c>
      <c r="AG165" s="78" t="str">
        <f>IF(Tableau1[[#This Row],[Type de réponse]]='Paramètre (masquer)'!$A$10,Tableau1[[#This Row],[Nuit
ME/JE]],"")</f>
        <v/>
      </c>
      <c r="AH165" s="78" t="str">
        <f>IF(Tableau1[[#This Row],[Type de réponse]]='Paramètre (masquer)'!$A$10,Tableau1[[#This Row],[Nuit JE/VE]],"")</f>
        <v/>
      </c>
      <c r="AI165" s="78" t="str">
        <f>IF(Tableau1[[#This Row],[Type de réponse]]='Paramètre (masquer)'!$A$10,Tableau1[[#This Row],[Nuit
VE/SA]],"")</f>
        <v/>
      </c>
      <c r="AJ165" s="78" t="str">
        <f>IF(Tableau1[[#This Row],[Type de réponse]]='Paramètre (masquer)'!$A$10,Tableau1[[#This Row],[Nuit
SA/DI]],"")</f>
        <v/>
      </c>
      <c r="AK165" s="78" t="str">
        <f>IF(Tableau1[[#This Row],[Type de réponse]]='Paramètre (masquer)'!$A$10,Tableau1[[#This Row],[Nuit
DI/LU]],"")</f>
        <v/>
      </c>
      <c r="AL165" s="76" t="str">
        <f>IF(Tableau1[[#This Row],[Nuit
LU /MA]]="Oui",0,IF(Tableau1[[#This Row],[Nuit
LU /MA]]="Non",1,""))</f>
        <v/>
      </c>
      <c r="AM165" s="76" t="str">
        <f>IF(Tableau1[[#This Row],[Nuit
MA/ ME]]="Oui",0,IF(Tableau1[[#This Row],[Nuit
MA/ ME]]="Non",1,""))</f>
        <v/>
      </c>
      <c r="AN165" s="76" t="str">
        <f>IF(Tableau1[[#This Row],[Nuit
ME/ JE]]="Oui",0,IF(Tableau1[[#This Row],[Nuit
ME/ JE]]="Non",1,""))</f>
        <v/>
      </c>
      <c r="AO165" s="76" t="str">
        <f>IF(Tableau1[[#This Row],[Nuit JE/ VE]]="Oui",0,IF(Tableau1[[#This Row],[Nuit JE/ VE]]="Non",1,""))</f>
        <v/>
      </c>
      <c r="AP165" s="76" t="str">
        <f>IF(Tableau1[[#This Row],[Nuit
VE/ SA]]="Oui",0,IF(Tableau1[[#This Row],[Nuit
VE/ SA]]="Non",1,""))</f>
        <v/>
      </c>
      <c r="AQ165" s="76" t="str">
        <f>IF(Tableau1[[#This Row],[Nuit
SA/ DI]]="Oui",0,IF(Tableau1[[#This Row],[Nuit
SA/ DI]]="Non",1,""))</f>
        <v/>
      </c>
      <c r="AR165" s="76" t="str">
        <f>IF(Tableau1[[#This Row],[Nuit
DI/ LU]]="Oui",0,IF(Tableau1[[#This Row],[Nuit
DI/ LU]]="Non",1,""))</f>
        <v/>
      </c>
      <c r="AS165" s="76" t="str">
        <f>IF(Tableau1[[#This Row],[Type de réponse]]='Paramètre (masquer)'!$A$10,Tableau1[[#This Row],[FE]],"")</f>
        <v/>
      </c>
      <c r="AT165" s="76" t="str">
        <f>_xlfn.CONCAT(Tableau1[[#This Row],[LUN]:[DIM]])</f>
        <v/>
      </c>
      <c r="AU165" s="79"/>
      <c r="AV1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5" s="76" t="e">
        <f>Tableau1[[#This Row],[Nbre de nuits sur la période]]*Tableau1[[#This Row],[Nombre de train accédant / nuit *]]</f>
        <v>#VALUE!</v>
      </c>
      <c r="AY165" s="76" t="e">
        <f>Tableau1[[#This Row],[Uo voies - nuit]]*((59*400/1000)+5)</f>
        <v>#VALUE!</v>
      </c>
    </row>
    <row r="166" spans="1:51" ht="15.75">
      <c r="A166" s="51">
        <f t="shared" si="8"/>
        <v>153</v>
      </c>
      <c r="B166" s="85"/>
      <c r="C166" s="52" t="str">
        <f>IFERROR(VLOOKUP(Tableau1[[#This Row],[Site *
Un fichier Excel par DT]],Tableau7[[#All],[Nom de la gare]:[EIC]],5,FALSE),"")</f>
        <v/>
      </c>
      <c r="D166" s="77"/>
      <c r="E166" s="74"/>
      <c r="F166" s="74"/>
      <c r="G166" s="76"/>
      <c r="H166" s="72" t="str">
        <f>IF(Tableau1[[#This Row],[Régime d''utilisation (Quotidien ? Oui ou Non)]]="Oui","Oui","Non")</f>
        <v>Non</v>
      </c>
      <c r="I166" s="72" t="str">
        <f>IF(Tableau1[[#This Row],[Régime d''utilisation (Quotidien ? Oui ou Non)]]="Oui","Oui","Non")</f>
        <v>Non</v>
      </c>
      <c r="J166" s="72" t="str">
        <f>IF(Tableau1[[#This Row],[Régime d''utilisation (Quotidien ? Oui ou Non)]]="Oui","Oui","Non")</f>
        <v>Non</v>
      </c>
      <c r="K166" s="72" t="str">
        <f>IF(Tableau1[[#This Row],[Régime d''utilisation (Quotidien ? Oui ou Non)]]="Oui","Oui","Non")</f>
        <v>Non</v>
      </c>
      <c r="L166" s="72" t="str">
        <f>IF(Tableau1[[#This Row],[Régime d''utilisation (Quotidien ? Oui ou Non)]]="Oui","Oui","Non")</f>
        <v>Non</v>
      </c>
      <c r="M166" s="72" t="str">
        <f>IF(Tableau1[[#This Row],[Régime d''utilisation (Quotidien ? Oui ou Non)]]="Oui","Oui","Non")</f>
        <v>Non</v>
      </c>
      <c r="N166" s="72" t="str">
        <f>IF(Tableau1[[#This Row],[Régime d''utilisation (Quotidien ? Oui ou Non)]]="Oui","Oui","Non")</f>
        <v>Non</v>
      </c>
      <c r="O166" s="72" t="str">
        <f>IF(Tableau1[[#This Row],[Régime d''utilisation (Quotidien ? Oui ou Non)]]="Oui","Oui","Non")</f>
        <v>Non</v>
      </c>
      <c r="P166" s="76"/>
      <c r="Q166" s="76"/>
      <c r="R166" s="76"/>
      <c r="S166" s="52" t="str">
        <f t="shared" si="6"/>
        <v>Compris entre 00h00 et 5h00</v>
      </c>
      <c r="T166" s="76"/>
      <c r="U166" s="53" t="str">
        <f t="shared" si="7"/>
        <v>Voyageur</v>
      </c>
      <c r="V166" s="76"/>
      <c r="W166" s="76"/>
      <c r="X166" s="76"/>
      <c r="Y166" s="76"/>
      <c r="Z166" s="76"/>
      <c r="AA166" s="76"/>
      <c r="AB166" s="53">
        <f>400</f>
        <v>400</v>
      </c>
      <c r="AC166" s="78" t="str">
        <f>IF(Tableau1[[#This Row],[Type de réponse]]='Paramètre (masquer)'!$A$10,Tableau1[[#This Row],[Période de début *]],"")</f>
        <v/>
      </c>
      <c r="AD166" s="78" t="str">
        <f>IF(Tableau1[[#This Row],[Type de réponse]]='Paramètre (masquer)'!$A$10,Tableau1[[#This Row],[Période de fin *]],"")</f>
        <v/>
      </c>
      <c r="AE166" s="78" t="str">
        <f>IF(Tableau1[[#This Row],[Type de réponse]]='Paramètre (masquer)'!$A$10,Tableau1[[#This Row],[Nuit
LU/MA]],"")</f>
        <v/>
      </c>
      <c r="AF166" s="78" t="str">
        <f>IF(Tableau1[[#This Row],[Type de réponse]]='Paramètre (masquer)'!$A$10,Tableau1[[#This Row],[Nuit
MA/ME]],"")</f>
        <v/>
      </c>
      <c r="AG166" s="78" t="str">
        <f>IF(Tableau1[[#This Row],[Type de réponse]]='Paramètre (masquer)'!$A$10,Tableau1[[#This Row],[Nuit
ME/JE]],"")</f>
        <v/>
      </c>
      <c r="AH166" s="78" t="str">
        <f>IF(Tableau1[[#This Row],[Type de réponse]]='Paramètre (masquer)'!$A$10,Tableau1[[#This Row],[Nuit JE/VE]],"")</f>
        <v/>
      </c>
      <c r="AI166" s="78" t="str">
        <f>IF(Tableau1[[#This Row],[Type de réponse]]='Paramètre (masquer)'!$A$10,Tableau1[[#This Row],[Nuit
VE/SA]],"")</f>
        <v/>
      </c>
      <c r="AJ166" s="78" t="str">
        <f>IF(Tableau1[[#This Row],[Type de réponse]]='Paramètre (masquer)'!$A$10,Tableau1[[#This Row],[Nuit
SA/DI]],"")</f>
        <v/>
      </c>
      <c r="AK166" s="78" t="str">
        <f>IF(Tableau1[[#This Row],[Type de réponse]]='Paramètre (masquer)'!$A$10,Tableau1[[#This Row],[Nuit
DI/LU]],"")</f>
        <v/>
      </c>
      <c r="AL166" s="76" t="str">
        <f>IF(Tableau1[[#This Row],[Nuit
LU /MA]]="Oui",0,IF(Tableau1[[#This Row],[Nuit
LU /MA]]="Non",1,""))</f>
        <v/>
      </c>
      <c r="AM166" s="76" t="str">
        <f>IF(Tableau1[[#This Row],[Nuit
MA/ ME]]="Oui",0,IF(Tableau1[[#This Row],[Nuit
MA/ ME]]="Non",1,""))</f>
        <v/>
      </c>
      <c r="AN166" s="76" t="str">
        <f>IF(Tableau1[[#This Row],[Nuit
ME/ JE]]="Oui",0,IF(Tableau1[[#This Row],[Nuit
ME/ JE]]="Non",1,""))</f>
        <v/>
      </c>
      <c r="AO166" s="76" t="str">
        <f>IF(Tableau1[[#This Row],[Nuit JE/ VE]]="Oui",0,IF(Tableau1[[#This Row],[Nuit JE/ VE]]="Non",1,""))</f>
        <v/>
      </c>
      <c r="AP166" s="76" t="str">
        <f>IF(Tableau1[[#This Row],[Nuit
VE/ SA]]="Oui",0,IF(Tableau1[[#This Row],[Nuit
VE/ SA]]="Non",1,""))</f>
        <v/>
      </c>
      <c r="AQ166" s="76" t="str">
        <f>IF(Tableau1[[#This Row],[Nuit
SA/ DI]]="Oui",0,IF(Tableau1[[#This Row],[Nuit
SA/ DI]]="Non",1,""))</f>
        <v/>
      </c>
      <c r="AR166" s="76" t="str">
        <f>IF(Tableau1[[#This Row],[Nuit
DI/ LU]]="Oui",0,IF(Tableau1[[#This Row],[Nuit
DI/ LU]]="Non",1,""))</f>
        <v/>
      </c>
      <c r="AS166" s="76" t="str">
        <f>IF(Tableau1[[#This Row],[Type de réponse]]='Paramètre (masquer)'!$A$10,Tableau1[[#This Row],[FE]],"")</f>
        <v/>
      </c>
      <c r="AT166" s="76" t="str">
        <f>_xlfn.CONCAT(Tableau1[[#This Row],[LUN]:[DIM]])</f>
        <v/>
      </c>
      <c r="AU166" s="79"/>
      <c r="AV1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6" s="76" t="e">
        <f>Tableau1[[#This Row],[Nbre de nuits sur la période]]*Tableau1[[#This Row],[Nombre de train accédant / nuit *]]</f>
        <v>#VALUE!</v>
      </c>
      <c r="AY166" s="76" t="e">
        <f>Tableau1[[#This Row],[Uo voies - nuit]]*((59*400/1000)+5)</f>
        <v>#VALUE!</v>
      </c>
    </row>
    <row r="167" spans="1:51" ht="15.75">
      <c r="A167" s="51">
        <f t="shared" si="8"/>
        <v>154</v>
      </c>
      <c r="B167" s="85"/>
      <c r="C167" s="52" t="str">
        <f>IFERROR(VLOOKUP(Tableau1[[#This Row],[Site *
Un fichier Excel par DT]],Tableau7[[#All],[Nom de la gare]:[EIC]],5,FALSE),"")</f>
        <v/>
      </c>
      <c r="D167" s="77"/>
      <c r="E167" s="74"/>
      <c r="F167" s="74"/>
      <c r="G167" s="76"/>
      <c r="H167" s="72" t="str">
        <f>IF(Tableau1[[#This Row],[Régime d''utilisation (Quotidien ? Oui ou Non)]]="Oui","Oui","Non")</f>
        <v>Non</v>
      </c>
      <c r="I167" s="72" t="str">
        <f>IF(Tableau1[[#This Row],[Régime d''utilisation (Quotidien ? Oui ou Non)]]="Oui","Oui","Non")</f>
        <v>Non</v>
      </c>
      <c r="J167" s="72" t="str">
        <f>IF(Tableau1[[#This Row],[Régime d''utilisation (Quotidien ? Oui ou Non)]]="Oui","Oui","Non")</f>
        <v>Non</v>
      </c>
      <c r="K167" s="72" t="str">
        <f>IF(Tableau1[[#This Row],[Régime d''utilisation (Quotidien ? Oui ou Non)]]="Oui","Oui","Non")</f>
        <v>Non</v>
      </c>
      <c r="L167" s="72" t="str">
        <f>IF(Tableau1[[#This Row],[Régime d''utilisation (Quotidien ? Oui ou Non)]]="Oui","Oui","Non")</f>
        <v>Non</v>
      </c>
      <c r="M167" s="72" t="str">
        <f>IF(Tableau1[[#This Row],[Régime d''utilisation (Quotidien ? Oui ou Non)]]="Oui","Oui","Non")</f>
        <v>Non</v>
      </c>
      <c r="N167" s="72" t="str">
        <f>IF(Tableau1[[#This Row],[Régime d''utilisation (Quotidien ? Oui ou Non)]]="Oui","Oui","Non")</f>
        <v>Non</v>
      </c>
      <c r="O167" s="72" t="str">
        <f>IF(Tableau1[[#This Row],[Régime d''utilisation (Quotidien ? Oui ou Non)]]="Oui","Oui","Non")</f>
        <v>Non</v>
      </c>
      <c r="P167" s="76"/>
      <c r="Q167" s="76"/>
      <c r="R167" s="76"/>
      <c r="S167" s="52" t="str">
        <f t="shared" si="6"/>
        <v>Compris entre 00h00 et 5h00</v>
      </c>
      <c r="T167" s="76"/>
      <c r="U167" s="53" t="str">
        <f t="shared" si="7"/>
        <v>Voyageur</v>
      </c>
      <c r="V167" s="76"/>
      <c r="W167" s="76"/>
      <c r="X167" s="76"/>
      <c r="Y167" s="76"/>
      <c r="Z167" s="76"/>
      <c r="AA167" s="76"/>
      <c r="AB167" s="53">
        <f>400</f>
        <v>400</v>
      </c>
      <c r="AC167" s="78" t="str">
        <f>IF(Tableau1[[#This Row],[Type de réponse]]='Paramètre (masquer)'!$A$10,Tableau1[[#This Row],[Période de début *]],"")</f>
        <v/>
      </c>
      <c r="AD167" s="78" t="str">
        <f>IF(Tableau1[[#This Row],[Type de réponse]]='Paramètre (masquer)'!$A$10,Tableau1[[#This Row],[Période de fin *]],"")</f>
        <v/>
      </c>
      <c r="AE167" s="78" t="str">
        <f>IF(Tableau1[[#This Row],[Type de réponse]]='Paramètre (masquer)'!$A$10,Tableau1[[#This Row],[Nuit
LU/MA]],"")</f>
        <v/>
      </c>
      <c r="AF167" s="78" t="str">
        <f>IF(Tableau1[[#This Row],[Type de réponse]]='Paramètre (masquer)'!$A$10,Tableau1[[#This Row],[Nuit
MA/ME]],"")</f>
        <v/>
      </c>
      <c r="AG167" s="78" t="str">
        <f>IF(Tableau1[[#This Row],[Type de réponse]]='Paramètre (masquer)'!$A$10,Tableau1[[#This Row],[Nuit
ME/JE]],"")</f>
        <v/>
      </c>
      <c r="AH167" s="78" t="str">
        <f>IF(Tableau1[[#This Row],[Type de réponse]]='Paramètre (masquer)'!$A$10,Tableau1[[#This Row],[Nuit JE/VE]],"")</f>
        <v/>
      </c>
      <c r="AI167" s="78" t="str">
        <f>IF(Tableau1[[#This Row],[Type de réponse]]='Paramètre (masquer)'!$A$10,Tableau1[[#This Row],[Nuit
VE/SA]],"")</f>
        <v/>
      </c>
      <c r="AJ167" s="78" t="str">
        <f>IF(Tableau1[[#This Row],[Type de réponse]]='Paramètre (masquer)'!$A$10,Tableau1[[#This Row],[Nuit
SA/DI]],"")</f>
        <v/>
      </c>
      <c r="AK167" s="78" t="str">
        <f>IF(Tableau1[[#This Row],[Type de réponse]]='Paramètre (masquer)'!$A$10,Tableau1[[#This Row],[Nuit
DI/LU]],"")</f>
        <v/>
      </c>
      <c r="AL167" s="76" t="str">
        <f>IF(Tableau1[[#This Row],[Nuit
LU /MA]]="Oui",0,IF(Tableau1[[#This Row],[Nuit
LU /MA]]="Non",1,""))</f>
        <v/>
      </c>
      <c r="AM167" s="76" t="str">
        <f>IF(Tableau1[[#This Row],[Nuit
MA/ ME]]="Oui",0,IF(Tableau1[[#This Row],[Nuit
MA/ ME]]="Non",1,""))</f>
        <v/>
      </c>
      <c r="AN167" s="76" t="str">
        <f>IF(Tableau1[[#This Row],[Nuit
ME/ JE]]="Oui",0,IF(Tableau1[[#This Row],[Nuit
ME/ JE]]="Non",1,""))</f>
        <v/>
      </c>
      <c r="AO167" s="76" t="str">
        <f>IF(Tableau1[[#This Row],[Nuit JE/ VE]]="Oui",0,IF(Tableau1[[#This Row],[Nuit JE/ VE]]="Non",1,""))</f>
        <v/>
      </c>
      <c r="AP167" s="76" t="str">
        <f>IF(Tableau1[[#This Row],[Nuit
VE/ SA]]="Oui",0,IF(Tableau1[[#This Row],[Nuit
VE/ SA]]="Non",1,""))</f>
        <v/>
      </c>
      <c r="AQ167" s="76" t="str">
        <f>IF(Tableau1[[#This Row],[Nuit
SA/ DI]]="Oui",0,IF(Tableau1[[#This Row],[Nuit
SA/ DI]]="Non",1,""))</f>
        <v/>
      </c>
      <c r="AR167" s="76" t="str">
        <f>IF(Tableau1[[#This Row],[Nuit
DI/ LU]]="Oui",0,IF(Tableau1[[#This Row],[Nuit
DI/ LU]]="Non",1,""))</f>
        <v/>
      </c>
      <c r="AS167" s="76" t="str">
        <f>IF(Tableau1[[#This Row],[Type de réponse]]='Paramètre (masquer)'!$A$10,Tableau1[[#This Row],[FE]],"")</f>
        <v/>
      </c>
      <c r="AT167" s="76" t="str">
        <f>_xlfn.CONCAT(Tableau1[[#This Row],[LUN]:[DIM]])</f>
        <v/>
      </c>
      <c r="AU167" s="79"/>
      <c r="AV1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7" s="76" t="e">
        <f>Tableau1[[#This Row],[Nbre de nuits sur la période]]*Tableau1[[#This Row],[Nombre de train accédant / nuit *]]</f>
        <v>#VALUE!</v>
      </c>
      <c r="AY167" s="76" t="e">
        <f>Tableau1[[#This Row],[Uo voies - nuit]]*((59*400/1000)+5)</f>
        <v>#VALUE!</v>
      </c>
    </row>
    <row r="168" spans="1:51" ht="15.75">
      <c r="A168" s="51">
        <f t="shared" si="8"/>
        <v>155</v>
      </c>
      <c r="B168" s="85"/>
      <c r="C168" s="52" t="str">
        <f>IFERROR(VLOOKUP(Tableau1[[#This Row],[Site *
Un fichier Excel par DT]],Tableau7[[#All],[Nom de la gare]:[EIC]],5,FALSE),"")</f>
        <v/>
      </c>
      <c r="D168" s="77"/>
      <c r="E168" s="74"/>
      <c r="F168" s="74"/>
      <c r="G168" s="76"/>
      <c r="H168" s="72" t="str">
        <f>IF(Tableau1[[#This Row],[Régime d''utilisation (Quotidien ? Oui ou Non)]]="Oui","Oui","Non")</f>
        <v>Non</v>
      </c>
      <c r="I168" s="72" t="str">
        <f>IF(Tableau1[[#This Row],[Régime d''utilisation (Quotidien ? Oui ou Non)]]="Oui","Oui","Non")</f>
        <v>Non</v>
      </c>
      <c r="J168" s="72" t="str">
        <f>IF(Tableau1[[#This Row],[Régime d''utilisation (Quotidien ? Oui ou Non)]]="Oui","Oui","Non")</f>
        <v>Non</v>
      </c>
      <c r="K168" s="72" t="str">
        <f>IF(Tableau1[[#This Row],[Régime d''utilisation (Quotidien ? Oui ou Non)]]="Oui","Oui","Non")</f>
        <v>Non</v>
      </c>
      <c r="L168" s="72" t="str">
        <f>IF(Tableau1[[#This Row],[Régime d''utilisation (Quotidien ? Oui ou Non)]]="Oui","Oui","Non")</f>
        <v>Non</v>
      </c>
      <c r="M168" s="72" t="str">
        <f>IF(Tableau1[[#This Row],[Régime d''utilisation (Quotidien ? Oui ou Non)]]="Oui","Oui","Non")</f>
        <v>Non</v>
      </c>
      <c r="N168" s="72" t="str">
        <f>IF(Tableau1[[#This Row],[Régime d''utilisation (Quotidien ? Oui ou Non)]]="Oui","Oui","Non")</f>
        <v>Non</v>
      </c>
      <c r="O168" s="72" t="str">
        <f>IF(Tableau1[[#This Row],[Régime d''utilisation (Quotidien ? Oui ou Non)]]="Oui","Oui","Non")</f>
        <v>Non</v>
      </c>
      <c r="P168" s="76"/>
      <c r="Q168" s="76"/>
      <c r="R168" s="76"/>
      <c r="S168" s="52" t="str">
        <f t="shared" si="6"/>
        <v>Compris entre 00h00 et 5h00</v>
      </c>
      <c r="T168" s="76"/>
      <c r="U168" s="53" t="str">
        <f t="shared" si="7"/>
        <v>Voyageur</v>
      </c>
      <c r="V168" s="76"/>
      <c r="W168" s="76"/>
      <c r="X168" s="76"/>
      <c r="Y168" s="76"/>
      <c r="Z168" s="76"/>
      <c r="AA168" s="76"/>
      <c r="AB168" s="53">
        <f>400</f>
        <v>400</v>
      </c>
      <c r="AC168" s="78" t="str">
        <f>IF(Tableau1[[#This Row],[Type de réponse]]='Paramètre (masquer)'!$A$10,Tableau1[[#This Row],[Période de début *]],"")</f>
        <v/>
      </c>
      <c r="AD168" s="78" t="str">
        <f>IF(Tableau1[[#This Row],[Type de réponse]]='Paramètre (masquer)'!$A$10,Tableau1[[#This Row],[Période de fin *]],"")</f>
        <v/>
      </c>
      <c r="AE168" s="78" t="str">
        <f>IF(Tableau1[[#This Row],[Type de réponse]]='Paramètre (masquer)'!$A$10,Tableau1[[#This Row],[Nuit
LU/MA]],"")</f>
        <v/>
      </c>
      <c r="AF168" s="78" t="str">
        <f>IF(Tableau1[[#This Row],[Type de réponse]]='Paramètre (masquer)'!$A$10,Tableau1[[#This Row],[Nuit
MA/ME]],"")</f>
        <v/>
      </c>
      <c r="AG168" s="78" t="str">
        <f>IF(Tableau1[[#This Row],[Type de réponse]]='Paramètre (masquer)'!$A$10,Tableau1[[#This Row],[Nuit
ME/JE]],"")</f>
        <v/>
      </c>
      <c r="AH168" s="78" t="str">
        <f>IF(Tableau1[[#This Row],[Type de réponse]]='Paramètre (masquer)'!$A$10,Tableau1[[#This Row],[Nuit JE/VE]],"")</f>
        <v/>
      </c>
      <c r="AI168" s="78" t="str">
        <f>IF(Tableau1[[#This Row],[Type de réponse]]='Paramètre (masquer)'!$A$10,Tableau1[[#This Row],[Nuit
VE/SA]],"")</f>
        <v/>
      </c>
      <c r="AJ168" s="78" t="str">
        <f>IF(Tableau1[[#This Row],[Type de réponse]]='Paramètre (masquer)'!$A$10,Tableau1[[#This Row],[Nuit
SA/DI]],"")</f>
        <v/>
      </c>
      <c r="AK168" s="78" t="str">
        <f>IF(Tableau1[[#This Row],[Type de réponse]]='Paramètre (masquer)'!$A$10,Tableau1[[#This Row],[Nuit
DI/LU]],"")</f>
        <v/>
      </c>
      <c r="AL168" s="76" t="str">
        <f>IF(Tableau1[[#This Row],[Nuit
LU /MA]]="Oui",0,IF(Tableau1[[#This Row],[Nuit
LU /MA]]="Non",1,""))</f>
        <v/>
      </c>
      <c r="AM168" s="76" t="str">
        <f>IF(Tableau1[[#This Row],[Nuit
MA/ ME]]="Oui",0,IF(Tableau1[[#This Row],[Nuit
MA/ ME]]="Non",1,""))</f>
        <v/>
      </c>
      <c r="AN168" s="76" t="str">
        <f>IF(Tableau1[[#This Row],[Nuit
ME/ JE]]="Oui",0,IF(Tableau1[[#This Row],[Nuit
ME/ JE]]="Non",1,""))</f>
        <v/>
      </c>
      <c r="AO168" s="76" t="str">
        <f>IF(Tableau1[[#This Row],[Nuit JE/ VE]]="Oui",0,IF(Tableau1[[#This Row],[Nuit JE/ VE]]="Non",1,""))</f>
        <v/>
      </c>
      <c r="AP168" s="76" t="str">
        <f>IF(Tableau1[[#This Row],[Nuit
VE/ SA]]="Oui",0,IF(Tableau1[[#This Row],[Nuit
VE/ SA]]="Non",1,""))</f>
        <v/>
      </c>
      <c r="AQ168" s="76" t="str">
        <f>IF(Tableau1[[#This Row],[Nuit
SA/ DI]]="Oui",0,IF(Tableau1[[#This Row],[Nuit
SA/ DI]]="Non",1,""))</f>
        <v/>
      </c>
      <c r="AR168" s="76" t="str">
        <f>IF(Tableau1[[#This Row],[Nuit
DI/ LU]]="Oui",0,IF(Tableau1[[#This Row],[Nuit
DI/ LU]]="Non",1,""))</f>
        <v/>
      </c>
      <c r="AS168" s="76" t="str">
        <f>IF(Tableau1[[#This Row],[Type de réponse]]='Paramètre (masquer)'!$A$10,Tableau1[[#This Row],[FE]],"")</f>
        <v/>
      </c>
      <c r="AT168" s="76" t="str">
        <f>_xlfn.CONCAT(Tableau1[[#This Row],[LUN]:[DIM]])</f>
        <v/>
      </c>
      <c r="AU168" s="79"/>
      <c r="AV1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8" s="76" t="e">
        <f>Tableau1[[#This Row],[Nbre de nuits sur la période]]*Tableau1[[#This Row],[Nombre de train accédant / nuit *]]</f>
        <v>#VALUE!</v>
      </c>
      <c r="AY168" s="76" t="e">
        <f>Tableau1[[#This Row],[Uo voies - nuit]]*((59*400/1000)+5)</f>
        <v>#VALUE!</v>
      </c>
    </row>
    <row r="169" spans="1:51" ht="15.75">
      <c r="A169" s="51">
        <f t="shared" si="8"/>
        <v>156</v>
      </c>
      <c r="B169" s="85"/>
      <c r="C169" s="52" t="str">
        <f>IFERROR(VLOOKUP(Tableau1[[#This Row],[Site *
Un fichier Excel par DT]],Tableau7[[#All],[Nom de la gare]:[EIC]],5,FALSE),"")</f>
        <v/>
      </c>
      <c r="D169" s="77"/>
      <c r="E169" s="74"/>
      <c r="F169" s="74"/>
      <c r="G169" s="76"/>
      <c r="H169" s="72" t="str">
        <f>IF(Tableau1[[#This Row],[Régime d''utilisation (Quotidien ? Oui ou Non)]]="Oui","Oui","Non")</f>
        <v>Non</v>
      </c>
      <c r="I169" s="72" t="str">
        <f>IF(Tableau1[[#This Row],[Régime d''utilisation (Quotidien ? Oui ou Non)]]="Oui","Oui","Non")</f>
        <v>Non</v>
      </c>
      <c r="J169" s="72" t="str">
        <f>IF(Tableau1[[#This Row],[Régime d''utilisation (Quotidien ? Oui ou Non)]]="Oui","Oui","Non")</f>
        <v>Non</v>
      </c>
      <c r="K169" s="72" t="str">
        <f>IF(Tableau1[[#This Row],[Régime d''utilisation (Quotidien ? Oui ou Non)]]="Oui","Oui","Non")</f>
        <v>Non</v>
      </c>
      <c r="L169" s="72" t="str">
        <f>IF(Tableau1[[#This Row],[Régime d''utilisation (Quotidien ? Oui ou Non)]]="Oui","Oui","Non")</f>
        <v>Non</v>
      </c>
      <c r="M169" s="72" t="str">
        <f>IF(Tableau1[[#This Row],[Régime d''utilisation (Quotidien ? Oui ou Non)]]="Oui","Oui","Non")</f>
        <v>Non</v>
      </c>
      <c r="N169" s="72" t="str">
        <f>IF(Tableau1[[#This Row],[Régime d''utilisation (Quotidien ? Oui ou Non)]]="Oui","Oui","Non")</f>
        <v>Non</v>
      </c>
      <c r="O169" s="72" t="str">
        <f>IF(Tableau1[[#This Row],[Régime d''utilisation (Quotidien ? Oui ou Non)]]="Oui","Oui","Non")</f>
        <v>Non</v>
      </c>
      <c r="P169" s="76"/>
      <c r="Q169" s="76"/>
      <c r="R169" s="76"/>
      <c r="S169" s="52" t="str">
        <f t="shared" si="6"/>
        <v>Compris entre 00h00 et 5h00</v>
      </c>
      <c r="T169" s="76"/>
      <c r="U169" s="53" t="str">
        <f t="shared" si="7"/>
        <v>Voyageur</v>
      </c>
      <c r="V169" s="76"/>
      <c r="W169" s="76"/>
      <c r="X169" s="76"/>
      <c r="Y169" s="76"/>
      <c r="Z169" s="76"/>
      <c r="AA169" s="76"/>
      <c r="AB169" s="53">
        <f>400</f>
        <v>400</v>
      </c>
      <c r="AC169" s="78" t="str">
        <f>IF(Tableau1[[#This Row],[Type de réponse]]='Paramètre (masquer)'!$A$10,Tableau1[[#This Row],[Période de début *]],"")</f>
        <v/>
      </c>
      <c r="AD169" s="78" t="str">
        <f>IF(Tableau1[[#This Row],[Type de réponse]]='Paramètre (masquer)'!$A$10,Tableau1[[#This Row],[Période de fin *]],"")</f>
        <v/>
      </c>
      <c r="AE169" s="78" t="str">
        <f>IF(Tableau1[[#This Row],[Type de réponse]]='Paramètre (masquer)'!$A$10,Tableau1[[#This Row],[Nuit
LU/MA]],"")</f>
        <v/>
      </c>
      <c r="AF169" s="78" t="str">
        <f>IF(Tableau1[[#This Row],[Type de réponse]]='Paramètre (masquer)'!$A$10,Tableau1[[#This Row],[Nuit
MA/ME]],"")</f>
        <v/>
      </c>
      <c r="AG169" s="78" t="str">
        <f>IF(Tableau1[[#This Row],[Type de réponse]]='Paramètre (masquer)'!$A$10,Tableau1[[#This Row],[Nuit
ME/JE]],"")</f>
        <v/>
      </c>
      <c r="AH169" s="78" t="str">
        <f>IF(Tableau1[[#This Row],[Type de réponse]]='Paramètre (masquer)'!$A$10,Tableau1[[#This Row],[Nuit JE/VE]],"")</f>
        <v/>
      </c>
      <c r="AI169" s="78" t="str">
        <f>IF(Tableau1[[#This Row],[Type de réponse]]='Paramètre (masquer)'!$A$10,Tableau1[[#This Row],[Nuit
VE/SA]],"")</f>
        <v/>
      </c>
      <c r="AJ169" s="78" t="str">
        <f>IF(Tableau1[[#This Row],[Type de réponse]]='Paramètre (masquer)'!$A$10,Tableau1[[#This Row],[Nuit
SA/DI]],"")</f>
        <v/>
      </c>
      <c r="AK169" s="78" t="str">
        <f>IF(Tableau1[[#This Row],[Type de réponse]]='Paramètre (masquer)'!$A$10,Tableau1[[#This Row],[Nuit
DI/LU]],"")</f>
        <v/>
      </c>
      <c r="AL169" s="76" t="str">
        <f>IF(Tableau1[[#This Row],[Nuit
LU /MA]]="Oui",0,IF(Tableau1[[#This Row],[Nuit
LU /MA]]="Non",1,""))</f>
        <v/>
      </c>
      <c r="AM169" s="76" t="str">
        <f>IF(Tableau1[[#This Row],[Nuit
MA/ ME]]="Oui",0,IF(Tableau1[[#This Row],[Nuit
MA/ ME]]="Non",1,""))</f>
        <v/>
      </c>
      <c r="AN169" s="76" t="str">
        <f>IF(Tableau1[[#This Row],[Nuit
ME/ JE]]="Oui",0,IF(Tableau1[[#This Row],[Nuit
ME/ JE]]="Non",1,""))</f>
        <v/>
      </c>
      <c r="AO169" s="76" t="str">
        <f>IF(Tableau1[[#This Row],[Nuit JE/ VE]]="Oui",0,IF(Tableau1[[#This Row],[Nuit JE/ VE]]="Non",1,""))</f>
        <v/>
      </c>
      <c r="AP169" s="76" t="str">
        <f>IF(Tableau1[[#This Row],[Nuit
VE/ SA]]="Oui",0,IF(Tableau1[[#This Row],[Nuit
VE/ SA]]="Non",1,""))</f>
        <v/>
      </c>
      <c r="AQ169" s="76" t="str">
        <f>IF(Tableau1[[#This Row],[Nuit
SA/ DI]]="Oui",0,IF(Tableau1[[#This Row],[Nuit
SA/ DI]]="Non",1,""))</f>
        <v/>
      </c>
      <c r="AR169" s="76" t="str">
        <f>IF(Tableau1[[#This Row],[Nuit
DI/ LU]]="Oui",0,IF(Tableau1[[#This Row],[Nuit
DI/ LU]]="Non",1,""))</f>
        <v/>
      </c>
      <c r="AS169" s="76" t="str">
        <f>IF(Tableau1[[#This Row],[Type de réponse]]='Paramètre (masquer)'!$A$10,Tableau1[[#This Row],[FE]],"")</f>
        <v/>
      </c>
      <c r="AT169" s="76" t="str">
        <f>_xlfn.CONCAT(Tableau1[[#This Row],[LUN]:[DIM]])</f>
        <v/>
      </c>
      <c r="AU169" s="79"/>
      <c r="AV1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9" s="76" t="e">
        <f>Tableau1[[#This Row],[Nbre de nuits sur la période]]*Tableau1[[#This Row],[Nombre de train accédant / nuit *]]</f>
        <v>#VALUE!</v>
      </c>
      <c r="AY169" s="76" t="e">
        <f>Tableau1[[#This Row],[Uo voies - nuit]]*((59*400/1000)+5)</f>
        <v>#VALUE!</v>
      </c>
    </row>
    <row r="170" spans="1:51" ht="15.75">
      <c r="A170" s="51">
        <f t="shared" si="8"/>
        <v>157</v>
      </c>
      <c r="B170" s="85"/>
      <c r="C170" s="52" t="str">
        <f>IFERROR(VLOOKUP(Tableau1[[#This Row],[Site *
Un fichier Excel par DT]],Tableau7[[#All],[Nom de la gare]:[EIC]],5,FALSE),"")</f>
        <v/>
      </c>
      <c r="D170" s="77"/>
      <c r="E170" s="74"/>
      <c r="F170" s="74"/>
      <c r="G170" s="76"/>
      <c r="H170" s="72" t="str">
        <f>IF(Tableau1[[#This Row],[Régime d''utilisation (Quotidien ? Oui ou Non)]]="Oui","Oui","Non")</f>
        <v>Non</v>
      </c>
      <c r="I170" s="72" t="str">
        <f>IF(Tableau1[[#This Row],[Régime d''utilisation (Quotidien ? Oui ou Non)]]="Oui","Oui","Non")</f>
        <v>Non</v>
      </c>
      <c r="J170" s="72" t="str">
        <f>IF(Tableau1[[#This Row],[Régime d''utilisation (Quotidien ? Oui ou Non)]]="Oui","Oui","Non")</f>
        <v>Non</v>
      </c>
      <c r="K170" s="72" t="str">
        <f>IF(Tableau1[[#This Row],[Régime d''utilisation (Quotidien ? Oui ou Non)]]="Oui","Oui","Non")</f>
        <v>Non</v>
      </c>
      <c r="L170" s="72" t="str">
        <f>IF(Tableau1[[#This Row],[Régime d''utilisation (Quotidien ? Oui ou Non)]]="Oui","Oui","Non")</f>
        <v>Non</v>
      </c>
      <c r="M170" s="72" t="str">
        <f>IF(Tableau1[[#This Row],[Régime d''utilisation (Quotidien ? Oui ou Non)]]="Oui","Oui","Non")</f>
        <v>Non</v>
      </c>
      <c r="N170" s="72" t="str">
        <f>IF(Tableau1[[#This Row],[Régime d''utilisation (Quotidien ? Oui ou Non)]]="Oui","Oui","Non")</f>
        <v>Non</v>
      </c>
      <c r="O170" s="72" t="str">
        <f>IF(Tableau1[[#This Row],[Régime d''utilisation (Quotidien ? Oui ou Non)]]="Oui","Oui","Non")</f>
        <v>Non</v>
      </c>
      <c r="P170" s="76"/>
      <c r="Q170" s="76"/>
      <c r="R170" s="76"/>
      <c r="S170" s="52" t="str">
        <f t="shared" si="6"/>
        <v>Compris entre 00h00 et 5h00</v>
      </c>
      <c r="T170" s="76"/>
      <c r="U170" s="53" t="str">
        <f t="shared" si="7"/>
        <v>Voyageur</v>
      </c>
      <c r="V170" s="76"/>
      <c r="W170" s="76"/>
      <c r="X170" s="76"/>
      <c r="Y170" s="76"/>
      <c r="Z170" s="76"/>
      <c r="AA170" s="76"/>
      <c r="AB170" s="53">
        <f>400</f>
        <v>400</v>
      </c>
      <c r="AC170" s="78" t="str">
        <f>IF(Tableau1[[#This Row],[Type de réponse]]='Paramètre (masquer)'!$A$10,Tableau1[[#This Row],[Période de début *]],"")</f>
        <v/>
      </c>
      <c r="AD170" s="78" t="str">
        <f>IF(Tableau1[[#This Row],[Type de réponse]]='Paramètre (masquer)'!$A$10,Tableau1[[#This Row],[Période de fin *]],"")</f>
        <v/>
      </c>
      <c r="AE170" s="78" t="str">
        <f>IF(Tableau1[[#This Row],[Type de réponse]]='Paramètre (masquer)'!$A$10,Tableau1[[#This Row],[Nuit
LU/MA]],"")</f>
        <v/>
      </c>
      <c r="AF170" s="78" t="str">
        <f>IF(Tableau1[[#This Row],[Type de réponse]]='Paramètre (masquer)'!$A$10,Tableau1[[#This Row],[Nuit
MA/ME]],"")</f>
        <v/>
      </c>
      <c r="AG170" s="78" t="str">
        <f>IF(Tableau1[[#This Row],[Type de réponse]]='Paramètre (masquer)'!$A$10,Tableau1[[#This Row],[Nuit
ME/JE]],"")</f>
        <v/>
      </c>
      <c r="AH170" s="78" t="str">
        <f>IF(Tableau1[[#This Row],[Type de réponse]]='Paramètre (masquer)'!$A$10,Tableau1[[#This Row],[Nuit JE/VE]],"")</f>
        <v/>
      </c>
      <c r="AI170" s="78" t="str">
        <f>IF(Tableau1[[#This Row],[Type de réponse]]='Paramètre (masquer)'!$A$10,Tableau1[[#This Row],[Nuit
VE/SA]],"")</f>
        <v/>
      </c>
      <c r="AJ170" s="78" t="str">
        <f>IF(Tableau1[[#This Row],[Type de réponse]]='Paramètre (masquer)'!$A$10,Tableau1[[#This Row],[Nuit
SA/DI]],"")</f>
        <v/>
      </c>
      <c r="AK170" s="78" t="str">
        <f>IF(Tableau1[[#This Row],[Type de réponse]]='Paramètre (masquer)'!$A$10,Tableau1[[#This Row],[Nuit
DI/LU]],"")</f>
        <v/>
      </c>
      <c r="AL170" s="76" t="str">
        <f>IF(Tableau1[[#This Row],[Nuit
LU /MA]]="Oui",0,IF(Tableau1[[#This Row],[Nuit
LU /MA]]="Non",1,""))</f>
        <v/>
      </c>
      <c r="AM170" s="76" t="str">
        <f>IF(Tableau1[[#This Row],[Nuit
MA/ ME]]="Oui",0,IF(Tableau1[[#This Row],[Nuit
MA/ ME]]="Non",1,""))</f>
        <v/>
      </c>
      <c r="AN170" s="76" t="str">
        <f>IF(Tableau1[[#This Row],[Nuit
ME/ JE]]="Oui",0,IF(Tableau1[[#This Row],[Nuit
ME/ JE]]="Non",1,""))</f>
        <v/>
      </c>
      <c r="AO170" s="76" t="str">
        <f>IF(Tableau1[[#This Row],[Nuit JE/ VE]]="Oui",0,IF(Tableau1[[#This Row],[Nuit JE/ VE]]="Non",1,""))</f>
        <v/>
      </c>
      <c r="AP170" s="76" t="str">
        <f>IF(Tableau1[[#This Row],[Nuit
VE/ SA]]="Oui",0,IF(Tableau1[[#This Row],[Nuit
VE/ SA]]="Non",1,""))</f>
        <v/>
      </c>
      <c r="AQ170" s="76" t="str">
        <f>IF(Tableau1[[#This Row],[Nuit
SA/ DI]]="Oui",0,IF(Tableau1[[#This Row],[Nuit
SA/ DI]]="Non",1,""))</f>
        <v/>
      </c>
      <c r="AR170" s="76" t="str">
        <f>IF(Tableau1[[#This Row],[Nuit
DI/ LU]]="Oui",0,IF(Tableau1[[#This Row],[Nuit
DI/ LU]]="Non",1,""))</f>
        <v/>
      </c>
      <c r="AS170" s="76" t="str">
        <f>IF(Tableau1[[#This Row],[Type de réponse]]='Paramètre (masquer)'!$A$10,Tableau1[[#This Row],[FE]],"")</f>
        <v/>
      </c>
      <c r="AT170" s="76" t="str">
        <f>_xlfn.CONCAT(Tableau1[[#This Row],[LUN]:[DIM]])</f>
        <v/>
      </c>
      <c r="AU170" s="79"/>
      <c r="AV1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0" s="76" t="e">
        <f>Tableau1[[#This Row],[Nbre de nuits sur la période]]*Tableau1[[#This Row],[Nombre de train accédant / nuit *]]</f>
        <v>#VALUE!</v>
      </c>
      <c r="AY170" s="76" t="e">
        <f>Tableau1[[#This Row],[Uo voies - nuit]]*((59*400/1000)+5)</f>
        <v>#VALUE!</v>
      </c>
    </row>
    <row r="171" spans="1:51" ht="15.75">
      <c r="A171" s="51">
        <f t="shared" si="8"/>
        <v>158</v>
      </c>
      <c r="B171" s="85"/>
      <c r="C171" s="52" t="str">
        <f>IFERROR(VLOOKUP(Tableau1[[#This Row],[Site *
Un fichier Excel par DT]],Tableau7[[#All],[Nom de la gare]:[EIC]],5,FALSE),"")</f>
        <v/>
      </c>
      <c r="D171" s="77"/>
      <c r="E171" s="74"/>
      <c r="F171" s="74"/>
      <c r="G171" s="76"/>
      <c r="H171" s="72" t="str">
        <f>IF(Tableau1[[#This Row],[Régime d''utilisation (Quotidien ? Oui ou Non)]]="Oui","Oui","Non")</f>
        <v>Non</v>
      </c>
      <c r="I171" s="72" t="str">
        <f>IF(Tableau1[[#This Row],[Régime d''utilisation (Quotidien ? Oui ou Non)]]="Oui","Oui","Non")</f>
        <v>Non</v>
      </c>
      <c r="J171" s="72" t="str">
        <f>IF(Tableau1[[#This Row],[Régime d''utilisation (Quotidien ? Oui ou Non)]]="Oui","Oui","Non")</f>
        <v>Non</v>
      </c>
      <c r="K171" s="72" t="str">
        <f>IF(Tableau1[[#This Row],[Régime d''utilisation (Quotidien ? Oui ou Non)]]="Oui","Oui","Non")</f>
        <v>Non</v>
      </c>
      <c r="L171" s="72" t="str">
        <f>IF(Tableau1[[#This Row],[Régime d''utilisation (Quotidien ? Oui ou Non)]]="Oui","Oui","Non")</f>
        <v>Non</v>
      </c>
      <c r="M171" s="72" t="str">
        <f>IF(Tableau1[[#This Row],[Régime d''utilisation (Quotidien ? Oui ou Non)]]="Oui","Oui","Non")</f>
        <v>Non</v>
      </c>
      <c r="N171" s="72" t="str">
        <f>IF(Tableau1[[#This Row],[Régime d''utilisation (Quotidien ? Oui ou Non)]]="Oui","Oui","Non")</f>
        <v>Non</v>
      </c>
      <c r="O171" s="72" t="str">
        <f>IF(Tableau1[[#This Row],[Régime d''utilisation (Quotidien ? Oui ou Non)]]="Oui","Oui","Non")</f>
        <v>Non</v>
      </c>
      <c r="P171" s="76"/>
      <c r="Q171" s="76"/>
      <c r="R171" s="76"/>
      <c r="S171" s="52" t="str">
        <f t="shared" si="6"/>
        <v>Compris entre 00h00 et 5h00</v>
      </c>
      <c r="T171" s="76"/>
      <c r="U171" s="53" t="str">
        <f t="shared" si="7"/>
        <v>Voyageur</v>
      </c>
      <c r="V171" s="76"/>
      <c r="W171" s="76"/>
      <c r="X171" s="76"/>
      <c r="Y171" s="76"/>
      <c r="Z171" s="76"/>
      <c r="AA171" s="76"/>
      <c r="AB171" s="53">
        <f>400</f>
        <v>400</v>
      </c>
      <c r="AC171" s="78" t="str">
        <f>IF(Tableau1[[#This Row],[Type de réponse]]='Paramètre (masquer)'!$A$10,Tableau1[[#This Row],[Période de début *]],"")</f>
        <v/>
      </c>
      <c r="AD171" s="78" t="str">
        <f>IF(Tableau1[[#This Row],[Type de réponse]]='Paramètre (masquer)'!$A$10,Tableau1[[#This Row],[Période de fin *]],"")</f>
        <v/>
      </c>
      <c r="AE171" s="78" t="str">
        <f>IF(Tableau1[[#This Row],[Type de réponse]]='Paramètre (masquer)'!$A$10,Tableau1[[#This Row],[Nuit
LU/MA]],"")</f>
        <v/>
      </c>
      <c r="AF171" s="78" t="str">
        <f>IF(Tableau1[[#This Row],[Type de réponse]]='Paramètre (masquer)'!$A$10,Tableau1[[#This Row],[Nuit
MA/ME]],"")</f>
        <v/>
      </c>
      <c r="AG171" s="78" t="str">
        <f>IF(Tableau1[[#This Row],[Type de réponse]]='Paramètre (masquer)'!$A$10,Tableau1[[#This Row],[Nuit
ME/JE]],"")</f>
        <v/>
      </c>
      <c r="AH171" s="78" t="str">
        <f>IF(Tableau1[[#This Row],[Type de réponse]]='Paramètre (masquer)'!$A$10,Tableau1[[#This Row],[Nuit JE/VE]],"")</f>
        <v/>
      </c>
      <c r="AI171" s="78" t="str">
        <f>IF(Tableau1[[#This Row],[Type de réponse]]='Paramètre (masquer)'!$A$10,Tableau1[[#This Row],[Nuit
VE/SA]],"")</f>
        <v/>
      </c>
      <c r="AJ171" s="78" t="str">
        <f>IF(Tableau1[[#This Row],[Type de réponse]]='Paramètre (masquer)'!$A$10,Tableau1[[#This Row],[Nuit
SA/DI]],"")</f>
        <v/>
      </c>
      <c r="AK171" s="78" t="str">
        <f>IF(Tableau1[[#This Row],[Type de réponse]]='Paramètre (masquer)'!$A$10,Tableau1[[#This Row],[Nuit
DI/LU]],"")</f>
        <v/>
      </c>
      <c r="AL171" s="76" t="str">
        <f>IF(Tableau1[[#This Row],[Nuit
LU /MA]]="Oui",0,IF(Tableau1[[#This Row],[Nuit
LU /MA]]="Non",1,""))</f>
        <v/>
      </c>
      <c r="AM171" s="76" t="str">
        <f>IF(Tableau1[[#This Row],[Nuit
MA/ ME]]="Oui",0,IF(Tableau1[[#This Row],[Nuit
MA/ ME]]="Non",1,""))</f>
        <v/>
      </c>
      <c r="AN171" s="76" t="str">
        <f>IF(Tableau1[[#This Row],[Nuit
ME/ JE]]="Oui",0,IF(Tableau1[[#This Row],[Nuit
ME/ JE]]="Non",1,""))</f>
        <v/>
      </c>
      <c r="AO171" s="76" t="str">
        <f>IF(Tableau1[[#This Row],[Nuit JE/ VE]]="Oui",0,IF(Tableau1[[#This Row],[Nuit JE/ VE]]="Non",1,""))</f>
        <v/>
      </c>
      <c r="AP171" s="76" t="str">
        <f>IF(Tableau1[[#This Row],[Nuit
VE/ SA]]="Oui",0,IF(Tableau1[[#This Row],[Nuit
VE/ SA]]="Non",1,""))</f>
        <v/>
      </c>
      <c r="AQ171" s="76" t="str">
        <f>IF(Tableau1[[#This Row],[Nuit
SA/ DI]]="Oui",0,IF(Tableau1[[#This Row],[Nuit
SA/ DI]]="Non",1,""))</f>
        <v/>
      </c>
      <c r="AR171" s="76" t="str">
        <f>IF(Tableau1[[#This Row],[Nuit
DI/ LU]]="Oui",0,IF(Tableau1[[#This Row],[Nuit
DI/ LU]]="Non",1,""))</f>
        <v/>
      </c>
      <c r="AS171" s="76" t="str">
        <f>IF(Tableau1[[#This Row],[Type de réponse]]='Paramètre (masquer)'!$A$10,Tableau1[[#This Row],[FE]],"")</f>
        <v/>
      </c>
      <c r="AT171" s="76" t="str">
        <f>_xlfn.CONCAT(Tableau1[[#This Row],[LUN]:[DIM]])</f>
        <v/>
      </c>
      <c r="AU171" s="79"/>
      <c r="AV1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1" s="76" t="e">
        <f>Tableau1[[#This Row],[Nbre de nuits sur la période]]*Tableau1[[#This Row],[Nombre de train accédant / nuit *]]</f>
        <v>#VALUE!</v>
      </c>
      <c r="AY171" s="76" t="e">
        <f>Tableau1[[#This Row],[Uo voies - nuit]]*((59*400/1000)+5)</f>
        <v>#VALUE!</v>
      </c>
    </row>
    <row r="172" spans="1:51" ht="15.75">
      <c r="A172" s="51">
        <f t="shared" si="8"/>
        <v>159</v>
      </c>
      <c r="B172" s="85"/>
      <c r="C172" s="52" t="str">
        <f>IFERROR(VLOOKUP(Tableau1[[#This Row],[Site *
Un fichier Excel par DT]],Tableau7[[#All],[Nom de la gare]:[EIC]],5,FALSE),"")</f>
        <v/>
      </c>
      <c r="D172" s="77"/>
      <c r="E172" s="74"/>
      <c r="F172" s="74"/>
      <c r="G172" s="76"/>
      <c r="H172" s="72" t="str">
        <f>IF(Tableau1[[#This Row],[Régime d''utilisation (Quotidien ? Oui ou Non)]]="Oui","Oui","Non")</f>
        <v>Non</v>
      </c>
      <c r="I172" s="72" t="str">
        <f>IF(Tableau1[[#This Row],[Régime d''utilisation (Quotidien ? Oui ou Non)]]="Oui","Oui","Non")</f>
        <v>Non</v>
      </c>
      <c r="J172" s="72" t="str">
        <f>IF(Tableau1[[#This Row],[Régime d''utilisation (Quotidien ? Oui ou Non)]]="Oui","Oui","Non")</f>
        <v>Non</v>
      </c>
      <c r="K172" s="72" t="str">
        <f>IF(Tableau1[[#This Row],[Régime d''utilisation (Quotidien ? Oui ou Non)]]="Oui","Oui","Non")</f>
        <v>Non</v>
      </c>
      <c r="L172" s="72" t="str">
        <f>IF(Tableau1[[#This Row],[Régime d''utilisation (Quotidien ? Oui ou Non)]]="Oui","Oui","Non")</f>
        <v>Non</v>
      </c>
      <c r="M172" s="72" t="str">
        <f>IF(Tableau1[[#This Row],[Régime d''utilisation (Quotidien ? Oui ou Non)]]="Oui","Oui","Non")</f>
        <v>Non</v>
      </c>
      <c r="N172" s="72" t="str">
        <f>IF(Tableau1[[#This Row],[Régime d''utilisation (Quotidien ? Oui ou Non)]]="Oui","Oui","Non")</f>
        <v>Non</v>
      </c>
      <c r="O172" s="72" t="str">
        <f>IF(Tableau1[[#This Row],[Régime d''utilisation (Quotidien ? Oui ou Non)]]="Oui","Oui","Non")</f>
        <v>Non</v>
      </c>
      <c r="P172" s="76"/>
      <c r="Q172" s="76"/>
      <c r="R172" s="76"/>
      <c r="S172" s="52" t="str">
        <f t="shared" si="6"/>
        <v>Compris entre 00h00 et 5h00</v>
      </c>
      <c r="T172" s="76"/>
      <c r="U172" s="53" t="str">
        <f t="shared" si="7"/>
        <v>Voyageur</v>
      </c>
      <c r="V172" s="76"/>
      <c r="W172" s="76"/>
      <c r="X172" s="76"/>
      <c r="Y172" s="76"/>
      <c r="Z172" s="76"/>
      <c r="AA172" s="76"/>
      <c r="AB172" s="53">
        <f>400</f>
        <v>400</v>
      </c>
      <c r="AC172" s="78" t="str">
        <f>IF(Tableau1[[#This Row],[Type de réponse]]='Paramètre (masquer)'!$A$10,Tableau1[[#This Row],[Période de début *]],"")</f>
        <v/>
      </c>
      <c r="AD172" s="78" t="str">
        <f>IF(Tableau1[[#This Row],[Type de réponse]]='Paramètre (masquer)'!$A$10,Tableau1[[#This Row],[Période de fin *]],"")</f>
        <v/>
      </c>
      <c r="AE172" s="78" t="str">
        <f>IF(Tableau1[[#This Row],[Type de réponse]]='Paramètre (masquer)'!$A$10,Tableau1[[#This Row],[Nuit
LU/MA]],"")</f>
        <v/>
      </c>
      <c r="AF172" s="78" t="str">
        <f>IF(Tableau1[[#This Row],[Type de réponse]]='Paramètre (masquer)'!$A$10,Tableau1[[#This Row],[Nuit
MA/ME]],"")</f>
        <v/>
      </c>
      <c r="AG172" s="78" t="str">
        <f>IF(Tableau1[[#This Row],[Type de réponse]]='Paramètre (masquer)'!$A$10,Tableau1[[#This Row],[Nuit
ME/JE]],"")</f>
        <v/>
      </c>
      <c r="AH172" s="78" t="str">
        <f>IF(Tableau1[[#This Row],[Type de réponse]]='Paramètre (masquer)'!$A$10,Tableau1[[#This Row],[Nuit JE/VE]],"")</f>
        <v/>
      </c>
      <c r="AI172" s="78" t="str">
        <f>IF(Tableau1[[#This Row],[Type de réponse]]='Paramètre (masquer)'!$A$10,Tableau1[[#This Row],[Nuit
VE/SA]],"")</f>
        <v/>
      </c>
      <c r="AJ172" s="78" t="str">
        <f>IF(Tableau1[[#This Row],[Type de réponse]]='Paramètre (masquer)'!$A$10,Tableau1[[#This Row],[Nuit
SA/DI]],"")</f>
        <v/>
      </c>
      <c r="AK172" s="78" t="str">
        <f>IF(Tableau1[[#This Row],[Type de réponse]]='Paramètre (masquer)'!$A$10,Tableau1[[#This Row],[Nuit
DI/LU]],"")</f>
        <v/>
      </c>
      <c r="AL172" s="76" t="str">
        <f>IF(Tableau1[[#This Row],[Nuit
LU /MA]]="Oui",0,IF(Tableau1[[#This Row],[Nuit
LU /MA]]="Non",1,""))</f>
        <v/>
      </c>
      <c r="AM172" s="76" t="str">
        <f>IF(Tableau1[[#This Row],[Nuit
MA/ ME]]="Oui",0,IF(Tableau1[[#This Row],[Nuit
MA/ ME]]="Non",1,""))</f>
        <v/>
      </c>
      <c r="AN172" s="76" t="str">
        <f>IF(Tableau1[[#This Row],[Nuit
ME/ JE]]="Oui",0,IF(Tableau1[[#This Row],[Nuit
ME/ JE]]="Non",1,""))</f>
        <v/>
      </c>
      <c r="AO172" s="76" t="str">
        <f>IF(Tableau1[[#This Row],[Nuit JE/ VE]]="Oui",0,IF(Tableau1[[#This Row],[Nuit JE/ VE]]="Non",1,""))</f>
        <v/>
      </c>
      <c r="AP172" s="76" t="str">
        <f>IF(Tableau1[[#This Row],[Nuit
VE/ SA]]="Oui",0,IF(Tableau1[[#This Row],[Nuit
VE/ SA]]="Non",1,""))</f>
        <v/>
      </c>
      <c r="AQ172" s="76" t="str">
        <f>IF(Tableau1[[#This Row],[Nuit
SA/ DI]]="Oui",0,IF(Tableau1[[#This Row],[Nuit
SA/ DI]]="Non",1,""))</f>
        <v/>
      </c>
      <c r="AR172" s="76" t="str">
        <f>IF(Tableau1[[#This Row],[Nuit
DI/ LU]]="Oui",0,IF(Tableau1[[#This Row],[Nuit
DI/ LU]]="Non",1,""))</f>
        <v/>
      </c>
      <c r="AS172" s="76" t="str">
        <f>IF(Tableau1[[#This Row],[Type de réponse]]='Paramètre (masquer)'!$A$10,Tableau1[[#This Row],[FE]],"")</f>
        <v/>
      </c>
      <c r="AT172" s="76" t="str">
        <f>_xlfn.CONCAT(Tableau1[[#This Row],[LUN]:[DIM]])</f>
        <v/>
      </c>
      <c r="AU172" s="79"/>
      <c r="AV1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2" s="76" t="e">
        <f>Tableau1[[#This Row],[Nbre de nuits sur la période]]*Tableau1[[#This Row],[Nombre de train accédant / nuit *]]</f>
        <v>#VALUE!</v>
      </c>
      <c r="AY172" s="76" t="e">
        <f>Tableau1[[#This Row],[Uo voies - nuit]]*((59*400/1000)+5)</f>
        <v>#VALUE!</v>
      </c>
    </row>
    <row r="173" spans="1:51" ht="15.75">
      <c r="A173" s="51">
        <f t="shared" si="8"/>
        <v>160</v>
      </c>
      <c r="B173" s="85"/>
      <c r="C173" s="52" t="str">
        <f>IFERROR(VLOOKUP(Tableau1[[#This Row],[Site *
Un fichier Excel par DT]],Tableau7[[#All],[Nom de la gare]:[EIC]],5,FALSE),"")</f>
        <v/>
      </c>
      <c r="D173" s="77"/>
      <c r="E173" s="74"/>
      <c r="F173" s="74"/>
      <c r="G173" s="76"/>
      <c r="H173" s="72" t="str">
        <f>IF(Tableau1[[#This Row],[Régime d''utilisation (Quotidien ? Oui ou Non)]]="Oui","Oui","Non")</f>
        <v>Non</v>
      </c>
      <c r="I173" s="72" t="str">
        <f>IF(Tableau1[[#This Row],[Régime d''utilisation (Quotidien ? Oui ou Non)]]="Oui","Oui","Non")</f>
        <v>Non</v>
      </c>
      <c r="J173" s="72" t="str">
        <f>IF(Tableau1[[#This Row],[Régime d''utilisation (Quotidien ? Oui ou Non)]]="Oui","Oui","Non")</f>
        <v>Non</v>
      </c>
      <c r="K173" s="72" t="str">
        <f>IF(Tableau1[[#This Row],[Régime d''utilisation (Quotidien ? Oui ou Non)]]="Oui","Oui","Non")</f>
        <v>Non</v>
      </c>
      <c r="L173" s="72" t="str">
        <f>IF(Tableau1[[#This Row],[Régime d''utilisation (Quotidien ? Oui ou Non)]]="Oui","Oui","Non")</f>
        <v>Non</v>
      </c>
      <c r="M173" s="72" t="str">
        <f>IF(Tableau1[[#This Row],[Régime d''utilisation (Quotidien ? Oui ou Non)]]="Oui","Oui","Non")</f>
        <v>Non</v>
      </c>
      <c r="N173" s="72" t="str">
        <f>IF(Tableau1[[#This Row],[Régime d''utilisation (Quotidien ? Oui ou Non)]]="Oui","Oui","Non")</f>
        <v>Non</v>
      </c>
      <c r="O173" s="72" t="str">
        <f>IF(Tableau1[[#This Row],[Régime d''utilisation (Quotidien ? Oui ou Non)]]="Oui","Oui","Non")</f>
        <v>Non</v>
      </c>
      <c r="P173" s="76"/>
      <c r="Q173" s="76"/>
      <c r="R173" s="76"/>
      <c r="S173" s="52" t="str">
        <f t="shared" si="6"/>
        <v>Compris entre 00h00 et 5h00</v>
      </c>
      <c r="T173" s="76"/>
      <c r="U173" s="53" t="str">
        <f t="shared" si="7"/>
        <v>Voyageur</v>
      </c>
      <c r="V173" s="76"/>
      <c r="W173" s="76"/>
      <c r="X173" s="76"/>
      <c r="Y173" s="76"/>
      <c r="Z173" s="76"/>
      <c r="AA173" s="76"/>
      <c r="AB173" s="53">
        <f>400</f>
        <v>400</v>
      </c>
      <c r="AC173" s="78" t="str">
        <f>IF(Tableau1[[#This Row],[Type de réponse]]='Paramètre (masquer)'!$A$10,Tableau1[[#This Row],[Période de début *]],"")</f>
        <v/>
      </c>
      <c r="AD173" s="78" t="str">
        <f>IF(Tableau1[[#This Row],[Type de réponse]]='Paramètre (masquer)'!$A$10,Tableau1[[#This Row],[Période de fin *]],"")</f>
        <v/>
      </c>
      <c r="AE173" s="78" t="str">
        <f>IF(Tableau1[[#This Row],[Type de réponse]]='Paramètre (masquer)'!$A$10,Tableau1[[#This Row],[Nuit
LU/MA]],"")</f>
        <v/>
      </c>
      <c r="AF173" s="78" t="str">
        <f>IF(Tableau1[[#This Row],[Type de réponse]]='Paramètre (masquer)'!$A$10,Tableau1[[#This Row],[Nuit
MA/ME]],"")</f>
        <v/>
      </c>
      <c r="AG173" s="78" t="str">
        <f>IF(Tableau1[[#This Row],[Type de réponse]]='Paramètre (masquer)'!$A$10,Tableau1[[#This Row],[Nuit
ME/JE]],"")</f>
        <v/>
      </c>
      <c r="AH173" s="78" t="str">
        <f>IF(Tableau1[[#This Row],[Type de réponse]]='Paramètre (masquer)'!$A$10,Tableau1[[#This Row],[Nuit JE/VE]],"")</f>
        <v/>
      </c>
      <c r="AI173" s="78" t="str">
        <f>IF(Tableau1[[#This Row],[Type de réponse]]='Paramètre (masquer)'!$A$10,Tableau1[[#This Row],[Nuit
VE/SA]],"")</f>
        <v/>
      </c>
      <c r="AJ173" s="78" t="str">
        <f>IF(Tableau1[[#This Row],[Type de réponse]]='Paramètre (masquer)'!$A$10,Tableau1[[#This Row],[Nuit
SA/DI]],"")</f>
        <v/>
      </c>
      <c r="AK173" s="78" t="str">
        <f>IF(Tableau1[[#This Row],[Type de réponse]]='Paramètre (masquer)'!$A$10,Tableau1[[#This Row],[Nuit
DI/LU]],"")</f>
        <v/>
      </c>
      <c r="AL173" s="76" t="str">
        <f>IF(Tableau1[[#This Row],[Nuit
LU /MA]]="Oui",0,IF(Tableau1[[#This Row],[Nuit
LU /MA]]="Non",1,""))</f>
        <v/>
      </c>
      <c r="AM173" s="76" t="str">
        <f>IF(Tableau1[[#This Row],[Nuit
MA/ ME]]="Oui",0,IF(Tableau1[[#This Row],[Nuit
MA/ ME]]="Non",1,""))</f>
        <v/>
      </c>
      <c r="AN173" s="76" t="str">
        <f>IF(Tableau1[[#This Row],[Nuit
ME/ JE]]="Oui",0,IF(Tableau1[[#This Row],[Nuit
ME/ JE]]="Non",1,""))</f>
        <v/>
      </c>
      <c r="AO173" s="76" t="str">
        <f>IF(Tableau1[[#This Row],[Nuit JE/ VE]]="Oui",0,IF(Tableau1[[#This Row],[Nuit JE/ VE]]="Non",1,""))</f>
        <v/>
      </c>
      <c r="AP173" s="76" t="str">
        <f>IF(Tableau1[[#This Row],[Nuit
VE/ SA]]="Oui",0,IF(Tableau1[[#This Row],[Nuit
VE/ SA]]="Non",1,""))</f>
        <v/>
      </c>
      <c r="AQ173" s="76" t="str">
        <f>IF(Tableau1[[#This Row],[Nuit
SA/ DI]]="Oui",0,IF(Tableau1[[#This Row],[Nuit
SA/ DI]]="Non",1,""))</f>
        <v/>
      </c>
      <c r="AR173" s="76" t="str">
        <f>IF(Tableau1[[#This Row],[Nuit
DI/ LU]]="Oui",0,IF(Tableau1[[#This Row],[Nuit
DI/ LU]]="Non",1,""))</f>
        <v/>
      </c>
      <c r="AS173" s="76" t="str">
        <f>IF(Tableau1[[#This Row],[Type de réponse]]='Paramètre (masquer)'!$A$10,Tableau1[[#This Row],[FE]],"")</f>
        <v/>
      </c>
      <c r="AT173" s="76" t="str">
        <f>_xlfn.CONCAT(Tableau1[[#This Row],[LUN]:[DIM]])</f>
        <v/>
      </c>
      <c r="AU173" s="79"/>
      <c r="AV1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3" s="76" t="e">
        <f>Tableau1[[#This Row],[Nbre de nuits sur la période]]*Tableau1[[#This Row],[Nombre de train accédant / nuit *]]</f>
        <v>#VALUE!</v>
      </c>
      <c r="AY173" s="76" t="e">
        <f>Tableau1[[#This Row],[Uo voies - nuit]]*((59*400/1000)+5)</f>
        <v>#VALUE!</v>
      </c>
    </row>
    <row r="174" spans="1:51" ht="15.75">
      <c r="A174" s="51">
        <f t="shared" si="8"/>
        <v>161</v>
      </c>
      <c r="B174" s="85"/>
      <c r="C174" s="52" t="str">
        <f>IFERROR(VLOOKUP(Tableau1[[#This Row],[Site *
Un fichier Excel par DT]],Tableau7[[#All],[Nom de la gare]:[EIC]],5,FALSE),"")</f>
        <v/>
      </c>
      <c r="D174" s="77"/>
      <c r="E174" s="74"/>
      <c r="F174" s="74"/>
      <c r="G174" s="76"/>
      <c r="H174" s="72" t="str">
        <f>IF(Tableau1[[#This Row],[Régime d''utilisation (Quotidien ? Oui ou Non)]]="Oui","Oui","Non")</f>
        <v>Non</v>
      </c>
      <c r="I174" s="72" t="str">
        <f>IF(Tableau1[[#This Row],[Régime d''utilisation (Quotidien ? Oui ou Non)]]="Oui","Oui","Non")</f>
        <v>Non</v>
      </c>
      <c r="J174" s="72" t="str">
        <f>IF(Tableau1[[#This Row],[Régime d''utilisation (Quotidien ? Oui ou Non)]]="Oui","Oui","Non")</f>
        <v>Non</v>
      </c>
      <c r="K174" s="72" t="str">
        <f>IF(Tableau1[[#This Row],[Régime d''utilisation (Quotidien ? Oui ou Non)]]="Oui","Oui","Non")</f>
        <v>Non</v>
      </c>
      <c r="L174" s="72" t="str">
        <f>IF(Tableau1[[#This Row],[Régime d''utilisation (Quotidien ? Oui ou Non)]]="Oui","Oui","Non")</f>
        <v>Non</v>
      </c>
      <c r="M174" s="72" t="str">
        <f>IF(Tableau1[[#This Row],[Régime d''utilisation (Quotidien ? Oui ou Non)]]="Oui","Oui","Non")</f>
        <v>Non</v>
      </c>
      <c r="N174" s="72" t="str">
        <f>IF(Tableau1[[#This Row],[Régime d''utilisation (Quotidien ? Oui ou Non)]]="Oui","Oui","Non")</f>
        <v>Non</v>
      </c>
      <c r="O174" s="72" t="str">
        <f>IF(Tableau1[[#This Row],[Régime d''utilisation (Quotidien ? Oui ou Non)]]="Oui","Oui","Non")</f>
        <v>Non</v>
      </c>
      <c r="P174" s="76"/>
      <c r="Q174" s="76"/>
      <c r="R174" s="76"/>
      <c r="S174" s="52" t="str">
        <f t="shared" si="6"/>
        <v>Compris entre 00h00 et 5h00</v>
      </c>
      <c r="T174" s="76"/>
      <c r="U174" s="53" t="str">
        <f t="shared" si="7"/>
        <v>Voyageur</v>
      </c>
      <c r="V174" s="76"/>
      <c r="W174" s="76"/>
      <c r="X174" s="76"/>
      <c r="Y174" s="76"/>
      <c r="Z174" s="76"/>
      <c r="AA174" s="76"/>
      <c r="AB174" s="53">
        <f>400</f>
        <v>400</v>
      </c>
      <c r="AC174" s="78" t="str">
        <f>IF(Tableau1[[#This Row],[Type de réponse]]='Paramètre (masquer)'!$A$10,Tableau1[[#This Row],[Période de début *]],"")</f>
        <v/>
      </c>
      <c r="AD174" s="78" t="str">
        <f>IF(Tableau1[[#This Row],[Type de réponse]]='Paramètre (masquer)'!$A$10,Tableau1[[#This Row],[Période de fin *]],"")</f>
        <v/>
      </c>
      <c r="AE174" s="78" t="str">
        <f>IF(Tableau1[[#This Row],[Type de réponse]]='Paramètre (masquer)'!$A$10,Tableau1[[#This Row],[Nuit
LU/MA]],"")</f>
        <v/>
      </c>
      <c r="AF174" s="78" t="str">
        <f>IF(Tableau1[[#This Row],[Type de réponse]]='Paramètre (masquer)'!$A$10,Tableau1[[#This Row],[Nuit
MA/ME]],"")</f>
        <v/>
      </c>
      <c r="AG174" s="78" t="str">
        <f>IF(Tableau1[[#This Row],[Type de réponse]]='Paramètre (masquer)'!$A$10,Tableau1[[#This Row],[Nuit
ME/JE]],"")</f>
        <v/>
      </c>
      <c r="AH174" s="78" t="str">
        <f>IF(Tableau1[[#This Row],[Type de réponse]]='Paramètre (masquer)'!$A$10,Tableau1[[#This Row],[Nuit JE/VE]],"")</f>
        <v/>
      </c>
      <c r="AI174" s="78" t="str">
        <f>IF(Tableau1[[#This Row],[Type de réponse]]='Paramètre (masquer)'!$A$10,Tableau1[[#This Row],[Nuit
VE/SA]],"")</f>
        <v/>
      </c>
      <c r="AJ174" s="78" t="str">
        <f>IF(Tableau1[[#This Row],[Type de réponse]]='Paramètre (masquer)'!$A$10,Tableau1[[#This Row],[Nuit
SA/DI]],"")</f>
        <v/>
      </c>
      <c r="AK174" s="78" t="str">
        <f>IF(Tableau1[[#This Row],[Type de réponse]]='Paramètre (masquer)'!$A$10,Tableau1[[#This Row],[Nuit
DI/LU]],"")</f>
        <v/>
      </c>
      <c r="AL174" s="76" t="str">
        <f>IF(Tableau1[[#This Row],[Nuit
LU /MA]]="Oui",0,IF(Tableau1[[#This Row],[Nuit
LU /MA]]="Non",1,""))</f>
        <v/>
      </c>
      <c r="AM174" s="76" t="str">
        <f>IF(Tableau1[[#This Row],[Nuit
MA/ ME]]="Oui",0,IF(Tableau1[[#This Row],[Nuit
MA/ ME]]="Non",1,""))</f>
        <v/>
      </c>
      <c r="AN174" s="76" t="str">
        <f>IF(Tableau1[[#This Row],[Nuit
ME/ JE]]="Oui",0,IF(Tableau1[[#This Row],[Nuit
ME/ JE]]="Non",1,""))</f>
        <v/>
      </c>
      <c r="AO174" s="76" t="str">
        <f>IF(Tableau1[[#This Row],[Nuit JE/ VE]]="Oui",0,IF(Tableau1[[#This Row],[Nuit JE/ VE]]="Non",1,""))</f>
        <v/>
      </c>
      <c r="AP174" s="76" t="str">
        <f>IF(Tableau1[[#This Row],[Nuit
VE/ SA]]="Oui",0,IF(Tableau1[[#This Row],[Nuit
VE/ SA]]="Non",1,""))</f>
        <v/>
      </c>
      <c r="AQ174" s="76" t="str">
        <f>IF(Tableau1[[#This Row],[Nuit
SA/ DI]]="Oui",0,IF(Tableau1[[#This Row],[Nuit
SA/ DI]]="Non",1,""))</f>
        <v/>
      </c>
      <c r="AR174" s="76" t="str">
        <f>IF(Tableau1[[#This Row],[Nuit
DI/ LU]]="Oui",0,IF(Tableau1[[#This Row],[Nuit
DI/ LU]]="Non",1,""))</f>
        <v/>
      </c>
      <c r="AS174" s="76" t="str">
        <f>IF(Tableau1[[#This Row],[Type de réponse]]='Paramètre (masquer)'!$A$10,Tableau1[[#This Row],[FE]],"")</f>
        <v/>
      </c>
      <c r="AT174" s="76" t="str">
        <f>_xlfn.CONCAT(Tableau1[[#This Row],[LUN]:[DIM]])</f>
        <v/>
      </c>
      <c r="AU174" s="79"/>
      <c r="AV1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4" s="76" t="e">
        <f>Tableau1[[#This Row],[Nbre de nuits sur la période]]*Tableau1[[#This Row],[Nombre de train accédant / nuit *]]</f>
        <v>#VALUE!</v>
      </c>
      <c r="AY174" s="76" t="e">
        <f>Tableau1[[#This Row],[Uo voies - nuit]]*((59*400/1000)+5)</f>
        <v>#VALUE!</v>
      </c>
    </row>
    <row r="175" spans="1:51" ht="15.75">
      <c r="A175" s="51">
        <f t="shared" si="8"/>
        <v>162</v>
      </c>
      <c r="B175" s="85"/>
      <c r="C175" s="52" t="str">
        <f>IFERROR(VLOOKUP(Tableau1[[#This Row],[Site *
Un fichier Excel par DT]],Tableau7[[#All],[Nom de la gare]:[EIC]],5,FALSE),"")</f>
        <v/>
      </c>
      <c r="D175" s="77"/>
      <c r="E175" s="74"/>
      <c r="F175" s="74"/>
      <c r="G175" s="76"/>
      <c r="H175" s="72" t="str">
        <f>IF(Tableau1[[#This Row],[Régime d''utilisation (Quotidien ? Oui ou Non)]]="Oui","Oui","Non")</f>
        <v>Non</v>
      </c>
      <c r="I175" s="72" t="str">
        <f>IF(Tableau1[[#This Row],[Régime d''utilisation (Quotidien ? Oui ou Non)]]="Oui","Oui","Non")</f>
        <v>Non</v>
      </c>
      <c r="J175" s="72" t="str">
        <f>IF(Tableau1[[#This Row],[Régime d''utilisation (Quotidien ? Oui ou Non)]]="Oui","Oui","Non")</f>
        <v>Non</v>
      </c>
      <c r="K175" s="72" t="str">
        <f>IF(Tableau1[[#This Row],[Régime d''utilisation (Quotidien ? Oui ou Non)]]="Oui","Oui","Non")</f>
        <v>Non</v>
      </c>
      <c r="L175" s="72" t="str">
        <f>IF(Tableau1[[#This Row],[Régime d''utilisation (Quotidien ? Oui ou Non)]]="Oui","Oui","Non")</f>
        <v>Non</v>
      </c>
      <c r="M175" s="72" t="str">
        <f>IF(Tableau1[[#This Row],[Régime d''utilisation (Quotidien ? Oui ou Non)]]="Oui","Oui","Non")</f>
        <v>Non</v>
      </c>
      <c r="N175" s="72" t="str">
        <f>IF(Tableau1[[#This Row],[Régime d''utilisation (Quotidien ? Oui ou Non)]]="Oui","Oui","Non")</f>
        <v>Non</v>
      </c>
      <c r="O175" s="72" t="str">
        <f>IF(Tableau1[[#This Row],[Régime d''utilisation (Quotidien ? Oui ou Non)]]="Oui","Oui","Non")</f>
        <v>Non</v>
      </c>
      <c r="P175" s="76"/>
      <c r="Q175" s="76"/>
      <c r="R175" s="76"/>
      <c r="S175" s="52" t="str">
        <f t="shared" si="6"/>
        <v>Compris entre 00h00 et 5h00</v>
      </c>
      <c r="T175" s="76"/>
      <c r="U175" s="53" t="str">
        <f t="shared" si="7"/>
        <v>Voyageur</v>
      </c>
      <c r="V175" s="76"/>
      <c r="W175" s="76"/>
      <c r="X175" s="76"/>
      <c r="Y175" s="76"/>
      <c r="Z175" s="76"/>
      <c r="AA175" s="76"/>
      <c r="AB175" s="53">
        <f>400</f>
        <v>400</v>
      </c>
      <c r="AC175" s="78" t="str">
        <f>IF(Tableau1[[#This Row],[Type de réponse]]='Paramètre (masquer)'!$A$10,Tableau1[[#This Row],[Période de début *]],"")</f>
        <v/>
      </c>
      <c r="AD175" s="78" t="str">
        <f>IF(Tableau1[[#This Row],[Type de réponse]]='Paramètre (masquer)'!$A$10,Tableau1[[#This Row],[Période de fin *]],"")</f>
        <v/>
      </c>
      <c r="AE175" s="78" t="str">
        <f>IF(Tableau1[[#This Row],[Type de réponse]]='Paramètre (masquer)'!$A$10,Tableau1[[#This Row],[Nuit
LU/MA]],"")</f>
        <v/>
      </c>
      <c r="AF175" s="78" t="str">
        <f>IF(Tableau1[[#This Row],[Type de réponse]]='Paramètre (masquer)'!$A$10,Tableau1[[#This Row],[Nuit
MA/ME]],"")</f>
        <v/>
      </c>
      <c r="AG175" s="78" t="str">
        <f>IF(Tableau1[[#This Row],[Type de réponse]]='Paramètre (masquer)'!$A$10,Tableau1[[#This Row],[Nuit
ME/JE]],"")</f>
        <v/>
      </c>
      <c r="AH175" s="78" t="str">
        <f>IF(Tableau1[[#This Row],[Type de réponse]]='Paramètre (masquer)'!$A$10,Tableau1[[#This Row],[Nuit JE/VE]],"")</f>
        <v/>
      </c>
      <c r="AI175" s="78" t="str">
        <f>IF(Tableau1[[#This Row],[Type de réponse]]='Paramètre (masquer)'!$A$10,Tableau1[[#This Row],[Nuit
VE/SA]],"")</f>
        <v/>
      </c>
      <c r="AJ175" s="78" t="str">
        <f>IF(Tableau1[[#This Row],[Type de réponse]]='Paramètre (masquer)'!$A$10,Tableau1[[#This Row],[Nuit
SA/DI]],"")</f>
        <v/>
      </c>
      <c r="AK175" s="78" t="str">
        <f>IF(Tableau1[[#This Row],[Type de réponse]]='Paramètre (masquer)'!$A$10,Tableau1[[#This Row],[Nuit
DI/LU]],"")</f>
        <v/>
      </c>
      <c r="AL175" s="76" t="str">
        <f>IF(Tableau1[[#This Row],[Nuit
LU /MA]]="Oui",0,IF(Tableau1[[#This Row],[Nuit
LU /MA]]="Non",1,""))</f>
        <v/>
      </c>
      <c r="AM175" s="76" t="str">
        <f>IF(Tableau1[[#This Row],[Nuit
MA/ ME]]="Oui",0,IF(Tableau1[[#This Row],[Nuit
MA/ ME]]="Non",1,""))</f>
        <v/>
      </c>
      <c r="AN175" s="76" t="str">
        <f>IF(Tableau1[[#This Row],[Nuit
ME/ JE]]="Oui",0,IF(Tableau1[[#This Row],[Nuit
ME/ JE]]="Non",1,""))</f>
        <v/>
      </c>
      <c r="AO175" s="76" t="str">
        <f>IF(Tableau1[[#This Row],[Nuit JE/ VE]]="Oui",0,IF(Tableau1[[#This Row],[Nuit JE/ VE]]="Non",1,""))</f>
        <v/>
      </c>
      <c r="AP175" s="76" t="str">
        <f>IF(Tableau1[[#This Row],[Nuit
VE/ SA]]="Oui",0,IF(Tableau1[[#This Row],[Nuit
VE/ SA]]="Non",1,""))</f>
        <v/>
      </c>
      <c r="AQ175" s="76" t="str">
        <f>IF(Tableau1[[#This Row],[Nuit
SA/ DI]]="Oui",0,IF(Tableau1[[#This Row],[Nuit
SA/ DI]]="Non",1,""))</f>
        <v/>
      </c>
      <c r="AR175" s="76" t="str">
        <f>IF(Tableau1[[#This Row],[Nuit
DI/ LU]]="Oui",0,IF(Tableau1[[#This Row],[Nuit
DI/ LU]]="Non",1,""))</f>
        <v/>
      </c>
      <c r="AS175" s="76" t="str">
        <f>IF(Tableau1[[#This Row],[Type de réponse]]='Paramètre (masquer)'!$A$10,Tableau1[[#This Row],[FE]],"")</f>
        <v/>
      </c>
      <c r="AT175" s="76" t="str">
        <f>_xlfn.CONCAT(Tableau1[[#This Row],[LUN]:[DIM]])</f>
        <v/>
      </c>
      <c r="AU175" s="79"/>
      <c r="AV1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5" s="76" t="e">
        <f>Tableau1[[#This Row],[Nbre de nuits sur la période]]*Tableau1[[#This Row],[Nombre de train accédant / nuit *]]</f>
        <v>#VALUE!</v>
      </c>
      <c r="AY175" s="76" t="e">
        <f>Tableau1[[#This Row],[Uo voies - nuit]]*((59*400/1000)+5)</f>
        <v>#VALUE!</v>
      </c>
    </row>
    <row r="176" spans="1:51" ht="15.75">
      <c r="A176" s="51">
        <f t="shared" si="8"/>
        <v>163</v>
      </c>
      <c r="B176" s="85"/>
      <c r="C176" s="52" t="str">
        <f>IFERROR(VLOOKUP(Tableau1[[#This Row],[Site *
Un fichier Excel par DT]],Tableau7[[#All],[Nom de la gare]:[EIC]],5,FALSE),"")</f>
        <v/>
      </c>
      <c r="D176" s="77"/>
      <c r="E176" s="74"/>
      <c r="F176" s="74"/>
      <c r="G176" s="76"/>
      <c r="H176" s="72" t="str">
        <f>IF(Tableau1[[#This Row],[Régime d''utilisation (Quotidien ? Oui ou Non)]]="Oui","Oui","Non")</f>
        <v>Non</v>
      </c>
      <c r="I176" s="72" t="str">
        <f>IF(Tableau1[[#This Row],[Régime d''utilisation (Quotidien ? Oui ou Non)]]="Oui","Oui","Non")</f>
        <v>Non</v>
      </c>
      <c r="J176" s="72" t="str">
        <f>IF(Tableau1[[#This Row],[Régime d''utilisation (Quotidien ? Oui ou Non)]]="Oui","Oui","Non")</f>
        <v>Non</v>
      </c>
      <c r="K176" s="72" t="str">
        <f>IF(Tableau1[[#This Row],[Régime d''utilisation (Quotidien ? Oui ou Non)]]="Oui","Oui","Non")</f>
        <v>Non</v>
      </c>
      <c r="L176" s="72" t="str">
        <f>IF(Tableau1[[#This Row],[Régime d''utilisation (Quotidien ? Oui ou Non)]]="Oui","Oui","Non")</f>
        <v>Non</v>
      </c>
      <c r="M176" s="72" t="str">
        <f>IF(Tableau1[[#This Row],[Régime d''utilisation (Quotidien ? Oui ou Non)]]="Oui","Oui","Non")</f>
        <v>Non</v>
      </c>
      <c r="N176" s="72" t="str">
        <f>IF(Tableau1[[#This Row],[Régime d''utilisation (Quotidien ? Oui ou Non)]]="Oui","Oui","Non")</f>
        <v>Non</v>
      </c>
      <c r="O176" s="72" t="str">
        <f>IF(Tableau1[[#This Row],[Régime d''utilisation (Quotidien ? Oui ou Non)]]="Oui","Oui","Non")</f>
        <v>Non</v>
      </c>
      <c r="P176" s="76"/>
      <c r="Q176" s="76"/>
      <c r="R176" s="76"/>
      <c r="S176" s="52" t="str">
        <f t="shared" si="6"/>
        <v>Compris entre 00h00 et 5h00</v>
      </c>
      <c r="T176" s="76"/>
      <c r="U176" s="53" t="str">
        <f t="shared" si="7"/>
        <v>Voyageur</v>
      </c>
      <c r="V176" s="76"/>
      <c r="W176" s="76"/>
      <c r="X176" s="76"/>
      <c r="Y176" s="76"/>
      <c r="Z176" s="76"/>
      <c r="AA176" s="76"/>
      <c r="AB176" s="53">
        <f>400</f>
        <v>400</v>
      </c>
      <c r="AC176" s="78" t="str">
        <f>IF(Tableau1[[#This Row],[Type de réponse]]='Paramètre (masquer)'!$A$10,Tableau1[[#This Row],[Période de début *]],"")</f>
        <v/>
      </c>
      <c r="AD176" s="78" t="str">
        <f>IF(Tableau1[[#This Row],[Type de réponse]]='Paramètre (masquer)'!$A$10,Tableau1[[#This Row],[Période de fin *]],"")</f>
        <v/>
      </c>
      <c r="AE176" s="78" t="str">
        <f>IF(Tableau1[[#This Row],[Type de réponse]]='Paramètre (masquer)'!$A$10,Tableau1[[#This Row],[Nuit
LU/MA]],"")</f>
        <v/>
      </c>
      <c r="AF176" s="78" t="str">
        <f>IF(Tableau1[[#This Row],[Type de réponse]]='Paramètre (masquer)'!$A$10,Tableau1[[#This Row],[Nuit
MA/ME]],"")</f>
        <v/>
      </c>
      <c r="AG176" s="78" t="str">
        <f>IF(Tableau1[[#This Row],[Type de réponse]]='Paramètre (masquer)'!$A$10,Tableau1[[#This Row],[Nuit
ME/JE]],"")</f>
        <v/>
      </c>
      <c r="AH176" s="78" t="str">
        <f>IF(Tableau1[[#This Row],[Type de réponse]]='Paramètre (masquer)'!$A$10,Tableau1[[#This Row],[Nuit JE/VE]],"")</f>
        <v/>
      </c>
      <c r="AI176" s="78" t="str">
        <f>IF(Tableau1[[#This Row],[Type de réponse]]='Paramètre (masquer)'!$A$10,Tableau1[[#This Row],[Nuit
VE/SA]],"")</f>
        <v/>
      </c>
      <c r="AJ176" s="78" t="str">
        <f>IF(Tableau1[[#This Row],[Type de réponse]]='Paramètre (masquer)'!$A$10,Tableau1[[#This Row],[Nuit
SA/DI]],"")</f>
        <v/>
      </c>
      <c r="AK176" s="78" t="str">
        <f>IF(Tableau1[[#This Row],[Type de réponse]]='Paramètre (masquer)'!$A$10,Tableau1[[#This Row],[Nuit
DI/LU]],"")</f>
        <v/>
      </c>
      <c r="AL176" s="76" t="str">
        <f>IF(Tableau1[[#This Row],[Nuit
LU /MA]]="Oui",0,IF(Tableau1[[#This Row],[Nuit
LU /MA]]="Non",1,""))</f>
        <v/>
      </c>
      <c r="AM176" s="76" t="str">
        <f>IF(Tableau1[[#This Row],[Nuit
MA/ ME]]="Oui",0,IF(Tableau1[[#This Row],[Nuit
MA/ ME]]="Non",1,""))</f>
        <v/>
      </c>
      <c r="AN176" s="76" t="str">
        <f>IF(Tableau1[[#This Row],[Nuit
ME/ JE]]="Oui",0,IF(Tableau1[[#This Row],[Nuit
ME/ JE]]="Non",1,""))</f>
        <v/>
      </c>
      <c r="AO176" s="76" t="str">
        <f>IF(Tableau1[[#This Row],[Nuit JE/ VE]]="Oui",0,IF(Tableau1[[#This Row],[Nuit JE/ VE]]="Non",1,""))</f>
        <v/>
      </c>
      <c r="AP176" s="76" t="str">
        <f>IF(Tableau1[[#This Row],[Nuit
VE/ SA]]="Oui",0,IF(Tableau1[[#This Row],[Nuit
VE/ SA]]="Non",1,""))</f>
        <v/>
      </c>
      <c r="AQ176" s="76" t="str">
        <f>IF(Tableau1[[#This Row],[Nuit
SA/ DI]]="Oui",0,IF(Tableau1[[#This Row],[Nuit
SA/ DI]]="Non",1,""))</f>
        <v/>
      </c>
      <c r="AR176" s="76" t="str">
        <f>IF(Tableau1[[#This Row],[Nuit
DI/ LU]]="Oui",0,IF(Tableau1[[#This Row],[Nuit
DI/ LU]]="Non",1,""))</f>
        <v/>
      </c>
      <c r="AS176" s="76" t="str">
        <f>IF(Tableau1[[#This Row],[Type de réponse]]='Paramètre (masquer)'!$A$10,Tableau1[[#This Row],[FE]],"")</f>
        <v/>
      </c>
      <c r="AT176" s="76" t="str">
        <f>_xlfn.CONCAT(Tableau1[[#This Row],[LUN]:[DIM]])</f>
        <v/>
      </c>
      <c r="AU176" s="79"/>
      <c r="AV1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6" s="76" t="e">
        <f>Tableau1[[#This Row],[Nbre de nuits sur la période]]*Tableau1[[#This Row],[Nombre de train accédant / nuit *]]</f>
        <v>#VALUE!</v>
      </c>
      <c r="AY176" s="76" t="e">
        <f>Tableau1[[#This Row],[Uo voies - nuit]]*((59*400/1000)+5)</f>
        <v>#VALUE!</v>
      </c>
    </row>
    <row r="177" spans="1:51" ht="15.75">
      <c r="A177" s="51">
        <f t="shared" si="8"/>
        <v>164</v>
      </c>
      <c r="B177" s="85"/>
      <c r="C177" s="52" t="str">
        <f>IFERROR(VLOOKUP(Tableau1[[#This Row],[Site *
Un fichier Excel par DT]],Tableau7[[#All],[Nom de la gare]:[EIC]],5,FALSE),"")</f>
        <v/>
      </c>
      <c r="D177" s="77"/>
      <c r="E177" s="74"/>
      <c r="F177" s="74"/>
      <c r="G177" s="76"/>
      <c r="H177" s="72" t="str">
        <f>IF(Tableau1[[#This Row],[Régime d''utilisation (Quotidien ? Oui ou Non)]]="Oui","Oui","Non")</f>
        <v>Non</v>
      </c>
      <c r="I177" s="72" t="str">
        <f>IF(Tableau1[[#This Row],[Régime d''utilisation (Quotidien ? Oui ou Non)]]="Oui","Oui","Non")</f>
        <v>Non</v>
      </c>
      <c r="J177" s="72" t="str">
        <f>IF(Tableau1[[#This Row],[Régime d''utilisation (Quotidien ? Oui ou Non)]]="Oui","Oui","Non")</f>
        <v>Non</v>
      </c>
      <c r="K177" s="72" t="str">
        <f>IF(Tableau1[[#This Row],[Régime d''utilisation (Quotidien ? Oui ou Non)]]="Oui","Oui","Non")</f>
        <v>Non</v>
      </c>
      <c r="L177" s="72" t="str">
        <f>IF(Tableau1[[#This Row],[Régime d''utilisation (Quotidien ? Oui ou Non)]]="Oui","Oui","Non")</f>
        <v>Non</v>
      </c>
      <c r="M177" s="72" t="str">
        <f>IF(Tableau1[[#This Row],[Régime d''utilisation (Quotidien ? Oui ou Non)]]="Oui","Oui","Non")</f>
        <v>Non</v>
      </c>
      <c r="N177" s="72" t="str">
        <f>IF(Tableau1[[#This Row],[Régime d''utilisation (Quotidien ? Oui ou Non)]]="Oui","Oui","Non")</f>
        <v>Non</v>
      </c>
      <c r="O177" s="72" t="str">
        <f>IF(Tableau1[[#This Row],[Régime d''utilisation (Quotidien ? Oui ou Non)]]="Oui","Oui","Non")</f>
        <v>Non</v>
      </c>
      <c r="P177" s="76"/>
      <c r="Q177" s="76"/>
      <c r="R177" s="76"/>
      <c r="S177" s="52" t="str">
        <f t="shared" si="6"/>
        <v>Compris entre 00h00 et 5h00</v>
      </c>
      <c r="T177" s="76"/>
      <c r="U177" s="53" t="str">
        <f t="shared" si="7"/>
        <v>Voyageur</v>
      </c>
      <c r="V177" s="76"/>
      <c r="W177" s="76"/>
      <c r="X177" s="76"/>
      <c r="Y177" s="76"/>
      <c r="Z177" s="76"/>
      <c r="AA177" s="76"/>
      <c r="AB177" s="53">
        <f>400</f>
        <v>400</v>
      </c>
      <c r="AC177" s="78" t="str">
        <f>IF(Tableau1[[#This Row],[Type de réponse]]='Paramètre (masquer)'!$A$10,Tableau1[[#This Row],[Période de début *]],"")</f>
        <v/>
      </c>
      <c r="AD177" s="78" t="str">
        <f>IF(Tableau1[[#This Row],[Type de réponse]]='Paramètre (masquer)'!$A$10,Tableau1[[#This Row],[Période de fin *]],"")</f>
        <v/>
      </c>
      <c r="AE177" s="78" t="str">
        <f>IF(Tableau1[[#This Row],[Type de réponse]]='Paramètre (masquer)'!$A$10,Tableau1[[#This Row],[Nuit
LU/MA]],"")</f>
        <v/>
      </c>
      <c r="AF177" s="78" t="str">
        <f>IF(Tableau1[[#This Row],[Type de réponse]]='Paramètre (masquer)'!$A$10,Tableau1[[#This Row],[Nuit
MA/ME]],"")</f>
        <v/>
      </c>
      <c r="AG177" s="78" t="str">
        <f>IF(Tableau1[[#This Row],[Type de réponse]]='Paramètre (masquer)'!$A$10,Tableau1[[#This Row],[Nuit
ME/JE]],"")</f>
        <v/>
      </c>
      <c r="AH177" s="78" t="str">
        <f>IF(Tableau1[[#This Row],[Type de réponse]]='Paramètre (masquer)'!$A$10,Tableau1[[#This Row],[Nuit JE/VE]],"")</f>
        <v/>
      </c>
      <c r="AI177" s="78" t="str">
        <f>IF(Tableau1[[#This Row],[Type de réponse]]='Paramètre (masquer)'!$A$10,Tableau1[[#This Row],[Nuit
VE/SA]],"")</f>
        <v/>
      </c>
      <c r="AJ177" s="78" t="str">
        <f>IF(Tableau1[[#This Row],[Type de réponse]]='Paramètre (masquer)'!$A$10,Tableau1[[#This Row],[Nuit
SA/DI]],"")</f>
        <v/>
      </c>
      <c r="AK177" s="78" t="str">
        <f>IF(Tableau1[[#This Row],[Type de réponse]]='Paramètre (masquer)'!$A$10,Tableau1[[#This Row],[Nuit
DI/LU]],"")</f>
        <v/>
      </c>
      <c r="AL177" s="76" t="str">
        <f>IF(Tableau1[[#This Row],[Nuit
LU /MA]]="Oui",0,IF(Tableau1[[#This Row],[Nuit
LU /MA]]="Non",1,""))</f>
        <v/>
      </c>
      <c r="AM177" s="76" t="str">
        <f>IF(Tableau1[[#This Row],[Nuit
MA/ ME]]="Oui",0,IF(Tableau1[[#This Row],[Nuit
MA/ ME]]="Non",1,""))</f>
        <v/>
      </c>
      <c r="AN177" s="76" t="str">
        <f>IF(Tableau1[[#This Row],[Nuit
ME/ JE]]="Oui",0,IF(Tableau1[[#This Row],[Nuit
ME/ JE]]="Non",1,""))</f>
        <v/>
      </c>
      <c r="AO177" s="76" t="str">
        <f>IF(Tableau1[[#This Row],[Nuit JE/ VE]]="Oui",0,IF(Tableau1[[#This Row],[Nuit JE/ VE]]="Non",1,""))</f>
        <v/>
      </c>
      <c r="AP177" s="76" t="str">
        <f>IF(Tableau1[[#This Row],[Nuit
VE/ SA]]="Oui",0,IF(Tableau1[[#This Row],[Nuit
VE/ SA]]="Non",1,""))</f>
        <v/>
      </c>
      <c r="AQ177" s="76" t="str">
        <f>IF(Tableau1[[#This Row],[Nuit
SA/ DI]]="Oui",0,IF(Tableau1[[#This Row],[Nuit
SA/ DI]]="Non",1,""))</f>
        <v/>
      </c>
      <c r="AR177" s="76" t="str">
        <f>IF(Tableau1[[#This Row],[Nuit
DI/ LU]]="Oui",0,IF(Tableau1[[#This Row],[Nuit
DI/ LU]]="Non",1,""))</f>
        <v/>
      </c>
      <c r="AS177" s="76" t="str">
        <f>IF(Tableau1[[#This Row],[Type de réponse]]='Paramètre (masquer)'!$A$10,Tableau1[[#This Row],[FE]],"")</f>
        <v/>
      </c>
      <c r="AT177" s="76" t="str">
        <f>_xlfn.CONCAT(Tableau1[[#This Row],[LUN]:[DIM]])</f>
        <v/>
      </c>
      <c r="AU177" s="79"/>
      <c r="AV1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7" s="76" t="e">
        <f>Tableau1[[#This Row],[Nbre de nuits sur la période]]*Tableau1[[#This Row],[Nombre de train accédant / nuit *]]</f>
        <v>#VALUE!</v>
      </c>
      <c r="AY177" s="76" t="e">
        <f>Tableau1[[#This Row],[Uo voies - nuit]]*((59*400/1000)+5)</f>
        <v>#VALUE!</v>
      </c>
    </row>
    <row r="178" spans="1:51" ht="15.75">
      <c r="A178" s="51">
        <f t="shared" si="8"/>
        <v>165</v>
      </c>
      <c r="B178" s="85"/>
      <c r="C178" s="52" t="str">
        <f>IFERROR(VLOOKUP(Tableau1[[#This Row],[Site *
Un fichier Excel par DT]],Tableau7[[#All],[Nom de la gare]:[EIC]],5,FALSE),"")</f>
        <v/>
      </c>
      <c r="D178" s="77"/>
      <c r="E178" s="74"/>
      <c r="F178" s="74"/>
      <c r="G178" s="76"/>
      <c r="H178" s="72" t="str">
        <f>IF(Tableau1[[#This Row],[Régime d''utilisation (Quotidien ? Oui ou Non)]]="Oui","Oui","Non")</f>
        <v>Non</v>
      </c>
      <c r="I178" s="72" t="str">
        <f>IF(Tableau1[[#This Row],[Régime d''utilisation (Quotidien ? Oui ou Non)]]="Oui","Oui","Non")</f>
        <v>Non</v>
      </c>
      <c r="J178" s="72" t="str">
        <f>IF(Tableau1[[#This Row],[Régime d''utilisation (Quotidien ? Oui ou Non)]]="Oui","Oui","Non")</f>
        <v>Non</v>
      </c>
      <c r="K178" s="72" t="str">
        <f>IF(Tableau1[[#This Row],[Régime d''utilisation (Quotidien ? Oui ou Non)]]="Oui","Oui","Non")</f>
        <v>Non</v>
      </c>
      <c r="L178" s="72" t="str">
        <f>IF(Tableau1[[#This Row],[Régime d''utilisation (Quotidien ? Oui ou Non)]]="Oui","Oui","Non")</f>
        <v>Non</v>
      </c>
      <c r="M178" s="72" t="str">
        <f>IF(Tableau1[[#This Row],[Régime d''utilisation (Quotidien ? Oui ou Non)]]="Oui","Oui","Non")</f>
        <v>Non</v>
      </c>
      <c r="N178" s="72" t="str">
        <f>IF(Tableau1[[#This Row],[Régime d''utilisation (Quotidien ? Oui ou Non)]]="Oui","Oui","Non")</f>
        <v>Non</v>
      </c>
      <c r="O178" s="72" t="str">
        <f>IF(Tableau1[[#This Row],[Régime d''utilisation (Quotidien ? Oui ou Non)]]="Oui","Oui","Non")</f>
        <v>Non</v>
      </c>
      <c r="P178" s="76"/>
      <c r="Q178" s="76"/>
      <c r="R178" s="76"/>
      <c r="S178" s="52" t="str">
        <f t="shared" si="6"/>
        <v>Compris entre 00h00 et 5h00</v>
      </c>
      <c r="T178" s="76"/>
      <c r="U178" s="53" t="str">
        <f t="shared" si="7"/>
        <v>Voyageur</v>
      </c>
      <c r="V178" s="76"/>
      <c r="W178" s="76"/>
      <c r="X178" s="76"/>
      <c r="Y178" s="76"/>
      <c r="Z178" s="76"/>
      <c r="AA178" s="76"/>
      <c r="AB178" s="53">
        <f>400</f>
        <v>400</v>
      </c>
      <c r="AC178" s="78" t="str">
        <f>IF(Tableau1[[#This Row],[Type de réponse]]='Paramètre (masquer)'!$A$10,Tableau1[[#This Row],[Période de début *]],"")</f>
        <v/>
      </c>
      <c r="AD178" s="78" t="str">
        <f>IF(Tableau1[[#This Row],[Type de réponse]]='Paramètre (masquer)'!$A$10,Tableau1[[#This Row],[Période de fin *]],"")</f>
        <v/>
      </c>
      <c r="AE178" s="78" t="str">
        <f>IF(Tableau1[[#This Row],[Type de réponse]]='Paramètre (masquer)'!$A$10,Tableau1[[#This Row],[Nuit
LU/MA]],"")</f>
        <v/>
      </c>
      <c r="AF178" s="78" t="str">
        <f>IF(Tableau1[[#This Row],[Type de réponse]]='Paramètre (masquer)'!$A$10,Tableau1[[#This Row],[Nuit
MA/ME]],"")</f>
        <v/>
      </c>
      <c r="AG178" s="78" t="str">
        <f>IF(Tableau1[[#This Row],[Type de réponse]]='Paramètre (masquer)'!$A$10,Tableau1[[#This Row],[Nuit
ME/JE]],"")</f>
        <v/>
      </c>
      <c r="AH178" s="78" t="str">
        <f>IF(Tableau1[[#This Row],[Type de réponse]]='Paramètre (masquer)'!$A$10,Tableau1[[#This Row],[Nuit JE/VE]],"")</f>
        <v/>
      </c>
      <c r="AI178" s="78" t="str">
        <f>IF(Tableau1[[#This Row],[Type de réponse]]='Paramètre (masquer)'!$A$10,Tableau1[[#This Row],[Nuit
VE/SA]],"")</f>
        <v/>
      </c>
      <c r="AJ178" s="78" t="str">
        <f>IF(Tableau1[[#This Row],[Type de réponse]]='Paramètre (masquer)'!$A$10,Tableau1[[#This Row],[Nuit
SA/DI]],"")</f>
        <v/>
      </c>
      <c r="AK178" s="78" t="str">
        <f>IF(Tableau1[[#This Row],[Type de réponse]]='Paramètre (masquer)'!$A$10,Tableau1[[#This Row],[Nuit
DI/LU]],"")</f>
        <v/>
      </c>
      <c r="AL178" s="76" t="str">
        <f>IF(Tableau1[[#This Row],[Nuit
LU /MA]]="Oui",0,IF(Tableau1[[#This Row],[Nuit
LU /MA]]="Non",1,""))</f>
        <v/>
      </c>
      <c r="AM178" s="76" t="str">
        <f>IF(Tableau1[[#This Row],[Nuit
MA/ ME]]="Oui",0,IF(Tableau1[[#This Row],[Nuit
MA/ ME]]="Non",1,""))</f>
        <v/>
      </c>
      <c r="AN178" s="76" t="str">
        <f>IF(Tableau1[[#This Row],[Nuit
ME/ JE]]="Oui",0,IF(Tableau1[[#This Row],[Nuit
ME/ JE]]="Non",1,""))</f>
        <v/>
      </c>
      <c r="AO178" s="76" t="str">
        <f>IF(Tableau1[[#This Row],[Nuit JE/ VE]]="Oui",0,IF(Tableau1[[#This Row],[Nuit JE/ VE]]="Non",1,""))</f>
        <v/>
      </c>
      <c r="AP178" s="76" t="str">
        <f>IF(Tableau1[[#This Row],[Nuit
VE/ SA]]="Oui",0,IF(Tableau1[[#This Row],[Nuit
VE/ SA]]="Non",1,""))</f>
        <v/>
      </c>
      <c r="AQ178" s="76" t="str">
        <f>IF(Tableau1[[#This Row],[Nuit
SA/ DI]]="Oui",0,IF(Tableau1[[#This Row],[Nuit
SA/ DI]]="Non",1,""))</f>
        <v/>
      </c>
      <c r="AR178" s="76" t="str">
        <f>IF(Tableau1[[#This Row],[Nuit
DI/ LU]]="Oui",0,IF(Tableau1[[#This Row],[Nuit
DI/ LU]]="Non",1,""))</f>
        <v/>
      </c>
      <c r="AS178" s="76" t="str">
        <f>IF(Tableau1[[#This Row],[Type de réponse]]='Paramètre (masquer)'!$A$10,Tableau1[[#This Row],[FE]],"")</f>
        <v/>
      </c>
      <c r="AT178" s="76" t="str">
        <f>_xlfn.CONCAT(Tableau1[[#This Row],[LUN]:[DIM]])</f>
        <v/>
      </c>
      <c r="AU178" s="79"/>
      <c r="AV1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8" s="76" t="e">
        <f>Tableau1[[#This Row],[Nbre de nuits sur la période]]*Tableau1[[#This Row],[Nombre de train accédant / nuit *]]</f>
        <v>#VALUE!</v>
      </c>
      <c r="AY178" s="76" t="e">
        <f>Tableau1[[#This Row],[Uo voies - nuit]]*((59*400/1000)+5)</f>
        <v>#VALUE!</v>
      </c>
    </row>
    <row r="179" spans="1:51" ht="15.75">
      <c r="A179" s="51">
        <f t="shared" si="8"/>
        <v>166</v>
      </c>
      <c r="B179" s="85"/>
      <c r="C179" s="52" t="str">
        <f>IFERROR(VLOOKUP(Tableau1[[#This Row],[Site *
Un fichier Excel par DT]],Tableau7[[#All],[Nom de la gare]:[EIC]],5,FALSE),"")</f>
        <v/>
      </c>
      <c r="D179" s="77"/>
      <c r="E179" s="74"/>
      <c r="F179" s="74"/>
      <c r="G179" s="76"/>
      <c r="H179" s="72" t="str">
        <f>IF(Tableau1[[#This Row],[Régime d''utilisation (Quotidien ? Oui ou Non)]]="Oui","Oui","Non")</f>
        <v>Non</v>
      </c>
      <c r="I179" s="72" t="str">
        <f>IF(Tableau1[[#This Row],[Régime d''utilisation (Quotidien ? Oui ou Non)]]="Oui","Oui","Non")</f>
        <v>Non</v>
      </c>
      <c r="J179" s="72" t="str">
        <f>IF(Tableau1[[#This Row],[Régime d''utilisation (Quotidien ? Oui ou Non)]]="Oui","Oui","Non")</f>
        <v>Non</v>
      </c>
      <c r="K179" s="72" t="str">
        <f>IF(Tableau1[[#This Row],[Régime d''utilisation (Quotidien ? Oui ou Non)]]="Oui","Oui","Non")</f>
        <v>Non</v>
      </c>
      <c r="L179" s="72" t="str">
        <f>IF(Tableau1[[#This Row],[Régime d''utilisation (Quotidien ? Oui ou Non)]]="Oui","Oui","Non")</f>
        <v>Non</v>
      </c>
      <c r="M179" s="72" t="str">
        <f>IF(Tableau1[[#This Row],[Régime d''utilisation (Quotidien ? Oui ou Non)]]="Oui","Oui","Non")</f>
        <v>Non</v>
      </c>
      <c r="N179" s="72" t="str">
        <f>IF(Tableau1[[#This Row],[Régime d''utilisation (Quotidien ? Oui ou Non)]]="Oui","Oui","Non")</f>
        <v>Non</v>
      </c>
      <c r="O179" s="72" t="str">
        <f>IF(Tableau1[[#This Row],[Régime d''utilisation (Quotidien ? Oui ou Non)]]="Oui","Oui","Non")</f>
        <v>Non</v>
      </c>
      <c r="P179" s="76"/>
      <c r="Q179" s="76"/>
      <c r="R179" s="76"/>
      <c r="S179" s="52" t="str">
        <f t="shared" si="6"/>
        <v>Compris entre 00h00 et 5h00</v>
      </c>
      <c r="T179" s="76"/>
      <c r="U179" s="53" t="str">
        <f t="shared" si="7"/>
        <v>Voyageur</v>
      </c>
      <c r="V179" s="76"/>
      <c r="W179" s="76"/>
      <c r="X179" s="76"/>
      <c r="Y179" s="76"/>
      <c r="Z179" s="76"/>
      <c r="AA179" s="76"/>
      <c r="AB179" s="53">
        <f>400</f>
        <v>400</v>
      </c>
      <c r="AC179" s="78" t="str">
        <f>IF(Tableau1[[#This Row],[Type de réponse]]='Paramètre (masquer)'!$A$10,Tableau1[[#This Row],[Période de début *]],"")</f>
        <v/>
      </c>
      <c r="AD179" s="78" t="str">
        <f>IF(Tableau1[[#This Row],[Type de réponse]]='Paramètre (masquer)'!$A$10,Tableau1[[#This Row],[Période de fin *]],"")</f>
        <v/>
      </c>
      <c r="AE179" s="78" t="str">
        <f>IF(Tableau1[[#This Row],[Type de réponse]]='Paramètre (masquer)'!$A$10,Tableau1[[#This Row],[Nuit
LU/MA]],"")</f>
        <v/>
      </c>
      <c r="AF179" s="78" t="str">
        <f>IF(Tableau1[[#This Row],[Type de réponse]]='Paramètre (masquer)'!$A$10,Tableau1[[#This Row],[Nuit
MA/ME]],"")</f>
        <v/>
      </c>
      <c r="AG179" s="78" t="str">
        <f>IF(Tableau1[[#This Row],[Type de réponse]]='Paramètre (masquer)'!$A$10,Tableau1[[#This Row],[Nuit
ME/JE]],"")</f>
        <v/>
      </c>
      <c r="AH179" s="78" t="str">
        <f>IF(Tableau1[[#This Row],[Type de réponse]]='Paramètre (masquer)'!$A$10,Tableau1[[#This Row],[Nuit JE/VE]],"")</f>
        <v/>
      </c>
      <c r="AI179" s="78" t="str">
        <f>IF(Tableau1[[#This Row],[Type de réponse]]='Paramètre (masquer)'!$A$10,Tableau1[[#This Row],[Nuit
VE/SA]],"")</f>
        <v/>
      </c>
      <c r="AJ179" s="78" t="str">
        <f>IF(Tableau1[[#This Row],[Type de réponse]]='Paramètre (masquer)'!$A$10,Tableau1[[#This Row],[Nuit
SA/DI]],"")</f>
        <v/>
      </c>
      <c r="AK179" s="78" t="str">
        <f>IF(Tableau1[[#This Row],[Type de réponse]]='Paramètre (masquer)'!$A$10,Tableau1[[#This Row],[Nuit
DI/LU]],"")</f>
        <v/>
      </c>
      <c r="AL179" s="76" t="str">
        <f>IF(Tableau1[[#This Row],[Nuit
LU /MA]]="Oui",0,IF(Tableau1[[#This Row],[Nuit
LU /MA]]="Non",1,""))</f>
        <v/>
      </c>
      <c r="AM179" s="76" t="str">
        <f>IF(Tableau1[[#This Row],[Nuit
MA/ ME]]="Oui",0,IF(Tableau1[[#This Row],[Nuit
MA/ ME]]="Non",1,""))</f>
        <v/>
      </c>
      <c r="AN179" s="76" t="str">
        <f>IF(Tableau1[[#This Row],[Nuit
ME/ JE]]="Oui",0,IF(Tableau1[[#This Row],[Nuit
ME/ JE]]="Non",1,""))</f>
        <v/>
      </c>
      <c r="AO179" s="76" t="str">
        <f>IF(Tableau1[[#This Row],[Nuit JE/ VE]]="Oui",0,IF(Tableau1[[#This Row],[Nuit JE/ VE]]="Non",1,""))</f>
        <v/>
      </c>
      <c r="AP179" s="76" t="str">
        <f>IF(Tableau1[[#This Row],[Nuit
VE/ SA]]="Oui",0,IF(Tableau1[[#This Row],[Nuit
VE/ SA]]="Non",1,""))</f>
        <v/>
      </c>
      <c r="AQ179" s="76" t="str">
        <f>IF(Tableau1[[#This Row],[Nuit
SA/ DI]]="Oui",0,IF(Tableau1[[#This Row],[Nuit
SA/ DI]]="Non",1,""))</f>
        <v/>
      </c>
      <c r="AR179" s="76" t="str">
        <f>IF(Tableau1[[#This Row],[Nuit
DI/ LU]]="Oui",0,IF(Tableau1[[#This Row],[Nuit
DI/ LU]]="Non",1,""))</f>
        <v/>
      </c>
      <c r="AS179" s="76" t="str">
        <f>IF(Tableau1[[#This Row],[Type de réponse]]='Paramètre (masquer)'!$A$10,Tableau1[[#This Row],[FE]],"")</f>
        <v/>
      </c>
      <c r="AT179" s="76" t="str">
        <f>_xlfn.CONCAT(Tableau1[[#This Row],[LUN]:[DIM]])</f>
        <v/>
      </c>
      <c r="AU179" s="79"/>
      <c r="AV1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9" s="76" t="e">
        <f>Tableau1[[#This Row],[Nbre de nuits sur la période]]*Tableau1[[#This Row],[Nombre de train accédant / nuit *]]</f>
        <v>#VALUE!</v>
      </c>
      <c r="AY179" s="76" t="e">
        <f>Tableau1[[#This Row],[Uo voies - nuit]]*((59*400/1000)+5)</f>
        <v>#VALUE!</v>
      </c>
    </row>
    <row r="180" spans="1:51" ht="15.75">
      <c r="A180" s="51">
        <f t="shared" si="8"/>
        <v>167</v>
      </c>
      <c r="B180" s="85"/>
      <c r="C180" s="52" t="str">
        <f>IFERROR(VLOOKUP(Tableau1[[#This Row],[Site *
Un fichier Excel par DT]],Tableau7[[#All],[Nom de la gare]:[EIC]],5,FALSE),"")</f>
        <v/>
      </c>
      <c r="D180" s="77"/>
      <c r="E180" s="74"/>
      <c r="F180" s="74"/>
      <c r="G180" s="76"/>
      <c r="H180" s="72" t="str">
        <f>IF(Tableau1[[#This Row],[Régime d''utilisation (Quotidien ? Oui ou Non)]]="Oui","Oui","Non")</f>
        <v>Non</v>
      </c>
      <c r="I180" s="72" t="str">
        <f>IF(Tableau1[[#This Row],[Régime d''utilisation (Quotidien ? Oui ou Non)]]="Oui","Oui","Non")</f>
        <v>Non</v>
      </c>
      <c r="J180" s="72" t="str">
        <f>IF(Tableau1[[#This Row],[Régime d''utilisation (Quotidien ? Oui ou Non)]]="Oui","Oui","Non")</f>
        <v>Non</v>
      </c>
      <c r="K180" s="72" t="str">
        <f>IF(Tableau1[[#This Row],[Régime d''utilisation (Quotidien ? Oui ou Non)]]="Oui","Oui","Non")</f>
        <v>Non</v>
      </c>
      <c r="L180" s="72" t="str">
        <f>IF(Tableau1[[#This Row],[Régime d''utilisation (Quotidien ? Oui ou Non)]]="Oui","Oui","Non")</f>
        <v>Non</v>
      </c>
      <c r="M180" s="72" t="str">
        <f>IF(Tableau1[[#This Row],[Régime d''utilisation (Quotidien ? Oui ou Non)]]="Oui","Oui","Non")</f>
        <v>Non</v>
      </c>
      <c r="N180" s="72" t="str">
        <f>IF(Tableau1[[#This Row],[Régime d''utilisation (Quotidien ? Oui ou Non)]]="Oui","Oui","Non")</f>
        <v>Non</v>
      </c>
      <c r="O180" s="72" t="str">
        <f>IF(Tableau1[[#This Row],[Régime d''utilisation (Quotidien ? Oui ou Non)]]="Oui","Oui","Non")</f>
        <v>Non</v>
      </c>
      <c r="P180" s="76"/>
      <c r="Q180" s="76"/>
      <c r="R180" s="76"/>
      <c r="S180" s="52" t="str">
        <f t="shared" si="6"/>
        <v>Compris entre 00h00 et 5h00</v>
      </c>
      <c r="T180" s="76"/>
      <c r="U180" s="53" t="str">
        <f t="shared" si="7"/>
        <v>Voyageur</v>
      </c>
      <c r="V180" s="76"/>
      <c r="W180" s="76"/>
      <c r="X180" s="76"/>
      <c r="Y180" s="76"/>
      <c r="Z180" s="76"/>
      <c r="AA180" s="76"/>
      <c r="AB180" s="53">
        <f>400</f>
        <v>400</v>
      </c>
      <c r="AC180" s="78" t="str">
        <f>IF(Tableau1[[#This Row],[Type de réponse]]='Paramètre (masquer)'!$A$10,Tableau1[[#This Row],[Période de début *]],"")</f>
        <v/>
      </c>
      <c r="AD180" s="78" t="str">
        <f>IF(Tableau1[[#This Row],[Type de réponse]]='Paramètre (masquer)'!$A$10,Tableau1[[#This Row],[Période de fin *]],"")</f>
        <v/>
      </c>
      <c r="AE180" s="78" t="str">
        <f>IF(Tableau1[[#This Row],[Type de réponse]]='Paramètre (masquer)'!$A$10,Tableau1[[#This Row],[Nuit
LU/MA]],"")</f>
        <v/>
      </c>
      <c r="AF180" s="78" t="str">
        <f>IF(Tableau1[[#This Row],[Type de réponse]]='Paramètre (masquer)'!$A$10,Tableau1[[#This Row],[Nuit
MA/ME]],"")</f>
        <v/>
      </c>
      <c r="AG180" s="78" t="str">
        <f>IF(Tableau1[[#This Row],[Type de réponse]]='Paramètre (masquer)'!$A$10,Tableau1[[#This Row],[Nuit
ME/JE]],"")</f>
        <v/>
      </c>
      <c r="AH180" s="78" t="str">
        <f>IF(Tableau1[[#This Row],[Type de réponse]]='Paramètre (masquer)'!$A$10,Tableau1[[#This Row],[Nuit JE/VE]],"")</f>
        <v/>
      </c>
      <c r="AI180" s="78" t="str">
        <f>IF(Tableau1[[#This Row],[Type de réponse]]='Paramètre (masquer)'!$A$10,Tableau1[[#This Row],[Nuit
VE/SA]],"")</f>
        <v/>
      </c>
      <c r="AJ180" s="78" t="str">
        <f>IF(Tableau1[[#This Row],[Type de réponse]]='Paramètre (masquer)'!$A$10,Tableau1[[#This Row],[Nuit
SA/DI]],"")</f>
        <v/>
      </c>
      <c r="AK180" s="78" t="str">
        <f>IF(Tableau1[[#This Row],[Type de réponse]]='Paramètre (masquer)'!$A$10,Tableau1[[#This Row],[Nuit
DI/LU]],"")</f>
        <v/>
      </c>
      <c r="AL180" s="76" t="str">
        <f>IF(Tableau1[[#This Row],[Nuit
LU /MA]]="Oui",0,IF(Tableau1[[#This Row],[Nuit
LU /MA]]="Non",1,""))</f>
        <v/>
      </c>
      <c r="AM180" s="76" t="str">
        <f>IF(Tableau1[[#This Row],[Nuit
MA/ ME]]="Oui",0,IF(Tableau1[[#This Row],[Nuit
MA/ ME]]="Non",1,""))</f>
        <v/>
      </c>
      <c r="AN180" s="76" t="str">
        <f>IF(Tableau1[[#This Row],[Nuit
ME/ JE]]="Oui",0,IF(Tableau1[[#This Row],[Nuit
ME/ JE]]="Non",1,""))</f>
        <v/>
      </c>
      <c r="AO180" s="76" t="str">
        <f>IF(Tableau1[[#This Row],[Nuit JE/ VE]]="Oui",0,IF(Tableau1[[#This Row],[Nuit JE/ VE]]="Non",1,""))</f>
        <v/>
      </c>
      <c r="AP180" s="76" t="str">
        <f>IF(Tableau1[[#This Row],[Nuit
VE/ SA]]="Oui",0,IF(Tableau1[[#This Row],[Nuit
VE/ SA]]="Non",1,""))</f>
        <v/>
      </c>
      <c r="AQ180" s="76" t="str">
        <f>IF(Tableau1[[#This Row],[Nuit
SA/ DI]]="Oui",0,IF(Tableau1[[#This Row],[Nuit
SA/ DI]]="Non",1,""))</f>
        <v/>
      </c>
      <c r="AR180" s="76" t="str">
        <f>IF(Tableau1[[#This Row],[Nuit
DI/ LU]]="Oui",0,IF(Tableau1[[#This Row],[Nuit
DI/ LU]]="Non",1,""))</f>
        <v/>
      </c>
      <c r="AS180" s="76" t="str">
        <f>IF(Tableau1[[#This Row],[Type de réponse]]='Paramètre (masquer)'!$A$10,Tableau1[[#This Row],[FE]],"")</f>
        <v/>
      </c>
      <c r="AT180" s="76" t="str">
        <f>_xlfn.CONCAT(Tableau1[[#This Row],[LUN]:[DIM]])</f>
        <v/>
      </c>
      <c r="AU180" s="79"/>
      <c r="AV1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0" s="76" t="e">
        <f>Tableau1[[#This Row],[Nbre de nuits sur la période]]*Tableau1[[#This Row],[Nombre de train accédant / nuit *]]</f>
        <v>#VALUE!</v>
      </c>
      <c r="AY180" s="76" t="e">
        <f>Tableau1[[#This Row],[Uo voies - nuit]]*((59*400/1000)+5)</f>
        <v>#VALUE!</v>
      </c>
    </row>
    <row r="181" spans="1:51" ht="15.75">
      <c r="A181" s="51">
        <f t="shared" si="8"/>
        <v>168</v>
      </c>
      <c r="B181" s="85"/>
      <c r="C181" s="52" t="str">
        <f>IFERROR(VLOOKUP(Tableau1[[#This Row],[Site *
Un fichier Excel par DT]],Tableau7[[#All],[Nom de la gare]:[EIC]],5,FALSE),"")</f>
        <v/>
      </c>
      <c r="D181" s="77"/>
      <c r="E181" s="74"/>
      <c r="F181" s="74"/>
      <c r="G181" s="76"/>
      <c r="H181" s="72" t="str">
        <f>IF(Tableau1[[#This Row],[Régime d''utilisation (Quotidien ? Oui ou Non)]]="Oui","Oui","Non")</f>
        <v>Non</v>
      </c>
      <c r="I181" s="72" t="str">
        <f>IF(Tableau1[[#This Row],[Régime d''utilisation (Quotidien ? Oui ou Non)]]="Oui","Oui","Non")</f>
        <v>Non</v>
      </c>
      <c r="J181" s="72" t="str">
        <f>IF(Tableau1[[#This Row],[Régime d''utilisation (Quotidien ? Oui ou Non)]]="Oui","Oui","Non")</f>
        <v>Non</v>
      </c>
      <c r="K181" s="72" t="str">
        <f>IF(Tableau1[[#This Row],[Régime d''utilisation (Quotidien ? Oui ou Non)]]="Oui","Oui","Non")</f>
        <v>Non</v>
      </c>
      <c r="L181" s="72" t="str">
        <f>IF(Tableau1[[#This Row],[Régime d''utilisation (Quotidien ? Oui ou Non)]]="Oui","Oui","Non")</f>
        <v>Non</v>
      </c>
      <c r="M181" s="72" t="str">
        <f>IF(Tableau1[[#This Row],[Régime d''utilisation (Quotidien ? Oui ou Non)]]="Oui","Oui","Non")</f>
        <v>Non</v>
      </c>
      <c r="N181" s="72" t="str">
        <f>IF(Tableau1[[#This Row],[Régime d''utilisation (Quotidien ? Oui ou Non)]]="Oui","Oui","Non")</f>
        <v>Non</v>
      </c>
      <c r="O181" s="72" t="str">
        <f>IF(Tableau1[[#This Row],[Régime d''utilisation (Quotidien ? Oui ou Non)]]="Oui","Oui","Non")</f>
        <v>Non</v>
      </c>
      <c r="P181" s="76"/>
      <c r="Q181" s="76"/>
      <c r="R181" s="76"/>
      <c r="S181" s="52" t="str">
        <f t="shared" si="6"/>
        <v>Compris entre 00h00 et 5h00</v>
      </c>
      <c r="T181" s="76"/>
      <c r="U181" s="53" t="str">
        <f t="shared" si="7"/>
        <v>Voyageur</v>
      </c>
      <c r="V181" s="76"/>
      <c r="W181" s="76"/>
      <c r="X181" s="76"/>
      <c r="Y181" s="76"/>
      <c r="Z181" s="76"/>
      <c r="AA181" s="76"/>
      <c r="AB181" s="53">
        <f>400</f>
        <v>400</v>
      </c>
      <c r="AC181" s="78" t="str">
        <f>IF(Tableau1[[#This Row],[Type de réponse]]='Paramètre (masquer)'!$A$10,Tableau1[[#This Row],[Période de début *]],"")</f>
        <v/>
      </c>
      <c r="AD181" s="78" t="str">
        <f>IF(Tableau1[[#This Row],[Type de réponse]]='Paramètre (masquer)'!$A$10,Tableau1[[#This Row],[Période de fin *]],"")</f>
        <v/>
      </c>
      <c r="AE181" s="78" t="str">
        <f>IF(Tableau1[[#This Row],[Type de réponse]]='Paramètre (masquer)'!$A$10,Tableau1[[#This Row],[Nuit
LU/MA]],"")</f>
        <v/>
      </c>
      <c r="AF181" s="78" t="str">
        <f>IF(Tableau1[[#This Row],[Type de réponse]]='Paramètre (masquer)'!$A$10,Tableau1[[#This Row],[Nuit
MA/ME]],"")</f>
        <v/>
      </c>
      <c r="AG181" s="78" t="str">
        <f>IF(Tableau1[[#This Row],[Type de réponse]]='Paramètre (masquer)'!$A$10,Tableau1[[#This Row],[Nuit
ME/JE]],"")</f>
        <v/>
      </c>
      <c r="AH181" s="78" t="str">
        <f>IF(Tableau1[[#This Row],[Type de réponse]]='Paramètre (masquer)'!$A$10,Tableau1[[#This Row],[Nuit JE/VE]],"")</f>
        <v/>
      </c>
      <c r="AI181" s="78" t="str">
        <f>IF(Tableau1[[#This Row],[Type de réponse]]='Paramètre (masquer)'!$A$10,Tableau1[[#This Row],[Nuit
VE/SA]],"")</f>
        <v/>
      </c>
      <c r="AJ181" s="78" t="str">
        <f>IF(Tableau1[[#This Row],[Type de réponse]]='Paramètre (masquer)'!$A$10,Tableau1[[#This Row],[Nuit
SA/DI]],"")</f>
        <v/>
      </c>
      <c r="AK181" s="78" t="str">
        <f>IF(Tableau1[[#This Row],[Type de réponse]]='Paramètre (masquer)'!$A$10,Tableau1[[#This Row],[Nuit
DI/LU]],"")</f>
        <v/>
      </c>
      <c r="AL181" s="76" t="str">
        <f>IF(Tableau1[[#This Row],[Nuit
LU /MA]]="Oui",0,IF(Tableau1[[#This Row],[Nuit
LU /MA]]="Non",1,""))</f>
        <v/>
      </c>
      <c r="AM181" s="76" t="str">
        <f>IF(Tableau1[[#This Row],[Nuit
MA/ ME]]="Oui",0,IF(Tableau1[[#This Row],[Nuit
MA/ ME]]="Non",1,""))</f>
        <v/>
      </c>
      <c r="AN181" s="76" t="str">
        <f>IF(Tableau1[[#This Row],[Nuit
ME/ JE]]="Oui",0,IF(Tableau1[[#This Row],[Nuit
ME/ JE]]="Non",1,""))</f>
        <v/>
      </c>
      <c r="AO181" s="76" t="str">
        <f>IF(Tableau1[[#This Row],[Nuit JE/ VE]]="Oui",0,IF(Tableau1[[#This Row],[Nuit JE/ VE]]="Non",1,""))</f>
        <v/>
      </c>
      <c r="AP181" s="76" t="str">
        <f>IF(Tableau1[[#This Row],[Nuit
VE/ SA]]="Oui",0,IF(Tableau1[[#This Row],[Nuit
VE/ SA]]="Non",1,""))</f>
        <v/>
      </c>
      <c r="AQ181" s="76" t="str">
        <f>IF(Tableau1[[#This Row],[Nuit
SA/ DI]]="Oui",0,IF(Tableau1[[#This Row],[Nuit
SA/ DI]]="Non",1,""))</f>
        <v/>
      </c>
      <c r="AR181" s="76" t="str">
        <f>IF(Tableau1[[#This Row],[Nuit
DI/ LU]]="Oui",0,IF(Tableau1[[#This Row],[Nuit
DI/ LU]]="Non",1,""))</f>
        <v/>
      </c>
      <c r="AS181" s="76" t="str">
        <f>IF(Tableau1[[#This Row],[Type de réponse]]='Paramètre (masquer)'!$A$10,Tableau1[[#This Row],[FE]],"")</f>
        <v/>
      </c>
      <c r="AT181" s="76" t="str">
        <f>_xlfn.CONCAT(Tableau1[[#This Row],[LUN]:[DIM]])</f>
        <v/>
      </c>
      <c r="AU181" s="79"/>
      <c r="AV1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1" s="76" t="e">
        <f>Tableau1[[#This Row],[Nbre de nuits sur la période]]*Tableau1[[#This Row],[Nombre de train accédant / nuit *]]</f>
        <v>#VALUE!</v>
      </c>
      <c r="AY181" s="76" t="e">
        <f>Tableau1[[#This Row],[Uo voies - nuit]]*((59*400/1000)+5)</f>
        <v>#VALUE!</v>
      </c>
    </row>
    <row r="182" spans="1:51" ht="15.75">
      <c r="A182" s="51">
        <f t="shared" si="8"/>
        <v>169</v>
      </c>
      <c r="B182" s="85"/>
      <c r="C182" s="52" t="str">
        <f>IFERROR(VLOOKUP(Tableau1[[#This Row],[Site *
Un fichier Excel par DT]],Tableau7[[#All],[Nom de la gare]:[EIC]],5,FALSE),"")</f>
        <v/>
      </c>
      <c r="D182" s="77"/>
      <c r="E182" s="74"/>
      <c r="F182" s="74"/>
      <c r="G182" s="76"/>
      <c r="H182" s="72" t="str">
        <f>IF(Tableau1[[#This Row],[Régime d''utilisation (Quotidien ? Oui ou Non)]]="Oui","Oui","Non")</f>
        <v>Non</v>
      </c>
      <c r="I182" s="72" t="str">
        <f>IF(Tableau1[[#This Row],[Régime d''utilisation (Quotidien ? Oui ou Non)]]="Oui","Oui","Non")</f>
        <v>Non</v>
      </c>
      <c r="J182" s="72" t="str">
        <f>IF(Tableau1[[#This Row],[Régime d''utilisation (Quotidien ? Oui ou Non)]]="Oui","Oui","Non")</f>
        <v>Non</v>
      </c>
      <c r="K182" s="72" t="str">
        <f>IF(Tableau1[[#This Row],[Régime d''utilisation (Quotidien ? Oui ou Non)]]="Oui","Oui","Non")</f>
        <v>Non</v>
      </c>
      <c r="L182" s="72" t="str">
        <f>IF(Tableau1[[#This Row],[Régime d''utilisation (Quotidien ? Oui ou Non)]]="Oui","Oui","Non")</f>
        <v>Non</v>
      </c>
      <c r="M182" s="72" t="str">
        <f>IF(Tableau1[[#This Row],[Régime d''utilisation (Quotidien ? Oui ou Non)]]="Oui","Oui","Non")</f>
        <v>Non</v>
      </c>
      <c r="N182" s="72" t="str">
        <f>IF(Tableau1[[#This Row],[Régime d''utilisation (Quotidien ? Oui ou Non)]]="Oui","Oui","Non")</f>
        <v>Non</v>
      </c>
      <c r="O182" s="72" t="str">
        <f>IF(Tableau1[[#This Row],[Régime d''utilisation (Quotidien ? Oui ou Non)]]="Oui","Oui","Non")</f>
        <v>Non</v>
      </c>
      <c r="P182" s="76"/>
      <c r="Q182" s="76"/>
      <c r="R182" s="76"/>
      <c r="S182" s="52" t="str">
        <f t="shared" si="6"/>
        <v>Compris entre 00h00 et 5h00</v>
      </c>
      <c r="T182" s="76"/>
      <c r="U182" s="53" t="str">
        <f t="shared" si="7"/>
        <v>Voyageur</v>
      </c>
      <c r="V182" s="76"/>
      <c r="W182" s="76"/>
      <c r="X182" s="76"/>
      <c r="Y182" s="76"/>
      <c r="Z182" s="76"/>
      <c r="AA182" s="76"/>
      <c r="AB182" s="53">
        <f>400</f>
        <v>400</v>
      </c>
      <c r="AC182" s="78" t="str">
        <f>IF(Tableau1[[#This Row],[Type de réponse]]='Paramètre (masquer)'!$A$10,Tableau1[[#This Row],[Période de début *]],"")</f>
        <v/>
      </c>
      <c r="AD182" s="78" t="str">
        <f>IF(Tableau1[[#This Row],[Type de réponse]]='Paramètre (masquer)'!$A$10,Tableau1[[#This Row],[Période de fin *]],"")</f>
        <v/>
      </c>
      <c r="AE182" s="78" t="str">
        <f>IF(Tableau1[[#This Row],[Type de réponse]]='Paramètre (masquer)'!$A$10,Tableau1[[#This Row],[Nuit
LU/MA]],"")</f>
        <v/>
      </c>
      <c r="AF182" s="78" t="str">
        <f>IF(Tableau1[[#This Row],[Type de réponse]]='Paramètre (masquer)'!$A$10,Tableau1[[#This Row],[Nuit
MA/ME]],"")</f>
        <v/>
      </c>
      <c r="AG182" s="78" t="str">
        <f>IF(Tableau1[[#This Row],[Type de réponse]]='Paramètre (masquer)'!$A$10,Tableau1[[#This Row],[Nuit
ME/JE]],"")</f>
        <v/>
      </c>
      <c r="AH182" s="78" t="str">
        <f>IF(Tableau1[[#This Row],[Type de réponse]]='Paramètre (masquer)'!$A$10,Tableau1[[#This Row],[Nuit JE/VE]],"")</f>
        <v/>
      </c>
      <c r="AI182" s="78" t="str">
        <f>IF(Tableau1[[#This Row],[Type de réponse]]='Paramètre (masquer)'!$A$10,Tableau1[[#This Row],[Nuit
VE/SA]],"")</f>
        <v/>
      </c>
      <c r="AJ182" s="78" t="str">
        <f>IF(Tableau1[[#This Row],[Type de réponse]]='Paramètre (masquer)'!$A$10,Tableau1[[#This Row],[Nuit
SA/DI]],"")</f>
        <v/>
      </c>
      <c r="AK182" s="78" t="str">
        <f>IF(Tableau1[[#This Row],[Type de réponse]]='Paramètre (masquer)'!$A$10,Tableau1[[#This Row],[Nuit
DI/LU]],"")</f>
        <v/>
      </c>
      <c r="AL182" s="76" t="str">
        <f>IF(Tableau1[[#This Row],[Nuit
LU /MA]]="Oui",0,IF(Tableau1[[#This Row],[Nuit
LU /MA]]="Non",1,""))</f>
        <v/>
      </c>
      <c r="AM182" s="76" t="str">
        <f>IF(Tableau1[[#This Row],[Nuit
MA/ ME]]="Oui",0,IF(Tableau1[[#This Row],[Nuit
MA/ ME]]="Non",1,""))</f>
        <v/>
      </c>
      <c r="AN182" s="76" t="str">
        <f>IF(Tableau1[[#This Row],[Nuit
ME/ JE]]="Oui",0,IF(Tableau1[[#This Row],[Nuit
ME/ JE]]="Non",1,""))</f>
        <v/>
      </c>
      <c r="AO182" s="76" t="str">
        <f>IF(Tableau1[[#This Row],[Nuit JE/ VE]]="Oui",0,IF(Tableau1[[#This Row],[Nuit JE/ VE]]="Non",1,""))</f>
        <v/>
      </c>
      <c r="AP182" s="76" t="str">
        <f>IF(Tableau1[[#This Row],[Nuit
VE/ SA]]="Oui",0,IF(Tableau1[[#This Row],[Nuit
VE/ SA]]="Non",1,""))</f>
        <v/>
      </c>
      <c r="AQ182" s="76" t="str">
        <f>IF(Tableau1[[#This Row],[Nuit
SA/ DI]]="Oui",0,IF(Tableau1[[#This Row],[Nuit
SA/ DI]]="Non",1,""))</f>
        <v/>
      </c>
      <c r="AR182" s="76" t="str">
        <f>IF(Tableau1[[#This Row],[Nuit
DI/ LU]]="Oui",0,IF(Tableau1[[#This Row],[Nuit
DI/ LU]]="Non",1,""))</f>
        <v/>
      </c>
      <c r="AS182" s="76" t="str">
        <f>IF(Tableau1[[#This Row],[Type de réponse]]='Paramètre (masquer)'!$A$10,Tableau1[[#This Row],[FE]],"")</f>
        <v/>
      </c>
      <c r="AT182" s="76" t="str">
        <f>_xlfn.CONCAT(Tableau1[[#This Row],[LUN]:[DIM]])</f>
        <v/>
      </c>
      <c r="AU182" s="79"/>
      <c r="AV1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2" s="76" t="e">
        <f>Tableau1[[#This Row],[Nbre de nuits sur la période]]*Tableau1[[#This Row],[Nombre de train accédant / nuit *]]</f>
        <v>#VALUE!</v>
      </c>
      <c r="AY182" s="76" t="e">
        <f>Tableau1[[#This Row],[Uo voies - nuit]]*((59*400/1000)+5)</f>
        <v>#VALUE!</v>
      </c>
    </row>
    <row r="183" spans="1:51" ht="15.75">
      <c r="A183" s="51">
        <f t="shared" si="8"/>
        <v>170</v>
      </c>
      <c r="B183" s="85"/>
      <c r="C183" s="52" t="str">
        <f>IFERROR(VLOOKUP(Tableau1[[#This Row],[Site *
Un fichier Excel par DT]],Tableau7[[#All],[Nom de la gare]:[EIC]],5,FALSE),"")</f>
        <v/>
      </c>
      <c r="D183" s="77"/>
      <c r="E183" s="74"/>
      <c r="F183" s="74"/>
      <c r="G183" s="76"/>
      <c r="H183" s="72" t="str">
        <f>IF(Tableau1[[#This Row],[Régime d''utilisation (Quotidien ? Oui ou Non)]]="Oui","Oui","Non")</f>
        <v>Non</v>
      </c>
      <c r="I183" s="72" t="str">
        <f>IF(Tableau1[[#This Row],[Régime d''utilisation (Quotidien ? Oui ou Non)]]="Oui","Oui","Non")</f>
        <v>Non</v>
      </c>
      <c r="J183" s="72" t="str">
        <f>IF(Tableau1[[#This Row],[Régime d''utilisation (Quotidien ? Oui ou Non)]]="Oui","Oui","Non")</f>
        <v>Non</v>
      </c>
      <c r="K183" s="72" t="str">
        <f>IF(Tableau1[[#This Row],[Régime d''utilisation (Quotidien ? Oui ou Non)]]="Oui","Oui","Non")</f>
        <v>Non</v>
      </c>
      <c r="L183" s="72" t="str">
        <f>IF(Tableau1[[#This Row],[Régime d''utilisation (Quotidien ? Oui ou Non)]]="Oui","Oui","Non")</f>
        <v>Non</v>
      </c>
      <c r="M183" s="72" t="str">
        <f>IF(Tableau1[[#This Row],[Régime d''utilisation (Quotidien ? Oui ou Non)]]="Oui","Oui","Non")</f>
        <v>Non</v>
      </c>
      <c r="N183" s="72" t="str">
        <f>IF(Tableau1[[#This Row],[Régime d''utilisation (Quotidien ? Oui ou Non)]]="Oui","Oui","Non")</f>
        <v>Non</v>
      </c>
      <c r="O183" s="72" t="str">
        <f>IF(Tableau1[[#This Row],[Régime d''utilisation (Quotidien ? Oui ou Non)]]="Oui","Oui","Non")</f>
        <v>Non</v>
      </c>
      <c r="P183" s="76"/>
      <c r="Q183" s="76"/>
      <c r="R183" s="76"/>
      <c r="S183" s="52" t="str">
        <f t="shared" si="6"/>
        <v>Compris entre 00h00 et 5h00</v>
      </c>
      <c r="T183" s="76"/>
      <c r="U183" s="53" t="str">
        <f t="shared" si="7"/>
        <v>Voyageur</v>
      </c>
      <c r="V183" s="76"/>
      <c r="W183" s="76"/>
      <c r="X183" s="76"/>
      <c r="Y183" s="76"/>
      <c r="Z183" s="76"/>
      <c r="AA183" s="76"/>
      <c r="AB183" s="53">
        <f>400</f>
        <v>400</v>
      </c>
      <c r="AC183" s="78" t="str">
        <f>IF(Tableau1[[#This Row],[Type de réponse]]='Paramètre (masquer)'!$A$10,Tableau1[[#This Row],[Période de début *]],"")</f>
        <v/>
      </c>
      <c r="AD183" s="78" t="str">
        <f>IF(Tableau1[[#This Row],[Type de réponse]]='Paramètre (masquer)'!$A$10,Tableau1[[#This Row],[Période de fin *]],"")</f>
        <v/>
      </c>
      <c r="AE183" s="78" t="str">
        <f>IF(Tableau1[[#This Row],[Type de réponse]]='Paramètre (masquer)'!$A$10,Tableau1[[#This Row],[Nuit
LU/MA]],"")</f>
        <v/>
      </c>
      <c r="AF183" s="78" t="str">
        <f>IF(Tableau1[[#This Row],[Type de réponse]]='Paramètre (masquer)'!$A$10,Tableau1[[#This Row],[Nuit
MA/ME]],"")</f>
        <v/>
      </c>
      <c r="AG183" s="78" t="str">
        <f>IF(Tableau1[[#This Row],[Type de réponse]]='Paramètre (masquer)'!$A$10,Tableau1[[#This Row],[Nuit
ME/JE]],"")</f>
        <v/>
      </c>
      <c r="AH183" s="78" t="str">
        <f>IF(Tableau1[[#This Row],[Type de réponse]]='Paramètre (masquer)'!$A$10,Tableau1[[#This Row],[Nuit JE/VE]],"")</f>
        <v/>
      </c>
      <c r="AI183" s="78" t="str">
        <f>IF(Tableau1[[#This Row],[Type de réponse]]='Paramètre (masquer)'!$A$10,Tableau1[[#This Row],[Nuit
VE/SA]],"")</f>
        <v/>
      </c>
      <c r="AJ183" s="78" t="str">
        <f>IF(Tableau1[[#This Row],[Type de réponse]]='Paramètre (masquer)'!$A$10,Tableau1[[#This Row],[Nuit
SA/DI]],"")</f>
        <v/>
      </c>
      <c r="AK183" s="78" t="str">
        <f>IF(Tableau1[[#This Row],[Type de réponse]]='Paramètre (masquer)'!$A$10,Tableau1[[#This Row],[Nuit
DI/LU]],"")</f>
        <v/>
      </c>
      <c r="AL183" s="76" t="str">
        <f>IF(Tableau1[[#This Row],[Nuit
LU /MA]]="Oui",0,IF(Tableau1[[#This Row],[Nuit
LU /MA]]="Non",1,""))</f>
        <v/>
      </c>
      <c r="AM183" s="76" t="str">
        <f>IF(Tableau1[[#This Row],[Nuit
MA/ ME]]="Oui",0,IF(Tableau1[[#This Row],[Nuit
MA/ ME]]="Non",1,""))</f>
        <v/>
      </c>
      <c r="AN183" s="76" t="str">
        <f>IF(Tableau1[[#This Row],[Nuit
ME/ JE]]="Oui",0,IF(Tableau1[[#This Row],[Nuit
ME/ JE]]="Non",1,""))</f>
        <v/>
      </c>
      <c r="AO183" s="76" t="str">
        <f>IF(Tableau1[[#This Row],[Nuit JE/ VE]]="Oui",0,IF(Tableau1[[#This Row],[Nuit JE/ VE]]="Non",1,""))</f>
        <v/>
      </c>
      <c r="AP183" s="76" t="str">
        <f>IF(Tableau1[[#This Row],[Nuit
VE/ SA]]="Oui",0,IF(Tableau1[[#This Row],[Nuit
VE/ SA]]="Non",1,""))</f>
        <v/>
      </c>
      <c r="AQ183" s="76" t="str">
        <f>IF(Tableau1[[#This Row],[Nuit
SA/ DI]]="Oui",0,IF(Tableau1[[#This Row],[Nuit
SA/ DI]]="Non",1,""))</f>
        <v/>
      </c>
      <c r="AR183" s="76" t="str">
        <f>IF(Tableau1[[#This Row],[Nuit
DI/ LU]]="Oui",0,IF(Tableau1[[#This Row],[Nuit
DI/ LU]]="Non",1,""))</f>
        <v/>
      </c>
      <c r="AS183" s="76" t="str">
        <f>IF(Tableau1[[#This Row],[Type de réponse]]='Paramètre (masquer)'!$A$10,Tableau1[[#This Row],[FE]],"")</f>
        <v/>
      </c>
      <c r="AT183" s="76" t="str">
        <f>_xlfn.CONCAT(Tableau1[[#This Row],[LUN]:[DIM]])</f>
        <v/>
      </c>
      <c r="AU183" s="79"/>
      <c r="AV1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3" s="76" t="e">
        <f>Tableau1[[#This Row],[Nbre de nuits sur la période]]*Tableau1[[#This Row],[Nombre de train accédant / nuit *]]</f>
        <v>#VALUE!</v>
      </c>
      <c r="AY183" s="76" t="e">
        <f>Tableau1[[#This Row],[Uo voies - nuit]]*((59*400/1000)+5)</f>
        <v>#VALUE!</v>
      </c>
    </row>
    <row r="184" spans="1:51" ht="15.75">
      <c r="A184" s="51">
        <f t="shared" si="8"/>
        <v>171</v>
      </c>
      <c r="B184" s="85"/>
      <c r="C184" s="52" t="str">
        <f>IFERROR(VLOOKUP(Tableau1[[#This Row],[Site *
Un fichier Excel par DT]],Tableau7[[#All],[Nom de la gare]:[EIC]],5,FALSE),"")</f>
        <v/>
      </c>
      <c r="D184" s="77"/>
      <c r="E184" s="74"/>
      <c r="F184" s="74"/>
      <c r="G184" s="76"/>
      <c r="H184" s="72" t="str">
        <f>IF(Tableau1[[#This Row],[Régime d''utilisation (Quotidien ? Oui ou Non)]]="Oui","Oui","Non")</f>
        <v>Non</v>
      </c>
      <c r="I184" s="72" t="str">
        <f>IF(Tableau1[[#This Row],[Régime d''utilisation (Quotidien ? Oui ou Non)]]="Oui","Oui","Non")</f>
        <v>Non</v>
      </c>
      <c r="J184" s="72" t="str">
        <f>IF(Tableau1[[#This Row],[Régime d''utilisation (Quotidien ? Oui ou Non)]]="Oui","Oui","Non")</f>
        <v>Non</v>
      </c>
      <c r="K184" s="72" t="str">
        <f>IF(Tableau1[[#This Row],[Régime d''utilisation (Quotidien ? Oui ou Non)]]="Oui","Oui","Non")</f>
        <v>Non</v>
      </c>
      <c r="L184" s="72" t="str">
        <f>IF(Tableau1[[#This Row],[Régime d''utilisation (Quotidien ? Oui ou Non)]]="Oui","Oui","Non")</f>
        <v>Non</v>
      </c>
      <c r="M184" s="72" t="str">
        <f>IF(Tableau1[[#This Row],[Régime d''utilisation (Quotidien ? Oui ou Non)]]="Oui","Oui","Non")</f>
        <v>Non</v>
      </c>
      <c r="N184" s="72" t="str">
        <f>IF(Tableau1[[#This Row],[Régime d''utilisation (Quotidien ? Oui ou Non)]]="Oui","Oui","Non")</f>
        <v>Non</v>
      </c>
      <c r="O184" s="72" t="str">
        <f>IF(Tableau1[[#This Row],[Régime d''utilisation (Quotidien ? Oui ou Non)]]="Oui","Oui","Non")</f>
        <v>Non</v>
      </c>
      <c r="P184" s="76"/>
      <c r="Q184" s="76"/>
      <c r="R184" s="76"/>
      <c r="S184" s="52" t="str">
        <f t="shared" si="6"/>
        <v>Compris entre 00h00 et 5h00</v>
      </c>
      <c r="T184" s="76"/>
      <c r="U184" s="53" t="str">
        <f t="shared" si="7"/>
        <v>Voyageur</v>
      </c>
      <c r="V184" s="76"/>
      <c r="W184" s="76"/>
      <c r="X184" s="76"/>
      <c r="Y184" s="76"/>
      <c r="Z184" s="76"/>
      <c r="AA184" s="76"/>
      <c r="AB184" s="53">
        <f>400</f>
        <v>400</v>
      </c>
      <c r="AC184" s="78" t="str">
        <f>IF(Tableau1[[#This Row],[Type de réponse]]='Paramètre (masquer)'!$A$10,Tableau1[[#This Row],[Période de début *]],"")</f>
        <v/>
      </c>
      <c r="AD184" s="78" t="str">
        <f>IF(Tableau1[[#This Row],[Type de réponse]]='Paramètre (masquer)'!$A$10,Tableau1[[#This Row],[Période de fin *]],"")</f>
        <v/>
      </c>
      <c r="AE184" s="78" t="str">
        <f>IF(Tableau1[[#This Row],[Type de réponse]]='Paramètre (masquer)'!$A$10,Tableau1[[#This Row],[Nuit
LU/MA]],"")</f>
        <v/>
      </c>
      <c r="AF184" s="78" t="str">
        <f>IF(Tableau1[[#This Row],[Type de réponse]]='Paramètre (masquer)'!$A$10,Tableau1[[#This Row],[Nuit
MA/ME]],"")</f>
        <v/>
      </c>
      <c r="AG184" s="78" t="str">
        <f>IF(Tableau1[[#This Row],[Type de réponse]]='Paramètre (masquer)'!$A$10,Tableau1[[#This Row],[Nuit
ME/JE]],"")</f>
        <v/>
      </c>
      <c r="AH184" s="78" t="str">
        <f>IF(Tableau1[[#This Row],[Type de réponse]]='Paramètre (masquer)'!$A$10,Tableau1[[#This Row],[Nuit JE/VE]],"")</f>
        <v/>
      </c>
      <c r="AI184" s="78" t="str">
        <f>IF(Tableau1[[#This Row],[Type de réponse]]='Paramètre (masquer)'!$A$10,Tableau1[[#This Row],[Nuit
VE/SA]],"")</f>
        <v/>
      </c>
      <c r="AJ184" s="78" t="str">
        <f>IF(Tableau1[[#This Row],[Type de réponse]]='Paramètre (masquer)'!$A$10,Tableau1[[#This Row],[Nuit
SA/DI]],"")</f>
        <v/>
      </c>
      <c r="AK184" s="78" t="str">
        <f>IF(Tableau1[[#This Row],[Type de réponse]]='Paramètre (masquer)'!$A$10,Tableau1[[#This Row],[Nuit
DI/LU]],"")</f>
        <v/>
      </c>
      <c r="AL184" s="76" t="str">
        <f>IF(Tableau1[[#This Row],[Nuit
LU /MA]]="Oui",0,IF(Tableau1[[#This Row],[Nuit
LU /MA]]="Non",1,""))</f>
        <v/>
      </c>
      <c r="AM184" s="76" t="str">
        <f>IF(Tableau1[[#This Row],[Nuit
MA/ ME]]="Oui",0,IF(Tableau1[[#This Row],[Nuit
MA/ ME]]="Non",1,""))</f>
        <v/>
      </c>
      <c r="AN184" s="76" t="str">
        <f>IF(Tableau1[[#This Row],[Nuit
ME/ JE]]="Oui",0,IF(Tableau1[[#This Row],[Nuit
ME/ JE]]="Non",1,""))</f>
        <v/>
      </c>
      <c r="AO184" s="76" t="str">
        <f>IF(Tableau1[[#This Row],[Nuit JE/ VE]]="Oui",0,IF(Tableau1[[#This Row],[Nuit JE/ VE]]="Non",1,""))</f>
        <v/>
      </c>
      <c r="AP184" s="76" t="str">
        <f>IF(Tableau1[[#This Row],[Nuit
VE/ SA]]="Oui",0,IF(Tableau1[[#This Row],[Nuit
VE/ SA]]="Non",1,""))</f>
        <v/>
      </c>
      <c r="AQ184" s="76" t="str">
        <f>IF(Tableau1[[#This Row],[Nuit
SA/ DI]]="Oui",0,IF(Tableau1[[#This Row],[Nuit
SA/ DI]]="Non",1,""))</f>
        <v/>
      </c>
      <c r="AR184" s="76" t="str">
        <f>IF(Tableau1[[#This Row],[Nuit
DI/ LU]]="Oui",0,IF(Tableau1[[#This Row],[Nuit
DI/ LU]]="Non",1,""))</f>
        <v/>
      </c>
      <c r="AS184" s="76" t="str">
        <f>IF(Tableau1[[#This Row],[Type de réponse]]='Paramètre (masquer)'!$A$10,Tableau1[[#This Row],[FE]],"")</f>
        <v/>
      </c>
      <c r="AT184" s="76" t="str">
        <f>_xlfn.CONCAT(Tableau1[[#This Row],[LUN]:[DIM]])</f>
        <v/>
      </c>
      <c r="AU184" s="79"/>
      <c r="AV1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4" s="76" t="e">
        <f>Tableau1[[#This Row],[Nbre de nuits sur la période]]*Tableau1[[#This Row],[Nombre de train accédant / nuit *]]</f>
        <v>#VALUE!</v>
      </c>
      <c r="AY184" s="76" t="e">
        <f>Tableau1[[#This Row],[Uo voies - nuit]]*((59*400/1000)+5)</f>
        <v>#VALUE!</v>
      </c>
    </row>
    <row r="185" spans="1:51" ht="15.75">
      <c r="A185" s="51">
        <f t="shared" si="8"/>
        <v>172</v>
      </c>
      <c r="B185" s="85"/>
      <c r="C185" s="52" t="str">
        <f>IFERROR(VLOOKUP(Tableau1[[#This Row],[Site *
Un fichier Excel par DT]],Tableau7[[#All],[Nom de la gare]:[EIC]],5,FALSE),"")</f>
        <v/>
      </c>
      <c r="D185" s="77"/>
      <c r="E185" s="74"/>
      <c r="F185" s="74"/>
      <c r="G185" s="76"/>
      <c r="H185" s="72" t="str">
        <f>IF(Tableau1[[#This Row],[Régime d''utilisation (Quotidien ? Oui ou Non)]]="Oui","Oui","Non")</f>
        <v>Non</v>
      </c>
      <c r="I185" s="72" t="str">
        <f>IF(Tableau1[[#This Row],[Régime d''utilisation (Quotidien ? Oui ou Non)]]="Oui","Oui","Non")</f>
        <v>Non</v>
      </c>
      <c r="J185" s="72" t="str">
        <f>IF(Tableau1[[#This Row],[Régime d''utilisation (Quotidien ? Oui ou Non)]]="Oui","Oui","Non")</f>
        <v>Non</v>
      </c>
      <c r="K185" s="72" t="str">
        <f>IF(Tableau1[[#This Row],[Régime d''utilisation (Quotidien ? Oui ou Non)]]="Oui","Oui","Non")</f>
        <v>Non</v>
      </c>
      <c r="L185" s="72" t="str">
        <f>IF(Tableau1[[#This Row],[Régime d''utilisation (Quotidien ? Oui ou Non)]]="Oui","Oui","Non")</f>
        <v>Non</v>
      </c>
      <c r="M185" s="72" t="str">
        <f>IF(Tableau1[[#This Row],[Régime d''utilisation (Quotidien ? Oui ou Non)]]="Oui","Oui","Non")</f>
        <v>Non</v>
      </c>
      <c r="N185" s="72" t="str">
        <f>IF(Tableau1[[#This Row],[Régime d''utilisation (Quotidien ? Oui ou Non)]]="Oui","Oui","Non")</f>
        <v>Non</v>
      </c>
      <c r="O185" s="72" t="str">
        <f>IF(Tableau1[[#This Row],[Régime d''utilisation (Quotidien ? Oui ou Non)]]="Oui","Oui","Non")</f>
        <v>Non</v>
      </c>
      <c r="P185" s="76"/>
      <c r="Q185" s="76"/>
      <c r="R185" s="76"/>
      <c r="S185" s="52" t="str">
        <f t="shared" si="6"/>
        <v>Compris entre 00h00 et 5h00</v>
      </c>
      <c r="T185" s="76"/>
      <c r="U185" s="53" t="str">
        <f t="shared" si="7"/>
        <v>Voyageur</v>
      </c>
      <c r="V185" s="76"/>
      <c r="W185" s="76"/>
      <c r="X185" s="76"/>
      <c r="Y185" s="76"/>
      <c r="Z185" s="76"/>
      <c r="AA185" s="76"/>
      <c r="AB185" s="53">
        <f>400</f>
        <v>400</v>
      </c>
      <c r="AC185" s="78" t="str">
        <f>IF(Tableau1[[#This Row],[Type de réponse]]='Paramètre (masquer)'!$A$10,Tableau1[[#This Row],[Période de début *]],"")</f>
        <v/>
      </c>
      <c r="AD185" s="78" t="str">
        <f>IF(Tableau1[[#This Row],[Type de réponse]]='Paramètre (masquer)'!$A$10,Tableau1[[#This Row],[Période de fin *]],"")</f>
        <v/>
      </c>
      <c r="AE185" s="78" t="str">
        <f>IF(Tableau1[[#This Row],[Type de réponse]]='Paramètre (masquer)'!$A$10,Tableau1[[#This Row],[Nuit
LU/MA]],"")</f>
        <v/>
      </c>
      <c r="AF185" s="78" t="str">
        <f>IF(Tableau1[[#This Row],[Type de réponse]]='Paramètre (masquer)'!$A$10,Tableau1[[#This Row],[Nuit
MA/ME]],"")</f>
        <v/>
      </c>
      <c r="AG185" s="78" t="str">
        <f>IF(Tableau1[[#This Row],[Type de réponse]]='Paramètre (masquer)'!$A$10,Tableau1[[#This Row],[Nuit
ME/JE]],"")</f>
        <v/>
      </c>
      <c r="AH185" s="78" t="str">
        <f>IF(Tableau1[[#This Row],[Type de réponse]]='Paramètre (masquer)'!$A$10,Tableau1[[#This Row],[Nuit JE/VE]],"")</f>
        <v/>
      </c>
      <c r="AI185" s="78" t="str">
        <f>IF(Tableau1[[#This Row],[Type de réponse]]='Paramètre (masquer)'!$A$10,Tableau1[[#This Row],[Nuit
VE/SA]],"")</f>
        <v/>
      </c>
      <c r="AJ185" s="78" t="str">
        <f>IF(Tableau1[[#This Row],[Type de réponse]]='Paramètre (masquer)'!$A$10,Tableau1[[#This Row],[Nuit
SA/DI]],"")</f>
        <v/>
      </c>
      <c r="AK185" s="78" t="str">
        <f>IF(Tableau1[[#This Row],[Type de réponse]]='Paramètre (masquer)'!$A$10,Tableau1[[#This Row],[Nuit
DI/LU]],"")</f>
        <v/>
      </c>
      <c r="AL185" s="76" t="str">
        <f>IF(Tableau1[[#This Row],[Nuit
LU /MA]]="Oui",0,IF(Tableau1[[#This Row],[Nuit
LU /MA]]="Non",1,""))</f>
        <v/>
      </c>
      <c r="AM185" s="76" t="str">
        <f>IF(Tableau1[[#This Row],[Nuit
MA/ ME]]="Oui",0,IF(Tableau1[[#This Row],[Nuit
MA/ ME]]="Non",1,""))</f>
        <v/>
      </c>
      <c r="AN185" s="76" t="str">
        <f>IF(Tableau1[[#This Row],[Nuit
ME/ JE]]="Oui",0,IF(Tableau1[[#This Row],[Nuit
ME/ JE]]="Non",1,""))</f>
        <v/>
      </c>
      <c r="AO185" s="76" t="str">
        <f>IF(Tableau1[[#This Row],[Nuit JE/ VE]]="Oui",0,IF(Tableau1[[#This Row],[Nuit JE/ VE]]="Non",1,""))</f>
        <v/>
      </c>
      <c r="AP185" s="76" t="str">
        <f>IF(Tableau1[[#This Row],[Nuit
VE/ SA]]="Oui",0,IF(Tableau1[[#This Row],[Nuit
VE/ SA]]="Non",1,""))</f>
        <v/>
      </c>
      <c r="AQ185" s="76" t="str">
        <f>IF(Tableau1[[#This Row],[Nuit
SA/ DI]]="Oui",0,IF(Tableau1[[#This Row],[Nuit
SA/ DI]]="Non",1,""))</f>
        <v/>
      </c>
      <c r="AR185" s="76" t="str">
        <f>IF(Tableau1[[#This Row],[Nuit
DI/ LU]]="Oui",0,IF(Tableau1[[#This Row],[Nuit
DI/ LU]]="Non",1,""))</f>
        <v/>
      </c>
      <c r="AS185" s="76" t="str">
        <f>IF(Tableau1[[#This Row],[Type de réponse]]='Paramètre (masquer)'!$A$10,Tableau1[[#This Row],[FE]],"")</f>
        <v/>
      </c>
      <c r="AT185" s="76" t="str">
        <f>_xlfn.CONCAT(Tableau1[[#This Row],[LUN]:[DIM]])</f>
        <v/>
      </c>
      <c r="AU185" s="79"/>
      <c r="AV1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5" s="76" t="e">
        <f>Tableau1[[#This Row],[Nbre de nuits sur la période]]*Tableau1[[#This Row],[Nombre de train accédant / nuit *]]</f>
        <v>#VALUE!</v>
      </c>
      <c r="AY185" s="76" t="e">
        <f>Tableau1[[#This Row],[Uo voies - nuit]]*((59*400/1000)+5)</f>
        <v>#VALUE!</v>
      </c>
    </row>
    <row r="186" spans="1:51" ht="15.75">
      <c r="A186" s="51">
        <f t="shared" si="8"/>
        <v>173</v>
      </c>
      <c r="B186" s="85"/>
      <c r="C186" s="52" t="str">
        <f>IFERROR(VLOOKUP(Tableau1[[#This Row],[Site *
Un fichier Excel par DT]],Tableau7[[#All],[Nom de la gare]:[EIC]],5,FALSE),"")</f>
        <v/>
      </c>
      <c r="D186" s="77"/>
      <c r="E186" s="74"/>
      <c r="F186" s="74"/>
      <c r="G186" s="76"/>
      <c r="H186" s="72" t="str">
        <f>IF(Tableau1[[#This Row],[Régime d''utilisation (Quotidien ? Oui ou Non)]]="Oui","Oui","Non")</f>
        <v>Non</v>
      </c>
      <c r="I186" s="72" t="str">
        <f>IF(Tableau1[[#This Row],[Régime d''utilisation (Quotidien ? Oui ou Non)]]="Oui","Oui","Non")</f>
        <v>Non</v>
      </c>
      <c r="J186" s="72" t="str">
        <f>IF(Tableau1[[#This Row],[Régime d''utilisation (Quotidien ? Oui ou Non)]]="Oui","Oui","Non")</f>
        <v>Non</v>
      </c>
      <c r="K186" s="72" t="str">
        <f>IF(Tableau1[[#This Row],[Régime d''utilisation (Quotidien ? Oui ou Non)]]="Oui","Oui","Non")</f>
        <v>Non</v>
      </c>
      <c r="L186" s="72" t="str">
        <f>IF(Tableau1[[#This Row],[Régime d''utilisation (Quotidien ? Oui ou Non)]]="Oui","Oui","Non")</f>
        <v>Non</v>
      </c>
      <c r="M186" s="72" t="str">
        <f>IF(Tableau1[[#This Row],[Régime d''utilisation (Quotidien ? Oui ou Non)]]="Oui","Oui","Non")</f>
        <v>Non</v>
      </c>
      <c r="N186" s="72" t="str">
        <f>IF(Tableau1[[#This Row],[Régime d''utilisation (Quotidien ? Oui ou Non)]]="Oui","Oui","Non")</f>
        <v>Non</v>
      </c>
      <c r="O186" s="72" t="str">
        <f>IF(Tableau1[[#This Row],[Régime d''utilisation (Quotidien ? Oui ou Non)]]="Oui","Oui","Non")</f>
        <v>Non</v>
      </c>
      <c r="P186" s="76"/>
      <c r="Q186" s="76"/>
      <c r="R186" s="76"/>
      <c r="S186" s="52" t="str">
        <f t="shared" si="6"/>
        <v>Compris entre 00h00 et 5h00</v>
      </c>
      <c r="T186" s="76"/>
      <c r="U186" s="53" t="str">
        <f t="shared" si="7"/>
        <v>Voyageur</v>
      </c>
      <c r="V186" s="76"/>
      <c r="W186" s="76"/>
      <c r="X186" s="76"/>
      <c r="Y186" s="76"/>
      <c r="Z186" s="76"/>
      <c r="AA186" s="76"/>
      <c r="AB186" s="53">
        <f>400</f>
        <v>400</v>
      </c>
      <c r="AC186" s="78" t="str">
        <f>IF(Tableau1[[#This Row],[Type de réponse]]='Paramètre (masquer)'!$A$10,Tableau1[[#This Row],[Période de début *]],"")</f>
        <v/>
      </c>
      <c r="AD186" s="78" t="str">
        <f>IF(Tableau1[[#This Row],[Type de réponse]]='Paramètre (masquer)'!$A$10,Tableau1[[#This Row],[Période de fin *]],"")</f>
        <v/>
      </c>
      <c r="AE186" s="78" t="str">
        <f>IF(Tableau1[[#This Row],[Type de réponse]]='Paramètre (masquer)'!$A$10,Tableau1[[#This Row],[Nuit
LU/MA]],"")</f>
        <v/>
      </c>
      <c r="AF186" s="78" t="str">
        <f>IF(Tableau1[[#This Row],[Type de réponse]]='Paramètre (masquer)'!$A$10,Tableau1[[#This Row],[Nuit
MA/ME]],"")</f>
        <v/>
      </c>
      <c r="AG186" s="78" t="str">
        <f>IF(Tableau1[[#This Row],[Type de réponse]]='Paramètre (masquer)'!$A$10,Tableau1[[#This Row],[Nuit
ME/JE]],"")</f>
        <v/>
      </c>
      <c r="AH186" s="78" t="str">
        <f>IF(Tableau1[[#This Row],[Type de réponse]]='Paramètre (masquer)'!$A$10,Tableau1[[#This Row],[Nuit JE/VE]],"")</f>
        <v/>
      </c>
      <c r="AI186" s="78" t="str">
        <f>IF(Tableau1[[#This Row],[Type de réponse]]='Paramètre (masquer)'!$A$10,Tableau1[[#This Row],[Nuit
VE/SA]],"")</f>
        <v/>
      </c>
      <c r="AJ186" s="78" t="str">
        <f>IF(Tableau1[[#This Row],[Type de réponse]]='Paramètre (masquer)'!$A$10,Tableau1[[#This Row],[Nuit
SA/DI]],"")</f>
        <v/>
      </c>
      <c r="AK186" s="78" t="str">
        <f>IF(Tableau1[[#This Row],[Type de réponse]]='Paramètre (masquer)'!$A$10,Tableau1[[#This Row],[Nuit
DI/LU]],"")</f>
        <v/>
      </c>
      <c r="AL186" s="76" t="str">
        <f>IF(Tableau1[[#This Row],[Nuit
LU /MA]]="Oui",0,IF(Tableau1[[#This Row],[Nuit
LU /MA]]="Non",1,""))</f>
        <v/>
      </c>
      <c r="AM186" s="76" t="str">
        <f>IF(Tableau1[[#This Row],[Nuit
MA/ ME]]="Oui",0,IF(Tableau1[[#This Row],[Nuit
MA/ ME]]="Non",1,""))</f>
        <v/>
      </c>
      <c r="AN186" s="76" t="str">
        <f>IF(Tableau1[[#This Row],[Nuit
ME/ JE]]="Oui",0,IF(Tableau1[[#This Row],[Nuit
ME/ JE]]="Non",1,""))</f>
        <v/>
      </c>
      <c r="AO186" s="76" t="str">
        <f>IF(Tableau1[[#This Row],[Nuit JE/ VE]]="Oui",0,IF(Tableau1[[#This Row],[Nuit JE/ VE]]="Non",1,""))</f>
        <v/>
      </c>
      <c r="AP186" s="76" t="str">
        <f>IF(Tableau1[[#This Row],[Nuit
VE/ SA]]="Oui",0,IF(Tableau1[[#This Row],[Nuit
VE/ SA]]="Non",1,""))</f>
        <v/>
      </c>
      <c r="AQ186" s="76" t="str">
        <f>IF(Tableau1[[#This Row],[Nuit
SA/ DI]]="Oui",0,IF(Tableau1[[#This Row],[Nuit
SA/ DI]]="Non",1,""))</f>
        <v/>
      </c>
      <c r="AR186" s="76" t="str">
        <f>IF(Tableau1[[#This Row],[Nuit
DI/ LU]]="Oui",0,IF(Tableau1[[#This Row],[Nuit
DI/ LU]]="Non",1,""))</f>
        <v/>
      </c>
      <c r="AS186" s="76" t="str">
        <f>IF(Tableau1[[#This Row],[Type de réponse]]='Paramètre (masquer)'!$A$10,Tableau1[[#This Row],[FE]],"")</f>
        <v/>
      </c>
      <c r="AT186" s="76" t="str">
        <f>_xlfn.CONCAT(Tableau1[[#This Row],[LUN]:[DIM]])</f>
        <v/>
      </c>
      <c r="AU186" s="79"/>
      <c r="AV1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6" s="76" t="e">
        <f>Tableau1[[#This Row],[Nbre de nuits sur la période]]*Tableau1[[#This Row],[Nombre de train accédant / nuit *]]</f>
        <v>#VALUE!</v>
      </c>
      <c r="AY186" s="76" t="e">
        <f>Tableau1[[#This Row],[Uo voies - nuit]]*((59*400/1000)+5)</f>
        <v>#VALUE!</v>
      </c>
    </row>
    <row r="187" spans="1:51" ht="15.75">
      <c r="A187" s="51">
        <f t="shared" si="8"/>
        <v>174</v>
      </c>
      <c r="B187" s="85"/>
      <c r="C187" s="52" t="str">
        <f>IFERROR(VLOOKUP(Tableau1[[#This Row],[Site *
Un fichier Excel par DT]],Tableau7[[#All],[Nom de la gare]:[EIC]],5,FALSE),"")</f>
        <v/>
      </c>
      <c r="D187" s="77"/>
      <c r="E187" s="74"/>
      <c r="F187" s="74"/>
      <c r="G187" s="76"/>
      <c r="H187" s="72" t="str">
        <f>IF(Tableau1[[#This Row],[Régime d''utilisation (Quotidien ? Oui ou Non)]]="Oui","Oui","Non")</f>
        <v>Non</v>
      </c>
      <c r="I187" s="72" t="str">
        <f>IF(Tableau1[[#This Row],[Régime d''utilisation (Quotidien ? Oui ou Non)]]="Oui","Oui","Non")</f>
        <v>Non</v>
      </c>
      <c r="J187" s="72" t="str">
        <f>IF(Tableau1[[#This Row],[Régime d''utilisation (Quotidien ? Oui ou Non)]]="Oui","Oui","Non")</f>
        <v>Non</v>
      </c>
      <c r="K187" s="72" t="str">
        <f>IF(Tableau1[[#This Row],[Régime d''utilisation (Quotidien ? Oui ou Non)]]="Oui","Oui","Non")</f>
        <v>Non</v>
      </c>
      <c r="L187" s="72" t="str">
        <f>IF(Tableau1[[#This Row],[Régime d''utilisation (Quotidien ? Oui ou Non)]]="Oui","Oui","Non")</f>
        <v>Non</v>
      </c>
      <c r="M187" s="72" t="str">
        <f>IF(Tableau1[[#This Row],[Régime d''utilisation (Quotidien ? Oui ou Non)]]="Oui","Oui","Non")</f>
        <v>Non</v>
      </c>
      <c r="N187" s="72" t="str">
        <f>IF(Tableau1[[#This Row],[Régime d''utilisation (Quotidien ? Oui ou Non)]]="Oui","Oui","Non")</f>
        <v>Non</v>
      </c>
      <c r="O187" s="72" t="str">
        <f>IF(Tableau1[[#This Row],[Régime d''utilisation (Quotidien ? Oui ou Non)]]="Oui","Oui","Non")</f>
        <v>Non</v>
      </c>
      <c r="P187" s="76"/>
      <c r="Q187" s="76"/>
      <c r="R187" s="76"/>
      <c r="S187" s="52" t="str">
        <f t="shared" si="6"/>
        <v>Compris entre 00h00 et 5h00</v>
      </c>
      <c r="T187" s="76"/>
      <c r="U187" s="53" t="str">
        <f t="shared" si="7"/>
        <v>Voyageur</v>
      </c>
      <c r="V187" s="76"/>
      <c r="W187" s="76"/>
      <c r="X187" s="76"/>
      <c r="Y187" s="76"/>
      <c r="Z187" s="76"/>
      <c r="AA187" s="76"/>
      <c r="AB187" s="53">
        <f>400</f>
        <v>400</v>
      </c>
      <c r="AC187" s="78" t="str">
        <f>IF(Tableau1[[#This Row],[Type de réponse]]='Paramètre (masquer)'!$A$10,Tableau1[[#This Row],[Période de début *]],"")</f>
        <v/>
      </c>
      <c r="AD187" s="78" t="str">
        <f>IF(Tableau1[[#This Row],[Type de réponse]]='Paramètre (masquer)'!$A$10,Tableau1[[#This Row],[Période de fin *]],"")</f>
        <v/>
      </c>
      <c r="AE187" s="78" t="str">
        <f>IF(Tableau1[[#This Row],[Type de réponse]]='Paramètre (masquer)'!$A$10,Tableau1[[#This Row],[Nuit
LU/MA]],"")</f>
        <v/>
      </c>
      <c r="AF187" s="78" t="str">
        <f>IF(Tableau1[[#This Row],[Type de réponse]]='Paramètre (masquer)'!$A$10,Tableau1[[#This Row],[Nuit
MA/ME]],"")</f>
        <v/>
      </c>
      <c r="AG187" s="78" t="str">
        <f>IF(Tableau1[[#This Row],[Type de réponse]]='Paramètre (masquer)'!$A$10,Tableau1[[#This Row],[Nuit
ME/JE]],"")</f>
        <v/>
      </c>
      <c r="AH187" s="78" t="str">
        <f>IF(Tableau1[[#This Row],[Type de réponse]]='Paramètre (masquer)'!$A$10,Tableau1[[#This Row],[Nuit JE/VE]],"")</f>
        <v/>
      </c>
      <c r="AI187" s="78" t="str">
        <f>IF(Tableau1[[#This Row],[Type de réponse]]='Paramètre (masquer)'!$A$10,Tableau1[[#This Row],[Nuit
VE/SA]],"")</f>
        <v/>
      </c>
      <c r="AJ187" s="78" t="str">
        <f>IF(Tableau1[[#This Row],[Type de réponse]]='Paramètre (masquer)'!$A$10,Tableau1[[#This Row],[Nuit
SA/DI]],"")</f>
        <v/>
      </c>
      <c r="AK187" s="78" t="str">
        <f>IF(Tableau1[[#This Row],[Type de réponse]]='Paramètre (masquer)'!$A$10,Tableau1[[#This Row],[Nuit
DI/LU]],"")</f>
        <v/>
      </c>
      <c r="AL187" s="76" t="str">
        <f>IF(Tableau1[[#This Row],[Nuit
LU /MA]]="Oui",0,IF(Tableau1[[#This Row],[Nuit
LU /MA]]="Non",1,""))</f>
        <v/>
      </c>
      <c r="AM187" s="76" t="str">
        <f>IF(Tableau1[[#This Row],[Nuit
MA/ ME]]="Oui",0,IF(Tableau1[[#This Row],[Nuit
MA/ ME]]="Non",1,""))</f>
        <v/>
      </c>
      <c r="AN187" s="76" t="str">
        <f>IF(Tableau1[[#This Row],[Nuit
ME/ JE]]="Oui",0,IF(Tableau1[[#This Row],[Nuit
ME/ JE]]="Non",1,""))</f>
        <v/>
      </c>
      <c r="AO187" s="76" t="str">
        <f>IF(Tableau1[[#This Row],[Nuit JE/ VE]]="Oui",0,IF(Tableau1[[#This Row],[Nuit JE/ VE]]="Non",1,""))</f>
        <v/>
      </c>
      <c r="AP187" s="76" t="str">
        <f>IF(Tableau1[[#This Row],[Nuit
VE/ SA]]="Oui",0,IF(Tableau1[[#This Row],[Nuit
VE/ SA]]="Non",1,""))</f>
        <v/>
      </c>
      <c r="AQ187" s="76" t="str">
        <f>IF(Tableau1[[#This Row],[Nuit
SA/ DI]]="Oui",0,IF(Tableau1[[#This Row],[Nuit
SA/ DI]]="Non",1,""))</f>
        <v/>
      </c>
      <c r="AR187" s="76" t="str">
        <f>IF(Tableau1[[#This Row],[Nuit
DI/ LU]]="Oui",0,IF(Tableau1[[#This Row],[Nuit
DI/ LU]]="Non",1,""))</f>
        <v/>
      </c>
      <c r="AS187" s="76" t="str">
        <f>IF(Tableau1[[#This Row],[Type de réponse]]='Paramètre (masquer)'!$A$10,Tableau1[[#This Row],[FE]],"")</f>
        <v/>
      </c>
      <c r="AT187" s="76" t="str">
        <f>_xlfn.CONCAT(Tableau1[[#This Row],[LUN]:[DIM]])</f>
        <v/>
      </c>
      <c r="AU187" s="79"/>
      <c r="AV1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7" s="76" t="e">
        <f>Tableau1[[#This Row],[Nbre de nuits sur la période]]*Tableau1[[#This Row],[Nombre de train accédant / nuit *]]</f>
        <v>#VALUE!</v>
      </c>
      <c r="AY187" s="76" t="e">
        <f>Tableau1[[#This Row],[Uo voies - nuit]]*((59*400/1000)+5)</f>
        <v>#VALUE!</v>
      </c>
    </row>
    <row r="188" spans="1:51" ht="15.75">
      <c r="A188" s="51">
        <f t="shared" si="8"/>
        <v>175</v>
      </c>
      <c r="B188" s="85"/>
      <c r="C188" s="52" t="str">
        <f>IFERROR(VLOOKUP(Tableau1[[#This Row],[Site *
Un fichier Excel par DT]],Tableau7[[#All],[Nom de la gare]:[EIC]],5,FALSE),"")</f>
        <v/>
      </c>
      <c r="D188" s="77"/>
      <c r="E188" s="74"/>
      <c r="F188" s="74"/>
      <c r="G188" s="76"/>
      <c r="H188" s="72" t="str">
        <f>IF(Tableau1[[#This Row],[Régime d''utilisation (Quotidien ? Oui ou Non)]]="Oui","Oui","Non")</f>
        <v>Non</v>
      </c>
      <c r="I188" s="72" t="str">
        <f>IF(Tableau1[[#This Row],[Régime d''utilisation (Quotidien ? Oui ou Non)]]="Oui","Oui","Non")</f>
        <v>Non</v>
      </c>
      <c r="J188" s="72" t="str">
        <f>IF(Tableau1[[#This Row],[Régime d''utilisation (Quotidien ? Oui ou Non)]]="Oui","Oui","Non")</f>
        <v>Non</v>
      </c>
      <c r="K188" s="72" t="str">
        <f>IF(Tableau1[[#This Row],[Régime d''utilisation (Quotidien ? Oui ou Non)]]="Oui","Oui","Non")</f>
        <v>Non</v>
      </c>
      <c r="L188" s="72" t="str">
        <f>IF(Tableau1[[#This Row],[Régime d''utilisation (Quotidien ? Oui ou Non)]]="Oui","Oui","Non")</f>
        <v>Non</v>
      </c>
      <c r="M188" s="72" t="str">
        <f>IF(Tableau1[[#This Row],[Régime d''utilisation (Quotidien ? Oui ou Non)]]="Oui","Oui","Non")</f>
        <v>Non</v>
      </c>
      <c r="N188" s="72" t="str">
        <f>IF(Tableau1[[#This Row],[Régime d''utilisation (Quotidien ? Oui ou Non)]]="Oui","Oui","Non")</f>
        <v>Non</v>
      </c>
      <c r="O188" s="72" t="str">
        <f>IF(Tableau1[[#This Row],[Régime d''utilisation (Quotidien ? Oui ou Non)]]="Oui","Oui","Non")</f>
        <v>Non</v>
      </c>
      <c r="P188" s="76"/>
      <c r="Q188" s="76"/>
      <c r="R188" s="76"/>
      <c r="S188" s="52" t="str">
        <f t="shared" si="6"/>
        <v>Compris entre 00h00 et 5h00</v>
      </c>
      <c r="T188" s="76"/>
      <c r="U188" s="53" t="str">
        <f t="shared" si="7"/>
        <v>Voyageur</v>
      </c>
      <c r="V188" s="76"/>
      <c r="W188" s="76"/>
      <c r="X188" s="76"/>
      <c r="Y188" s="76"/>
      <c r="Z188" s="76"/>
      <c r="AA188" s="76"/>
      <c r="AB188" s="53">
        <f>400</f>
        <v>400</v>
      </c>
      <c r="AC188" s="78" t="str">
        <f>IF(Tableau1[[#This Row],[Type de réponse]]='Paramètre (masquer)'!$A$10,Tableau1[[#This Row],[Période de début *]],"")</f>
        <v/>
      </c>
      <c r="AD188" s="78" t="str">
        <f>IF(Tableau1[[#This Row],[Type de réponse]]='Paramètre (masquer)'!$A$10,Tableau1[[#This Row],[Période de fin *]],"")</f>
        <v/>
      </c>
      <c r="AE188" s="78" t="str">
        <f>IF(Tableau1[[#This Row],[Type de réponse]]='Paramètre (masquer)'!$A$10,Tableau1[[#This Row],[Nuit
LU/MA]],"")</f>
        <v/>
      </c>
      <c r="AF188" s="78" t="str">
        <f>IF(Tableau1[[#This Row],[Type de réponse]]='Paramètre (masquer)'!$A$10,Tableau1[[#This Row],[Nuit
MA/ME]],"")</f>
        <v/>
      </c>
      <c r="AG188" s="78" t="str">
        <f>IF(Tableau1[[#This Row],[Type de réponse]]='Paramètre (masquer)'!$A$10,Tableau1[[#This Row],[Nuit
ME/JE]],"")</f>
        <v/>
      </c>
      <c r="AH188" s="78" t="str">
        <f>IF(Tableau1[[#This Row],[Type de réponse]]='Paramètre (masquer)'!$A$10,Tableau1[[#This Row],[Nuit JE/VE]],"")</f>
        <v/>
      </c>
      <c r="AI188" s="78" t="str">
        <f>IF(Tableau1[[#This Row],[Type de réponse]]='Paramètre (masquer)'!$A$10,Tableau1[[#This Row],[Nuit
VE/SA]],"")</f>
        <v/>
      </c>
      <c r="AJ188" s="78" t="str">
        <f>IF(Tableau1[[#This Row],[Type de réponse]]='Paramètre (masquer)'!$A$10,Tableau1[[#This Row],[Nuit
SA/DI]],"")</f>
        <v/>
      </c>
      <c r="AK188" s="78" t="str">
        <f>IF(Tableau1[[#This Row],[Type de réponse]]='Paramètre (masquer)'!$A$10,Tableau1[[#This Row],[Nuit
DI/LU]],"")</f>
        <v/>
      </c>
      <c r="AL188" s="76" t="str">
        <f>IF(Tableau1[[#This Row],[Nuit
LU /MA]]="Oui",0,IF(Tableau1[[#This Row],[Nuit
LU /MA]]="Non",1,""))</f>
        <v/>
      </c>
      <c r="AM188" s="76" t="str">
        <f>IF(Tableau1[[#This Row],[Nuit
MA/ ME]]="Oui",0,IF(Tableau1[[#This Row],[Nuit
MA/ ME]]="Non",1,""))</f>
        <v/>
      </c>
      <c r="AN188" s="76" t="str">
        <f>IF(Tableau1[[#This Row],[Nuit
ME/ JE]]="Oui",0,IF(Tableau1[[#This Row],[Nuit
ME/ JE]]="Non",1,""))</f>
        <v/>
      </c>
      <c r="AO188" s="76" t="str">
        <f>IF(Tableau1[[#This Row],[Nuit JE/ VE]]="Oui",0,IF(Tableau1[[#This Row],[Nuit JE/ VE]]="Non",1,""))</f>
        <v/>
      </c>
      <c r="AP188" s="76" t="str">
        <f>IF(Tableau1[[#This Row],[Nuit
VE/ SA]]="Oui",0,IF(Tableau1[[#This Row],[Nuit
VE/ SA]]="Non",1,""))</f>
        <v/>
      </c>
      <c r="AQ188" s="76" t="str">
        <f>IF(Tableau1[[#This Row],[Nuit
SA/ DI]]="Oui",0,IF(Tableau1[[#This Row],[Nuit
SA/ DI]]="Non",1,""))</f>
        <v/>
      </c>
      <c r="AR188" s="76" t="str">
        <f>IF(Tableau1[[#This Row],[Nuit
DI/ LU]]="Oui",0,IF(Tableau1[[#This Row],[Nuit
DI/ LU]]="Non",1,""))</f>
        <v/>
      </c>
      <c r="AS188" s="76" t="str">
        <f>IF(Tableau1[[#This Row],[Type de réponse]]='Paramètre (masquer)'!$A$10,Tableau1[[#This Row],[FE]],"")</f>
        <v/>
      </c>
      <c r="AT188" s="76" t="str">
        <f>_xlfn.CONCAT(Tableau1[[#This Row],[LUN]:[DIM]])</f>
        <v/>
      </c>
      <c r="AU188" s="79"/>
      <c r="AV1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8" s="76" t="e">
        <f>Tableau1[[#This Row],[Nbre de nuits sur la période]]*Tableau1[[#This Row],[Nombre de train accédant / nuit *]]</f>
        <v>#VALUE!</v>
      </c>
      <c r="AY188" s="76" t="e">
        <f>Tableau1[[#This Row],[Uo voies - nuit]]*((59*400/1000)+5)</f>
        <v>#VALUE!</v>
      </c>
    </row>
    <row r="189" spans="1:51" ht="15.75">
      <c r="A189" s="51">
        <f t="shared" si="8"/>
        <v>176</v>
      </c>
      <c r="B189" s="85"/>
      <c r="C189" s="52" t="str">
        <f>IFERROR(VLOOKUP(Tableau1[[#This Row],[Site *
Un fichier Excel par DT]],Tableau7[[#All],[Nom de la gare]:[EIC]],5,FALSE),"")</f>
        <v/>
      </c>
      <c r="D189" s="77"/>
      <c r="E189" s="74"/>
      <c r="F189" s="74"/>
      <c r="G189" s="76"/>
      <c r="H189" s="72" t="str">
        <f>IF(Tableau1[[#This Row],[Régime d''utilisation (Quotidien ? Oui ou Non)]]="Oui","Oui","Non")</f>
        <v>Non</v>
      </c>
      <c r="I189" s="72" t="str">
        <f>IF(Tableau1[[#This Row],[Régime d''utilisation (Quotidien ? Oui ou Non)]]="Oui","Oui","Non")</f>
        <v>Non</v>
      </c>
      <c r="J189" s="72" t="str">
        <f>IF(Tableau1[[#This Row],[Régime d''utilisation (Quotidien ? Oui ou Non)]]="Oui","Oui","Non")</f>
        <v>Non</v>
      </c>
      <c r="K189" s="72" t="str">
        <f>IF(Tableau1[[#This Row],[Régime d''utilisation (Quotidien ? Oui ou Non)]]="Oui","Oui","Non")</f>
        <v>Non</v>
      </c>
      <c r="L189" s="72" t="str">
        <f>IF(Tableau1[[#This Row],[Régime d''utilisation (Quotidien ? Oui ou Non)]]="Oui","Oui","Non")</f>
        <v>Non</v>
      </c>
      <c r="M189" s="72" t="str">
        <f>IF(Tableau1[[#This Row],[Régime d''utilisation (Quotidien ? Oui ou Non)]]="Oui","Oui","Non")</f>
        <v>Non</v>
      </c>
      <c r="N189" s="72" t="str">
        <f>IF(Tableau1[[#This Row],[Régime d''utilisation (Quotidien ? Oui ou Non)]]="Oui","Oui","Non")</f>
        <v>Non</v>
      </c>
      <c r="O189" s="72" t="str">
        <f>IF(Tableau1[[#This Row],[Régime d''utilisation (Quotidien ? Oui ou Non)]]="Oui","Oui","Non")</f>
        <v>Non</v>
      </c>
      <c r="P189" s="76"/>
      <c r="Q189" s="76"/>
      <c r="R189" s="76"/>
      <c r="S189" s="52" t="str">
        <f t="shared" si="6"/>
        <v>Compris entre 00h00 et 5h00</v>
      </c>
      <c r="T189" s="76"/>
      <c r="U189" s="53" t="str">
        <f t="shared" si="7"/>
        <v>Voyageur</v>
      </c>
      <c r="V189" s="76"/>
      <c r="W189" s="76"/>
      <c r="X189" s="76"/>
      <c r="Y189" s="76"/>
      <c r="Z189" s="76"/>
      <c r="AA189" s="76"/>
      <c r="AB189" s="53">
        <f>400</f>
        <v>400</v>
      </c>
      <c r="AC189" s="78" t="str">
        <f>IF(Tableau1[[#This Row],[Type de réponse]]='Paramètre (masquer)'!$A$10,Tableau1[[#This Row],[Période de début *]],"")</f>
        <v/>
      </c>
      <c r="AD189" s="78" t="str">
        <f>IF(Tableau1[[#This Row],[Type de réponse]]='Paramètre (masquer)'!$A$10,Tableau1[[#This Row],[Période de fin *]],"")</f>
        <v/>
      </c>
      <c r="AE189" s="78" t="str">
        <f>IF(Tableau1[[#This Row],[Type de réponse]]='Paramètre (masquer)'!$A$10,Tableau1[[#This Row],[Nuit
LU/MA]],"")</f>
        <v/>
      </c>
      <c r="AF189" s="78" t="str">
        <f>IF(Tableau1[[#This Row],[Type de réponse]]='Paramètre (masquer)'!$A$10,Tableau1[[#This Row],[Nuit
MA/ME]],"")</f>
        <v/>
      </c>
      <c r="AG189" s="78" t="str">
        <f>IF(Tableau1[[#This Row],[Type de réponse]]='Paramètre (masquer)'!$A$10,Tableau1[[#This Row],[Nuit
ME/JE]],"")</f>
        <v/>
      </c>
      <c r="AH189" s="78" t="str">
        <f>IF(Tableau1[[#This Row],[Type de réponse]]='Paramètre (masquer)'!$A$10,Tableau1[[#This Row],[Nuit JE/VE]],"")</f>
        <v/>
      </c>
      <c r="AI189" s="78" t="str">
        <f>IF(Tableau1[[#This Row],[Type de réponse]]='Paramètre (masquer)'!$A$10,Tableau1[[#This Row],[Nuit
VE/SA]],"")</f>
        <v/>
      </c>
      <c r="AJ189" s="78" t="str">
        <f>IF(Tableau1[[#This Row],[Type de réponse]]='Paramètre (masquer)'!$A$10,Tableau1[[#This Row],[Nuit
SA/DI]],"")</f>
        <v/>
      </c>
      <c r="AK189" s="78" t="str">
        <f>IF(Tableau1[[#This Row],[Type de réponse]]='Paramètre (masquer)'!$A$10,Tableau1[[#This Row],[Nuit
DI/LU]],"")</f>
        <v/>
      </c>
      <c r="AL189" s="76" t="str">
        <f>IF(Tableau1[[#This Row],[Nuit
LU /MA]]="Oui",0,IF(Tableau1[[#This Row],[Nuit
LU /MA]]="Non",1,""))</f>
        <v/>
      </c>
      <c r="AM189" s="76" t="str">
        <f>IF(Tableau1[[#This Row],[Nuit
MA/ ME]]="Oui",0,IF(Tableau1[[#This Row],[Nuit
MA/ ME]]="Non",1,""))</f>
        <v/>
      </c>
      <c r="AN189" s="76" t="str">
        <f>IF(Tableau1[[#This Row],[Nuit
ME/ JE]]="Oui",0,IF(Tableau1[[#This Row],[Nuit
ME/ JE]]="Non",1,""))</f>
        <v/>
      </c>
      <c r="AO189" s="76" t="str">
        <f>IF(Tableau1[[#This Row],[Nuit JE/ VE]]="Oui",0,IF(Tableau1[[#This Row],[Nuit JE/ VE]]="Non",1,""))</f>
        <v/>
      </c>
      <c r="AP189" s="76" t="str">
        <f>IF(Tableau1[[#This Row],[Nuit
VE/ SA]]="Oui",0,IF(Tableau1[[#This Row],[Nuit
VE/ SA]]="Non",1,""))</f>
        <v/>
      </c>
      <c r="AQ189" s="76" t="str">
        <f>IF(Tableau1[[#This Row],[Nuit
SA/ DI]]="Oui",0,IF(Tableau1[[#This Row],[Nuit
SA/ DI]]="Non",1,""))</f>
        <v/>
      </c>
      <c r="AR189" s="76" t="str">
        <f>IF(Tableau1[[#This Row],[Nuit
DI/ LU]]="Oui",0,IF(Tableau1[[#This Row],[Nuit
DI/ LU]]="Non",1,""))</f>
        <v/>
      </c>
      <c r="AS189" s="76" t="str">
        <f>IF(Tableau1[[#This Row],[Type de réponse]]='Paramètre (masquer)'!$A$10,Tableau1[[#This Row],[FE]],"")</f>
        <v/>
      </c>
      <c r="AT189" s="76" t="str">
        <f>_xlfn.CONCAT(Tableau1[[#This Row],[LUN]:[DIM]])</f>
        <v/>
      </c>
      <c r="AU189" s="79"/>
      <c r="AV1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9" s="76" t="e">
        <f>Tableau1[[#This Row],[Nbre de nuits sur la période]]*Tableau1[[#This Row],[Nombre de train accédant / nuit *]]</f>
        <v>#VALUE!</v>
      </c>
      <c r="AY189" s="76" t="e">
        <f>Tableau1[[#This Row],[Uo voies - nuit]]*((59*400/1000)+5)</f>
        <v>#VALUE!</v>
      </c>
    </row>
    <row r="190" spans="1:51" ht="15.75">
      <c r="A190" s="51">
        <f t="shared" si="8"/>
        <v>177</v>
      </c>
      <c r="B190" s="85"/>
      <c r="C190" s="52" t="str">
        <f>IFERROR(VLOOKUP(Tableau1[[#This Row],[Site *
Un fichier Excel par DT]],Tableau7[[#All],[Nom de la gare]:[EIC]],5,FALSE),"")</f>
        <v/>
      </c>
      <c r="D190" s="77"/>
      <c r="E190" s="74"/>
      <c r="F190" s="74"/>
      <c r="G190" s="76"/>
      <c r="H190" s="72" t="str">
        <f>IF(Tableau1[[#This Row],[Régime d''utilisation (Quotidien ? Oui ou Non)]]="Oui","Oui","Non")</f>
        <v>Non</v>
      </c>
      <c r="I190" s="72" t="str">
        <f>IF(Tableau1[[#This Row],[Régime d''utilisation (Quotidien ? Oui ou Non)]]="Oui","Oui","Non")</f>
        <v>Non</v>
      </c>
      <c r="J190" s="72" t="str">
        <f>IF(Tableau1[[#This Row],[Régime d''utilisation (Quotidien ? Oui ou Non)]]="Oui","Oui","Non")</f>
        <v>Non</v>
      </c>
      <c r="K190" s="72" t="str">
        <f>IF(Tableau1[[#This Row],[Régime d''utilisation (Quotidien ? Oui ou Non)]]="Oui","Oui","Non")</f>
        <v>Non</v>
      </c>
      <c r="L190" s="72" t="str">
        <f>IF(Tableau1[[#This Row],[Régime d''utilisation (Quotidien ? Oui ou Non)]]="Oui","Oui","Non")</f>
        <v>Non</v>
      </c>
      <c r="M190" s="72" t="str">
        <f>IF(Tableau1[[#This Row],[Régime d''utilisation (Quotidien ? Oui ou Non)]]="Oui","Oui","Non")</f>
        <v>Non</v>
      </c>
      <c r="N190" s="72" t="str">
        <f>IF(Tableau1[[#This Row],[Régime d''utilisation (Quotidien ? Oui ou Non)]]="Oui","Oui","Non")</f>
        <v>Non</v>
      </c>
      <c r="O190" s="72" t="str">
        <f>IF(Tableau1[[#This Row],[Régime d''utilisation (Quotidien ? Oui ou Non)]]="Oui","Oui","Non")</f>
        <v>Non</v>
      </c>
      <c r="P190" s="76"/>
      <c r="Q190" s="76"/>
      <c r="R190" s="76"/>
      <c r="S190" s="52" t="str">
        <f t="shared" si="6"/>
        <v>Compris entre 00h00 et 5h00</v>
      </c>
      <c r="T190" s="76"/>
      <c r="U190" s="53" t="str">
        <f t="shared" si="7"/>
        <v>Voyageur</v>
      </c>
      <c r="V190" s="76"/>
      <c r="W190" s="76"/>
      <c r="X190" s="76"/>
      <c r="Y190" s="76"/>
      <c r="Z190" s="76"/>
      <c r="AA190" s="76"/>
      <c r="AB190" s="53">
        <f>400</f>
        <v>400</v>
      </c>
      <c r="AC190" s="78" t="str">
        <f>IF(Tableau1[[#This Row],[Type de réponse]]='Paramètre (masquer)'!$A$10,Tableau1[[#This Row],[Période de début *]],"")</f>
        <v/>
      </c>
      <c r="AD190" s="78" t="str">
        <f>IF(Tableau1[[#This Row],[Type de réponse]]='Paramètre (masquer)'!$A$10,Tableau1[[#This Row],[Période de fin *]],"")</f>
        <v/>
      </c>
      <c r="AE190" s="78" t="str">
        <f>IF(Tableau1[[#This Row],[Type de réponse]]='Paramètre (masquer)'!$A$10,Tableau1[[#This Row],[Nuit
LU/MA]],"")</f>
        <v/>
      </c>
      <c r="AF190" s="78" t="str">
        <f>IF(Tableau1[[#This Row],[Type de réponse]]='Paramètre (masquer)'!$A$10,Tableau1[[#This Row],[Nuit
MA/ME]],"")</f>
        <v/>
      </c>
      <c r="AG190" s="78" t="str">
        <f>IF(Tableau1[[#This Row],[Type de réponse]]='Paramètre (masquer)'!$A$10,Tableau1[[#This Row],[Nuit
ME/JE]],"")</f>
        <v/>
      </c>
      <c r="AH190" s="78" t="str">
        <f>IF(Tableau1[[#This Row],[Type de réponse]]='Paramètre (masquer)'!$A$10,Tableau1[[#This Row],[Nuit JE/VE]],"")</f>
        <v/>
      </c>
      <c r="AI190" s="78" t="str">
        <f>IF(Tableau1[[#This Row],[Type de réponse]]='Paramètre (masquer)'!$A$10,Tableau1[[#This Row],[Nuit
VE/SA]],"")</f>
        <v/>
      </c>
      <c r="AJ190" s="78" t="str">
        <f>IF(Tableau1[[#This Row],[Type de réponse]]='Paramètre (masquer)'!$A$10,Tableau1[[#This Row],[Nuit
SA/DI]],"")</f>
        <v/>
      </c>
      <c r="AK190" s="78" t="str">
        <f>IF(Tableau1[[#This Row],[Type de réponse]]='Paramètre (masquer)'!$A$10,Tableau1[[#This Row],[Nuit
DI/LU]],"")</f>
        <v/>
      </c>
      <c r="AL190" s="76" t="str">
        <f>IF(Tableau1[[#This Row],[Nuit
LU /MA]]="Oui",0,IF(Tableau1[[#This Row],[Nuit
LU /MA]]="Non",1,""))</f>
        <v/>
      </c>
      <c r="AM190" s="76" t="str">
        <f>IF(Tableau1[[#This Row],[Nuit
MA/ ME]]="Oui",0,IF(Tableau1[[#This Row],[Nuit
MA/ ME]]="Non",1,""))</f>
        <v/>
      </c>
      <c r="AN190" s="76" t="str">
        <f>IF(Tableau1[[#This Row],[Nuit
ME/ JE]]="Oui",0,IF(Tableau1[[#This Row],[Nuit
ME/ JE]]="Non",1,""))</f>
        <v/>
      </c>
      <c r="AO190" s="76" t="str">
        <f>IF(Tableau1[[#This Row],[Nuit JE/ VE]]="Oui",0,IF(Tableau1[[#This Row],[Nuit JE/ VE]]="Non",1,""))</f>
        <v/>
      </c>
      <c r="AP190" s="76" t="str">
        <f>IF(Tableau1[[#This Row],[Nuit
VE/ SA]]="Oui",0,IF(Tableau1[[#This Row],[Nuit
VE/ SA]]="Non",1,""))</f>
        <v/>
      </c>
      <c r="AQ190" s="76" t="str">
        <f>IF(Tableau1[[#This Row],[Nuit
SA/ DI]]="Oui",0,IF(Tableau1[[#This Row],[Nuit
SA/ DI]]="Non",1,""))</f>
        <v/>
      </c>
      <c r="AR190" s="76" t="str">
        <f>IF(Tableau1[[#This Row],[Nuit
DI/ LU]]="Oui",0,IF(Tableau1[[#This Row],[Nuit
DI/ LU]]="Non",1,""))</f>
        <v/>
      </c>
      <c r="AS190" s="76" t="str">
        <f>IF(Tableau1[[#This Row],[Type de réponse]]='Paramètre (masquer)'!$A$10,Tableau1[[#This Row],[FE]],"")</f>
        <v/>
      </c>
      <c r="AT190" s="76" t="str">
        <f>_xlfn.CONCAT(Tableau1[[#This Row],[LUN]:[DIM]])</f>
        <v/>
      </c>
      <c r="AU190" s="79"/>
      <c r="AV1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0" s="76" t="e">
        <f>Tableau1[[#This Row],[Nbre de nuits sur la période]]*Tableau1[[#This Row],[Nombre de train accédant / nuit *]]</f>
        <v>#VALUE!</v>
      </c>
      <c r="AY190" s="76" t="e">
        <f>Tableau1[[#This Row],[Uo voies - nuit]]*((59*400/1000)+5)</f>
        <v>#VALUE!</v>
      </c>
    </row>
    <row r="191" spans="1:51" ht="15.75">
      <c r="A191" s="51">
        <f t="shared" si="8"/>
        <v>178</v>
      </c>
      <c r="B191" s="85"/>
      <c r="C191" s="52" t="str">
        <f>IFERROR(VLOOKUP(Tableau1[[#This Row],[Site *
Un fichier Excel par DT]],Tableau7[[#All],[Nom de la gare]:[EIC]],5,FALSE),"")</f>
        <v/>
      </c>
      <c r="D191" s="77"/>
      <c r="E191" s="74"/>
      <c r="F191" s="74"/>
      <c r="G191" s="76"/>
      <c r="H191" s="72" t="str">
        <f>IF(Tableau1[[#This Row],[Régime d''utilisation (Quotidien ? Oui ou Non)]]="Oui","Oui","Non")</f>
        <v>Non</v>
      </c>
      <c r="I191" s="72" t="str">
        <f>IF(Tableau1[[#This Row],[Régime d''utilisation (Quotidien ? Oui ou Non)]]="Oui","Oui","Non")</f>
        <v>Non</v>
      </c>
      <c r="J191" s="72" t="str">
        <f>IF(Tableau1[[#This Row],[Régime d''utilisation (Quotidien ? Oui ou Non)]]="Oui","Oui","Non")</f>
        <v>Non</v>
      </c>
      <c r="K191" s="72" t="str">
        <f>IF(Tableau1[[#This Row],[Régime d''utilisation (Quotidien ? Oui ou Non)]]="Oui","Oui","Non")</f>
        <v>Non</v>
      </c>
      <c r="L191" s="72" t="str">
        <f>IF(Tableau1[[#This Row],[Régime d''utilisation (Quotidien ? Oui ou Non)]]="Oui","Oui","Non")</f>
        <v>Non</v>
      </c>
      <c r="M191" s="72" t="str">
        <f>IF(Tableau1[[#This Row],[Régime d''utilisation (Quotidien ? Oui ou Non)]]="Oui","Oui","Non")</f>
        <v>Non</v>
      </c>
      <c r="N191" s="72" t="str">
        <f>IF(Tableau1[[#This Row],[Régime d''utilisation (Quotidien ? Oui ou Non)]]="Oui","Oui","Non")</f>
        <v>Non</v>
      </c>
      <c r="O191" s="72" t="str">
        <f>IF(Tableau1[[#This Row],[Régime d''utilisation (Quotidien ? Oui ou Non)]]="Oui","Oui","Non")</f>
        <v>Non</v>
      </c>
      <c r="P191" s="76"/>
      <c r="Q191" s="76"/>
      <c r="R191" s="76"/>
      <c r="S191" s="52" t="str">
        <f t="shared" si="6"/>
        <v>Compris entre 00h00 et 5h00</v>
      </c>
      <c r="T191" s="76"/>
      <c r="U191" s="53" t="str">
        <f t="shared" si="7"/>
        <v>Voyageur</v>
      </c>
      <c r="V191" s="76"/>
      <c r="W191" s="76"/>
      <c r="X191" s="76"/>
      <c r="Y191" s="76"/>
      <c r="Z191" s="76"/>
      <c r="AA191" s="76"/>
      <c r="AB191" s="53">
        <f>400</f>
        <v>400</v>
      </c>
      <c r="AC191" s="78" t="str">
        <f>IF(Tableau1[[#This Row],[Type de réponse]]='Paramètre (masquer)'!$A$10,Tableau1[[#This Row],[Période de début *]],"")</f>
        <v/>
      </c>
      <c r="AD191" s="78" t="str">
        <f>IF(Tableau1[[#This Row],[Type de réponse]]='Paramètre (masquer)'!$A$10,Tableau1[[#This Row],[Période de fin *]],"")</f>
        <v/>
      </c>
      <c r="AE191" s="78" t="str">
        <f>IF(Tableau1[[#This Row],[Type de réponse]]='Paramètre (masquer)'!$A$10,Tableau1[[#This Row],[Nuit
LU/MA]],"")</f>
        <v/>
      </c>
      <c r="AF191" s="78" t="str">
        <f>IF(Tableau1[[#This Row],[Type de réponse]]='Paramètre (masquer)'!$A$10,Tableau1[[#This Row],[Nuit
MA/ME]],"")</f>
        <v/>
      </c>
      <c r="AG191" s="78" t="str">
        <f>IF(Tableau1[[#This Row],[Type de réponse]]='Paramètre (masquer)'!$A$10,Tableau1[[#This Row],[Nuit
ME/JE]],"")</f>
        <v/>
      </c>
      <c r="AH191" s="78" t="str">
        <f>IF(Tableau1[[#This Row],[Type de réponse]]='Paramètre (masquer)'!$A$10,Tableau1[[#This Row],[Nuit JE/VE]],"")</f>
        <v/>
      </c>
      <c r="AI191" s="78" t="str">
        <f>IF(Tableau1[[#This Row],[Type de réponse]]='Paramètre (masquer)'!$A$10,Tableau1[[#This Row],[Nuit
VE/SA]],"")</f>
        <v/>
      </c>
      <c r="AJ191" s="78" t="str">
        <f>IF(Tableau1[[#This Row],[Type de réponse]]='Paramètre (masquer)'!$A$10,Tableau1[[#This Row],[Nuit
SA/DI]],"")</f>
        <v/>
      </c>
      <c r="AK191" s="78" t="str">
        <f>IF(Tableau1[[#This Row],[Type de réponse]]='Paramètre (masquer)'!$A$10,Tableau1[[#This Row],[Nuit
DI/LU]],"")</f>
        <v/>
      </c>
      <c r="AL191" s="76" t="str">
        <f>IF(Tableau1[[#This Row],[Nuit
LU /MA]]="Oui",0,IF(Tableau1[[#This Row],[Nuit
LU /MA]]="Non",1,""))</f>
        <v/>
      </c>
      <c r="AM191" s="76" t="str">
        <f>IF(Tableau1[[#This Row],[Nuit
MA/ ME]]="Oui",0,IF(Tableau1[[#This Row],[Nuit
MA/ ME]]="Non",1,""))</f>
        <v/>
      </c>
      <c r="AN191" s="76" t="str">
        <f>IF(Tableau1[[#This Row],[Nuit
ME/ JE]]="Oui",0,IF(Tableau1[[#This Row],[Nuit
ME/ JE]]="Non",1,""))</f>
        <v/>
      </c>
      <c r="AO191" s="76" t="str">
        <f>IF(Tableau1[[#This Row],[Nuit JE/ VE]]="Oui",0,IF(Tableau1[[#This Row],[Nuit JE/ VE]]="Non",1,""))</f>
        <v/>
      </c>
      <c r="AP191" s="76" t="str">
        <f>IF(Tableau1[[#This Row],[Nuit
VE/ SA]]="Oui",0,IF(Tableau1[[#This Row],[Nuit
VE/ SA]]="Non",1,""))</f>
        <v/>
      </c>
      <c r="AQ191" s="76" t="str">
        <f>IF(Tableau1[[#This Row],[Nuit
SA/ DI]]="Oui",0,IF(Tableau1[[#This Row],[Nuit
SA/ DI]]="Non",1,""))</f>
        <v/>
      </c>
      <c r="AR191" s="76" t="str">
        <f>IF(Tableau1[[#This Row],[Nuit
DI/ LU]]="Oui",0,IF(Tableau1[[#This Row],[Nuit
DI/ LU]]="Non",1,""))</f>
        <v/>
      </c>
      <c r="AS191" s="76" t="str">
        <f>IF(Tableau1[[#This Row],[Type de réponse]]='Paramètre (masquer)'!$A$10,Tableau1[[#This Row],[FE]],"")</f>
        <v/>
      </c>
      <c r="AT191" s="76" t="str">
        <f>_xlfn.CONCAT(Tableau1[[#This Row],[LUN]:[DIM]])</f>
        <v/>
      </c>
      <c r="AU191" s="79"/>
      <c r="AV1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1" s="76" t="e">
        <f>Tableau1[[#This Row],[Nbre de nuits sur la période]]*Tableau1[[#This Row],[Nombre de train accédant / nuit *]]</f>
        <v>#VALUE!</v>
      </c>
      <c r="AY191" s="76" t="e">
        <f>Tableau1[[#This Row],[Uo voies - nuit]]*((59*400/1000)+5)</f>
        <v>#VALUE!</v>
      </c>
    </row>
    <row r="192" spans="1:51" ht="15.75">
      <c r="A192" s="51">
        <f t="shared" si="8"/>
        <v>179</v>
      </c>
      <c r="B192" s="85"/>
      <c r="C192" s="52" t="str">
        <f>IFERROR(VLOOKUP(Tableau1[[#This Row],[Site *
Un fichier Excel par DT]],Tableau7[[#All],[Nom de la gare]:[EIC]],5,FALSE),"")</f>
        <v/>
      </c>
      <c r="D192" s="77"/>
      <c r="E192" s="74"/>
      <c r="F192" s="74"/>
      <c r="G192" s="76"/>
      <c r="H192" s="72" t="str">
        <f>IF(Tableau1[[#This Row],[Régime d''utilisation (Quotidien ? Oui ou Non)]]="Oui","Oui","Non")</f>
        <v>Non</v>
      </c>
      <c r="I192" s="72" t="str">
        <f>IF(Tableau1[[#This Row],[Régime d''utilisation (Quotidien ? Oui ou Non)]]="Oui","Oui","Non")</f>
        <v>Non</v>
      </c>
      <c r="J192" s="72" t="str">
        <f>IF(Tableau1[[#This Row],[Régime d''utilisation (Quotidien ? Oui ou Non)]]="Oui","Oui","Non")</f>
        <v>Non</v>
      </c>
      <c r="K192" s="72" t="str">
        <f>IF(Tableau1[[#This Row],[Régime d''utilisation (Quotidien ? Oui ou Non)]]="Oui","Oui","Non")</f>
        <v>Non</v>
      </c>
      <c r="L192" s="72" t="str">
        <f>IF(Tableau1[[#This Row],[Régime d''utilisation (Quotidien ? Oui ou Non)]]="Oui","Oui","Non")</f>
        <v>Non</v>
      </c>
      <c r="M192" s="72" t="str">
        <f>IF(Tableau1[[#This Row],[Régime d''utilisation (Quotidien ? Oui ou Non)]]="Oui","Oui","Non")</f>
        <v>Non</v>
      </c>
      <c r="N192" s="72" t="str">
        <f>IF(Tableau1[[#This Row],[Régime d''utilisation (Quotidien ? Oui ou Non)]]="Oui","Oui","Non")</f>
        <v>Non</v>
      </c>
      <c r="O192" s="72" t="str">
        <f>IF(Tableau1[[#This Row],[Régime d''utilisation (Quotidien ? Oui ou Non)]]="Oui","Oui","Non")</f>
        <v>Non</v>
      </c>
      <c r="P192" s="76"/>
      <c r="Q192" s="76"/>
      <c r="R192" s="76"/>
      <c r="S192" s="52" t="str">
        <f t="shared" si="6"/>
        <v>Compris entre 00h00 et 5h00</v>
      </c>
      <c r="T192" s="76"/>
      <c r="U192" s="53" t="str">
        <f t="shared" si="7"/>
        <v>Voyageur</v>
      </c>
      <c r="V192" s="76"/>
      <c r="W192" s="76"/>
      <c r="X192" s="76"/>
      <c r="Y192" s="76"/>
      <c r="Z192" s="76"/>
      <c r="AA192" s="76"/>
      <c r="AB192" s="53">
        <f>400</f>
        <v>400</v>
      </c>
      <c r="AC192" s="78" t="str">
        <f>IF(Tableau1[[#This Row],[Type de réponse]]='Paramètre (masquer)'!$A$10,Tableau1[[#This Row],[Période de début *]],"")</f>
        <v/>
      </c>
      <c r="AD192" s="78" t="str">
        <f>IF(Tableau1[[#This Row],[Type de réponse]]='Paramètre (masquer)'!$A$10,Tableau1[[#This Row],[Période de fin *]],"")</f>
        <v/>
      </c>
      <c r="AE192" s="78" t="str">
        <f>IF(Tableau1[[#This Row],[Type de réponse]]='Paramètre (masquer)'!$A$10,Tableau1[[#This Row],[Nuit
LU/MA]],"")</f>
        <v/>
      </c>
      <c r="AF192" s="78" t="str">
        <f>IF(Tableau1[[#This Row],[Type de réponse]]='Paramètre (masquer)'!$A$10,Tableau1[[#This Row],[Nuit
MA/ME]],"")</f>
        <v/>
      </c>
      <c r="AG192" s="78" t="str">
        <f>IF(Tableau1[[#This Row],[Type de réponse]]='Paramètre (masquer)'!$A$10,Tableau1[[#This Row],[Nuit
ME/JE]],"")</f>
        <v/>
      </c>
      <c r="AH192" s="78" t="str">
        <f>IF(Tableau1[[#This Row],[Type de réponse]]='Paramètre (masquer)'!$A$10,Tableau1[[#This Row],[Nuit JE/VE]],"")</f>
        <v/>
      </c>
      <c r="AI192" s="78" t="str">
        <f>IF(Tableau1[[#This Row],[Type de réponse]]='Paramètre (masquer)'!$A$10,Tableau1[[#This Row],[Nuit
VE/SA]],"")</f>
        <v/>
      </c>
      <c r="AJ192" s="78" t="str">
        <f>IF(Tableau1[[#This Row],[Type de réponse]]='Paramètre (masquer)'!$A$10,Tableau1[[#This Row],[Nuit
SA/DI]],"")</f>
        <v/>
      </c>
      <c r="AK192" s="78" t="str">
        <f>IF(Tableau1[[#This Row],[Type de réponse]]='Paramètre (masquer)'!$A$10,Tableau1[[#This Row],[Nuit
DI/LU]],"")</f>
        <v/>
      </c>
      <c r="AL192" s="76" t="str">
        <f>IF(Tableau1[[#This Row],[Nuit
LU /MA]]="Oui",0,IF(Tableau1[[#This Row],[Nuit
LU /MA]]="Non",1,""))</f>
        <v/>
      </c>
      <c r="AM192" s="76" t="str">
        <f>IF(Tableau1[[#This Row],[Nuit
MA/ ME]]="Oui",0,IF(Tableau1[[#This Row],[Nuit
MA/ ME]]="Non",1,""))</f>
        <v/>
      </c>
      <c r="AN192" s="76" t="str">
        <f>IF(Tableau1[[#This Row],[Nuit
ME/ JE]]="Oui",0,IF(Tableau1[[#This Row],[Nuit
ME/ JE]]="Non",1,""))</f>
        <v/>
      </c>
      <c r="AO192" s="76" t="str">
        <f>IF(Tableau1[[#This Row],[Nuit JE/ VE]]="Oui",0,IF(Tableau1[[#This Row],[Nuit JE/ VE]]="Non",1,""))</f>
        <v/>
      </c>
      <c r="AP192" s="76" t="str">
        <f>IF(Tableau1[[#This Row],[Nuit
VE/ SA]]="Oui",0,IF(Tableau1[[#This Row],[Nuit
VE/ SA]]="Non",1,""))</f>
        <v/>
      </c>
      <c r="AQ192" s="76" t="str">
        <f>IF(Tableau1[[#This Row],[Nuit
SA/ DI]]="Oui",0,IF(Tableau1[[#This Row],[Nuit
SA/ DI]]="Non",1,""))</f>
        <v/>
      </c>
      <c r="AR192" s="76" t="str">
        <f>IF(Tableau1[[#This Row],[Nuit
DI/ LU]]="Oui",0,IF(Tableau1[[#This Row],[Nuit
DI/ LU]]="Non",1,""))</f>
        <v/>
      </c>
      <c r="AS192" s="76" t="str">
        <f>IF(Tableau1[[#This Row],[Type de réponse]]='Paramètre (masquer)'!$A$10,Tableau1[[#This Row],[FE]],"")</f>
        <v/>
      </c>
      <c r="AT192" s="76" t="str">
        <f>_xlfn.CONCAT(Tableau1[[#This Row],[LUN]:[DIM]])</f>
        <v/>
      </c>
      <c r="AU192" s="79"/>
      <c r="AV1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2" s="76" t="e">
        <f>Tableau1[[#This Row],[Nbre de nuits sur la période]]*Tableau1[[#This Row],[Nombre de train accédant / nuit *]]</f>
        <v>#VALUE!</v>
      </c>
      <c r="AY192" s="76" t="e">
        <f>Tableau1[[#This Row],[Uo voies - nuit]]*((59*400/1000)+5)</f>
        <v>#VALUE!</v>
      </c>
    </row>
    <row r="193" spans="1:51" ht="15.75">
      <c r="A193" s="51">
        <f t="shared" si="8"/>
        <v>180</v>
      </c>
      <c r="B193" s="85"/>
      <c r="C193" s="52" t="str">
        <f>IFERROR(VLOOKUP(Tableau1[[#This Row],[Site *
Un fichier Excel par DT]],Tableau7[[#All],[Nom de la gare]:[EIC]],5,FALSE),"")</f>
        <v/>
      </c>
      <c r="D193" s="77"/>
      <c r="E193" s="74"/>
      <c r="F193" s="74"/>
      <c r="G193" s="76"/>
      <c r="H193" s="72" t="str">
        <f>IF(Tableau1[[#This Row],[Régime d''utilisation (Quotidien ? Oui ou Non)]]="Oui","Oui","Non")</f>
        <v>Non</v>
      </c>
      <c r="I193" s="72" t="str">
        <f>IF(Tableau1[[#This Row],[Régime d''utilisation (Quotidien ? Oui ou Non)]]="Oui","Oui","Non")</f>
        <v>Non</v>
      </c>
      <c r="J193" s="72" t="str">
        <f>IF(Tableau1[[#This Row],[Régime d''utilisation (Quotidien ? Oui ou Non)]]="Oui","Oui","Non")</f>
        <v>Non</v>
      </c>
      <c r="K193" s="72" t="str">
        <f>IF(Tableau1[[#This Row],[Régime d''utilisation (Quotidien ? Oui ou Non)]]="Oui","Oui","Non")</f>
        <v>Non</v>
      </c>
      <c r="L193" s="72" t="str">
        <f>IF(Tableau1[[#This Row],[Régime d''utilisation (Quotidien ? Oui ou Non)]]="Oui","Oui","Non")</f>
        <v>Non</v>
      </c>
      <c r="M193" s="72" t="str">
        <f>IF(Tableau1[[#This Row],[Régime d''utilisation (Quotidien ? Oui ou Non)]]="Oui","Oui","Non")</f>
        <v>Non</v>
      </c>
      <c r="N193" s="72" t="str">
        <f>IF(Tableau1[[#This Row],[Régime d''utilisation (Quotidien ? Oui ou Non)]]="Oui","Oui","Non")</f>
        <v>Non</v>
      </c>
      <c r="O193" s="72" t="str">
        <f>IF(Tableau1[[#This Row],[Régime d''utilisation (Quotidien ? Oui ou Non)]]="Oui","Oui","Non")</f>
        <v>Non</v>
      </c>
      <c r="P193" s="76"/>
      <c r="Q193" s="76"/>
      <c r="R193" s="76"/>
      <c r="S193" s="52" t="str">
        <f t="shared" si="6"/>
        <v>Compris entre 00h00 et 5h00</v>
      </c>
      <c r="T193" s="76"/>
      <c r="U193" s="53" t="str">
        <f t="shared" si="7"/>
        <v>Voyageur</v>
      </c>
      <c r="V193" s="76"/>
      <c r="W193" s="76"/>
      <c r="X193" s="76"/>
      <c r="Y193" s="76"/>
      <c r="Z193" s="76"/>
      <c r="AA193" s="76"/>
      <c r="AB193" s="53">
        <f>400</f>
        <v>400</v>
      </c>
      <c r="AC193" s="78" t="str">
        <f>IF(Tableau1[[#This Row],[Type de réponse]]='Paramètre (masquer)'!$A$10,Tableau1[[#This Row],[Période de début *]],"")</f>
        <v/>
      </c>
      <c r="AD193" s="78" t="str">
        <f>IF(Tableau1[[#This Row],[Type de réponse]]='Paramètre (masquer)'!$A$10,Tableau1[[#This Row],[Période de fin *]],"")</f>
        <v/>
      </c>
      <c r="AE193" s="78" t="str">
        <f>IF(Tableau1[[#This Row],[Type de réponse]]='Paramètre (masquer)'!$A$10,Tableau1[[#This Row],[Nuit
LU/MA]],"")</f>
        <v/>
      </c>
      <c r="AF193" s="78" t="str">
        <f>IF(Tableau1[[#This Row],[Type de réponse]]='Paramètre (masquer)'!$A$10,Tableau1[[#This Row],[Nuit
MA/ME]],"")</f>
        <v/>
      </c>
      <c r="AG193" s="78" t="str">
        <f>IF(Tableau1[[#This Row],[Type de réponse]]='Paramètre (masquer)'!$A$10,Tableau1[[#This Row],[Nuit
ME/JE]],"")</f>
        <v/>
      </c>
      <c r="AH193" s="78" t="str">
        <f>IF(Tableau1[[#This Row],[Type de réponse]]='Paramètre (masquer)'!$A$10,Tableau1[[#This Row],[Nuit JE/VE]],"")</f>
        <v/>
      </c>
      <c r="AI193" s="78" t="str">
        <f>IF(Tableau1[[#This Row],[Type de réponse]]='Paramètre (masquer)'!$A$10,Tableau1[[#This Row],[Nuit
VE/SA]],"")</f>
        <v/>
      </c>
      <c r="AJ193" s="78" t="str">
        <f>IF(Tableau1[[#This Row],[Type de réponse]]='Paramètre (masquer)'!$A$10,Tableau1[[#This Row],[Nuit
SA/DI]],"")</f>
        <v/>
      </c>
      <c r="AK193" s="78" t="str">
        <f>IF(Tableau1[[#This Row],[Type de réponse]]='Paramètre (masquer)'!$A$10,Tableau1[[#This Row],[Nuit
DI/LU]],"")</f>
        <v/>
      </c>
      <c r="AL193" s="76" t="str">
        <f>IF(Tableau1[[#This Row],[Nuit
LU /MA]]="Oui",0,IF(Tableau1[[#This Row],[Nuit
LU /MA]]="Non",1,""))</f>
        <v/>
      </c>
      <c r="AM193" s="76" t="str">
        <f>IF(Tableau1[[#This Row],[Nuit
MA/ ME]]="Oui",0,IF(Tableau1[[#This Row],[Nuit
MA/ ME]]="Non",1,""))</f>
        <v/>
      </c>
      <c r="AN193" s="76" t="str">
        <f>IF(Tableau1[[#This Row],[Nuit
ME/ JE]]="Oui",0,IF(Tableau1[[#This Row],[Nuit
ME/ JE]]="Non",1,""))</f>
        <v/>
      </c>
      <c r="AO193" s="76" t="str">
        <f>IF(Tableau1[[#This Row],[Nuit JE/ VE]]="Oui",0,IF(Tableau1[[#This Row],[Nuit JE/ VE]]="Non",1,""))</f>
        <v/>
      </c>
      <c r="AP193" s="76" t="str">
        <f>IF(Tableau1[[#This Row],[Nuit
VE/ SA]]="Oui",0,IF(Tableau1[[#This Row],[Nuit
VE/ SA]]="Non",1,""))</f>
        <v/>
      </c>
      <c r="AQ193" s="76" t="str">
        <f>IF(Tableau1[[#This Row],[Nuit
SA/ DI]]="Oui",0,IF(Tableau1[[#This Row],[Nuit
SA/ DI]]="Non",1,""))</f>
        <v/>
      </c>
      <c r="AR193" s="76" t="str">
        <f>IF(Tableau1[[#This Row],[Nuit
DI/ LU]]="Oui",0,IF(Tableau1[[#This Row],[Nuit
DI/ LU]]="Non",1,""))</f>
        <v/>
      </c>
      <c r="AS193" s="76" t="str">
        <f>IF(Tableau1[[#This Row],[Type de réponse]]='Paramètre (masquer)'!$A$10,Tableau1[[#This Row],[FE]],"")</f>
        <v/>
      </c>
      <c r="AT193" s="76" t="str">
        <f>_xlfn.CONCAT(Tableau1[[#This Row],[LUN]:[DIM]])</f>
        <v/>
      </c>
      <c r="AU193" s="79"/>
      <c r="AV1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3" s="76" t="e">
        <f>Tableau1[[#This Row],[Nbre de nuits sur la période]]*Tableau1[[#This Row],[Nombre de train accédant / nuit *]]</f>
        <v>#VALUE!</v>
      </c>
      <c r="AY193" s="76" t="e">
        <f>Tableau1[[#This Row],[Uo voies - nuit]]*((59*400/1000)+5)</f>
        <v>#VALUE!</v>
      </c>
    </row>
    <row r="194" spans="1:51" ht="15.75">
      <c r="A194" s="51">
        <f t="shared" si="8"/>
        <v>181</v>
      </c>
      <c r="B194" s="85"/>
      <c r="C194" s="52" t="str">
        <f>IFERROR(VLOOKUP(Tableau1[[#This Row],[Site *
Un fichier Excel par DT]],Tableau7[[#All],[Nom de la gare]:[EIC]],5,FALSE),"")</f>
        <v/>
      </c>
      <c r="D194" s="77"/>
      <c r="E194" s="74"/>
      <c r="F194" s="74"/>
      <c r="G194" s="76"/>
      <c r="H194" s="72" t="str">
        <f>IF(Tableau1[[#This Row],[Régime d''utilisation (Quotidien ? Oui ou Non)]]="Oui","Oui","Non")</f>
        <v>Non</v>
      </c>
      <c r="I194" s="72" t="str">
        <f>IF(Tableau1[[#This Row],[Régime d''utilisation (Quotidien ? Oui ou Non)]]="Oui","Oui","Non")</f>
        <v>Non</v>
      </c>
      <c r="J194" s="72" t="str">
        <f>IF(Tableau1[[#This Row],[Régime d''utilisation (Quotidien ? Oui ou Non)]]="Oui","Oui","Non")</f>
        <v>Non</v>
      </c>
      <c r="K194" s="72" t="str">
        <f>IF(Tableau1[[#This Row],[Régime d''utilisation (Quotidien ? Oui ou Non)]]="Oui","Oui","Non")</f>
        <v>Non</v>
      </c>
      <c r="L194" s="72" t="str">
        <f>IF(Tableau1[[#This Row],[Régime d''utilisation (Quotidien ? Oui ou Non)]]="Oui","Oui","Non")</f>
        <v>Non</v>
      </c>
      <c r="M194" s="72" t="str">
        <f>IF(Tableau1[[#This Row],[Régime d''utilisation (Quotidien ? Oui ou Non)]]="Oui","Oui","Non")</f>
        <v>Non</v>
      </c>
      <c r="N194" s="72" t="str">
        <f>IF(Tableau1[[#This Row],[Régime d''utilisation (Quotidien ? Oui ou Non)]]="Oui","Oui","Non")</f>
        <v>Non</v>
      </c>
      <c r="O194" s="72" t="str">
        <f>IF(Tableau1[[#This Row],[Régime d''utilisation (Quotidien ? Oui ou Non)]]="Oui","Oui","Non")</f>
        <v>Non</v>
      </c>
      <c r="P194" s="76"/>
      <c r="Q194" s="76"/>
      <c r="R194" s="76"/>
      <c r="S194" s="52" t="str">
        <f t="shared" si="6"/>
        <v>Compris entre 00h00 et 5h00</v>
      </c>
      <c r="T194" s="76"/>
      <c r="U194" s="53" t="str">
        <f t="shared" si="7"/>
        <v>Voyageur</v>
      </c>
      <c r="V194" s="76"/>
      <c r="W194" s="76"/>
      <c r="X194" s="76"/>
      <c r="Y194" s="76"/>
      <c r="Z194" s="76"/>
      <c r="AA194" s="76"/>
      <c r="AB194" s="53">
        <f>400</f>
        <v>400</v>
      </c>
      <c r="AC194" s="78" t="str">
        <f>IF(Tableau1[[#This Row],[Type de réponse]]='Paramètre (masquer)'!$A$10,Tableau1[[#This Row],[Période de début *]],"")</f>
        <v/>
      </c>
      <c r="AD194" s="78" t="str">
        <f>IF(Tableau1[[#This Row],[Type de réponse]]='Paramètre (masquer)'!$A$10,Tableau1[[#This Row],[Période de fin *]],"")</f>
        <v/>
      </c>
      <c r="AE194" s="78" t="str">
        <f>IF(Tableau1[[#This Row],[Type de réponse]]='Paramètre (masquer)'!$A$10,Tableau1[[#This Row],[Nuit
LU/MA]],"")</f>
        <v/>
      </c>
      <c r="AF194" s="78" t="str">
        <f>IF(Tableau1[[#This Row],[Type de réponse]]='Paramètre (masquer)'!$A$10,Tableau1[[#This Row],[Nuit
MA/ME]],"")</f>
        <v/>
      </c>
      <c r="AG194" s="78" t="str">
        <f>IF(Tableau1[[#This Row],[Type de réponse]]='Paramètre (masquer)'!$A$10,Tableau1[[#This Row],[Nuit
ME/JE]],"")</f>
        <v/>
      </c>
      <c r="AH194" s="78" t="str">
        <f>IF(Tableau1[[#This Row],[Type de réponse]]='Paramètre (masquer)'!$A$10,Tableau1[[#This Row],[Nuit JE/VE]],"")</f>
        <v/>
      </c>
      <c r="AI194" s="78" t="str">
        <f>IF(Tableau1[[#This Row],[Type de réponse]]='Paramètre (masquer)'!$A$10,Tableau1[[#This Row],[Nuit
VE/SA]],"")</f>
        <v/>
      </c>
      <c r="AJ194" s="78" t="str">
        <f>IF(Tableau1[[#This Row],[Type de réponse]]='Paramètre (masquer)'!$A$10,Tableau1[[#This Row],[Nuit
SA/DI]],"")</f>
        <v/>
      </c>
      <c r="AK194" s="78" t="str">
        <f>IF(Tableau1[[#This Row],[Type de réponse]]='Paramètre (masquer)'!$A$10,Tableau1[[#This Row],[Nuit
DI/LU]],"")</f>
        <v/>
      </c>
      <c r="AL194" s="76" t="str">
        <f>IF(Tableau1[[#This Row],[Nuit
LU /MA]]="Oui",0,IF(Tableau1[[#This Row],[Nuit
LU /MA]]="Non",1,""))</f>
        <v/>
      </c>
      <c r="AM194" s="76" t="str">
        <f>IF(Tableau1[[#This Row],[Nuit
MA/ ME]]="Oui",0,IF(Tableau1[[#This Row],[Nuit
MA/ ME]]="Non",1,""))</f>
        <v/>
      </c>
      <c r="AN194" s="76" t="str">
        <f>IF(Tableau1[[#This Row],[Nuit
ME/ JE]]="Oui",0,IF(Tableau1[[#This Row],[Nuit
ME/ JE]]="Non",1,""))</f>
        <v/>
      </c>
      <c r="AO194" s="76" t="str">
        <f>IF(Tableau1[[#This Row],[Nuit JE/ VE]]="Oui",0,IF(Tableau1[[#This Row],[Nuit JE/ VE]]="Non",1,""))</f>
        <v/>
      </c>
      <c r="AP194" s="76" t="str">
        <f>IF(Tableau1[[#This Row],[Nuit
VE/ SA]]="Oui",0,IF(Tableau1[[#This Row],[Nuit
VE/ SA]]="Non",1,""))</f>
        <v/>
      </c>
      <c r="AQ194" s="76" t="str">
        <f>IF(Tableau1[[#This Row],[Nuit
SA/ DI]]="Oui",0,IF(Tableau1[[#This Row],[Nuit
SA/ DI]]="Non",1,""))</f>
        <v/>
      </c>
      <c r="AR194" s="76" t="str">
        <f>IF(Tableau1[[#This Row],[Nuit
DI/ LU]]="Oui",0,IF(Tableau1[[#This Row],[Nuit
DI/ LU]]="Non",1,""))</f>
        <v/>
      </c>
      <c r="AS194" s="76" t="str">
        <f>IF(Tableau1[[#This Row],[Type de réponse]]='Paramètre (masquer)'!$A$10,Tableau1[[#This Row],[FE]],"")</f>
        <v/>
      </c>
      <c r="AT194" s="76" t="str">
        <f>_xlfn.CONCAT(Tableau1[[#This Row],[LUN]:[DIM]])</f>
        <v/>
      </c>
      <c r="AU194" s="79"/>
      <c r="AV1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4" s="76" t="e">
        <f>Tableau1[[#This Row],[Nbre de nuits sur la période]]*Tableau1[[#This Row],[Nombre de train accédant / nuit *]]</f>
        <v>#VALUE!</v>
      </c>
      <c r="AY194" s="76" t="e">
        <f>Tableau1[[#This Row],[Uo voies - nuit]]*((59*400/1000)+5)</f>
        <v>#VALUE!</v>
      </c>
    </row>
    <row r="195" spans="1:51" ht="15.75">
      <c r="A195" s="51">
        <f t="shared" si="8"/>
        <v>182</v>
      </c>
      <c r="B195" s="85"/>
      <c r="C195" s="52" t="str">
        <f>IFERROR(VLOOKUP(Tableau1[[#This Row],[Site *
Un fichier Excel par DT]],Tableau7[[#All],[Nom de la gare]:[EIC]],5,FALSE),"")</f>
        <v/>
      </c>
      <c r="D195" s="77"/>
      <c r="E195" s="74"/>
      <c r="F195" s="74"/>
      <c r="G195" s="76"/>
      <c r="H195" s="72" t="str">
        <f>IF(Tableau1[[#This Row],[Régime d''utilisation (Quotidien ? Oui ou Non)]]="Oui","Oui","Non")</f>
        <v>Non</v>
      </c>
      <c r="I195" s="72" t="str">
        <f>IF(Tableau1[[#This Row],[Régime d''utilisation (Quotidien ? Oui ou Non)]]="Oui","Oui","Non")</f>
        <v>Non</v>
      </c>
      <c r="J195" s="72" t="str">
        <f>IF(Tableau1[[#This Row],[Régime d''utilisation (Quotidien ? Oui ou Non)]]="Oui","Oui","Non")</f>
        <v>Non</v>
      </c>
      <c r="K195" s="72" t="str">
        <f>IF(Tableau1[[#This Row],[Régime d''utilisation (Quotidien ? Oui ou Non)]]="Oui","Oui","Non")</f>
        <v>Non</v>
      </c>
      <c r="L195" s="72" t="str">
        <f>IF(Tableau1[[#This Row],[Régime d''utilisation (Quotidien ? Oui ou Non)]]="Oui","Oui","Non")</f>
        <v>Non</v>
      </c>
      <c r="M195" s="72" t="str">
        <f>IF(Tableau1[[#This Row],[Régime d''utilisation (Quotidien ? Oui ou Non)]]="Oui","Oui","Non")</f>
        <v>Non</v>
      </c>
      <c r="N195" s="72" t="str">
        <f>IF(Tableau1[[#This Row],[Régime d''utilisation (Quotidien ? Oui ou Non)]]="Oui","Oui","Non")</f>
        <v>Non</v>
      </c>
      <c r="O195" s="72" t="str">
        <f>IF(Tableau1[[#This Row],[Régime d''utilisation (Quotidien ? Oui ou Non)]]="Oui","Oui","Non")</f>
        <v>Non</v>
      </c>
      <c r="P195" s="76"/>
      <c r="Q195" s="76"/>
      <c r="R195" s="76"/>
      <c r="S195" s="52" t="str">
        <f t="shared" si="6"/>
        <v>Compris entre 00h00 et 5h00</v>
      </c>
      <c r="T195" s="76"/>
      <c r="U195" s="53" t="str">
        <f t="shared" si="7"/>
        <v>Voyageur</v>
      </c>
      <c r="V195" s="76"/>
      <c r="W195" s="76"/>
      <c r="X195" s="76"/>
      <c r="Y195" s="76"/>
      <c r="Z195" s="76"/>
      <c r="AA195" s="76"/>
      <c r="AB195" s="53">
        <f>400</f>
        <v>400</v>
      </c>
      <c r="AC195" s="78" t="str">
        <f>IF(Tableau1[[#This Row],[Type de réponse]]='Paramètre (masquer)'!$A$10,Tableau1[[#This Row],[Période de début *]],"")</f>
        <v/>
      </c>
      <c r="AD195" s="78" t="str">
        <f>IF(Tableau1[[#This Row],[Type de réponse]]='Paramètre (masquer)'!$A$10,Tableau1[[#This Row],[Période de fin *]],"")</f>
        <v/>
      </c>
      <c r="AE195" s="78" t="str">
        <f>IF(Tableau1[[#This Row],[Type de réponse]]='Paramètre (masquer)'!$A$10,Tableau1[[#This Row],[Nuit
LU/MA]],"")</f>
        <v/>
      </c>
      <c r="AF195" s="78" t="str">
        <f>IF(Tableau1[[#This Row],[Type de réponse]]='Paramètre (masquer)'!$A$10,Tableau1[[#This Row],[Nuit
MA/ME]],"")</f>
        <v/>
      </c>
      <c r="AG195" s="78" t="str">
        <f>IF(Tableau1[[#This Row],[Type de réponse]]='Paramètre (masquer)'!$A$10,Tableau1[[#This Row],[Nuit
ME/JE]],"")</f>
        <v/>
      </c>
      <c r="AH195" s="78" t="str">
        <f>IF(Tableau1[[#This Row],[Type de réponse]]='Paramètre (masquer)'!$A$10,Tableau1[[#This Row],[Nuit JE/VE]],"")</f>
        <v/>
      </c>
      <c r="AI195" s="78" t="str">
        <f>IF(Tableau1[[#This Row],[Type de réponse]]='Paramètre (masquer)'!$A$10,Tableau1[[#This Row],[Nuit
VE/SA]],"")</f>
        <v/>
      </c>
      <c r="AJ195" s="78" t="str">
        <f>IF(Tableau1[[#This Row],[Type de réponse]]='Paramètre (masquer)'!$A$10,Tableau1[[#This Row],[Nuit
SA/DI]],"")</f>
        <v/>
      </c>
      <c r="AK195" s="78" t="str">
        <f>IF(Tableau1[[#This Row],[Type de réponse]]='Paramètre (masquer)'!$A$10,Tableau1[[#This Row],[Nuit
DI/LU]],"")</f>
        <v/>
      </c>
      <c r="AL195" s="76" t="str">
        <f>IF(Tableau1[[#This Row],[Nuit
LU /MA]]="Oui",0,IF(Tableau1[[#This Row],[Nuit
LU /MA]]="Non",1,""))</f>
        <v/>
      </c>
      <c r="AM195" s="76" t="str">
        <f>IF(Tableau1[[#This Row],[Nuit
MA/ ME]]="Oui",0,IF(Tableau1[[#This Row],[Nuit
MA/ ME]]="Non",1,""))</f>
        <v/>
      </c>
      <c r="AN195" s="76" t="str">
        <f>IF(Tableau1[[#This Row],[Nuit
ME/ JE]]="Oui",0,IF(Tableau1[[#This Row],[Nuit
ME/ JE]]="Non",1,""))</f>
        <v/>
      </c>
      <c r="AO195" s="76" t="str">
        <f>IF(Tableau1[[#This Row],[Nuit JE/ VE]]="Oui",0,IF(Tableau1[[#This Row],[Nuit JE/ VE]]="Non",1,""))</f>
        <v/>
      </c>
      <c r="AP195" s="76" t="str">
        <f>IF(Tableau1[[#This Row],[Nuit
VE/ SA]]="Oui",0,IF(Tableau1[[#This Row],[Nuit
VE/ SA]]="Non",1,""))</f>
        <v/>
      </c>
      <c r="AQ195" s="76" t="str">
        <f>IF(Tableau1[[#This Row],[Nuit
SA/ DI]]="Oui",0,IF(Tableau1[[#This Row],[Nuit
SA/ DI]]="Non",1,""))</f>
        <v/>
      </c>
      <c r="AR195" s="76" t="str">
        <f>IF(Tableau1[[#This Row],[Nuit
DI/ LU]]="Oui",0,IF(Tableau1[[#This Row],[Nuit
DI/ LU]]="Non",1,""))</f>
        <v/>
      </c>
      <c r="AS195" s="76" t="str">
        <f>IF(Tableau1[[#This Row],[Type de réponse]]='Paramètre (masquer)'!$A$10,Tableau1[[#This Row],[FE]],"")</f>
        <v/>
      </c>
      <c r="AT195" s="76" t="str">
        <f>_xlfn.CONCAT(Tableau1[[#This Row],[LUN]:[DIM]])</f>
        <v/>
      </c>
      <c r="AU195" s="79"/>
      <c r="AV1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5" s="76" t="e">
        <f>Tableau1[[#This Row],[Nbre de nuits sur la période]]*Tableau1[[#This Row],[Nombre de train accédant / nuit *]]</f>
        <v>#VALUE!</v>
      </c>
      <c r="AY195" s="76" t="e">
        <f>Tableau1[[#This Row],[Uo voies - nuit]]*((59*400/1000)+5)</f>
        <v>#VALUE!</v>
      </c>
    </row>
    <row r="196" spans="1:51" ht="15.75">
      <c r="A196" s="51">
        <f t="shared" si="8"/>
        <v>183</v>
      </c>
      <c r="B196" s="85"/>
      <c r="C196" s="52" t="str">
        <f>IFERROR(VLOOKUP(Tableau1[[#This Row],[Site *
Un fichier Excel par DT]],Tableau7[[#All],[Nom de la gare]:[EIC]],5,FALSE),"")</f>
        <v/>
      </c>
      <c r="D196" s="77"/>
      <c r="E196" s="74"/>
      <c r="F196" s="74"/>
      <c r="G196" s="76"/>
      <c r="H196" s="72" t="str">
        <f>IF(Tableau1[[#This Row],[Régime d''utilisation (Quotidien ? Oui ou Non)]]="Oui","Oui","Non")</f>
        <v>Non</v>
      </c>
      <c r="I196" s="72" t="str">
        <f>IF(Tableau1[[#This Row],[Régime d''utilisation (Quotidien ? Oui ou Non)]]="Oui","Oui","Non")</f>
        <v>Non</v>
      </c>
      <c r="J196" s="72" t="str">
        <f>IF(Tableau1[[#This Row],[Régime d''utilisation (Quotidien ? Oui ou Non)]]="Oui","Oui","Non")</f>
        <v>Non</v>
      </c>
      <c r="K196" s="72" t="str">
        <f>IF(Tableau1[[#This Row],[Régime d''utilisation (Quotidien ? Oui ou Non)]]="Oui","Oui","Non")</f>
        <v>Non</v>
      </c>
      <c r="L196" s="72" t="str">
        <f>IF(Tableau1[[#This Row],[Régime d''utilisation (Quotidien ? Oui ou Non)]]="Oui","Oui","Non")</f>
        <v>Non</v>
      </c>
      <c r="M196" s="72" t="str">
        <f>IF(Tableau1[[#This Row],[Régime d''utilisation (Quotidien ? Oui ou Non)]]="Oui","Oui","Non")</f>
        <v>Non</v>
      </c>
      <c r="N196" s="72" t="str">
        <f>IF(Tableau1[[#This Row],[Régime d''utilisation (Quotidien ? Oui ou Non)]]="Oui","Oui","Non")</f>
        <v>Non</v>
      </c>
      <c r="O196" s="72" t="str">
        <f>IF(Tableau1[[#This Row],[Régime d''utilisation (Quotidien ? Oui ou Non)]]="Oui","Oui","Non")</f>
        <v>Non</v>
      </c>
      <c r="P196" s="76"/>
      <c r="Q196" s="76"/>
      <c r="R196" s="76"/>
      <c r="S196" s="52" t="str">
        <f t="shared" si="6"/>
        <v>Compris entre 00h00 et 5h00</v>
      </c>
      <c r="T196" s="76"/>
      <c r="U196" s="53" t="str">
        <f t="shared" si="7"/>
        <v>Voyageur</v>
      </c>
      <c r="V196" s="76"/>
      <c r="W196" s="76"/>
      <c r="X196" s="76"/>
      <c r="Y196" s="76"/>
      <c r="Z196" s="76"/>
      <c r="AA196" s="76"/>
      <c r="AB196" s="53">
        <f>400</f>
        <v>400</v>
      </c>
      <c r="AC196" s="78" t="str">
        <f>IF(Tableau1[[#This Row],[Type de réponse]]='Paramètre (masquer)'!$A$10,Tableau1[[#This Row],[Période de début *]],"")</f>
        <v/>
      </c>
      <c r="AD196" s="78" t="str">
        <f>IF(Tableau1[[#This Row],[Type de réponse]]='Paramètre (masquer)'!$A$10,Tableau1[[#This Row],[Période de fin *]],"")</f>
        <v/>
      </c>
      <c r="AE196" s="78" t="str">
        <f>IF(Tableau1[[#This Row],[Type de réponse]]='Paramètre (masquer)'!$A$10,Tableau1[[#This Row],[Nuit
LU/MA]],"")</f>
        <v/>
      </c>
      <c r="AF196" s="78" t="str">
        <f>IF(Tableau1[[#This Row],[Type de réponse]]='Paramètre (masquer)'!$A$10,Tableau1[[#This Row],[Nuit
MA/ME]],"")</f>
        <v/>
      </c>
      <c r="AG196" s="78" t="str">
        <f>IF(Tableau1[[#This Row],[Type de réponse]]='Paramètre (masquer)'!$A$10,Tableau1[[#This Row],[Nuit
ME/JE]],"")</f>
        <v/>
      </c>
      <c r="AH196" s="78" t="str">
        <f>IF(Tableau1[[#This Row],[Type de réponse]]='Paramètre (masquer)'!$A$10,Tableau1[[#This Row],[Nuit JE/VE]],"")</f>
        <v/>
      </c>
      <c r="AI196" s="78" t="str">
        <f>IF(Tableau1[[#This Row],[Type de réponse]]='Paramètre (masquer)'!$A$10,Tableau1[[#This Row],[Nuit
VE/SA]],"")</f>
        <v/>
      </c>
      <c r="AJ196" s="78" t="str">
        <f>IF(Tableau1[[#This Row],[Type de réponse]]='Paramètre (masquer)'!$A$10,Tableau1[[#This Row],[Nuit
SA/DI]],"")</f>
        <v/>
      </c>
      <c r="AK196" s="78" t="str">
        <f>IF(Tableau1[[#This Row],[Type de réponse]]='Paramètre (masquer)'!$A$10,Tableau1[[#This Row],[Nuit
DI/LU]],"")</f>
        <v/>
      </c>
      <c r="AL196" s="76" t="str">
        <f>IF(Tableau1[[#This Row],[Nuit
LU /MA]]="Oui",0,IF(Tableau1[[#This Row],[Nuit
LU /MA]]="Non",1,""))</f>
        <v/>
      </c>
      <c r="AM196" s="76" t="str">
        <f>IF(Tableau1[[#This Row],[Nuit
MA/ ME]]="Oui",0,IF(Tableau1[[#This Row],[Nuit
MA/ ME]]="Non",1,""))</f>
        <v/>
      </c>
      <c r="AN196" s="76" t="str">
        <f>IF(Tableau1[[#This Row],[Nuit
ME/ JE]]="Oui",0,IF(Tableau1[[#This Row],[Nuit
ME/ JE]]="Non",1,""))</f>
        <v/>
      </c>
      <c r="AO196" s="76" t="str">
        <f>IF(Tableau1[[#This Row],[Nuit JE/ VE]]="Oui",0,IF(Tableau1[[#This Row],[Nuit JE/ VE]]="Non",1,""))</f>
        <v/>
      </c>
      <c r="AP196" s="76" t="str">
        <f>IF(Tableau1[[#This Row],[Nuit
VE/ SA]]="Oui",0,IF(Tableau1[[#This Row],[Nuit
VE/ SA]]="Non",1,""))</f>
        <v/>
      </c>
      <c r="AQ196" s="76" t="str">
        <f>IF(Tableau1[[#This Row],[Nuit
SA/ DI]]="Oui",0,IF(Tableau1[[#This Row],[Nuit
SA/ DI]]="Non",1,""))</f>
        <v/>
      </c>
      <c r="AR196" s="76" t="str">
        <f>IF(Tableau1[[#This Row],[Nuit
DI/ LU]]="Oui",0,IF(Tableau1[[#This Row],[Nuit
DI/ LU]]="Non",1,""))</f>
        <v/>
      </c>
      <c r="AS196" s="76" t="str">
        <f>IF(Tableau1[[#This Row],[Type de réponse]]='Paramètre (masquer)'!$A$10,Tableau1[[#This Row],[FE]],"")</f>
        <v/>
      </c>
      <c r="AT196" s="76" t="str">
        <f>_xlfn.CONCAT(Tableau1[[#This Row],[LUN]:[DIM]])</f>
        <v/>
      </c>
      <c r="AU196" s="79"/>
      <c r="AV1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6" s="76" t="e">
        <f>Tableau1[[#This Row],[Nbre de nuits sur la période]]*Tableau1[[#This Row],[Nombre de train accédant / nuit *]]</f>
        <v>#VALUE!</v>
      </c>
      <c r="AY196" s="76" t="e">
        <f>Tableau1[[#This Row],[Uo voies - nuit]]*((59*400/1000)+5)</f>
        <v>#VALUE!</v>
      </c>
    </row>
    <row r="197" spans="1:51" ht="15.75">
      <c r="A197" s="51">
        <f t="shared" si="8"/>
        <v>184</v>
      </c>
      <c r="B197" s="85"/>
      <c r="C197" s="52" t="str">
        <f>IFERROR(VLOOKUP(Tableau1[[#This Row],[Site *
Un fichier Excel par DT]],Tableau7[[#All],[Nom de la gare]:[EIC]],5,FALSE),"")</f>
        <v/>
      </c>
      <c r="D197" s="77"/>
      <c r="E197" s="74"/>
      <c r="F197" s="74"/>
      <c r="G197" s="76"/>
      <c r="H197" s="72" t="str">
        <f>IF(Tableau1[[#This Row],[Régime d''utilisation (Quotidien ? Oui ou Non)]]="Oui","Oui","Non")</f>
        <v>Non</v>
      </c>
      <c r="I197" s="72" t="str">
        <f>IF(Tableau1[[#This Row],[Régime d''utilisation (Quotidien ? Oui ou Non)]]="Oui","Oui","Non")</f>
        <v>Non</v>
      </c>
      <c r="J197" s="72" t="str">
        <f>IF(Tableau1[[#This Row],[Régime d''utilisation (Quotidien ? Oui ou Non)]]="Oui","Oui","Non")</f>
        <v>Non</v>
      </c>
      <c r="K197" s="72" t="str">
        <f>IF(Tableau1[[#This Row],[Régime d''utilisation (Quotidien ? Oui ou Non)]]="Oui","Oui","Non")</f>
        <v>Non</v>
      </c>
      <c r="L197" s="72" t="str">
        <f>IF(Tableau1[[#This Row],[Régime d''utilisation (Quotidien ? Oui ou Non)]]="Oui","Oui","Non")</f>
        <v>Non</v>
      </c>
      <c r="M197" s="72" t="str">
        <f>IF(Tableau1[[#This Row],[Régime d''utilisation (Quotidien ? Oui ou Non)]]="Oui","Oui","Non")</f>
        <v>Non</v>
      </c>
      <c r="N197" s="72" t="str">
        <f>IF(Tableau1[[#This Row],[Régime d''utilisation (Quotidien ? Oui ou Non)]]="Oui","Oui","Non")</f>
        <v>Non</v>
      </c>
      <c r="O197" s="72" t="str">
        <f>IF(Tableau1[[#This Row],[Régime d''utilisation (Quotidien ? Oui ou Non)]]="Oui","Oui","Non")</f>
        <v>Non</v>
      </c>
      <c r="P197" s="76"/>
      <c r="Q197" s="76"/>
      <c r="R197" s="76"/>
      <c r="S197" s="52" t="str">
        <f t="shared" si="6"/>
        <v>Compris entre 00h00 et 5h00</v>
      </c>
      <c r="T197" s="76"/>
      <c r="U197" s="53" t="str">
        <f t="shared" si="7"/>
        <v>Voyageur</v>
      </c>
      <c r="V197" s="76"/>
      <c r="W197" s="76"/>
      <c r="X197" s="76"/>
      <c r="Y197" s="76"/>
      <c r="Z197" s="76"/>
      <c r="AA197" s="76"/>
      <c r="AB197" s="53">
        <f>400</f>
        <v>400</v>
      </c>
      <c r="AC197" s="78" t="str">
        <f>IF(Tableau1[[#This Row],[Type de réponse]]='Paramètre (masquer)'!$A$10,Tableau1[[#This Row],[Période de début *]],"")</f>
        <v/>
      </c>
      <c r="AD197" s="78" t="str">
        <f>IF(Tableau1[[#This Row],[Type de réponse]]='Paramètre (masquer)'!$A$10,Tableau1[[#This Row],[Période de fin *]],"")</f>
        <v/>
      </c>
      <c r="AE197" s="78" t="str">
        <f>IF(Tableau1[[#This Row],[Type de réponse]]='Paramètre (masquer)'!$A$10,Tableau1[[#This Row],[Nuit
LU/MA]],"")</f>
        <v/>
      </c>
      <c r="AF197" s="78" t="str">
        <f>IF(Tableau1[[#This Row],[Type de réponse]]='Paramètre (masquer)'!$A$10,Tableau1[[#This Row],[Nuit
MA/ME]],"")</f>
        <v/>
      </c>
      <c r="AG197" s="78" t="str">
        <f>IF(Tableau1[[#This Row],[Type de réponse]]='Paramètre (masquer)'!$A$10,Tableau1[[#This Row],[Nuit
ME/JE]],"")</f>
        <v/>
      </c>
      <c r="AH197" s="78" t="str">
        <f>IF(Tableau1[[#This Row],[Type de réponse]]='Paramètre (masquer)'!$A$10,Tableau1[[#This Row],[Nuit JE/VE]],"")</f>
        <v/>
      </c>
      <c r="AI197" s="78" t="str">
        <f>IF(Tableau1[[#This Row],[Type de réponse]]='Paramètre (masquer)'!$A$10,Tableau1[[#This Row],[Nuit
VE/SA]],"")</f>
        <v/>
      </c>
      <c r="AJ197" s="78" t="str">
        <f>IF(Tableau1[[#This Row],[Type de réponse]]='Paramètre (masquer)'!$A$10,Tableau1[[#This Row],[Nuit
SA/DI]],"")</f>
        <v/>
      </c>
      <c r="AK197" s="78" t="str">
        <f>IF(Tableau1[[#This Row],[Type de réponse]]='Paramètre (masquer)'!$A$10,Tableau1[[#This Row],[Nuit
DI/LU]],"")</f>
        <v/>
      </c>
      <c r="AL197" s="76" t="str">
        <f>IF(Tableau1[[#This Row],[Nuit
LU /MA]]="Oui",0,IF(Tableau1[[#This Row],[Nuit
LU /MA]]="Non",1,""))</f>
        <v/>
      </c>
      <c r="AM197" s="76" t="str">
        <f>IF(Tableau1[[#This Row],[Nuit
MA/ ME]]="Oui",0,IF(Tableau1[[#This Row],[Nuit
MA/ ME]]="Non",1,""))</f>
        <v/>
      </c>
      <c r="AN197" s="76" t="str">
        <f>IF(Tableau1[[#This Row],[Nuit
ME/ JE]]="Oui",0,IF(Tableau1[[#This Row],[Nuit
ME/ JE]]="Non",1,""))</f>
        <v/>
      </c>
      <c r="AO197" s="76" t="str">
        <f>IF(Tableau1[[#This Row],[Nuit JE/ VE]]="Oui",0,IF(Tableau1[[#This Row],[Nuit JE/ VE]]="Non",1,""))</f>
        <v/>
      </c>
      <c r="AP197" s="76" t="str">
        <f>IF(Tableau1[[#This Row],[Nuit
VE/ SA]]="Oui",0,IF(Tableau1[[#This Row],[Nuit
VE/ SA]]="Non",1,""))</f>
        <v/>
      </c>
      <c r="AQ197" s="76" t="str">
        <f>IF(Tableau1[[#This Row],[Nuit
SA/ DI]]="Oui",0,IF(Tableau1[[#This Row],[Nuit
SA/ DI]]="Non",1,""))</f>
        <v/>
      </c>
      <c r="AR197" s="76" t="str">
        <f>IF(Tableau1[[#This Row],[Nuit
DI/ LU]]="Oui",0,IF(Tableau1[[#This Row],[Nuit
DI/ LU]]="Non",1,""))</f>
        <v/>
      </c>
      <c r="AS197" s="76" t="str">
        <f>IF(Tableau1[[#This Row],[Type de réponse]]='Paramètre (masquer)'!$A$10,Tableau1[[#This Row],[FE]],"")</f>
        <v/>
      </c>
      <c r="AT197" s="76" t="str">
        <f>_xlfn.CONCAT(Tableau1[[#This Row],[LUN]:[DIM]])</f>
        <v/>
      </c>
      <c r="AU197" s="79"/>
      <c r="AV1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7" s="76" t="e">
        <f>Tableau1[[#This Row],[Nbre de nuits sur la période]]*Tableau1[[#This Row],[Nombre de train accédant / nuit *]]</f>
        <v>#VALUE!</v>
      </c>
      <c r="AY197" s="76" t="e">
        <f>Tableau1[[#This Row],[Uo voies - nuit]]*((59*400/1000)+5)</f>
        <v>#VALUE!</v>
      </c>
    </row>
    <row r="198" spans="1:51" ht="15.75">
      <c r="A198" s="51">
        <f t="shared" si="8"/>
        <v>185</v>
      </c>
      <c r="B198" s="85"/>
      <c r="C198" s="52" t="str">
        <f>IFERROR(VLOOKUP(Tableau1[[#This Row],[Site *
Un fichier Excel par DT]],Tableau7[[#All],[Nom de la gare]:[EIC]],5,FALSE),"")</f>
        <v/>
      </c>
      <c r="D198" s="77"/>
      <c r="E198" s="74"/>
      <c r="F198" s="74"/>
      <c r="G198" s="76"/>
      <c r="H198" s="72" t="str">
        <f>IF(Tableau1[[#This Row],[Régime d''utilisation (Quotidien ? Oui ou Non)]]="Oui","Oui","Non")</f>
        <v>Non</v>
      </c>
      <c r="I198" s="72" t="str">
        <f>IF(Tableau1[[#This Row],[Régime d''utilisation (Quotidien ? Oui ou Non)]]="Oui","Oui","Non")</f>
        <v>Non</v>
      </c>
      <c r="J198" s="72" t="str">
        <f>IF(Tableau1[[#This Row],[Régime d''utilisation (Quotidien ? Oui ou Non)]]="Oui","Oui","Non")</f>
        <v>Non</v>
      </c>
      <c r="K198" s="72" t="str">
        <f>IF(Tableau1[[#This Row],[Régime d''utilisation (Quotidien ? Oui ou Non)]]="Oui","Oui","Non")</f>
        <v>Non</v>
      </c>
      <c r="L198" s="72" t="str">
        <f>IF(Tableau1[[#This Row],[Régime d''utilisation (Quotidien ? Oui ou Non)]]="Oui","Oui","Non")</f>
        <v>Non</v>
      </c>
      <c r="M198" s="72" t="str">
        <f>IF(Tableau1[[#This Row],[Régime d''utilisation (Quotidien ? Oui ou Non)]]="Oui","Oui","Non")</f>
        <v>Non</v>
      </c>
      <c r="N198" s="72" t="str">
        <f>IF(Tableau1[[#This Row],[Régime d''utilisation (Quotidien ? Oui ou Non)]]="Oui","Oui","Non")</f>
        <v>Non</v>
      </c>
      <c r="O198" s="72" t="str">
        <f>IF(Tableau1[[#This Row],[Régime d''utilisation (Quotidien ? Oui ou Non)]]="Oui","Oui","Non")</f>
        <v>Non</v>
      </c>
      <c r="P198" s="76"/>
      <c r="Q198" s="76"/>
      <c r="R198" s="76"/>
      <c r="S198" s="52" t="str">
        <f t="shared" si="6"/>
        <v>Compris entre 00h00 et 5h00</v>
      </c>
      <c r="T198" s="76"/>
      <c r="U198" s="53" t="str">
        <f t="shared" si="7"/>
        <v>Voyageur</v>
      </c>
      <c r="V198" s="76"/>
      <c r="W198" s="76"/>
      <c r="X198" s="76"/>
      <c r="Y198" s="76"/>
      <c r="Z198" s="76"/>
      <c r="AA198" s="76"/>
      <c r="AB198" s="53">
        <f>400</f>
        <v>400</v>
      </c>
      <c r="AC198" s="78" t="str">
        <f>IF(Tableau1[[#This Row],[Type de réponse]]='Paramètre (masquer)'!$A$10,Tableau1[[#This Row],[Période de début *]],"")</f>
        <v/>
      </c>
      <c r="AD198" s="78" t="str">
        <f>IF(Tableau1[[#This Row],[Type de réponse]]='Paramètre (masquer)'!$A$10,Tableau1[[#This Row],[Période de fin *]],"")</f>
        <v/>
      </c>
      <c r="AE198" s="78" t="str">
        <f>IF(Tableau1[[#This Row],[Type de réponse]]='Paramètre (masquer)'!$A$10,Tableau1[[#This Row],[Nuit
LU/MA]],"")</f>
        <v/>
      </c>
      <c r="AF198" s="78" t="str">
        <f>IF(Tableau1[[#This Row],[Type de réponse]]='Paramètre (masquer)'!$A$10,Tableau1[[#This Row],[Nuit
MA/ME]],"")</f>
        <v/>
      </c>
      <c r="AG198" s="78" t="str">
        <f>IF(Tableau1[[#This Row],[Type de réponse]]='Paramètre (masquer)'!$A$10,Tableau1[[#This Row],[Nuit
ME/JE]],"")</f>
        <v/>
      </c>
      <c r="AH198" s="78" t="str">
        <f>IF(Tableau1[[#This Row],[Type de réponse]]='Paramètre (masquer)'!$A$10,Tableau1[[#This Row],[Nuit JE/VE]],"")</f>
        <v/>
      </c>
      <c r="AI198" s="78" t="str">
        <f>IF(Tableau1[[#This Row],[Type de réponse]]='Paramètre (masquer)'!$A$10,Tableau1[[#This Row],[Nuit
VE/SA]],"")</f>
        <v/>
      </c>
      <c r="AJ198" s="78" t="str">
        <f>IF(Tableau1[[#This Row],[Type de réponse]]='Paramètre (masquer)'!$A$10,Tableau1[[#This Row],[Nuit
SA/DI]],"")</f>
        <v/>
      </c>
      <c r="AK198" s="78" t="str">
        <f>IF(Tableau1[[#This Row],[Type de réponse]]='Paramètre (masquer)'!$A$10,Tableau1[[#This Row],[Nuit
DI/LU]],"")</f>
        <v/>
      </c>
      <c r="AL198" s="76" t="str">
        <f>IF(Tableau1[[#This Row],[Nuit
LU /MA]]="Oui",0,IF(Tableau1[[#This Row],[Nuit
LU /MA]]="Non",1,""))</f>
        <v/>
      </c>
      <c r="AM198" s="76" t="str">
        <f>IF(Tableau1[[#This Row],[Nuit
MA/ ME]]="Oui",0,IF(Tableau1[[#This Row],[Nuit
MA/ ME]]="Non",1,""))</f>
        <v/>
      </c>
      <c r="AN198" s="76" t="str">
        <f>IF(Tableau1[[#This Row],[Nuit
ME/ JE]]="Oui",0,IF(Tableau1[[#This Row],[Nuit
ME/ JE]]="Non",1,""))</f>
        <v/>
      </c>
      <c r="AO198" s="76" t="str">
        <f>IF(Tableau1[[#This Row],[Nuit JE/ VE]]="Oui",0,IF(Tableau1[[#This Row],[Nuit JE/ VE]]="Non",1,""))</f>
        <v/>
      </c>
      <c r="AP198" s="76" t="str">
        <f>IF(Tableau1[[#This Row],[Nuit
VE/ SA]]="Oui",0,IF(Tableau1[[#This Row],[Nuit
VE/ SA]]="Non",1,""))</f>
        <v/>
      </c>
      <c r="AQ198" s="76" t="str">
        <f>IF(Tableau1[[#This Row],[Nuit
SA/ DI]]="Oui",0,IF(Tableau1[[#This Row],[Nuit
SA/ DI]]="Non",1,""))</f>
        <v/>
      </c>
      <c r="AR198" s="76" t="str">
        <f>IF(Tableau1[[#This Row],[Nuit
DI/ LU]]="Oui",0,IF(Tableau1[[#This Row],[Nuit
DI/ LU]]="Non",1,""))</f>
        <v/>
      </c>
      <c r="AS198" s="76" t="str">
        <f>IF(Tableau1[[#This Row],[Type de réponse]]='Paramètre (masquer)'!$A$10,Tableau1[[#This Row],[FE]],"")</f>
        <v/>
      </c>
      <c r="AT198" s="76" t="str">
        <f>_xlfn.CONCAT(Tableau1[[#This Row],[LUN]:[DIM]])</f>
        <v/>
      </c>
      <c r="AU198" s="79"/>
      <c r="AV1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8" s="76" t="e">
        <f>Tableau1[[#This Row],[Nbre de nuits sur la période]]*Tableau1[[#This Row],[Nombre de train accédant / nuit *]]</f>
        <v>#VALUE!</v>
      </c>
      <c r="AY198" s="76" t="e">
        <f>Tableau1[[#This Row],[Uo voies - nuit]]*((59*400/1000)+5)</f>
        <v>#VALUE!</v>
      </c>
    </row>
    <row r="199" spans="1:51" ht="15.75">
      <c r="A199" s="51">
        <f t="shared" si="8"/>
        <v>186</v>
      </c>
      <c r="B199" s="85"/>
      <c r="C199" s="52" t="str">
        <f>IFERROR(VLOOKUP(Tableau1[[#This Row],[Site *
Un fichier Excel par DT]],Tableau7[[#All],[Nom de la gare]:[EIC]],5,FALSE),"")</f>
        <v/>
      </c>
      <c r="D199" s="77"/>
      <c r="E199" s="74"/>
      <c r="F199" s="74"/>
      <c r="G199" s="76"/>
      <c r="H199" s="72" t="str">
        <f>IF(Tableau1[[#This Row],[Régime d''utilisation (Quotidien ? Oui ou Non)]]="Oui","Oui","Non")</f>
        <v>Non</v>
      </c>
      <c r="I199" s="72" t="str">
        <f>IF(Tableau1[[#This Row],[Régime d''utilisation (Quotidien ? Oui ou Non)]]="Oui","Oui","Non")</f>
        <v>Non</v>
      </c>
      <c r="J199" s="72" t="str">
        <f>IF(Tableau1[[#This Row],[Régime d''utilisation (Quotidien ? Oui ou Non)]]="Oui","Oui","Non")</f>
        <v>Non</v>
      </c>
      <c r="K199" s="72" t="str">
        <f>IF(Tableau1[[#This Row],[Régime d''utilisation (Quotidien ? Oui ou Non)]]="Oui","Oui","Non")</f>
        <v>Non</v>
      </c>
      <c r="L199" s="72" t="str">
        <f>IF(Tableau1[[#This Row],[Régime d''utilisation (Quotidien ? Oui ou Non)]]="Oui","Oui","Non")</f>
        <v>Non</v>
      </c>
      <c r="M199" s="72" t="str">
        <f>IF(Tableau1[[#This Row],[Régime d''utilisation (Quotidien ? Oui ou Non)]]="Oui","Oui","Non")</f>
        <v>Non</v>
      </c>
      <c r="N199" s="72" t="str">
        <f>IF(Tableau1[[#This Row],[Régime d''utilisation (Quotidien ? Oui ou Non)]]="Oui","Oui","Non")</f>
        <v>Non</v>
      </c>
      <c r="O199" s="72" t="str">
        <f>IF(Tableau1[[#This Row],[Régime d''utilisation (Quotidien ? Oui ou Non)]]="Oui","Oui","Non")</f>
        <v>Non</v>
      </c>
      <c r="P199" s="76"/>
      <c r="Q199" s="76"/>
      <c r="R199" s="76"/>
      <c r="S199" s="52" t="str">
        <f t="shared" si="6"/>
        <v>Compris entre 00h00 et 5h00</v>
      </c>
      <c r="T199" s="76"/>
      <c r="U199" s="53" t="str">
        <f t="shared" si="7"/>
        <v>Voyageur</v>
      </c>
      <c r="V199" s="76"/>
      <c r="W199" s="76"/>
      <c r="X199" s="76"/>
      <c r="Y199" s="76"/>
      <c r="Z199" s="76"/>
      <c r="AA199" s="76"/>
      <c r="AB199" s="53">
        <f>400</f>
        <v>400</v>
      </c>
      <c r="AC199" s="78" t="str">
        <f>IF(Tableau1[[#This Row],[Type de réponse]]='Paramètre (masquer)'!$A$10,Tableau1[[#This Row],[Période de début *]],"")</f>
        <v/>
      </c>
      <c r="AD199" s="78" t="str">
        <f>IF(Tableau1[[#This Row],[Type de réponse]]='Paramètre (masquer)'!$A$10,Tableau1[[#This Row],[Période de fin *]],"")</f>
        <v/>
      </c>
      <c r="AE199" s="78" t="str">
        <f>IF(Tableau1[[#This Row],[Type de réponse]]='Paramètre (masquer)'!$A$10,Tableau1[[#This Row],[Nuit
LU/MA]],"")</f>
        <v/>
      </c>
      <c r="AF199" s="78" t="str">
        <f>IF(Tableau1[[#This Row],[Type de réponse]]='Paramètre (masquer)'!$A$10,Tableau1[[#This Row],[Nuit
MA/ME]],"")</f>
        <v/>
      </c>
      <c r="AG199" s="78" t="str">
        <f>IF(Tableau1[[#This Row],[Type de réponse]]='Paramètre (masquer)'!$A$10,Tableau1[[#This Row],[Nuit
ME/JE]],"")</f>
        <v/>
      </c>
      <c r="AH199" s="78" t="str">
        <f>IF(Tableau1[[#This Row],[Type de réponse]]='Paramètre (masquer)'!$A$10,Tableau1[[#This Row],[Nuit JE/VE]],"")</f>
        <v/>
      </c>
      <c r="AI199" s="78" t="str">
        <f>IF(Tableau1[[#This Row],[Type de réponse]]='Paramètre (masquer)'!$A$10,Tableau1[[#This Row],[Nuit
VE/SA]],"")</f>
        <v/>
      </c>
      <c r="AJ199" s="78" t="str">
        <f>IF(Tableau1[[#This Row],[Type de réponse]]='Paramètre (masquer)'!$A$10,Tableau1[[#This Row],[Nuit
SA/DI]],"")</f>
        <v/>
      </c>
      <c r="AK199" s="78" t="str">
        <f>IF(Tableau1[[#This Row],[Type de réponse]]='Paramètre (masquer)'!$A$10,Tableau1[[#This Row],[Nuit
DI/LU]],"")</f>
        <v/>
      </c>
      <c r="AL199" s="76" t="str">
        <f>IF(Tableau1[[#This Row],[Nuit
LU /MA]]="Oui",0,IF(Tableau1[[#This Row],[Nuit
LU /MA]]="Non",1,""))</f>
        <v/>
      </c>
      <c r="AM199" s="76" t="str">
        <f>IF(Tableau1[[#This Row],[Nuit
MA/ ME]]="Oui",0,IF(Tableau1[[#This Row],[Nuit
MA/ ME]]="Non",1,""))</f>
        <v/>
      </c>
      <c r="AN199" s="76" t="str">
        <f>IF(Tableau1[[#This Row],[Nuit
ME/ JE]]="Oui",0,IF(Tableau1[[#This Row],[Nuit
ME/ JE]]="Non",1,""))</f>
        <v/>
      </c>
      <c r="AO199" s="76" t="str">
        <f>IF(Tableau1[[#This Row],[Nuit JE/ VE]]="Oui",0,IF(Tableau1[[#This Row],[Nuit JE/ VE]]="Non",1,""))</f>
        <v/>
      </c>
      <c r="AP199" s="76" t="str">
        <f>IF(Tableau1[[#This Row],[Nuit
VE/ SA]]="Oui",0,IF(Tableau1[[#This Row],[Nuit
VE/ SA]]="Non",1,""))</f>
        <v/>
      </c>
      <c r="AQ199" s="76" t="str">
        <f>IF(Tableau1[[#This Row],[Nuit
SA/ DI]]="Oui",0,IF(Tableau1[[#This Row],[Nuit
SA/ DI]]="Non",1,""))</f>
        <v/>
      </c>
      <c r="AR199" s="76" t="str">
        <f>IF(Tableau1[[#This Row],[Nuit
DI/ LU]]="Oui",0,IF(Tableau1[[#This Row],[Nuit
DI/ LU]]="Non",1,""))</f>
        <v/>
      </c>
      <c r="AS199" s="76" t="str">
        <f>IF(Tableau1[[#This Row],[Type de réponse]]='Paramètre (masquer)'!$A$10,Tableau1[[#This Row],[FE]],"")</f>
        <v/>
      </c>
      <c r="AT199" s="76" t="str">
        <f>_xlfn.CONCAT(Tableau1[[#This Row],[LUN]:[DIM]])</f>
        <v/>
      </c>
      <c r="AU199" s="79"/>
      <c r="AV1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9" s="76" t="e">
        <f>Tableau1[[#This Row],[Nbre de nuits sur la période]]*Tableau1[[#This Row],[Nombre de train accédant / nuit *]]</f>
        <v>#VALUE!</v>
      </c>
      <c r="AY199" s="76" t="e">
        <f>Tableau1[[#This Row],[Uo voies - nuit]]*((59*400/1000)+5)</f>
        <v>#VALUE!</v>
      </c>
    </row>
    <row r="200" spans="1:51" ht="15.75">
      <c r="A200" s="51">
        <f t="shared" si="8"/>
        <v>187</v>
      </c>
      <c r="B200" s="85"/>
      <c r="C200" s="52" t="str">
        <f>IFERROR(VLOOKUP(Tableau1[[#This Row],[Site *
Un fichier Excel par DT]],Tableau7[[#All],[Nom de la gare]:[EIC]],5,FALSE),"")</f>
        <v/>
      </c>
      <c r="D200" s="77"/>
      <c r="E200" s="74"/>
      <c r="F200" s="74"/>
      <c r="G200" s="76"/>
      <c r="H200" s="72" t="str">
        <f>IF(Tableau1[[#This Row],[Régime d''utilisation (Quotidien ? Oui ou Non)]]="Oui","Oui","Non")</f>
        <v>Non</v>
      </c>
      <c r="I200" s="72" t="str">
        <f>IF(Tableau1[[#This Row],[Régime d''utilisation (Quotidien ? Oui ou Non)]]="Oui","Oui","Non")</f>
        <v>Non</v>
      </c>
      <c r="J200" s="72" t="str">
        <f>IF(Tableau1[[#This Row],[Régime d''utilisation (Quotidien ? Oui ou Non)]]="Oui","Oui","Non")</f>
        <v>Non</v>
      </c>
      <c r="K200" s="72" t="str">
        <f>IF(Tableau1[[#This Row],[Régime d''utilisation (Quotidien ? Oui ou Non)]]="Oui","Oui","Non")</f>
        <v>Non</v>
      </c>
      <c r="L200" s="72" t="str">
        <f>IF(Tableau1[[#This Row],[Régime d''utilisation (Quotidien ? Oui ou Non)]]="Oui","Oui","Non")</f>
        <v>Non</v>
      </c>
      <c r="M200" s="72" t="str">
        <f>IF(Tableau1[[#This Row],[Régime d''utilisation (Quotidien ? Oui ou Non)]]="Oui","Oui","Non")</f>
        <v>Non</v>
      </c>
      <c r="N200" s="72" t="str">
        <f>IF(Tableau1[[#This Row],[Régime d''utilisation (Quotidien ? Oui ou Non)]]="Oui","Oui","Non")</f>
        <v>Non</v>
      </c>
      <c r="O200" s="72" t="str">
        <f>IF(Tableau1[[#This Row],[Régime d''utilisation (Quotidien ? Oui ou Non)]]="Oui","Oui","Non")</f>
        <v>Non</v>
      </c>
      <c r="P200" s="76"/>
      <c r="Q200" s="76"/>
      <c r="R200" s="76"/>
      <c r="S200" s="52" t="str">
        <f t="shared" si="6"/>
        <v>Compris entre 00h00 et 5h00</v>
      </c>
      <c r="T200" s="76"/>
      <c r="U200" s="53" t="str">
        <f t="shared" si="7"/>
        <v>Voyageur</v>
      </c>
      <c r="V200" s="76"/>
      <c r="W200" s="76"/>
      <c r="X200" s="76"/>
      <c r="Y200" s="76"/>
      <c r="Z200" s="76"/>
      <c r="AA200" s="76"/>
      <c r="AB200" s="53">
        <f>400</f>
        <v>400</v>
      </c>
      <c r="AC200" s="78" t="str">
        <f>IF(Tableau1[[#This Row],[Type de réponse]]='Paramètre (masquer)'!$A$10,Tableau1[[#This Row],[Période de début *]],"")</f>
        <v/>
      </c>
      <c r="AD200" s="78" t="str">
        <f>IF(Tableau1[[#This Row],[Type de réponse]]='Paramètre (masquer)'!$A$10,Tableau1[[#This Row],[Période de fin *]],"")</f>
        <v/>
      </c>
      <c r="AE200" s="78" t="str">
        <f>IF(Tableau1[[#This Row],[Type de réponse]]='Paramètre (masquer)'!$A$10,Tableau1[[#This Row],[Nuit
LU/MA]],"")</f>
        <v/>
      </c>
      <c r="AF200" s="78" t="str">
        <f>IF(Tableau1[[#This Row],[Type de réponse]]='Paramètre (masquer)'!$A$10,Tableau1[[#This Row],[Nuit
MA/ME]],"")</f>
        <v/>
      </c>
      <c r="AG200" s="78" t="str">
        <f>IF(Tableau1[[#This Row],[Type de réponse]]='Paramètre (masquer)'!$A$10,Tableau1[[#This Row],[Nuit
ME/JE]],"")</f>
        <v/>
      </c>
      <c r="AH200" s="78" t="str">
        <f>IF(Tableau1[[#This Row],[Type de réponse]]='Paramètre (masquer)'!$A$10,Tableau1[[#This Row],[Nuit JE/VE]],"")</f>
        <v/>
      </c>
      <c r="AI200" s="78" t="str">
        <f>IF(Tableau1[[#This Row],[Type de réponse]]='Paramètre (masquer)'!$A$10,Tableau1[[#This Row],[Nuit
VE/SA]],"")</f>
        <v/>
      </c>
      <c r="AJ200" s="78" t="str">
        <f>IF(Tableau1[[#This Row],[Type de réponse]]='Paramètre (masquer)'!$A$10,Tableau1[[#This Row],[Nuit
SA/DI]],"")</f>
        <v/>
      </c>
      <c r="AK200" s="78" t="str">
        <f>IF(Tableau1[[#This Row],[Type de réponse]]='Paramètre (masquer)'!$A$10,Tableau1[[#This Row],[Nuit
DI/LU]],"")</f>
        <v/>
      </c>
      <c r="AL200" s="76" t="str">
        <f>IF(Tableau1[[#This Row],[Nuit
LU /MA]]="Oui",0,IF(Tableau1[[#This Row],[Nuit
LU /MA]]="Non",1,""))</f>
        <v/>
      </c>
      <c r="AM200" s="76" t="str">
        <f>IF(Tableau1[[#This Row],[Nuit
MA/ ME]]="Oui",0,IF(Tableau1[[#This Row],[Nuit
MA/ ME]]="Non",1,""))</f>
        <v/>
      </c>
      <c r="AN200" s="76" t="str">
        <f>IF(Tableau1[[#This Row],[Nuit
ME/ JE]]="Oui",0,IF(Tableau1[[#This Row],[Nuit
ME/ JE]]="Non",1,""))</f>
        <v/>
      </c>
      <c r="AO200" s="76" t="str">
        <f>IF(Tableau1[[#This Row],[Nuit JE/ VE]]="Oui",0,IF(Tableau1[[#This Row],[Nuit JE/ VE]]="Non",1,""))</f>
        <v/>
      </c>
      <c r="AP200" s="76" t="str">
        <f>IF(Tableau1[[#This Row],[Nuit
VE/ SA]]="Oui",0,IF(Tableau1[[#This Row],[Nuit
VE/ SA]]="Non",1,""))</f>
        <v/>
      </c>
      <c r="AQ200" s="76" t="str">
        <f>IF(Tableau1[[#This Row],[Nuit
SA/ DI]]="Oui",0,IF(Tableau1[[#This Row],[Nuit
SA/ DI]]="Non",1,""))</f>
        <v/>
      </c>
      <c r="AR200" s="76" t="str">
        <f>IF(Tableau1[[#This Row],[Nuit
DI/ LU]]="Oui",0,IF(Tableau1[[#This Row],[Nuit
DI/ LU]]="Non",1,""))</f>
        <v/>
      </c>
      <c r="AS200" s="76" t="str">
        <f>IF(Tableau1[[#This Row],[Type de réponse]]='Paramètre (masquer)'!$A$10,Tableau1[[#This Row],[FE]],"")</f>
        <v/>
      </c>
      <c r="AT200" s="76" t="str">
        <f>_xlfn.CONCAT(Tableau1[[#This Row],[LUN]:[DIM]])</f>
        <v/>
      </c>
      <c r="AU200" s="79"/>
      <c r="AV2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0" s="76" t="e">
        <f>Tableau1[[#This Row],[Nbre de nuits sur la période]]*Tableau1[[#This Row],[Nombre de train accédant / nuit *]]</f>
        <v>#VALUE!</v>
      </c>
      <c r="AY200" s="76" t="e">
        <f>Tableau1[[#This Row],[Uo voies - nuit]]*((59*400/1000)+5)</f>
        <v>#VALUE!</v>
      </c>
    </row>
    <row r="201" spans="1:51" ht="15.75">
      <c r="A201" s="51">
        <f t="shared" si="8"/>
        <v>188</v>
      </c>
      <c r="B201" s="85"/>
      <c r="C201" s="52" t="str">
        <f>IFERROR(VLOOKUP(Tableau1[[#This Row],[Site *
Un fichier Excel par DT]],Tableau7[[#All],[Nom de la gare]:[EIC]],5,FALSE),"")</f>
        <v/>
      </c>
      <c r="D201" s="77"/>
      <c r="E201" s="74"/>
      <c r="F201" s="74"/>
      <c r="G201" s="76"/>
      <c r="H201" s="72" t="str">
        <f>IF(Tableau1[[#This Row],[Régime d''utilisation (Quotidien ? Oui ou Non)]]="Oui","Oui","Non")</f>
        <v>Non</v>
      </c>
      <c r="I201" s="72" t="str">
        <f>IF(Tableau1[[#This Row],[Régime d''utilisation (Quotidien ? Oui ou Non)]]="Oui","Oui","Non")</f>
        <v>Non</v>
      </c>
      <c r="J201" s="72" t="str">
        <f>IF(Tableau1[[#This Row],[Régime d''utilisation (Quotidien ? Oui ou Non)]]="Oui","Oui","Non")</f>
        <v>Non</v>
      </c>
      <c r="K201" s="72" t="str">
        <f>IF(Tableau1[[#This Row],[Régime d''utilisation (Quotidien ? Oui ou Non)]]="Oui","Oui","Non")</f>
        <v>Non</v>
      </c>
      <c r="L201" s="72" t="str">
        <f>IF(Tableau1[[#This Row],[Régime d''utilisation (Quotidien ? Oui ou Non)]]="Oui","Oui","Non")</f>
        <v>Non</v>
      </c>
      <c r="M201" s="72" t="str">
        <f>IF(Tableau1[[#This Row],[Régime d''utilisation (Quotidien ? Oui ou Non)]]="Oui","Oui","Non")</f>
        <v>Non</v>
      </c>
      <c r="N201" s="72" t="str">
        <f>IF(Tableau1[[#This Row],[Régime d''utilisation (Quotidien ? Oui ou Non)]]="Oui","Oui","Non")</f>
        <v>Non</v>
      </c>
      <c r="O201" s="72" t="str">
        <f>IF(Tableau1[[#This Row],[Régime d''utilisation (Quotidien ? Oui ou Non)]]="Oui","Oui","Non")</f>
        <v>Non</v>
      </c>
      <c r="P201" s="76"/>
      <c r="Q201" s="76"/>
      <c r="R201" s="76"/>
      <c r="S201" s="52" t="str">
        <f t="shared" si="6"/>
        <v>Compris entre 00h00 et 5h00</v>
      </c>
      <c r="T201" s="76"/>
      <c r="U201" s="53" t="str">
        <f t="shared" si="7"/>
        <v>Voyageur</v>
      </c>
      <c r="V201" s="76"/>
      <c r="W201" s="76"/>
      <c r="X201" s="76"/>
      <c r="Y201" s="76"/>
      <c r="Z201" s="76"/>
      <c r="AA201" s="76"/>
      <c r="AB201" s="53">
        <f>400</f>
        <v>400</v>
      </c>
      <c r="AC201" s="78" t="str">
        <f>IF(Tableau1[[#This Row],[Type de réponse]]='Paramètre (masquer)'!$A$10,Tableau1[[#This Row],[Période de début *]],"")</f>
        <v/>
      </c>
      <c r="AD201" s="78" t="str">
        <f>IF(Tableau1[[#This Row],[Type de réponse]]='Paramètre (masquer)'!$A$10,Tableau1[[#This Row],[Période de fin *]],"")</f>
        <v/>
      </c>
      <c r="AE201" s="78" t="str">
        <f>IF(Tableau1[[#This Row],[Type de réponse]]='Paramètre (masquer)'!$A$10,Tableau1[[#This Row],[Nuit
LU/MA]],"")</f>
        <v/>
      </c>
      <c r="AF201" s="78" t="str">
        <f>IF(Tableau1[[#This Row],[Type de réponse]]='Paramètre (masquer)'!$A$10,Tableau1[[#This Row],[Nuit
MA/ME]],"")</f>
        <v/>
      </c>
      <c r="AG201" s="78" t="str">
        <f>IF(Tableau1[[#This Row],[Type de réponse]]='Paramètre (masquer)'!$A$10,Tableau1[[#This Row],[Nuit
ME/JE]],"")</f>
        <v/>
      </c>
      <c r="AH201" s="78" t="str">
        <f>IF(Tableau1[[#This Row],[Type de réponse]]='Paramètre (masquer)'!$A$10,Tableau1[[#This Row],[Nuit JE/VE]],"")</f>
        <v/>
      </c>
      <c r="AI201" s="78" t="str">
        <f>IF(Tableau1[[#This Row],[Type de réponse]]='Paramètre (masquer)'!$A$10,Tableau1[[#This Row],[Nuit
VE/SA]],"")</f>
        <v/>
      </c>
      <c r="AJ201" s="78" t="str">
        <f>IF(Tableau1[[#This Row],[Type de réponse]]='Paramètre (masquer)'!$A$10,Tableau1[[#This Row],[Nuit
SA/DI]],"")</f>
        <v/>
      </c>
      <c r="AK201" s="78" t="str">
        <f>IF(Tableau1[[#This Row],[Type de réponse]]='Paramètre (masquer)'!$A$10,Tableau1[[#This Row],[Nuit
DI/LU]],"")</f>
        <v/>
      </c>
      <c r="AL201" s="76" t="str">
        <f>IF(Tableau1[[#This Row],[Nuit
LU /MA]]="Oui",0,IF(Tableau1[[#This Row],[Nuit
LU /MA]]="Non",1,""))</f>
        <v/>
      </c>
      <c r="AM201" s="76" t="str">
        <f>IF(Tableau1[[#This Row],[Nuit
MA/ ME]]="Oui",0,IF(Tableau1[[#This Row],[Nuit
MA/ ME]]="Non",1,""))</f>
        <v/>
      </c>
      <c r="AN201" s="76" t="str">
        <f>IF(Tableau1[[#This Row],[Nuit
ME/ JE]]="Oui",0,IF(Tableau1[[#This Row],[Nuit
ME/ JE]]="Non",1,""))</f>
        <v/>
      </c>
      <c r="AO201" s="76" t="str">
        <f>IF(Tableau1[[#This Row],[Nuit JE/ VE]]="Oui",0,IF(Tableau1[[#This Row],[Nuit JE/ VE]]="Non",1,""))</f>
        <v/>
      </c>
      <c r="AP201" s="76" t="str">
        <f>IF(Tableau1[[#This Row],[Nuit
VE/ SA]]="Oui",0,IF(Tableau1[[#This Row],[Nuit
VE/ SA]]="Non",1,""))</f>
        <v/>
      </c>
      <c r="AQ201" s="76" t="str">
        <f>IF(Tableau1[[#This Row],[Nuit
SA/ DI]]="Oui",0,IF(Tableau1[[#This Row],[Nuit
SA/ DI]]="Non",1,""))</f>
        <v/>
      </c>
      <c r="AR201" s="76" t="str">
        <f>IF(Tableau1[[#This Row],[Nuit
DI/ LU]]="Oui",0,IF(Tableau1[[#This Row],[Nuit
DI/ LU]]="Non",1,""))</f>
        <v/>
      </c>
      <c r="AS201" s="76" t="str">
        <f>IF(Tableau1[[#This Row],[Type de réponse]]='Paramètre (masquer)'!$A$10,Tableau1[[#This Row],[FE]],"")</f>
        <v/>
      </c>
      <c r="AT201" s="76" t="str">
        <f>_xlfn.CONCAT(Tableau1[[#This Row],[LUN]:[DIM]])</f>
        <v/>
      </c>
      <c r="AU201" s="79"/>
      <c r="AV2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1" s="76" t="e">
        <f>Tableau1[[#This Row],[Nbre de nuits sur la période]]*Tableau1[[#This Row],[Nombre de train accédant / nuit *]]</f>
        <v>#VALUE!</v>
      </c>
      <c r="AY201" s="76" t="e">
        <f>Tableau1[[#This Row],[Uo voies - nuit]]*((59*400/1000)+5)</f>
        <v>#VALUE!</v>
      </c>
    </row>
    <row r="202" spans="1:51" ht="15.75">
      <c r="A202" s="51">
        <f t="shared" si="8"/>
        <v>189</v>
      </c>
      <c r="B202" s="85"/>
      <c r="C202" s="52" t="str">
        <f>IFERROR(VLOOKUP(Tableau1[[#This Row],[Site *
Un fichier Excel par DT]],Tableau7[[#All],[Nom de la gare]:[EIC]],5,FALSE),"")</f>
        <v/>
      </c>
      <c r="D202" s="77"/>
      <c r="E202" s="74"/>
      <c r="F202" s="74"/>
      <c r="G202" s="76"/>
      <c r="H202" s="72" t="str">
        <f>IF(Tableau1[[#This Row],[Régime d''utilisation (Quotidien ? Oui ou Non)]]="Oui","Oui","Non")</f>
        <v>Non</v>
      </c>
      <c r="I202" s="72" t="str">
        <f>IF(Tableau1[[#This Row],[Régime d''utilisation (Quotidien ? Oui ou Non)]]="Oui","Oui","Non")</f>
        <v>Non</v>
      </c>
      <c r="J202" s="72" t="str">
        <f>IF(Tableau1[[#This Row],[Régime d''utilisation (Quotidien ? Oui ou Non)]]="Oui","Oui","Non")</f>
        <v>Non</v>
      </c>
      <c r="K202" s="72" t="str">
        <f>IF(Tableau1[[#This Row],[Régime d''utilisation (Quotidien ? Oui ou Non)]]="Oui","Oui","Non")</f>
        <v>Non</v>
      </c>
      <c r="L202" s="72" t="str">
        <f>IF(Tableau1[[#This Row],[Régime d''utilisation (Quotidien ? Oui ou Non)]]="Oui","Oui","Non")</f>
        <v>Non</v>
      </c>
      <c r="M202" s="72" t="str">
        <f>IF(Tableau1[[#This Row],[Régime d''utilisation (Quotidien ? Oui ou Non)]]="Oui","Oui","Non")</f>
        <v>Non</v>
      </c>
      <c r="N202" s="72" t="str">
        <f>IF(Tableau1[[#This Row],[Régime d''utilisation (Quotidien ? Oui ou Non)]]="Oui","Oui","Non")</f>
        <v>Non</v>
      </c>
      <c r="O202" s="72" t="str">
        <f>IF(Tableau1[[#This Row],[Régime d''utilisation (Quotidien ? Oui ou Non)]]="Oui","Oui","Non")</f>
        <v>Non</v>
      </c>
      <c r="P202" s="76"/>
      <c r="Q202" s="76"/>
      <c r="R202" s="76"/>
      <c r="S202" s="52" t="str">
        <f t="shared" si="6"/>
        <v>Compris entre 00h00 et 5h00</v>
      </c>
      <c r="T202" s="76"/>
      <c r="U202" s="53" t="str">
        <f t="shared" si="7"/>
        <v>Voyageur</v>
      </c>
      <c r="V202" s="76"/>
      <c r="W202" s="76"/>
      <c r="X202" s="76"/>
      <c r="Y202" s="76"/>
      <c r="Z202" s="76"/>
      <c r="AA202" s="76"/>
      <c r="AB202" s="53">
        <f>400</f>
        <v>400</v>
      </c>
      <c r="AC202" s="78" t="str">
        <f>IF(Tableau1[[#This Row],[Type de réponse]]='Paramètre (masquer)'!$A$10,Tableau1[[#This Row],[Période de début *]],"")</f>
        <v/>
      </c>
      <c r="AD202" s="78" t="str">
        <f>IF(Tableau1[[#This Row],[Type de réponse]]='Paramètre (masquer)'!$A$10,Tableau1[[#This Row],[Période de fin *]],"")</f>
        <v/>
      </c>
      <c r="AE202" s="78" t="str">
        <f>IF(Tableau1[[#This Row],[Type de réponse]]='Paramètre (masquer)'!$A$10,Tableau1[[#This Row],[Nuit
LU/MA]],"")</f>
        <v/>
      </c>
      <c r="AF202" s="78" t="str">
        <f>IF(Tableau1[[#This Row],[Type de réponse]]='Paramètre (masquer)'!$A$10,Tableau1[[#This Row],[Nuit
MA/ME]],"")</f>
        <v/>
      </c>
      <c r="AG202" s="78" t="str">
        <f>IF(Tableau1[[#This Row],[Type de réponse]]='Paramètre (masquer)'!$A$10,Tableau1[[#This Row],[Nuit
ME/JE]],"")</f>
        <v/>
      </c>
      <c r="AH202" s="78" t="str">
        <f>IF(Tableau1[[#This Row],[Type de réponse]]='Paramètre (masquer)'!$A$10,Tableau1[[#This Row],[Nuit JE/VE]],"")</f>
        <v/>
      </c>
      <c r="AI202" s="78" t="str">
        <f>IF(Tableau1[[#This Row],[Type de réponse]]='Paramètre (masquer)'!$A$10,Tableau1[[#This Row],[Nuit
VE/SA]],"")</f>
        <v/>
      </c>
      <c r="AJ202" s="78" t="str">
        <f>IF(Tableau1[[#This Row],[Type de réponse]]='Paramètre (masquer)'!$A$10,Tableau1[[#This Row],[Nuit
SA/DI]],"")</f>
        <v/>
      </c>
      <c r="AK202" s="78" t="str">
        <f>IF(Tableau1[[#This Row],[Type de réponse]]='Paramètre (masquer)'!$A$10,Tableau1[[#This Row],[Nuit
DI/LU]],"")</f>
        <v/>
      </c>
      <c r="AL202" s="76" t="str">
        <f>IF(Tableau1[[#This Row],[Nuit
LU /MA]]="Oui",0,IF(Tableau1[[#This Row],[Nuit
LU /MA]]="Non",1,""))</f>
        <v/>
      </c>
      <c r="AM202" s="76" t="str">
        <f>IF(Tableau1[[#This Row],[Nuit
MA/ ME]]="Oui",0,IF(Tableau1[[#This Row],[Nuit
MA/ ME]]="Non",1,""))</f>
        <v/>
      </c>
      <c r="AN202" s="76" t="str">
        <f>IF(Tableau1[[#This Row],[Nuit
ME/ JE]]="Oui",0,IF(Tableau1[[#This Row],[Nuit
ME/ JE]]="Non",1,""))</f>
        <v/>
      </c>
      <c r="AO202" s="76" t="str">
        <f>IF(Tableau1[[#This Row],[Nuit JE/ VE]]="Oui",0,IF(Tableau1[[#This Row],[Nuit JE/ VE]]="Non",1,""))</f>
        <v/>
      </c>
      <c r="AP202" s="76" t="str">
        <f>IF(Tableau1[[#This Row],[Nuit
VE/ SA]]="Oui",0,IF(Tableau1[[#This Row],[Nuit
VE/ SA]]="Non",1,""))</f>
        <v/>
      </c>
      <c r="AQ202" s="76" t="str">
        <f>IF(Tableau1[[#This Row],[Nuit
SA/ DI]]="Oui",0,IF(Tableau1[[#This Row],[Nuit
SA/ DI]]="Non",1,""))</f>
        <v/>
      </c>
      <c r="AR202" s="76" t="str">
        <f>IF(Tableau1[[#This Row],[Nuit
DI/ LU]]="Oui",0,IF(Tableau1[[#This Row],[Nuit
DI/ LU]]="Non",1,""))</f>
        <v/>
      </c>
      <c r="AS202" s="76" t="str">
        <f>IF(Tableau1[[#This Row],[Type de réponse]]='Paramètre (masquer)'!$A$10,Tableau1[[#This Row],[FE]],"")</f>
        <v/>
      </c>
      <c r="AT202" s="76" t="str">
        <f>_xlfn.CONCAT(Tableau1[[#This Row],[LUN]:[DIM]])</f>
        <v/>
      </c>
      <c r="AU202" s="79"/>
      <c r="AV2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2" s="76" t="e">
        <f>Tableau1[[#This Row],[Nbre de nuits sur la période]]*Tableau1[[#This Row],[Nombre de train accédant / nuit *]]</f>
        <v>#VALUE!</v>
      </c>
      <c r="AY202" s="76" t="e">
        <f>Tableau1[[#This Row],[Uo voies - nuit]]*((59*400/1000)+5)</f>
        <v>#VALUE!</v>
      </c>
    </row>
    <row r="203" spans="1:51" ht="15.75">
      <c r="A203" s="51">
        <f t="shared" si="8"/>
        <v>190</v>
      </c>
      <c r="B203" s="85"/>
      <c r="C203" s="52" t="str">
        <f>IFERROR(VLOOKUP(Tableau1[[#This Row],[Site *
Un fichier Excel par DT]],Tableau7[[#All],[Nom de la gare]:[EIC]],5,FALSE),"")</f>
        <v/>
      </c>
      <c r="D203" s="77"/>
      <c r="E203" s="74"/>
      <c r="F203" s="74"/>
      <c r="G203" s="76"/>
      <c r="H203" s="72" t="str">
        <f>IF(Tableau1[[#This Row],[Régime d''utilisation (Quotidien ? Oui ou Non)]]="Oui","Oui","Non")</f>
        <v>Non</v>
      </c>
      <c r="I203" s="72" t="str">
        <f>IF(Tableau1[[#This Row],[Régime d''utilisation (Quotidien ? Oui ou Non)]]="Oui","Oui","Non")</f>
        <v>Non</v>
      </c>
      <c r="J203" s="72" t="str">
        <f>IF(Tableau1[[#This Row],[Régime d''utilisation (Quotidien ? Oui ou Non)]]="Oui","Oui","Non")</f>
        <v>Non</v>
      </c>
      <c r="K203" s="72" t="str">
        <f>IF(Tableau1[[#This Row],[Régime d''utilisation (Quotidien ? Oui ou Non)]]="Oui","Oui","Non")</f>
        <v>Non</v>
      </c>
      <c r="L203" s="72" t="str">
        <f>IF(Tableau1[[#This Row],[Régime d''utilisation (Quotidien ? Oui ou Non)]]="Oui","Oui","Non")</f>
        <v>Non</v>
      </c>
      <c r="M203" s="72" t="str">
        <f>IF(Tableau1[[#This Row],[Régime d''utilisation (Quotidien ? Oui ou Non)]]="Oui","Oui","Non")</f>
        <v>Non</v>
      </c>
      <c r="N203" s="72" t="str">
        <f>IF(Tableau1[[#This Row],[Régime d''utilisation (Quotidien ? Oui ou Non)]]="Oui","Oui","Non")</f>
        <v>Non</v>
      </c>
      <c r="O203" s="72" t="str">
        <f>IF(Tableau1[[#This Row],[Régime d''utilisation (Quotidien ? Oui ou Non)]]="Oui","Oui","Non")</f>
        <v>Non</v>
      </c>
      <c r="P203" s="76"/>
      <c r="Q203" s="76"/>
      <c r="R203" s="76"/>
      <c r="S203" s="52" t="str">
        <f t="shared" si="6"/>
        <v>Compris entre 00h00 et 5h00</v>
      </c>
      <c r="T203" s="76"/>
      <c r="U203" s="53" t="str">
        <f t="shared" si="7"/>
        <v>Voyageur</v>
      </c>
      <c r="V203" s="76"/>
      <c r="W203" s="76"/>
      <c r="X203" s="76"/>
      <c r="Y203" s="76"/>
      <c r="Z203" s="76"/>
      <c r="AA203" s="76"/>
      <c r="AB203" s="53">
        <f>400</f>
        <v>400</v>
      </c>
      <c r="AC203" s="78" t="str">
        <f>IF(Tableau1[[#This Row],[Type de réponse]]='Paramètre (masquer)'!$A$10,Tableau1[[#This Row],[Période de début *]],"")</f>
        <v/>
      </c>
      <c r="AD203" s="78" t="str">
        <f>IF(Tableau1[[#This Row],[Type de réponse]]='Paramètre (masquer)'!$A$10,Tableau1[[#This Row],[Période de fin *]],"")</f>
        <v/>
      </c>
      <c r="AE203" s="78" t="str">
        <f>IF(Tableau1[[#This Row],[Type de réponse]]='Paramètre (masquer)'!$A$10,Tableau1[[#This Row],[Nuit
LU/MA]],"")</f>
        <v/>
      </c>
      <c r="AF203" s="78" t="str">
        <f>IF(Tableau1[[#This Row],[Type de réponse]]='Paramètre (masquer)'!$A$10,Tableau1[[#This Row],[Nuit
MA/ME]],"")</f>
        <v/>
      </c>
      <c r="AG203" s="78" t="str">
        <f>IF(Tableau1[[#This Row],[Type de réponse]]='Paramètre (masquer)'!$A$10,Tableau1[[#This Row],[Nuit
ME/JE]],"")</f>
        <v/>
      </c>
      <c r="AH203" s="78" t="str">
        <f>IF(Tableau1[[#This Row],[Type de réponse]]='Paramètre (masquer)'!$A$10,Tableau1[[#This Row],[Nuit JE/VE]],"")</f>
        <v/>
      </c>
      <c r="AI203" s="78" t="str">
        <f>IF(Tableau1[[#This Row],[Type de réponse]]='Paramètre (masquer)'!$A$10,Tableau1[[#This Row],[Nuit
VE/SA]],"")</f>
        <v/>
      </c>
      <c r="AJ203" s="78" t="str">
        <f>IF(Tableau1[[#This Row],[Type de réponse]]='Paramètre (masquer)'!$A$10,Tableau1[[#This Row],[Nuit
SA/DI]],"")</f>
        <v/>
      </c>
      <c r="AK203" s="78" t="str">
        <f>IF(Tableau1[[#This Row],[Type de réponse]]='Paramètre (masquer)'!$A$10,Tableau1[[#This Row],[Nuit
DI/LU]],"")</f>
        <v/>
      </c>
      <c r="AL203" s="76" t="str">
        <f>IF(Tableau1[[#This Row],[Nuit
LU /MA]]="Oui",0,IF(Tableau1[[#This Row],[Nuit
LU /MA]]="Non",1,""))</f>
        <v/>
      </c>
      <c r="AM203" s="76" t="str">
        <f>IF(Tableau1[[#This Row],[Nuit
MA/ ME]]="Oui",0,IF(Tableau1[[#This Row],[Nuit
MA/ ME]]="Non",1,""))</f>
        <v/>
      </c>
      <c r="AN203" s="76" t="str">
        <f>IF(Tableau1[[#This Row],[Nuit
ME/ JE]]="Oui",0,IF(Tableau1[[#This Row],[Nuit
ME/ JE]]="Non",1,""))</f>
        <v/>
      </c>
      <c r="AO203" s="76" t="str">
        <f>IF(Tableau1[[#This Row],[Nuit JE/ VE]]="Oui",0,IF(Tableau1[[#This Row],[Nuit JE/ VE]]="Non",1,""))</f>
        <v/>
      </c>
      <c r="AP203" s="76" t="str">
        <f>IF(Tableau1[[#This Row],[Nuit
VE/ SA]]="Oui",0,IF(Tableau1[[#This Row],[Nuit
VE/ SA]]="Non",1,""))</f>
        <v/>
      </c>
      <c r="AQ203" s="76" t="str">
        <f>IF(Tableau1[[#This Row],[Nuit
SA/ DI]]="Oui",0,IF(Tableau1[[#This Row],[Nuit
SA/ DI]]="Non",1,""))</f>
        <v/>
      </c>
      <c r="AR203" s="76" t="str">
        <f>IF(Tableau1[[#This Row],[Nuit
DI/ LU]]="Oui",0,IF(Tableau1[[#This Row],[Nuit
DI/ LU]]="Non",1,""))</f>
        <v/>
      </c>
      <c r="AS203" s="76" t="str">
        <f>IF(Tableau1[[#This Row],[Type de réponse]]='Paramètre (masquer)'!$A$10,Tableau1[[#This Row],[FE]],"")</f>
        <v/>
      </c>
      <c r="AT203" s="76" t="str">
        <f>_xlfn.CONCAT(Tableau1[[#This Row],[LUN]:[DIM]])</f>
        <v/>
      </c>
      <c r="AU203" s="79"/>
      <c r="AV2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3" s="76" t="e">
        <f>Tableau1[[#This Row],[Nbre de nuits sur la période]]*Tableau1[[#This Row],[Nombre de train accédant / nuit *]]</f>
        <v>#VALUE!</v>
      </c>
      <c r="AY203" s="76" t="e">
        <f>Tableau1[[#This Row],[Uo voies - nuit]]*((59*400/1000)+5)</f>
        <v>#VALUE!</v>
      </c>
    </row>
    <row r="204" spans="1:51" ht="15.75">
      <c r="A204" s="51">
        <f t="shared" si="8"/>
        <v>191</v>
      </c>
      <c r="B204" s="85"/>
      <c r="C204" s="52" t="str">
        <f>IFERROR(VLOOKUP(Tableau1[[#This Row],[Site *
Un fichier Excel par DT]],Tableau7[[#All],[Nom de la gare]:[EIC]],5,FALSE),"")</f>
        <v/>
      </c>
      <c r="D204" s="77"/>
      <c r="E204" s="74"/>
      <c r="F204" s="74"/>
      <c r="G204" s="76"/>
      <c r="H204" s="72" t="str">
        <f>IF(Tableau1[[#This Row],[Régime d''utilisation (Quotidien ? Oui ou Non)]]="Oui","Oui","Non")</f>
        <v>Non</v>
      </c>
      <c r="I204" s="72" t="str">
        <f>IF(Tableau1[[#This Row],[Régime d''utilisation (Quotidien ? Oui ou Non)]]="Oui","Oui","Non")</f>
        <v>Non</v>
      </c>
      <c r="J204" s="72" t="str">
        <f>IF(Tableau1[[#This Row],[Régime d''utilisation (Quotidien ? Oui ou Non)]]="Oui","Oui","Non")</f>
        <v>Non</v>
      </c>
      <c r="K204" s="72" t="str">
        <f>IF(Tableau1[[#This Row],[Régime d''utilisation (Quotidien ? Oui ou Non)]]="Oui","Oui","Non")</f>
        <v>Non</v>
      </c>
      <c r="L204" s="72" t="str">
        <f>IF(Tableau1[[#This Row],[Régime d''utilisation (Quotidien ? Oui ou Non)]]="Oui","Oui","Non")</f>
        <v>Non</v>
      </c>
      <c r="M204" s="72" t="str">
        <f>IF(Tableau1[[#This Row],[Régime d''utilisation (Quotidien ? Oui ou Non)]]="Oui","Oui","Non")</f>
        <v>Non</v>
      </c>
      <c r="N204" s="72" t="str">
        <f>IF(Tableau1[[#This Row],[Régime d''utilisation (Quotidien ? Oui ou Non)]]="Oui","Oui","Non")</f>
        <v>Non</v>
      </c>
      <c r="O204" s="72" t="str">
        <f>IF(Tableau1[[#This Row],[Régime d''utilisation (Quotidien ? Oui ou Non)]]="Oui","Oui","Non")</f>
        <v>Non</v>
      </c>
      <c r="P204" s="76"/>
      <c r="Q204" s="76"/>
      <c r="R204" s="76"/>
      <c r="S204" s="52" t="str">
        <f t="shared" si="6"/>
        <v>Compris entre 00h00 et 5h00</v>
      </c>
      <c r="T204" s="76"/>
      <c r="U204" s="53" t="str">
        <f t="shared" si="7"/>
        <v>Voyageur</v>
      </c>
      <c r="V204" s="76"/>
      <c r="W204" s="76"/>
      <c r="X204" s="76"/>
      <c r="Y204" s="76"/>
      <c r="Z204" s="76"/>
      <c r="AA204" s="76"/>
      <c r="AB204" s="53">
        <f>400</f>
        <v>400</v>
      </c>
      <c r="AC204" s="78" t="str">
        <f>IF(Tableau1[[#This Row],[Type de réponse]]='Paramètre (masquer)'!$A$10,Tableau1[[#This Row],[Période de début *]],"")</f>
        <v/>
      </c>
      <c r="AD204" s="78" t="str">
        <f>IF(Tableau1[[#This Row],[Type de réponse]]='Paramètre (masquer)'!$A$10,Tableau1[[#This Row],[Période de fin *]],"")</f>
        <v/>
      </c>
      <c r="AE204" s="78" t="str">
        <f>IF(Tableau1[[#This Row],[Type de réponse]]='Paramètre (masquer)'!$A$10,Tableau1[[#This Row],[Nuit
LU/MA]],"")</f>
        <v/>
      </c>
      <c r="AF204" s="78" t="str">
        <f>IF(Tableau1[[#This Row],[Type de réponse]]='Paramètre (masquer)'!$A$10,Tableau1[[#This Row],[Nuit
MA/ME]],"")</f>
        <v/>
      </c>
      <c r="AG204" s="78" t="str">
        <f>IF(Tableau1[[#This Row],[Type de réponse]]='Paramètre (masquer)'!$A$10,Tableau1[[#This Row],[Nuit
ME/JE]],"")</f>
        <v/>
      </c>
      <c r="AH204" s="78" t="str">
        <f>IF(Tableau1[[#This Row],[Type de réponse]]='Paramètre (masquer)'!$A$10,Tableau1[[#This Row],[Nuit JE/VE]],"")</f>
        <v/>
      </c>
      <c r="AI204" s="78" t="str">
        <f>IF(Tableau1[[#This Row],[Type de réponse]]='Paramètre (masquer)'!$A$10,Tableau1[[#This Row],[Nuit
VE/SA]],"")</f>
        <v/>
      </c>
      <c r="AJ204" s="78" t="str">
        <f>IF(Tableau1[[#This Row],[Type de réponse]]='Paramètre (masquer)'!$A$10,Tableau1[[#This Row],[Nuit
SA/DI]],"")</f>
        <v/>
      </c>
      <c r="AK204" s="78" t="str">
        <f>IF(Tableau1[[#This Row],[Type de réponse]]='Paramètre (masquer)'!$A$10,Tableau1[[#This Row],[Nuit
DI/LU]],"")</f>
        <v/>
      </c>
      <c r="AL204" s="76" t="str">
        <f>IF(Tableau1[[#This Row],[Nuit
LU /MA]]="Oui",0,IF(Tableau1[[#This Row],[Nuit
LU /MA]]="Non",1,""))</f>
        <v/>
      </c>
      <c r="AM204" s="76" t="str">
        <f>IF(Tableau1[[#This Row],[Nuit
MA/ ME]]="Oui",0,IF(Tableau1[[#This Row],[Nuit
MA/ ME]]="Non",1,""))</f>
        <v/>
      </c>
      <c r="AN204" s="76" t="str">
        <f>IF(Tableau1[[#This Row],[Nuit
ME/ JE]]="Oui",0,IF(Tableau1[[#This Row],[Nuit
ME/ JE]]="Non",1,""))</f>
        <v/>
      </c>
      <c r="AO204" s="76" t="str">
        <f>IF(Tableau1[[#This Row],[Nuit JE/ VE]]="Oui",0,IF(Tableau1[[#This Row],[Nuit JE/ VE]]="Non",1,""))</f>
        <v/>
      </c>
      <c r="AP204" s="76" t="str">
        <f>IF(Tableau1[[#This Row],[Nuit
VE/ SA]]="Oui",0,IF(Tableau1[[#This Row],[Nuit
VE/ SA]]="Non",1,""))</f>
        <v/>
      </c>
      <c r="AQ204" s="76" t="str">
        <f>IF(Tableau1[[#This Row],[Nuit
SA/ DI]]="Oui",0,IF(Tableau1[[#This Row],[Nuit
SA/ DI]]="Non",1,""))</f>
        <v/>
      </c>
      <c r="AR204" s="76" t="str">
        <f>IF(Tableau1[[#This Row],[Nuit
DI/ LU]]="Oui",0,IF(Tableau1[[#This Row],[Nuit
DI/ LU]]="Non",1,""))</f>
        <v/>
      </c>
      <c r="AS204" s="76" t="str">
        <f>IF(Tableau1[[#This Row],[Type de réponse]]='Paramètre (masquer)'!$A$10,Tableau1[[#This Row],[FE]],"")</f>
        <v/>
      </c>
      <c r="AT204" s="76" t="str">
        <f>_xlfn.CONCAT(Tableau1[[#This Row],[LUN]:[DIM]])</f>
        <v/>
      </c>
      <c r="AU204" s="79"/>
      <c r="AV2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4" s="76" t="e">
        <f>Tableau1[[#This Row],[Nbre de nuits sur la période]]*Tableau1[[#This Row],[Nombre de train accédant / nuit *]]</f>
        <v>#VALUE!</v>
      </c>
      <c r="AY204" s="76" t="e">
        <f>Tableau1[[#This Row],[Uo voies - nuit]]*((59*400/1000)+5)</f>
        <v>#VALUE!</v>
      </c>
    </row>
    <row r="205" spans="1:51" ht="15.75">
      <c r="A205" s="51">
        <f t="shared" si="8"/>
        <v>192</v>
      </c>
      <c r="B205" s="85"/>
      <c r="C205" s="52" t="str">
        <f>IFERROR(VLOOKUP(Tableau1[[#This Row],[Site *
Un fichier Excel par DT]],Tableau7[[#All],[Nom de la gare]:[EIC]],5,FALSE),"")</f>
        <v/>
      </c>
      <c r="D205" s="77"/>
      <c r="E205" s="74"/>
      <c r="F205" s="74"/>
      <c r="G205" s="76"/>
      <c r="H205" s="72" t="str">
        <f>IF(Tableau1[[#This Row],[Régime d''utilisation (Quotidien ? Oui ou Non)]]="Oui","Oui","Non")</f>
        <v>Non</v>
      </c>
      <c r="I205" s="72" t="str">
        <f>IF(Tableau1[[#This Row],[Régime d''utilisation (Quotidien ? Oui ou Non)]]="Oui","Oui","Non")</f>
        <v>Non</v>
      </c>
      <c r="J205" s="72" t="str">
        <f>IF(Tableau1[[#This Row],[Régime d''utilisation (Quotidien ? Oui ou Non)]]="Oui","Oui","Non")</f>
        <v>Non</v>
      </c>
      <c r="K205" s="72" t="str">
        <f>IF(Tableau1[[#This Row],[Régime d''utilisation (Quotidien ? Oui ou Non)]]="Oui","Oui","Non")</f>
        <v>Non</v>
      </c>
      <c r="L205" s="72" t="str">
        <f>IF(Tableau1[[#This Row],[Régime d''utilisation (Quotidien ? Oui ou Non)]]="Oui","Oui","Non")</f>
        <v>Non</v>
      </c>
      <c r="M205" s="72" t="str">
        <f>IF(Tableau1[[#This Row],[Régime d''utilisation (Quotidien ? Oui ou Non)]]="Oui","Oui","Non")</f>
        <v>Non</v>
      </c>
      <c r="N205" s="72" t="str">
        <f>IF(Tableau1[[#This Row],[Régime d''utilisation (Quotidien ? Oui ou Non)]]="Oui","Oui","Non")</f>
        <v>Non</v>
      </c>
      <c r="O205" s="72" t="str">
        <f>IF(Tableau1[[#This Row],[Régime d''utilisation (Quotidien ? Oui ou Non)]]="Oui","Oui","Non")</f>
        <v>Non</v>
      </c>
      <c r="P205" s="76"/>
      <c r="Q205" s="76"/>
      <c r="R205" s="76"/>
      <c r="S205" s="52" t="str">
        <f t="shared" si="6"/>
        <v>Compris entre 00h00 et 5h00</v>
      </c>
      <c r="T205" s="76"/>
      <c r="U205" s="53" t="str">
        <f t="shared" si="7"/>
        <v>Voyageur</v>
      </c>
      <c r="V205" s="76"/>
      <c r="W205" s="76"/>
      <c r="X205" s="76"/>
      <c r="Y205" s="76"/>
      <c r="Z205" s="76"/>
      <c r="AA205" s="76"/>
      <c r="AB205" s="53">
        <f>400</f>
        <v>400</v>
      </c>
      <c r="AC205" s="78" t="str">
        <f>IF(Tableau1[[#This Row],[Type de réponse]]='Paramètre (masquer)'!$A$10,Tableau1[[#This Row],[Période de début *]],"")</f>
        <v/>
      </c>
      <c r="AD205" s="78" t="str">
        <f>IF(Tableau1[[#This Row],[Type de réponse]]='Paramètre (masquer)'!$A$10,Tableau1[[#This Row],[Période de fin *]],"")</f>
        <v/>
      </c>
      <c r="AE205" s="78" t="str">
        <f>IF(Tableau1[[#This Row],[Type de réponse]]='Paramètre (masquer)'!$A$10,Tableau1[[#This Row],[Nuit
LU/MA]],"")</f>
        <v/>
      </c>
      <c r="AF205" s="78" t="str">
        <f>IF(Tableau1[[#This Row],[Type de réponse]]='Paramètre (masquer)'!$A$10,Tableau1[[#This Row],[Nuit
MA/ME]],"")</f>
        <v/>
      </c>
      <c r="AG205" s="78" t="str">
        <f>IF(Tableau1[[#This Row],[Type de réponse]]='Paramètre (masquer)'!$A$10,Tableau1[[#This Row],[Nuit
ME/JE]],"")</f>
        <v/>
      </c>
      <c r="AH205" s="78" t="str">
        <f>IF(Tableau1[[#This Row],[Type de réponse]]='Paramètre (masquer)'!$A$10,Tableau1[[#This Row],[Nuit JE/VE]],"")</f>
        <v/>
      </c>
      <c r="AI205" s="78" t="str">
        <f>IF(Tableau1[[#This Row],[Type de réponse]]='Paramètre (masquer)'!$A$10,Tableau1[[#This Row],[Nuit
VE/SA]],"")</f>
        <v/>
      </c>
      <c r="AJ205" s="78" t="str">
        <f>IF(Tableau1[[#This Row],[Type de réponse]]='Paramètre (masquer)'!$A$10,Tableau1[[#This Row],[Nuit
SA/DI]],"")</f>
        <v/>
      </c>
      <c r="AK205" s="78" t="str">
        <f>IF(Tableau1[[#This Row],[Type de réponse]]='Paramètre (masquer)'!$A$10,Tableau1[[#This Row],[Nuit
DI/LU]],"")</f>
        <v/>
      </c>
      <c r="AL205" s="76" t="str">
        <f>IF(Tableau1[[#This Row],[Nuit
LU /MA]]="Oui",0,IF(Tableau1[[#This Row],[Nuit
LU /MA]]="Non",1,""))</f>
        <v/>
      </c>
      <c r="AM205" s="76" t="str">
        <f>IF(Tableau1[[#This Row],[Nuit
MA/ ME]]="Oui",0,IF(Tableau1[[#This Row],[Nuit
MA/ ME]]="Non",1,""))</f>
        <v/>
      </c>
      <c r="AN205" s="76" t="str">
        <f>IF(Tableau1[[#This Row],[Nuit
ME/ JE]]="Oui",0,IF(Tableau1[[#This Row],[Nuit
ME/ JE]]="Non",1,""))</f>
        <v/>
      </c>
      <c r="AO205" s="76" t="str">
        <f>IF(Tableau1[[#This Row],[Nuit JE/ VE]]="Oui",0,IF(Tableau1[[#This Row],[Nuit JE/ VE]]="Non",1,""))</f>
        <v/>
      </c>
      <c r="AP205" s="76" t="str">
        <f>IF(Tableau1[[#This Row],[Nuit
VE/ SA]]="Oui",0,IF(Tableau1[[#This Row],[Nuit
VE/ SA]]="Non",1,""))</f>
        <v/>
      </c>
      <c r="AQ205" s="76" t="str">
        <f>IF(Tableau1[[#This Row],[Nuit
SA/ DI]]="Oui",0,IF(Tableau1[[#This Row],[Nuit
SA/ DI]]="Non",1,""))</f>
        <v/>
      </c>
      <c r="AR205" s="76" t="str">
        <f>IF(Tableau1[[#This Row],[Nuit
DI/ LU]]="Oui",0,IF(Tableau1[[#This Row],[Nuit
DI/ LU]]="Non",1,""))</f>
        <v/>
      </c>
      <c r="AS205" s="76" t="str">
        <f>IF(Tableau1[[#This Row],[Type de réponse]]='Paramètre (masquer)'!$A$10,Tableau1[[#This Row],[FE]],"")</f>
        <v/>
      </c>
      <c r="AT205" s="76" t="str">
        <f>_xlfn.CONCAT(Tableau1[[#This Row],[LUN]:[DIM]])</f>
        <v/>
      </c>
      <c r="AU205" s="79"/>
      <c r="AV2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5" s="76" t="e">
        <f>Tableau1[[#This Row],[Nbre de nuits sur la période]]*Tableau1[[#This Row],[Nombre de train accédant / nuit *]]</f>
        <v>#VALUE!</v>
      </c>
      <c r="AY205" s="76" t="e">
        <f>Tableau1[[#This Row],[Uo voies - nuit]]*((59*400/1000)+5)</f>
        <v>#VALUE!</v>
      </c>
    </row>
    <row r="206" spans="1:51" ht="15.75">
      <c r="A206" s="51">
        <f t="shared" si="8"/>
        <v>193</v>
      </c>
      <c r="B206" s="85"/>
      <c r="C206" s="52" t="str">
        <f>IFERROR(VLOOKUP(Tableau1[[#This Row],[Site *
Un fichier Excel par DT]],Tableau7[[#All],[Nom de la gare]:[EIC]],5,FALSE),"")</f>
        <v/>
      </c>
      <c r="D206" s="77"/>
      <c r="E206" s="74"/>
      <c r="F206" s="74"/>
      <c r="G206" s="76"/>
      <c r="H206" s="72" t="str">
        <f>IF(Tableau1[[#This Row],[Régime d''utilisation (Quotidien ? Oui ou Non)]]="Oui","Oui","Non")</f>
        <v>Non</v>
      </c>
      <c r="I206" s="72" t="str">
        <f>IF(Tableau1[[#This Row],[Régime d''utilisation (Quotidien ? Oui ou Non)]]="Oui","Oui","Non")</f>
        <v>Non</v>
      </c>
      <c r="J206" s="72" t="str">
        <f>IF(Tableau1[[#This Row],[Régime d''utilisation (Quotidien ? Oui ou Non)]]="Oui","Oui","Non")</f>
        <v>Non</v>
      </c>
      <c r="K206" s="72" t="str">
        <f>IF(Tableau1[[#This Row],[Régime d''utilisation (Quotidien ? Oui ou Non)]]="Oui","Oui","Non")</f>
        <v>Non</v>
      </c>
      <c r="L206" s="72" t="str">
        <f>IF(Tableau1[[#This Row],[Régime d''utilisation (Quotidien ? Oui ou Non)]]="Oui","Oui","Non")</f>
        <v>Non</v>
      </c>
      <c r="M206" s="72" t="str">
        <f>IF(Tableau1[[#This Row],[Régime d''utilisation (Quotidien ? Oui ou Non)]]="Oui","Oui","Non")</f>
        <v>Non</v>
      </c>
      <c r="N206" s="72" t="str">
        <f>IF(Tableau1[[#This Row],[Régime d''utilisation (Quotidien ? Oui ou Non)]]="Oui","Oui","Non")</f>
        <v>Non</v>
      </c>
      <c r="O206" s="72" t="str">
        <f>IF(Tableau1[[#This Row],[Régime d''utilisation (Quotidien ? Oui ou Non)]]="Oui","Oui","Non")</f>
        <v>Non</v>
      </c>
      <c r="P206" s="76"/>
      <c r="Q206" s="76"/>
      <c r="R206" s="76"/>
      <c r="S206" s="52" t="str">
        <f t="shared" ref="S206:S269" si="9">"Compris entre 00h00 et 5h00"</f>
        <v>Compris entre 00h00 et 5h00</v>
      </c>
      <c r="T206" s="76"/>
      <c r="U206" s="53" t="str">
        <f t="shared" ref="U206:U269" si="10">"Voyageur"</f>
        <v>Voyageur</v>
      </c>
      <c r="V206" s="76"/>
      <c r="W206" s="76"/>
      <c r="X206" s="76"/>
      <c r="Y206" s="76"/>
      <c r="Z206" s="76"/>
      <c r="AA206" s="76"/>
      <c r="AB206" s="53">
        <f>400</f>
        <v>400</v>
      </c>
      <c r="AC206" s="78" t="str">
        <f>IF(Tableau1[[#This Row],[Type de réponse]]='Paramètre (masquer)'!$A$10,Tableau1[[#This Row],[Période de début *]],"")</f>
        <v/>
      </c>
      <c r="AD206" s="78" t="str">
        <f>IF(Tableau1[[#This Row],[Type de réponse]]='Paramètre (masquer)'!$A$10,Tableau1[[#This Row],[Période de fin *]],"")</f>
        <v/>
      </c>
      <c r="AE206" s="78" t="str">
        <f>IF(Tableau1[[#This Row],[Type de réponse]]='Paramètre (masquer)'!$A$10,Tableau1[[#This Row],[Nuit
LU/MA]],"")</f>
        <v/>
      </c>
      <c r="AF206" s="78" t="str">
        <f>IF(Tableau1[[#This Row],[Type de réponse]]='Paramètre (masquer)'!$A$10,Tableau1[[#This Row],[Nuit
MA/ME]],"")</f>
        <v/>
      </c>
      <c r="AG206" s="78" t="str">
        <f>IF(Tableau1[[#This Row],[Type de réponse]]='Paramètre (masquer)'!$A$10,Tableau1[[#This Row],[Nuit
ME/JE]],"")</f>
        <v/>
      </c>
      <c r="AH206" s="78" t="str">
        <f>IF(Tableau1[[#This Row],[Type de réponse]]='Paramètre (masquer)'!$A$10,Tableau1[[#This Row],[Nuit JE/VE]],"")</f>
        <v/>
      </c>
      <c r="AI206" s="78" t="str">
        <f>IF(Tableau1[[#This Row],[Type de réponse]]='Paramètre (masquer)'!$A$10,Tableau1[[#This Row],[Nuit
VE/SA]],"")</f>
        <v/>
      </c>
      <c r="AJ206" s="78" t="str">
        <f>IF(Tableau1[[#This Row],[Type de réponse]]='Paramètre (masquer)'!$A$10,Tableau1[[#This Row],[Nuit
SA/DI]],"")</f>
        <v/>
      </c>
      <c r="AK206" s="78" t="str">
        <f>IF(Tableau1[[#This Row],[Type de réponse]]='Paramètre (masquer)'!$A$10,Tableau1[[#This Row],[Nuit
DI/LU]],"")</f>
        <v/>
      </c>
      <c r="AL206" s="76" t="str">
        <f>IF(Tableau1[[#This Row],[Nuit
LU /MA]]="Oui",0,IF(Tableau1[[#This Row],[Nuit
LU /MA]]="Non",1,""))</f>
        <v/>
      </c>
      <c r="AM206" s="76" t="str">
        <f>IF(Tableau1[[#This Row],[Nuit
MA/ ME]]="Oui",0,IF(Tableau1[[#This Row],[Nuit
MA/ ME]]="Non",1,""))</f>
        <v/>
      </c>
      <c r="AN206" s="76" t="str">
        <f>IF(Tableau1[[#This Row],[Nuit
ME/ JE]]="Oui",0,IF(Tableau1[[#This Row],[Nuit
ME/ JE]]="Non",1,""))</f>
        <v/>
      </c>
      <c r="AO206" s="76" t="str">
        <f>IF(Tableau1[[#This Row],[Nuit JE/ VE]]="Oui",0,IF(Tableau1[[#This Row],[Nuit JE/ VE]]="Non",1,""))</f>
        <v/>
      </c>
      <c r="AP206" s="76" t="str">
        <f>IF(Tableau1[[#This Row],[Nuit
VE/ SA]]="Oui",0,IF(Tableau1[[#This Row],[Nuit
VE/ SA]]="Non",1,""))</f>
        <v/>
      </c>
      <c r="AQ206" s="76" t="str">
        <f>IF(Tableau1[[#This Row],[Nuit
SA/ DI]]="Oui",0,IF(Tableau1[[#This Row],[Nuit
SA/ DI]]="Non",1,""))</f>
        <v/>
      </c>
      <c r="AR206" s="76" t="str">
        <f>IF(Tableau1[[#This Row],[Nuit
DI/ LU]]="Oui",0,IF(Tableau1[[#This Row],[Nuit
DI/ LU]]="Non",1,""))</f>
        <v/>
      </c>
      <c r="AS206" s="76" t="str">
        <f>IF(Tableau1[[#This Row],[Type de réponse]]='Paramètre (masquer)'!$A$10,Tableau1[[#This Row],[FE]],"")</f>
        <v/>
      </c>
      <c r="AT206" s="76" t="str">
        <f>_xlfn.CONCAT(Tableau1[[#This Row],[LUN]:[DIM]])</f>
        <v/>
      </c>
      <c r="AU206" s="79"/>
      <c r="AV2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6" s="76" t="e">
        <f>Tableau1[[#This Row],[Nbre de nuits sur la période]]*Tableau1[[#This Row],[Nombre de train accédant / nuit *]]</f>
        <v>#VALUE!</v>
      </c>
      <c r="AY206" s="76" t="e">
        <f>Tableau1[[#This Row],[Uo voies - nuit]]*((59*400/1000)+5)</f>
        <v>#VALUE!</v>
      </c>
    </row>
    <row r="207" spans="1:51" ht="15.75">
      <c r="A207" s="51">
        <f t="shared" ref="A207:A270" si="11">1+A206</f>
        <v>194</v>
      </c>
      <c r="B207" s="85"/>
      <c r="C207" s="52" t="str">
        <f>IFERROR(VLOOKUP(Tableau1[[#This Row],[Site *
Un fichier Excel par DT]],Tableau7[[#All],[Nom de la gare]:[EIC]],5,FALSE),"")</f>
        <v/>
      </c>
      <c r="D207" s="77"/>
      <c r="E207" s="74"/>
      <c r="F207" s="74"/>
      <c r="G207" s="76"/>
      <c r="H207" s="72" t="str">
        <f>IF(Tableau1[[#This Row],[Régime d''utilisation (Quotidien ? Oui ou Non)]]="Oui","Oui","Non")</f>
        <v>Non</v>
      </c>
      <c r="I207" s="72" t="str">
        <f>IF(Tableau1[[#This Row],[Régime d''utilisation (Quotidien ? Oui ou Non)]]="Oui","Oui","Non")</f>
        <v>Non</v>
      </c>
      <c r="J207" s="72" t="str">
        <f>IF(Tableau1[[#This Row],[Régime d''utilisation (Quotidien ? Oui ou Non)]]="Oui","Oui","Non")</f>
        <v>Non</v>
      </c>
      <c r="K207" s="72" t="str">
        <f>IF(Tableau1[[#This Row],[Régime d''utilisation (Quotidien ? Oui ou Non)]]="Oui","Oui","Non")</f>
        <v>Non</v>
      </c>
      <c r="L207" s="72" t="str">
        <f>IF(Tableau1[[#This Row],[Régime d''utilisation (Quotidien ? Oui ou Non)]]="Oui","Oui","Non")</f>
        <v>Non</v>
      </c>
      <c r="M207" s="72" t="str">
        <f>IF(Tableau1[[#This Row],[Régime d''utilisation (Quotidien ? Oui ou Non)]]="Oui","Oui","Non")</f>
        <v>Non</v>
      </c>
      <c r="N207" s="72" t="str">
        <f>IF(Tableau1[[#This Row],[Régime d''utilisation (Quotidien ? Oui ou Non)]]="Oui","Oui","Non")</f>
        <v>Non</v>
      </c>
      <c r="O207" s="72" t="str">
        <f>IF(Tableau1[[#This Row],[Régime d''utilisation (Quotidien ? Oui ou Non)]]="Oui","Oui","Non")</f>
        <v>Non</v>
      </c>
      <c r="P207" s="76"/>
      <c r="Q207" s="76"/>
      <c r="R207" s="76"/>
      <c r="S207" s="52" t="str">
        <f t="shared" si="9"/>
        <v>Compris entre 00h00 et 5h00</v>
      </c>
      <c r="T207" s="76"/>
      <c r="U207" s="53" t="str">
        <f t="shared" si="10"/>
        <v>Voyageur</v>
      </c>
      <c r="V207" s="76"/>
      <c r="W207" s="76"/>
      <c r="X207" s="76"/>
      <c r="Y207" s="76"/>
      <c r="Z207" s="76"/>
      <c r="AA207" s="76"/>
      <c r="AB207" s="53">
        <f>400</f>
        <v>400</v>
      </c>
      <c r="AC207" s="78" t="str">
        <f>IF(Tableau1[[#This Row],[Type de réponse]]='Paramètre (masquer)'!$A$10,Tableau1[[#This Row],[Période de début *]],"")</f>
        <v/>
      </c>
      <c r="AD207" s="78" t="str">
        <f>IF(Tableau1[[#This Row],[Type de réponse]]='Paramètre (masquer)'!$A$10,Tableau1[[#This Row],[Période de fin *]],"")</f>
        <v/>
      </c>
      <c r="AE207" s="78" t="str">
        <f>IF(Tableau1[[#This Row],[Type de réponse]]='Paramètre (masquer)'!$A$10,Tableau1[[#This Row],[Nuit
LU/MA]],"")</f>
        <v/>
      </c>
      <c r="AF207" s="78" t="str">
        <f>IF(Tableau1[[#This Row],[Type de réponse]]='Paramètre (masquer)'!$A$10,Tableau1[[#This Row],[Nuit
MA/ME]],"")</f>
        <v/>
      </c>
      <c r="AG207" s="78" t="str">
        <f>IF(Tableau1[[#This Row],[Type de réponse]]='Paramètre (masquer)'!$A$10,Tableau1[[#This Row],[Nuit
ME/JE]],"")</f>
        <v/>
      </c>
      <c r="AH207" s="78" t="str">
        <f>IF(Tableau1[[#This Row],[Type de réponse]]='Paramètre (masquer)'!$A$10,Tableau1[[#This Row],[Nuit JE/VE]],"")</f>
        <v/>
      </c>
      <c r="AI207" s="78" t="str">
        <f>IF(Tableau1[[#This Row],[Type de réponse]]='Paramètre (masquer)'!$A$10,Tableau1[[#This Row],[Nuit
VE/SA]],"")</f>
        <v/>
      </c>
      <c r="AJ207" s="78" t="str">
        <f>IF(Tableau1[[#This Row],[Type de réponse]]='Paramètre (masquer)'!$A$10,Tableau1[[#This Row],[Nuit
SA/DI]],"")</f>
        <v/>
      </c>
      <c r="AK207" s="78" t="str">
        <f>IF(Tableau1[[#This Row],[Type de réponse]]='Paramètre (masquer)'!$A$10,Tableau1[[#This Row],[Nuit
DI/LU]],"")</f>
        <v/>
      </c>
      <c r="AL207" s="76" t="str">
        <f>IF(Tableau1[[#This Row],[Nuit
LU /MA]]="Oui",0,IF(Tableau1[[#This Row],[Nuit
LU /MA]]="Non",1,""))</f>
        <v/>
      </c>
      <c r="AM207" s="76" t="str">
        <f>IF(Tableau1[[#This Row],[Nuit
MA/ ME]]="Oui",0,IF(Tableau1[[#This Row],[Nuit
MA/ ME]]="Non",1,""))</f>
        <v/>
      </c>
      <c r="AN207" s="76" t="str">
        <f>IF(Tableau1[[#This Row],[Nuit
ME/ JE]]="Oui",0,IF(Tableau1[[#This Row],[Nuit
ME/ JE]]="Non",1,""))</f>
        <v/>
      </c>
      <c r="AO207" s="76" t="str">
        <f>IF(Tableau1[[#This Row],[Nuit JE/ VE]]="Oui",0,IF(Tableau1[[#This Row],[Nuit JE/ VE]]="Non",1,""))</f>
        <v/>
      </c>
      <c r="AP207" s="76" t="str">
        <f>IF(Tableau1[[#This Row],[Nuit
VE/ SA]]="Oui",0,IF(Tableau1[[#This Row],[Nuit
VE/ SA]]="Non",1,""))</f>
        <v/>
      </c>
      <c r="AQ207" s="76" t="str">
        <f>IF(Tableau1[[#This Row],[Nuit
SA/ DI]]="Oui",0,IF(Tableau1[[#This Row],[Nuit
SA/ DI]]="Non",1,""))</f>
        <v/>
      </c>
      <c r="AR207" s="76" t="str">
        <f>IF(Tableau1[[#This Row],[Nuit
DI/ LU]]="Oui",0,IF(Tableau1[[#This Row],[Nuit
DI/ LU]]="Non",1,""))</f>
        <v/>
      </c>
      <c r="AS207" s="76" t="str">
        <f>IF(Tableau1[[#This Row],[Type de réponse]]='Paramètre (masquer)'!$A$10,Tableau1[[#This Row],[FE]],"")</f>
        <v/>
      </c>
      <c r="AT207" s="76" t="str">
        <f>_xlfn.CONCAT(Tableau1[[#This Row],[LUN]:[DIM]])</f>
        <v/>
      </c>
      <c r="AU207" s="79"/>
      <c r="AV2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7" s="76" t="e">
        <f>Tableau1[[#This Row],[Nbre de nuits sur la période]]*Tableau1[[#This Row],[Nombre de train accédant / nuit *]]</f>
        <v>#VALUE!</v>
      </c>
      <c r="AY207" s="76" t="e">
        <f>Tableau1[[#This Row],[Uo voies - nuit]]*((59*400/1000)+5)</f>
        <v>#VALUE!</v>
      </c>
    </row>
    <row r="208" spans="1:51" ht="15.75">
      <c r="A208" s="51">
        <f t="shared" si="11"/>
        <v>195</v>
      </c>
      <c r="B208" s="85"/>
      <c r="C208" s="52" t="str">
        <f>IFERROR(VLOOKUP(Tableau1[[#This Row],[Site *
Un fichier Excel par DT]],Tableau7[[#All],[Nom de la gare]:[EIC]],5,FALSE),"")</f>
        <v/>
      </c>
      <c r="D208" s="77"/>
      <c r="E208" s="74"/>
      <c r="F208" s="74"/>
      <c r="G208" s="76"/>
      <c r="H208" s="72" t="str">
        <f>IF(Tableau1[[#This Row],[Régime d''utilisation (Quotidien ? Oui ou Non)]]="Oui","Oui","Non")</f>
        <v>Non</v>
      </c>
      <c r="I208" s="72" t="str">
        <f>IF(Tableau1[[#This Row],[Régime d''utilisation (Quotidien ? Oui ou Non)]]="Oui","Oui","Non")</f>
        <v>Non</v>
      </c>
      <c r="J208" s="72" t="str">
        <f>IF(Tableau1[[#This Row],[Régime d''utilisation (Quotidien ? Oui ou Non)]]="Oui","Oui","Non")</f>
        <v>Non</v>
      </c>
      <c r="K208" s="72" t="str">
        <f>IF(Tableau1[[#This Row],[Régime d''utilisation (Quotidien ? Oui ou Non)]]="Oui","Oui","Non")</f>
        <v>Non</v>
      </c>
      <c r="L208" s="72" t="str">
        <f>IF(Tableau1[[#This Row],[Régime d''utilisation (Quotidien ? Oui ou Non)]]="Oui","Oui","Non")</f>
        <v>Non</v>
      </c>
      <c r="M208" s="72" t="str">
        <f>IF(Tableau1[[#This Row],[Régime d''utilisation (Quotidien ? Oui ou Non)]]="Oui","Oui","Non")</f>
        <v>Non</v>
      </c>
      <c r="N208" s="72" t="str">
        <f>IF(Tableau1[[#This Row],[Régime d''utilisation (Quotidien ? Oui ou Non)]]="Oui","Oui","Non")</f>
        <v>Non</v>
      </c>
      <c r="O208" s="72" t="str">
        <f>IF(Tableau1[[#This Row],[Régime d''utilisation (Quotidien ? Oui ou Non)]]="Oui","Oui","Non")</f>
        <v>Non</v>
      </c>
      <c r="P208" s="76"/>
      <c r="Q208" s="76"/>
      <c r="R208" s="76"/>
      <c r="S208" s="52" t="str">
        <f t="shared" si="9"/>
        <v>Compris entre 00h00 et 5h00</v>
      </c>
      <c r="T208" s="76"/>
      <c r="U208" s="53" t="str">
        <f t="shared" si="10"/>
        <v>Voyageur</v>
      </c>
      <c r="V208" s="76"/>
      <c r="W208" s="76"/>
      <c r="X208" s="76"/>
      <c r="Y208" s="76"/>
      <c r="Z208" s="76"/>
      <c r="AA208" s="76"/>
      <c r="AB208" s="53">
        <f>400</f>
        <v>400</v>
      </c>
      <c r="AC208" s="78" t="str">
        <f>IF(Tableau1[[#This Row],[Type de réponse]]='Paramètre (masquer)'!$A$10,Tableau1[[#This Row],[Période de début *]],"")</f>
        <v/>
      </c>
      <c r="AD208" s="78" t="str">
        <f>IF(Tableau1[[#This Row],[Type de réponse]]='Paramètre (masquer)'!$A$10,Tableau1[[#This Row],[Période de fin *]],"")</f>
        <v/>
      </c>
      <c r="AE208" s="78" t="str">
        <f>IF(Tableau1[[#This Row],[Type de réponse]]='Paramètre (masquer)'!$A$10,Tableau1[[#This Row],[Nuit
LU/MA]],"")</f>
        <v/>
      </c>
      <c r="AF208" s="78" t="str">
        <f>IF(Tableau1[[#This Row],[Type de réponse]]='Paramètre (masquer)'!$A$10,Tableau1[[#This Row],[Nuit
MA/ME]],"")</f>
        <v/>
      </c>
      <c r="AG208" s="78" t="str">
        <f>IF(Tableau1[[#This Row],[Type de réponse]]='Paramètre (masquer)'!$A$10,Tableau1[[#This Row],[Nuit
ME/JE]],"")</f>
        <v/>
      </c>
      <c r="AH208" s="78" t="str">
        <f>IF(Tableau1[[#This Row],[Type de réponse]]='Paramètre (masquer)'!$A$10,Tableau1[[#This Row],[Nuit JE/VE]],"")</f>
        <v/>
      </c>
      <c r="AI208" s="78" t="str">
        <f>IF(Tableau1[[#This Row],[Type de réponse]]='Paramètre (masquer)'!$A$10,Tableau1[[#This Row],[Nuit
VE/SA]],"")</f>
        <v/>
      </c>
      <c r="AJ208" s="78" t="str">
        <f>IF(Tableau1[[#This Row],[Type de réponse]]='Paramètre (masquer)'!$A$10,Tableau1[[#This Row],[Nuit
SA/DI]],"")</f>
        <v/>
      </c>
      <c r="AK208" s="78" t="str">
        <f>IF(Tableau1[[#This Row],[Type de réponse]]='Paramètre (masquer)'!$A$10,Tableau1[[#This Row],[Nuit
DI/LU]],"")</f>
        <v/>
      </c>
      <c r="AL208" s="76" t="str">
        <f>IF(Tableau1[[#This Row],[Nuit
LU /MA]]="Oui",0,IF(Tableau1[[#This Row],[Nuit
LU /MA]]="Non",1,""))</f>
        <v/>
      </c>
      <c r="AM208" s="76" t="str">
        <f>IF(Tableau1[[#This Row],[Nuit
MA/ ME]]="Oui",0,IF(Tableau1[[#This Row],[Nuit
MA/ ME]]="Non",1,""))</f>
        <v/>
      </c>
      <c r="AN208" s="76" t="str">
        <f>IF(Tableau1[[#This Row],[Nuit
ME/ JE]]="Oui",0,IF(Tableau1[[#This Row],[Nuit
ME/ JE]]="Non",1,""))</f>
        <v/>
      </c>
      <c r="AO208" s="76" t="str">
        <f>IF(Tableau1[[#This Row],[Nuit JE/ VE]]="Oui",0,IF(Tableau1[[#This Row],[Nuit JE/ VE]]="Non",1,""))</f>
        <v/>
      </c>
      <c r="AP208" s="76" t="str">
        <f>IF(Tableau1[[#This Row],[Nuit
VE/ SA]]="Oui",0,IF(Tableau1[[#This Row],[Nuit
VE/ SA]]="Non",1,""))</f>
        <v/>
      </c>
      <c r="AQ208" s="76" t="str">
        <f>IF(Tableau1[[#This Row],[Nuit
SA/ DI]]="Oui",0,IF(Tableau1[[#This Row],[Nuit
SA/ DI]]="Non",1,""))</f>
        <v/>
      </c>
      <c r="AR208" s="76" t="str">
        <f>IF(Tableau1[[#This Row],[Nuit
DI/ LU]]="Oui",0,IF(Tableau1[[#This Row],[Nuit
DI/ LU]]="Non",1,""))</f>
        <v/>
      </c>
      <c r="AS208" s="76" t="str">
        <f>IF(Tableau1[[#This Row],[Type de réponse]]='Paramètre (masquer)'!$A$10,Tableau1[[#This Row],[FE]],"")</f>
        <v/>
      </c>
      <c r="AT208" s="76" t="str">
        <f>_xlfn.CONCAT(Tableau1[[#This Row],[LUN]:[DIM]])</f>
        <v/>
      </c>
      <c r="AU208" s="79"/>
      <c r="AV2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8" s="76" t="e">
        <f>Tableau1[[#This Row],[Nbre de nuits sur la période]]*Tableau1[[#This Row],[Nombre de train accédant / nuit *]]</f>
        <v>#VALUE!</v>
      </c>
      <c r="AY208" s="76" t="e">
        <f>Tableau1[[#This Row],[Uo voies - nuit]]*((59*400/1000)+5)</f>
        <v>#VALUE!</v>
      </c>
    </row>
    <row r="209" spans="1:51" ht="15.75">
      <c r="A209" s="51">
        <f t="shared" si="11"/>
        <v>196</v>
      </c>
      <c r="B209" s="85"/>
      <c r="C209" s="52" t="str">
        <f>IFERROR(VLOOKUP(Tableau1[[#This Row],[Site *
Un fichier Excel par DT]],Tableau7[[#All],[Nom de la gare]:[EIC]],5,FALSE),"")</f>
        <v/>
      </c>
      <c r="D209" s="77"/>
      <c r="E209" s="74"/>
      <c r="F209" s="74"/>
      <c r="G209" s="76"/>
      <c r="H209" s="72" t="str">
        <f>IF(Tableau1[[#This Row],[Régime d''utilisation (Quotidien ? Oui ou Non)]]="Oui","Oui","Non")</f>
        <v>Non</v>
      </c>
      <c r="I209" s="72" t="str">
        <f>IF(Tableau1[[#This Row],[Régime d''utilisation (Quotidien ? Oui ou Non)]]="Oui","Oui","Non")</f>
        <v>Non</v>
      </c>
      <c r="J209" s="72" t="str">
        <f>IF(Tableau1[[#This Row],[Régime d''utilisation (Quotidien ? Oui ou Non)]]="Oui","Oui","Non")</f>
        <v>Non</v>
      </c>
      <c r="K209" s="72" t="str">
        <f>IF(Tableau1[[#This Row],[Régime d''utilisation (Quotidien ? Oui ou Non)]]="Oui","Oui","Non")</f>
        <v>Non</v>
      </c>
      <c r="L209" s="72" t="str">
        <f>IF(Tableau1[[#This Row],[Régime d''utilisation (Quotidien ? Oui ou Non)]]="Oui","Oui","Non")</f>
        <v>Non</v>
      </c>
      <c r="M209" s="72" t="str">
        <f>IF(Tableau1[[#This Row],[Régime d''utilisation (Quotidien ? Oui ou Non)]]="Oui","Oui","Non")</f>
        <v>Non</v>
      </c>
      <c r="N209" s="72" t="str">
        <f>IF(Tableau1[[#This Row],[Régime d''utilisation (Quotidien ? Oui ou Non)]]="Oui","Oui","Non")</f>
        <v>Non</v>
      </c>
      <c r="O209" s="72" t="str">
        <f>IF(Tableau1[[#This Row],[Régime d''utilisation (Quotidien ? Oui ou Non)]]="Oui","Oui","Non")</f>
        <v>Non</v>
      </c>
      <c r="P209" s="76"/>
      <c r="Q209" s="76"/>
      <c r="R209" s="76"/>
      <c r="S209" s="52" t="str">
        <f t="shared" si="9"/>
        <v>Compris entre 00h00 et 5h00</v>
      </c>
      <c r="T209" s="76"/>
      <c r="U209" s="53" t="str">
        <f t="shared" si="10"/>
        <v>Voyageur</v>
      </c>
      <c r="V209" s="76"/>
      <c r="W209" s="76"/>
      <c r="X209" s="76"/>
      <c r="Y209" s="76"/>
      <c r="Z209" s="76"/>
      <c r="AA209" s="76"/>
      <c r="AB209" s="53">
        <f>400</f>
        <v>400</v>
      </c>
      <c r="AC209" s="78" t="str">
        <f>IF(Tableau1[[#This Row],[Type de réponse]]='Paramètre (masquer)'!$A$10,Tableau1[[#This Row],[Période de début *]],"")</f>
        <v/>
      </c>
      <c r="AD209" s="78" t="str">
        <f>IF(Tableau1[[#This Row],[Type de réponse]]='Paramètre (masquer)'!$A$10,Tableau1[[#This Row],[Période de fin *]],"")</f>
        <v/>
      </c>
      <c r="AE209" s="78" t="str">
        <f>IF(Tableau1[[#This Row],[Type de réponse]]='Paramètre (masquer)'!$A$10,Tableau1[[#This Row],[Nuit
LU/MA]],"")</f>
        <v/>
      </c>
      <c r="AF209" s="78" t="str">
        <f>IF(Tableau1[[#This Row],[Type de réponse]]='Paramètre (masquer)'!$A$10,Tableau1[[#This Row],[Nuit
MA/ME]],"")</f>
        <v/>
      </c>
      <c r="AG209" s="78" t="str">
        <f>IF(Tableau1[[#This Row],[Type de réponse]]='Paramètre (masquer)'!$A$10,Tableau1[[#This Row],[Nuit
ME/JE]],"")</f>
        <v/>
      </c>
      <c r="AH209" s="78" t="str">
        <f>IF(Tableau1[[#This Row],[Type de réponse]]='Paramètre (masquer)'!$A$10,Tableau1[[#This Row],[Nuit JE/VE]],"")</f>
        <v/>
      </c>
      <c r="AI209" s="78" t="str">
        <f>IF(Tableau1[[#This Row],[Type de réponse]]='Paramètre (masquer)'!$A$10,Tableau1[[#This Row],[Nuit
VE/SA]],"")</f>
        <v/>
      </c>
      <c r="AJ209" s="78" t="str">
        <f>IF(Tableau1[[#This Row],[Type de réponse]]='Paramètre (masquer)'!$A$10,Tableau1[[#This Row],[Nuit
SA/DI]],"")</f>
        <v/>
      </c>
      <c r="AK209" s="78" t="str">
        <f>IF(Tableau1[[#This Row],[Type de réponse]]='Paramètre (masquer)'!$A$10,Tableau1[[#This Row],[Nuit
DI/LU]],"")</f>
        <v/>
      </c>
      <c r="AL209" s="76" t="str">
        <f>IF(Tableau1[[#This Row],[Nuit
LU /MA]]="Oui",0,IF(Tableau1[[#This Row],[Nuit
LU /MA]]="Non",1,""))</f>
        <v/>
      </c>
      <c r="AM209" s="76" t="str">
        <f>IF(Tableau1[[#This Row],[Nuit
MA/ ME]]="Oui",0,IF(Tableau1[[#This Row],[Nuit
MA/ ME]]="Non",1,""))</f>
        <v/>
      </c>
      <c r="AN209" s="76" t="str">
        <f>IF(Tableau1[[#This Row],[Nuit
ME/ JE]]="Oui",0,IF(Tableau1[[#This Row],[Nuit
ME/ JE]]="Non",1,""))</f>
        <v/>
      </c>
      <c r="AO209" s="76" t="str">
        <f>IF(Tableau1[[#This Row],[Nuit JE/ VE]]="Oui",0,IF(Tableau1[[#This Row],[Nuit JE/ VE]]="Non",1,""))</f>
        <v/>
      </c>
      <c r="AP209" s="76" t="str">
        <f>IF(Tableau1[[#This Row],[Nuit
VE/ SA]]="Oui",0,IF(Tableau1[[#This Row],[Nuit
VE/ SA]]="Non",1,""))</f>
        <v/>
      </c>
      <c r="AQ209" s="76" t="str">
        <f>IF(Tableau1[[#This Row],[Nuit
SA/ DI]]="Oui",0,IF(Tableau1[[#This Row],[Nuit
SA/ DI]]="Non",1,""))</f>
        <v/>
      </c>
      <c r="AR209" s="76" t="str">
        <f>IF(Tableau1[[#This Row],[Nuit
DI/ LU]]="Oui",0,IF(Tableau1[[#This Row],[Nuit
DI/ LU]]="Non",1,""))</f>
        <v/>
      </c>
      <c r="AS209" s="76" t="str">
        <f>IF(Tableau1[[#This Row],[Type de réponse]]='Paramètre (masquer)'!$A$10,Tableau1[[#This Row],[FE]],"")</f>
        <v/>
      </c>
      <c r="AT209" s="76" t="str">
        <f>_xlfn.CONCAT(Tableau1[[#This Row],[LUN]:[DIM]])</f>
        <v/>
      </c>
      <c r="AU209" s="79"/>
      <c r="AV2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9" s="76" t="e">
        <f>Tableau1[[#This Row],[Nbre de nuits sur la période]]*Tableau1[[#This Row],[Nombre de train accédant / nuit *]]</f>
        <v>#VALUE!</v>
      </c>
      <c r="AY209" s="76" t="e">
        <f>Tableau1[[#This Row],[Uo voies - nuit]]*((59*400/1000)+5)</f>
        <v>#VALUE!</v>
      </c>
    </row>
    <row r="210" spans="1:51" ht="15.75">
      <c r="A210" s="51">
        <f t="shared" si="11"/>
        <v>197</v>
      </c>
      <c r="B210" s="85"/>
      <c r="C210" s="52" t="str">
        <f>IFERROR(VLOOKUP(Tableau1[[#This Row],[Site *
Un fichier Excel par DT]],Tableau7[[#All],[Nom de la gare]:[EIC]],5,FALSE),"")</f>
        <v/>
      </c>
      <c r="D210" s="77"/>
      <c r="E210" s="74"/>
      <c r="F210" s="74"/>
      <c r="G210" s="76"/>
      <c r="H210" s="72" t="str">
        <f>IF(Tableau1[[#This Row],[Régime d''utilisation (Quotidien ? Oui ou Non)]]="Oui","Oui","Non")</f>
        <v>Non</v>
      </c>
      <c r="I210" s="72" t="str">
        <f>IF(Tableau1[[#This Row],[Régime d''utilisation (Quotidien ? Oui ou Non)]]="Oui","Oui","Non")</f>
        <v>Non</v>
      </c>
      <c r="J210" s="72" t="str">
        <f>IF(Tableau1[[#This Row],[Régime d''utilisation (Quotidien ? Oui ou Non)]]="Oui","Oui","Non")</f>
        <v>Non</v>
      </c>
      <c r="K210" s="72" t="str">
        <f>IF(Tableau1[[#This Row],[Régime d''utilisation (Quotidien ? Oui ou Non)]]="Oui","Oui","Non")</f>
        <v>Non</v>
      </c>
      <c r="L210" s="72" t="str">
        <f>IF(Tableau1[[#This Row],[Régime d''utilisation (Quotidien ? Oui ou Non)]]="Oui","Oui","Non")</f>
        <v>Non</v>
      </c>
      <c r="M210" s="72" t="str">
        <f>IF(Tableau1[[#This Row],[Régime d''utilisation (Quotidien ? Oui ou Non)]]="Oui","Oui","Non")</f>
        <v>Non</v>
      </c>
      <c r="N210" s="72" t="str">
        <f>IF(Tableau1[[#This Row],[Régime d''utilisation (Quotidien ? Oui ou Non)]]="Oui","Oui","Non")</f>
        <v>Non</v>
      </c>
      <c r="O210" s="72" t="str">
        <f>IF(Tableau1[[#This Row],[Régime d''utilisation (Quotidien ? Oui ou Non)]]="Oui","Oui","Non")</f>
        <v>Non</v>
      </c>
      <c r="P210" s="76"/>
      <c r="Q210" s="76"/>
      <c r="R210" s="76"/>
      <c r="S210" s="52" t="str">
        <f t="shared" si="9"/>
        <v>Compris entre 00h00 et 5h00</v>
      </c>
      <c r="T210" s="76"/>
      <c r="U210" s="53" t="str">
        <f t="shared" si="10"/>
        <v>Voyageur</v>
      </c>
      <c r="V210" s="76"/>
      <c r="W210" s="76"/>
      <c r="X210" s="76"/>
      <c r="Y210" s="76"/>
      <c r="Z210" s="76"/>
      <c r="AA210" s="76"/>
      <c r="AB210" s="53">
        <f>400</f>
        <v>400</v>
      </c>
      <c r="AC210" s="78" t="str">
        <f>IF(Tableau1[[#This Row],[Type de réponse]]='Paramètre (masquer)'!$A$10,Tableau1[[#This Row],[Période de début *]],"")</f>
        <v/>
      </c>
      <c r="AD210" s="78" t="str">
        <f>IF(Tableau1[[#This Row],[Type de réponse]]='Paramètre (masquer)'!$A$10,Tableau1[[#This Row],[Période de fin *]],"")</f>
        <v/>
      </c>
      <c r="AE210" s="78" t="str">
        <f>IF(Tableau1[[#This Row],[Type de réponse]]='Paramètre (masquer)'!$A$10,Tableau1[[#This Row],[Nuit
LU/MA]],"")</f>
        <v/>
      </c>
      <c r="AF210" s="78" t="str">
        <f>IF(Tableau1[[#This Row],[Type de réponse]]='Paramètre (masquer)'!$A$10,Tableau1[[#This Row],[Nuit
MA/ME]],"")</f>
        <v/>
      </c>
      <c r="AG210" s="78" t="str">
        <f>IF(Tableau1[[#This Row],[Type de réponse]]='Paramètre (masquer)'!$A$10,Tableau1[[#This Row],[Nuit
ME/JE]],"")</f>
        <v/>
      </c>
      <c r="AH210" s="78" t="str">
        <f>IF(Tableau1[[#This Row],[Type de réponse]]='Paramètre (masquer)'!$A$10,Tableau1[[#This Row],[Nuit JE/VE]],"")</f>
        <v/>
      </c>
      <c r="AI210" s="78" t="str">
        <f>IF(Tableau1[[#This Row],[Type de réponse]]='Paramètre (masquer)'!$A$10,Tableau1[[#This Row],[Nuit
VE/SA]],"")</f>
        <v/>
      </c>
      <c r="AJ210" s="78" t="str">
        <f>IF(Tableau1[[#This Row],[Type de réponse]]='Paramètre (masquer)'!$A$10,Tableau1[[#This Row],[Nuit
SA/DI]],"")</f>
        <v/>
      </c>
      <c r="AK210" s="78" t="str">
        <f>IF(Tableau1[[#This Row],[Type de réponse]]='Paramètre (masquer)'!$A$10,Tableau1[[#This Row],[Nuit
DI/LU]],"")</f>
        <v/>
      </c>
      <c r="AL210" s="76" t="str">
        <f>IF(Tableau1[[#This Row],[Nuit
LU /MA]]="Oui",0,IF(Tableau1[[#This Row],[Nuit
LU /MA]]="Non",1,""))</f>
        <v/>
      </c>
      <c r="AM210" s="76" t="str">
        <f>IF(Tableau1[[#This Row],[Nuit
MA/ ME]]="Oui",0,IF(Tableau1[[#This Row],[Nuit
MA/ ME]]="Non",1,""))</f>
        <v/>
      </c>
      <c r="AN210" s="76" t="str">
        <f>IF(Tableau1[[#This Row],[Nuit
ME/ JE]]="Oui",0,IF(Tableau1[[#This Row],[Nuit
ME/ JE]]="Non",1,""))</f>
        <v/>
      </c>
      <c r="AO210" s="76" t="str">
        <f>IF(Tableau1[[#This Row],[Nuit JE/ VE]]="Oui",0,IF(Tableau1[[#This Row],[Nuit JE/ VE]]="Non",1,""))</f>
        <v/>
      </c>
      <c r="AP210" s="76" t="str">
        <f>IF(Tableau1[[#This Row],[Nuit
VE/ SA]]="Oui",0,IF(Tableau1[[#This Row],[Nuit
VE/ SA]]="Non",1,""))</f>
        <v/>
      </c>
      <c r="AQ210" s="76" t="str">
        <f>IF(Tableau1[[#This Row],[Nuit
SA/ DI]]="Oui",0,IF(Tableau1[[#This Row],[Nuit
SA/ DI]]="Non",1,""))</f>
        <v/>
      </c>
      <c r="AR210" s="76" t="str">
        <f>IF(Tableau1[[#This Row],[Nuit
DI/ LU]]="Oui",0,IF(Tableau1[[#This Row],[Nuit
DI/ LU]]="Non",1,""))</f>
        <v/>
      </c>
      <c r="AS210" s="76" t="str">
        <f>IF(Tableau1[[#This Row],[Type de réponse]]='Paramètre (masquer)'!$A$10,Tableau1[[#This Row],[FE]],"")</f>
        <v/>
      </c>
      <c r="AT210" s="76" t="str">
        <f>_xlfn.CONCAT(Tableau1[[#This Row],[LUN]:[DIM]])</f>
        <v/>
      </c>
      <c r="AU210" s="79"/>
      <c r="AV2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0" s="76" t="e">
        <f>Tableau1[[#This Row],[Nbre de nuits sur la période]]*Tableau1[[#This Row],[Nombre de train accédant / nuit *]]</f>
        <v>#VALUE!</v>
      </c>
      <c r="AY210" s="76" t="e">
        <f>Tableau1[[#This Row],[Uo voies - nuit]]*((59*400/1000)+5)</f>
        <v>#VALUE!</v>
      </c>
    </row>
    <row r="211" spans="1:51" ht="15.75">
      <c r="A211" s="51">
        <f t="shared" si="11"/>
        <v>198</v>
      </c>
      <c r="B211" s="85"/>
      <c r="C211" s="52" t="str">
        <f>IFERROR(VLOOKUP(Tableau1[[#This Row],[Site *
Un fichier Excel par DT]],Tableau7[[#All],[Nom de la gare]:[EIC]],5,FALSE),"")</f>
        <v/>
      </c>
      <c r="D211" s="77"/>
      <c r="E211" s="74"/>
      <c r="F211" s="74"/>
      <c r="G211" s="76"/>
      <c r="H211" s="72" t="str">
        <f>IF(Tableau1[[#This Row],[Régime d''utilisation (Quotidien ? Oui ou Non)]]="Oui","Oui","Non")</f>
        <v>Non</v>
      </c>
      <c r="I211" s="72" t="str">
        <f>IF(Tableau1[[#This Row],[Régime d''utilisation (Quotidien ? Oui ou Non)]]="Oui","Oui","Non")</f>
        <v>Non</v>
      </c>
      <c r="J211" s="72" t="str">
        <f>IF(Tableau1[[#This Row],[Régime d''utilisation (Quotidien ? Oui ou Non)]]="Oui","Oui","Non")</f>
        <v>Non</v>
      </c>
      <c r="K211" s="72" t="str">
        <f>IF(Tableau1[[#This Row],[Régime d''utilisation (Quotidien ? Oui ou Non)]]="Oui","Oui","Non")</f>
        <v>Non</v>
      </c>
      <c r="L211" s="72" t="str">
        <f>IF(Tableau1[[#This Row],[Régime d''utilisation (Quotidien ? Oui ou Non)]]="Oui","Oui","Non")</f>
        <v>Non</v>
      </c>
      <c r="M211" s="72" t="str">
        <f>IF(Tableau1[[#This Row],[Régime d''utilisation (Quotidien ? Oui ou Non)]]="Oui","Oui","Non")</f>
        <v>Non</v>
      </c>
      <c r="N211" s="72" t="str">
        <f>IF(Tableau1[[#This Row],[Régime d''utilisation (Quotidien ? Oui ou Non)]]="Oui","Oui","Non")</f>
        <v>Non</v>
      </c>
      <c r="O211" s="72" t="str">
        <f>IF(Tableau1[[#This Row],[Régime d''utilisation (Quotidien ? Oui ou Non)]]="Oui","Oui","Non")</f>
        <v>Non</v>
      </c>
      <c r="P211" s="76"/>
      <c r="Q211" s="76"/>
      <c r="R211" s="76"/>
      <c r="S211" s="52" t="str">
        <f t="shared" si="9"/>
        <v>Compris entre 00h00 et 5h00</v>
      </c>
      <c r="T211" s="76"/>
      <c r="U211" s="53" t="str">
        <f t="shared" si="10"/>
        <v>Voyageur</v>
      </c>
      <c r="V211" s="76"/>
      <c r="W211" s="76"/>
      <c r="X211" s="76"/>
      <c r="Y211" s="76"/>
      <c r="Z211" s="76"/>
      <c r="AA211" s="76"/>
      <c r="AB211" s="53">
        <f>400</f>
        <v>400</v>
      </c>
      <c r="AC211" s="78" t="str">
        <f>IF(Tableau1[[#This Row],[Type de réponse]]='Paramètre (masquer)'!$A$10,Tableau1[[#This Row],[Période de début *]],"")</f>
        <v/>
      </c>
      <c r="AD211" s="78" t="str">
        <f>IF(Tableau1[[#This Row],[Type de réponse]]='Paramètre (masquer)'!$A$10,Tableau1[[#This Row],[Période de fin *]],"")</f>
        <v/>
      </c>
      <c r="AE211" s="78" t="str">
        <f>IF(Tableau1[[#This Row],[Type de réponse]]='Paramètre (masquer)'!$A$10,Tableau1[[#This Row],[Nuit
LU/MA]],"")</f>
        <v/>
      </c>
      <c r="AF211" s="78" t="str">
        <f>IF(Tableau1[[#This Row],[Type de réponse]]='Paramètre (masquer)'!$A$10,Tableau1[[#This Row],[Nuit
MA/ME]],"")</f>
        <v/>
      </c>
      <c r="AG211" s="78" t="str">
        <f>IF(Tableau1[[#This Row],[Type de réponse]]='Paramètre (masquer)'!$A$10,Tableau1[[#This Row],[Nuit
ME/JE]],"")</f>
        <v/>
      </c>
      <c r="AH211" s="78" t="str">
        <f>IF(Tableau1[[#This Row],[Type de réponse]]='Paramètre (masquer)'!$A$10,Tableau1[[#This Row],[Nuit JE/VE]],"")</f>
        <v/>
      </c>
      <c r="AI211" s="78" t="str">
        <f>IF(Tableau1[[#This Row],[Type de réponse]]='Paramètre (masquer)'!$A$10,Tableau1[[#This Row],[Nuit
VE/SA]],"")</f>
        <v/>
      </c>
      <c r="AJ211" s="78" t="str">
        <f>IF(Tableau1[[#This Row],[Type de réponse]]='Paramètre (masquer)'!$A$10,Tableau1[[#This Row],[Nuit
SA/DI]],"")</f>
        <v/>
      </c>
      <c r="AK211" s="78" t="str">
        <f>IF(Tableau1[[#This Row],[Type de réponse]]='Paramètre (masquer)'!$A$10,Tableau1[[#This Row],[Nuit
DI/LU]],"")</f>
        <v/>
      </c>
      <c r="AL211" s="76" t="str">
        <f>IF(Tableau1[[#This Row],[Nuit
LU /MA]]="Oui",0,IF(Tableau1[[#This Row],[Nuit
LU /MA]]="Non",1,""))</f>
        <v/>
      </c>
      <c r="AM211" s="76" t="str">
        <f>IF(Tableau1[[#This Row],[Nuit
MA/ ME]]="Oui",0,IF(Tableau1[[#This Row],[Nuit
MA/ ME]]="Non",1,""))</f>
        <v/>
      </c>
      <c r="AN211" s="76" t="str">
        <f>IF(Tableau1[[#This Row],[Nuit
ME/ JE]]="Oui",0,IF(Tableau1[[#This Row],[Nuit
ME/ JE]]="Non",1,""))</f>
        <v/>
      </c>
      <c r="AO211" s="76" t="str">
        <f>IF(Tableau1[[#This Row],[Nuit JE/ VE]]="Oui",0,IF(Tableau1[[#This Row],[Nuit JE/ VE]]="Non",1,""))</f>
        <v/>
      </c>
      <c r="AP211" s="76" t="str">
        <f>IF(Tableau1[[#This Row],[Nuit
VE/ SA]]="Oui",0,IF(Tableau1[[#This Row],[Nuit
VE/ SA]]="Non",1,""))</f>
        <v/>
      </c>
      <c r="AQ211" s="76" t="str">
        <f>IF(Tableau1[[#This Row],[Nuit
SA/ DI]]="Oui",0,IF(Tableau1[[#This Row],[Nuit
SA/ DI]]="Non",1,""))</f>
        <v/>
      </c>
      <c r="AR211" s="76" t="str">
        <f>IF(Tableau1[[#This Row],[Nuit
DI/ LU]]="Oui",0,IF(Tableau1[[#This Row],[Nuit
DI/ LU]]="Non",1,""))</f>
        <v/>
      </c>
      <c r="AS211" s="76" t="str">
        <f>IF(Tableau1[[#This Row],[Type de réponse]]='Paramètre (masquer)'!$A$10,Tableau1[[#This Row],[FE]],"")</f>
        <v/>
      </c>
      <c r="AT211" s="76" t="str">
        <f>_xlfn.CONCAT(Tableau1[[#This Row],[LUN]:[DIM]])</f>
        <v/>
      </c>
      <c r="AU211" s="79"/>
      <c r="AV2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1" s="76" t="e">
        <f>Tableau1[[#This Row],[Nbre de nuits sur la période]]*Tableau1[[#This Row],[Nombre de train accédant / nuit *]]</f>
        <v>#VALUE!</v>
      </c>
      <c r="AY211" s="76" t="e">
        <f>Tableau1[[#This Row],[Uo voies - nuit]]*((59*400/1000)+5)</f>
        <v>#VALUE!</v>
      </c>
    </row>
    <row r="212" spans="1:51" ht="15.75">
      <c r="A212" s="51">
        <f t="shared" si="11"/>
        <v>199</v>
      </c>
      <c r="B212" s="85"/>
      <c r="C212" s="52" t="str">
        <f>IFERROR(VLOOKUP(Tableau1[[#This Row],[Site *
Un fichier Excel par DT]],Tableau7[[#All],[Nom de la gare]:[EIC]],5,FALSE),"")</f>
        <v/>
      </c>
      <c r="D212" s="77"/>
      <c r="E212" s="74"/>
      <c r="F212" s="74"/>
      <c r="G212" s="76"/>
      <c r="H212" s="72" t="str">
        <f>IF(Tableau1[[#This Row],[Régime d''utilisation (Quotidien ? Oui ou Non)]]="Oui","Oui","Non")</f>
        <v>Non</v>
      </c>
      <c r="I212" s="72" t="str">
        <f>IF(Tableau1[[#This Row],[Régime d''utilisation (Quotidien ? Oui ou Non)]]="Oui","Oui","Non")</f>
        <v>Non</v>
      </c>
      <c r="J212" s="72" t="str">
        <f>IF(Tableau1[[#This Row],[Régime d''utilisation (Quotidien ? Oui ou Non)]]="Oui","Oui","Non")</f>
        <v>Non</v>
      </c>
      <c r="K212" s="72" t="str">
        <f>IF(Tableau1[[#This Row],[Régime d''utilisation (Quotidien ? Oui ou Non)]]="Oui","Oui","Non")</f>
        <v>Non</v>
      </c>
      <c r="L212" s="72" t="str">
        <f>IF(Tableau1[[#This Row],[Régime d''utilisation (Quotidien ? Oui ou Non)]]="Oui","Oui","Non")</f>
        <v>Non</v>
      </c>
      <c r="M212" s="72" t="str">
        <f>IF(Tableau1[[#This Row],[Régime d''utilisation (Quotidien ? Oui ou Non)]]="Oui","Oui","Non")</f>
        <v>Non</v>
      </c>
      <c r="N212" s="72" t="str">
        <f>IF(Tableau1[[#This Row],[Régime d''utilisation (Quotidien ? Oui ou Non)]]="Oui","Oui","Non")</f>
        <v>Non</v>
      </c>
      <c r="O212" s="72" t="str">
        <f>IF(Tableau1[[#This Row],[Régime d''utilisation (Quotidien ? Oui ou Non)]]="Oui","Oui","Non")</f>
        <v>Non</v>
      </c>
      <c r="P212" s="76"/>
      <c r="Q212" s="76"/>
      <c r="R212" s="76"/>
      <c r="S212" s="52" t="str">
        <f t="shared" si="9"/>
        <v>Compris entre 00h00 et 5h00</v>
      </c>
      <c r="T212" s="76"/>
      <c r="U212" s="53" t="str">
        <f t="shared" si="10"/>
        <v>Voyageur</v>
      </c>
      <c r="V212" s="76"/>
      <c r="W212" s="76"/>
      <c r="X212" s="76"/>
      <c r="Y212" s="76"/>
      <c r="Z212" s="76"/>
      <c r="AA212" s="76"/>
      <c r="AB212" s="53">
        <f>400</f>
        <v>400</v>
      </c>
      <c r="AC212" s="78" t="str">
        <f>IF(Tableau1[[#This Row],[Type de réponse]]='Paramètre (masquer)'!$A$10,Tableau1[[#This Row],[Période de début *]],"")</f>
        <v/>
      </c>
      <c r="AD212" s="78" t="str">
        <f>IF(Tableau1[[#This Row],[Type de réponse]]='Paramètre (masquer)'!$A$10,Tableau1[[#This Row],[Période de fin *]],"")</f>
        <v/>
      </c>
      <c r="AE212" s="78" t="str">
        <f>IF(Tableau1[[#This Row],[Type de réponse]]='Paramètre (masquer)'!$A$10,Tableau1[[#This Row],[Nuit
LU/MA]],"")</f>
        <v/>
      </c>
      <c r="AF212" s="78" t="str">
        <f>IF(Tableau1[[#This Row],[Type de réponse]]='Paramètre (masquer)'!$A$10,Tableau1[[#This Row],[Nuit
MA/ME]],"")</f>
        <v/>
      </c>
      <c r="AG212" s="78" t="str">
        <f>IF(Tableau1[[#This Row],[Type de réponse]]='Paramètre (masquer)'!$A$10,Tableau1[[#This Row],[Nuit
ME/JE]],"")</f>
        <v/>
      </c>
      <c r="AH212" s="78" t="str">
        <f>IF(Tableau1[[#This Row],[Type de réponse]]='Paramètre (masquer)'!$A$10,Tableau1[[#This Row],[Nuit JE/VE]],"")</f>
        <v/>
      </c>
      <c r="AI212" s="78" t="str">
        <f>IF(Tableau1[[#This Row],[Type de réponse]]='Paramètre (masquer)'!$A$10,Tableau1[[#This Row],[Nuit
VE/SA]],"")</f>
        <v/>
      </c>
      <c r="AJ212" s="78" t="str">
        <f>IF(Tableau1[[#This Row],[Type de réponse]]='Paramètre (masquer)'!$A$10,Tableau1[[#This Row],[Nuit
SA/DI]],"")</f>
        <v/>
      </c>
      <c r="AK212" s="78" t="str">
        <f>IF(Tableau1[[#This Row],[Type de réponse]]='Paramètre (masquer)'!$A$10,Tableau1[[#This Row],[Nuit
DI/LU]],"")</f>
        <v/>
      </c>
      <c r="AL212" s="76" t="str">
        <f>IF(Tableau1[[#This Row],[Nuit
LU /MA]]="Oui",0,IF(Tableau1[[#This Row],[Nuit
LU /MA]]="Non",1,""))</f>
        <v/>
      </c>
      <c r="AM212" s="76" t="str">
        <f>IF(Tableau1[[#This Row],[Nuit
MA/ ME]]="Oui",0,IF(Tableau1[[#This Row],[Nuit
MA/ ME]]="Non",1,""))</f>
        <v/>
      </c>
      <c r="AN212" s="76" t="str">
        <f>IF(Tableau1[[#This Row],[Nuit
ME/ JE]]="Oui",0,IF(Tableau1[[#This Row],[Nuit
ME/ JE]]="Non",1,""))</f>
        <v/>
      </c>
      <c r="AO212" s="76" t="str">
        <f>IF(Tableau1[[#This Row],[Nuit JE/ VE]]="Oui",0,IF(Tableau1[[#This Row],[Nuit JE/ VE]]="Non",1,""))</f>
        <v/>
      </c>
      <c r="AP212" s="76" t="str">
        <f>IF(Tableau1[[#This Row],[Nuit
VE/ SA]]="Oui",0,IF(Tableau1[[#This Row],[Nuit
VE/ SA]]="Non",1,""))</f>
        <v/>
      </c>
      <c r="AQ212" s="76" t="str">
        <f>IF(Tableau1[[#This Row],[Nuit
SA/ DI]]="Oui",0,IF(Tableau1[[#This Row],[Nuit
SA/ DI]]="Non",1,""))</f>
        <v/>
      </c>
      <c r="AR212" s="76" t="str">
        <f>IF(Tableau1[[#This Row],[Nuit
DI/ LU]]="Oui",0,IF(Tableau1[[#This Row],[Nuit
DI/ LU]]="Non",1,""))</f>
        <v/>
      </c>
      <c r="AS212" s="76" t="str">
        <f>IF(Tableau1[[#This Row],[Type de réponse]]='Paramètre (masquer)'!$A$10,Tableau1[[#This Row],[FE]],"")</f>
        <v/>
      </c>
      <c r="AT212" s="76" t="str">
        <f>_xlfn.CONCAT(Tableau1[[#This Row],[LUN]:[DIM]])</f>
        <v/>
      </c>
      <c r="AU212" s="79"/>
      <c r="AV2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2" s="76" t="e">
        <f>Tableau1[[#This Row],[Nbre de nuits sur la période]]*Tableau1[[#This Row],[Nombre de train accédant / nuit *]]</f>
        <v>#VALUE!</v>
      </c>
      <c r="AY212" s="76" t="e">
        <f>Tableau1[[#This Row],[Uo voies - nuit]]*((59*400/1000)+5)</f>
        <v>#VALUE!</v>
      </c>
    </row>
    <row r="213" spans="1:51" ht="15.75">
      <c r="A213" s="51">
        <f t="shared" si="11"/>
        <v>200</v>
      </c>
      <c r="B213" s="85"/>
      <c r="C213" s="52" t="str">
        <f>IFERROR(VLOOKUP(Tableau1[[#This Row],[Site *
Un fichier Excel par DT]],Tableau7[[#All],[Nom de la gare]:[EIC]],5,FALSE),"")</f>
        <v/>
      </c>
      <c r="D213" s="77"/>
      <c r="E213" s="74"/>
      <c r="F213" s="74"/>
      <c r="G213" s="76"/>
      <c r="H213" s="72" t="str">
        <f>IF(Tableau1[[#This Row],[Régime d''utilisation (Quotidien ? Oui ou Non)]]="Oui","Oui","Non")</f>
        <v>Non</v>
      </c>
      <c r="I213" s="72" t="str">
        <f>IF(Tableau1[[#This Row],[Régime d''utilisation (Quotidien ? Oui ou Non)]]="Oui","Oui","Non")</f>
        <v>Non</v>
      </c>
      <c r="J213" s="72" t="str">
        <f>IF(Tableau1[[#This Row],[Régime d''utilisation (Quotidien ? Oui ou Non)]]="Oui","Oui","Non")</f>
        <v>Non</v>
      </c>
      <c r="K213" s="72" t="str">
        <f>IF(Tableau1[[#This Row],[Régime d''utilisation (Quotidien ? Oui ou Non)]]="Oui","Oui","Non")</f>
        <v>Non</v>
      </c>
      <c r="L213" s="72" t="str">
        <f>IF(Tableau1[[#This Row],[Régime d''utilisation (Quotidien ? Oui ou Non)]]="Oui","Oui","Non")</f>
        <v>Non</v>
      </c>
      <c r="M213" s="72" t="str">
        <f>IF(Tableau1[[#This Row],[Régime d''utilisation (Quotidien ? Oui ou Non)]]="Oui","Oui","Non")</f>
        <v>Non</v>
      </c>
      <c r="N213" s="72" t="str">
        <f>IF(Tableau1[[#This Row],[Régime d''utilisation (Quotidien ? Oui ou Non)]]="Oui","Oui","Non")</f>
        <v>Non</v>
      </c>
      <c r="O213" s="72" t="str">
        <f>IF(Tableau1[[#This Row],[Régime d''utilisation (Quotidien ? Oui ou Non)]]="Oui","Oui","Non")</f>
        <v>Non</v>
      </c>
      <c r="P213" s="76"/>
      <c r="Q213" s="76"/>
      <c r="R213" s="76"/>
      <c r="S213" s="52" t="str">
        <f t="shared" si="9"/>
        <v>Compris entre 00h00 et 5h00</v>
      </c>
      <c r="T213" s="76"/>
      <c r="U213" s="53" t="str">
        <f t="shared" si="10"/>
        <v>Voyageur</v>
      </c>
      <c r="V213" s="76"/>
      <c r="W213" s="76"/>
      <c r="X213" s="76"/>
      <c r="Y213" s="76"/>
      <c r="Z213" s="76"/>
      <c r="AA213" s="76"/>
      <c r="AB213" s="53">
        <f>400</f>
        <v>400</v>
      </c>
      <c r="AC213" s="78" t="str">
        <f>IF(Tableau1[[#This Row],[Type de réponse]]='Paramètre (masquer)'!$A$10,Tableau1[[#This Row],[Période de début *]],"")</f>
        <v/>
      </c>
      <c r="AD213" s="78" t="str">
        <f>IF(Tableau1[[#This Row],[Type de réponse]]='Paramètre (masquer)'!$A$10,Tableau1[[#This Row],[Période de fin *]],"")</f>
        <v/>
      </c>
      <c r="AE213" s="78" t="str">
        <f>IF(Tableau1[[#This Row],[Type de réponse]]='Paramètre (masquer)'!$A$10,Tableau1[[#This Row],[Nuit
LU/MA]],"")</f>
        <v/>
      </c>
      <c r="AF213" s="78" t="str">
        <f>IF(Tableau1[[#This Row],[Type de réponse]]='Paramètre (masquer)'!$A$10,Tableau1[[#This Row],[Nuit
MA/ME]],"")</f>
        <v/>
      </c>
      <c r="AG213" s="78" t="str">
        <f>IF(Tableau1[[#This Row],[Type de réponse]]='Paramètre (masquer)'!$A$10,Tableau1[[#This Row],[Nuit
ME/JE]],"")</f>
        <v/>
      </c>
      <c r="AH213" s="78" t="str">
        <f>IF(Tableau1[[#This Row],[Type de réponse]]='Paramètre (masquer)'!$A$10,Tableau1[[#This Row],[Nuit JE/VE]],"")</f>
        <v/>
      </c>
      <c r="AI213" s="78" t="str">
        <f>IF(Tableau1[[#This Row],[Type de réponse]]='Paramètre (masquer)'!$A$10,Tableau1[[#This Row],[Nuit
VE/SA]],"")</f>
        <v/>
      </c>
      <c r="AJ213" s="78" t="str">
        <f>IF(Tableau1[[#This Row],[Type de réponse]]='Paramètre (masquer)'!$A$10,Tableau1[[#This Row],[Nuit
SA/DI]],"")</f>
        <v/>
      </c>
      <c r="AK213" s="78" t="str">
        <f>IF(Tableau1[[#This Row],[Type de réponse]]='Paramètre (masquer)'!$A$10,Tableau1[[#This Row],[Nuit
DI/LU]],"")</f>
        <v/>
      </c>
      <c r="AL213" s="76" t="str">
        <f>IF(Tableau1[[#This Row],[Nuit
LU /MA]]="Oui",0,IF(Tableau1[[#This Row],[Nuit
LU /MA]]="Non",1,""))</f>
        <v/>
      </c>
      <c r="AM213" s="76" t="str">
        <f>IF(Tableau1[[#This Row],[Nuit
MA/ ME]]="Oui",0,IF(Tableau1[[#This Row],[Nuit
MA/ ME]]="Non",1,""))</f>
        <v/>
      </c>
      <c r="AN213" s="76" t="str">
        <f>IF(Tableau1[[#This Row],[Nuit
ME/ JE]]="Oui",0,IF(Tableau1[[#This Row],[Nuit
ME/ JE]]="Non",1,""))</f>
        <v/>
      </c>
      <c r="AO213" s="76" t="str">
        <f>IF(Tableau1[[#This Row],[Nuit JE/ VE]]="Oui",0,IF(Tableau1[[#This Row],[Nuit JE/ VE]]="Non",1,""))</f>
        <v/>
      </c>
      <c r="AP213" s="76" t="str">
        <f>IF(Tableau1[[#This Row],[Nuit
VE/ SA]]="Oui",0,IF(Tableau1[[#This Row],[Nuit
VE/ SA]]="Non",1,""))</f>
        <v/>
      </c>
      <c r="AQ213" s="76" t="str">
        <f>IF(Tableau1[[#This Row],[Nuit
SA/ DI]]="Oui",0,IF(Tableau1[[#This Row],[Nuit
SA/ DI]]="Non",1,""))</f>
        <v/>
      </c>
      <c r="AR213" s="76" t="str">
        <f>IF(Tableau1[[#This Row],[Nuit
DI/ LU]]="Oui",0,IF(Tableau1[[#This Row],[Nuit
DI/ LU]]="Non",1,""))</f>
        <v/>
      </c>
      <c r="AS213" s="76" t="str">
        <f>IF(Tableau1[[#This Row],[Type de réponse]]='Paramètre (masquer)'!$A$10,Tableau1[[#This Row],[FE]],"")</f>
        <v/>
      </c>
      <c r="AT213" s="76" t="str">
        <f>_xlfn.CONCAT(Tableau1[[#This Row],[LUN]:[DIM]])</f>
        <v/>
      </c>
      <c r="AU213" s="79"/>
      <c r="AV2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3" s="76" t="e">
        <f>Tableau1[[#This Row],[Nbre de nuits sur la période]]*Tableau1[[#This Row],[Nombre de train accédant / nuit *]]</f>
        <v>#VALUE!</v>
      </c>
      <c r="AY213" s="76" t="e">
        <f>Tableau1[[#This Row],[Uo voies - nuit]]*((59*400/1000)+5)</f>
        <v>#VALUE!</v>
      </c>
    </row>
    <row r="214" spans="1:51" ht="15.75">
      <c r="A214" s="51">
        <f t="shared" si="11"/>
        <v>201</v>
      </c>
      <c r="B214" s="85"/>
      <c r="C214" s="52" t="str">
        <f>IFERROR(VLOOKUP(Tableau1[[#This Row],[Site *
Un fichier Excel par DT]],Tableau7[[#All],[Nom de la gare]:[EIC]],5,FALSE),"")</f>
        <v/>
      </c>
      <c r="D214" s="77"/>
      <c r="E214" s="74"/>
      <c r="F214" s="74"/>
      <c r="G214" s="76"/>
      <c r="H214" s="72" t="str">
        <f>IF(Tableau1[[#This Row],[Régime d''utilisation (Quotidien ? Oui ou Non)]]="Oui","Oui","Non")</f>
        <v>Non</v>
      </c>
      <c r="I214" s="72" t="str">
        <f>IF(Tableau1[[#This Row],[Régime d''utilisation (Quotidien ? Oui ou Non)]]="Oui","Oui","Non")</f>
        <v>Non</v>
      </c>
      <c r="J214" s="72" t="str">
        <f>IF(Tableau1[[#This Row],[Régime d''utilisation (Quotidien ? Oui ou Non)]]="Oui","Oui","Non")</f>
        <v>Non</v>
      </c>
      <c r="K214" s="72" t="str">
        <f>IF(Tableau1[[#This Row],[Régime d''utilisation (Quotidien ? Oui ou Non)]]="Oui","Oui","Non")</f>
        <v>Non</v>
      </c>
      <c r="L214" s="72" t="str">
        <f>IF(Tableau1[[#This Row],[Régime d''utilisation (Quotidien ? Oui ou Non)]]="Oui","Oui","Non")</f>
        <v>Non</v>
      </c>
      <c r="M214" s="72" t="str">
        <f>IF(Tableau1[[#This Row],[Régime d''utilisation (Quotidien ? Oui ou Non)]]="Oui","Oui","Non")</f>
        <v>Non</v>
      </c>
      <c r="N214" s="72" t="str">
        <f>IF(Tableau1[[#This Row],[Régime d''utilisation (Quotidien ? Oui ou Non)]]="Oui","Oui","Non")</f>
        <v>Non</v>
      </c>
      <c r="O214" s="72" t="str">
        <f>IF(Tableau1[[#This Row],[Régime d''utilisation (Quotidien ? Oui ou Non)]]="Oui","Oui","Non")</f>
        <v>Non</v>
      </c>
      <c r="P214" s="76"/>
      <c r="Q214" s="76"/>
      <c r="R214" s="76"/>
      <c r="S214" s="52" t="str">
        <f t="shared" si="9"/>
        <v>Compris entre 00h00 et 5h00</v>
      </c>
      <c r="T214" s="76"/>
      <c r="U214" s="53" t="str">
        <f t="shared" si="10"/>
        <v>Voyageur</v>
      </c>
      <c r="V214" s="76"/>
      <c r="W214" s="76"/>
      <c r="X214" s="76"/>
      <c r="Y214" s="76"/>
      <c r="Z214" s="76"/>
      <c r="AA214" s="76"/>
      <c r="AB214" s="53">
        <f>400</f>
        <v>400</v>
      </c>
      <c r="AC214" s="78" t="str">
        <f>IF(Tableau1[[#This Row],[Type de réponse]]='Paramètre (masquer)'!$A$10,Tableau1[[#This Row],[Période de début *]],"")</f>
        <v/>
      </c>
      <c r="AD214" s="78" t="str">
        <f>IF(Tableau1[[#This Row],[Type de réponse]]='Paramètre (masquer)'!$A$10,Tableau1[[#This Row],[Période de fin *]],"")</f>
        <v/>
      </c>
      <c r="AE214" s="78" t="str">
        <f>IF(Tableau1[[#This Row],[Type de réponse]]='Paramètre (masquer)'!$A$10,Tableau1[[#This Row],[Nuit
LU/MA]],"")</f>
        <v/>
      </c>
      <c r="AF214" s="78" t="str">
        <f>IF(Tableau1[[#This Row],[Type de réponse]]='Paramètre (masquer)'!$A$10,Tableau1[[#This Row],[Nuit
MA/ME]],"")</f>
        <v/>
      </c>
      <c r="AG214" s="78" t="str">
        <f>IF(Tableau1[[#This Row],[Type de réponse]]='Paramètre (masquer)'!$A$10,Tableau1[[#This Row],[Nuit
ME/JE]],"")</f>
        <v/>
      </c>
      <c r="AH214" s="78" t="str">
        <f>IF(Tableau1[[#This Row],[Type de réponse]]='Paramètre (masquer)'!$A$10,Tableau1[[#This Row],[Nuit JE/VE]],"")</f>
        <v/>
      </c>
      <c r="AI214" s="78" t="str">
        <f>IF(Tableau1[[#This Row],[Type de réponse]]='Paramètre (masquer)'!$A$10,Tableau1[[#This Row],[Nuit
VE/SA]],"")</f>
        <v/>
      </c>
      <c r="AJ214" s="78" t="str">
        <f>IF(Tableau1[[#This Row],[Type de réponse]]='Paramètre (masquer)'!$A$10,Tableau1[[#This Row],[Nuit
SA/DI]],"")</f>
        <v/>
      </c>
      <c r="AK214" s="78" t="str">
        <f>IF(Tableau1[[#This Row],[Type de réponse]]='Paramètre (masquer)'!$A$10,Tableau1[[#This Row],[Nuit
DI/LU]],"")</f>
        <v/>
      </c>
      <c r="AL214" s="76" t="str">
        <f>IF(Tableau1[[#This Row],[Nuit
LU /MA]]="Oui",0,IF(Tableau1[[#This Row],[Nuit
LU /MA]]="Non",1,""))</f>
        <v/>
      </c>
      <c r="AM214" s="76" t="str">
        <f>IF(Tableau1[[#This Row],[Nuit
MA/ ME]]="Oui",0,IF(Tableau1[[#This Row],[Nuit
MA/ ME]]="Non",1,""))</f>
        <v/>
      </c>
      <c r="AN214" s="76" t="str">
        <f>IF(Tableau1[[#This Row],[Nuit
ME/ JE]]="Oui",0,IF(Tableau1[[#This Row],[Nuit
ME/ JE]]="Non",1,""))</f>
        <v/>
      </c>
      <c r="AO214" s="76" t="str">
        <f>IF(Tableau1[[#This Row],[Nuit JE/ VE]]="Oui",0,IF(Tableau1[[#This Row],[Nuit JE/ VE]]="Non",1,""))</f>
        <v/>
      </c>
      <c r="AP214" s="76" t="str">
        <f>IF(Tableau1[[#This Row],[Nuit
VE/ SA]]="Oui",0,IF(Tableau1[[#This Row],[Nuit
VE/ SA]]="Non",1,""))</f>
        <v/>
      </c>
      <c r="AQ214" s="76" t="str">
        <f>IF(Tableau1[[#This Row],[Nuit
SA/ DI]]="Oui",0,IF(Tableau1[[#This Row],[Nuit
SA/ DI]]="Non",1,""))</f>
        <v/>
      </c>
      <c r="AR214" s="76" t="str">
        <f>IF(Tableau1[[#This Row],[Nuit
DI/ LU]]="Oui",0,IF(Tableau1[[#This Row],[Nuit
DI/ LU]]="Non",1,""))</f>
        <v/>
      </c>
      <c r="AS214" s="76" t="str">
        <f>IF(Tableau1[[#This Row],[Type de réponse]]='Paramètre (masquer)'!$A$10,Tableau1[[#This Row],[FE]],"")</f>
        <v/>
      </c>
      <c r="AT214" s="76" t="str">
        <f>_xlfn.CONCAT(Tableau1[[#This Row],[LUN]:[DIM]])</f>
        <v/>
      </c>
      <c r="AU214" s="79"/>
      <c r="AV2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4" s="76" t="e">
        <f>Tableau1[[#This Row],[Nbre de nuits sur la période]]*Tableau1[[#This Row],[Nombre de train accédant / nuit *]]</f>
        <v>#VALUE!</v>
      </c>
      <c r="AY214" s="76" t="e">
        <f>Tableau1[[#This Row],[Uo voies - nuit]]*((59*400/1000)+5)</f>
        <v>#VALUE!</v>
      </c>
    </row>
    <row r="215" spans="1:51" ht="15.75">
      <c r="A215" s="51">
        <f t="shared" si="11"/>
        <v>202</v>
      </c>
      <c r="B215" s="85"/>
      <c r="C215" s="52" t="str">
        <f>IFERROR(VLOOKUP(Tableau1[[#This Row],[Site *
Un fichier Excel par DT]],Tableau7[[#All],[Nom de la gare]:[EIC]],5,FALSE),"")</f>
        <v/>
      </c>
      <c r="D215" s="77"/>
      <c r="E215" s="74"/>
      <c r="F215" s="74"/>
      <c r="G215" s="76"/>
      <c r="H215" s="72" t="str">
        <f>IF(Tableau1[[#This Row],[Régime d''utilisation (Quotidien ? Oui ou Non)]]="Oui","Oui","Non")</f>
        <v>Non</v>
      </c>
      <c r="I215" s="72" t="str">
        <f>IF(Tableau1[[#This Row],[Régime d''utilisation (Quotidien ? Oui ou Non)]]="Oui","Oui","Non")</f>
        <v>Non</v>
      </c>
      <c r="J215" s="72" t="str">
        <f>IF(Tableau1[[#This Row],[Régime d''utilisation (Quotidien ? Oui ou Non)]]="Oui","Oui","Non")</f>
        <v>Non</v>
      </c>
      <c r="K215" s="72" t="str">
        <f>IF(Tableau1[[#This Row],[Régime d''utilisation (Quotidien ? Oui ou Non)]]="Oui","Oui","Non")</f>
        <v>Non</v>
      </c>
      <c r="L215" s="72" t="str">
        <f>IF(Tableau1[[#This Row],[Régime d''utilisation (Quotidien ? Oui ou Non)]]="Oui","Oui","Non")</f>
        <v>Non</v>
      </c>
      <c r="M215" s="72" t="str">
        <f>IF(Tableau1[[#This Row],[Régime d''utilisation (Quotidien ? Oui ou Non)]]="Oui","Oui","Non")</f>
        <v>Non</v>
      </c>
      <c r="N215" s="72" t="str">
        <f>IF(Tableau1[[#This Row],[Régime d''utilisation (Quotidien ? Oui ou Non)]]="Oui","Oui","Non")</f>
        <v>Non</v>
      </c>
      <c r="O215" s="72" t="str">
        <f>IF(Tableau1[[#This Row],[Régime d''utilisation (Quotidien ? Oui ou Non)]]="Oui","Oui","Non")</f>
        <v>Non</v>
      </c>
      <c r="P215" s="76"/>
      <c r="Q215" s="76"/>
      <c r="R215" s="76"/>
      <c r="S215" s="52" t="str">
        <f t="shared" si="9"/>
        <v>Compris entre 00h00 et 5h00</v>
      </c>
      <c r="T215" s="76"/>
      <c r="U215" s="53" t="str">
        <f t="shared" si="10"/>
        <v>Voyageur</v>
      </c>
      <c r="V215" s="76"/>
      <c r="W215" s="76"/>
      <c r="X215" s="76"/>
      <c r="Y215" s="76"/>
      <c r="Z215" s="76"/>
      <c r="AA215" s="76"/>
      <c r="AB215" s="53">
        <f>400</f>
        <v>400</v>
      </c>
      <c r="AC215" s="78" t="str">
        <f>IF(Tableau1[[#This Row],[Type de réponse]]='Paramètre (masquer)'!$A$10,Tableau1[[#This Row],[Période de début *]],"")</f>
        <v/>
      </c>
      <c r="AD215" s="78" t="str">
        <f>IF(Tableau1[[#This Row],[Type de réponse]]='Paramètre (masquer)'!$A$10,Tableau1[[#This Row],[Période de fin *]],"")</f>
        <v/>
      </c>
      <c r="AE215" s="78" t="str">
        <f>IF(Tableau1[[#This Row],[Type de réponse]]='Paramètre (masquer)'!$A$10,Tableau1[[#This Row],[Nuit
LU/MA]],"")</f>
        <v/>
      </c>
      <c r="AF215" s="78" t="str">
        <f>IF(Tableau1[[#This Row],[Type de réponse]]='Paramètre (masquer)'!$A$10,Tableau1[[#This Row],[Nuit
MA/ME]],"")</f>
        <v/>
      </c>
      <c r="AG215" s="78" t="str">
        <f>IF(Tableau1[[#This Row],[Type de réponse]]='Paramètre (masquer)'!$A$10,Tableau1[[#This Row],[Nuit
ME/JE]],"")</f>
        <v/>
      </c>
      <c r="AH215" s="78" t="str">
        <f>IF(Tableau1[[#This Row],[Type de réponse]]='Paramètre (masquer)'!$A$10,Tableau1[[#This Row],[Nuit JE/VE]],"")</f>
        <v/>
      </c>
      <c r="AI215" s="78" t="str">
        <f>IF(Tableau1[[#This Row],[Type de réponse]]='Paramètre (masquer)'!$A$10,Tableau1[[#This Row],[Nuit
VE/SA]],"")</f>
        <v/>
      </c>
      <c r="AJ215" s="78" t="str">
        <f>IF(Tableau1[[#This Row],[Type de réponse]]='Paramètre (masquer)'!$A$10,Tableau1[[#This Row],[Nuit
SA/DI]],"")</f>
        <v/>
      </c>
      <c r="AK215" s="78" t="str">
        <f>IF(Tableau1[[#This Row],[Type de réponse]]='Paramètre (masquer)'!$A$10,Tableau1[[#This Row],[Nuit
DI/LU]],"")</f>
        <v/>
      </c>
      <c r="AL215" s="76" t="str">
        <f>IF(Tableau1[[#This Row],[Nuit
LU /MA]]="Oui",0,IF(Tableau1[[#This Row],[Nuit
LU /MA]]="Non",1,""))</f>
        <v/>
      </c>
      <c r="AM215" s="76" t="str">
        <f>IF(Tableau1[[#This Row],[Nuit
MA/ ME]]="Oui",0,IF(Tableau1[[#This Row],[Nuit
MA/ ME]]="Non",1,""))</f>
        <v/>
      </c>
      <c r="AN215" s="76" t="str">
        <f>IF(Tableau1[[#This Row],[Nuit
ME/ JE]]="Oui",0,IF(Tableau1[[#This Row],[Nuit
ME/ JE]]="Non",1,""))</f>
        <v/>
      </c>
      <c r="AO215" s="76" t="str">
        <f>IF(Tableau1[[#This Row],[Nuit JE/ VE]]="Oui",0,IF(Tableau1[[#This Row],[Nuit JE/ VE]]="Non",1,""))</f>
        <v/>
      </c>
      <c r="AP215" s="76" t="str">
        <f>IF(Tableau1[[#This Row],[Nuit
VE/ SA]]="Oui",0,IF(Tableau1[[#This Row],[Nuit
VE/ SA]]="Non",1,""))</f>
        <v/>
      </c>
      <c r="AQ215" s="76" t="str">
        <f>IF(Tableau1[[#This Row],[Nuit
SA/ DI]]="Oui",0,IF(Tableau1[[#This Row],[Nuit
SA/ DI]]="Non",1,""))</f>
        <v/>
      </c>
      <c r="AR215" s="76" t="str">
        <f>IF(Tableau1[[#This Row],[Nuit
DI/ LU]]="Oui",0,IF(Tableau1[[#This Row],[Nuit
DI/ LU]]="Non",1,""))</f>
        <v/>
      </c>
      <c r="AS215" s="76" t="str">
        <f>IF(Tableau1[[#This Row],[Type de réponse]]='Paramètre (masquer)'!$A$10,Tableau1[[#This Row],[FE]],"")</f>
        <v/>
      </c>
      <c r="AT215" s="76" t="str">
        <f>_xlfn.CONCAT(Tableau1[[#This Row],[LUN]:[DIM]])</f>
        <v/>
      </c>
      <c r="AU215" s="79"/>
      <c r="AV2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5" s="76" t="e">
        <f>Tableau1[[#This Row],[Nbre de nuits sur la période]]*Tableau1[[#This Row],[Nombre de train accédant / nuit *]]</f>
        <v>#VALUE!</v>
      </c>
      <c r="AY215" s="76" t="e">
        <f>Tableau1[[#This Row],[Uo voies - nuit]]*((59*400/1000)+5)</f>
        <v>#VALUE!</v>
      </c>
    </row>
    <row r="216" spans="1:51" ht="15.75">
      <c r="A216" s="51">
        <f t="shared" si="11"/>
        <v>203</v>
      </c>
      <c r="B216" s="85"/>
      <c r="C216" s="52" t="str">
        <f>IFERROR(VLOOKUP(Tableau1[[#This Row],[Site *
Un fichier Excel par DT]],Tableau7[[#All],[Nom de la gare]:[EIC]],5,FALSE),"")</f>
        <v/>
      </c>
      <c r="D216" s="77"/>
      <c r="E216" s="74"/>
      <c r="F216" s="74"/>
      <c r="G216" s="76"/>
      <c r="H216" s="72" t="str">
        <f>IF(Tableau1[[#This Row],[Régime d''utilisation (Quotidien ? Oui ou Non)]]="Oui","Oui","Non")</f>
        <v>Non</v>
      </c>
      <c r="I216" s="72" t="str">
        <f>IF(Tableau1[[#This Row],[Régime d''utilisation (Quotidien ? Oui ou Non)]]="Oui","Oui","Non")</f>
        <v>Non</v>
      </c>
      <c r="J216" s="72" t="str">
        <f>IF(Tableau1[[#This Row],[Régime d''utilisation (Quotidien ? Oui ou Non)]]="Oui","Oui","Non")</f>
        <v>Non</v>
      </c>
      <c r="K216" s="72" t="str">
        <f>IF(Tableau1[[#This Row],[Régime d''utilisation (Quotidien ? Oui ou Non)]]="Oui","Oui","Non")</f>
        <v>Non</v>
      </c>
      <c r="L216" s="72" t="str">
        <f>IF(Tableau1[[#This Row],[Régime d''utilisation (Quotidien ? Oui ou Non)]]="Oui","Oui","Non")</f>
        <v>Non</v>
      </c>
      <c r="M216" s="72" t="str">
        <f>IF(Tableau1[[#This Row],[Régime d''utilisation (Quotidien ? Oui ou Non)]]="Oui","Oui","Non")</f>
        <v>Non</v>
      </c>
      <c r="N216" s="72" t="str">
        <f>IF(Tableau1[[#This Row],[Régime d''utilisation (Quotidien ? Oui ou Non)]]="Oui","Oui","Non")</f>
        <v>Non</v>
      </c>
      <c r="O216" s="72" t="str">
        <f>IF(Tableau1[[#This Row],[Régime d''utilisation (Quotidien ? Oui ou Non)]]="Oui","Oui","Non")</f>
        <v>Non</v>
      </c>
      <c r="P216" s="76"/>
      <c r="Q216" s="76"/>
      <c r="R216" s="76"/>
      <c r="S216" s="52" t="str">
        <f t="shared" si="9"/>
        <v>Compris entre 00h00 et 5h00</v>
      </c>
      <c r="T216" s="76"/>
      <c r="U216" s="53" t="str">
        <f t="shared" si="10"/>
        <v>Voyageur</v>
      </c>
      <c r="V216" s="76"/>
      <c r="W216" s="76"/>
      <c r="X216" s="76"/>
      <c r="Y216" s="76"/>
      <c r="Z216" s="76"/>
      <c r="AA216" s="76"/>
      <c r="AB216" s="53">
        <f>400</f>
        <v>400</v>
      </c>
      <c r="AC216" s="78" t="str">
        <f>IF(Tableau1[[#This Row],[Type de réponse]]='Paramètre (masquer)'!$A$10,Tableau1[[#This Row],[Période de début *]],"")</f>
        <v/>
      </c>
      <c r="AD216" s="78" t="str">
        <f>IF(Tableau1[[#This Row],[Type de réponse]]='Paramètre (masquer)'!$A$10,Tableau1[[#This Row],[Période de fin *]],"")</f>
        <v/>
      </c>
      <c r="AE216" s="78" t="str">
        <f>IF(Tableau1[[#This Row],[Type de réponse]]='Paramètre (masquer)'!$A$10,Tableau1[[#This Row],[Nuit
LU/MA]],"")</f>
        <v/>
      </c>
      <c r="AF216" s="78" t="str">
        <f>IF(Tableau1[[#This Row],[Type de réponse]]='Paramètre (masquer)'!$A$10,Tableau1[[#This Row],[Nuit
MA/ME]],"")</f>
        <v/>
      </c>
      <c r="AG216" s="78" t="str">
        <f>IF(Tableau1[[#This Row],[Type de réponse]]='Paramètre (masquer)'!$A$10,Tableau1[[#This Row],[Nuit
ME/JE]],"")</f>
        <v/>
      </c>
      <c r="AH216" s="78" t="str">
        <f>IF(Tableau1[[#This Row],[Type de réponse]]='Paramètre (masquer)'!$A$10,Tableau1[[#This Row],[Nuit JE/VE]],"")</f>
        <v/>
      </c>
      <c r="AI216" s="78" t="str">
        <f>IF(Tableau1[[#This Row],[Type de réponse]]='Paramètre (masquer)'!$A$10,Tableau1[[#This Row],[Nuit
VE/SA]],"")</f>
        <v/>
      </c>
      <c r="AJ216" s="78" t="str">
        <f>IF(Tableau1[[#This Row],[Type de réponse]]='Paramètre (masquer)'!$A$10,Tableau1[[#This Row],[Nuit
SA/DI]],"")</f>
        <v/>
      </c>
      <c r="AK216" s="78" t="str">
        <f>IF(Tableau1[[#This Row],[Type de réponse]]='Paramètre (masquer)'!$A$10,Tableau1[[#This Row],[Nuit
DI/LU]],"")</f>
        <v/>
      </c>
      <c r="AL216" s="76" t="str">
        <f>IF(Tableau1[[#This Row],[Nuit
LU /MA]]="Oui",0,IF(Tableau1[[#This Row],[Nuit
LU /MA]]="Non",1,""))</f>
        <v/>
      </c>
      <c r="AM216" s="76" t="str">
        <f>IF(Tableau1[[#This Row],[Nuit
MA/ ME]]="Oui",0,IF(Tableau1[[#This Row],[Nuit
MA/ ME]]="Non",1,""))</f>
        <v/>
      </c>
      <c r="AN216" s="76" t="str">
        <f>IF(Tableau1[[#This Row],[Nuit
ME/ JE]]="Oui",0,IF(Tableau1[[#This Row],[Nuit
ME/ JE]]="Non",1,""))</f>
        <v/>
      </c>
      <c r="AO216" s="76" t="str">
        <f>IF(Tableau1[[#This Row],[Nuit JE/ VE]]="Oui",0,IF(Tableau1[[#This Row],[Nuit JE/ VE]]="Non",1,""))</f>
        <v/>
      </c>
      <c r="AP216" s="76" t="str">
        <f>IF(Tableau1[[#This Row],[Nuit
VE/ SA]]="Oui",0,IF(Tableau1[[#This Row],[Nuit
VE/ SA]]="Non",1,""))</f>
        <v/>
      </c>
      <c r="AQ216" s="76" t="str">
        <f>IF(Tableau1[[#This Row],[Nuit
SA/ DI]]="Oui",0,IF(Tableau1[[#This Row],[Nuit
SA/ DI]]="Non",1,""))</f>
        <v/>
      </c>
      <c r="AR216" s="76" t="str">
        <f>IF(Tableau1[[#This Row],[Nuit
DI/ LU]]="Oui",0,IF(Tableau1[[#This Row],[Nuit
DI/ LU]]="Non",1,""))</f>
        <v/>
      </c>
      <c r="AS216" s="76" t="str">
        <f>IF(Tableau1[[#This Row],[Type de réponse]]='Paramètre (masquer)'!$A$10,Tableau1[[#This Row],[FE]],"")</f>
        <v/>
      </c>
      <c r="AT216" s="76" t="str">
        <f>_xlfn.CONCAT(Tableau1[[#This Row],[LUN]:[DIM]])</f>
        <v/>
      </c>
      <c r="AU216" s="79"/>
      <c r="AV2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6" s="76" t="e">
        <f>Tableau1[[#This Row],[Nbre de nuits sur la période]]*Tableau1[[#This Row],[Nombre de train accédant / nuit *]]</f>
        <v>#VALUE!</v>
      </c>
      <c r="AY216" s="76" t="e">
        <f>Tableau1[[#This Row],[Uo voies - nuit]]*((59*400/1000)+5)</f>
        <v>#VALUE!</v>
      </c>
    </row>
    <row r="217" spans="1:51" ht="15.75">
      <c r="A217" s="51">
        <f t="shared" si="11"/>
        <v>204</v>
      </c>
      <c r="B217" s="85"/>
      <c r="C217" s="52" t="str">
        <f>IFERROR(VLOOKUP(Tableau1[[#This Row],[Site *
Un fichier Excel par DT]],Tableau7[[#All],[Nom de la gare]:[EIC]],5,FALSE),"")</f>
        <v/>
      </c>
      <c r="D217" s="77"/>
      <c r="E217" s="74"/>
      <c r="F217" s="74"/>
      <c r="G217" s="76"/>
      <c r="H217" s="72" t="str">
        <f>IF(Tableau1[[#This Row],[Régime d''utilisation (Quotidien ? Oui ou Non)]]="Oui","Oui","Non")</f>
        <v>Non</v>
      </c>
      <c r="I217" s="72" t="str">
        <f>IF(Tableau1[[#This Row],[Régime d''utilisation (Quotidien ? Oui ou Non)]]="Oui","Oui","Non")</f>
        <v>Non</v>
      </c>
      <c r="J217" s="72" t="str">
        <f>IF(Tableau1[[#This Row],[Régime d''utilisation (Quotidien ? Oui ou Non)]]="Oui","Oui","Non")</f>
        <v>Non</v>
      </c>
      <c r="K217" s="72" t="str">
        <f>IF(Tableau1[[#This Row],[Régime d''utilisation (Quotidien ? Oui ou Non)]]="Oui","Oui","Non")</f>
        <v>Non</v>
      </c>
      <c r="L217" s="72" t="str">
        <f>IF(Tableau1[[#This Row],[Régime d''utilisation (Quotidien ? Oui ou Non)]]="Oui","Oui","Non")</f>
        <v>Non</v>
      </c>
      <c r="M217" s="72" t="str">
        <f>IF(Tableau1[[#This Row],[Régime d''utilisation (Quotidien ? Oui ou Non)]]="Oui","Oui","Non")</f>
        <v>Non</v>
      </c>
      <c r="N217" s="72" t="str">
        <f>IF(Tableau1[[#This Row],[Régime d''utilisation (Quotidien ? Oui ou Non)]]="Oui","Oui","Non")</f>
        <v>Non</v>
      </c>
      <c r="O217" s="72" t="str">
        <f>IF(Tableau1[[#This Row],[Régime d''utilisation (Quotidien ? Oui ou Non)]]="Oui","Oui","Non")</f>
        <v>Non</v>
      </c>
      <c r="P217" s="76"/>
      <c r="Q217" s="76"/>
      <c r="R217" s="76"/>
      <c r="S217" s="52" t="str">
        <f t="shared" si="9"/>
        <v>Compris entre 00h00 et 5h00</v>
      </c>
      <c r="T217" s="76"/>
      <c r="U217" s="53" t="str">
        <f t="shared" si="10"/>
        <v>Voyageur</v>
      </c>
      <c r="V217" s="76"/>
      <c r="W217" s="76"/>
      <c r="X217" s="76"/>
      <c r="Y217" s="76"/>
      <c r="Z217" s="76"/>
      <c r="AA217" s="76"/>
      <c r="AB217" s="53">
        <f>400</f>
        <v>400</v>
      </c>
      <c r="AC217" s="78" t="str">
        <f>IF(Tableau1[[#This Row],[Type de réponse]]='Paramètre (masquer)'!$A$10,Tableau1[[#This Row],[Période de début *]],"")</f>
        <v/>
      </c>
      <c r="AD217" s="78" t="str">
        <f>IF(Tableau1[[#This Row],[Type de réponse]]='Paramètre (masquer)'!$A$10,Tableau1[[#This Row],[Période de fin *]],"")</f>
        <v/>
      </c>
      <c r="AE217" s="78" t="str">
        <f>IF(Tableau1[[#This Row],[Type de réponse]]='Paramètre (masquer)'!$A$10,Tableau1[[#This Row],[Nuit
LU/MA]],"")</f>
        <v/>
      </c>
      <c r="AF217" s="78" t="str">
        <f>IF(Tableau1[[#This Row],[Type de réponse]]='Paramètre (masquer)'!$A$10,Tableau1[[#This Row],[Nuit
MA/ME]],"")</f>
        <v/>
      </c>
      <c r="AG217" s="78" t="str">
        <f>IF(Tableau1[[#This Row],[Type de réponse]]='Paramètre (masquer)'!$A$10,Tableau1[[#This Row],[Nuit
ME/JE]],"")</f>
        <v/>
      </c>
      <c r="AH217" s="78" t="str">
        <f>IF(Tableau1[[#This Row],[Type de réponse]]='Paramètre (masquer)'!$A$10,Tableau1[[#This Row],[Nuit JE/VE]],"")</f>
        <v/>
      </c>
      <c r="AI217" s="78" t="str">
        <f>IF(Tableau1[[#This Row],[Type de réponse]]='Paramètre (masquer)'!$A$10,Tableau1[[#This Row],[Nuit
VE/SA]],"")</f>
        <v/>
      </c>
      <c r="AJ217" s="78" t="str">
        <f>IF(Tableau1[[#This Row],[Type de réponse]]='Paramètre (masquer)'!$A$10,Tableau1[[#This Row],[Nuit
SA/DI]],"")</f>
        <v/>
      </c>
      <c r="AK217" s="78" t="str">
        <f>IF(Tableau1[[#This Row],[Type de réponse]]='Paramètre (masquer)'!$A$10,Tableau1[[#This Row],[Nuit
DI/LU]],"")</f>
        <v/>
      </c>
      <c r="AL217" s="76" t="str">
        <f>IF(Tableau1[[#This Row],[Nuit
LU /MA]]="Oui",0,IF(Tableau1[[#This Row],[Nuit
LU /MA]]="Non",1,""))</f>
        <v/>
      </c>
      <c r="AM217" s="76" t="str">
        <f>IF(Tableau1[[#This Row],[Nuit
MA/ ME]]="Oui",0,IF(Tableau1[[#This Row],[Nuit
MA/ ME]]="Non",1,""))</f>
        <v/>
      </c>
      <c r="AN217" s="76" t="str">
        <f>IF(Tableau1[[#This Row],[Nuit
ME/ JE]]="Oui",0,IF(Tableau1[[#This Row],[Nuit
ME/ JE]]="Non",1,""))</f>
        <v/>
      </c>
      <c r="AO217" s="76" t="str">
        <f>IF(Tableau1[[#This Row],[Nuit JE/ VE]]="Oui",0,IF(Tableau1[[#This Row],[Nuit JE/ VE]]="Non",1,""))</f>
        <v/>
      </c>
      <c r="AP217" s="76" t="str">
        <f>IF(Tableau1[[#This Row],[Nuit
VE/ SA]]="Oui",0,IF(Tableau1[[#This Row],[Nuit
VE/ SA]]="Non",1,""))</f>
        <v/>
      </c>
      <c r="AQ217" s="76" t="str">
        <f>IF(Tableau1[[#This Row],[Nuit
SA/ DI]]="Oui",0,IF(Tableau1[[#This Row],[Nuit
SA/ DI]]="Non",1,""))</f>
        <v/>
      </c>
      <c r="AR217" s="76" t="str">
        <f>IF(Tableau1[[#This Row],[Nuit
DI/ LU]]="Oui",0,IF(Tableau1[[#This Row],[Nuit
DI/ LU]]="Non",1,""))</f>
        <v/>
      </c>
      <c r="AS217" s="76" t="str">
        <f>IF(Tableau1[[#This Row],[Type de réponse]]='Paramètre (masquer)'!$A$10,Tableau1[[#This Row],[FE]],"")</f>
        <v/>
      </c>
      <c r="AT217" s="76" t="str">
        <f>_xlfn.CONCAT(Tableau1[[#This Row],[LUN]:[DIM]])</f>
        <v/>
      </c>
      <c r="AU217" s="79"/>
      <c r="AV2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7" s="76" t="e">
        <f>Tableau1[[#This Row],[Nbre de nuits sur la période]]*Tableau1[[#This Row],[Nombre de train accédant / nuit *]]</f>
        <v>#VALUE!</v>
      </c>
      <c r="AY217" s="76" t="e">
        <f>Tableau1[[#This Row],[Uo voies - nuit]]*((59*400/1000)+5)</f>
        <v>#VALUE!</v>
      </c>
    </row>
    <row r="218" spans="1:51" ht="15.75">
      <c r="A218" s="51">
        <f t="shared" si="11"/>
        <v>205</v>
      </c>
      <c r="B218" s="85"/>
      <c r="C218" s="52" t="str">
        <f>IFERROR(VLOOKUP(Tableau1[[#This Row],[Site *
Un fichier Excel par DT]],Tableau7[[#All],[Nom de la gare]:[EIC]],5,FALSE),"")</f>
        <v/>
      </c>
      <c r="D218" s="77"/>
      <c r="E218" s="74"/>
      <c r="F218" s="74"/>
      <c r="G218" s="76"/>
      <c r="H218" s="72" t="str">
        <f>IF(Tableau1[[#This Row],[Régime d''utilisation (Quotidien ? Oui ou Non)]]="Oui","Oui","Non")</f>
        <v>Non</v>
      </c>
      <c r="I218" s="72" t="str">
        <f>IF(Tableau1[[#This Row],[Régime d''utilisation (Quotidien ? Oui ou Non)]]="Oui","Oui","Non")</f>
        <v>Non</v>
      </c>
      <c r="J218" s="72" t="str">
        <f>IF(Tableau1[[#This Row],[Régime d''utilisation (Quotidien ? Oui ou Non)]]="Oui","Oui","Non")</f>
        <v>Non</v>
      </c>
      <c r="K218" s="72" t="str">
        <f>IF(Tableau1[[#This Row],[Régime d''utilisation (Quotidien ? Oui ou Non)]]="Oui","Oui","Non")</f>
        <v>Non</v>
      </c>
      <c r="L218" s="72" t="str">
        <f>IF(Tableau1[[#This Row],[Régime d''utilisation (Quotidien ? Oui ou Non)]]="Oui","Oui","Non")</f>
        <v>Non</v>
      </c>
      <c r="M218" s="72" t="str">
        <f>IF(Tableau1[[#This Row],[Régime d''utilisation (Quotidien ? Oui ou Non)]]="Oui","Oui","Non")</f>
        <v>Non</v>
      </c>
      <c r="N218" s="72" t="str">
        <f>IF(Tableau1[[#This Row],[Régime d''utilisation (Quotidien ? Oui ou Non)]]="Oui","Oui","Non")</f>
        <v>Non</v>
      </c>
      <c r="O218" s="72" t="str">
        <f>IF(Tableau1[[#This Row],[Régime d''utilisation (Quotidien ? Oui ou Non)]]="Oui","Oui","Non")</f>
        <v>Non</v>
      </c>
      <c r="P218" s="76"/>
      <c r="Q218" s="76"/>
      <c r="R218" s="76"/>
      <c r="S218" s="52" t="str">
        <f t="shared" si="9"/>
        <v>Compris entre 00h00 et 5h00</v>
      </c>
      <c r="T218" s="76"/>
      <c r="U218" s="53" t="str">
        <f t="shared" si="10"/>
        <v>Voyageur</v>
      </c>
      <c r="V218" s="76"/>
      <c r="W218" s="76"/>
      <c r="X218" s="76"/>
      <c r="Y218" s="76"/>
      <c r="Z218" s="76"/>
      <c r="AA218" s="76"/>
      <c r="AB218" s="53">
        <f>400</f>
        <v>400</v>
      </c>
      <c r="AC218" s="78" t="str">
        <f>IF(Tableau1[[#This Row],[Type de réponse]]='Paramètre (masquer)'!$A$10,Tableau1[[#This Row],[Période de début *]],"")</f>
        <v/>
      </c>
      <c r="AD218" s="78" t="str">
        <f>IF(Tableau1[[#This Row],[Type de réponse]]='Paramètre (masquer)'!$A$10,Tableau1[[#This Row],[Période de fin *]],"")</f>
        <v/>
      </c>
      <c r="AE218" s="78" t="str">
        <f>IF(Tableau1[[#This Row],[Type de réponse]]='Paramètre (masquer)'!$A$10,Tableau1[[#This Row],[Nuit
LU/MA]],"")</f>
        <v/>
      </c>
      <c r="AF218" s="78" t="str">
        <f>IF(Tableau1[[#This Row],[Type de réponse]]='Paramètre (masquer)'!$A$10,Tableau1[[#This Row],[Nuit
MA/ME]],"")</f>
        <v/>
      </c>
      <c r="AG218" s="78" t="str">
        <f>IF(Tableau1[[#This Row],[Type de réponse]]='Paramètre (masquer)'!$A$10,Tableau1[[#This Row],[Nuit
ME/JE]],"")</f>
        <v/>
      </c>
      <c r="AH218" s="78" t="str">
        <f>IF(Tableau1[[#This Row],[Type de réponse]]='Paramètre (masquer)'!$A$10,Tableau1[[#This Row],[Nuit JE/VE]],"")</f>
        <v/>
      </c>
      <c r="AI218" s="78" t="str">
        <f>IF(Tableau1[[#This Row],[Type de réponse]]='Paramètre (masquer)'!$A$10,Tableau1[[#This Row],[Nuit
VE/SA]],"")</f>
        <v/>
      </c>
      <c r="AJ218" s="78" t="str">
        <f>IF(Tableau1[[#This Row],[Type de réponse]]='Paramètre (masquer)'!$A$10,Tableau1[[#This Row],[Nuit
SA/DI]],"")</f>
        <v/>
      </c>
      <c r="AK218" s="78" t="str">
        <f>IF(Tableau1[[#This Row],[Type de réponse]]='Paramètre (masquer)'!$A$10,Tableau1[[#This Row],[Nuit
DI/LU]],"")</f>
        <v/>
      </c>
      <c r="AL218" s="76" t="str">
        <f>IF(Tableau1[[#This Row],[Nuit
LU /MA]]="Oui",0,IF(Tableau1[[#This Row],[Nuit
LU /MA]]="Non",1,""))</f>
        <v/>
      </c>
      <c r="AM218" s="76" t="str">
        <f>IF(Tableau1[[#This Row],[Nuit
MA/ ME]]="Oui",0,IF(Tableau1[[#This Row],[Nuit
MA/ ME]]="Non",1,""))</f>
        <v/>
      </c>
      <c r="AN218" s="76" t="str">
        <f>IF(Tableau1[[#This Row],[Nuit
ME/ JE]]="Oui",0,IF(Tableau1[[#This Row],[Nuit
ME/ JE]]="Non",1,""))</f>
        <v/>
      </c>
      <c r="AO218" s="76" t="str">
        <f>IF(Tableau1[[#This Row],[Nuit JE/ VE]]="Oui",0,IF(Tableau1[[#This Row],[Nuit JE/ VE]]="Non",1,""))</f>
        <v/>
      </c>
      <c r="AP218" s="76" t="str">
        <f>IF(Tableau1[[#This Row],[Nuit
VE/ SA]]="Oui",0,IF(Tableau1[[#This Row],[Nuit
VE/ SA]]="Non",1,""))</f>
        <v/>
      </c>
      <c r="AQ218" s="76" t="str">
        <f>IF(Tableau1[[#This Row],[Nuit
SA/ DI]]="Oui",0,IF(Tableau1[[#This Row],[Nuit
SA/ DI]]="Non",1,""))</f>
        <v/>
      </c>
      <c r="AR218" s="76" t="str">
        <f>IF(Tableau1[[#This Row],[Nuit
DI/ LU]]="Oui",0,IF(Tableau1[[#This Row],[Nuit
DI/ LU]]="Non",1,""))</f>
        <v/>
      </c>
      <c r="AS218" s="76" t="str">
        <f>IF(Tableau1[[#This Row],[Type de réponse]]='Paramètre (masquer)'!$A$10,Tableau1[[#This Row],[FE]],"")</f>
        <v/>
      </c>
      <c r="AT218" s="76" t="str">
        <f>_xlfn.CONCAT(Tableau1[[#This Row],[LUN]:[DIM]])</f>
        <v/>
      </c>
      <c r="AU218" s="79"/>
      <c r="AV2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8" s="76" t="e">
        <f>Tableau1[[#This Row],[Nbre de nuits sur la période]]*Tableau1[[#This Row],[Nombre de train accédant / nuit *]]</f>
        <v>#VALUE!</v>
      </c>
      <c r="AY218" s="76" t="e">
        <f>Tableau1[[#This Row],[Uo voies - nuit]]*((59*400/1000)+5)</f>
        <v>#VALUE!</v>
      </c>
    </row>
    <row r="219" spans="1:51" ht="15.75">
      <c r="A219" s="51">
        <f t="shared" si="11"/>
        <v>206</v>
      </c>
      <c r="B219" s="85"/>
      <c r="C219" s="52" t="str">
        <f>IFERROR(VLOOKUP(Tableau1[[#This Row],[Site *
Un fichier Excel par DT]],Tableau7[[#All],[Nom de la gare]:[EIC]],5,FALSE),"")</f>
        <v/>
      </c>
      <c r="D219" s="77"/>
      <c r="E219" s="74"/>
      <c r="F219" s="74"/>
      <c r="G219" s="76"/>
      <c r="H219" s="72" t="str">
        <f>IF(Tableau1[[#This Row],[Régime d''utilisation (Quotidien ? Oui ou Non)]]="Oui","Oui","Non")</f>
        <v>Non</v>
      </c>
      <c r="I219" s="72" t="str">
        <f>IF(Tableau1[[#This Row],[Régime d''utilisation (Quotidien ? Oui ou Non)]]="Oui","Oui","Non")</f>
        <v>Non</v>
      </c>
      <c r="J219" s="72" t="str">
        <f>IF(Tableau1[[#This Row],[Régime d''utilisation (Quotidien ? Oui ou Non)]]="Oui","Oui","Non")</f>
        <v>Non</v>
      </c>
      <c r="K219" s="72" t="str">
        <f>IF(Tableau1[[#This Row],[Régime d''utilisation (Quotidien ? Oui ou Non)]]="Oui","Oui","Non")</f>
        <v>Non</v>
      </c>
      <c r="L219" s="72" t="str">
        <f>IF(Tableau1[[#This Row],[Régime d''utilisation (Quotidien ? Oui ou Non)]]="Oui","Oui","Non")</f>
        <v>Non</v>
      </c>
      <c r="M219" s="72" t="str">
        <f>IF(Tableau1[[#This Row],[Régime d''utilisation (Quotidien ? Oui ou Non)]]="Oui","Oui","Non")</f>
        <v>Non</v>
      </c>
      <c r="N219" s="72" t="str">
        <f>IF(Tableau1[[#This Row],[Régime d''utilisation (Quotidien ? Oui ou Non)]]="Oui","Oui","Non")</f>
        <v>Non</v>
      </c>
      <c r="O219" s="72" t="str">
        <f>IF(Tableau1[[#This Row],[Régime d''utilisation (Quotidien ? Oui ou Non)]]="Oui","Oui","Non")</f>
        <v>Non</v>
      </c>
      <c r="P219" s="76"/>
      <c r="Q219" s="76"/>
      <c r="R219" s="76"/>
      <c r="S219" s="52" t="str">
        <f t="shared" si="9"/>
        <v>Compris entre 00h00 et 5h00</v>
      </c>
      <c r="T219" s="76"/>
      <c r="U219" s="53" t="str">
        <f t="shared" si="10"/>
        <v>Voyageur</v>
      </c>
      <c r="V219" s="76"/>
      <c r="W219" s="76"/>
      <c r="X219" s="76"/>
      <c r="Y219" s="76"/>
      <c r="Z219" s="76"/>
      <c r="AA219" s="76"/>
      <c r="AB219" s="53">
        <f>400</f>
        <v>400</v>
      </c>
      <c r="AC219" s="78" t="str">
        <f>IF(Tableau1[[#This Row],[Type de réponse]]='Paramètre (masquer)'!$A$10,Tableau1[[#This Row],[Période de début *]],"")</f>
        <v/>
      </c>
      <c r="AD219" s="78" t="str">
        <f>IF(Tableau1[[#This Row],[Type de réponse]]='Paramètre (masquer)'!$A$10,Tableau1[[#This Row],[Période de fin *]],"")</f>
        <v/>
      </c>
      <c r="AE219" s="78" t="str">
        <f>IF(Tableau1[[#This Row],[Type de réponse]]='Paramètre (masquer)'!$A$10,Tableau1[[#This Row],[Nuit
LU/MA]],"")</f>
        <v/>
      </c>
      <c r="AF219" s="78" t="str">
        <f>IF(Tableau1[[#This Row],[Type de réponse]]='Paramètre (masquer)'!$A$10,Tableau1[[#This Row],[Nuit
MA/ME]],"")</f>
        <v/>
      </c>
      <c r="AG219" s="78" t="str">
        <f>IF(Tableau1[[#This Row],[Type de réponse]]='Paramètre (masquer)'!$A$10,Tableau1[[#This Row],[Nuit
ME/JE]],"")</f>
        <v/>
      </c>
      <c r="AH219" s="78" t="str">
        <f>IF(Tableau1[[#This Row],[Type de réponse]]='Paramètre (masquer)'!$A$10,Tableau1[[#This Row],[Nuit JE/VE]],"")</f>
        <v/>
      </c>
      <c r="AI219" s="78" t="str">
        <f>IF(Tableau1[[#This Row],[Type de réponse]]='Paramètre (masquer)'!$A$10,Tableau1[[#This Row],[Nuit
VE/SA]],"")</f>
        <v/>
      </c>
      <c r="AJ219" s="78" t="str">
        <f>IF(Tableau1[[#This Row],[Type de réponse]]='Paramètre (masquer)'!$A$10,Tableau1[[#This Row],[Nuit
SA/DI]],"")</f>
        <v/>
      </c>
      <c r="AK219" s="78" t="str">
        <f>IF(Tableau1[[#This Row],[Type de réponse]]='Paramètre (masquer)'!$A$10,Tableau1[[#This Row],[Nuit
DI/LU]],"")</f>
        <v/>
      </c>
      <c r="AL219" s="76" t="str">
        <f>IF(Tableau1[[#This Row],[Nuit
LU /MA]]="Oui",0,IF(Tableau1[[#This Row],[Nuit
LU /MA]]="Non",1,""))</f>
        <v/>
      </c>
      <c r="AM219" s="76" t="str">
        <f>IF(Tableau1[[#This Row],[Nuit
MA/ ME]]="Oui",0,IF(Tableau1[[#This Row],[Nuit
MA/ ME]]="Non",1,""))</f>
        <v/>
      </c>
      <c r="AN219" s="76" t="str">
        <f>IF(Tableau1[[#This Row],[Nuit
ME/ JE]]="Oui",0,IF(Tableau1[[#This Row],[Nuit
ME/ JE]]="Non",1,""))</f>
        <v/>
      </c>
      <c r="AO219" s="76" t="str">
        <f>IF(Tableau1[[#This Row],[Nuit JE/ VE]]="Oui",0,IF(Tableau1[[#This Row],[Nuit JE/ VE]]="Non",1,""))</f>
        <v/>
      </c>
      <c r="AP219" s="76" t="str">
        <f>IF(Tableau1[[#This Row],[Nuit
VE/ SA]]="Oui",0,IF(Tableau1[[#This Row],[Nuit
VE/ SA]]="Non",1,""))</f>
        <v/>
      </c>
      <c r="AQ219" s="76" t="str">
        <f>IF(Tableau1[[#This Row],[Nuit
SA/ DI]]="Oui",0,IF(Tableau1[[#This Row],[Nuit
SA/ DI]]="Non",1,""))</f>
        <v/>
      </c>
      <c r="AR219" s="76" t="str">
        <f>IF(Tableau1[[#This Row],[Nuit
DI/ LU]]="Oui",0,IF(Tableau1[[#This Row],[Nuit
DI/ LU]]="Non",1,""))</f>
        <v/>
      </c>
      <c r="AS219" s="76" t="str">
        <f>IF(Tableau1[[#This Row],[Type de réponse]]='Paramètre (masquer)'!$A$10,Tableau1[[#This Row],[FE]],"")</f>
        <v/>
      </c>
      <c r="AT219" s="76" t="str">
        <f>_xlfn.CONCAT(Tableau1[[#This Row],[LUN]:[DIM]])</f>
        <v/>
      </c>
      <c r="AU219" s="79"/>
      <c r="AV2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9" s="76" t="e">
        <f>Tableau1[[#This Row],[Nbre de nuits sur la période]]*Tableau1[[#This Row],[Nombre de train accédant / nuit *]]</f>
        <v>#VALUE!</v>
      </c>
      <c r="AY219" s="76" t="e">
        <f>Tableau1[[#This Row],[Uo voies - nuit]]*((59*400/1000)+5)</f>
        <v>#VALUE!</v>
      </c>
    </row>
    <row r="220" spans="1:51" ht="15.75">
      <c r="A220" s="51">
        <f t="shared" si="11"/>
        <v>207</v>
      </c>
      <c r="B220" s="85"/>
      <c r="C220" s="52" t="str">
        <f>IFERROR(VLOOKUP(Tableau1[[#This Row],[Site *
Un fichier Excel par DT]],Tableau7[[#All],[Nom de la gare]:[EIC]],5,FALSE),"")</f>
        <v/>
      </c>
      <c r="D220" s="77"/>
      <c r="E220" s="74"/>
      <c r="F220" s="74"/>
      <c r="G220" s="76"/>
      <c r="H220" s="72" t="str">
        <f>IF(Tableau1[[#This Row],[Régime d''utilisation (Quotidien ? Oui ou Non)]]="Oui","Oui","Non")</f>
        <v>Non</v>
      </c>
      <c r="I220" s="72" t="str">
        <f>IF(Tableau1[[#This Row],[Régime d''utilisation (Quotidien ? Oui ou Non)]]="Oui","Oui","Non")</f>
        <v>Non</v>
      </c>
      <c r="J220" s="72" t="str">
        <f>IF(Tableau1[[#This Row],[Régime d''utilisation (Quotidien ? Oui ou Non)]]="Oui","Oui","Non")</f>
        <v>Non</v>
      </c>
      <c r="K220" s="72" t="str">
        <f>IF(Tableau1[[#This Row],[Régime d''utilisation (Quotidien ? Oui ou Non)]]="Oui","Oui","Non")</f>
        <v>Non</v>
      </c>
      <c r="L220" s="72" t="str">
        <f>IF(Tableau1[[#This Row],[Régime d''utilisation (Quotidien ? Oui ou Non)]]="Oui","Oui","Non")</f>
        <v>Non</v>
      </c>
      <c r="M220" s="72" t="str">
        <f>IF(Tableau1[[#This Row],[Régime d''utilisation (Quotidien ? Oui ou Non)]]="Oui","Oui","Non")</f>
        <v>Non</v>
      </c>
      <c r="N220" s="72" t="str">
        <f>IF(Tableau1[[#This Row],[Régime d''utilisation (Quotidien ? Oui ou Non)]]="Oui","Oui","Non")</f>
        <v>Non</v>
      </c>
      <c r="O220" s="72" t="str">
        <f>IF(Tableau1[[#This Row],[Régime d''utilisation (Quotidien ? Oui ou Non)]]="Oui","Oui","Non")</f>
        <v>Non</v>
      </c>
      <c r="P220" s="76"/>
      <c r="Q220" s="76"/>
      <c r="R220" s="76"/>
      <c r="S220" s="52" t="str">
        <f t="shared" si="9"/>
        <v>Compris entre 00h00 et 5h00</v>
      </c>
      <c r="T220" s="76"/>
      <c r="U220" s="53" t="str">
        <f t="shared" si="10"/>
        <v>Voyageur</v>
      </c>
      <c r="V220" s="76"/>
      <c r="W220" s="76"/>
      <c r="X220" s="76"/>
      <c r="Y220" s="76"/>
      <c r="Z220" s="76"/>
      <c r="AA220" s="76"/>
      <c r="AB220" s="53">
        <f>400</f>
        <v>400</v>
      </c>
      <c r="AC220" s="78" t="str">
        <f>IF(Tableau1[[#This Row],[Type de réponse]]='Paramètre (masquer)'!$A$10,Tableau1[[#This Row],[Période de début *]],"")</f>
        <v/>
      </c>
      <c r="AD220" s="78" t="str">
        <f>IF(Tableau1[[#This Row],[Type de réponse]]='Paramètre (masquer)'!$A$10,Tableau1[[#This Row],[Période de fin *]],"")</f>
        <v/>
      </c>
      <c r="AE220" s="78" t="str">
        <f>IF(Tableau1[[#This Row],[Type de réponse]]='Paramètre (masquer)'!$A$10,Tableau1[[#This Row],[Nuit
LU/MA]],"")</f>
        <v/>
      </c>
      <c r="AF220" s="78" t="str">
        <f>IF(Tableau1[[#This Row],[Type de réponse]]='Paramètre (masquer)'!$A$10,Tableau1[[#This Row],[Nuit
MA/ME]],"")</f>
        <v/>
      </c>
      <c r="AG220" s="78" t="str">
        <f>IF(Tableau1[[#This Row],[Type de réponse]]='Paramètre (masquer)'!$A$10,Tableau1[[#This Row],[Nuit
ME/JE]],"")</f>
        <v/>
      </c>
      <c r="AH220" s="78" t="str">
        <f>IF(Tableau1[[#This Row],[Type de réponse]]='Paramètre (masquer)'!$A$10,Tableau1[[#This Row],[Nuit JE/VE]],"")</f>
        <v/>
      </c>
      <c r="AI220" s="78" t="str">
        <f>IF(Tableau1[[#This Row],[Type de réponse]]='Paramètre (masquer)'!$A$10,Tableau1[[#This Row],[Nuit
VE/SA]],"")</f>
        <v/>
      </c>
      <c r="AJ220" s="78" t="str">
        <f>IF(Tableau1[[#This Row],[Type de réponse]]='Paramètre (masquer)'!$A$10,Tableau1[[#This Row],[Nuit
SA/DI]],"")</f>
        <v/>
      </c>
      <c r="AK220" s="78" t="str">
        <f>IF(Tableau1[[#This Row],[Type de réponse]]='Paramètre (masquer)'!$A$10,Tableau1[[#This Row],[Nuit
DI/LU]],"")</f>
        <v/>
      </c>
      <c r="AL220" s="76" t="str">
        <f>IF(Tableau1[[#This Row],[Nuit
LU /MA]]="Oui",0,IF(Tableau1[[#This Row],[Nuit
LU /MA]]="Non",1,""))</f>
        <v/>
      </c>
      <c r="AM220" s="76" t="str">
        <f>IF(Tableau1[[#This Row],[Nuit
MA/ ME]]="Oui",0,IF(Tableau1[[#This Row],[Nuit
MA/ ME]]="Non",1,""))</f>
        <v/>
      </c>
      <c r="AN220" s="76" t="str">
        <f>IF(Tableau1[[#This Row],[Nuit
ME/ JE]]="Oui",0,IF(Tableau1[[#This Row],[Nuit
ME/ JE]]="Non",1,""))</f>
        <v/>
      </c>
      <c r="AO220" s="76" t="str">
        <f>IF(Tableau1[[#This Row],[Nuit JE/ VE]]="Oui",0,IF(Tableau1[[#This Row],[Nuit JE/ VE]]="Non",1,""))</f>
        <v/>
      </c>
      <c r="AP220" s="76" t="str">
        <f>IF(Tableau1[[#This Row],[Nuit
VE/ SA]]="Oui",0,IF(Tableau1[[#This Row],[Nuit
VE/ SA]]="Non",1,""))</f>
        <v/>
      </c>
      <c r="AQ220" s="76" t="str">
        <f>IF(Tableau1[[#This Row],[Nuit
SA/ DI]]="Oui",0,IF(Tableau1[[#This Row],[Nuit
SA/ DI]]="Non",1,""))</f>
        <v/>
      </c>
      <c r="AR220" s="76" t="str">
        <f>IF(Tableau1[[#This Row],[Nuit
DI/ LU]]="Oui",0,IF(Tableau1[[#This Row],[Nuit
DI/ LU]]="Non",1,""))</f>
        <v/>
      </c>
      <c r="AS220" s="76" t="str">
        <f>IF(Tableau1[[#This Row],[Type de réponse]]='Paramètre (masquer)'!$A$10,Tableau1[[#This Row],[FE]],"")</f>
        <v/>
      </c>
      <c r="AT220" s="76" t="str">
        <f>_xlfn.CONCAT(Tableau1[[#This Row],[LUN]:[DIM]])</f>
        <v/>
      </c>
      <c r="AU220" s="79"/>
      <c r="AV2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0" s="76" t="e">
        <f>Tableau1[[#This Row],[Nbre de nuits sur la période]]*Tableau1[[#This Row],[Nombre de train accédant / nuit *]]</f>
        <v>#VALUE!</v>
      </c>
      <c r="AY220" s="76" t="e">
        <f>Tableau1[[#This Row],[Uo voies - nuit]]*((59*400/1000)+5)</f>
        <v>#VALUE!</v>
      </c>
    </row>
    <row r="221" spans="1:51" ht="15.75">
      <c r="A221" s="51">
        <f t="shared" si="11"/>
        <v>208</v>
      </c>
      <c r="B221" s="85"/>
      <c r="C221" s="52" t="str">
        <f>IFERROR(VLOOKUP(Tableau1[[#This Row],[Site *
Un fichier Excel par DT]],Tableau7[[#All],[Nom de la gare]:[EIC]],5,FALSE),"")</f>
        <v/>
      </c>
      <c r="D221" s="77"/>
      <c r="E221" s="74"/>
      <c r="F221" s="74"/>
      <c r="G221" s="76"/>
      <c r="H221" s="72" t="str">
        <f>IF(Tableau1[[#This Row],[Régime d''utilisation (Quotidien ? Oui ou Non)]]="Oui","Oui","Non")</f>
        <v>Non</v>
      </c>
      <c r="I221" s="72" t="str">
        <f>IF(Tableau1[[#This Row],[Régime d''utilisation (Quotidien ? Oui ou Non)]]="Oui","Oui","Non")</f>
        <v>Non</v>
      </c>
      <c r="J221" s="72" t="str">
        <f>IF(Tableau1[[#This Row],[Régime d''utilisation (Quotidien ? Oui ou Non)]]="Oui","Oui","Non")</f>
        <v>Non</v>
      </c>
      <c r="K221" s="72" t="str">
        <f>IF(Tableau1[[#This Row],[Régime d''utilisation (Quotidien ? Oui ou Non)]]="Oui","Oui","Non")</f>
        <v>Non</v>
      </c>
      <c r="L221" s="72" t="str">
        <f>IF(Tableau1[[#This Row],[Régime d''utilisation (Quotidien ? Oui ou Non)]]="Oui","Oui","Non")</f>
        <v>Non</v>
      </c>
      <c r="M221" s="72" t="str">
        <f>IF(Tableau1[[#This Row],[Régime d''utilisation (Quotidien ? Oui ou Non)]]="Oui","Oui","Non")</f>
        <v>Non</v>
      </c>
      <c r="N221" s="72" t="str">
        <f>IF(Tableau1[[#This Row],[Régime d''utilisation (Quotidien ? Oui ou Non)]]="Oui","Oui","Non")</f>
        <v>Non</v>
      </c>
      <c r="O221" s="72" t="str">
        <f>IF(Tableau1[[#This Row],[Régime d''utilisation (Quotidien ? Oui ou Non)]]="Oui","Oui","Non")</f>
        <v>Non</v>
      </c>
      <c r="P221" s="76"/>
      <c r="Q221" s="76"/>
      <c r="R221" s="76"/>
      <c r="S221" s="52" t="str">
        <f t="shared" si="9"/>
        <v>Compris entre 00h00 et 5h00</v>
      </c>
      <c r="T221" s="76"/>
      <c r="U221" s="53" t="str">
        <f t="shared" si="10"/>
        <v>Voyageur</v>
      </c>
      <c r="V221" s="76"/>
      <c r="W221" s="76"/>
      <c r="X221" s="76"/>
      <c r="Y221" s="76"/>
      <c r="Z221" s="76"/>
      <c r="AA221" s="76"/>
      <c r="AB221" s="53">
        <f>400</f>
        <v>400</v>
      </c>
      <c r="AC221" s="78" t="str">
        <f>IF(Tableau1[[#This Row],[Type de réponse]]='Paramètre (masquer)'!$A$10,Tableau1[[#This Row],[Période de début *]],"")</f>
        <v/>
      </c>
      <c r="AD221" s="78" t="str">
        <f>IF(Tableau1[[#This Row],[Type de réponse]]='Paramètre (masquer)'!$A$10,Tableau1[[#This Row],[Période de fin *]],"")</f>
        <v/>
      </c>
      <c r="AE221" s="78" t="str">
        <f>IF(Tableau1[[#This Row],[Type de réponse]]='Paramètre (masquer)'!$A$10,Tableau1[[#This Row],[Nuit
LU/MA]],"")</f>
        <v/>
      </c>
      <c r="AF221" s="78" t="str">
        <f>IF(Tableau1[[#This Row],[Type de réponse]]='Paramètre (masquer)'!$A$10,Tableau1[[#This Row],[Nuit
MA/ME]],"")</f>
        <v/>
      </c>
      <c r="AG221" s="78" t="str">
        <f>IF(Tableau1[[#This Row],[Type de réponse]]='Paramètre (masquer)'!$A$10,Tableau1[[#This Row],[Nuit
ME/JE]],"")</f>
        <v/>
      </c>
      <c r="AH221" s="78" t="str">
        <f>IF(Tableau1[[#This Row],[Type de réponse]]='Paramètre (masquer)'!$A$10,Tableau1[[#This Row],[Nuit JE/VE]],"")</f>
        <v/>
      </c>
      <c r="AI221" s="78" t="str">
        <f>IF(Tableau1[[#This Row],[Type de réponse]]='Paramètre (masquer)'!$A$10,Tableau1[[#This Row],[Nuit
VE/SA]],"")</f>
        <v/>
      </c>
      <c r="AJ221" s="78" t="str">
        <f>IF(Tableau1[[#This Row],[Type de réponse]]='Paramètre (masquer)'!$A$10,Tableau1[[#This Row],[Nuit
SA/DI]],"")</f>
        <v/>
      </c>
      <c r="AK221" s="78" t="str">
        <f>IF(Tableau1[[#This Row],[Type de réponse]]='Paramètre (masquer)'!$A$10,Tableau1[[#This Row],[Nuit
DI/LU]],"")</f>
        <v/>
      </c>
      <c r="AL221" s="76" t="str">
        <f>IF(Tableau1[[#This Row],[Nuit
LU /MA]]="Oui",0,IF(Tableau1[[#This Row],[Nuit
LU /MA]]="Non",1,""))</f>
        <v/>
      </c>
      <c r="AM221" s="76" t="str">
        <f>IF(Tableau1[[#This Row],[Nuit
MA/ ME]]="Oui",0,IF(Tableau1[[#This Row],[Nuit
MA/ ME]]="Non",1,""))</f>
        <v/>
      </c>
      <c r="AN221" s="76" t="str">
        <f>IF(Tableau1[[#This Row],[Nuit
ME/ JE]]="Oui",0,IF(Tableau1[[#This Row],[Nuit
ME/ JE]]="Non",1,""))</f>
        <v/>
      </c>
      <c r="AO221" s="76" t="str">
        <f>IF(Tableau1[[#This Row],[Nuit JE/ VE]]="Oui",0,IF(Tableau1[[#This Row],[Nuit JE/ VE]]="Non",1,""))</f>
        <v/>
      </c>
      <c r="AP221" s="76" t="str">
        <f>IF(Tableau1[[#This Row],[Nuit
VE/ SA]]="Oui",0,IF(Tableau1[[#This Row],[Nuit
VE/ SA]]="Non",1,""))</f>
        <v/>
      </c>
      <c r="AQ221" s="76" t="str">
        <f>IF(Tableau1[[#This Row],[Nuit
SA/ DI]]="Oui",0,IF(Tableau1[[#This Row],[Nuit
SA/ DI]]="Non",1,""))</f>
        <v/>
      </c>
      <c r="AR221" s="76" t="str">
        <f>IF(Tableau1[[#This Row],[Nuit
DI/ LU]]="Oui",0,IF(Tableau1[[#This Row],[Nuit
DI/ LU]]="Non",1,""))</f>
        <v/>
      </c>
      <c r="AS221" s="76" t="str">
        <f>IF(Tableau1[[#This Row],[Type de réponse]]='Paramètre (masquer)'!$A$10,Tableau1[[#This Row],[FE]],"")</f>
        <v/>
      </c>
      <c r="AT221" s="76" t="str">
        <f>_xlfn.CONCAT(Tableau1[[#This Row],[LUN]:[DIM]])</f>
        <v/>
      </c>
      <c r="AU221" s="79"/>
      <c r="AV2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1" s="76" t="e">
        <f>Tableau1[[#This Row],[Nbre de nuits sur la période]]*Tableau1[[#This Row],[Nombre de train accédant / nuit *]]</f>
        <v>#VALUE!</v>
      </c>
      <c r="AY221" s="76" t="e">
        <f>Tableau1[[#This Row],[Uo voies - nuit]]*((59*400/1000)+5)</f>
        <v>#VALUE!</v>
      </c>
    </row>
    <row r="222" spans="1:51" ht="15.75">
      <c r="A222" s="51">
        <f t="shared" si="11"/>
        <v>209</v>
      </c>
      <c r="B222" s="85"/>
      <c r="C222" s="52" t="str">
        <f>IFERROR(VLOOKUP(Tableau1[[#This Row],[Site *
Un fichier Excel par DT]],Tableau7[[#All],[Nom de la gare]:[EIC]],5,FALSE),"")</f>
        <v/>
      </c>
      <c r="D222" s="77"/>
      <c r="E222" s="74"/>
      <c r="F222" s="74"/>
      <c r="G222" s="76"/>
      <c r="H222" s="72" t="str">
        <f>IF(Tableau1[[#This Row],[Régime d''utilisation (Quotidien ? Oui ou Non)]]="Oui","Oui","Non")</f>
        <v>Non</v>
      </c>
      <c r="I222" s="72" t="str">
        <f>IF(Tableau1[[#This Row],[Régime d''utilisation (Quotidien ? Oui ou Non)]]="Oui","Oui","Non")</f>
        <v>Non</v>
      </c>
      <c r="J222" s="72" t="str">
        <f>IF(Tableau1[[#This Row],[Régime d''utilisation (Quotidien ? Oui ou Non)]]="Oui","Oui","Non")</f>
        <v>Non</v>
      </c>
      <c r="K222" s="72" t="str">
        <f>IF(Tableau1[[#This Row],[Régime d''utilisation (Quotidien ? Oui ou Non)]]="Oui","Oui","Non")</f>
        <v>Non</v>
      </c>
      <c r="L222" s="72" t="str">
        <f>IF(Tableau1[[#This Row],[Régime d''utilisation (Quotidien ? Oui ou Non)]]="Oui","Oui","Non")</f>
        <v>Non</v>
      </c>
      <c r="M222" s="72" t="str">
        <f>IF(Tableau1[[#This Row],[Régime d''utilisation (Quotidien ? Oui ou Non)]]="Oui","Oui","Non")</f>
        <v>Non</v>
      </c>
      <c r="N222" s="72" t="str">
        <f>IF(Tableau1[[#This Row],[Régime d''utilisation (Quotidien ? Oui ou Non)]]="Oui","Oui","Non")</f>
        <v>Non</v>
      </c>
      <c r="O222" s="72" t="str">
        <f>IF(Tableau1[[#This Row],[Régime d''utilisation (Quotidien ? Oui ou Non)]]="Oui","Oui","Non")</f>
        <v>Non</v>
      </c>
      <c r="P222" s="76"/>
      <c r="Q222" s="76"/>
      <c r="R222" s="76"/>
      <c r="S222" s="52" t="str">
        <f t="shared" si="9"/>
        <v>Compris entre 00h00 et 5h00</v>
      </c>
      <c r="T222" s="76"/>
      <c r="U222" s="53" t="str">
        <f t="shared" si="10"/>
        <v>Voyageur</v>
      </c>
      <c r="V222" s="76"/>
      <c r="W222" s="76"/>
      <c r="X222" s="76"/>
      <c r="Y222" s="76"/>
      <c r="Z222" s="76"/>
      <c r="AA222" s="76"/>
      <c r="AB222" s="53">
        <f>400</f>
        <v>400</v>
      </c>
      <c r="AC222" s="78" t="str">
        <f>IF(Tableau1[[#This Row],[Type de réponse]]='Paramètre (masquer)'!$A$10,Tableau1[[#This Row],[Période de début *]],"")</f>
        <v/>
      </c>
      <c r="AD222" s="78" t="str">
        <f>IF(Tableau1[[#This Row],[Type de réponse]]='Paramètre (masquer)'!$A$10,Tableau1[[#This Row],[Période de fin *]],"")</f>
        <v/>
      </c>
      <c r="AE222" s="78" t="str">
        <f>IF(Tableau1[[#This Row],[Type de réponse]]='Paramètre (masquer)'!$A$10,Tableau1[[#This Row],[Nuit
LU/MA]],"")</f>
        <v/>
      </c>
      <c r="AF222" s="78" t="str">
        <f>IF(Tableau1[[#This Row],[Type de réponse]]='Paramètre (masquer)'!$A$10,Tableau1[[#This Row],[Nuit
MA/ME]],"")</f>
        <v/>
      </c>
      <c r="AG222" s="78" t="str">
        <f>IF(Tableau1[[#This Row],[Type de réponse]]='Paramètre (masquer)'!$A$10,Tableau1[[#This Row],[Nuit
ME/JE]],"")</f>
        <v/>
      </c>
      <c r="AH222" s="78" t="str">
        <f>IF(Tableau1[[#This Row],[Type de réponse]]='Paramètre (masquer)'!$A$10,Tableau1[[#This Row],[Nuit JE/VE]],"")</f>
        <v/>
      </c>
      <c r="AI222" s="78" t="str">
        <f>IF(Tableau1[[#This Row],[Type de réponse]]='Paramètre (masquer)'!$A$10,Tableau1[[#This Row],[Nuit
VE/SA]],"")</f>
        <v/>
      </c>
      <c r="AJ222" s="78" t="str">
        <f>IF(Tableau1[[#This Row],[Type de réponse]]='Paramètre (masquer)'!$A$10,Tableau1[[#This Row],[Nuit
SA/DI]],"")</f>
        <v/>
      </c>
      <c r="AK222" s="78" t="str">
        <f>IF(Tableau1[[#This Row],[Type de réponse]]='Paramètre (masquer)'!$A$10,Tableau1[[#This Row],[Nuit
DI/LU]],"")</f>
        <v/>
      </c>
      <c r="AL222" s="76" t="str">
        <f>IF(Tableau1[[#This Row],[Nuit
LU /MA]]="Oui",0,IF(Tableau1[[#This Row],[Nuit
LU /MA]]="Non",1,""))</f>
        <v/>
      </c>
      <c r="AM222" s="76" t="str">
        <f>IF(Tableau1[[#This Row],[Nuit
MA/ ME]]="Oui",0,IF(Tableau1[[#This Row],[Nuit
MA/ ME]]="Non",1,""))</f>
        <v/>
      </c>
      <c r="AN222" s="76" t="str">
        <f>IF(Tableau1[[#This Row],[Nuit
ME/ JE]]="Oui",0,IF(Tableau1[[#This Row],[Nuit
ME/ JE]]="Non",1,""))</f>
        <v/>
      </c>
      <c r="AO222" s="76" t="str">
        <f>IF(Tableau1[[#This Row],[Nuit JE/ VE]]="Oui",0,IF(Tableau1[[#This Row],[Nuit JE/ VE]]="Non",1,""))</f>
        <v/>
      </c>
      <c r="AP222" s="76" t="str">
        <f>IF(Tableau1[[#This Row],[Nuit
VE/ SA]]="Oui",0,IF(Tableau1[[#This Row],[Nuit
VE/ SA]]="Non",1,""))</f>
        <v/>
      </c>
      <c r="AQ222" s="76" t="str">
        <f>IF(Tableau1[[#This Row],[Nuit
SA/ DI]]="Oui",0,IF(Tableau1[[#This Row],[Nuit
SA/ DI]]="Non",1,""))</f>
        <v/>
      </c>
      <c r="AR222" s="76" t="str">
        <f>IF(Tableau1[[#This Row],[Nuit
DI/ LU]]="Oui",0,IF(Tableau1[[#This Row],[Nuit
DI/ LU]]="Non",1,""))</f>
        <v/>
      </c>
      <c r="AS222" s="76" t="str">
        <f>IF(Tableau1[[#This Row],[Type de réponse]]='Paramètre (masquer)'!$A$10,Tableau1[[#This Row],[FE]],"")</f>
        <v/>
      </c>
      <c r="AT222" s="76" t="str">
        <f>_xlfn.CONCAT(Tableau1[[#This Row],[LUN]:[DIM]])</f>
        <v/>
      </c>
      <c r="AU222" s="79"/>
      <c r="AV2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2" s="76" t="e">
        <f>Tableau1[[#This Row],[Nbre de nuits sur la période]]*Tableau1[[#This Row],[Nombre de train accédant / nuit *]]</f>
        <v>#VALUE!</v>
      </c>
      <c r="AY222" s="76" t="e">
        <f>Tableau1[[#This Row],[Uo voies - nuit]]*((59*400/1000)+5)</f>
        <v>#VALUE!</v>
      </c>
    </row>
    <row r="223" spans="1:51" ht="15.75">
      <c r="A223" s="51">
        <f t="shared" si="11"/>
        <v>210</v>
      </c>
      <c r="B223" s="85"/>
      <c r="C223" s="52" t="str">
        <f>IFERROR(VLOOKUP(Tableau1[[#This Row],[Site *
Un fichier Excel par DT]],Tableau7[[#All],[Nom de la gare]:[EIC]],5,FALSE),"")</f>
        <v/>
      </c>
      <c r="D223" s="77"/>
      <c r="E223" s="74"/>
      <c r="F223" s="74"/>
      <c r="G223" s="76"/>
      <c r="H223" s="72" t="str">
        <f>IF(Tableau1[[#This Row],[Régime d''utilisation (Quotidien ? Oui ou Non)]]="Oui","Oui","Non")</f>
        <v>Non</v>
      </c>
      <c r="I223" s="72" t="str">
        <f>IF(Tableau1[[#This Row],[Régime d''utilisation (Quotidien ? Oui ou Non)]]="Oui","Oui","Non")</f>
        <v>Non</v>
      </c>
      <c r="J223" s="72" t="str">
        <f>IF(Tableau1[[#This Row],[Régime d''utilisation (Quotidien ? Oui ou Non)]]="Oui","Oui","Non")</f>
        <v>Non</v>
      </c>
      <c r="K223" s="72" t="str">
        <f>IF(Tableau1[[#This Row],[Régime d''utilisation (Quotidien ? Oui ou Non)]]="Oui","Oui","Non")</f>
        <v>Non</v>
      </c>
      <c r="L223" s="72" t="str">
        <f>IF(Tableau1[[#This Row],[Régime d''utilisation (Quotidien ? Oui ou Non)]]="Oui","Oui","Non")</f>
        <v>Non</v>
      </c>
      <c r="M223" s="72" t="str">
        <f>IF(Tableau1[[#This Row],[Régime d''utilisation (Quotidien ? Oui ou Non)]]="Oui","Oui","Non")</f>
        <v>Non</v>
      </c>
      <c r="N223" s="72" t="str">
        <f>IF(Tableau1[[#This Row],[Régime d''utilisation (Quotidien ? Oui ou Non)]]="Oui","Oui","Non")</f>
        <v>Non</v>
      </c>
      <c r="O223" s="72" t="str">
        <f>IF(Tableau1[[#This Row],[Régime d''utilisation (Quotidien ? Oui ou Non)]]="Oui","Oui","Non")</f>
        <v>Non</v>
      </c>
      <c r="P223" s="76"/>
      <c r="Q223" s="76"/>
      <c r="R223" s="76"/>
      <c r="S223" s="52" t="str">
        <f t="shared" si="9"/>
        <v>Compris entre 00h00 et 5h00</v>
      </c>
      <c r="T223" s="76"/>
      <c r="U223" s="53" t="str">
        <f t="shared" si="10"/>
        <v>Voyageur</v>
      </c>
      <c r="V223" s="76"/>
      <c r="W223" s="76"/>
      <c r="X223" s="76"/>
      <c r="Y223" s="76"/>
      <c r="Z223" s="76"/>
      <c r="AA223" s="76"/>
      <c r="AB223" s="53">
        <f>400</f>
        <v>400</v>
      </c>
      <c r="AC223" s="78" t="str">
        <f>IF(Tableau1[[#This Row],[Type de réponse]]='Paramètre (masquer)'!$A$10,Tableau1[[#This Row],[Période de début *]],"")</f>
        <v/>
      </c>
      <c r="AD223" s="78" t="str">
        <f>IF(Tableau1[[#This Row],[Type de réponse]]='Paramètre (masquer)'!$A$10,Tableau1[[#This Row],[Période de fin *]],"")</f>
        <v/>
      </c>
      <c r="AE223" s="78" t="str">
        <f>IF(Tableau1[[#This Row],[Type de réponse]]='Paramètre (masquer)'!$A$10,Tableau1[[#This Row],[Nuit
LU/MA]],"")</f>
        <v/>
      </c>
      <c r="AF223" s="78" t="str">
        <f>IF(Tableau1[[#This Row],[Type de réponse]]='Paramètre (masquer)'!$A$10,Tableau1[[#This Row],[Nuit
MA/ME]],"")</f>
        <v/>
      </c>
      <c r="AG223" s="78" t="str">
        <f>IF(Tableau1[[#This Row],[Type de réponse]]='Paramètre (masquer)'!$A$10,Tableau1[[#This Row],[Nuit
ME/JE]],"")</f>
        <v/>
      </c>
      <c r="AH223" s="78" t="str">
        <f>IF(Tableau1[[#This Row],[Type de réponse]]='Paramètre (masquer)'!$A$10,Tableau1[[#This Row],[Nuit JE/VE]],"")</f>
        <v/>
      </c>
      <c r="AI223" s="78" t="str">
        <f>IF(Tableau1[[#This Row],[Type de réponse]]='Paramètre (masquer)'!$A$10,Tableau1[[#This Row],[Nuit
VE/SA]],"")</f>
        <v/>
      </c>
      <c r="AJ223" s="78" t="str">
        <f>IF(Tableau1[[#This Row],[Type de réponse]]='Paramètre (masquer)'!$A$10,Tableau1[[#This Row],[Nuit
SA/DI]],"")</f>
        <v/>
      </c>
      <c r="AK223" s="78" t="str">
        <f>IF(Tableau1[[#This Row],[Type de réponse]]='Paramètre (masquer)'!$A$10,Tableau1[[#This Row],[Nuit
DI/LU]],"")</f>
        <v/>
      </c>
      <c r="AL223" s="76" t="str">
        <f>IF(Tableau1[[#This Row],[Nuit
LU /MA]]="Oui",0,IF(Tableau1[[#This Row],[Nuit
LU /MA]]="Non",1,""))</f>
        <v/>
      </c>
      <c r="AM223" s="76" t="str">
        <f>IF(Tableau1[[#This Row],[Nuit
MA/ ME]]="Oui",0,IF(Tableau1[[#This Row],[Nuit
MA/ ME]]="Non",1,""))</f>
        <v/>
      </c>
      <c r="AN223" s="76" t="str">
        <f>IF(Tableau1[[#This Row],[Nuit
ME/ JE]]="Oui",0,IF(Tableau1[[#This Row],[Nuit
ME/ JE]]="Non",1,""))</f>
        <v/>
      </c>
      <c r="AO223" s="76" t="str">
        <f>IF(Tableau1[[#This Row],[Nuit JE/ VE]]="Oui",0,IF(Tableau1[[#This Row],[Nuit JE/ VE]]="Non",1,""))</f>
        <v/>
      </c>
      <c r="AP223" s="76" t="str">
        <f>IF(Tableau1[[#This Row],[Nuit
VE/ SA]]="Oui",0,IF(Tableau1[[#This Row],[Nuit
VE/ SA]]="Non",1,""))</f>
        <v/>
      </c>
      <c r="AQ223" s="76" t="str">
        <f>IF(Tableau1[[#This Row],[Nuit
SA/ DI]]="Oui",0,IF(Tableau1[[#This Row],[Nuit
SA/ DI]]="Non",1,""))</f>
        <v/>
      </c>
      <c r="AR223" s="76" t="str">
        <f>IF(Tableau1[[#This Row],[Nuit
DI/ LU]]="Oui",0,IF(Tableau1[[#This Row],[Nuit
DI/ LU]]="Non",1,""))</f>
        <v/>
      </c>
      <c r="AS223" s="76" t="str">
        <f>IF(Tableau1[[#This Row],[Type de réponse]]='Paramètre (masquer)'!$A$10,Tableau1[[#This Row],[FE]],"")</f>
        <v/>
      </c>
      <c r="AT223" s="76" t="str">
        <f>_xlfn.CONCAT(Tableau1[[#This Row],[LUN]:[DIM]])</f>
        <v/>
      </c>
      <c r="AU223" s="79"/>
      <c r="AV2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3" s="76" t="e">
        <f>Tableau1[[#This Row],[Nbre de nuits sur la période]]*Tableau1[[#This Row],[Nombre de train accédant / nuit *]]</f>
        <v>#VALUE!</v>
      </c>
      <c r="AY223" s="76" t="e">
        <f>Tableau1[[#This Row],[Uo voies - nuit]]*((59*400/1000)+5)</f>
        <v>#VALUE!</v>
      </c>
    </row>
    <row r="224" spans="1:51" ht="15.75">
      <c r="A224" s="51">
        <f t="shared" si="11"/>
        <v>211</v>
      </c>
      <c r="B224" s="85"/>
      <c r="C224" s="52" t="str">
        <f>IFERROR(VLOOKUP(Tableau1[[#This Row],[Site *
Un fichier Excel par DT]],Tableau7[[#All],[Nom de la gare]:[EIC]],5,FALSE),"")</f>
        <v/>
      </c>
      <c r="D224" s="77"/>
      <c r="E224" s="74"/>
      <c r="F224" s="74"/>
      <c r="G224" s="76"/>
      <c r="H224" s="72" t="str">
        <f>IF(Tableau1[[#This Row],[Régime d''utilisation (Quotidien ? Oui ou Non)]]="Oui","Oui","Non")</f>
        <v>Non</v>
      </c>
      <c r="I224" s="72" t="str">
        <f>IF(Tableau1[[#This Row],[Régime d''utilisation (Quotidien ? Oui ou Non)]]="Oui","Oui","Non")</f>
        <v>Non</v>
      </c>
      <c r="J224" s="72" t="str">
        <f>IF(Tableau1[[#This Row],[Régime d''utilisation (Quotidien ? Oui ou Non)]]="Oui","Oui","Non")</f>
        <v>Non</v>
      </c>
      <c r="K224" s="72" t="str">
        <f>IF(Tableau1[[#This Row],[Régime d''utilisation (Quotidien ? Oui ou Non)]]="Oui","Oui","Non")</f>
        <v>Non</v>
      </c>
      <c r="L224" s="72" t="str">
        <f>IF(Tableau1[[#This Row],[Régime d''utilisation (Quotidien ? Oui ou Non)]]="Oui","Oui","Non")</f>
        <v>Non</v>
      </c>
      <c r="M224" s="72" t="str">
        <f>IF(Tableau1[[#This Row],[Régime d''utilisation (Quotidien ? Oui ou Non)]]="Oui","Oui","Non")</f>
        <v>Non</v>
      </c>
      <c r="N224" s="72" t="str">
        <f>IF(Tableau1[[#This Row],[Régime d''utilisation (Quotidien ? Oui ou Non)]]="Oui","Oui","Non")</f>
        <v>Non</v>
      </c>
      <c r="O224" s="72" t="str">
        <f>IF(Tableau1[[#This Row],[Régime d''utilisation (Quotidien ? Oui ou Non)]]="Oui","Oui","Non")</f>
        <v>Non</v>
      </c>
      <c r="P224" s="76"/>
      <c r="Q224" s="76"/>
      <c r="R224" s="76"/>
      <c r="S224" s="52" t="str">
        <f t="shared" si="9"/>
        <v>Compris entre 00h00 et 5h00</v>
      </c>
      <c r="T224" s="76"/>
      <c r="U224" s="53" t="str">
        <f t="shared" si="10"/>
        <v>Voyageur</v>
      </c>
      <c r="V224" s="76"/>
      <c r="W224" s="76"/>
      <c r="X224" s="76"/>
      <c r="Y224" s="76"/>
      <c r="Z224" s="76"/>
      <c r="AA224" s="76"/>
      <c r="AB224" s="53">
        <f>400</f>
        <v>400</v>
      </c>
      <c r="AC224" s="78" t="str">
        <f>IF(Tableau1[[#This Row],[Type de réponse]]='Paramètre (masquer)'!$A$10,Tableau1[[#This Row],[Période de début *]],"")</f>
        <v/>
      </c>
      <c r="AD224" s="78" t="str">
        <f>IF(Tableau1[[#This Row],[Type de réponse]]='Paramètre (masquer)'!$A$10,Tableau1[[#This Row],[Période de fin *]],"")</f>
        <v/>
      </c>
      <c r="AE224" s="78" t="str">
        <f>IF(Tableau1[[#This Row],[Type de réponse]]='Paramètre (masquer)'!$A$10,Tableau1[[#This Row],[Nuit
LU/MA]],"")</f>
        <v/>
      </c>
      <c r="AF224" s="78" t="str">
        <f>IF(Tableau1[[#This Row],[Type de réponse]]='Paramètre (masquer)'!$A$10,Tableau1[[#This Row],[Nuit
MA/ME]],"")</f>
        <v/>
      </c>
      <c r="AG224" s="78" t="str">
        <f>IF(Tableau1[[#This Row],[Type de réponse]]='Paramètre (masquer)'!$A$10,Tableau1[[#This Row],[Nuit
ME/JE]],"")</f>
        <v/>
      </c>
      <c r="AH224" s="78" t="str">
        <f>IF(Tableau1[[#This Row],[Type de réponse]]='Paramètre (masquer)'!$A$10,Tableau1[[#This Row],[Nuit JE/VE]],"")</f>
        <v/>
      </c>
      <c r="AI224" s="78" t="str">
        <f>IF(Tableau1[[#This Row],[Type de réponse]]='Paramètre (masquer)'!$A$10,Tableau1[[#This Row],[Nuit
VE/SA]],"")</f>
        <v/>
      </c>
      <c r="AJ224" s="78" t="str">
        <f>IF(Tableau1[[#This Row],[Type de réponse]]='Paramètre (masquer)'!$A$10,Tableau1[[#This Row],[Nuit
SA/DI]],"")</f>
        <v/>
      </c>
      <c r="AK224" s="78" t="str">
        <f>IF(Tableau1[[#This Row],[Type de réponse]]='Paramètre (masquer)'!$A$10,Tableau1[[#This Row],[Nuit
DI/LU]],"")</f>
        <v/>
      </c>
      <c r="AL224" s="76" t="str">
        <f>IF(Tableau1[[#This Row],[Nuit
LU /MA]]="Oui",0,IF(Tableau1[[#This Row],[Nuit
LU /MA]]="Non",1,""))</f>
        <v/>
      </c>
      <c r="AM224" s="76" t="str">
        <f>IF(Tableau1[[#This Row],[Nuit
MA/ ME]]="Oui",0,IF(Tableau1[[#This Row],[Nuit
MA/ ME]]="Non",1,""))</f>
        <v/>
      </c>
      <c r="AN224" s="76" t="str">
        <f>IF(Tableau1[[#This Row],[Nuit
ME/ JE]]="Oui",0,IF(Tableau1[[#This Row],[Nuit
ME/ JE]]="Non",1,""))</f>
        <v/>
      </c>
      <c r="AO224" s="76" t="str">
        <f>IF(Tableau1[[#This Row],[Nuit JE/ VE]]="Oui",0,IF(Tableau1[[#This Row],[Nuit JE/ VE]]="Non",1,""))</f>
        <v/>
      </c>
      <c r="AP224" s="76" t="str">
        <f>IF(Tableau1[[#This Row],[Nuit
VE/ SA]]="Oui",0,IF(Tableau1[[#This Row],[Nuit
VE/ SA]]="Non",1,""))</f>
        <v/>
      </c>
      <c r="AQ224" s="76" t="str">
        <f>IF(Tableau1[[#This Row],[Nuit
SA/ DI]]="Oui",0,IF(Tableau1[[#This Row],[Nuit
SA/ DI]]="Non",1,""))</f>
        <v/>
      </c>
      <c r="AR224" s="76" t="str">
        <f>IF(Tableau1[[#This Row],[Nuit
DI/ LU]]="Oui",0,IF(Tableau1[[#This Row],[Nuit
DI/ LU]]="Non",1,""))</f>
        <v/>
      </c>
      <c r="AS224" s="76" t="str">
        <f>IF(Tableau1[[#This Row],[Type de réponse]]='Paramètre (masquer)'!$A$10,Tableau1[[#This Row],[FE]],"")</f>
        <v/>
      </c>
      <c r="AT224" s="76" t="str">
        <f>_xlfn.CONCAT(Tableau1[[#This Row],[LUN]:[DIM]])</f>
        <v/>
      </c>
      <c r="AU224" s="79"/>
      <c r="AV2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4" s="76" t="e">
        <f>Tableau1[[#This Row],[Nbre de nuits sur la période]]*Tableau1[[#This Row],[Nombre de train accédant / nuit *]]</f>
        <v>#VALUE!</v>
      </c>
      <c r="AY224" s="76" t="e">
        <f>Tableau1[[#This Row],[Uo voies - nuit]]*((59*400/1000)+5)</f>
        <v>#VALUE!</v>
      </c>
    </row>
    <row r="225" spans="1:51" ht="15.75">
      <c r="A225" s="51">
        <f t="shared" si="11"/>
        <v>212</v>
      </c>
      <c r="B225" s="85"/>
      <c r="C225" s="52" t="str">
        <f>IFERROR(VLOOKUP(Tableau1[[#This Row],[Site *
Un fichier Excel par DT]],Tableau7[[#All],[Nom de la gare]:[EIC]],5,FALSE),"")</f>
        <v/>
      </c>
      <c r="D225" s="77"/>
      <c r="E225" s="74"/>
      <c r="F225" s="74"/>
      <c r="G225" s="76"/>
      <c r="H225" s="72" t="str">
        <f>IF(Tableau1[[#This Row],[Régime d''utilisation (Quotidien ? Oui ou Non)]]="Oui","Oui","Non")</f>
        <v>Non</v>
      </c>
      <c r="I225" s="72" t="str">
        <f>IF(Tableau1[[#This Row],[Régime d''utilisation (Quotidien ? Oui ou Non)]]="Oui","Oui","Non")</f>
        <v>Non</v>
      </c>
      <c r="J225" s="72" t="str">
        <f>IF(Tableau1[[#This Row],[Régime d''utilisation (Quotidien ? Oui ou Non)]]="Oui","Oui","Non")</f>
        <v>Non</v>
      </c>
      <c r="K225" s="72" t="str">
        <f>IF(Tableau1[[#This Row],[Régime d''utilisation (Quotidien ? Oui ou Non)]]="Oui","Oui","Non")</f>
        <v>Non</v>
      </c>
      <c r="L225" s="72" t="str">
        <f>IF(Tableau1[[#This Row],[Régime d''utilisation (Quotidien ? Oui ou Non)]]="Oui","Oui","Non")</f>
        <v>Non</v>
      </c>
      <c r="M225" s="72" t="str">
        <f>IF(Tableau1[[#This Row],[Régime d''utilisation (Quotidien ? Oui ou Non)]]="Oui","Oui","Non")</f>
        <v>Non</v>
      </c>
      <c r="N225" s="72" t="str">
        <f>IF(Tableau1[[#This Row],[Régime d''utilisation (Quotidien ? Oui ou Non)]]="Oui","Oui","Non")</f>
        <v>Non</v>
      </c>
      <c r="O225" s="72" t="str">
        <f>IF(Tableau1[[#This Row],[Régime d''utilisation (Quotidien ? Oui ou Non)]]="Oui","Oui","Non")</f>
        <v>Non</v>
      </c>
      <c r="P225" s="76"/>
      <c r="Q225" s="76"/>
      <c r="R225" s="76"/>
      <c r="S225" s="52" t="str">
        <f t="shared" si="9"/>
        <v>Compris entre 00h00 et 5h00</v>
      </c>
      <c r="T225" s="76"/>
      <c r="U225" s="53" t="str">
        <f t="shared" si="10"/>
        <v>Voyageur</v>
      </c>
      <c r="V225" s="76"/>
      <c r="W225" s="76"/>
      <c r="X225" s="76"/>
      <c r="Y225" s="76"/>
      <c r="Z225" s="76"/>
      <c r="AA225" s="76"/>
      <c r="AB225" s="53">
        <f>400</f>
        <v>400</v>
      </c>
      <c r="AC225" s="78" t="str">
        <f>IF(Tableau1[[#This Row],[Type de réponse]]='Paramètre (masquer)'!$A$10,Tableau1[[#This Row],[Période de début *]],"")</f>
        <v/>
      </c>
      <c r="AD225" s="78" t="str">
        <f>IF(Tableau1[[#This Row],[Type de réponse]]='Paramètre (masquer)'!$A$10,Tableau1[[#This Row],[Période de fin *]],"")</f>
        <v/>
      </c>
      <c r="AE225" s="78" t="str">
        <f>IF(Tableau1[[#This Row],[Type de réponse]]='Paramètre (masquer)'!$A$10,Tableau1[[#This Row],[Nuit
LU/MA]],"")</f>
        <v/>
      </c>
      <c r="AF225" s="78" t="str">
        <f>IF(Tableau1[[#This Row],[Type de réponse]]='Paramètre (masquer)'!$A$10,Tableau1[[#This Row],[Nuit
MA/ME]],"")</f>
        <v/>
      </c>
      <c r="AG225" s="78" t="str">
        <f>IF(Tableau1[[#This Row],[Type de réponse]]='Paramètre (masquer)'!$A$10,Tableau1[[#This Row],[Nuit
ME/JE]],"")</f>
        <v/>
      </c>
      <c r="AH225" s="78" t="str">
        <f>IF(Tableau1[[#This Row],[Type de réponse]]='Paramètre (masquer)'!$A$10,Tableau1[[#This Row],[Nuit JE/VE]],"")</f>
        <v/>
      </c>
      <c r="AI225" s="78" t="str">
        <f>IF(Tableau1[[#This Row],[Type de réponse]]='Paramètre (masquer)'!$A$10,Tableau1[[#This Row],[Nuit
VE/SA]],"")</f>
        <v/>
      </c>
      <c r="AJ225" s="78" t="str">
        <f>IF(Tableau1[[#This Row],[Type de réponse]]='Paramètre (masquer)'!$A$10,Tableau1[[#This Row],[Nuit
SA/DI]],"")</f>
        <v/>
      </c>
      <c r="AK225" s="78" t="str">
        <f>IF(Tableau1[[#This Row],[Type de réponse]]='Paramètre (masquer)'!$A$10,Tableau1[[#This Row],[Nuit
DI/LU]],"")</f>
        <v/>
      </c>
      <c r="AL225" s="76" t="str">
        <f>IF(Tableau1[[#This Row],[Nuit
LU /MA]]="Oui",0,IF(Tableau1[[#This Row],[Nuit
LU /MA]]="Non",1,""))</f>
        <v/>
      </c>
      <c r="AM225" s="76" t="str">
        <f>IF(Tableau1[[#This Row],[Nuit
MA/ ME]]="Oui",0,IF(Tableau1[[#This Row],[Nuit
MA/ ME]]="Non",1,""))</f>
        <v/>
      </c>
      <c r="AN225" s="76" t="str">
        <f>IF(Tableau1[[#This Row],[Nuit
ME/ JE]]="Oui",0,IF(Tableau1[[#This Row],[Nuit
ME/ JE]]="Non",1,""))</f>
        <v/>
      </c>
      <c r="AO225" s="76" t="str">
        <f>IF(Tableau1[[#This Row],[Nuit JE/ VE]]="Oui",0,IF(Tableau1[[#This Row],[Nuit JE/ VE]]="Non",1,""))</f>
        <v/>
      </c>
      <c r="AP225" s="76" t="str">
        <f>IF(Tableau1[[#This Row],[Nuit
VE/ SA]]="Oui",0,IF(Tableau1[[#This Row],[Nuit
VE/ SA]]="Non",1,""))</f>
        <v/>
      </c>
      <c r="AQ225" s="76" t="str">
        <f>IF(Tableau1[[#This Row],[Nuit
SA/ DI]]="Oui",0,IF(Tableau1[[#This Row],[Nuit
SA/ DI]]="Non",1,""))</f>
        <v/>
      </c>
      <c r="AR225" s="76" t="str">
        <f>IF(Tableau1[[#This Row],[Nuit
DI/ LU]]="Oui",0,IF(Tableau1[[#This Row],[Nuit
DI/ LU]]="Non",1,""))</f>
        <v/>
      </c>
      <c r="AS225" s="76" t="str">
        <f>IF(Tableau1[[#This Row],[Type de réponse]]='Paramètre (masquer)'!$A$10,Tableau1[[#This Row],[FE]],"")</f>
        <v/>
      </c>
      <c r="AT225" s="76" t="str">
        <f>_xlfn.CONCAT(Tableau1[[#This Row],[LUN]:[DIM]])</f>
        <v/>
      </c>
      <c r="AU225" s="79"/>
      <c r="AV2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5" s="76" t="e">
        <f>Tableau1[[#This Row],[Nbre de nuits sur la période]]*Tableau1[[#This Row],[Nombre de train accédant / nuit *]]</f>
        <v>#VALUE!</v>
      </c>
      <c r="AY225" s="76" t="e">
        <f>Tableau1[[#This Row],[Uo voies - nuit]]*((59*400/1000)+5)</f>
        <v>#VALUE!</v>
      </c>
    </row>
    <row r="226" spans="1:51" ht="15.75">
      <c r="A226" s="51">
        <f t="shared" si="11"/>
        <v>213</v>
      </c>
      <c r="B226" s="85"/>
      <c r="C226" s="52" t="str">
        <f>IFERROR(VLOOKUP(Tableau1[[#This Row],[Site *
Un fichier Excel par DT]],Tableau7[[#All],[Nom de la gare]:[EIC]],5,FALSE),"")</f>
        <v/>
      </c>
      <c r="D226" s="77"/>
      <c r="E226" s="74"/>
      <c r="F226" s="74"/>
      <c r="G226" s="76"/>
      <c r="H226" s="72" t="str">
        <f>IF(Tableau1[[#This Row],[Régime d''utilisation (Quotidien ? Oui ou Non)]]="Oui","Oui","Non")</f>
        <v>Non</v>
      </c>
      <c r="I226" s="72" t="str">
        <f>IF(Tableau1[[#This Row],[Régime d''utilisation (Quotidien ? Oui ou Non)]]="Oui","Oui","Non")</f>
        <v>Non</v>
      </c>
      <c r="J226" s="72" t="str">
        <f>IF(Tableau1[[#This Row],[Régime d''utilisation (Quotidien ? Oui ou Non)]]="Oui","Oui","Non")</f>
        <v>Non</v>
      </c>
      <c r="K226" s="72" t="str">
        <f>IF(Tableau1[[#This Row],[Régime d''utilisation (Quotidien ? Oui ou Non)]]="Oui","Oui","Non")</f>
        <v>Non</v>
      </c>
      <c r="L226" s="72" t="str">
        <f>IF(Tableau1[[#This Row],[Régime d''utilisation (Quotidien ? Oui ou Non)]]="Oui","Oui","Non")</f>
        <v>Non</v>
      </c>
      <c r="M226" s="72" t="str">
        <f>IF(Tableau1[[#This Row],[Régime d''utilisation (Quotidien ? Oui ou Non)]]="Oui","Oui","Non")</f>
        <v>Non</v>
      </c>
      <c r="N226" s="72" t="str">
        <f>IF(Tableau1[[#This Row],[Régime d''utilisation (Quotidien ? Oui ou Non)]]="Oui","Oui","Non")</f>
        <v>Non</v>
      </c>
      <c r="O226" s="72" t="str">
        <f>IF(Tableau1[[#This Row],[Régime d''utilisation (Quotidien ? Oui ou Non)]]="Oui","Oui","Non")</f>
        <v>Non</v>
      </c>
      <c r="P226" s="76"/>
      <c r="Q226" s="76"/>
      <c r="R226" s="76"/>
      <c r="S226" s="52" t="str">
        <f t="shared" si="9"/>
        <v>Compris entre 00h00 et 5h00</v>
      </c>
      <c r="T226" s="76"/>
      <c r="U226" s="53" t="str">
        <f t="shared" si="10"/>
        <v>Voyageur</v>
      </c>
      <c r="V226" s="76"/>
      <c r="W226" s="76"/>
      <c r="X226" s="76"/>
      <c r="Y226" s="76"/>
      <c r="Z226" s="76"/>
      <c r="AA226" s="76"/>
      <c r="AB226" s="53">
        <f>400</f>
        <v>400</v>
      </c>
      <c r="AC226" s="78" t="str">
        <f>IF(Tableau1[[#This Row],[Type de réponse]]='Paramètre (masquer)'!$A$10,Tableau1[[#This Row],[Période de début *]],"")</f>
        <v/>
      </c>
      <c r="AD226" s="78" t="str">
        <f>IF(Tableau1[[#This Row],[Type de réponse]]='Paramètre (masquer)'!$A$10,Tableau1[[#This Row],[Période de fin *]],"")</f>
        <v/>
      </c>
      <c r="AE226" s="78" t="str">
        <f>IF(Tableau1[[#This Row],[Type de réponse]]='Paramètre (masquer)'!$A$10,Tableau1[[#This Row],[Nuit
LU/MA]],"")</f>
        <v/>
      </c>
      <c r="AF226" s="78" t="str">
        <f>IF(Tableau1[[#This Row],[Type de réponse]]='Paramètre (masquer)'!$A$10,Tableau1[[#This Row],[Nuit
MA/ME]],"")</f>
        <v/>
      </c>
      <c r="AG226" s="78" t="str">
        <f>IF(Tableau1[[#This Row],[Type de réponse]]='Paramètre (masquer)'!$A$10,Tableau1[[#This Row],[Nuit
ME/JE]],"")</f>
        <v/>
      </c>
      <c r="AH226" s="78" t="str">
        <f>IF(Tableau1[[#This Row],[Type de réponse]]='Paramètre (masquer)'!$A$10,Tableau1[[#This Row],[Nuit JE/VE]],"")</f>
        <v/>
      </c>
      <c r="AI226" s="78" t="str">
        <f>IF(Tableau1[[#This Row],[Type de réponse]]='Paramètre (masquer)'!$A$10,Tableau1[[#This Row],[Nuit
VE/SA]],"")</f>
        <v/>
      </c>
      <c r="AJ226" s="78" t="str">
        <f>IF(Tableau1[[#This Row],[Type de réponse]]='Paramètre (masquer)'!$A$10,Tableau1[[#This Row],[Nuit
SA/DI]],"")</f>
        <v/>
      </c>
      <c r="AK226" s="78" t="str">
        <f>IF(Tableau1[[#This Row],[Type de réponse]]='Paramètre (masquer)'!$A$10,Tableau1[[#This Row],[Nuit
DI/LU]],"")</f>
        <v/>
      </c>
      <c r="AL226" s="76" t="str">
        <f>IF(Tableau1[[#This Row],[Nuit
LU /MA]]="Oui",0,IF(Tableau1[[#This Row],[Nuit
LU /MA]]="Non",1,""))</f>
        <v/>
      </c>
      <c r="AM226" s="76" t="str">
        <f>IF(Tableau1[[#This Row],[Nuit
MA/ ME]]="Oui",0,IF(Tableau1[[#This Row],[Nuit
MA/ ME]]="Non",1,""))</f>
        <v/>
      </c>
      <c r="AN226" s="76" t="str">
        <f>IF(Tableau1[[#This Row],[Nuit
ME/ JE]]="Oui",0,IF(Tableau1[[#This Row],[Nuit
ME/ JE]]="Non",1,""))</f>
        <v/>
      </c>
      <c r="AO226" s="76" t="str">
        <f>IF(Tableau1[[#This Row],[Nuit JE/ VE]]="Oui",0,IF(Tableau1[[#This Row],[Nuit JE/ VE]]="Non",1,""))</f>
        <v/>
      </c>
      <c r="AP226" s="76" t="str">
        <f>IF(Tableau1[[#This Row],[Nuit
VE/ SA]]="Oui",0,IF(Tableau1[[#This Row],[Nuit
VE/ SA]]="Non",1,""))</f>
        <v/>
      </c>
      <c r="AQ226" s="76" t="str">
        <f>IF(Tableau1[[#This Row],[Nuit
SA/ DI]]="Oui",0,IF(Tableau1[[#This Row],[Nuit
SA/ DI]]="Non",1,""))</f>
        <v/>
      </c>
      <c r="AR226" s="76" t="str">
        <f>IF(Tableau1[[#This Row],[Nuit
DI/ LU]]="Oui",0,IF(Tableau1[[#This Row],[Nuit
DI/ LU]]="Non",1,""))</f>
        <v/>
      </c>
      <c r="AS226" s="76" t="str">
        <f>IF(Tableau1[[#This Row],[Type de réponse]]='Paramètre (masquer)'!$A$10,Tableau1[[#This Row],[FE]],"")</f>
        <v/>
      </c>
      <c r="AT226" s="76" t="str">
        <f>_xlfn.CONCAT(Tableau1[[#This Row],[LUN]:[DIM]])</f>
        <v/>
      </c>
      <c r="AU226" s="79"/>
      <c r="AV2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6" s="76" t="e">
        <f>Tableau1[[#This Row],[Nbre de nuits sur la période]]*Tableau1[[#This Row],[Nombre de train accédant / nuit *]]</f>
        <v>#VALUE!</v>
      </c>
      <c r="AY226" s="76" t="e">
        <f>Tableau1[[#This Row],[Uo voies - nuit]]*((59*400/1000)+5)</f>
        <v>#VALUE!</v>
      </c>
    </row>
    <row r="227" spans="1:51" ht="15.75">
      <c r="A227" s="51">
        <f t="shared" si="11"/>
        <v>214</v>
      </c>
      <c r="B227" s="85"/>
      <c r="C227" s="52" t="str">
        <f>IFERROR(VLOOKUP(Tableau1[[#This Row],[Site *
Un fichier Excel par DT]],Tableau7[[#All],[Nom de la gare]:[EIC]],5,FALSE),"")</f>
        <v/>
      </c>
      <c r="D227" s="77"/>
      <c r="E227" s="74"/>
      <c r="F227" s="74"/>
      <c r="G227" s="76"/>
      <c r="H227" s="72" t="str">
        <f>IF(Tableau1[[#This Row],[Régime d''utilisation (Quotidien ? Oui ou Non)]]="Oui","Oui","Non")</f>
        <v>Non</v>
      </c>
      <c r="I227" s="72" t="str">
        <f>IF(Tableau1[[#This Row],[Régime d''utilisation (Quotidien ? Oui ou Non)]]="Oui","Oui","Non")</f>
        <v>Non</v>
      </c>
      <c r="J227" s="72" t="str">
        <f>IF(Tableau1[[#This Row],[Régime d''utilisation (Quotidien ? Oui ou Non)]]="Oui","Oui","Non")</f>
        <v>Non</v>
      </c>
      <c r="K227" s="72" t="str">
        <f>IF(Tableau1[[#This Row],[Régime d''utilisation (Quotidien ? Oui ou Non)]]="Oui","Oui","Non")</f>
        <v>Non</v>
      </c>
      <c r="L227" s="72" t="str">
        <f>IF(Tableau1[[#This Row],[Régime d''utilisation (Quotidien ? Oui ou Non)]]="Oui","Oui","Non")</f>
        <v>Non</v>
      </c>
      <c r="M227" s="72" t="str">
        <f>IF(Tableau1[[#This Row],[Régime d''utilisation (Quotidien ? Oui ou Non)]]="Oui","Oui","Non")</f>
        <v>Non</v>
      </c>
      <c r="N227" s="72" t="str">
        <f>IF(Tableau1[[#This Row],[Régime d''utilisation (Quotidien ? Oui ou Non)]]="Oui","Oui","Non")</f>
        <v>Non</v>
      </c>
      <c r="O227" s="72" t="str">
        <f>IF(Tableau1[[#This Row],[Régime d''utilisation (Quotidien ? Oui ou Non)]]="Oui","Oui","Non")</f>
        <v>Non</v>
      </c>
      <c r="P227" s="76"/>
      <c r="Q227" s="76"/>
      <c r="R227" s="76"/>
      <c r="S227" s="52" t="str">
        <f t="shared" si="9"/>
        <v>Compris entre 00h00 et 5h00</v>
      </c>
      <c r="T227" s="76"/>
      <c r="U227" s="53" t="str">
        <f t="shared" si="10"/>
        <v>Voyageur</v>
      </c>
      <c r="V227" s="76"/>
      <c r="W227" s="76"/>
      <c r="X227" s="76"/>
      <c r="Y227" s="76"/>
      <c r="Z227" s="76"/>
      <c r="AA227" s="76"/>
      <c r="AB227" s="53">
        <f>400</f>
        <v>400</v>
      </c>
      <c r="AC227" s="78" t="str">
        <f>IF(Tableau1[[#This Row],[Type de réponse]]='Paramètre (masquer)'!$A$10,Tableau1[[#This Row],[Période de début *]],"")</f>
        <v/>
      </c>
      <c r="AD227" s="78" t="str">
        <f>IF(Tableau1[[#This Row],[Type de réponse]]='Paramètre (masquer)'!$A$10,Tableau1[[#This Row],[Période de fin *]],"")</f>
        <v/>
      </c>
      <c r="AE227" s="78" t="str">
        <f>IF(Tableau1[[#This Row],[Type de réponse]]='Paramètre (masquer)'!$A$10,Tableau1[[#This Row],[Nuit
LU/MA]],"")</f>
        <v/>
      </c>
      <c r="AF227" s="78" t="str">
        <f>IF(Tableau1[[#This Row],[Type de réponse]]='Paramètre (masquer)'!$A$10,Tableau1[[#This Row],[Nuit
MA/ME]],"")</f>
        <v/>
      </c>
      <c r="AG227" s="78" t="str">
        <f>IF(Tableau1[[#This Row],[Type de réponse]]='Paramètre (masquer)'!$A$10,Tableau1[[#This Row],[Nuit
ME/JE]],"")</f>
        <v/>
      </c>
      <c r="AH227" s="78" t="str">
        <f>IF(Tableau1[[#This Row],[Type de réponse]]='Paramètre (masquer)'!$A$10,Tableau1[[#This Row],[Nuit JE/VE]],"")</f>
        <v/>
      </c>
      <c r="AI227" s="78" t="str">
        <f>IF(Tableau1[[#This Row],[Type de réponse]]='Paramètre (masquer)'!$A$10,Tableau1[[#This Row],[Nuit
VE/SA]],"")</f>
        <v/>
      </c>
      <c r="AJ227" s="78" t="str">
        <f>IF(Tableau1[[#This Row],[Type de réponse]]='Paramètre (masquer)'!$A$10,Tableau1[[#This Row],[Nuit
SA/DI]],"")</f>
        <v/>
      </c>
      <c r="AK227" s="78" t="str">
        <f>IF(Tableau1[[#This Row],[Type de réponse]]='Paramètre (masquer)'!$A$10,Tableau1[[#This Row],[Nuit
DI/LU]],"")</f>
        <v/>
      </c>
      <c r="AL227" s="76" t="str">
        <f>IF(Tableau1[[#This Row],[Nuit
LU /MA]]="Oui",0,IF(Tableau1[[#This Row],[Nuit
LU /MA]]="Non",1,""))</f>
        <v/>
      </c>
      <c r="AM227" s="76" t="str">
        <f>IF(Tableau1[[#This Row],[Nuit
MA/ ME]]="Oui",0,IF(Tableau1[[#This Row],[Nuit
MA/ ME]]="Non",1,""))</f>
        <v/>
      </c>
      <c r="AN227" s="76" t="str">
        <f>IF(Tableau1[[#This Row],[Nuit
ME/ JE]]="Oui",0,IF(Tableau1[[#This Row],[Nuit
ME/ JE]]="Non",1,""))</f>
        <v/>
      </c>
      <c r="AO227" s="76" t="str">
        <f>IF(Tableau1[[#This Row],[Nuit JE/ VE]]="Oui",0,IF(Tableau1[[#This Row],[Nuit JE/ VE]]="Non",1,""))</f>
        <v/>
      </c>
      <c r="AP227" s="76" t="str">
        <f>IF(Tableau1[[#This Row],[Nuit
VE/ SA]]="Oui",0,IF(Tableau1[[#This Row],[Nuit
VE/ SA]]="Non",1,""))</f>
        <v/>
      </c>
      <c r="AQ227" s="76" t="str">
        <f>IF(Tableau1[[#This Row],[Nuit
SA/ DI]]="Oui",0,IF(Tableau1[[#This Row],[Nuit
SA/ DI]]="Non",1,""))</f>
        <v/>
      </c>
      <c r="AR227" s="76" t="str">
        <f>IF(Tableau1[[#This Row],[Nuit
DI/ LU]]="Oui",0,IF(Tableau1[[#This Row],[Nuit
DI/ LU]]="Non",1,""))</f>
        <v/>
      </c>
      <c r="AS227" s="76" t="str">
        <f>IF(Tableau1[[#This Row],[Type de réponse]]='Paramètre (masquer)'!$A$10,Tableau1[[#This Row],[FE]],"")</f>
        <v/>
      </c>
      <c r="AT227" s="76" t="str">
        <f>_xlfn.CONCAT(Tableau1[[#This Row],[LUN]:[DIM]])</f>
        <v/>
      </c>
      <c r="AU227" s="79"/>
      <c r="AV2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7" s="76" t="e">
        <f>Tableau1[[#This Row],[Nbre de nuits sur la période]]*Tableau1[[#This Row],[Nombre de train accédant / nuit *]]</f>
        <v>#VALUE!</v>
      </c>
      <c r="AY227" s="76" t="e">
        <f>Tableau1[[#This Row],[Uo voies - nuit]]*((59*400/1000)+5)</f>
        <v>#VALUE!</v>
      </c>
    </row>
    <row r="228" spans="1:51" ht="15.75">
      <c r="A228" s="51">
        <f t="shared" si="11"/>
        <v>215</v>
      </c>
      <c r="B228" s="85"/>
      <c r="C228" s="52" t="str">
        <f>IFERROR(VLOOKUP(Tableau1[[#This Row],[Site *
Un fichier Excel par DT]],Tableau7[[#All],[Nom de la gare]:[EIC]],5,FALSE),"")</f>
        <v/>
      </c>
      <c r="D228" s="77"/>
      <c r="E228" s="74"/>
      <c r="F228" s="74"/>
      <c r="G228" s="76"/>
      <c r="H228" s="72" t="str">
        <f>IF(Tableau1[[#This Row],[Régime d''utilisation (Quotidien ? Oui ou Non)]]="Oui","Oui","Non")</f>
        <v>Non</v>
      </c>
      <c r="I228" s="72" t="str">
        <f>IF(Tableau1[[#This Row],[Régime d''utilisation (Quotidien ? Oui ou Non)]]="Oui","Oui","Non")</f>
        <v>Non</v>
      </c>
      <c r="J228" s="72" t="str">
        <f>IF(Tableau1[[#This Row],[Régime d''utilisation (Quotidien ? Oui ou Non)]]="Oui","Oui","Non")</f>
        <v>Non</v>
      </c>
      <c r="K228" s="72" t="str">
        <f>IF(Tableau1[[#This Row],[Régime d''utilisation (Quotidien ? Oui ou Non)]]="Oui","Oui","Non")</f>
        <v>Non</v>
      </c>
      <c r="L228" s="72" t="str">
        <f>IF(Tableau1[[#This Row],[Régime d''utilisation (Quotidien ? Oui ou Non)]]="Oui","Oui","Non")</f>
        <v>Non</v>
      </c>
      <c r="M228" s="72" t="str">
        <f>IF(Tableau1[[#This Row],[Régime d''utilisation (Quotidien ? Oui ou Non)]]="Oui","Oui","Non")</f>
        <v>Non</v>
      </c>
      <c r="N228" s="72" t="str">
        <f>IF(Tableau1[[#This Row],[Régime d''utilisation (Quotidien ? Oui ou Non)]]="Oui","Oui","Non")</f>
        <v>Non</v>
      </c>
      <c r="O228" s="72" t="str">
        <f>IF(Tableau1[[#This Row],[Régime d''utilisation (Quotidien ? Oui ou Non)]]="Oui","Oui","Non")</f>
        <v>Non</v>
      </c>
      <c r="P228" s="76"/>
      <c r="Q228" s="76"/>
      <c r="R228" s="76"/>
      <c r="S228" s="52" t="str">
        <f t="shared" si="9"/>
        <v>Compris entre 00h00 et 5h00</v>
      </c>
      <c r="T228" s="76"/>
      <c r="U228" s="53" t="str">
        <f t="shared" si="10"/>
        <v>Voyageur</v>
      </c>
      <c r="V228" s="76"/>
      <c r="W228" s="76"/>
      <c r="X228" s="76"/>
      <c r="Y228" s="76"/>
      <c r="Z228" s="76"/>
      <c r="AA228" s="76"/>
      <c r="AB228" s="53">
        <f>400</f>
        <v>400</v>
      </c>
      <c r="AC228" s="78" t="str">
        <f>IF(Tableau1[[#This Row],[Type de réponse]]='Paramètre (masquer)'!$A$10,Tableau1[[#This Row],[Période de début *]],"")</f>
        <v/>
      </c>
      <c r="AD228" s="78" t="str">
        <f>IF(Tableau1[[#This Row],[Type de réponse]]='Paramètre (masquer)'!$A$10,Tableau1[[#This Row],[Période de fin *]],"")</f>
        <v/>
      </c>
      <c r="AE228" s="78" t="str">
        <f>IF(Tableau1[[#This Row],[Type de réponse]]='Paramètre (masquer)'!$A$10,Tableau1[[#This Row],[Nuit
LU/MA]],"")</f>
        <v/>
      </c>
      <c r="AF228" s="78" t="str">
        <f>IF(Tableau1[[#This Row],[Type de réponse]]='Paramètre (masquer)'!$A$10,Tableau1[[#This Row],[Nuit
MA/ME]],"")</f>
        <v/>
      </c>
      <c r="AG228" s="78" t="str">
        <f>IF(Tableau1[[#This Row],[Type de réponse]]='Paramètre (masquer)'!$A$10,Tableau1[[#This Row],[Nuit
ME/JE]],"")</f>
        <v/>
      </c>
      <c r="AH228" s="78" t="str">
        <f>IF(Tableau1[[#This Row],[Type de réponse]]='Paramètre (masquer)'!$A$10,Tableau1[[#This Row],[Nuit JE/VE]],"")</f>
        <v/>
      </c>
      <c r="AI228" s="78" t="str">
        <f>IF(Tableau1[[#This Row],[Type de réponse]]='Paramètre (masquer)'!$A$10,Tableau1[[#This Row],[Nuit
VE/SA]],"")</f>
        <v/>
      </c>
      <c r="AJ228" s="78" t="str">
        <f>IF(Tableau1[[#This Row],[Type de réponse]]='Paramètre (masquer)'!$A$10,Tableau1[[#This Row],[Nuit
SA/DI]],"")</f>
        <v/>
      </c>
      <c r="AK228" s="78" t="str">
        <f>IF(Tableau1[[#This Row],[Type de réponse]]='Paramètre (masquer)'!$A$10,Tableau1[[#This Row],[Nuit
DI/LU]],"")</f>
        <v/>
      </c>
      <c r="AL228" s="76" t="str">
        <f>IF(Tableau1[[#This Row],[Nuit
LU /MA]]="Oui",0,IF(Tableau1[[#This Row],[Nuit
LU /MA]]="Non",1,""))</f>
        <v/>
      </c>
      <c r="AM228" s="76" t="str">
        <f>IF(Tableau1[[#This Row],[Nuit
MA/ ME]]="Oui",0,IF(Tableau1[[#This Row],[Nuit
MA/ ME]]="Non",1,""))</f>
        <v/>
      </c>
      <c r="AN228" s="76" t="str">
        <f>IF(Tableau1[[#This Row],[Nuit
ME/ JE]]="Oui",0,IF(Tableau1[[#This Row],[Nuit
ME/ JE]]="Non",1,""))</f>
        <v/>
      </c>
      <c r="AO228" s="76" t="str">
        <f>IF(Tableau1[[#This Row],[Nuit JE/ VE]]="Oui",0,IF(Tableau1[[#This Row],[Nuit JE/ VE]]="Non",1,""))</f>
        <v/>
      </c>
      <c r="AP228" s="76" t="str">
        <f>IF(Tableau1[[#This Row],[Nuit
VE/ SA]]="Oui",0,IF(Tableau1[[#This Row],[Nuit
VE/ SA]]="Non",1,""))</f>
        <v/>
      </c>
      <c r="AQ228" s="76" t="str">
        <f>IF(Tableau1[[#This Row],[Nuit
SA/ DI]]="Oui",0,IF(Tableau1[[#This Row],[Nuit
SA/ DI]]="Non",1,""))</f>
        <v/>
      </c>
      <c r="AR228" s="76" t="str">
        <f>IF(Tableau1[[#This Row],[Nuit
DI/ LU]]="Oui",0,IF(Tableau1[[#This Row],[Nuit
DI/ LU]]="Non",1,""))</f>
        <v/>
      </c>
      <c r="AS228" s="76" t="str">
        <f>IF(Tableau1[[#This Row],[Type de réponse]]='Paramètre (masquer)'!$A$10,Tableau1[[#This Row],[FE]],"")</f>
        <v/>
      </c>
      <c r="AT228" s="76" t="str">
        <f>_xlfn.CONCAT(Tableau1[[#This Row],[LUN]:[DIM]])</f>
        <v/>
      </c>
      <c r="AU228" s="79"/>
      <c r="AV2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8" s="76" t="e">
        <f>Tableau1[[#This Row],[Nbre de nuits sur la période]]*Tableau1[[#This Row],[Nombre de train accédant / nuit *]]</f>
        <v>#VALUE!</v>
      </c>
      <c r="AY228" s="76" t="e">
        <f>Tableau1[[#This Row],[Uo voies - nuit]]*((59*400/1000)+5)</f>
        <v>#VALUE!</v>
      </c>
    </row>
    <row r="229" spans="1:51" ht="15.75">
      <c r="A229" s="51">
        <f t="shared" si="11"/>
        <v>216</v>
      </c>
      <c r="B229" s="85"/>
      <c r="C229" s="52" t="str">
        <f>IFERROR(VLOOKUP(Tableau1[[#This Row],[Site *
Un fichier Excel par DT]],Tableau7[[#All],[Nom de la gare]:[EIC]],5,FALSE),"")</f>
        <v/>
      </c>
      <c r="D229" s="77"/>
      <c r="E229" s="74"/>
      <c r="F229" s="74"/>
      <c r="G229" s="76"/>
      <c r="H229" s="72" t="str">
        <f>IF(Tableau1[[#This Row],[Régime d''utilisation (Quotidien ? Oui ou Non)]]="Oui","Oui","Non")</f>
        <v>Non</v>
      </c>
      <c r="I229" s="72" t="str">
        <f>IF(Tableau1[[#This Row],[Régime d''utilisation (Quotidien ? Oui ou Non)]]="Oui","Oui","Non")</f>
        <v>Non</v>
      </c>
      <c r="J229" s="72" t="str">
        <f>IF(Tableau1[[#This Row],[Régime d''utilisation (Quotidien ? Oui ou Non)]]="Oui","Oui","Non")</f>
        <v>Non</v>
      </c>
      <c r="K229" s="72" t="str">
        <f>IF(Tableau1[[#This Row],[Régime d''utilisation (Quotidien ? Oui ou Non)]]="Oui","Oui","Non")</f>
        <v>Non</v>
      </c>
      <c r="L229" s="72" t="str">
        <f>IF(Tableau1[[#This Row],[Régime d''utilisation (Quotidien ? Oui ou Non)]]="Oui","Oui","Non")</f>
        <v>Non</v>
      </c>
      <c r="M229" s="72" t="str">
        <f>IF(Tableau1[[#This Row],[Régime d''utilisation (Quotidien ? Oui ou Non)]]="Oui","Oui","Non")</f>
        <v>Non</v>
      </c>
      <c r="N229" s="72" t="str">
        <f>IF(Tableau1[[#This Row],[Régime d''utilisation (Quotidien ? Oui ou Non)]]="Oui","Oui","Non")</f>
        <v>Non</v>
      </c>
      <c r="O229" s="72" t="str">
        <f>IF(Tableau1[[#This Row],[Régime d''utilisation (Quotidien ? Oui ou Non)]]="Oui","Oui","Non")</f>
        <v>Non</v>
      </c>
      <c r="P229" s="76"/>
      <c r="Q229" s="76"/>
      <c r="R229" s="76"/>
      <c r="S229" s="52" t="str">
        <f t="shared" si="9"/>
        <v>Compris entre 00h00 et 5h00</v>
      </c>
      <c r="T229" s="76"/>
      <c r="U229" s="53" t="str">
        <f t="shared" si="10"/>
        <v>Voyageur</v>
      </c>
      <c r="V229" s="76"/>
      <c r="W229" s="76"/>
      <c r="X229" s="76"/>
      <c r="Y229" s="76"/>
      <c r="Z229" s="76"/>
      <c r="AA229" s="76"/>
      <c r="AB229" s="53">
        <f>400</f>
        <v>400</v>
      </c>
      <c r="AC229" s="78" t="str">
        <f>IF(Tableau1[[#This Row],[Type de réponse]]='Paramètre (masquer)'!$A$10,Tableau1[[#This Row],[Période de début *]],"")</f>
        <v/>
      </c>
      <c r="AD229" s="78" t="str">
        <f>IF(Tableau1[[#This Row],[Type de réponse]]='Paramètre (masquer)'!$A$10,Tableau1[[#This Row],[Période de fin *]],"")</f>
        <v/>
      </c>
      <c r="AE229" s="78" t="str">
        <f>IF(Tableau1[[#This Row],[Type de réponse]]='Paramètre (masquer)'!$A$10,Tableau1[[#This Row],[Nuit
LU/MA]],"")</f>
        <v/>
      </c>
      <c r="AF229" s="78" t="str">
        <f>IF(Tableau1[[#This Row],[Type de réponse]]='Paramètre (masquer)'!$A$10,Tableau1[[#This Row],[Nuit
MA/ME]],"")</f>
        <v/>
      </c>
      <c r="AG229" s="78" t="str">
        <f>IF(Tableau1[[#This Row],[Type de réponse]]='Paramètre (masquer)'!$A$10,Tableau1[[#This Row],[Nuit
ME/JE]],"")</f>
        <v/>
      </c>
      <c r="AH229" s="78" t="str">
        <f>IF(Tableau1[[#This Row],[Type de réponse]]='Paramètre (masquer)'!$A$10,Tableau1[[#This Row],[Nuit JE/VE]],"")</f>
        <v/>
      </c>
      <c r="AI229" s="78" t="str">
        <f>IF(Tableau1[[#This Row],[Type de réponse]]='Paramètre (masquer)'!$A$10,Tableau1[[#This Row],[Nuit
VE/SA]],"")</f>
        <v/>
      </c>
      <c r="AJ229" s="78" t="str">
        <f>IF(Tableau1[[#This Row],[Type de réponse]]='Paramètre (masquer)'!$A$10,Tableau1[[#This Row],[Nuit
SA/DI]],"")</f>
        <v/>
      </c>
      <c r="AK229" s="78" t="str">
        <f>IF(Tableau1[[#This Row],[Type de réponse]]='Paramètre (masquer)'!$A$10,Tableau1[[#This Row],[Nuit
DI/LU]],"")</f>
        <v/>
      </c>
      <c r="AL229" s="76" t="str">
        <f>IF(Tableau1[[#This Row],[Nuit
LU /MA]]="Oui",0,IF(Tableau1[[#This Row],[Nuit
LU /MA]]="Non",1,""))</f>
        <v/>
      </c>
      <c r="AM229" s="76" t="str">
        <f>IF(Tableau1[[#This Row],[Nuit
MA/ ME]]="Oui",0,IF(Tableau1[[#This Row],[Nuit
MA/ ME]]="Non",1,""))</f>
        <v/>
      </c>
      <c r="AN229" s="76" t="str">
        <f>IF(Tableau1[[#This Row],[Nuit
ME/ JE]]="Oui",0,IF(Tableau1[[#This Row],[Nuit
ME/ JE]]="Non",1,""))</f>
        <v/>
      </c>
      <c r="AO229" s="76" t="str">
        <f>IF(Tableau1[[#This Row],[Nuit JE/ VE]]="Oui",0,IF(Tableau1[[#This Row],[Nuit JE/ VE]]="Non",1,""))</f>
        <v/>
      </c>
      <c r="AP229" s="76" t="str">
        <f>IF(Tableau1[[#This Row],[Nuit
VE/ SA]]="Oui",0,IF(Tableau1[[#This Row],[Nuit
VE/ SA]]="Non",1,""))</f>
        <v/>
      </c>
      <c r="AQ229" s="76" t="str">
        <f>IF(Tableau1[[#This Row],[Nuit
SA/ DI]]="Oui",0,IF(Tableau1[[#This Row],[Nuit
SA/ DI]]="Non",1,""))</f>
        <v/>
      </c>
      <c r="AR229" s="76" t="str">
        <f>IF(Tableau1[[#This Row],[Nuit
DI/ LU]]="Oui",0,IF(Tableau1[[#This Row],[Nuit
DI/ LU]]="Non",1,""))</f>
        <v/>
      </c>
      <c r="AS229" s="76" t="str">
        <f>IF(Tableau1[[#This Row],[Type de réponse]]='Paramètre (masquer)'!$A$10,Tableau1[[#This Row],[FE]],"")</f>
        <v/>
      </c>
      <c r="AT229" s="76" t="str">
        <f>_xlfn.CONCAT(Tableau1[[#This Row],[LUN]:[DIM]])</f>
        <v/>
      </c>
      <c r="AU229" s="79"/>
      <c r="AV2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9" s="76" t="e">
        <f>Tableau1[[#This Row],[Nbre de nuits sur la période]]*Tableau1[[#This Row],[Nombre de train accédant / nuit *]]</f>
        <v>#VALUE!</v>
      </c>
      <c r="AY229" s="76" t="e">
        <f>Tableau1[[#This Row],[Uo voies - nuit]]*((59*400/1000)+5)</f>
        <v>#VALUE!</v>
      </c>
    </row>
    <row r="230" spans="1:51" ht="15.75">
      <c r="A230" s="51">
        <f t="shared" si="11"/>
        <v>217</v>
      </c>
      <c r="B230" s="85"/>
      <c r="C230" s="52" t="str">
        <f>IFERROR(VLOOKUP(Tableau1[[#This Row],[Site *
Un fichier Excel par DT]],Tableau7[[#All],[Nom de la gare]:[EIC]],5,FALSE),"")</f>
        <v/>
      </c>
      <c r="D230" s="77"/>
      <c r="E230" s="74"/>
      <c r="F230" s="74"/>
      <c r="G230" s="76"/>
      <c r="H230" s="72" t="str">
        <f>IF(Tableau1[[#This Row],[Régime d''utilisation (Quotidien ? Oui ou Non)]]="Oui","Oui","Non")</f>
        <v>Non</v>
      </c>
      <c r="I230" s="72" t="str">
        <f>IF(Tableau1[[#This Row],[Régime d''utilisation (Quotidien ? Oui ou Non)]]="Oui","Oui","Non")</f>
        <v>Non</v>
      </c>
      <c r="J230" s="72" t="str">
        <f>IF(Tableau1[[#This Row],[Régime d''utilisation (Quotidien ? Oui ou Non)]]="Oui","Oui","Non")</f>
        <v>Non</v>
      </c>
      <c r="K230" s="72" t="str">
        <f>IF(Tableau1[[#This Row],[Régime d''utilisation (Quotidien ? Oui ou Non)]]="Oui","Oui","Non")</f>
        <v>Non</v>
      </c>
      <c r="L230" s="72" t="str">
        <f>IF(Tableau1[[#This Row],[Régime d''utilisation (Quotidien ? Oui ou Non)]]="Oui","Oui","Non")</f>
        <v>Non</v>
      </c>
      <c r="M230" s="72" t="str">
        <f>IF(Tableau1[[#This Row],[Régime d''utilisation (Quotidien ? Oui ou Non)]]="Oui","Oui","Non")</f>
        <v>Non</v>
      </c>
      <c r="N230" s="72" t="str">
        <f>IF(Tableau1[[#This Row],[Régime d''utilisation (Quotidien ? Oui ou Non)]]="Oui","Oui","Non")</f>
        <v>Non</v>
      </c>
      <c r="O230" s="72" t="str">
        <f>IF(Tableau1[[#This Row],[Régime d''utilisation (Quotidien ? Oui ou Non)]]="Oui","Oui","Non")</f>
        <v>Non</v>
      </c>
      <c r="P230" s="76"/>
      <c r="Q230" s="76"/>
      <c r="R230" s="76"/>
      <c r="S230" s="52" t="str">
        <f t="shared" si="9"/>
        <v>Compris entre 00h00 et 5h00</v>
      </c>
      <c r="T230" s="76"/>
      <c r="U230" s="53" t="str">
        <f t="shared" si="10"/>
        <v>Voyageur</v>
      </c>
      <c r="V230" s="76"/>
      <c r="W230" s="76"/>
      <c r="X230" s="76"/>
      <c r="Y230" s="76"/>
      <c r="Z230" s="76"/>
      <c r="AA230" s="76"/>
      <c r="AB230" s="53">
        <f>400</f>
        <v>400</v>
      </c>
      <c r="AC230" s="78" t="str">
        <f>IF(Tableau1[[#This Row],[Type de réponse]]='Paramètre (masquer)'!$A$10,Tableau1[[#This Row],[Période de début *]],"")</f>
        <v/>
      </c>
      <c r="AD230" s="78" t="str">
        <f>IF(Tableau1[[#This Row],[Type de réponse]]='Paramètre (masquer)'!$A$10,Tableau1[[#This Row],[Période de fin *]],"")</f>
        <v/>
      </c>
      <c r="AE230" s="78" t="str">
        <f>IF(Tableau1[[#This Row],[Type de réponse]]='Paramètre (masquer)'!$A$10,Tableau1[[#This Row],[Nuit
LU/MA]],"")</f>
        <v/>
      </c>
      <c r="AF230" s="78" t="str">
        <f>IF(Tableau1[[#This Row],[Type de réponse]]='Paramètre (masquer)'!$A$10,Tableau1[[#This Row],[Nuit
MA/ME]],"")</f>
        <v/>
      </c>
      <c r="AG230" s="78" t="str">
        <f>IF(Tableau1[[#This Row],[Type de réponse]]='Paramètre (masquer)'!$A$10,Tableau1[[#This Row],[Nuit
ME/JE]],"")</f>
        <v/>
      </c>
      <c r="AH230" s="78" t="str">
        <f>IF(Tableau1[[#This Row],[Type de réponse]]='Paramètre (masquer)'!$A$10,Tableau1[[#This Row],[Nuit JE/VE]],"")</f>
        <v/>
      </c>
      <c r="AI230" s="78" t="str">
        <f>IF(Tableau1[[#This Row],[Type de réponse]]='Paramètre (masquer)'!$A$10,Tableau1[[#This Row],[Nuit
VE/SA]],"")</f>
        <v/>
      </c>
      <c r="AJ230" s="78" t="str">
        <f>IF(Tableau1[[#This Row],[Type de réponse]]='Paramètre (masquer)'!$A$10,Tableau1[[#This Row],[Nuit
SA/DI]],"")</f>
        <v/>
      </c>
      <c r="AK230" s="78" t="str">
        <f>IF(Tableau1[[#This Row],[Type de réponse]]='Paramètre (masquer)'!$A$10,Tableau1[[#This Row],[Nuit
DI/LU]],"")</f>
        <v/>
      </c>
      <c r="AL230" s="76" t="str">
        <f>IF(Tableau1[[#This Row],[Nuit
LU /MA]]="Oui",0,IF(Tableau1[[#This Row],[Nuit
LU /MA]]="Non",1,""))</f>
        <v/>
      </c>
      <c r="AM230" s="76" t="str">
        <f>IF(Tableau1[[#This Row],[Nuit
MA/ ME]]="Oui",0,IF(Tableau1[[#This Row],[Nuit
MA/ ME]]="Non",1,""))</f>
        <v/>
      </c>
      <c r="AN230" s="76" t="str">
        <f>IF(Tableau1[[#This Row],[Nuit
ME/ JE]]="Oui",0,IF(Tableau1[[#This Row],[Nuit
ME/ JE]]="Non",1,""))</f>
        <v/>
      </c>
      <c r="AO230" s="76" t="str">
        <f>IF(Tableau1[[#This Row],[Nuit JE/ VE]]="Oui",0,IF(Tableau1[[#This Row],[Nuit JE/ VE]]="Non",1,""))</f>
        <v/>
      </c>
      <c r="AP230" s="76" t="str">
        <f>IF(Tableau1[[#This Row],[Nuit
VE/ SA]]="Oui",0,IF(Tableau1[[#This Row],[Nuit
VE/ SA]]="Non",1,""))</f>
        <v/>
      </c>
      <c r="AQ230" s="76" t="str">
        <f>IF(Tableau1[[#This Row],[Nuit
SA/ DI]]="Oui",0,IF(Tableau1[[#This Row],[Nuit
SA/ DI]]="Non",1,""))</f>
        <v/>
      </c>
      <c r="AR230" s="76" t="str">
        <f>IF(Tableau1[[#This Row],[Nuit
DI/ LU]]="Oui",0,IF(Tableau1[[#This Row],[Nuit
DI/ LU]]="Non",1,""))</f>
        <v/>
      </c>
      <c r="AS230" s="76" t="str">
        <f>IF(Tableau1[[#This Row],[Type de réponse]]='Paramètre (masquer)'!$A$10,Tableau1[[#This Row],[FE]],"")</f>
        <v/>
      </c>
      <c r="AT230" s="76" t="str">
        <f>_xlfn.CONCAT(Tableau1[[#This Row],[LUN]:[DIM]])</f>
        <v/>
      </c>
      <c r="AU230" s="79"/>
      <c r="AV2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0" s="76" t="e">
        <f>Tableau1[[#This Row],[Nbre de nuits sur la période]]*Tableau1[[#This Row],[Nombre de train accédant / nuit *]]</f>
        <v>#VALUE!</v>
      </c>
      <c r="AY230" s="76" t="e">
        <f>Tableau1[[#This Row],[Uo voies - nuit]]*((59*400/1000)+5)</f>
        <v>#VALUE!</v>
      </c>
    </row>
    <row r="231" spans="1:51" ht="15.75">
      <c r="A231" s="51">
        <f t="shared" si="11"/>
        <v>218</v>
      </c>
      <c r="B231" s="85"/>
      <c r="C231" s="52" t="str">
        <f>IFERROR(VLOOKUP(Tableau1[[#This Row],[Site *
Un fichier Excel par DT]],Tableau7[[#All],[Nom de la gare]:[EIC]],5,FALSE),"")</f>
        <v/>
      </c>
      <c r="D231" s="77"/>
      <c r="E231" s="74"/>
      <c r="F231" s="74"/>
      <c r="G231" s="76"/>
      <c r="H231" s="72" t="str">
        <f>IF(Tableau1[[#This Row],[Régime d''utilisation (Quotidien ? Oui ou Non)]]="Oui","Oui","Non")</f>
        <v>Non</v>
      </c>
      <c r="I231" s="72" t="str">
        <f>IF(Tableau1[[#This Row],[Régime d''utilisation (Quotidien ? Oui ou Non)]]="Oui","Oui","Non")</f>
        <v>Non</v>
      </c>
      <c r="J231" s="72" t="str">
        <f>IF(Tableau1[[#This Row],[Régime d''utilisation (Quotidien ? Oui ou Non)]]="Oui","Oui","Non")</f>
        <v>Non</v>
      </c>
      <c r="K231" s="72" t="str">
        <f>IF(Tableau1[[#This Row],[Régime d''utilisation (Quotidien ? Oui ou Non)]]="Oui","Oui","Non")</f>
        <v>Non</v>
      </c>
      <c r="L231" s="72" t="str">
        <f>IF(Tableau1[[#This Row],[Régime d''utilisation (Quotidien ? Oui ou Non)]]="Oui","Oui","Non")</f>
        <v>Non</v>
      </c>
      <c r="M231" s="72" t="str">
        <f>IF(Tableau1[[#This Row],[Régime d''utilisation (Quotidien ? Oui ou Non)]]="Oui","Oui","Non")</f>
        <v>Non</v>
      </c>
      <c r="N231" s="72" t="str">
        <f>IF(Tableau1[[#This Row],[Régime d''utilisation (Quotidien ? Oui ou Non)]]="Oui","Oui","Non")</f>
        <v>Non</v>
      </c>
      <c r="O231" s="72" t="str">
        <f>IF(Tableau1[[#This Row],[Régime d''utilisation (Quotidien ? Oui ou Non)]]="Oui","Oui","Non")</f>
        <v>Non</v>
      </c>
      <c r="P231" s="76"/>
      <c r="Q231" s="76"/>
      <c r="R231" s="76"/>
      <c r="S231" s="52" t="str">
        <f t="shared" si="9"/>
        <v>Compris entre 00h00 et 5h00</v>
      </c>
      <c r="T231" s="76"/>
      <c r="U231" s="53" t="str">
        <f t="shared" si="10"/>
        <v>Voyageur</v>
      </c>
      <c r="V231" s="76"/>
      <c r="W231" s="76"/>
      <c r="X231" s="76"/>
      <c r="Y231" s="76"/>
      <c r="Z231" s="76"/>
      <c r="AA231" s="76"/>
      <c r="AB231" s="53">
        <f>400</f>
        <v>400</v>
      </c>
      <c r="AC231" s="78" t="str">
        <f>IF(Tableau1[[#This Row],[Type de réponse]]='Paramètre (masquer)'!$A$10,Tableau1[[#This Row],[Période de début *]],"")</f>
        <v/>
      </c>
      <c r="AD231" s="78" t="str">
        <f>IF(Tableau1[[#This Row],[Type de réponse]]='Paramètre (masquer)'!$A$10,Tableau1[[#This Row],[Période de fin *]],"")</f>
        <v/>
      </c>
      <c r="AE231" s="78" t="str">
        <f>IF(Tableau1[[#This Row],[Type de réponse]]='Paramètre (masquer)'!$A$10,Tableau1[[#This Row],[Nuit
LU/MA]],"")</f>
        <v/>
      </c>
      <c r="AF231" s="78" t="str">
        <f>IF(Tableau1[[#This Row],[Type de réponse]]='Paramètre (masquer)'!$A$10,Tableau1[[#This Row],[Nuit
MA/ME]],"")</f>
        <v/>
      </c>
      <c r="AG231" s="78" t="str">
        <f>IF(Tableau1[[#This Row],[Type de réponse]]='Paramètre (masquer)'!$A$10,Tableau1[[#This Row],[Nuit
ME/JE]],"")</f>
        <v/>
      </c>
      <c r="AH231" s="78" t="str">
        <f>IF(Tableau1[[#This Row],[Type de réponse]]='Paramètre (masquer)'!$A$10,Tableau1[[#This Row],[Nuit JE/VE]],"")</f>
        <v/>
      </c>
      <c r="AI231" s="78" t="str">
        <f>IF(Tableau1[[#This Row],[Type de réponse]]='Paramètre (masquer)'!$A$10,Tableau1[[#This Row],[Nuit
VE/SA]],"")</f>
        <v/>
      </c>
      <c r="AJ231" s="78" t="str">
        <f>IF(Tableau1[[#This Row],[Type de réponse]]='Paramètre (masquer)'!$A$10,Tableau1[[#This Row],[Nuit
SA/DI]],"")</f>
        <v/>
      </c>
      <c r="AK231" s="78" t="str">
        <f>IF(Tableau1[[#This Row],[Type de réponse]]='Paramètre (masquer)'!$A$10,Tableau1[[#This Row],[Nuit
DI/LU]],"")</f>
        <v/>
      </c>
      <c r="AL231" s="76" t="str">
        <f>IF(Tableau1[[#This Row],[Nuit
LU /MA]]="Oui",0,IF(Tableau1[[#This Row],[Nuit
LU /MA]]="Non",1,""))</f>
        <v/>
      </c>
      <c r="AM231" s="76" t="str">
        <f>IF(Tableau1[[#This Row],[Nuit
MA/ ME]]="Oui",0,IF(Tableau1[[#This Row],[Nuit
MA/ ME]]="Non",1,""))</f>
        <v/>
      </c>
      <c r="AN231" s="76" t="str">
        <f>IF(Tableau1[[#This Row],[Nuit
ME/ JE]]="Oui",0,IF(Tableau1[[#This Row],[Nuit
ME/ JE]]="Non",1,""))</f>
        <v/>
      </c>
      <c r="AO231" s="76" t="str">
        <f>IF(Tableau1[[#This Row],[Nuit JE/ VE]]="Oui",0,IF(Tableau1[[#This Row],[Nuit JE/ VE]]="Non",1,""))</f>
        <v/>
      </c>
      <c r="AP231" s="76" t="str">
        <f>IF(Tableau1[[#This Row],[Nuit
VE/ SA]]="Oui",0,IF(Tableau1[[#This Row],[Nuit
VE/ SA]]="Non",1,""))</f>
        <v/>
      </c>
      <c r="AQ231" s="76" t="str">
        <f>IF(Tableau1[[#This Row],[Nuit
SA/ DI]]="Oui",0,IF(Tableau1[[#This Row],[Nuit
SA/ DI]]="Non",1,""))</f>
        <v/>
      </c>
      <c r="AR231" s="76" t="str">
        <f>IF(Tableau1[[#This Row],[Nuit
DI/ LU]]="Oui",0,IF(Tableau1[[#This Row],[Nuit
DI/ LU]]="Non",1,""))</f>
        <v/>
      </c>
      <c r="AS231" s="76" t="str">
        <f>IF(Tableau1[[#This Row],[Type de réponse]]='Paramètre (masquer)'!$A$10,Tableau1[[#This Row],[FE]],"")</f>
        <v/>
      </c>
      <c r="AT231" s="76" t="str">
        <f>_xlfn.CONCAT(Tableau1[[#This Row],[LUN]:[DIM]])</f>
        <v/>
      </c>
      <c r="AU231" s="79"/>
      <c r="AV2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1" s="76" t="e">
        <f>Tableau1[[#This Row],[Nbre de nuits sur la période]]*Tableau1[[#This Row],[Nombre de train accédant / nuit *]]</f>
        <v>#VALUE!</v>
      </c>
      <c r="AY231" s="76" t="e">
        <f>Tableau1[[#This Row],[Uo voies - nuit]]*((59*400/1000)+5)</f>
        <v>#VALUE!</v>
      </c>
    </row>
    <row r="232" spans="1:51" ht="15.75">
      <c r="A232" s="51">
        <f t="shared" si="11"/>
        <v>219</v>
      </c>
      <c r="B232" s="85"/>
      <c r="C232" s="52" t="str">
        <f>IFERROR(VLOOKUP(Tableau1[[#This Row],[Site *
Un fichier Excel par DT]],Tableau7[[#All],[Nom de la gare]:[EIC]],5,FALSE),"")</f>
        <v/>
      </c>
      <c r="D232" s="77"/>
      <c r="E232" s="74"/>
      <c r="F232" s="74"/>
      <c r="G232" s="76"/>
      <c r="H232" s="72" t="str">
        <f>IF(Tableau1[[#This Row],[Régime d''utilisation (Quotidien ? Oui ou Non)]]="Oui","Oui","Non")</f>
        <v>Non</v>
      </c>
      <c r="I232" s="72" t="str">
        <f>IF(Tableau1[[#This Row],[Régime d''utilisation (Quotidien ? Oui ou Non)]]="Oui","Oui","Non")</f>
        <v>Non</v>
      </c>
      <c r="J232" s="72" t="str">
        <f>IF(Tableau1[[#This Row],[Régime d''utilisation (Quotidien ? Oui ou Non)]]="Oui","Oui","Non")</f>
        <v>Non</v>
      </c>
      <c r="K232" s="72" t="str">
        <f>IF(Tableau1[[#This Row],[Régime d''utilisation (Quotidien ? Oui ou Non)]]="Oui","Oui","Non")</f>
        <v>Non</v>
      </c>
      <c r="L232" s="72" t="str">
        <f>IF(Tableau1[[#This Row],[Régime d''utilisation (Quotidien ? Oui ou Non)]]="Oui","Oui","Non")</f>
        <v>Non</v>
      </c>
      <c r="M232" s="72" t="str">
        <f>IF(Tableau1[[#This Row],[Régime d''utilisation (Quotidien ? Oui ou Non)]]="Oui","Oui","Non")</f>
        <v>Non</v>
      </c>
      <c r="N232" s="72" t="str">
        <f>IF(Tableau1[[#This Row],[Régime d''utilisation (Quotidien ? Oui ou Non)]]="Oui","Oui","Non")</f>
        <v>Non</v>
      </c>
      <c r="O232" s="72" t="str">
        <f>IF(Tableau1[[#This Row],[Régime d''utilisation (Quotidien ? Oui ou Non)]]="Oui","Oui","Non")</f>
        <v>Non</v>
      </c>
      <c r="P232" s="76"/>
      <c r="Q232" s="76"/>
      <c r="R232" s="76"/>
      <c r="S232" s="52" t="str">
        <f t="shared" si="9"/>
        <v>Compris entre 00h00 et 5h00</v>
      </c>
      <c r="T232" s="76"/>
      <c r="U232" s="53" t="str">
        <f t="shared" si="10"/>
        <v>Voyageur</v>
      </c>
      <c r="V232" s="76"/>
      <c r="W232" s="76"/>
      <c r="X232" s="76"/>
      <c r="Y232" s="76"/>
      <c r="Z232" s="76"/>
      <c r="AA232" s="76"/>
      <c r="AB232" s="53">
        <f>400</f>
        <v>400</v>
      </c>
      <c r="AC232" s="78" t="str">
        <f>IF(Tableau1[[#This Row],[Type de réponse]]='Paramètre (masquer)'!$A$10,Tableau1[[#This Row],[Période de début *]],"")</f>
        <v/>
      </c>
      <c r="AD232" s="78" t="str">
        <f>IF(Tableau1[[#This Row],[Type de réponse]]='Paramètre (masquer)'!$A$10,Tableau1[[#This Row],[Période de fin *]],"")</f>
        <v/>
      </c>
      <c r="AE232" s="78" t="str">
        <f>IF(Tableau1[[#This Row],[Type de réponse]]='Paramètre (masquer)'!$A$10,Tableau1[[#This Row],[Nuit
LU/MA]],"")</f>
        <v/>
      </c>
      <c r="AF232" s="78" t="str">
        <f>IF(Tableau1[[#This Row],[Type de réponse]]='Paramètre (masquer)'!$A$10,Tableau1[[#This Row],[Nuit
MA/ME]],"")</f>
        <v/>
      </c>
      <c r="AG232" s="78" t="str">
        <f>IF(Tableau1[[#This Row],[Type de réponse]]='Paramètre (masquer)'!$A$10,Tableau1[[#This Row],[Nuit
ME/JE]],"")</f>
        <v/>
      </c>
      <c r="AH232" s="78" t="str">
        <f>IF(Tableau1[[#This Row],[Type de réponse]]='Paramètre (masquer)'!$A$10,Tableau1[[#This Row],[Nuit JE/VE]],"")</f>
        <v/>
      </c>
      <c r="AI232" s="78" t="str">
        <f>IF(Tableau1[[#This Row],[Type de réponse]]='Paramètre (masquer)'!$A$10,Tableau1[[#This Row],[Nuit
VE/SA]],"")</f>
        <v/>
      </c>
      <c r="AJ232" s="78" t="str">
        <f>IF(Tableau1[[#This Row],[Type de réponse]]='Paramètre (masquer)'!$A$10,Tableau1[[#This Row],[Nuit
SA/DI]],"")</f>
        <v/>
      </c>
      <c r="AK232" s="78" t="str">
        <f>IF(Tableau1[[#This Row],[Type de réponse]]='Paramètre (masquer)'!$A$10,Tableau1[[#This Row],[Nuit
DI/LU]],"")</f>
        <v/>
      </c>
      <c r="AL232" s="76" t="str">
        <f>IF(Tableau1[[#This Row],[Nuit
LU /MA]]="Oui",0,IF(Tableau1[[#This Row],[Nuit
LU /MA]]="Non",1,""))</f>
        <v/>
      </c>
      <c r="AM232" s="76" t="str">
        <f>IF(Tableau1[[#This Row],[Nuit
MA/ ME]]="Oui",0,IF(Tableau1[[#This Row],[Nuit
MA/ ME]]="Non",1,""))</f>
        <v/>
      </c>
      <c r="AN232" s="76" t="str">
        <f>IF(Tableau1[[#This Row],[Nuit
ME/ JE]]="Oui",0,IF(Tableau1[[#This Row],[Nuit
ME/ JE]]="Non",1,""))</f>
        <v/>
      </c>
      <c r="AO232" s="76" t="str">
        <f>IF(Tableau1[[#This Row],[Nuit JE/ VE]]="Oui",0,IF(Tableau1[[#This Row],[Nuit JE/ VE]]="Non",1,""))</f>
        <v/>
      </c>
      <c r="AP232" s="76" t="str">
        <f>IF(Tableau1[[#This Row],[Nuit
VE/ SA]]="Oui",0,IF(Tableau1[[#This Row],[Nuit
VE/ SA]]="Non",1,""))</f>
        <v/>
      </c>
      <c r="AQ232" s="76" t="str">
        <f>IF(Tableau1[[#This Row],[Nuit
SA/ DI]]="Oui",0,IF(Tableau1[[#This Row],[Nuit
SA/ DI]]="Non",1,""))</f>
        <v/>
      </c>
      <c r="AR232" s="76" t="str">
        <f>IF(Tableau1[[#This Row],[Nuit
DI/ LU]]="Oui",0,IF(Tableau1[[#This Row],[Nuit
DI/ LU]]="Non",1,""))</f>
        <v/>
      </c>
      <c r="AS232" s="76" t="str">
        <f>IF(Tableau1[[#This Row],[Type de réponse]]='Paramètre (masquer)'!$A$10,Tableau1[[#This Row],[FE]],"")</f>
        <v/>
      </c>
      <c r="AT232" s="76" t="str">
        <f>_xlfn.CONCAT(Tableau1[[#This Row],[LUN]:[DIM]])</f>
        <v/>
      </c>
      <c r="AU232" s="79"/>
      <c r="AV2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2" s="76" t="e">
        <f>Tableau1[[#This Row],[Nbre de nuits sur la période]]*Tableau1[[#This Row],[Nombre de train accédant / nuit *]]</f>
        <v>#VALUE!</v>
      </c>
      <c r="AY232" s="76" t="e">
        <f>Tableau1[[#This Row],[Uo voies - nuit]]*((59*400/1000)+5)</f>
        <v>#VALUE!</v>
      </c>
    </row>
    <row r="233" spans="1:51" ht="15.75">
      <c r="A233" s="51">
        <f t="shared" si="11"/>
        <v>220</v>
      </c>
      <c r="B233" s="85"/>
      <c r="C233" s="52" t="str">
        <f>IFERROR(VLOOKUP(Tableau1[[#This Row],[Site *
Un fichier Excel par DT]],Tableau7[[#All],[Nom de la gare]:[EIC]],5,FALSE),"")</f>
        <v/>
      </c>
      <c r="D233" s="77"/>
      <c r="E233" s="74"/>
      <c r="F233" s="74"/>
      <c r="G233" s="76"/>
      <c r="H233" s="72" t="str">
        <f>IF(Tableau1[[#This Row],[Régime d''utilisation (Quotidien ? Oui ou Non)]]="Oui","Oui","Non")</f>
        <v>Non</v>
      </c>
      <c r="I233" s="72" t="str">
        <f>IF(Tableau1[[#This Row],[Régime d''utilisation (Quotidien ? Oui ou Non)]]="Oui","Oui","Non")</f>
        <v>Non</v>
      </c>
      <c r="J233" s="72" t="str">
        <f>IF(Tableau1[[#This Row],[Régime d''utilisation (Quotidien ? Oui ou Non)]]="Oui","Oui","Non")</f>
        <v>Non</v>
      </c>
      <c r="K233" s="72" t="str">
        <f>IF(Tableau1[[#This Row],[Régime d''utilisation (Quotidien ? Oui ou Non)]]="Oui","Oui","Non")</f>
        <v>Non</v>
      </c>
      <c r="L233" s="72" t="str">
        <f>IF(Tableau1[[#This Row],[Régime d''utilisation (Quotidien ? Oui ou Non)]]="Oui","Oui","Non")</f>
        <v>Non</v>
      </c>
      <c r="M233" s="72" t="str">
        <f>IF(Tableau1[[#This Row],[Régime d''utilisation (Quotidien ? Oui ou Non)]]="Oui","Oui","Non")</f>
        <v>Non</v>
      </c>
      <c r="N233" s="72" t="str">
        <f>IF(Tableau1[[#This Row],[Régime d''utilisation (Quotidien ? Oui ou Non)]]="Oui","Oui","Non")</f>
        <v>Non</v>
      </c>
      <c r="O233" s="72" t="str">
        <f>IF(Tableau1[[#This Row],[Régime d''utilisation (Quotidien ? Oui ou Non)]]="Oui","Oui","Non")</f>
        <v>Non</v>
      </c>
      <c r="P233" s="76"/>
      <c r="Q233" s="76"/>
      <c r="R233" s="76"/>
      <c r="S233" s="52" t="str">
        <f t="shared" si="9"/>
        <v>Compris entre 00h00 et 5h00</v>
      </c>
      <c r="T233" s="76"/>
      <c r="U233" s="53" t="str">
        <f t="shared" si="10"/>
        <v>Voyageur</v>
      </c>
      <c r="V233" s="76"/>
      <c r="W233" s="76"/>
      <c r="X233" s="76"/>
      <c r="Y233" s="76"/>
      <c r="Z233" s="76"/>
      <c r="AA233" s="76"/>
      <c r="AB233" s="53">
        <f>400</f>
        <v>400</v>
      </c>
      <c r="AC233" s="78" t="str">
        <f>IF(Tableau1[[#This Row],[Type de réponse]]='Paramètre (masquer)'!$A$10,Tableau1[[#This Row],[Période de début *]],"")</f>
        <v/>
      </c>
      <c r="AD233" s="78" t="str">
        <f>IF(Tableau1[[#This Row],[Type de réponse]]='Paramètre (masquer)'!$A$10,Tableau1[[#This Row],[Période de fin *]],"")</f>
        <v/>
      </c>
      <c r="AE233" s="78" t="str">
        <f>IF(Tableau1[[#This Row],[Type de réponse]]='Paramètre (masquer)'!$A$10,Tableau1[[#This Row],[Nuit
LU/MA]],"")</f>
        <v/>
      </c>
      <c r="AF233" s="78" t="str">
        <f>IF(Tableau1[[#This Row],[Type de réponse]]='Paramètre (masquer)'!$A$10,Tableau1[[#This Row],[Nuit
MA/ME]],"")</f>
        <v/>
      </c>
      <c r="AG233" s="78" t="str">
        <f>IF(Tableau1[[#This Row],[Type de réponse]]='Paramètre (masquer)'!$A$10,Tableau1[[#This Row],[Nuit
ME/JE]],"")</f>
        <v/>
      </c>
      <c r="AH233" s="78" t="str">
        <f>IF(Tableau1[[#This Row],[Type de réponse]]='Paramètre (masquer)'!$A$10,Tableau1[[#This Row],[Nuit JE/VE]],"")</f>
        <v/>
      </c>
      <c r="AI233" s="78" t="str">
        <f>IF(Tableau1[[#This Row],[Type de réponse]]='Paramètre (masquer)'!$A$10,Tableau1[[#This Row],[Nuit
VE/SA]],"")</f>
        <v/>
      </c>
      <c r="AJ233" s="78" t="str">
        <f>IF(Tableau1[[#This Row],[Type de réponse]]='Paramètre (masquer)'!$A$10,Tableau1[[#This Row],[Nuit
SA/DI]],"")</f>
        <v/>
      </c>
      <c r="AK233" s="78" t="str">
        <f>IF(Tableau1[[#This Row],[Type de réponse]]='Paramètre (masquer)'!$A$10,Tableau1[[#This Row],[Nuit
DI/LU]],"")</f>
        <v/>
      </c>
      <c r="AL233" s="76" t="str">
        <f>IF(Tableau1[[#This Row],[Nuit
LU /MA]]="Oui",0,IF(Tableau1[[#This Row],[Nuit
LU /MA]]="Non",1,""))</f>
        <v/>
      </c>
      <c r="AM233" s="76" t="str">
        <f>IF(Tableau1[[#This Row],[Nuit
MA/ ME]]="Oui",0,IF(Tableau1[[#This Row],[Nuit
MA/ ME]]="Non",1,""))</f>
        <v/>
      </c>
      <c r="AN233" s="76" t="str">
        <f>IF(Tableau1[[#This Row],[Nuit
ME/ JE]]="Oui",0,IF(Tableau1[[#This Row],[Nuit
ME/ JE]]="Non",1,""))</f>
        <v/>
      </c>
      <c r="AO233" s="76" t="str">
        <f>IF(Tableau1[[#This Row],[Nuit JE/ VE]]="Oui",0,IF(Tableau1[[#This Row],[Nuit JE/ VE]]="Non",1,""))</f>
        <v/>
      </c>
      <c r="AP233" s="76" t="str">
        <f>IF(Tableau1[[#This Row],[Nuit
VE/ SA]]="Oui",0,IF(Tableau1[[#This Row],[Nuit
VE/ SA]]="Non",1,""))</f>
        <v/>
      </c>
      <c r="AQ233" s="76" t="str">
        <f>IF(Tableau1[[#This Row],[Nuit
SA/ DI]]="Oui",0,IF(Tableau1[[#This Row],[Nuit
SA/ DI]]="Non",1,""))</f>
        <v/>
      </c>
      <c r="AR233" s="76" t="str">
        <f>IF(Tableau1[[#This Row],[Nuit
DI/ LU]]="Oui",0,IF(Tableau1[[#This Row],[Nuit
DI/ LU]]="Non",1,""))</f>
        <v/>
      </c>
      <c r="AS233" s="76" t="str">
        <f>IF(Tableau1[[#This Row],[Type de réponse]]='Paramètre (masquer)'!$A$10,Tableau1[[#This Row],[FE]],"")</f>
        <v/>
      </c>
      <c r="AT233" s="76" t="str">
        <f>_xlfn.CONCAT(Tableau1[[#This Row],[LUN]:[DIM]])</f>
        <v/>
      </c>
      <c r="AU233" s="79"/>
      <c r="AV2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3" s="76" t="e">
        <f>Tableau1[[#This Row],[Nbre de nuits sur la période]]*Tableau1[[#This Row],[Nombre de train accédant / nuit *]]</f>
        <v>#VALUE!</v>
      </c>
      <c r="AY233" s="76" t="e">
        <f>Tableau1[[#This Row],[Uo voies - nuit]]*((59*400/1000)+5)</f>
        <v>#VALUE!</v>
      </c>
    </row>
    <row r="234" spans="1:51" ht="15.75">
      <c r="A234" s="51">
        <f t="shared" si="11"/>
        <v>221</v>
      </c>
      <c r="B234" s="85"/>
      <c r="C234" s="52" t="str">
        <f>IFERROR(VLOOKUP(Tableau1[[#This Row],[Site *
Un fichier Excel par DT]],Tableau7[[#All],[Nom de la gare]:[EIC]],5,FALSE),"")</f>
        <v/>
      </c>
      <c r="D234" s="77"/>
      <c r="E234" s="74"/>
      <c r="F234" s="74"/>
      <c r="G234" s="76"/>
      <c r="H234" s="72" t="str">
        <f>IF(Tableau1[[#This Row],[Régime d''utilisation (Quotidien ? Oui ou Non)]]="Oui","Oui","Non")</f>
        <v>Non</v>
      </c>
      <c r="I234" s="72" t="str">
        <f>IF(Tableau1[[#This Row],[Régime d''utilisation (Quotidien ? Oui ou Non)]]="Oui","Oui","Non")</f>
        <v>Non</v>
      </c>
      <c r="J234" s="72" t="str">
        <f>IF(Tableau1[[#This Row],[Régime d''utilisation (Quotidien ? Oui ou Non)]]="Oui","Oui","Non")</f>
        <v>Non</v>
      </c>
      <c r="K234" s="72" t="str">
        <f>IF(Tableau1[[#This Row],[Régime d''utilisation (Quotidien ? Oui ou Non)]]="Oui","Oui","Non")</f>
        <v>Non</v>
      </c>
      <c r="L234" s="72" t="str">
        <f>IF(Tableau1[[#This Row],[Régime d''utilisation (Quotidien ? Oui ou Non)]]="Oui","Oui","Non")</f>
        <v>Non</v>
      </c>
      <c r="M234" s="72" t="str">
        <f>IF(Tableau1[[#This Row],[Régime d''utilisation (Quotidien ? Oui ou Non)]]="Oui","Oui","Non")</f>
        <v>Non</v>
      </c>
      <c r="N234" s="72" t="str">
        <f>IF(Tableau1[[#This Row],[Régime d''utilisation (Quotidien ? Oui ou Non)]]="Oui","Oui","Non")</f>
        <v>Non</v>
      </c>
      <c r="O234" s="72" t="str">
        <f>IF(Tableau1[[#This Row],[Régime d''utilisation (Quotidien ? Oui ou Non)]]="Oui","Oui","Non")</f>
        <v>Non</v>
      </c>
      <c r="P234" s="76"/>
      <c r="Q234" s="76"/>
      <c r="R234" s="76"/>
      <c r="S234" s="52" t="str">
        <f t="shared" si="9"/>
        <v>Compris entre 00h00 et 5h00</v>
      </c>
      <c r="T234" s="76"/>
      <c r="U234" s="53" t="str">
        <f t="shared" si="10"/>
        <v>Voyageur</v>
      </c>
      <c r="V234" s="76"/>
      <c r="W234" s="76"/>
      <c r="X234" s="76"/>
      <c r="Y234" s="76"/>
      <c r="Z234" s="76"/>
      <c r="AA234" s="76"/>
      <c r="AB234" s="53">
        <f>400</f>
        <v>400</v>
      </c>
      <c r="AC234" s="78" t="str">
        <f>IF(Tableau1[[#This Row],[Type de réponse]]='Paramètre (masquer)'!$A$10,Tableau1[[#This Row],[Période de début *]],"")</f>
        <v/>
      </c>
      <c r="AD234" s="78" t="str">
        <f>IF(Tableau1[[#This Row],[Type de réponse]]='Paramètre (masquer)'!$A$10,Tableau1[[#This Row],[Période de fin *]],"")</f>
        <v/>
      </c>
      <c r="AE234" s="78" t="str">
        <f>IF(Tableau1[[#This Row],[Type de réponse]]='Paramètre (masquer)'!$A$10,Tableau1[[#This Row],[Nuit
LU/MA]],"")</f>
        <v/>
      </c>
      <c r="AF234" s="78" t="str">
        <f>IF(Tableau1[[#This Row],[Type de réponse]]='Paramètre (masquer)'!$A$10,Tableau1[[#This Row],[Nuit
MA/ME]],"")</f>
        <v/>
      </c>
      <c r="AG234" s="78" t="str">
        <f>IF(Tableau1[[#This Row],[Type de réponse]]='Paramètre (masquer)'!$A$10,Tableau1[[#This Row],[Nuit
ME/JE]],"")</f>
        <v/>
      </c>
      <c r="AH234" s="78" t="str">
        <f>IF(Tableau1[[#This Row],[Type de réponse]]='Paramètre (masquer)'!$A$10,Tableau1[[#This Row],[Nuit JE/VE]],"")</f>
        <v/>
      </c>
      <c r="AI234" s="78" t="str">
        <f>IF(Tableau1[[#This Row],[Type de réponse]]='Paramètre (masquer)'!$A$10,Tableau1[[#This Row],[Nuit
VE/SA]],"")</f>
        <v/>
      </c>
      <c r="AJ234" s="78" t="str">
        <f>IF(Tableau1[[#This Row],[Type de réponse]]='Paramètre (masquer)'!$A$10,Tableau1[[#This Row],[Nuit
SA/DI]],"")</f>
        <v/>
      </c>
      <c r="AK234" s="78" t="str">
        <f>IF(Tableau1[[#This Row],[Type de réponse]]='Paramètre (masquer)'!$A$10,Tableau1[[#This Row],[Nuit
DI/LU]],"")</f>
        <v/>
      </c>
      <c r="AL234" s="76" t="str">
        <f>IF(Tableau1[[#This Row],[Nuit
LU /MA]]="Oui",0,IF(Tableau1[[#This Row],[Nuit
LU /MA]]="Non",1,""))</f>
        <v/>
      </c>
      <c r="AM234" s="76" t="str">
        <f>IF(Tableau1[[#This Row],[Nuit
MA/ ME]]="Oui",0,IF(Tableau1[[#This Row],[Nuit
MA/ ME]]="Non",1,""))</f>
        <v/>
      </c>
      <c r="AN234" s="76" t="str">
        <f>IF(Tableau1[[#This Row],[Nuit
ME/ JE]]="Oui",0,IF(Tableau1[[#This Row],[Nuit
ME/ JE]]="Non",1,""))</f>
        <v/>
      </c>
      <c r="AO234" s="76" t="str">
        <f>IF(Tableau1[[#This Row],[Nuit JE/ VE]]="Oui",0,IF(Tableau1[[#This Row],[Nuit JE/ VE]]="Non",1,""))</f>
        <v/>
      </c>
      <c r="AP234" s="76" t="str">
        <f>IF(Tableau1[[#This Row],[Nuit
VE/ SA]]="Oui",0,IF(Tableau1[[#This Row],[Nuit
VE/ SA]]="Non",1,""))</f>
        <v/>
      </c>
      <c r="AQ234" s="76" t="str">
        <f>IF(Tableau1[[#This Row],[Nuit
SA/ DI]]="Oui",0,IF(Tableau1[[#This Row],[Nuit
SA/ DI]]="Non",1,""))</f>
        <v/>
      </c>
      <c r="AR234" s="76" t="str">
        <f>IF(Tableau1[[#This Row],[Nuit
DI/ LU]]="Oui",0,IF(Tableau1[[#This Row],[Nuit
DI/ LU]]="Non",1,""))</f>
        <v/>
      </c>
      <c r="AS234" s="76" t="str">
        <f>IF(Tableau1[[#This Row],[Type de réponse]]='Paramètre (masquer)'!$A$10,Tableau1[[#This Row],[FE]],"")</f>
        <v/>
      </c>
      <c r="AT234" s="76" t="str">
        <f>_xlfn.CONCAT(Tableau1[[#This Row],[LUN]:[DIM]])</f>
        <v/>
      </c>
      <c r="AU234" s="79"/>
      <c r="AV2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4" s="76" t="e">
        <f>Tableau1[[#This Row],[Nbre de nuits sur la période]]*Tableau1[[#This Row],[Nombre de train accédant / nuit *]]</f>
        <v>#VALUE!</v>
      </c>
      <c r="AY234" s="76" t="e">
        <f>Tableau1[[#This Row],[Uo voies - nuit]]*((59*400/1000)+5)</f>
        <v>#VALUE!</v>
      </c>
    </row>
    <row r="235" spans="1:51" ht="15.75">
      <c r="A235" s="51">
        <f t="shared" si="11"/>
        <v>222</v>
      </c>
      <c r="B235" s="85"/>
      <c r="C235" s="52" t="str">
        <f>IFERROR(VLOOKUP(Tableau1[[#This Row],[Site *
Un fichier Excel par DT]],Tableau7[[#All],[Nom de la gare]:[EIC]],5,FALSE),"")</f>
        <v/>
      </c>
      <c r="D235" s="77"/>
      <c r="E235" s="74"/>
      <c r="F235" s="74"/>
      <c r="G235" s="76"/>
      <c r="H235" s="72" t="str">
        <f>IF(Tableau1[[#This Row],[Régime d''utilisation (Quotidien ? Oui ou Non)]]="Oui","Oui","Non")</f>
        <v>Non</v>
      </c>
      <c r="I235" s="72" t="str">
        <f>IF(Tableau1[[#This Row],[Régime d''utilisation (Quotidien ? Oui ou Non)]]="Oui","Oui","Non")</f>
        <v>Non</v>
      </c>
      <c r="J235" s="72" t="str">
        <f>IF(Tableau1[[#This Row],[Régime d''utilisation (Quotidien ? Oui ou Non)]]="Oui","Oui","Non")</f>
        <v>Non</v>
      </c>
      <c r="K235" s="72" t="str">
        <f>IF(Tableau1[[#This Row],[Régime d''utilisation (Quotidien ? Oui ou Non)]]="Oui","Oui","Non")</f>
        <v>Non</v>
      </c>
      <c r="L235" s="72" t="str">
        <f>IF(Tableau1[[#This Row],[Régime d''utilisation (Quotidien ? Oui ou Non)]]="Oui","Oui","Non")</f>
        <v>Non</v>
      </c>
      <c r="M235" s="72" t="str">
        <f>IF(Tableau1[[#This Row],[Régime d''utilisation (Quotidien ? Oui ou Non)]]="Oui","Oui","Non")</f>
        <v>Non</v>
      </c>
      <c r="N235" s="72" t="str">
        <f>IF(Tableau1[[#This Row],[Régime d''utilisation (Quotidien ? Oui ou Non)]]="Oui","Oui","Non")</f>
        <v>Non</v>
      </c>
      <c r="O235" s="72" t="str">
        <f>IF(Tableau1[[#This Row],[Régime d''utilisation (Quotidien ? Oui ou Non)]]="Oui","Oui","Non")</f>
        <v>Non</v>
      </c>
      <c r="P235" s="76"/>
      <c r="Q235" s="76"/>
      <c r="R235" s="76"/>
      <c r="S235" s="52" t="str">
        <f t="shared" si="9"/>
        <v>Compris entre 00h00 et 5h00</v>
      </c>
      <c r="T235" s="76"/>
      <c r="U235" s="53" t="str">
        <f t="shared" si="10"/>
        <v>Voyageur</v>
      </c>
      <c r="V235" s="76"/>
      <c r="W235" s="76"/>
      <c r="X235" s="76"/>
      <c r="Y235" s="76"/>
      <c r="Z235" s="76"/>
      <c r="AA235" s="76"/>
      <c r="AB235" s="53">
        <f>400</f>
        <v>400</v>
      </c>
      <c r="AC235" s="78" t="str">
        <f>IF(Tableau1[[#This Row],[Type de réponse]]='Paramètre (masquer)'!$A$10,Tableau1[[#This Row],[Période de début *]],"")</f>
        <v/>
      </c>
      <c r="AD235" s="78" t="str">
        <f>IF(Tableau1[[#This Row],[Type de réponse]]='Paramètre (masquer)'!$A$10,Tableau1[[#This Row],[Période de fin *]],"")</f>
        <v/>
      </c>
      <c r="AE235" s="78" t="str">
        <f>IF(Tableau1[[#This Row],[Type de réponse]]='Paramètre (masquer)'!$A$10,Tableau1[[#This Row],[Nuit
LU/MA]],"")</f>
        <v/>
      </c>
      <c r="AF235" s="78" t="str">
        <f>IF(Tableau1[[#This Row],[Type de réponse]]='Paramètre (masquer)'!$A$10,Tableau1[[#This Row],[Nuit
MA/ME]],"")</f>
        <v/>
      </c>
      <c r="AG235" s="78" t="str">
        <f>IF(Tableau1[[#This Row],[Type de réponse]]='Paramètre (masquer)'!$A$10,Tableau1[[#This Row],[Nuit
ME/JE]],"")</f>
        <v/>
      </c>
      <c r="AH235" s="78" t="str">
        <f>IF(Tableau1[[#This Row],[Type de réponse]]='Paramètre (masquer)'!$A$10,Tableau1[[#This Row],[Nuit JE/VE]],"")</f>
        <v/>
      </c>
      <c r="AI235" s="78" t="str">
        <f>IF(Tableau1[[#This Row],[Type de réponse]]='Paramètre (masquer)'!$A$10,Tableau1[[#This Row],[Nuit
VE/SA]],"")</f>
        <v/>
      </c>
      <c r="AJ235" s="78" t="str">
        <f>IF(Tableau1[[#This Row],[Type de réponse]]='Paramètre (masquer)'!$A$10,Tableau1[[#This Row],[Nuit
SA/DI]],"")</f>
        <v/>
      </c>
      <c r="AK235" s="78" t="str">
        <f>IF(Tableau1[[#This Row],[Type de réponse]]='Paramètre (masquer)'!$A$10,Tableau1[[#This Row],[Nuit
DI/LU]],"")</f>
        <v/>
      </c>
      <c r="AL235" s="76" t="str">
        <f>IF(Tableau1[[#This Row],[Nuit
LU /MA]]="Oui",0,IF(Tableau1[[#This Row],[Nuit
LU /MA]]="Non",1,""))</f>
        <v/>
      </c>
      <c r="AM235" s="76" t="str">
        <f>IF(Tableau1[[#This Row],[Nuit
MA/ ME]]="Oui",0,IF(Tableau1[[#This Row],[Nuit
MA/ ME]]="Non",1,""))</f>
        <v/>
      </c>
      <c r="AN235" s="76" t="str">
        <f>IF(Tableau1[[#This Row],[Nuit
ME/ JE]]="Oui",0,IF(Tableau1[[#This Row],[Nuit
ME/ JE]]="Non",1,""))</f>
        <v/>
      </c>
      <c r="AO235" s="76" t="str">
        <f>IF(Tableau1[[#This Row],[Nuit JE/ VE]]="Oui",0,IF(Tableau1[[#This Row],[Nuit JE/ VE]]="Non",1,""))</f>
        <v/>
      </c>
      <c r="AP235" s="76" t="str">
        <f>IF(Tableau1[[#This Row],[Nuit
VE/ SA]]="Oui",0,IF(Tableau1[[#This Row],[Nuit
VE/ SA]]="Non",1,""))</f>
        <v/>
      </c>
      <c r="AQ235" s="76" t="str">
        <f>IF(Tableau1[[#This Row],[Nuit
SA/ DI]]="Oui",0,IF(Tableau1[[#This Row],[Nuit
SA/ DI]]="Non",1,""))</f>
        <v/>
      </c>
      <c r="AR235" s="76" t="str">
        <f>IF(Tableau1[[#This Row],[Nuit
DI/ LU]]="Oui",0,IF(Tableau1[[#This Row],[Nuit
DI/ LU]]="Non",1,""))</f>
        <v/>
      </c>
      <c r="AS235" s="76" t="str">
        <f>IF(Tableau1[[#This Row],[Type de réponse]]='Paramètre (masquer)'!$A$10,Tableau1[[#This Row],[FE]],"")</f>
        <v/>
      </c>
      <c r="AT235" s="76" t="str">
        <f>_xlfn.CONCAT(Tableau1[[#This Row],[LUN]:[DIM]])</f>
        <v/>
      </c>
      <c r="AU235" s="79"/>
      <c r="AV2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5" s="76" t="e">
        <f>Tableau1[[#This Row],[Nbre de nuits sur la période]]*Tableau1[[#This Row],[Nombre de train accédant / nuit *]]</f>
        <v>#VALUE!</v>
      </c>
      <c r="AY235" s="76" t="e">
        <f>Tableau1[[#This Row],[Uo voies - nuit]]*((59*400/1000)+5)</f>
        <v>#VALUE!</v>
      </c>
    </row>
    <row r="236" spans="1:51" ht="15.75">
      <c r="A236" s="51">
        <f t="shared" si="11"/>
        <v>223</v>
      </c>
      <c r="B236" s="85"/>
      <c r="C236" s="52" t="str">
        <f>IFERROR(VLOOKUP(Tableau1[[#This Row],[Site *
Un fichier Excel par DT]],Tableau7[[#All],[Nom de la gare]:[EIC]],5,FALSE),"")</f>
        <v/>
      </c>
      <c r="D236" s="77"/>
      <c r="E236" s="74"/>
      <c r="F236" s="74"/>
      <c r="G236" s="76"/>
      <c r="H236" s="72" t="str">
        <f>IF(Tableau1[[#This Row],[Régime d''utilisation (Quotidien ? Oui ou Non)]]="Oui","Oui","Non")</f>
        <v>Non</v>
      </c>
      <c r="I236" s="72" t="str">
        <f>IF(Tableau1[[#This Row],[Régime d''utilisation (Quotidien ? Oui ou Non)]]="Oui","Oui","Non")</f>
        <v>Non</v>
      </c>
      <c r="J236" s="72" t="str">
        <f>IF(Tableau1[[#This Row],[Régime d''utilisation (Quotidien ? Oui ou Non)]]="Oui","Oui","Non")</f>
        <v>Non</v>
      </c>
      <c r="K236" s="72" t="str">
        <f>IF(Tableau1[[#This Row],[Régime d''utilisation (Quotidien ? Oui ou Non)]]="Oui","Oui","Non")</f>
        <v>Non</v>
      </c>
      <c r="L236" s="72" t="str">
        <f>IF(Tableau1[[#This Row],[Régime d''utilisation (Quotidien ? Oui ou Non)]]="Oui","Oui","Non")</f>
        <v>Non</v>
      </c>
      <c r="M236" s="72" t="str">
        <f>IF(Tableau1[[#This Row],[Régime d''utilisation (Quotidien ? Oui ou Non)]]="Oui","Oui","Non")</f>
        <v>Non</v>
      </c>
      <c r="N236" s="72" t="str">
        <f>IF(Tableau1[[#This Row],[Régime d''utilisation (Quotidien ? Oui ou Non)]]="Oui","Oui","Non")</f>
        <v>Non</v>
      </c>
      <c r="O236" s="72" t="str">
        <f>IF(Tableau1[[#This Row],[Régime d''utilisation (Quotidien ? Oui ou Non)]]="Oui","Oui","Non")</f>
        <v>Non</v>
      </c>
      <c r="P236" s="76"/>
      <c r="Q236" s="76"/>
      <c r="R236" s="76"/>
      <c r="S236" s="52" t="str">
        <f t="shared" si="9"/>
        <v>Compris entre 00h00 et 5h00</v>
      </c>
      <c r="T236" s="76"/>
      <c r="U236" s="53" t="str">
        <f t="shared" si="10"/>
        <v>Voyageur</v>
      </c>
      <c r="V236" s="76"/>
      <c r="W236" s="76"/>
      <c r="X236" s="76"/>
      <c r="Y236" s="76"/>
      <c r="Z236" s="76"/>
      <c r="AA236" s="76"/>
      <c r="AB236" s="53">
        <f>400</f>
        <v>400</v>
      </c>
      <c r="AC236" s="78" t="str">
        <f>IF(Tableau1[[#This Row],[Type de réponse]]='Paramètre (masquer)'!$A$10,Tableau1[[#This Row],[Période de début *]],"")</f>
        <v/>
      </c>
      <c r="AD236" s="78" t="str">
        <f>IF(Tableau1[[#This Row],[Type de réponse]]='Paramètre (masquer)'!$A$10,Tableau1[[#This Row],[Période de fin *]],"")</f>
        <v/>
      </c>
      <c r="AE236" s="78" t="str">
        <f>IF(Tableau1[[#This Row],[Type de réponse]]='Paramètre (masquer)'!$A$10,Tableau1[[#This Row],[Nuit
LU/MA]],"")</f>
        <v/>
      </c>
      <c r="AF236" s="78" t="str">
        <f>IF(Tableau1[[#This Row],[Type de réponse]]='Paramètre (masquer)'!$A$10,Tableau1[[#This Row],[Nuit
MA/ME]],"")</f>
        <v/>
      </c>
      <c r="AG236" s="78" t="str">
        <f>IF(Tableau1[[#This Row],[Type de réponse]]='Paramètre (masquer)'!$A$10,Tableau1[[#This Row],[Nuit
ME/JE]],"")</f>
        <v/>
      </c>
      <c r="AH236" s="78" t="str">
        <f>IF(Tableau1[[#This Row],[Type de réponse]]='Paramètre (masquer)'!$A$10,Tableau1[[#This Row],[Nuit JE/VE]],"")</f>
        <v/>
      </c>
      <c r="AI236" s="78" t="str">
        <f>IF(Tableau1[[#This Row],[Type de réponse]]='Paramètre (masquer)'!$A$10,Tableau1[[#This Row],[Nuit
VE/SA]],"")</f>
        <v/>
      </c>
      <c r="AJ236" s="78" t="str">
        <f>IF(Tableau1[[#This Row],[Type de réponse]]='Paramètre (masquer)'!$A$10,Tableau1[[#This Row],[Nuit
SA/DI]],"")</f>
        <v/>
      </c>
      <c r="AK236" s="78" t="str">
        <f>IF(Tableau1[[#This Row],[Type de réponse]]='Paramètre (masquer)'!$A$10,Tableau1[[#This Row],[Nuit
DI/LU]],"")</f>
        <v/>
      </c>
      <c r="AL236" s="76" t="str">
        <f>IF(Tableau1[[#This Row],[Nuit
LU /MA]]="Oui",0,IF(Tableau1[[#This Row],[Nuit
LU /MA]]="Non",1,""))</f>
        <v/>
      </c>
      <c r="AM236" s="76" t="str">
        <f>IF(Tableau1[[#This Row],[Nuit
MA/ ME]]="Oui",0,IF(Tableau1[[#This Row],[Nuit
MA/ ME]]="Non",1,""))</f>
        <v/>
      </c>
      <c r="AN236" s="76" t="str">
        <f>IF(Tableau1[[#This Row],[Nuit
ME/ JE]]="Oui",0,IF(Tableau1[[#This Row],[Nuit
ME/ JE]]="Non",1,""))</f>
        <v/>
      </c>
      <c r="AO236" s="76" t="str">
        <f>IF(Tableau1[[#This Row],[Nuit JE/ VE]]="Oui",0,IF(Tableau1[[#This Row],[Nuit JE/ VE]]="Non",1,""))</f>
        <v/>
      </c>
      <c r="AP236" s="76" t="str">
        <f>IF(Tableau1[[#This Row],[Nuit
VE/ SA]]="Oui",0,IF(Tableau1[[#This Row],[Nuit
VE/ SA]]="Non",1,""))</f>
        <v/>
      </c>
      <c r="AQ236" s="76" t="str">
        <f>IF(Tableau1[[#This Row],[Nuit
SA/ DI]]="Oui",0,IF(Tableau1[[#This Row],[Nuit
SA/ DI]]="Non",1,""))</f>
        <v/>
      </c>
      <c r="AR236" s="76" t="str">
        <f>IF(Tableau1[[#This Row],[Nuit
DI/ LU]]="Oui",0,IF(Tableau1[[#This Row],[Nuit
DI/ LU]]="Non",1,""))</f>
        <v/>
      </c>
      <c r="AS236" s="76" t="str">
        <f>IF(Tableau1[[#This Row],[Type de réponse]]='Paramètre (masquer)'!$A$10,Tableau1[[#This Row],[FE]],"")</f>
        <v/>
      </c>
      <c r="AT236" s="76" t="str">
        <f>_xlfn.CONCAT(Tableau1[[#This Row],[LUN]:[DIM]])</f>
        <v/>
      </c>
      <c r="AU236" s="79"/>
      <c r="AV2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6" s="76" t="e">
        <f>Tableau1[[#This Row],[Nbre de nuits sur la période]]*Tableau1[[#This Row],[Nombre de train accédant / nuit *]]</f>
        <v>#VALUE!</v>
      </c>
      <c r="AY236" s="76" t="e">
        <f>Tableau1[[#This Row],[Uo voies - nuit]]*((59*400/1000)+5)</f>
        <v>#VALUE!</v>
      </c>
    </row>
    <row r="237" spans="1:51" ht="15.75">
      <c r="A237" s="51">
        <f t="shared" si="11"/>
        <v>224</v>
      </c>
      <c r="B237" s="85"/>
      <c r="C237" s="52" t="str">
        <f>IFERROR(VLOOKUP(Tableau1[[#This Row],[Site *
Un fichier Excel par DT]],Tableau7[[#All],[Nom de la gare]:[EIC]],5,FALSE),"")</f>
        <v/>
      </c>
      <c r="D237" s="77"/>
      <c r="E237" s="74"/>
      <c r="F237" s="74"/>
      <c r="G237" s="76"/>
      <c r="H237" s="72" t="str">
        <f>IF(Tableau1[[#This Row],[Régime d''utilisation (Quotidien ? Oui ou Non)]]="Oui","Oui","Non")</f>
        <v>Non</v>
      </c>
      <c r="I237" s="72" t="str">
        <f>IF(Tableau1[[#This Row],[Régime d''utilisation (Quotidien ? Oui ou Non)]]="Oui","Oui","Non")</f>
        <v>Non</v>
      </c>
      <c r="J237" s="72" t="str">
        <f>IF(Tableau1[[#This Row],[Régime d''utilisation (Quotidien ? Oui ou Non)]]="Oui","Oui","Non")</f>
        <v>Non</v>
      </c>
      <c r="K237" s="72" t="str">
        <f>IF(Tableau1[[#This Row],[Régime d''utilisation (Quotidien ? Oui ou Non)]]="Oui","Oui","Non")</f>
        <v>Non</v>
      </c>
      <c r="L237" s="72" t="str">
        <f>IF(Tableau1[[#This Row],[Régime d''utilisation (Quotidien ? Oui ou Non)]]="Oui","Oui","Non")</f>
        <v>Non</v>
      </c>
      <c r="M237" s="72" t="str">
        <f>IF(Tableau1[[#This Row],[Régime d''utilisation (Quotidien ? Oui ou Non)]]="Oui","Oui","Non")</f>
        <v>Non</v>
      </c>
      <c r="N237" s="72" t="str">
        <f>IF(Tableau1[[#This Row],[Régime d''utilisation (Quotidien ? Oui ou Non)]]="Oui","Oui","Non")</f>
        <v>Non</v>
      </c>
      <c r="O237" s="72" t="str">
        <f>IF(Tableau1[[#This Row],[Régime d''utilisation (Quotidien ? Oui ou Non)]]="Oui","Oui","Non")</f>
        <v>Non</v>
      </c>
      <c r="P237" s="76"/>
      <c r="Q237" s="76"/>
      <c r="R237" s="76"/>
      <c r="S237" s="52" t="str">
        <f t="shared" si="9"/>
        <v>Compris entre 00h00 et 5h00</v>
      </c>
      <c r="T237" s="76"/>
      <c r="U237" s="53" t="str">
        <f t="shared" si="10"/>
        <v>Voyageur</v>
      </c>
      <c r="V237" s="76"/>
      <c r="W237" s="76"/>
      <c r="X237" s="76"/>
      <c r="Y237" s="76"/>
      <c r="Z237" s="76"/>
      <c r="AA237" s="76"/>
      <c r="AB237" s="53">
        <f>400</f>
        <v>400</v>
      </c>
      <c r="AC237" s="78" t="str">
        <f>IF(Tableau1[[#This Row],[Type de réponse]]='Paramètre (masquer)'!$A$10,Tableau1[[#This Row],[Période de début *]],"")</f>
        <v/>
      </c>
      <c r="AD237" s="78" t="str">
        <f>IF(Tableau1[[#This Row],[Type de réponse]]='Paramètre (masquer)'!$A$10,Tableau1[[#This Row],[Période de fin *]],"")</f>
        <v/>
      </c>
      <c r="AE237" s="78" t="str">
        <f>IF(Tableau1[[#This Row],[Type de réponse]]='Paramètre (masquer)'!$A$10,Tableau1[[#This Row],[Nuit
LU/MA]],"")</f>
        <v/>
      </c>
      <c r="AF237" s="78" t="str">
        <f>IF(Tableau1[[#This Row],[Type de réponse]]='Paramètre (masquer)'!$A$10,Tableau1[[#This Row],[Nuit
MA/ME]],"")</f>
        <v/>
      </c>
      <c r="AG237" s="78" t="str">
        <f>IF(Tableau1[[#This Row],[Type de réponse]]='Paramètre (masquer)'!$A$10,Tableau1[[#This Row],[Nuit
ME/JE]],"")</f>
        <v/>
      </c>
      <c r="AH237" s="78" t="str">
        <f>IF(Tableau1[[#This Row],[Type de réponse]]='Paramètre (masquer)'!$A$10,Tableau1[[#This Row],[Nuit JE/VE]],"")</f>
        <v/>
      </c>
      <c r="AI237" s="78" t="str">
        <f>IF(Tableau1[[#This Row],[Type de réponse]]='Paramètre (masquer)'!$A$10,Tableau1[[#This Row],[Nuit
VE/SA]],"")</f>
        <v/>
      </c>
      <c r="AJ237" s="78" t="str">
        <f>IF(Tableau1[[#This Row],[Type de réponse]]='Paramètre (masquer)'!$A$10,Tableau1[[#This Row],[Nuit
SA/DI]],"")</f>
        <v/>
      </c>
      <c r="AK237" s="78" t="str">
        <f>IF(Tableau1[[#This Row],[Type de réponse]]='Paramètre (masquer)'!$A$10,Tableau1[[#This Row],[Nuit
DI/LU]],"")</f>
        <v/>
      </c>
      <c r="AL237" s="76" t="str">
        <f>IF(Tableau1[[#This Row],[Nuit
LU /MA]]="Oui",0,IF(Tableau1[[#This Row],[Nuit
LU /MA]]="Non",1,""))</f>
        <v/>
      </c>
      <c r="AM237" s="76" t="str">
        <f>IF(Tableau1[[#This Row],[Nuit
MA/ ME]]="Oui",0,IF(Tableau1[[#This Row],[Nuit
MA/ ME]]="Non",1,""))</f>
        <v/>
      </c>
      <c r="AN237" s="76" t="str">
        <f>IF(Tableau1[[#This Row],[Nuit
ME/ JE]]="Oui",0,IF(Tableau1[[#This Row],[Nuit
ME/ JE]]="Non",1,""))</f>
        <v/>
      </c>
      <c r="AO237" s="76" t="str">
        <f>IF(Tableau1[[#This Row],[Nuit JE/ VE]]="Oui",0,IF(Tableau1[[#This Row],[Nuit JE/ VE]]="Non",1,""))</f>
        <v/>
      </c>
      <c r="AP237" s="76" t="str">
        <f>IF(Tableau1[[#This Row],[Nuit
VE/ SA]]="Oui",0,IF(Tableau1[[#This Row],[Nuit
VE/ SA]]="Non",1,""))</f>
        <v/>
      </c>
      <c r="AQ237" s="76" t="str">
        <f>IF(Tableau1[[#This Row],[Nuit
SA/ DI]]="Oui",0,IF(Tableau1[[#This Row],[Nuit
SA/ DI]]="Non",1,""))</f>
        <v/>
      </c>
      <c r="AR237" s="76" t="str">
        <f>IF(Tableau1[[#This Row],[Nuit
DI/ LU]]="Oui",0,IF(Tableau1[[#This Row],[Nuit
DI/ LU]]="Non",1,""))</f>
        <v/>
      </c>
      <c r="AS237" s="76" t="str">
        <f>IF(Tableau1[[#This Row],[Type de réponse]]='Paramètre (masquer)'!$A$10,Tableau1[[#This Row],[FE]],"")</f>
        <v/>
      </c>
      <c r="AT237" s="76" t="str">
        <f>_xlfn.CONCAT(Tableau1[[#This Row],[LUN]:[DIM]])</f>
        <v/>
      </c>
      <c r="AU237" s="79"/>
      <c r="AV2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7" s="76" t="e">
        <f>Tableau1[[#This Row],[Nbre de nuits sur la période]]*Tableau1[[#This Row],[Nombre de train accédant / nuit *]]</f>
        <v>#VALUE!</v>
      </c>
      <c r="AY237" s="76" t="e">
        <f>Tableau1[[#This Row],[Uo voies - nuit]]*((59*400/1000)+5)</f>
        <v>#VALUE!</v>
      </c>
    </row>
    <row r="238" spans="1:51" ht="15.75">
      <c r="A238" s="51">
        <f t="shared" si="11"/>
        <v>225</v>
      </c>
      <c r="B238" s="85"/>
      <c r="C238" s="52" t="str">
        <f>IFERROR(VLOOKUP(Tableau1[[#This Row],[Site *
Un fichier Excel par DT]],Tableau7[[#All],[Nom de la gare]:[EIC]],5,FALSE),"")</f>
        <v/>
      </c>
      <c r="D238" s="77"/>
      <c r="E238" s="74"/>
      <c r="F238" s="74"/>
      <c r="G238" s="76"/>
      <c r="H238" s="72" t="str">
        <f>IF(Tableau1[[#This Row],[Régime d''utilisation (Quotidien ? Oui ou Non)]]="Oui","Oui","Non")</f>
        <v>Non</v>
      </c>
      <c r="I238" s="72" t="str">
        <f>IF(Tableau1[[#This Row],[Régime d''utilisation (Quotidien ? Oui ou Non)]]="Oui","Oui","Non")</f>
        <v>Non</v>
      </c>
      <c r="J238" s="72" t="str">
        <f>IF(Tableau1[[#This Row],[Régime d''utilisation (Quotidien ? Oui ou Non)]]="Oui","Oui","Non")</f>
        <v>Non</v>
      </c>
      <c r="K238" s="72" t="str">
        <f>IF(Tableau1[[#This Row],[Régime d''utilisation (Quotidien ? Oui ou Non)]]="Oui","Oui","Non")</f>
        <v>Non</v>
      </c>
      <c r="L238" s="72" t="str">
        <f>IF(Tableau1[[#This Row],[Régime d''utilisation (Quotidien ? Oui ou Non)]]="Oui","Oui","Non")</f>
        <v>Non</v>
      </c>
      <c r="M238" s="72" t="str">
        <f>IF(Tableau1[[#This Row],[Régime d''utilisation (Quotidien ? Oui ou Non)]]="Oui","Oui","Non")</f>
        <v>Non</v>
      </c>
      <c r="N238" s="72" t="str">
        <f>IF(Tableau1[[#This Row],[Régime d''utilisation (Quotidien ? Oui ou Non)]]="Oui","Oui","Non")</f>
        <v>Non</v>
      </c>
      <c r="O238" s="72" t="str">
        <f>IF(Tableau1[[#This Row],[Régime d''utilisation (Quotidien ? Oui ou Non)]]="Oui","Oui","Non")</f>
        <v>Non</v>
      </c>
      <c r="P238" s="76"/>
      <c r="Q238" s="76"/>
      <c r="R238" s="76"/>
      <c r="S238" s="52" t="str">
        <f t="shared" si="9"/>
        <v>Compris entre 00h00 et 5h00</v>
      </c>
      <c r="T238" s="76"/>
      <c r="U238" s="53" t="str">
        <f t="shared" si="10"/>
        <v>Voyageur</v>
      </c>
      <c r="V238" s="76"/>
      <c r="W238" s="76"/>
      <c r="X238" s="76"/>
      <c r="Y238" s="76"/>
      <c r="Z238" s="76"/>
      <c r="AA238" s="76"/>
      <c r="AB238" s="53">
        <f>400</f>
        <v>400</v>
      </c>
      <c r="AC238" s="78" t="str">
        <f>IF(Tableau1[[#This Row],[Type de réponse]]='Paramètre (masquer)'!$A$10,Tableau1[[#This Row],[Période de début *]],"")</f>
        <v/>
      </c>
      <c r="AD238" s="78" t="str">
        <f>IF(Tableau1[[#This Row],[Type de réponse]]='Paramètre (masquer)'!$A$10,Tableau1[[#This Row],[Période de fin *]],"")</f>
        <v/>
      </c>
      <c r="AE238" s="78" t="str">
        <f>IF(Tableau1[[#This Row],[Type de réponse]]='Paramètre (masquer)'!$A$10,Tableau1[[#This Row],[Nuit
LU/MA]],"")</f>
        <v/>
      </c>
      <c r="AF238" s="78" t="str">
        <f>IF(Tableau1[[#This Row],[Type de réponse]]='Paramètre (masquer)'!$A$10,Tableau1[[#This Row],[Nuit
MA/ME]],"")</f>
        <v/>
      </c>
      <c r="AG238" s="78" t="str">
        <f>IF(Tableau1[[#This Row],[Type de réponse]]='Paramètre (masquer)'!$A$10,Tableau1[[#This Row],[Nuit
ME/JE]],"")</f>
        <v/>
      </c>
      <c r="AH238" s="78" t="str">
        <f>IF(Tableau1[[#This Row],[Type de réponse]]='Paramètre (masquer)'!$A$10,Tableau1[[#This Row],[Nuit JE/VE]],"")</f>
        <v/>
      </c>
      <c r="AI238" s="78" t="str">
        <f>IF(Tableau1[[#This Row],[Type de réponse]]='Paramètre (masquer)'!$A$10,Tableau1[[#This Row],[Nuit
VE/SA]],"")</f>
        <v/>
      </c>
      <c r="AJ238" s="78" t="str">
        <f>IF(Tableau1[[#This Row],[Type de réponse]]='Paramètre (masquer)'!$A$10,Tableau1[[#This Row],[Nuit
SA/DI]],"")</f>
        <v/>
      </c>
      <c r="AK238" s="78" t="str">
        <f>IF(Tableau1[[#This Row],[Type de réponse]]='Paramètre (masquer)'!$A$10,Tableau1[[#This Row],[Nuit
DI/LU]],"")</f>
        <v/>
      </c>
      <c r="AL238" s="76" t="str">
        <f>IF(Tableau1[[#This Row],[Nuit
LU /MA]]="Oui",0,IF(Tableau1[[#This Row],[Nuit
LU /MA]]="Non",1,""))</f>
        <v/>
      </c>
      <c r="AM238" s="76" t="str">
        <f>IF(Tableau1[[#This Row],[Nuit
MA/ ME]]="Oui",0,IF(Tableau1[[#This Row],[Nuit
MA/ ME]]="Non",1,""))</f>
        <v/>
      </c>
      <c r="AN238" s="76" t="str">
        <f>IF(Tableau1[[#This Row],[Nuit
ME/ JE]]="Oui",0,IF(Tableau1[[#This Row],[Nuit
ME/ JE]]="Non",1,""))</f>
        <v/>
      </c>
      <c r="AO238" s="76" t="str">
        <f>IF(Tableau1[[#This Row],[Nuit JE/ VE]]="Oui",0,IF(Tableau1[[#This Row],[Nuit JE/ VE]]="Non",1,""))</f>
        <v/>
      </c>
      <c r="AP238" s="76" t="str">
        <f>IF(Tableau1[[#This Row],[Nuit
VE/ SA]]="Oui",0,IF(Tableau1[[#This Row],[Nuit
VE/ SA]]="Non",1,""))</f>
        <v/>
      </c>
      <c r="AQ238" s="76" t="str">
        <f>IF(Tableau1[[#This Row],[Nuit
SA/ DI]]="Oui",0,IF(Tableau1[[#This Row],[Nuit
SA/ DI]]="Non",1,""))</f>
        <v/>
      </c>
      <c r="AR238" s="76" t="str">
        <f>IF(Tableau1[[#This Row],[Nuit
DI/ LU]]="Oui",0,IF(Tableau1[[#This Row],[Nuit
DI/ LU]]="Non",1,""))</f>
        <v/>
      </c>
      <c r="AS238" s="76" t="str">
        <f>IF(Tableau1[[#This Row],[Type de réponse]]='Paramètre (masquer)'!$A$10,Tableau1[[#This Row],[FE]],"")</f>
        <v/>
      </c>
      <c r="AT238" s="76" t="str">
        <f>_xlfn.CONCAT(Tableau1[[#This Row],[LUN]:[DIM]])</f>
        <v/>
      </c>
      <c r="AU238" s="79"/>
      <c r="AV2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8" s="76" t="e">
        <f>Tableau1[[#This Row],[Nbre de nuits sur la période]]*Tableau1[[#This Row],[Nombre de train accédant / nuit *]]</f>
        <v>#VALUE!</v>
      </c>
      <c r="AY238" s="76" t="e">
        <f>Tableau1[[#This Row],[Uo voies - nuit]]*((59*400/1000)+5)</f>
        <v>#VALUE!</v>
      </c>
    </row>
    <row r="239" spans="1:51" ht="15.75">
      <c r="A239" s="51">
        <f t="shared" si="11"/>
        <v>226</v>
      </c>
      <c r="B239" s="85"/>
      <c r="C239" s="52" t="str">
        <f>IFERROR(VLOOKUP(Tableau1[[#This Row],[Site *
Un fichier Excel par DT]],Tableau7[[#All],[Nom de la gare]:[EIC]],5,FALSE),"")</f>
        <v/>
      </c>
      <c r="D239" s="77"/>
      <c r="E239" s="74"/>
      <c r="F239" s="74"/>
      <c r="G239" s="76"/>
      <c r="H239" s="72" t="str">
        <f>IF(Tableau1[[#This Row],[Régime d''utilisation (Quotidien ? Oui ou Non)]]="Oui","Oui","Non")</f>
        <v>Non</v>
      </c>
      <c r="I239" s="72" t="str">
        <f>IF(Tableau1[[#This Row],[Régime d''utilisation (Quotidien ? Oui ou Non)]]="Oui","Oui","Non")</f>
        <v>Non</v>
      </c>
      <c r="J239" s="72" t="str">
        <f>IF(Tableau1[[#This Row],[Régime d''utilisation (Quotidien ? Oui ou Non)]]="Oui","Oui","Non")</f>
        <v>Non</v>
      </c>
      <c r="K239" s="72" t="str">
        <f>IF(Tableau1[[#This Row],[Régime d''utilisation (Quotidien ? Oui ou Non)]]="Oui","Oui","Non")</f>
        <v>Non</v>
      </c>
      <c r="L239" s="72" t="str">
        <f>IF(Tableau1[[#This Row],[Régime d''utilisation (Quotidien ? Oui ou Non)]]="Oui","Oui","Non")</f>
        <v>Non</v>
      </c>
      <c r="M239" s="72" t="str">
        <f>IF(Tableau1[[#This Row],[Régime d''utilisation (Quotidien ? Oui ou Non)]]="Oui","Oui","Non")</f>
        <v>Non</v>
      </c>
      <c r="N239" s="72" t="str">
        <f>IF(Tableau1[[#This Row],[Régime d''utilisation (Quotidien ? Oui ou Non)]]="Oui","Oui","Non")</f>
        <v>Non</v>
      </c>
      <c r="O239" s="72" t="str">
        <f>IF(Tableau1[[#This Row],[Régime d''utilisation (Quotidien ? Oui ou Non)]]="Oui","Oui","Non")</f>
        <v>Non</v>
      </c>
      <c r="P239" s="76"/>
      <c r="Q239" s="76"/>
      <c r="R239" s="76"/>
      <c r="S239" s="52" t="str">
        <f t="shared" si="9"/>
        <v>Compris entre 00h00 et 5h00</v>
      </c>
      <c r="T239" s="76"/>
      <c r="U239" s="53" t="str">
        <f t="shared" si="10"/>
        <v>Voyageur</v>
      </c>
      <c r="V239" s="76"/>
      <c r="W239" s="76"/>
      <c r="X239" s="76"/>
      <c r="Y239" s="76"/>
      <c r="Z239" s="76"/>
      <c r="AA239" s="76"/>
      <c r="AB239" s="53">
        <f>400</f>
        <v>400</v>
      </c>
      <c r="AC239" s="78" t="str">
        <f>IF(Tableau1[[#This Row],[Type de réponse]]='Paramètre (masquer)'!$A$10,Tableau1[[#This Row],[Période de début *]],"")</f>
        <v/>
      </c>
      <c r="AD239" s="78" t="str">
        <f>IF(Tableau1[[#This Row],[Type de réponse]]='Paramètre (masquer)'!$A$10,Tableau1[[#This Row],[Période de fin *]],"")</f>
        <v/>
      </c>
      <c r="AE239" s="78" t="str">
        <f>IF(Tableau1[[#This Row],[Type de réponse]]='Paramètre (masquer)'!$A$10,Tableau1[[#This Row],[Nuit
LU/MA]],"")</f>
        <v/>
      </c>
      <c r="AF239" s="78" t="str">
        <f>IF(Tableau1[[#This Row],[Type de réponse]]='Paramètre (masquer)'!$A$10,Tableau1[[#This Row],[Nuit
MA/ME]],"")</f>
        <v/>
      </c>
      <c r="AG239" s="78" t="str">
        <f>IF(Tableau1[[#This Row],[Type de réponse]]='Paramètre (masquer)'!$A$10,Tableau1[[#This Row],[Nuit
ME/JE]],"")</f>
        <v/>
      </c>
      <c r="AH239" s="78" t="str">
        <f>IF(Tableau1[[#This Row],[Type de réponse]]='Paramètre (masquer)'!$A$10,Tableau1[[#This Row],[Nuit JE/VE]],"")</f>
        <v/>
      </c>
      <c r="AI239" s="78" t="str">
        <f>IF(Tableau1[[#This Row],[Type de réponse]]='Paramètre (masquer)'!$A$10,Tableau1[[#This Row],[Nuit
VE/SA]],"")</f>
        <v/>
      </c>
      <c r="AJ239" s="78" t="str">
        <f>IF(Tableau1[[#This Row],[Type de réponse]]='Paramètre (masquer)'!$A$10,Tableau1[[#This Row],[Nuit
SA/DI]],"")</f>
        <v/>
      </c>
      <c r="AK239" s="78" t="str">
        <f>IF(Tableau1[[#This Row],[Type de réponse]]='Paramètre (masquer)'!$A$10,Tableau1[[#This Row],[Nuit
DI/LU]],"")</f>
        <v/>
      </c>
      <c r="AL239" s="76" t="str">
        <f>IF(Tableau1[[#This Row],[Nuit
LU /MA]]="Oui",0,IF(Tableau1[[#This Row],[Nuit
LU /MA]]="Non",1,""))</f>
        <v/>
      </c>
      <c r="AM239" s="76" t="str">
        <f>IF(Tableau1[[#This Row],[Nuit
MA/ ME]]="Oui",0,IF(Tableau1[[#This Row],[Nuit
MA/ ME]]="Non",1,""))</f>
        <v/>
      </c>
      <c r="AN239" s="76" t="str">
        <f>IF(Tableau1[[#This Row],[Nuit
ME/ JE]]="Oui",0,IF(Tableau1[[#This Row],[Nuit
ME/ JE]]="Non",1,""))</f>
        <v/>
      </c>
      <c r="AO239" s="76" t="str">
        <f>IF(Tableau1[[#This Row],[Nuit JE/ VE]]="Oui",0,IF(Tableau1[[#This Row],[Nuit JE/ VE]]="Non",1,""))</f>
        <v/>
      </c>
      <c r="AP239" s="76" t="str">
        <f>IF(Tableau1[[#This Row],[Nuit
VE/ SA]]="Oui",0,IF(Tableau1[[#This Row],[Nuit
VE/ SA]]="Non",1,""))</f>
        <v/>
      </c>
      <c r="AQ239" s="76" t="str">
        <f>IF(Tableau1[[#This Row],[Nuit
SA/ DI]]="Oui",0,IF(Tableau1[[#This Row],[Nuit
SA/ DI]]="Non",1,""))</f>
        <v/>
      </c>
      <c r="AR239" s="76" t="str">
        <f>IF(Tableau1[[#This Row],[Nuit
DI/ LU]]="Oui",0,IF(Tableau1[[#This Row],[Nuit
DI/ LU]]="Non",1,""))</f>
        <v/>
      </c>
      <c r="AS239" s="76" t="str">
        <f>IF(Tableau1[[#This Row],[Type de réponse]]='Paramètre (masquer)'!$A$10,Tableau1[[#This Row],[FE]],"")</f>
        <v/>
      </c>
      <c r="AT239" s="76" t="str">
        <f>_xlfn.CONCAT(Tableau1[[#This Row],[LUN]:[DIM]])</f>
        <v/>
      </c>
      <c r="AU239" s="79"/>
      <c r="AV2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9" s="76" t="e">
        <f>Tableau1[[#This Row],[Nbre de nuits sur la période]]*Tableau1[[#This Row],[Nombre de train accédant / nuit *]]</f>
        <v>#VALUE!</v>
      </c>
      <c r="AY239" s="76" t="e">
        <f>Tableau1[[#This Row],[Uo voies - nuit]]*((59*400/1000)+5)</f>
        <v>#VALUE!</v>
      </c>
    </row>
    <row r="240" spans="1:51" ht="15.75">
      <c r="A240" s="51">
        <f t="shared" si="11"/>
        <v>227</v>
      </c>
      <c r="B240" s="85"/>
      <c r="C240" s="52" t="str">
        <f>IFERROR(VLOOKUP(Tableau1[[#This Row],[Site *
Un fichier Excel par DT]],Tableau7[[#All],[Nom de la gare]:[EIC]],5,FALSE),"")</f>
        <v/>
      </c>
      <c r="D240" s="77"/>
      <c r="E240" s="74"/>
      <c r="F240" s="74"/>
      <c r="G240" s="76"/>
      <c r="H240" s="72" t="str">
        <f>IF(Tableau1[[#This Row],[Régime d''utilisation (Quotidien ? Oui ou Non)]]="Oui","Oui","Non")</f>
        <v>Non</v>
      </c>
      <c r="I240" s="72" t="str">
        <f>IF(Tableau1[[#This Row],[Régime d''utilisation (Quotidien ? Oui ou Non)]]="Oui","Oui","Non")</f>
        <v>Non</v>
      </c>
      <c r="J240" s="72" t="str">
        <f>IF(Tableau1[[#This Row],[Régime d''utilisation (Quotidien ? Oui ou Non)]]="Oui","Oui","Non")</f>
        <v>Non</v>
      </c>
      <c r="K240" s="72" t="str">
        <f>IF(Tableau1[[#This Row],[Régime d''utilisation (Quotidien ? Oui ou Non)]]="Oui","Oui","Non")</f>
        <v>Non</v>
      </c>
      <c r="L240" s="72" t="str">
        <f>IF(Tableau1[[#This Row],[Régime d''utilisation (Quotidien ? Oui ou Non)]]="Oui","Oui","Non")</f>
        <v>Non</v>
      </c>
      <c r="M240" s="72" t="str">
        <f>IF(Tableau1[[#This Row],[Régime d''utilisation (Quotidien ? Oui ou Non)]]="Oui","Oui","Non")</f>
        <v>Non</v>
      </c>
      <c r="N240" s="72" t="str">
        <f>IF(Tableau1[[#This Row],[Régime d''utilisation (Quotidien ? Oui ou Non)]]="Oui","Oui","Non")</f>
        <v>Non</v>
      </c>
      <c r="O240" s="72" t="str">
        <f>IF(Tableau1[[#This Row],[Régime d''utilisation (Quotidien ? Oui ou Non)]]="Oui","Oui","Non")</f>
        <v>Non</v>
      </c>
      <c r="P240" s="76"/>
      <c r="Q240" s="76"/>
      <c r="R240" s="76"/>
      <c r="S240" s="52" t="str">
        <f t="shared" si="9"/>
        <v>Compris entre 00h00 et 5h00</v>
      </c>
      <c r="T240" s="76"/>
      <c r="U240" s="53" t="str">
        <f t="shared" si="10"/>
        <v>Voyageur</v>
      </c>
      <c r="V240" s="76"/>
      <c r="W240" s="76"/>
      <c r="X240" s="76"/>
      <c r="Y240" s="76"/>
      <c r="Z240" s="76"/>
      <c r="AA240" s="76"/>
      <c r="AB240" s="53">
        <f>400</f>
        <v>400</v>
      </c>
      <c r="AC240" s="78" t="str">
        <f>IF(Tableau1[[#This Row],[Type de réponse]]='Paramètre (masquer)'!$A$10,Tableau1[[#This Row],[Période de début *]],"")</f>
        <v/>
      </c>
      <c r="AD240" s="78" t="str">
        <f>IF(Tableau1[[#This Row],[Type de réponse]]='Paramètre (masquer)'!$A$10,Tableau1[[#This Row],[Période de fin *]],"")</f>
        <v/>
      </c>
      <c r="AE240" s="78" t="str">
        <f>IF(Tableau1[[#This Row],[Type de réponse]]='Paramètre (masquer)'!$A$10,Tableau1[[#This Row],[Nuit
LU/MA]],"")</f>
        <v/>
      </c>
      <c r="AF240" s="78" t="str">
        <f>IF(Tableau1[[#This Row],[Type de réponse]]='Paramètre (masquer)'!$A$10,Tableau1[[#This Row],[Nuit
MA/ME]],"")</f>
        <v/>
      </c>
      <c r="AG240" s="78" t="str">
        <f>IF(Tableau1[[#This Row],[Type de réponse]]='Paramètre (masquer)'!$A$10,Tableau1[[#This Row],[Nuit
ME/JE]],"")</f>
        <v/>
      </c>
      <c r="AH240" s="78" t="str">
        <f>IF(Tableau1[[#This Row],[Type de réponse]]='Paramètre (masquer)'!$A$10,Tableau1[[#This Row],[Nuit JE/VE]],"")</f>
        <v/>
      </c>
      <c r="AI240" s="78" t="str">
        <f>IF(Tableau1[[#This Row],[Type de réponse]]='Paramètre (masquer)'!$A$10,Tableau1[[#This Row],[Nuit
VE/SA]],"")</f>
        <v/>
      </c>
      <c r="AJ240" s="78" t="str">
        <f>IF(Tableau1[[#This Row],[Type de réponse]]='Paramètre (masquer)'!$A$10,Tableau1[[#This Row],[Nuit
SA/DI]],"")</f>
        <v/>
      </c>
      <c r="AK240" s="78" t="str">
        <f>IF(Tableau1[[#This Row],[Type de réponse]]='Paramètre (masquer)'!$A$10,Tableau1[[#This Row],[Nuit
DI/LU]],"")</f>
        <v/>
      </c>
      <c r="AL240" s="76" t="str">
        <f>IF(Tableau1[[#This Row],[Nuit
LU /MA]]="Oui",0,IF(Tableau1[[#This Row],[Nuit
LU /MA]]="Non",1,""))</f>
        <v/>
      </c>
      <c r="AM240" s="76" t="str">
        <f>IF(Tableau1[[#This Row],[Nuit
MA/ ME]]="Oui",0,IF(Tableau1[[#This Row],[Nuit
MA/ ME]]="Non",1,""))</f>
        <v/>
      </c>
      <c r="AN240" s="76" t="str">
        <f>IF(Tableau1[[#This Row],[Nuit
ME/ JE]]="Oui",0,IF(Tableau1[[#This Row],[Nuit
ME/ JE]]="Non",1,""))</f>
        <v/>
      </c>
      <c r="AO240" s="76" t="str">
        <f>IF(Tableau1[[#This Row],[Nuit JE/ VE]]="Oui",0,IF(Tableau1[[#This Row],[Nuit JE/ VE]]="Non",1,""))</f>
        <v/>
      </c>
      <c r="AP240" s="76" t="str">
        <f>IF(Tableau1[[#This Row],[Nuit
VE/ SA]]="Oui",0,IF(Tableau1[[#This Row],[Nuit
VE/ SA]]="Non",1,""))</f>
        <v/>
      </c>
      <c r="AQ240" s="76" t="str">
        <f>IF(Tableau1[[#This Row],[Nuit
SA/ DI]]="Oui",0,IF(Tableau1[[#This Row],[Nuit
SA/ DI]]="Non",1,""))</f>
        <v/>
      </c>
      <c r="AR240" s="76" t="str">
        <f>IF(Tableau1[[#This Row],[Nuit
DI/ LU]]="Oui",0,IF(Tableau1[[#This Row],[Nuit
DI/ LU]]="Non",1,""))</f>
        <v/>
      </c>
      <c r="AS240" s="76" t="str">
        <f>IF(Tableau1[[#This Row],[Type de réponse]]='Paramètre (masquer)'!$A$10,Tableau1[[#This Row],[FE]],"")</f>
        <v/>
      </c>
      <c r="AT240" s="76" t="str">
        <f>_xlfn.CONCAT(Tableau1[[#This Row],[LUN]:[DIM]])</f>
        <v/>
      </c>
      <c r="AU240" s="79"/>
      <c r="AV2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0" s="76" t="e">
        <f>Tableau1[[#This Row],[Nbre de nuits sur la période]]*Tableau1[[#This Row],[Nombre de train accédant / nuit *]]</f>
        <v>#VALUE!</v>
      </c>
      <c r="AY240" s="76" t="e">
        <f>Tableau1[[#This Row],[Uo voies - nuit]]*((59*400/1000)+5)</f>
        <v>#VALUE!</v>
      </c>
    </row>
    <row r="241" spans="1:51" ht="15.75">
      <c r="A241" s="51">
        <f t="shared" si="11"/>
        <v>228</v>
      </c>
      <c r="B241" s="85"/>
      <c r="C241" s="52" t="str">
        <f>IFERROR(VLOOKUP(Tableau1[[#This Row],[Site *
Un fichier Excel par DT]],Tableau7[[#All],[Nom de la gare]:[EIC]],5,FALSE),"")</f>
        <v/>
      </c>
      <c r="D241" s="77"/>
      <c r="E241" s="74"/>
      <c r="F241" s="74"/>
      <c r="G241" s="76"/>
      <c r="H241" s="72" t="str">
        <f>IF(Tableau1[[#This Row],[Régime d''utilisation (Quotidien ? Oui ou Non)]]="Oui","Oui","Non")</f>
        <v>Non</v>
      </c>
      <c r="I241" s="72" t="str">
        <f>IF(Tableau1[[#This Row],[Régime d''utilisation (Quotidien ? Oui ou Non)]]="Oui","Oui","Non")</f>
        <v>Non</v>
      </c>
      <c r="J241" s="72" t="str">
        <f>IF(Tableau1[[#This Row],[Régime d''utilisation (Quotidien ? Oui ou Non)]]="Oui","Oui","Non")</f>
        <v>Non</v>
      </c>
      <c r="K241" s="72" t="str">
        <f>IF(Tableau1[[#This Row],[Régime d''utilisation (Quotidien ? Oui ou Non)]]="Oui","Oui","Non")</f>
        <v>Non</v>
      </c>
      <c r="L241" s="72" t="str">
        <f>IF(Tableau1[[#This Row],[Régime d''utilisation (Quotidien ? Oui ou Non)]]="Oui","Oui","Non")</f>
        <v>Non</v>
      </c>
      <c r="M241" s="72" t="str">
        <f>IF(Tableau1[[#This Row],[Régime d''utilisation (Quotidien ? Oui ou Non)]]="Oui","Oui","Non")</f>
        <v>Non</v>
      </c>
      <c r="N241" s="72" t="str">
        <f>IF(Tableau1[[#This Row],[Régime d''utilisation (Quotidien ? Oui ou Non)]]="Oui","Oui","Non")</f>
        <v>Non</v>
      </c>
      <c r="O241" s="72" t="str">
        <f>IF(Tableau1[[#This Row],[Régime d''utilisation (Quotidien ? Oui ou Non)]]="Oui","Oui","Non")</f>
        <v>Non</v>
      </c>
      <c r="P241" s="76"/>
      <c r="Q241" s="76"/>
      <c r="R241" s="76"/>
      <c r="S241" s="52" t="str">
        <f t="shared" si="9"/>
        <v>Compris entre 00h00 et 5h00</v>
      </c>
      <c r="T241" s="76"/>
      <c r="U241" s="53" t="str">
        <f t="shared" si="10"/>
        <v>Voyageur</v>
      </c>
      <c r="V241" s="76"/>
      <c r="W241" s="76"/>
      <c r="X241" s="76"/>
      <c r="Y241" s="76"/>
      <c r="Z241" s="76"/>
      <c r="AA241" s="76"/>
      <c r="AB241" s="53">
        <f>400</f>
        <v>400</v>
      </c>
      <c r="AC241" s="78" t="str">
        <f>IF(Tableau1[[#This Row],[Type de réponse]]='Paramètre (masquer)'!$A$10,Tableau1[[#This Row],[Période de début *]],"")</f>
        <v/>
      </c>
      <c r="AD241" s="78" t="str">
        <f>IF(Tableau1[[#This Row],[Type de réponse]]='Paramètre (masquer)'!$A$10,Tableau1[[#This Row],[Période de fin *]],"")</f>
        <v/>
      </c>
      <c r="AE241" s="78" t="str">
        <f>IF(Tableau1[[#This Row],[Type de réponse]]='Paramètre (masquer)'!$A$10,Tableau1[[#This Row],[Nuit
LU/MA]],"")</f>
        <v/>
      </c>
      <c r="AF241" s="78" t="str">
        <f>IF(Tableau1[[#This Row],[Type de réponse]]='Paramètre (masquer)'!$A$10,Tableau1[[#This Row],[Nuit
MA/ME]],"")</f>
        <v/>
      </c>
      <c r="AG241" s="78" t="str">
        <f>IF(Tableau1[[#This Row],[Type de réponse]]='Paramètre (masquer)'!$A$10,Tableau1[[#This Row],[Nuit
ME/JE]],"")</f>
        <v/>
      </c>
      <c r="AH241" s="78" t="str">
        <f>IF(Tableau1[[#This Row],[Type de réponse]]='Paramètre (masquer)'!$A$10,Tableau1[[#This Row],[Nuit JE/VE]],"")</f>
        <v/>
      </c>
      <c r="AI241" s="78" t="str">
        <f>IF(Tableau1[[#This Row],[Type de réponse]]='Paramètre (masquer)'!$A$10,Tableau1[[#This Row],[Nuit
VE/SA]],"")</f>
        <v/>
      </c>
      <c r="AJ241" s="78" t="str">
        <f>IF(Tableau1[[#This Row],[Type de réponse]]='Paramètre (masquer)'!$A$10,Tableau1[[#This Row],[Nuit
SA/DI]],"")</f>
        <v/>
      </c>
      <c r="AK241" s="78" t="str">
        <f>IF(Tableau1[[#This Row],[Type de réponse]]='Paramètre (masquer)'!$A$10,Tableau1[[#This Row],[Nuit
DI/LU]],"")</f>
        <v/>
      </c>
      <c r="AL241" s="76" t="str">
        <f>IF(Tableau1[[#This Row],[Nuit
LU /MA]]="Oui",0,IF(Tableau1[[#This Row],[Nuit
LU /MA]]="Non",1,""))</f>
        <v/>
      </c>
      <c r="AM241" s="76" t="str">
        <f>IF(Tableau1[[#This Row],[Nuit
MA/ ME]]="Oui",0,IF(Tableau1[[#This Row],[Nuit
MA/ ME]]="Non",1,""))</f>
        <v/>
      </c>
      <c r="AN241" s="76" t="str">
        <f>IF(Tableau1[[#This Row],[Nuit
ME/ JE]]="Oui",0,IF(Tableau1[[#This Row],[Nuit
ME/ JE]]="Non",1,""))</f>
        <v/>
      </c>
      <c r="AO241" s="76" t="str">
        <f>IF(Tableau1[[#This Row],[Nuit JE/ VE]]="Oui",0,IF(Tableau1[[#This Row],[Nuit JE/ VE]]="Non",1,""))</f>
        <v/>
      </c>
      <c r="AP241" s="76" t="str">
        <f>IF(Tableau1[[#This Row],[Nuit
VE/ SA]]="Oui",0,IF(Tableau1[[#This Row],[Nuit
VE/ SA]]="Non",1,""))</f>
        <v/>
      </c>
      <c r="AQ241" s="76" t="str">
        <f>IF(Tableau1[[#This Row],[Nuit
SA/ DI]]="Oui",0,IF(Tableau1[[#This Row],[Nuit
SA/ DI]]="Non",1,""))</f>
        <v/>
      </c>
      <c r="AR241" s="76" t="str">
        <f>IF(Tableau1[[#This Row],[Nuit
DI/ LU]]="Oui",0,IF(Tableau1[[#This Row],[Nuit
DI/ LU]]="Non",1,""))</f>
        <v/>
      </c>
      <c r="AS241" s="76" t="str">
        <f>IF(Tableau1[[#This Row],[Type de réponse]]='Paramètre (masquer)'!$A$10,Tableau1[[#This Row],[FE]],"")</f>
        <v/>
      </c>
      <c r="AT241" s="76" t="str">
        <f>_xlfn.CONCAT(Tableau1[[#This Row],[LUN]:[DIM]])</f>
        <v/>
      </c>
      <c r="AU241" s="79"/>
      <c r="AV2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1" s="76" t="e">
        <f>Tableau1[[#This Row],[Nbre de nuits sur la période]]*Tableau1[[#This Row],[Nombre de train accédant / nuit *]]</f>
        <v>#VALUE!</v>
      </c>
      <c r="AY241" s="76" t="e">
        <f>Tableau1[[#This Row],[Uo voies - nuit]]*((59*400/1000)+5)</f>
        <v>#VALUE!</v>
      </c>
    </row>
    <row r="242" spans="1:51" ht="15.75">
      <c r="A242" s="51">
        <f t="shared" si="11"/>
        <v>229</v>
      </c>
      <c r="B242" s="85"/>
      <c r="C242" s="52" t="str">
        <f>IFERROR(VLOOKUP(Tableau1[[#This Row],[Site *
Un fichier Excel par DT]],Tableau7[[#All],[Nom de la gare]:[EIC]],5,FALSE),"")</f>
        <v/>
      </c>
      <c r="D242" s="77"/>
      <c r="E242" s="74"/>
      <c r="F242" s="74"/>
      <c r="G242" s="76"/>
      <c r="H242" s="72" t="str">
        <f>IF(Tableau1[[#This Row],[Régime d''utilisation (Quotidien ? Oui ou Non)]]="Oui","Oui","Non")</f>
        <v>Non</v>
      </c>
      <c r="I242" s="72" t="str">
        <f>IF(Tableau1[[#This Row],[Régime d''utilisation (Quotidien ? Oui ou Non)]]="Oui","Oui","Non")</f>
        <v>Non</v>
      </c>
      <c r="J242" s="72" t="str">
        <f>IF(Tableau1[[#This Row],[Régime d''utilisation (Quotidien ? Oui ou Non)]]="Oui","Oui","Non")</f>
        <v>Non</v>
      </c>
      <c r="K242" s="72" t="str">
        <f>IF(Tableau1[[#This Row],[Régime d''utilisation (Quotidien ? Oui ou Non)]]="Oui","Oui","Non")</f>
        <v>Non</v>
      </c>
      <c r="L242" s="72" t="str">
        <f>IF(Tableau1[[#This Row],[Régime d''utilisation (Quotidien ? Oui ou Non)]]="Oui","Oui","Non")</f>
        <v>Non</v>
      </c>
      <c r="M242" s="72" t="str">
        <f>IF(Tableau1[[#This Row],[Régime d''utilisation (Quotidien ? Oui ou Non)]]="Oui","Oui","Non")</f>
        <v>Non</v>
      </c>
      <c r="N242" s="72" t="str">
        <f>IF(Tableau1[[#This Row],[Régime d''utilisation (Quotidien ? Oui ou Non)]]="Oui","Oui","Non")</f>
        <v>Non</v>
      </c>
      <c r="O242" s="72" t="str">
        <f>IF(Tableau1[[#This Row],[Régime d''utilisation (Quotidien ? Oui ou Non)]]="Oui","Oui","Non")</f>
        <v>Non</v>
      </c>
      <c r="P242" s="76"/>
      <c r="Q242" s="76"/>
      <c r="R242" s="76"/>
      <c r="S242" s="52" t="str">
        <f t="shared" si="9"/>
        <v>Compris entre 00h00 et 5h00</v>
      </c>
      <c r="T242" s="76"/>
      <c r="U242" s="53" t="str">
        <f t="shared" si="10"/>
        <v>Voyageur</v>
      </c>
      <c r="V242" s="76"/>
      <c r="W242" s="76"/>
      <c r="X242" s="76"/>
      <c r="Y242" s="76"/>
      <c r="Z242" s="76"/>
      <c r="AA242" s="76"/>
      <c r="AB242" s="53">
        <f>400</f>
        <v>400</v>
      </c>
      <c r="AC242" s="78" t="str">
        <f>IF(Tableau1[[#This Row],[Type de réponse]]='Paramètre (masquer)'!$A$10,Tableau1[[#This Row],[Période de début *]],"")</f>
        <v/>
      </c>
      <c r="AD242" s="78" t="str">
        <f>IF(Tableau1[[#This Row],[Type de réponse]]='Paramètre (masquer)'!$A$10,Tableau1[[#This Row],[Période de fin *]],"")</f>
        <v/>
      </c>
      <c r="AE242" s="78" t="str">
        <f>IF(Tableau1[[#This Row],[Type de réponse]]='Paramètre (masquer)'!$A$10,Tableau1[[#This Row],[Nuit
LU/MA]],"")</f>
        <v/>
      </c>
      <c r="AF242" s="78" t="str">
        <f>IF(Tableau1[[#This Row],[Type de réponse]]='Paramètre (masquer)'!$A$10,Tableau1[[#This Row],[Nuit
MA/ME]],"")</f>
        <v/>
      </c>
      <c r="AG242" s="78" t="str">
        <f>IF(Tableau1[[#This Row],[Type de réponse]]='Paramètre (masquer)'!$A$10,Tableau1[[#This Row],[Nuit
ME/JE]],"")</f>
        <v/>
      </c>
      <c r="AH242" s="78" t="str">
        <f>IF(Tableau1[[#This Row],[Type de réponse]]='Paramètre (masquer)'!$A$10,Tableau1[[#This Row],[Nuit JE/VE]],"")</f>
        <v/>
      </c>
      <c r="AI242" s="78" t="str">
        <f>IF(Tableau1[[#This Row],[Type de réponse]]='Paramètre (masquer)'!$A$10,Tableau1[[#This Row],[Nuit
VE/SA]],"")</f>
        <v/>
      </c>
      <c r="AJ242" s="78" t="str">
        <f>IF(Tableau1[[#This Row],[Type de réponse]]='Paramètre (masquer)'!$A$10,Tableau1[[#This Row],[Nuit
SA/DI]],"")</f>
        <v/>
      </c>
      <c r="AK242" s="78" t="str">
        <f>IF(Tableau1[[#This Row],[Type de réponse]]='Paramètre (masquer)'!$A$10,Tableau1[[#This Row],[Nuit
DI/LU]],"")</f>
        <v/>
      </c>
      <c r="AL242" s="76" t="str">
        <f>IF(Tableau1[[#This Row],[Nuit
LU /MA]]="Oui",0,IF(Tableau1[[#This Row],[Nuit
LU /MA]]="Non",1,""))</f>
        <v/>
      </c>
      <c r="AM242" s="76" t="str">
        <f>IF(Tableau1[[#This Row],[Nuit
MA/ ME]]="Oui",0,IF(Tableau1[[#This Row],[Nuit
MA/ ME]]="Non",1,""))</f>
        <v/>
      </c>
      <c r="AN242" s="76" t="str">
        <f>IF(Tableau1[[#This Row],[Nuit
ME/ JE]]="Oui",0,IF(Tableau1[[#This Row],[Nuit
ME/ JE]]="Non",1,""))</f>
        <v/>
      </c>
      <c r="AO242" s="76" t="str">
        <f>IF(Tableau1[[#This Row],[Nuit JE/ VE]]="Oui",0,IF(Tableau1[[#This Row],[Nuit JE/ VE]]="Non",1,""))</f>
        <v/>
      </c>
      <c r="AP242" s="76" t="str">
        <f>IF(Tableau1[[#This Row],[Nuit
VE/ SA]]="Oui",0,IF(Tableau1[[#This Row],[Nuit
VE/ SA]]="Non",1,""))</f>
        <v/>
      </c>
      <c r="AQ242" s="76" t="str">
        <f>IF(Tableau1[[#This Row],[Nuit
SA/ DI]]="Oui",0,IF(Tableau1[[#This Row],[Nuit
SA/ DI]]="Non",1,""))</f>
        <v/>
      </c>
      <c r="AR242" s="76" t="str">
        <f>IF(Tableau1[[#This Row],[Nuit
DI/ LU]]="Oui",0,IF(Tableau1[[#This Row],[Nuit
DI/ LU]]="Non",1,""))</f>
        <v/>
      </c>
      <c r="AS242" s="76" t="str">
        <f>IF(Tableau1[[#This Row],[Type de réponse]]='Paramètre (masquer)'!$A$10,Tableau1[[#This Row],[FE]],"")</f>
        <v/>
      </c>
      <c r="AT242" s="76" t="str">
        <f>_xlfn.CONCAT(Tableau1[[#This Row],[LUN]:[DIM]])</f>
        <v/>
      </c>
      <c r="AU242" s="79"/>
      <c r="AV2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2" s="76" t="e">
        <f>Tableau1[[#This Row],[Nbre de nuits sur la période]]*Tableau1[[#This Row],[Nombre de train accédant / nuit *]]</f>
        <v>#VALUE!</v>
      </c>
      <c r="AY242" s="76" t="e">
        <f>Tableau1[[#This Row],[Uo voies - nuit]]*((59*400/1000)+5)</f>
        <v>#VALUE!</v>
      </c>
    </row>
    <row r="243" spans="1:51" ht="15.75">
      <c r="A243" s="51">
        <f t="shared" si="11"/>
        <v>230</v>
      </c>
      <c r="B243" s="85"/>
      <c r="C243" s="52" t="str">
        <f>IFERROR(VLOOKUP(Tableau1[[#This Row],[Site *
Un fichier Excel par DT]],Tableau7[[#All],[Nom de la gare]:[EIC]],5,FALSE),"")</f>
        <v/>
      </c>
      <c r="D243" s="77"/>
      <c r="E243" s="74"/>
      <c r="F243" s="74"/>
      <c r="G243" s="76"/>
      <c r="H243" s="72" t="str">
        <f>IF(Tableau1[[#This Row],[Régime d''utilisation (Quotidien ? Oui ou Non)]]="Oui","Oui","Non")</f>
        <v>Non</v>
      </c>
      <c r="I243" s="72" t="str">
        <f>IF(Tableau1[[#This Row],[Régime d''utilisation (Quotidien ? Oui ou Non)]]="Oui","Oui","Non")</f>
        <v>Non</v>
      </c>
      <c r="J243" s="72" t="str">
        <f>IF(Tableau1[[#This Row],[Régime d''utilisation (Quotidien ? Oui ou Non)]]="Oui","Oui","Non")</f>
        <v>Non</v>
      </c>
      <c r="K243" s="72" t="str">
        <f>IF(Tableau1[[#This Row],[Régime d''utilisation (Quotidien ? Oui ou Non)]]="Oui","Oui","Non")</f>
        <v>Non</v>
      </c>
      <c r="L243" s="72" t="str">
        <f>IF(Tableau1[[#This Row],[Régime d''utilisation (Quotidien ? Oui ou Non)]]="Oui","Oui","Non")</f>
        <v>Non</v>
      </c>
      <c r="M243" s="72" t="str">
        <f>IF(Tableau1[[#This Row],[Régime d''utilisation (Quotidien ? Oui ou Non)]]="Oui","Oui","Non")</f>
        <v>Non</v>
      </c>
      <c r="N243" s="72" t="str">
        <f>IF(Tableau1[[#This Row],[Régime d''utilisation (Quotidien ? Oui ou Non)]]="Oui","Oui","Non")</f>
        <v>Non</v>
      </c>
      <c r="O243" s="72" t="str">
        <f>IF(Tableau1[[#This Row],[Régime d''utilisation (Quotidien ? Oui ou Non)]]="Oui","Oui","Non")</f>
        <v>Non</v>
      </c>
      <c r="P243" s="76"/>
      <c r="Q243" s="76"/>
      <c r="R243" s="76"/>
      <c r="S243" s="52" t="str">
        <f t="shared" si="9"/>
        <v>Compris entre 00h00 et 5h00</v>
      </c>
      <c r="T243" s="76"/>
      <c r="U243" s="53" t="str">
        <f t="shared" si="10"/>
        <v>Voyageur</v>
      </c>
      <c r="V243" s="76"/>
      <c r="W243" s="76"/>
      <c r="X243" s="76"/>
      <c r="Y243" s="76"/>
      <c r="Z243" s="76"/>
      <c r="AA243" s="76"/>
      <c r="AB243" s="53">
        <f>400</f>
        <v>400</v>
      </c>
      <c r="AC243" s="78" t="str">
        <f>IF(Tableau1[[#This Row],[Type de réponse]]='Paramètre (masquer)'!$A$10,Tableau1[[#This Row],[Période de début *]],"")</f>
        <v/>
      </c>
      <c r="AD243" s="78" t="str">
        <f>IF(Tableau1[[#This Row],[Type de réponse]]='Paramètre (masquer)'!$A$10,Tableau1[[#This Row],[Période de fin *]],"")</f>
        <v/>
      </c>
      <c r="AE243" s="78" t="str">
        <f>IF(Tableau1[[#This Row],[Type de réponse]]='Paramètre (masquer)'!$A$10,Tableau1[[#This Row],[Nuit
LU/MA]],"")</f>
        <v/>
      </c>
      <c r="AF243" s="78" t="str">
        <f>IF(Tableau1[[#This Row],[Type de réponse]]='Paramètre (masquer)'!$A$10,Tableau1[[#This Row],[Nuit
MA/ME]],"")</f>
        <v/>
      </c>
      <c r="AG243" s="78" t="str">
        <f>IF(Tableau1[[#This Row],[Type de réponse]]='Paramètre (masquer)'!$A$10,Tableau1[[#This Row],[Nuit
ME/JE]],"")</f>
        <v/>
      </c>
      <c r="AH243" s="78" t="str">
        <f>IF(Tableau1[[#This Row],[Type de réponse]]='Paramètre (masquer)'!$A$10,Tableau1[[#This Row],[Nuit JE/VE]],"")</f>
        <v/>
      </c>
      <c r="AI243" s="78" t="str">
        <f>IF(Tableau1[[#This Row],[Type de réponse]]='Paramètre (masquer)'!$A$10,Tableau1[[#This Row],[Nuit
VE/SA]],"")</f>
        <v/>
      </c>
      <c r="AJ243" s="78" t="str">
        <f>IF(Tableau1[[#This Row],[Type de réponse]]='Paramètre (masquer)'!$A$10,Tableau1[[#This Row],[Nuit
SA/DI]],"")</f>
        <v/>
      </c>
      <c r="AK243" s="78" t="str">
        <f>IF(Tableau1[[#This Row],[Type de réponse]]='Paramètre (masquer)'!$A$10,Tableau1[[#This Row],[Nuit
DI/LU]],"")</f>
        <v/>
      </c>
      <c r="AL243" s="76" t="str">
        <f>IF(Tableau1[[#This Row],[Nuit
LU /MA]]="Oui",0,IF(Tableau1[[#This Row],[Nuit
LU /MA]]="Non",1,""))</f>
        <v/>
      </c>
      <c r="AM243" s="76" t="str">
        <f>IF(Tableau1[[#This Row],[Nuit
MA/ ME]]="Oui",0,IF(Tableau1[[#This Row],[Nuit
MA/ ME]]="Non",1,""))</f>
        <v/>
      </c>
      <c r="AN243" s="76" t="str">
        <f>IF(Tableau1[[#This Row],[Nuit
ME/ JE]]="Oui",0,IF(Tableau1[[#This Row],[Nuit
ME/ JE]]="Non",1,""))</f>
        <v/>
      </c>
      <c r="AO243" s="76" t="str">
        <f>IF(Tableau1[[#This Row],[Nuit JE/ VE]]="Oui",0,IF(Tableau1[[#This Row],[Nuit JE/ VE]]="Non",1,""))</f>
        <v/>
      </c>
      <c r="AP243" s="76" t="str">
        <f>IF(Tableau1[[#This Row],[Nuit
VE/ SA]]="Oui",0,IF(Tableau1[[#This Row],[Nuit
VE/ SA]]="Non",1,""))</f>
        <v/>
      </c>
      <c r="AQ243" s="76" t="str">
        <f>IF(Tableau1[[#This Row],[Nuit
SA/ DI]]="Oui",0,IF(Tableau1[[#This Row],[Nuit
SA/ DI]]="Non",1,""))</f>
        <v/>
      </c>
      <c r="AR243" s="76" t="str">
        <f>IF(Tableau1[[#This Row],[Nuit
DI/ LU]]="Oui",0,IF(Tableau1[[#This Row],[Nuit
DI/ LU]]="Non",1,""))</f>
        <v/>
      </c>
      <c r="AS243" s="76" t="str">
        <f>IF(Tableau1[[#This Row],[Type de réponse]]='Paramètre (masquer)'!$A$10,Tableau1[[#This Row],[FE]],"")</f>
        <v/>
      </c>
      <c r="AT243" s="76" t="str">
        <f>_xlfn.CONCAT(Tableau1[[#This Row],[LUN]:[DIM]])</f>
        <v/>
      </c>
      <c r="AU243" s="79"/>
      <c r="AV2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3" s="76" t="e">
        <f>Tableau1[[#This Row],[Nbre de nuits sur la période]]*Tableau1[[#This Row],[Nombre de train accédant / nuit *]]</f>
        <v>#VALUE!</v>
      </c>
      <c r="AY243" s="76" t="e">
        <f>Tableau1[[#This Row],[Uo voies - nuit]]*((59*400/1000)+5)</f>
        <v>#VALUE!</v>
      </c>
    </row>
    <row r="244" spans="1:51" ht="15.75">
      <c r="A244" s="51">
        <f t="shared" si="11"/>
        <v>231</v>
      </c>
      <c r="B244" s="85"/>
      <c r="C244" s="52" t="str">
        <f>IFERROR(VLOOKUP(Tableau1[[#This Row],[Site *
Un fichier Excel par DT]],Tableau7[[#All],[Nom de la gare]:[EIC]],5,FALSE),"")</f>
        <v/>
      </c>
      <c r="D244" s="77"/>
      <c r="E244" s="74"/>
      <c r="F244" s="74"/>
      <c r="G244" s="76"/>
      <c r="H244" s="72" t="str">
        <f>IF(Tableau1[[#This Row],[Régime d''utilisation (Quotidien ? Oui ou Non)]]="Oui","Oui","Non")</f>
        <v>Non</v>
      </c>
      <c r="I244" s="72" t="str">
        <f>IF(Tableau1[[#This Row],[Régime d''utilisation (Quotidien ? Oui ou Non)]]="Oui","Oui","Non")</f>
        <v>Non</v>
      </c>
      <c r="J244" s="72" t="str">
        <f>IF(Tableau1[[#This Row],[Régime d''utilisation (Quotidien ? Oui ou Non)]]="Oui","Oui","Non")</f>
        <v>Non</v>
      </c>
      <c r="K244" s="72" t="str">
        <f>IF(Tableau1[[#This Row],[Régime d''utilisation (Quotidien ? Oui ou Non)]]="Oui","Oui","Non")</f>
        <v>Non</v>
      </c>
      <c r="L244" s="72" t="str">
        <f>IF(Tableau1[[#This Row],[Régime d''utilisation (Quotidien ? Oui ou Non)]]="Oui","Oui","Non")</f>
        <v>Non</v>
      </c>
      <c r="M244" s="72" t="str">
        <f>IF(Tableau1[[#This Row],[Régime d''utilisation (Quotidien ? Oui ou Non)]]="Oui","Oui","Non")</f>
        <v>Non</v>
      </c>
      <c r="N244" s="72" t="str">
        <f>IF(Tableau1[[#This Row],[Régime d''utilisation (Quotidien ? Oui ou Non)]]="Oui","Oui","Non")</f>
        <v>Non</v>
      </c>
      <c r="O244" s="72" t="str">
        <f>IF(Tableau1[[#This Row],[Régime d''utilisation (Quotidien ? Oui ou Non)]]="Oui","Oui","Non")</f>
        <v>Non</v>
      </c>
      <c r="P244" s="76"/>
      <c r="Q244" s="76"/>
      <c r="R244" s="76"/>
      <c r="S244" s="52" t="str">
        <f t="shared" si="9"/>
        <v>Compris entre 00h00 et 5h00</v>
      </c>
      <c r="T244" s="76"/>
      <c r="U244" s="53" t="str">
        <f t="shared" si="10"/>
        <v>Voyageur</v>
      </c>
      <c r="V244" s="76"/>
      <c r="W244" s="76"/>
      <c r="X244" s="76"/>
      <c r="Y244" s="76"/>
      <c r="Z244" s="76"/>
      <c r="AA244" s="76"/>
      <c r="AB244" s="53">
        <f>400</f>
        <v>400</v>
      </c>
      <c r="AC244" s="78" t="str">
        <f>IF(Tableau1[[#This Row],[Type de réponse]]='Paramètre (masquer)'!$A$10,Tableau1[[#This Row],[Période de début *]],"")</f>
        <v/>
      </c>
      <c r="AD244" s="78" t="str">
        <f>IF(Tableau1[[#This Row],[Type de réponse]]='Paramètre (masquer)'!$A$10,Tableau1[[#This Row],[Période de fin *]],"")</f>
        <v/>
      </c>
      <c r="AE244" s="78" t="str">
        <f>IF(Tableau1[[#This Row],[Type de réponse]]='Paramètre (masquer)'!$A$10,Tableau1[[#This Row],[Nuit
LU/MA]],"")</f>
        <v/>
      </c>
      <c r="AF244" s="78" t="str">
        <f>IF(Tableau1[[#This Row],[Type de réponse]]='Paramètre (masquer)'!$A$10,Tableau1[[#This Row],[Nuit
MA/ME]],"")</f>
        <v/>
      </c>
      <c r="AG244" s="78" t="str">
        <f>IF(Tableau1[[#This Row],[Type de réponse]]='Paramètre (masquer)'!$A$10,Tableau1[[#This Row],[Nuit
ME/JE]],"")</f>
        <v/>
      </c>
      <c r="AH244" s="78" t="str">
        <f>IF(Tableau1[[#This Row],[Type de réponse]]='Paramètre (masquer)'!$A$10,Tableau1[[#This Row],[Nuit JE/VE]],"")</f>
        <v/>
      </c>
      <c r="AI244" s="78" t="str">
        <f>IF(Tableau1[[#This Row],[Type de réponse]]='Paramètre (masquer)'!$A$10,Tableau1[[#This Row],[Nuit
VE/SA]],"")</f>
        <v/>
      </c>
      <c r="AJ244" s="78" t="str">
        <f>IF(Tableau1[[#This Row],[Type de réponse]]='Paramètre (masquer)'!$A$10,Tableau1[[#This Row],[Nuit
SA/DI]],"")</f>
        <v/>
      </c>
      <c r="AK244" s="78" t="str">
        <f>IF(Tableau1[[#This Row],[Type de réponse]]='Paramètre (masquer)'!$A$10,Tableau1[[#This Row],[Nuit
DI/LU]],"")</f>
        <v/>
      </c>
      <c r="AL244" s="76" t="str">
        <f>IF(Tableau1[[#This Row],[Nuit
LU /MA]]="Oui",0,IF(Tableau1[[#This Row],[Nuit
LU /MA]]="Non",1,""))</f>
        <v/>
      </c>
      <c r="AM244" s="76" t="str">
        <f>IF(Tableau1[[#This Row],[Nuit
MA/ ME]]="Oui",0,IF(Tableau1[[#This Row],[Nuit
MA/ ME]]="Non",1,""))</f>
        <v/>
      </c>
      <c r="AN244" s="76" t="str">
        <f>IF(Tableau1[[#This Row],[Nuit
ME/ JE]]="Oui",0,IF(Tableau1[[#This Row],[Nuit
ME/ JE]]="Non",1,""))</f>
        <v/>
      </c>
      <c r="AO244" s="76" t="str">
        <f>IF(Tableau1[[#This Row],[Nuit JE/ VE]]="Oui",0,IF(Tableau1[[#This Row],[Nuit JE/ VE]]="Non",1,""))</f>
        <v/>
      </c>
      <c r="AP244" s="76" t="str">
        <f>IF(Tableau1[[#This Row],[Nuit
VE/ SA]]="Oui",0,IF(Tableau1[[#This Row],[Nuit
VE/ SA]]="Non",1,""))</f>
        <v/>
      </c>
      <c r="AQ244" s="76" t="str">
        <f>IF(Tableau1[[#This Row],[Nuit
SA/ DI]]="Oui",0,IF(Tableau1[[#This Row],[Nuit
SA/ DI]]="Non",1,""))</f>
        <v/>
      </c>
      <c r="AR244" s="76" t="str">
        <f>IF(Tableau1[[#This Row],[Nuit
DI/ LU]]="Oui",0,IF(Tableau1[[#This Row],[Nuit
DI/ LU]]="Non",1,""))</f>
        <v/>
      </c>
      <c r="AS244" s="76" t="str">
        <f>IF(Tableau1[[#This Row],[Type de réponse]]='Paramètre (masquer)'!$A$10,Tableau1[[#This Row],[FE]],"")</f>
        <v/>
      </c>
      <c r="AT244" s="76" t="str">
        <f>_xlfn.CONCAT(Tableau1[[#This Row],[LUN]:[DIM]])</f>
        <v/>
      </c>
      <c r="AU244" s="79"/>
      <c r="AV2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4" s="76" t="e">
        <f>Tableau1[[#This Row],[Nbre de nuits sur la période]]*Tableau1[[#This Row],[Nombre de train accédant / nuit *]]</f>
        <v>#VALUE!</v>
      </c>
      <c r="AY244" s="76" t="e">
        <f>Tableau1[[#This Row],[Uo voies - nuit]]*((59*400/1000)+5)</f>
        <v>#VALUE!</v>
      </c>
    </row>
    <row r="245" spans="1:51" ht="15.75">
      <c r="A245" s="51">
        <f t="shared" si="11"/>
        <v>232</v>
      </c>
      <c r="B245" s="85"/>
      <c r="C245" s="52" t="str">
        <f>IFERROR(VLOOKUP(Tableau1[[#This Row],[Site *
Un fichier Excel par DT]],Tableau7[[#All],[Nom de la gare]:[EIC]],5,FALSE),"")</f>
        <v/>
      </c>
      <c r="D245" s="77"/>
      <c r="E245" s="74"/>
      <c r="F245" s="74"/>
      <c r="G245" s="76"/>
      <c r="H245" s="72" t="str">
        <f>IF(Tableau1[[#This Row],[Régime d''utilisation (Quotidien ? Oui ou Non)]]="Oui","Oui","Non")</f>
        <v>Non</v>
      </c>
      <c r="I245" s="72" t="str">
        <f>IF(Tableau1[[#This Row],[Régime d''utilisation (Quotidien ? Oui ou Non)]]="Oui","Oui","Non")</f>
        <v>Non</v>
      </c>
      <c r="J245" s="72" t="str">
        <f>IF(Tableau1[[#This Row],[Régime d''utilisation (Quotidien ? Oui ou Non)]]="Oui","Oui","Non")</f>
        <v>Non</v>
      </c>
      <c r="K245" s="72" t="str">
        <f>IF(Tableau1[[#This Row],[Régime d''utilisation (Quotidien ? Oui ou Non)]]="Oui","Oui","Non")</f>
        <v>Non</v>
      </c>
      <c r="L245" s="72" t="str">
        <f>IF(Tableau1[[#This Row],[Régime d''utilisation (Quotidien ? Oui ou Non)]]="Oui","Oui","Non")</f>
        <v>Non</v>
      </c>
      <c r="M245" s="72" t="str">
        <f>IF(Tableau1[[#This Row],[Régime d''utilisation (Quotidien ? Oui ou Non)]]="Oui","Oui","Non")</f>
        <v>Non</v>
      </c>
      <c r="N245" s="72" t="str">
        <f>IF(Tableau1[[#This Row],[Régime d''utilisation (Quotidien ? Oui ou Non)]]="Oui","Oui","Non")</f>
        <v>Non</v>
      </c>
      <c r="O245" s="72" t="str">
        <f>IF(Tableau1[[#This Row],[Régime d''utilisation (Quotidien ? Oui ou Non)]]="Oui","Oui","Non")</f>
        <v>Non</v>
      </c>
      <c r="P245" s="76"/>
      <c r="Q245" s="76"/>
      <c r="R245" s="76"/>
      <c r="S245" s="52" t="str">
        <f t="shared" si="9"/>
        <v>Compris entre 00h00 et 5h00</v>
      </c>
      <c r="T245" s="76"/>
      <c r="U245" s="53" t="str">
        <f t="shared" si="10"/>
        <v>Voyageur</v>
      </c>
      <c r="V245" s="76"/>
      <c r="W245" s="76"/>
      <c r="X245" s="76"/>
      <c r="Y245" s="76"/>
      <c r="Z245" s="76"/>
      <c r="AA245" s="76"/>
      <c r="AB245" s="53">
        <f>400</f>
        <v>400</v>
      </c>
      <c r="AC245" s="78" t="str">
        <f>IF(Tableau1[[#This Row],[Type de réponse]]='Paramètre (masquer)'!$A$10,Tableau1[[#This Row],[Période de début *]],"")</f>
        <v/>
      </c>
      <c r="AD245" s="78" t="str">
        <f>IF(Tableau1[[#This Row],[Type de réponse]]='Paramètre (masquer)'!$A$10,Tableau1[[#This Row],[Période de fin *]],"")</f>
        <v/>
      </c>
      <c r="AE245" s="78" t="str">
        <f>IF(Tableau1[[#This Row],[Type de réponse]]='Paramètre (masquer)'!$A$10,Tableau1[[#This Row],[Nuit
LU/MA]],"")</f>
        <v/>
      </c>
      <c r="AF245" s="78" t="str">
        <f>IF(Tableau1[[#This Row],[Type de réponse]]='Paramètre (masquer)'!$A$10,Tableau1[[#This Row],[Nuit
MA/ME]],"")</f>
        <v/>
      </c>
      <c r="AG245" s="78" t="str">
        <f>IF(Tableau1[[#This Row],[Type de réponse]]='Paramètre (masquer)'!$A$10,Tableau1[[#This Row],[Nuit
ME/JE]],"")</f>
        <v/>
      </c>
      <c r="AH245" s="78" t="str">
        <f>IF(Tableau1[[#This Row],[Type de réponse]]='Paramètre (masquer)'!$A$10,Tableau1[[#This Row],[Nuit JE/VE]],"")</f>
        <v/>
      </c>
      <c r="AI245" s="78" t="str">
        <f>IF(Tableau1[[#This Row],[Type de réponse]]='Paramètre (masquer)'!$A$10,Tableau1[[#This Row],[Nuit
VE/SA]],"")</f>
        <v/>
      </c>
      <c r="AJ245" s="78" t="str">
        <f>IF(Tableau1[[#This Row],[Type de réponse]]='Paramètre (masquer)'!$A$10,Tableau1[[#This Row],[Nuit
SA/DI]],"")</f>
        <v/>
      </c>
      <c r="AK245" s="78" t="str">
        <f>IF(Tableau1[[#This Row],[Type de réponse]]='Paramètre (masquer)'!$A$10,Tableau1[[#This Row],[Nuit
DI/LU]],"")</f>
        <v/>
      </c>
      <c r="AL245" s="76" t="str">
        <f>IF(Tableau1[[#This Row],[Nuit
LU /MA]]="Oui",0,IF(Tableau1[[#This Row],[Nuit
LU /MA]]="Non",1,""))</f>
        <v/>
      </c>
      <c r="AM245" s="76" t="str">
        <f>IF(Tableau1[[#This Row],[Nuit
MA/ ME]]="Oui",0,IF(Tableau1[[#This Row],[Nuit
MA/ ME]]="Non",1,""))</f>
        <v/>
      </c>
      <c r="AN245" s="76" t="str">
        <f>IF(Tableau1[[#This Row],[Nuit
ME/ JE]]="Oui",0,IF(Tableau1[[#This Row],[Nuit
ME/ JE]]="Non",1,""))</f>
        <v/>
      </c>
      <c r="AO245" s="76" t="str">
        <f>IF(Tableau1[[#This Row],[Nuit JE/ VE]]="Oui",0,IF(Tableau1[[#This Row],[Nuit JE/ VE]]="Non",1,""))</f>
        <v/>
      </c>
      <c r="AP245" s="76" t="str">
        <f>IF(Tableau1[[#This Row],[Nuit
VE/ SA]]="Oui",0,IF(Tableau1[[#This Row],[Nuit
VE/ SA]]="Non",1,""))</f>
        <v/>
      </c>
      <c r="AQ245" s="76" t="str">
        <f>IF(Tableau1[[#This Row],[Nuit
SA/ DI]]="Oui",0,IF(Tableau1[[#This Row],[Nuit
SA/ DI]]="Non",1,""))</f>
        <v/>
      </c>
      <c r="AR245" s="76" t="str">
        <f>IF(Tableau1[[#This Row],[Nuit
DI/ LU]]="Oui",0,IF(Tableau1[[#This Row],[Nuit
DI/ LU]]="Non",1,""))</f>
        <v/>
      </c>
      <c r="AS245" s="76" t="str">
        <f>IF(Tableau1[[#This Row],[Type de réponse]]='Paramètre (masquer)'!$A$10,Tableau1[[#This Row],[FE]],"")</f>
        <v/>
      </c>
      <c r="AT245" s="76" t="str">
        <f>_xlfn.CONCAT(Tableau1[[#This Row],[LUN]:[DIM]])</f>
        <v/>
      </c>
      <c r="AU245" s="79"/>
      <c r="AV2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5" s="76" t="e">
        <f>Tableau1[[#This Row],[Nbre de nuits sur la période]]*Tableau1[[#This Row],[Nombre de train accédant / nuit *]]</f>
        <v>#VALUE!</v>
      </c>
      <c r="AY245" s="76" t="e">
        <f>Tableau1[[#This Row],[Uo voies - nuit]]*((59*400/1000)+5)</f>
        <v>#VALUE!</v>
      </c>
    </row>
    <row r="246" spans="1:51" ht="15.75">
      <c r="A246" s="51">
        <f t="shared" si="11"/>
        <v>233</v>
      </c>
      <c r="B246" s="85"/>
      <c r="C246" s="52" t="str">
        <f>IFERROR(VLOOKUP(Tableau1[[#This Row],[Site *
Un fichier Excel par DT]],Tableau7[[#All],[Nom de la gare]:[EIC]],5,FALSE),"")</f>
        <v/>
      </c>
      <c r="D246" s="77"/>
      <c r="E246" s="74"/>
      <c r="F246" s="74"/>
      <c r="G246" s="76"/>
      <c r="H246" s="72" t="str">
        <f>IF(Tableau1[[#This Row],[Régime d''utilisation (Quotidien ? Oui ou Non)]]="Oui","Oui","Non")</f>
        <v>Non</v>
      </c>
      <c r="I246" s="72" t="str">
        <f>IF(Tableau1[[#This Row],[Régime d''utilisation (Quotidien ? Oui ou Non)]]="Oui","Oui","Non")</f>
        <v>Non</v>
      </c>
      <c r="J246" s="72" t="str">
        <f>IF(Tableau1[[#This Row],[Régime d''utilisation (Quotidien ? Oui ou Non)]]="Oui","Oui","Non")</f>
        <v>Non</v>
      </c>
      <c r="K246" s="72" t="str">
        <f>IF(Tableau1[[#This Row],[Régime d''utilisation (Quotidien ? Oui ou Non)]]="Oui","Oui","Non")</f>
        <v>Non</v>
      </c>
      <c r="L246" s="72" t="str">
        <f>IF(Tableau1[[#This Row],[Régime d''utilisation (Quotidien ? Oui ou Non)]]="Oui","Oui","Non")</f>
        <v>Non</v>
      </c>
      <c r="M246" s="72" t="str">
        <f>IF(Tableau1[[#This Row],[Régime d''utilisation (Quotidien ? Oui ou Non)]]="Oui","Oui","Non")</f>
        <v>Non</v>
      </c>
      <c r="N246" s="72" t="str">
        <f>IF(Tableau1[[#This Row],[Régime d''utilisation (Quotidien ? Oui ou Non)]]="Oui","Oui","Non")</f>
        <v>Non</v>
      </c>
      <c r="O246" s="72" t="str">
        <f>IF(Tableau1[[#This Row],[Régime d''utilisation (Quotidien ? Oui ou Non)]]="Oui","Oui","Non")</f>
        <v>Non</v>
      </c>
      <c r="P246" s="76"/>
      <c r="Q246" s="76"/>
      <c r="R246" s="76"/>
      <c r="S246" s="52" t="str">
        <f t="shared" si="9"/>
        <v>Compris entre 00h00 et 5h00</v>
      </c>
      <c r="T246" s="76"/>
      <c r="U246" s="53" t="str">
        <f t="shared" si="10"/>
        <v>Voyageur</v>
      </c>
      <c r="V246" s="76"/>
      <c r="W246" s="76"/>
      <c r="X246" s="76"/>
      <c r="Y246" s="76"/>
      <c r="Z246" s="76"/>
      <c r="AA246" s="76"/>
      <c r="AB246" s="53">
        <f>400</f>
        <v>400</v>
      </c>
      <c r="AC246" s="78" t="str">
        <f>IF(Tableau1[[#This Row],[Type de réponse]]='Paramètre (masquer)'!$A$10,Tableau1[[#This Row],[Période de début *]],"")</f>
        <v/>
      </c>
      <c r="AD246" s="78" t="str">
        <f>IF(Tableau1[[#This Row],[Type de réponse]]='Paramètre (masquer)'!$A$10,Tableau1[[#This Row],[Période de fin *]],"")</f>
        <v/>
      </c>
      <c r="AE246" s="78" t="str">
        <f>IF(Tableau1[[#This Row],[Type de réponse]]='Paramètre (masquer)'!$A$10,Tableau1[[#This Row],[Nuit
LU/MA]],"")</f>
        <v/>
      </c>
      <c r="AF246" s="78" t="str">
        <f>IF(Tableau1[[#This Row],[Type de réponse]]='Paramètre (masquer)'!$A$10,Tableau1[[#This Row],[Nuit
MA/ME]],"")</f>
        <v/>
      </c>
      <c r="AG246" s="78" t="str">
        <f>IF(Tableau1[[#This Row],[Type de réponse]]='Paramètre (masquer)'!$A$10,Tableau1[[#This Row],[Nuit
ME/JE]],"")</f>
        <v/>
      </c>
      <c r="AH246" s="78" t="str">
        <f>IF(Tableau1[[#This Row],[Type de réponse]]='Paramètre (masquer)'!$A$10,Tableau1[[#This Row],[Nuit JE/VE]],"")</f>
        <v/>
      </c>
      <c r="AI246" s="78" t="str">
        <f>IF(Tableau1[[#This Row],[Type de réponse]]='Paramètre (masquer)'!$A$10,Tableau1[[#This Row],[Nuit
VE/SA]],"")</f>
        <v/>
      </c>
      <c r="AJ246" s="78" t="str">
        <f>IF(Tableau1[[#This Row],[Type de réponse]]='Paramètre (masquer)'!$A$10,Tableau1[[#This Row],[Nuit
SA/DI]],"")</f>
        <v/>
      </c>
      <c r="AK246" s="78" t="str">
        <f>IF(Tableau1[[#This Row],[Type de réponse]]='Paramètre (masquer)'!$A$10,Tableau1[[#This Row],[Nuit
DI/LU]],"")</f>
        <v/>
      </c>
      <c r="AL246" s="76" t="str">
        <f>IF(Tableau1[[#This Row],[Nuit
LU /MA]]="Oui",0,IF(Tableau1[[#This Row],[Nuit
LU /MA]]="Non",1,""))</f>
        <v/>
      </c>
      <c r="AM246" s="76" t="str">
        <f>IF(Tableau1[[#This Row],[Nuit
MA/ ME]]="Oui",0,IF(Tableau1[[#This Row],[Nuit
MA/ ME]]="Non",1,""))</f>
        <v/>
      </c>
      <c r="AN246" s="76" t="str">
        <f>IF(Tableau1[[#This Row],[Nuit
ME/ JE]]="Oui",0,IF(Tableau1[[#This Row],[Nuit
ME/ JE]]="Non",1,""))</f>
        <v/>
      </c>
      <c r="AO246" s="76" t="str">
        <f>IF(Tableau1[[#This Row],[Nuit JE/ VE]]="Oui",0,IF(Tableau1[[#This Row],[Nuit JE/ VE]]="Non",1,""))</f>
        <v/>
      </c>
      <c r="AP246" s="76" t="str">
        <f>IF(Tableau1[[#This Row],[Nuit
VE/ SA]]="Oui",0,IF(Tableau1[[#This Row],[Nuit
VE/ SA]]="Non",1,""))</f>
        <v/>
      </c>
      <c r="AQ246" s="76" t="str">
        <f>IF(Tableau1[[#This Row],[Nuit
SA/ DI]]="Oui",0,IF(Tableau1[[#This Row],[Nuit
SA/ DI]]="Non",1,""))</f>
        <v/>
      </c>
      <c r="AR246" s="76" t="str">
        <f>IF(Tableau1[[#This Row],[Nuit
DI/ LU]]="Oui",0,IF(Tableau1[[#This Row],[Nuit
DI/ LU]]="Non",1,""))</f>
        <v/>
      </c>
      <c r="AS246" s="76" t="str">
        <f>IF(Tableau1[[#This Row],[Type de réponse]]='Paramètre (masquer)'!$A$10,Tableau1[[#This Row],[FE]],"")</f>
        <v/>
      </c>
      <c r="AT246" s="76" t="str">
        <f>_xlfn.CONCAT(Tableau1[[#This Row],[LUN]:[DIM]])</f>
        <v/>
      </c>
      <c r="AU246" s="79"/>
      <c r="AV2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6" s="76" t="e">
        <f>Tableau1[[#This Row],[Nbre de nuits sur la période]]*Tableau1[[#This Row],[Nombre de train accédant / nuit *]]</f>
        <v>#VALUE!</v>
      </c>
      <c r="AY246" s="76" t="e">
        <f>Tableau1[[#This Row],[Uo voies - nuit]]*((59*400/1000)+5)</f>
        <v>#VALUE!</v>
      </c>
    </row>
    <row r="247" spans="1:51" ht="15.75">
      <c r="A247" s="51">
        <f t="shared" si="11"/>
        <v>234</v>
      </c>
      <c r="B247" s="85"/>
      <c r="C247" s="52" t="str">
        <f>IFERROR(VLOOKUP(Tableau1[[#This Row],[Site *
Un fichier Excel par DT]],Tableau7[[#All],[Nom de la gare]:[EIC]],5,FALSE),"")</f>
        <v/>
      </c>
      <c r="D247" s="77"/>
      <c r="E247" s="74"/>
      <c r="F247" s="74"/>
      <c r="G247" s="76"/>
      <c r="H247" s="72" t="str">
        <f>IF(Tableau1[[#This Row],[Régime d''utilisation (Quotidien ? Oui ou Non)]]="Oui","Oui","Non")</f>
        <v>Non</v>
      </c>
      <c r="I247" s="72" t="str">
        <f>IF(Tableau1[[#This Row],[Régime d''utilisation (Quotidien ? Oui ou Non)]]="Oui","Oui","Non")</f>
        <v>Non</v>
      </c>
      <c r="J247" s="72" t="str">
        <f>IF(Tableau1[[#This Row],[Régime d''utilisation (Quotidien ? Oui ou Non)]]="Oui","Oui","Non")</f>
        <v>Non</v>
      </c>
      <c r="K247" s="72" t="str">
        <f>IF(Tableau1[[#This Row],[Régime d''utilisation (Quotidien ? Oui ou Non)]]="Oui","Oui","Non")</f>
        <v>Non</v>
      </c>
      <c r="L247" s="72" t="str">
        <f>IF(Tableau1[[#This Row],[Régime d''utilisation (Quotidien ? Oui ou Non)]]="Oui","Oui","Non")</f>
        <v>Non</v>
      </c>
      <c r="M247" s="72" t="str">
        <f>IF(Tableau1[[#This Row],[Régime d''utilisation (Quotidien ? Oui ou Non)]]="Oui","Oui","Non")</f>
        <v>Non</v>
      </c>
      <c r="N247" s="72" t="str">
        <f>IF(Tableau1[[#This Row],[Régime d''utilisation (Quotidien ? Oui ou Non)]]="Oui","Oui","Non")</f>
        <v>Non</v>
      </c>
      <c r="O247" s="72" t="str">
        <f>IF(Tableau1[[#This Row],[Régime d''utilisation (Quotidien ? Oui ou Non)]]="Oui","Oui","Non")</f>
        <v>Non</v>
      </c>
      <c r="P247" s="76"/>
      <c r="Q247" s="76"/>
      <c r="R247" s="76"/>
      <c r="S247" s="52" t="str">
        <f t="shared" si="9"/>
        <v>Compris entre 00h00 et 5h00</v>
      </c>
      <c r="T247" s="76"/>
      <c r="U247" s="53" t="str">
        <f t="shared" si="10"/>
        <v>Voyageur</v>
      </c>
      <c r="V247" s="76"/>
      <c r="W247" s="76"/>
      <c r="X247" s="76"/>
      <c r="Y247" s="76"/>
      <c r="Z247" s="76"/>
      <c r="AA247" s="76"/>
      <c r="AB247" s="53">
        <f>400</f>
        <v>400</v>
      </c>
      <c r="AC247" s="78" t="str">
        <f>IF(Tableau1[[#This Row],[Type de réponse]]='Paramètre (masquer)'!$A$10,Tableau1[[#This Row],[Période de début *]],"")</f>
        <v/>
      </c>
      <c r="AD247" s="78" t="str">
        <f>IF(Tableau1[[#This Row],[Type de réponse]]='Paramètre (masquer)'!$A$10,Tableau1[[#This Row],[Période de fin *]],"")</f>
        <v/>
      </c>
      <c r="AE247" s="78" t="str">
        <f>IF(Tableau1[[#This Row],[Type de réponse]]='Paramètre (masquer)'!$A$10,Tableau1[[#This Row],[Nuit
LU/MA]],"")</f>
        <v/>
      </c>
      <c r="AF247" s="78" t="str">
        <f>IF(Tableau1[[#This Row],[Type de réponse]]='Paramètre (masquer)'!$A$10,Tableau1[[#This Row],[Nuit
MA/ME]],"")</f>
        <v/>
      </c>
      <c r="AG247" s="78" t="str">
        <f>IF(Tableau1[[#This Row],[Type de réponse]]='Paramètre (masquer)'!$A$10,Tableau1[[#This Row],[Nuit
ME/JE]],"")</f>
        <v/>
      </c>
      <c r="AH247" s="78" t="str">
        <f>IF(Tableau1[[#This Row],[Type de réponse]]='Paramètre (masquer)'!$A$10,Tableau1[[#This Row],[Nuit JE/VE]],"")</f>
        <v/>
      </c>
      <c r="AI247" s="78" t="str">
        <f>IF(Tableau1[[#This Row],[Type de réponse]]='Paramètre (masquer)'!$A$10,Tableau1[[#This Row],[Nuit
VE/SA]],"")</f>
        <v/>
      </c>
      <c r="AJ247" s="78" t="str">
        <f>IF(Tableau1[[#This Row],[Type de réponse]]='Paramètre (masquer)'!$A$10,Tableau1[[#This Row],[Nuit
SA/DI]],"")</f>
        <v/>
      </c>
      <c r="AK247" s="78" t="str">
        <f>IF(Tableau1[[#This Row],[Type de réponse]]='Paramètre (masquer)'!$A$10,Tableau1[[#This Row],[Nuit
DI/LU]],"")</f>
        <v/>
      </c>
      <c r="AL247" s="76" t="str">
        <f>IF(Tableau1[[#This Row],[Nuit
LU /MA]]="Oui",0,IF(Tableau1[[#This Row],[Nuit
LU /MA]]="Non",1,""))</f>
        <v/>
      </c>
      <c r="AM247" s="76" t="str">
        <f>IF(Tableau1[[#This Row],[Nuit
MA/ ME]]="Oui",0,IF(Tableau1[[#This Row],[Nuit
MA/ ME]]="Non",1,""))</f>
        <v/>
      </c>
      <c r="AN247" s="76" t="str">
        <f>IF(Tableau1[[#This Row],[Nuit
ME/ JE]]="Oui",0,IF(Tableau1[[#This Row],[Nuit
ME/ JE]]="Non",1,""))</f>
        <v/>
      </c>
      <c r="AO247" s="76" t="str">
        <f>IF(Tableau1[[#This Row],[Nuit JE/ VE]]="Oui",0,IF(Tableau1[[#This Row],[Nuit JE/ VE]]="Non",1,""))</f>
        <v/>
      </c>
      <c r="AP247" s="76" t="str">
        <f>IF(Tableau1[[#This Row],[Nuit
VE/ SA]]="Oui",0,IF(Tableau1[[#This Row],[Nuit
VE/ SA]]="Non",1,""))</f>
        <v/>
      </c>
      <c r="AQ247" s="76" t="str">
        <f>IF(Tableau1[[#This Row],[Nuit
SA/ DI]]="Oui",0,IF(Tableau1[[#This Row],[Nuit
SA/ DI]]="Non",1,""))</f>
        <v/>
      </c>
      <c r="AR247" s="76" t="str">
        <f>IF(Tableau1[[#This Row],[Nuit
DI/ LU]]="Oui",0,IF(Tableau1[[#This Row],[Nuit
DI/ LU]]="Non",1,""))</f>
        <v/>
      </c>
      <c r="AS247" s="76" t="str">
        <f>IF(Tableau1[[#This Row],[Type de réponse]]='Paramètre (masquer)'!$A$10,Tableau1[[#This Row],[FE]],"")</f>
        <v/>
      </c>
      <c r="AT247" s="76" t="str">
        <f>_xlfn.CONCAT(Tableau1[[#This Row],[LUN]:[DIM]])</f>
        <v/>
      </c>
      <c r="AU247" s="79"/>
      <c r="AV2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7" s="76" t="e">
        <f>Tableau1[[#This Row],[Nbre de nuits sur la période]]*Tableau1[[#This Row],[Nombre de train accédant / nuit *]]</f>
        <v>#VALUE!</v>
      </c>
      <c r="AY247" s="76" t="e">
        <f>Tableau1[[#This Row],[Uo voies - nuit]]*((59*400/1000)+5)</f>
        <v>#VALUE!</v>
      </c>
    </row>
    <row r="248" spans="1:51" ht="15.75">
      <c r="A248" s="51">
        <f t="shared" si="11"/>
        <v>235</v>
      </c>
      <c r="B248" s="85"/>
      <c r="C248" s="52" t="str">
        <f>IFERROR(VLOOKUP(Tableau1[[#This Row],[Site *
Un fichier Excel par DT]],Tableau7[[#All],[Nom de la gare]:[EIC]],5,FALSE),"")</f>
        <v/>
      </c>
      <c r="D248" s="77"/>
      <c r="E248" s="74"/>
      <c r="F248" s="74"/>
      <c r="G248" s="76"/>
      <c r="H248" s="72" t="str">
        <f>IF(Tableau1[[#This Row],[Régime d''utilisation (Quotidien ? Oui ou Non)]]="Oui","Oui","Non")</f>
        <v>Non</v>
      </c>
      <c r="I248" s="72" t="str">
        <f>IF(Tableau1[[#This Row],[Régime d''utilisation (Quotidien ? Oui ou Non)]]="Oui","Oui","Non")</f>
        <v>Non</v>
      </c>
      <c r="J248" s="72" t="str">
        <f>IF(Tableau1[[#This Row],[Régime d''utilisation (Quotidien ? Oui ou Non)]]="Oui","Oui","Non")</f>
        <v>Non</v>
      </c>
      <c r="K248" s="72" t="str">
        <f>IF(Tableau1[[#This Row],[Régime d''utilisation (Quotidien ? Oui ou Non)]]="Oui","Oui","Non")</f>
        <v>Non</v>
      </c>
      <c r="L248" s="72" t="str">
        <f>IF(Tableau1[[#This Row],[Régime d''utilisation (Quotidien ? Oui ou Non)]]="Oui","Oui","Non")</f>
        <v>Non</v>
      </c>
      <c r="M248" s="72" t="str">
        <f>IF(Tableau1[[#This Row],[Régime d''utilisation (Quotidien ? Oui ou Non)]]="Oui","Oui","Non")</f>
        <v>Non</v>
      </c>
      <c r="N248" s="72" t="str">
        <f>IF(Tableau1[[#This Row],[Régime d''utilisation (Quotidien ? Oui ou Non)]]="Oui","Oui","Non")</f>
        <v>Non</v>
      </c>
      <c r="O248" s="72" t="str">
        <f>IF(Tableau1[[#This Row],[Régime d''utilisation (Quotidien ? Oui ou Non)]]="Oui","Oui","Non")</f>
        <v>Non</v>
      </c>
      <c r="P248" s="76"/>
      <c r="Q248" s="76"/>
      <c r="R248" s="76"/>
      <c r="S248" s="52" t="str">
        <f t="shared" si="9"/>
        <v>Compris entre 00h00 et 5h00</v>
      </c>
      <c r="T248" s="76"/>
      <c r="U248" s="53" t="str">
        <f t="shared" si="10"/>
        <v>Voyageur</v>
      </c>
      <c r="V248" s="76"/>
      <c r="W248" s="76"/>
      <c r="X248" s="76"/>
      <c r="Y248" s="76"/>
      <c r="Z248" s="76"/>
      <c r="AA248" s="76"/>
      <c r="AB248" s="53">
        <f>400</f>
        <v>400</v>
      </c>
      <c r="AC248" s="78" t="str">
        <f>IF(Tableau1[[#This Row],[Type de réponse]]='Paramètre (masquer)'!$A$10,Tableau1[[#This Row],[Période de début *]],"")</f>
        <v/>
      </c>
      <c r="AD248" s="78" t="str">
        <f>IF(Tableau1[[#This Row],[Type de réponse]]='Paramètre (masquer)'!$A$10,Tableau1[[#This Row],[Période de fin *]],"")</f>
        <v/>
      </c>
      <c r="AE248" s="78" t="str">
        <f>IF(Tableau1[[#This Row],[Type de réponse]]='Paramètre (masquer)'!$A$10,Tableau1[[#This Row],[Nuit
LU/MA]],"")</f>
        <v/>
      </c>
      <c r="AF248" s="78" t="str">
        <f>IF(Tableau1[[#This Row],[Type de réponse]]='Paramètre (masquer)'!$A$10,Tableau1[[#This Row],[Nuit
MA/ME]],"")</f>
        <v/>
      </c>
      <c r="AG248" s="78" t="str">
        <f>IF(Tableau1[[#This Row],[Type de réponse]]='Paramètre (masquer)'!$A$10,Tableau1[[#This Row],[Nuit
ME/JE]],"")</f>
        <v/>
      </c>
      <c r="AH248" s="78" t="str">
        <f>IF(Tableau1[[#This Row],[Type de réponse]]='Paramètre (masquer)'!$A$10,Tableau1[[#This Row],[Nuit JE/VE]],"")</f>
        <v/>
      </c>
      <c r="AI248" s="78" t="str">
        <f>IF(Tableau1[[#This Row],[Type de réponse]]='Paramètre (masquer)'!$A$10,Tableau1[[#This Row],[Nuit
VE/SA]],"")</f>
        <v/>
      </c>
      <c r="AJ248" s="78" t="str">
        <f>IF(Tableau1[[#This Row],[Type de réponse]]='Paramètre (masquer)'!$A$10,Tableau1[[#This Row],[Nuit
SA/DI]],"")</f>
        <v/>
      </c>
      <c r="AK248" s="78" t="str">
        <f>IF(Tableau1[[#This Row],[Type de réponse]]='Paramètre (masquer)'!$A$10,Tableau1[[#This Row],[Nuit
DI/LU]],"")</f>
        <v/>
      </c>
      <c r="AL248" s="76" t="str">
        <f>IF(Tableau1[[#This Row],[Nuit
LU /MA]]="Oui",0,IF(Tableau1[[#This Row],[Nuit
LU /MA]]="Non",1,""))</f>
        <v/>
      </c>
      <c r="AM248" s="76" t="str">
        <f>IF(Tableau1[[#This Row],[Nuit
MA/ ME]]="Oui",0,IF(Tableau1[[#This Row],[Nuit
MA/ ME]]="Non",1,""))</f>
        <v/>
      </c>
      <c r="AN248" s="76" t="str">
        <f>IF(Tableau1[[#This Row],[Nuit
ME/ JE]]="Oui",0,IF(Tableau1[[#This Row],[Nuit
ME/ JE]]="Non",1,""))</f>
        <v/>
      </c>
      <c r="AO248" s="76" t="str">
        <f>IF(Tableau1[[#This Row],[Nuit JE/ VE]]="Oui",0,IF(Tableau1[[#This Row],[Nuit JE/ VE]]="Non",1,""))</f>
        <v/>
      </c>
      <c r="AP248" s="76" t="str">
        <f>IF(Tableau1[[#This Row],[Nuit
VE/ SA]]="Oui",0,IF(Tableau1[[#This Row],[Nuit
VE/ SA]]="Non",1,""))</f>
        <v/>
      </c>
      <c r="AQ248" s="76" t="str">
        <f>IF(Tableau1[[#This Row],[Nuit
SA/ DI]]="Oui",0,IF(Tableau1[[#This Row],[Nuit
SA/ DI]]="Non",1,""))</f>
        <v/>
      </c>
      <c r="AR248" s="76" t="str">
        <f>IF(Tableau1[[#This Row],[Nuit
DI/ LU]]="Oui",0,IF(Tableau1[[#This Row],[Nuit
DI/ LU]]="Non",1,""))</f>
        <v/>
      </c>
      <c r="AS248" s="76" t="str">
        <f>IF(Tableau1[[#This Row],[Type de réponse]]='Paramètre (masquer)'!$A$10,Tableau1[[#This Row],[FE]],"")</f>
        <v/>
      </c>
      <c r="AT248" s="76" t="str">
        <f>_xlfn.CONCAT(Tableau1[[#This Row],[LUN]:[DIM]])</f>
        <v/>
      </c>
      <c r="AU248" s="79"/>
      <c r="AV2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8" s="76" t="e">
        <f>Tableau1[[#This Row],[Nbre de nuits sur la période]]*Tableau1[[#This Row],[Nombre de train accédant / nuit *]]</f>
        <v>#VALUE!</v>
      </c>
      <c r="AY248" s="76" t="e">
        <f>Tableau1[[#This Row],[Uo voies - nuit]]*((59*400/1000)+5)</f>
        <v>#VALUE!</v>
      </c>
    </row>
    <row r="249" spans="1:51" ht="15.75">
      <c r="A249" s="51">
        <f t="shared" si="11"/>
        <v>236</v>
      </c>
      <c r="B249" s="85"/>
      <c r="C249" s="52" t="str">
        <f>IFERROR(VLOOKUP(Tableau1[[#This Row],[Site *
Un fichier Excel par DT]],Tableau7[[#All],[Nom de la gare]:[EIC]],5,FALSE),"")</f>
        <v/>
      </c>
      <c r="D249" s="77"/>
      <c r="E249" s="74"/>
      <c r="F249" s="74"/>
      <c r="G249" s="76"/>
      <c r="H249" s="72" t="str">
        <f>IF(Tableau1[[#This Row],[Régime d''utilisation (Quotidien ? Oui ou Non)]]="Oui","Oui","Non")</f>
        <v>Non</v>
      </c>
      <c r="I249" s="72" t="str">
        <f>IF(Tableau1[[#This Row],[Régime d''utilisation (Quotidien ? Oui ou Non)]]="Oui","Oui","Non")</f>
        <v>Non</v>
      </c>
      <c r="J249" s="72" t="str">
        <f>IF(Tableau1[[#This Row],[Régime d''utilisation (Quotidien ? Oui ou Non)]]="Oui","Oui","Non")</f>
        <v>Non</v>
      </c>
      <c r="K249" s="72" t="str">
        <f>IF(Tableau1[[#This Row],[Régime d''utilisation (Quotidien ? Oui ou Non)]]="Oui","Oui","Non")</f>
        <v>Non</v>
      </c>
      <c r="L249" s="72" t="str">
        <f>IF(Tableau1[[#This Row],[Régime d''utilisation (Quotidien ? Oui ou Non)]]="Oui","Oui","Non")</f>
        <v>Non</v>
      </c>
      <c r="M249" s="72" t="str">
        <f>IF(Tableau1[[#This Row],[Régime d''utilisation (Quotidien ? Oui ou Non)]]="Oui","Oui","Non")</f>
        <v>Non</v>
      </c>
      <c r="N249" s="72" t="str">
        <f>IF(Tableau1[[#This Row],[Régime d''utilisation (Quotidien ? Oui ou Non)]]="Oui","Oui","Non")</f>
        <v>Non</v>
      </c>
      <c r="O249" s="72" t="str">
        <f>IF(Tableau1[[#This Row],[Régime d''utilisation (Quotidien ? Oui ou Non)]]="Oui","Oui","Non")</f>
        <v>Non</v>
      </c>
      <c r="P249" s="76"/>
      <c r="Q249" s="76"/>
      <c r="R249" s="76"/>
      <c r="S249" s="52" t="str">
        <f t="shared" si="9"/>
        <v>Compris entre 00h00 et 5h00</v>
      </c>
      <c r="T249" s="76"/>
      <c r="U249" s="53" t="str">
        <f t="shared" si="10"/>
        <v>Voyageur</v>
      </c>
      <c r="V249" s="76"/>
      <c r="W249" s="76"/>
      <c r="X249" s="76"/>
      <c r="Y249" s="76"/>
      <c r="Z249" s="76"/>
      <c r="AA249" s="76"/>
      <c r="AB249" s="53">
        <f>400</f>
        <v>400</v>
      </c>
      <c r="AC249" s="78" t="str">
        <f>IF(Tableau1[[#This Row],[Type de réponse]]='Paramètre (masquer)'!$A$10,Tableau1[[#This Row],[Période de début *]],"")</f>
        <v/>
      </c>
      <c r="AD249" s="78" t="str">
        <f>IF(Tableau1[[#This Row],[Type de réponse]]='Paramètre (masquer)'!$A$10,Tableau1[[#This Row],[Période de fin *]],"")</f>
        <v/>
      </c>
      <c r="AE249" s="78" t="str">
        <f>IF(Tableau1[[#This Row],[Type de réponse]]='Paramètre (masquer)'!$A$10,Tableau1[[#This Row],[Nuit
LU/MA]],"")</f>
        <v/>
      </c>
      <c r="AF249" s="78" t="str">
        <f>IF(Tableau1[[#This Row],[Type de réponse]]='Paramètre (masquer)'!$A$10,Tableau1[[#This Row],[Nuit
MA/ME]],"")</f>
        <v/>
      </c>
      <c r="AG249" s="78" t="str">
        <f>IF(Tableau1[[#This Row],[Type de réponse]]='Paramètre (masquer)'!$A$10,Tableau1[[#This Row],[Nuit
ME/JE]],"")</f>
        <v/>
      </c>
      <c r="AH249" s="78" t="str">
        <f>IF(Tableau1[[#This Row],[Type de réponse]]='Paramètre (masquer)'!$A$10,Tableau1[[#This Row],[Nuit JE/VE]],"")</f>
        <v/>
      </c>
      <c r="AI249" s="78" t="str">
        <f>IF(Tableau1[[#This Row],[Type de réponse]]='Paramètre (masquer)'!$A$10,Tableau1[[#This Row],[Nuit
VE/SA]],"")</f>
        <v/>
      </c>
      <c r="AJ249" s="78" t="str">
        <f>IF(Tableau1[[#This Row],[Type de réponse]]='Paramètre (masquer)'!$A$10,Tableau1[[#This Row],[Nuit
SA/DI]],"")</f>
        <v/>
      </c>
      <c r="AK249" s="78" t="str">
        <f>IF(Tableau1[[#This Row],[Type de réponse]]='Paramètre (masquer)'!$A$10,Tableau1[[#This Row],[Nuit
DI/LU]],"")</f>
        <v/>
      </c>
      <c r="AL249" s="76" t="str">
        <f>IF(Tableau1[[#This Row],[Nuit
LU /MA]]="Oui",0,IF(Tableau1[[#This Row],[Nuit
LU /MA]]="Non",1,""))</f>
        <v/>
      </c>
      <c r="AM249" s="76" t="str">
        <f>IF(Tableau1[[#This Row],[Nuit
MA/ ME]]="Oui",0,IF(Tableau1[[#This Row],[Nuit
MA/ ME]]="Non",1,""))</f>
        <v/>
      </c>
      <c r="AN249" s="76" t="str">
        <f>IF(Tableau1[[#This Row],[Nuit
ME/ JE]]="Oui",0,IF(Tableau1[[#This Row],[Nuit
ME/ JE]]="Non",1,""))</f>
        <v/>
      </c>
      <c r="AO249" s="76" t="str">
        <f>IF(Tableau1[[#This Row],[Nuit JE/ VE]]="Oui",0,IF(Tableau1[[#This Row],[Nuit JE/ VE]]="Non",1,""))</f>
        <v/>
      </c>
      <c r="AP249" s="76" t="str">
        <f>IF(Tableau1[[#This Row],[Nuit
VE/ SA]]="Oui",0,IF(Tableau1[[#This Row],[Nuit
VE/ SA]]="Non",1,""))</f>
        <v/>
      </c>
      <c r="AQ249" s="76" t="str">
        <f>IF(Tableau1[[#This Row],[Nuit
SA/ DI]]="Oui",0,IF(Tableau1[[#This Row],[Nuit
SA/ DI]]="Non",1,""))</f>
        <v/>
      </c>
      <c r="AR249" s="76" t="str">
        <f>IF(Tableau1[[#This Row],[Nuit
DI/ LU]]="Oui",0,IF(Tableau1[[#This Row],[Nuit
DI/ LU]]="Non",1,""))</f>
        <v/>
      </c>
      <c r="AS249" s="76" t="str">
        <f>IF(Tableau1[[#This Row],[Type de réponse]]='Paramètre (masquer)'!$A$10,Tableau1[[#This Row],[FE]],"")</f>
        <v/>
      </c>
      <c r="AT249" s="76" t="str">
        <f>_xlfn.CONCAT(Tableau1[[#This Row],[LUN]:[DIM]])</f>
        <v/>
      </c>
      <c r="AU249" s="79"/>
      <c r="AV2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9" s="76" t="e">
        <f>Tableau1[[#This Row],[Nbre de nuits sur la période]]*Tableau1[[#This Row],[Nombre de train accédant / nuit *]]</f>
        <v>#VALUE!</v>
      </c>
      <c r="AY249" s="76" t="e">
        <f>Tableau1[[#This Row],[Uo voies - nuit]]*((59*400/1000)+5)</f>
        <v>#VALUE!</v>
      </c>
    </row>
    <row r="250" spans="1:51" ht="15.75">
      <c r="A250" s="51">
        <f t="shared" si="11"/>
        <v>237</v>
      </c>
      <c r="B250" s="85"/>
      <c r="C250" s="52" t="str">
        <f>IFERROR(VLOOKUP(Tableau1[[#This Row],[Site *
Un fichier Excel par DT]],Tableau7[[#All],[Nom de la gare]:[EIC]],5,FALSE),"")</f>
        <v/>
      </c>
      <c r="D250" s="77"/>
      <c r="E250" s="74"/>
      <c r="F250" s="74"/>
      <c r="G250" s="76"/>
      <c r="H250" s="72" t="str">
        <f>IF(Tableau1[[#This Row],[Régime d''utilisation (Quotidien ? Oui ou Non)]]="Oui","Oui","Non")</f>
        <v>Non</v>
      </c>
      <c r="I250" s="72" t="str">
        <f>IF(Tableau1[[#This Row],[Régime d''utilisation (Quotidien ? Oui ou Non)]]="Oui","Oui","Non")</f>
        <v>Non</v>
      </c>
      <c r="J250" s="72" t="str">
        <f>IF(Tableau1[[#This Row],[Régime d''utilisation (Quotidien ? Oui ou Non)]]="Oui","Oui","Non")</f>
        <v>Non</v>
      </c>
      <c r="K250" s="72" t="str">
        <f>IF(Tableau1[[#This Row],[Régime d''utilisation (Quotidien ? Oui ou Non)]]="Oui","Oui","Non")</f>
        <v>Non</v>
      </c>
      <c r="L250" s="72" t="str">
        <f>IF(Tableau1[[#This Row],[Régime d''utilisation (Quotidien ? Oui ou Non)]]="Oui","Oui","Non")</f>
        <v>Non</v>
      </c>
      <c r="M250" s="72" t="str">
        <f>IF(Tableau1[[#This Row],[Régime d''utilisation (Quotidien ? Oui ou Non)]]="Oui","Oui","Non")</f>
        <v>Non</v>
      </c>
      <c r="N250" s="72" t="str">
        <f>IF(Tableau1[[#This Row],[Régime d''utilisation (Quotidien ? Oui ou Non)]]="Oui","Oui","Non")</f>
        <v>Non</v>
      </c>
      <c r="O250" s="72" t="str">
        <f>IF(Tableau1[[#This Row],[Régime d''utilisation (Quotidien ? Oui ou Non)]]="Oui","Oui","Non")</f>
        <v>Non</v>
      </c>
      <c r="P250" s="76"/>
      <c r="Q250" s="76"/>
      <c r="R250" s="76"/>
      <c r="S250" s="52" t="str">
        <f t="shared" si="9"/>
        <v>Compris entre 00h00 et 5h00</v>
      </c>
      <c r="T250" s="76"/>
      <c r="U250" s="53" t="str">
        <f t="shared" si="10"/>
        <v>Voyageur</v>
      </c>
      <c r="V250" s="76"/>
      <c r="W250" s="76"/>
      <c r="X250" s="76"/>
      <c r="Y250" s="76"/>
      <c r="Z250" s="76"/>
      <c r="AA250" s="76"/>
      <c r="AB250" s="53">
        <f>400</f>
        <v>400</v>
      </c>
      <c r="AC250" s="78" t="str">
        <f>IF(Tableau1[[#This Row],[Type de réponse]]='Paramètre (masquer)'!$A$10,Tableau1[[#This Row],[Période de début *]],"")</f>
        <v/>
      </c>
      <c r="AD250" s="78" t="str">
        <f>IF(Tableau1[[#This Row],[Type de réponse]]='Paramètre (masquer)'!$A$10,Tableau1[[#This Row],[Période de fin *]],"")</f>
        <v/>
      </c>
      <c r="AE250" s="78" t="str">
        <f>IF(Tableau1[[#This Row],[Type de réponse]]='Paramètre (masquer)'!$A$10,Tableau1[[#This Row],[Nuit
LU/MA]],"")</f>
        <v/>
      </c>
      <c r="AF250" s="78" t="str">
        <f>IF(Tableau1[[#This Row],[Type de réponse]]='Paramètre (masquer)'!$A$10,Tableau1[[#This Row],[Nuit
MA/ME]],"")</f>
        <v/>
      </c>
      <c r="AG250" s="78" t="str">
        <f>IF(Tableau1[[#This Row],[Type de réponse]]='Paramètre (masquer)'!$A$10,Tableau1[[#This Row],[Nuit
ME/JE]],"")</f>
        <v/>
      </c>
      <c r="AH250" s="78" t="str">
        <f>IF(Tableau1[[#This Row],[Type de réponse]]='Paramètre (masquer)'!$A$10,Tableau1[[#This Row],[Nuit JE/VE]],"")</f>
        <v/>
      </c>
      <c r="AI250" s="78" t="str">
        <f>IF(Tableau1[[#This Row],[Type de réponse]]='Paramètre (masquer)'!$A$10,Tableau1[[#This Row],[Nuit
VE/SA]],"")</f>
        <v/>
      </c>
      <c r="AJ250" s="78" t="str">
        <f>IF(Tableau1[[#This Row],[Type de réponse]]='Paramètre (masquer)'!$A$10,Tableau1[[#This Row],[Nuit
SA/DI]],"")</f>
        <v/>
      </c>
      <c r="AK250" s="78" t="str">
        <f>IF(Tableau1[[#This Row],[Type de réponse]]='Paramètre (masquer)'!$A$10,Tableau1[[#This Row],[Nuit
DI/LU]],"")</f>
        <v/>
      </c>
      <c r="AL250" s="76" t="str">
        <f>IF(Tableau1[[#This Row],[Nuit
LU /MA]]="Oui",0,IF(Tableau1[[#This Row],[Nuit
LU /MA]]="Non",1,""))</f>
        <v/>
      </c>
      <c r="AM250" s="76" t="str">
        <f>IF(Tableau1[[#This Row],[Nuit
MA/ ME]]="Oui",0,IF(Tableau1[[#This Row],[Nuit
MA/ ME]]="Non",1,""))</f>
        <v/>
      </c>
      <c r="AN250" s="76" t="str">
        <f>IF(Tableau1[[#This Row],[Nuit
ME/ JE]]="Oui",0,IF(Tableau1[[#This Row],[Nuit
ME/ JE]]="Non",1,""))</f>
        <v/>
      </c>
      <c r="AO250" s="76" t="str">
        <f>IF(Tableau1[[#This Row],[Nuit JE/ VE]]="Oui",0,IF(Tableau1[[#This Row],[Nuit JE/ VE]]="Non",1,""))</f>
        <v/>
      </c>
      <c r="AP250" s="76" t="str">
        <f>IF(Tableau1[[#This Row],[Nuit
VE/ SA]]="Oui",0,IF(Tableau1[[#This Row],[Nuit
VE/ SA]]="Non",1,""))</f>
        <v/>
      </c>
      <c r="AQ250" s="76" t="str">
        <f>IF(Tableau1[[#This Row],[Nuit
SA/ DI]]="Oui",0,IF(Tableau1[[#This Row],[Nuit
SA/ DI]]="Non",1,""))</f>
        <v/>
      </c>
      <c r="AR250" s="76" t="str">
        <f>IF(Tableau1[[#This Row],[Nuit
DI/ LU]]="Oui",0,IF(Tableau1[[#This Row],[Nuit
DI/ LU]]="Non",1,""))</f>
        <v/>
      </c>
      <c r="AS250" s="76" t="str">
        <f>IF(Tableau1[[#This Row],[Type de réponse]]='Paramètre (masquer)'!$A$10,Tableau1[[#This Row],[FE]],"")</f>
        <v/>
      </c>
      <c r="AT250" s="76" t="str">
        <f>_xlfn.CONCAT(Tableau1[[#This Row],[LUN]:[DIM]])</f>
        <v/>
      </c>
      <c r="AU250" s="79"/>
      <c r="AV2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0" s="76" t="e">
        <f>Tableau1[[#This Row],[Nbre de nuits sur la période]]*Tableau1[[#This Row],[Nombre de train accédant / nuit *]]</f>
        <v>#VALUE!</v>
      </c>
      <c r="AY250" s="76" t="e">
        <f>Tableau1[[#This Row],[Uo voies - nuit]]*((59*400/1000)+5)</f>
        <v>#VALUE!</v>
      </c>
    </row>
    <row r="251" spans="1:51" ht="15.75">
      <c r="A251" s="51">
        <f t="shared" si="11"/>
        <v>238</v>
      </c>
      <c r="B251" s="85"/>
      <c r="C251" s="52" t="str">
        <f>IFERROR(VLOOKUP(Tableau1[[#This Row],[Site *
Un fichier Excel par DT]],Tableau7[[#All],[Nom de la gare]:[EIC]],5,FALSE),"")</f>
        <v/>
      </c>
      <c r="D251" s="77"/>
      <c r="E251" s="74"/>
      <c r="F251" s="74"/>
      <c r="G251" s="76"/>
      <c r="H251" s="72" t="str">
        <f>IF(Tableau1[[#This Row],[Régime d''utilisation (Quotidien ? Oui ou Non)]]="Oui","Oui","Non")</f>
        <v>Non</v>
      </c>
      <c r="I251" s="72" t="str">
        <f>IF(Tableau1[[#This Row],[Régime d''utilisation (Quotidien ? Oui ou Non)]]="Oui","Oui","Non")</f>
        <v>Non</v>
      </c>
      <c r="J251" s="72" t="str">
        <f>IF(Tableau1[[#This Row],[Régime d''utilisation (Quotidien ? Oui ou Non)]]="Oui","Oui","Non")</f>
        <v>Non</v>
      </c>
      <c r="K251" s="72" t="str">
        <f>IF(Tableau1[[#This Row],[Régime d''utilisation (Quotidien ? Oui ou Non)]]="Oui","Oui","Non")</f>
        <v>Non</v>
      </c>
      <c r="L251" s="72" t="str">
        <f>IF(Tableau1[[#This Row],[Régime d''utilisation (Quotidien ? Oui ou Non)]]="Oui","Oui","Non")</f>
        <v>Non</v>
      </c>
      <c r="M251" s="72" t="str">
        <f>IF(Tableau1[[#This Row],[Régime d''utilisation (Quotidien ? Oui ou Non)]]="Oui","Oui","Non")</f>
        <v>Non</v>
      </c>
      <c r="N251" s="72" t="str">
        <f>IF(Tableau1[[#This Row],[Régime d''utilisation (Quotidien ? Oui ou Non)]]="Oui","Oui","Non")</f>
        <v>Non</v>
      </c>
      <c r="O251" s="72" t="str">
        <f>IF(Tableau1[[#This Row],[Régime d''utilisation (Quotidien ? Oui ou Non)]]="Oui","Oui","Non")</f>
        <v>Non</v>
      </c>
      <c r="P251" s="76"/>
      <c r="Q251" s="76"/>
      <c r="R251" s="76"/>
      <c r="S251" s="52" t="str">
        <f t="shared" si="9"/>
        <v>Compris entre 00h00 et 5h00</v>
      </c>
      <c r="T251" s="76"/>
      <c r="U251" s="53" t="str">
        <f t="shared" si="10"/>
        <v>Voyageur</v>
      </c>
      <c r="V251" s="76"/>
      <c r="W251" s="76"/>
      <c r="X251" s="76"/>
      <c r="Y251" s="76"/>
      <c r="Z251" s="76"/>
      <c r="AA251" s="76"/>
      <c r="AB251" s="53">
        <f>400</f>
        <v>400</v>
      </c>
      <c r="AC251" s="78" t="str">
        <f>IF(Tableau1[[#This Row],[Type de réponse]]='Paramètre (masquer)'!$A$10,Tableau1[[#This Row],[Période de début *]],"")</f>
        <v/>
      </c>
      <c r="AD251" s="78" t="str">
        <f>IF(Tableau1[[#This Row],[Type de réponse]]='Paramètre (masquer)'!$A$10,Tableau1[[#This Row],[Période de fin *]],"")</f>
        <v/>
      </c>
      <c r="AE251" s="78" t="str">
        <f>IF(Tableau1[[#This Row],[Type de réponse]]='Paramètre (masquer)'!$A$10,Tableau1[[#This Row],[Nuit
LU/MA]],"")</f>
        <v/>
      </c>
      <c r="AF251" s="78" t="str">
        <f>IF(Tableau1[[#This Row],[Type de réponse]]='Paramètre (masquer)'!$A$10,Tableau1[[#This Row],[Nuit
MA/ME]],"")</f>
        <v/>
      </c>
      <c r="AG251" s="78" t="str">
        <f>IF(Tableau1[[#This Row],[Type de réponse]]='Paramètre (masquer)'!$A$10,Tableau1[[#This Row],[Nuit
ME/JE]],"")</f>
        <v/>
      </c>
      <c r="AH251" s="78" t="str">
        <f>IF(Tableau1[[#This Row],[Type de réponse]]='Paramètre (masquer)'!$A$10,Tableau1[[#This Row],[Nuit JE/VE]],"")</f>
        <v/>
      </c>
      <c r="AI251" s="78" t="str">
        <f>IF(Tableau1[[#This Row],[Type de réponse]]='Paramètre (masquer)'!$A$10,Tableau1[[#This Row],[Nuit
VE/SA]],"")</f>
        <v/>
      </c>
      <c r="AJ251" s="78" t="str">
        <f>IF(Tableau1[[#This Row],[Type de réponse]]='Paramètre (masquer)'!$A$10,Tableau1[[#This Row],[Nuit
SA/DI]],"")</f>
        <v/>
      </c>
      <c r="AK251" s="78" t="str">
        <f>IF(Tableau1[[#This Row],[Type de réponse]]='Paramètre (masquer)'!$A$10,Tableau1[[#This Row],[Nuit
DI/LU]],"")</f>
        <v/>
      </c>
      <c r="AL251" s="76" t="str">
        <f>IF(Tableau1[[#This Row],[Nuit
LU /MA]]="Oui",0,IF(Tableau1[[#This Row],[Nuit
LU /MA]]="Non",1,""))</f>
        <v/>
      </c>
      <c r="AM251" s="76" t="str">
        <f>IF(Tableau1[[#This Row],[Nuit
MA/ ME]]="Oui",0,IF(Tableau1[[#This Row],[Nuit
MA/ ME]]="Non",1,""))</f>
        <v/>
      </c>
      <c r="AN251" s="76" t="str">
        <f>IF(Tableau1[[#This Row],[Nuit
ME/ JE]]="Oui",0,IF(Tableau1[[#This Row],[Nuit
ME/ JE]]="Non",1,""))</f>
        <v/>
      </c>
      <c r="AO251" s="76" t="str">
        <f>IF(Tableau1[[#This Row],[Nuit JE/ VE]]="Oui",0,IF(Tableau1[[#This Row],[Nuit JE/ VE]]="Non",1,""))</f>
        <v/>
      </c>
      <c r="AP251" s="76" t="str">
        <f>IF(Tableau1[[#This Row],[Nuit
VE/ SA]]="Oui",0,IF(Tableau1[[#This Row],[Nuit
VE/ SA]]="Non",1,""))</f>
        <v/>
      </c>
      <c r="AQ251" s="76" t="str">
        <f>IF(Tableau1[[#This Row],[Nuit
SA/ DI]]="Oui",0,IF(Tableau1[[#This Row],[Nuit
SA/ DI]]="Non",1,""))</f>
        <v/>
      </c>
      <c r="AR251" s="76" t="str">
        <f>IF(Tableau1[[#This Row],[Nuit
DI/ LU]]="Oui",0,IF(Tableau1[[#This Row],[Nuit
DI/ LU]]="Non",1,""))</f>
        <v/>
      </c>
      <c r="AS251" s="76" t="str">
        <f>IF(Tableau1[[#This Row],[Type de réponse]]='Paramètre (masquer)'!$A$10,Tableau1[[#This Row],[FE]],"")</f>
        <v/>
      </c>
      <c r="AT251" s="76" t="str">
        <f>_xlfn.CONCAT(Tableau1[[#This Row],[LUN]:[DIM]])</f>
        <v/>
      </c>
      <c r="AU251" s="79"/>
      <c r="AV2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1" s="76" t="e">
        <f>Tableau1[[#This Row],[Nbre de nuits sur la période]]*Tableau1[[#This Row],[Nombre de train accédant / nuit *]]</f>
        <v>#VALUE!</v>
      </c>
      <c r="AY251" s="76" t="e">
        <f>Tableau1[[#This Row],[Uo voies - nuit]]*((59*400/1000)+5)</f>
        <v>#VALUE!</v>
      </c>
    </row>
    <row r="252" spans="1:51" ht="15.75">
      <c r="A252" s="51">
        <f t="shared" si="11"/>
        <v>239</v>
      </c>
      <c r="B252" s="85"/>
      <c r="C252" s="52" t="str">
        <f>IFERROR(VLOOKUP(Tableau1[[#This Row],[Site *
Un fichier Excel par DT]],Tableau7[[#All],[Nom de la gare]:[EIC]],5,FALSE),"")</f>
        <v/>
      </c>
      <c r="D252" s="77"/>
      <c r="E252" s="74"/>
      <c r="F252" s="74"/>
      <c r="G252" s="76"/>
      <c r="H252" s="72" t="str">
        <f>IF(Tableau1[[#This Row],[Régime d''utilisation (Quotidien ? Oui ou Non)]]="Oui","Oui","Non")</f>
        <v>Non</v>
      </c>
      <c r="I252" s="72" t="str">
        <f>IF(Tableau1[[#This Row],[Régime d''utilisation (Quotidien ? Oui ou Non)]]="Oui","Oui","Non")</f>
        <v>Non</v>
      </c>
      <c r="J252" s="72" t="str">
        <f>IF(Tableau1[[#This Row],[Régime d''utilisation (Quotidien ? Oui ou Non)]]="Oui","Oui","Non")</f>
        <v>Non</v>
      </c>
      <c r="K252" s="72" t="str">
        <f>IF(Tableau1[[#This Row],[Régime d''utilisation (Quotidien ? Oui ou Non)]]="Oui","Oui","Non")</f>
        <v>Non</v>
      </c>
      <c r="L252" s="72" t="str">
        <f>IF(Tableau1[[#This Row],[Régime d''utilisation (Quotidien ? Oui ou Non)]]="Oui","Oui","Non")</f>
        <v>Non</v>
      </c>
      <c r="M252" s="72" t="str">
        <f>IF(Tableau1[[#This Row],[Régime d''utilisation (Quotidien ? Oui ou Non)]]="Oui","Oui","Non")</f>
        <v>Non</v>
      </c>
      <c r="N252" s="72" t="str">
        <f>IF(Tableau1[[#This Row],[Régime d''utilisation (Quotidien ? Oui ou Non)]]="Oui","Oui","Non")</f>
        <v>Non</v>
      </c>
      <c r="O252" s="72" t="str">
        <f>IF(Tableau1[[#This Row],[Régime d''utilisation (Quotidien ? Oui ou Non)]]="Oui","Oui","Non")</f>
        <v>Non</v>
      </c>
      <c r="P252" s="76"/>
      <c r="Q252" s="76"/>
      <c r="R252" s="76"/>
      <c r="S252" s="52" t="str">
        <f t="shared" si="9"/>
        <v>Compris entre 00h00 et 5h00</v>
      </c>
      <c r="T252" s="76"/>
      <c r="U252" s="53" t="str">
        <f t="shared" si="10"/>
        <v>Voyageur</v>
      </c>
      <c r="V252" s="76"/>
      <c r="W252" s="76"/>
      <c r="X252" s="76"/>
      <c r="Y252" s="76"/>
      <c r="Z252" s="76"/>
      <c r="AA252" s="76"/>
      <c r="AB252" s="53">
        <f>400</f>
        <v>400</v>
      </c>
      <c r="AC252" s="78" t="str">
        <f>IF(Tableau1[[#This Row],[Type de réponse]]='Paramètre (masquer)'!$A$10,Tableau1[[#This Row],[Période de début *]],"")</f>
        <v/>
      </c>
      <c r="AD252" s="78" t="str">
        <f>IF(Tableau1[[#This Row],[Type de réponse]]='Paramètre (masquer)'!$A$10,Tableau1[[#This Row],[Période de fin *]],"")</f>
        <v/>
      </c>
      <c r="AE252" s="78" t="str">
        <f>IF(Tableau1[[#This Row],[Type de réponse]]='Paramètre (masquer)'!$A$10,Tableau1[[#This Row],[Nuit
LU/MA]],"")</f>
        <v/>
      </c>
      <c r="AF252" s="78" t="str">
        <f>IF(Tableau1[[#This Row],[Type de réponse]]='Paramètre (masquer)'!$A$10,Tableau1[[#This Row],[Nuit
MA/ME]],"")</f>
        <v/>
      </c>
      <c r="AG252" s="78" t="str">
        <f>IF(Tableau1[[#This Row],[Type de réponse]]='Paramètre (masquer)'!$A$10,Tableau1[[#This Row],[Nuit
ME/JE]],"")</f>
        <v/>
      </c>
      <c r="AH252" s="78" t="str">
        <f>IF(Tableau1[[#This Row],[Type de réponse]]='Paramètre (masquer)'!$A$10,Tableau1[[#This Row],[Nuit JE/VE]],"")</f>
        <v/>
      </c>
      <c r="AI252" s="78" t="str">
        <f>IF(Tableau1[[#This Row],[Type de réponse]]='Paramètre (masquer)'!$A$10,Tableau1[[#This Row],[Nuit
VE/SA]],"")</f>
        <v/>
      </c>
      <c r="AJ252" s="78" t="str">
        <f>IF(Tableau1[[#This Row],[Type de réponse]]='Paramètre (masquer)'!$A$10,Tableau1[[#This Row],[Nuit
SA/DI]],"")</f>
        <v/>
      </c>
      <c r="AK252" s="78" t="str">
        <f>IF(Tableau1[[#This Row],[Type de réponse]]='Paramètre (masquer)'!$A$10,Tableau1[[#This Row],[Nuit
DI/LU]],"")</f>
        <v/>
      </c>
      <c r="AL252" s="76" t="str">
        <f>IF(Tableau1[[#This Row],[Nuit
LU /MA]]="Oui",0,IF(Tableau1[[#This Row],[Nuit
LU /MA]]="Non",1,""))</f>
        <v/>
      </c>
      <c r="AM252" s="76" t="str">
        <f>IF(Tableau1[[#This Row],[Nuit
MA/ ME]]="Oui",0,IF(Tableau1[[#This Row],[Nuit
MA/ ME]]="Non",1,""))</f>
        <v/>
      </c>
      <c r="AN252" s="76" t="str">
        <f>IF(Tableau1[[#This Row],[Nuit
ME/ JE]]="Oui",0,IF(Tableau1[[#This Row],[Nuit
ME/ JE]]="Non",1,""))</f>
        <v/>
      </c>
      <c r="AO252" s="76" t="str">
        <f>IF(Tableau1[[#This Row],[Nuit JE/ VE]]="Oui",0,IF(Tableau1[[#This Row],[Nuit JE/ VE]]="Non",1,""))</f>
        <v/>
      </c>
      <c r="AP252" s="76" t="str">
        <f>IF(Tableau1[[#This Row],[Nuit
VE/ SA]]="Oui",0,IF(Tableau1[[#This Row],[Nuit
VE/ SA]]="Non",1,""))</f>
        <v/>
      </c>
      <c r="AQ252" s="76" t="str">
        <f>IF(Tableau1[[#This Row],[Nuit
SA/ DI]]="Oui",0,IF(Tableau1[[#This Row],[Nuit
SA/ DI]]="Non",1,""))</f>
        <v/>
      </c>
      <c r="AR252" s="76" t="str">
        <f>IF(Tableau1[[#This Row],[Nuit
DI/ LU]]="Oui",0,IF(Tableau1[[#This Row],[Nuit
DI/ LU]]="Non",1,""))</f>
        <v/>
      </c>
      <c r="AS252" s="76" t="str">
        <f>IF(Tableau1[[#This Row],[Type de réponse]]='Paramètre (masquer)'!$A$10,Tableau1[[#This Row],[FE]],"")</f>
        <v/>
      </c>
      <c r="AT252" s="76" t="str">
        <f>_xlfn.CONCAT(Tableau1[[#This Row],[LUN]:[DIM]])</f>
        <v/>
      </c>
      <c r="AU252" s="79"/>
      <c r="AV2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2" s="76" t="e">
        <f>Tableau1[[#This Row],[Nbre de nuits sur la période]]*Tableau1[[#This Row],[Nombre de train accédant / nuit *]]</f>
        <v>#VALUE!</v>
      </c>
      <c r="AY252" s="76" t="e">
        <f>Tableau1[[#This Row],[Uo voies - nuit]]*((59*400/1000)+5)</f>
        <v>#VALUE!</v>
      </c>
    </row>
    <row r="253" spans="1:51" ht="15.75">
      <c r="A253" s="51">
        <f t="shared" si="11"/>
        <v>240</v>
      </c>
      <c r="B253" s="85"/>
      <c r="C253" s="52" t="str">
        <f>IFERROR(VLOOKUP(Tableau1[[#This Row],[Site *
Un fichier Excel par DT]],Tableau7[[#All],[Nom de la gare]:[EIC]],5,FALSE),"")</f>
        <v/>
      </c>
      <c r="D253" s="77"/>
      <c r="E253" s="74"/>
      <c r="F253" s="74"/>
      <c r="G253" s="76"/>
      <c r="H253" s="72" t="str">
        <f>IF(Tableau1[[#This Row],[Régime d''utilisation (Quotidien ? Oui ou Non)]]="Oui","Oui","Non")</f>
        <v>Non</v>
      </c>
      <c r="I253" s="72" t="str">
        <f>IF(Tableau1[[#This Row],[Régime d''utilisation (Quotidien ? Oui ou Non)]]="Oui","Oui","Non")</f>
        <v>Non</v>
      </c>
      <c r="J253" s="72" t="str">
        <f>IF(Tableau1[[#This Row],[Régime d''utilisation (Quotidien ? Oui ou Non)]]="Oui","Oui","Non")</f>
        <v>Non</v>
      </c>
      <c r="K253" s="72" t="str">
        <f>IF(Tableau1[[#This Row],[Régime d''utilisation (Quotidien ? Oui ou Non)]]="Oui","Oui","Non")</f>
        <v>Non</v>
      </c>
      <c r="L253" s="72" t="str">
        <f>IF(Tableau1[[#This Row],[Régime d''utilisation (Quotidien ? Oui ou Non)]]="Oui","Oui","Non")</f>
        <v>Non</v>
      </c>
      <c r="M253" s="72" t="str">
        <f>IF(Tableau1[[#This Row],[Régime d''utilisation (Quotidien ? Oui ou Non)]]="Oui","Oui","Non")</f>
        <v>Non</v>
      </c>
      <c r="N253" s="72" t="str">
        <f>IF(Tableau1[[#This Row],[Régime d''utilisation (Quotidien ? Oui ou Non)]]="Oui","Oui","Non")</f>
        <v>Non</v>
      </c>
      <c r="O253" s="72" t="str">
        <f>IF(Tableau1[[#This Row],[Régime d''utilisation (Quotidien ? Oui ou Non)]]="Oui","Oui","Non")</f>
        <v>Non</v>
      </c>
      <c r="P253" s="76"/>
      <c r="Q253" s="76"/>
      <c r="R253" s="76"/>
      <c r="S253" s="52" t="str">
        <f t="shared" si="9"/>
        <v>Compris entre 00h00 et 5h00</v>
      </c>
      <c r="T253" s="76"/>
      <c r="U253" s="53" t="str">
        <f t="shared" si="10"/>
        <v>Voyageur</v>
      </c>
      <c r="V253" s="76"/>
      <c r="W253" s="76"/>
      <c r="X253" s="76"/>
      <c r="Y253" s="76"/>
      <c r="Z253" s="76"/>
      <c r="AA253" s="76"/>
      <c r="AB253" s="53">
        <f>400</f>
        <v>400</v>
      </c>
      <c r="AC253" s="78" t="str">
        <f>IF(Tableau1[[#This Row],[Type de réponse]]='Paramètre (masquer)'!$A$10,Tableau1[[#This Row],[Période de début *]],"")</f>
        <v/>
      </c>
      <c r="AD253" s="78" t="str">
        <f>IF(Tableau1[[#This Row],[Type de réponse]]='Paramètre (masquer)'!$A$10,Tableau1[[#This Row],[Période de fin *]],"")</f>
        <v/>
      </c>
      <c r="AE253" s="78" t="str">
        <f>IF(Tableau1[[#This Row],[Type de réponse]]='Paramètre (masquer)'!$A$10,Tableau1[[#This Row],[Nuit
LU/MA]],"")</f>
        <v/>
      </c>
      <c r="AF253" s="78" t="str">
        <f>IF(Tableau1[[#This Row],[Type de réponse]]='Paramètre (masquer)'!$A$10,Tableau1[[#This Row],[Nuit
MA/ME]],"")</f>
        <v/>
      </c>
      <c r="AG253" s="78" t="str">
        <f>IF(Tableau1[[#This Row],[Type de réponse]]='Paramètre (masquer)'!$A$10,Tableau1[[#This Row],[Nuit
ME/JE]],"")</f>
        <v/>
      </c>
      <c r="AH253" s="78" t="str">
        <f>IF(Tableau1[[#This Row],[Type de réponse]]='Paramètre (masquer)'!$A$10,Tableau1[[#This Row],[Nuit JE/VE]],"")</f>
        <v/>
      </c>
      <c r="AI253" s="78" t="str">
        <f>IF(Tableau1[[#This Row],[Type de réponse]]='Paramètre (masquer)'!$A$10,Tableau1[[#This Row],[Nuit
VE/SA]],"")</f>
        <v/>
      </c>
      <c r="AJ253" s="78" t="str">
        <f>IF(Tableau1[[#This Row],[Type de réponse]]='Paramètre (masquer)'!$A$10,Tableau1[[#This Row],[Nuit
SA/DI]],"")</f>
        <v/>
      </c>
      <c r="AK253" s="78" t="str">
        <f>IF(Tableau1[[#This Row],[Type de réponse]]='Paramètre (masquer)'!$A$10,Tableau1[[#This Row],[Nuit
DI/LU]],"")</f>
        <v/>
      </c>
      <c r="AL253" s="76" t="str">
        <f>IF(Tableau1[[#This Row],[Nuit
LU /MA]]="Oui",0,IF(Tableau1[[#This Row],[Nuit
LU /MA]]="Non",1,""))</f>
        <v/>
      </c>
      <c r="AM253" s="76" t="str">
        <f>IF(Tableau1[[#This Row],[Nuit
MA/ ME]]="Oui",0,IF(Tableau1[[#This Row],[Nuit
MA/ ME]]="Non",1,""))</f>
        <v/>
      </c>
      <c r="AN253" s="76" t="str">
        <f>IF(Tableau1[[#This Row],[Nuit
ME/ JE]]="Oui",0,IF(Tableau1[[#This Row],[Nuit
ME/ JE]]="Non",1,""))</f>
        <v/>
      </c>
      <c r="AO253" s="76" t="str">
        <f>IF(Tableau1[[#This Row],[Nuit JE/ VE]]="Oui",0,IF(Tableau1[[#This Row],[Nuit JE/ VE]]="Non",1,""))</f>
        <v/>
      </c>
      <c r="AP253" s="76" t="str">
        <f>IF(Tableau1[[#This Row],[Nuit
VE/ SA]]="Oui",0,IF(Tableau1[[#This Row],[Nuit
VE/ SA]]="Non",1,""))</f>
        <v/>
      </c>
      <c r="AQ253" s="76" t="str">
        <f>IF(Tableau1[[#This Row],[Nuit
SA/ DI]]="Oui",0,IF(Tableau1[[#This Row],[Nuit
SA/ DI]]="Non",1,""))</f>
        <v/>
      </c>
      <c r="AR253" s="76" t="str">
        <f>IF(Tableau1[[#This Row],[Nuit
DI/ LU]]="Oui",0,IF(Tableau1[[#This Row],[Nuit
DI/ LU]]="Non",1,""))</f>
        <v/>
      </c>
      <c r="AS253" s="76" t="str">
        <f>IF(Tableau1[[#This Row],[Type de réponse]]='Paramètre (masquer)'!$A$10,Tableau1[[#This Row],[FE]],"")</f>
        <v/>
      </c>
      <c r="AT253" s="76" t="str">
        <f>_xlfn.CONCAT(Tableau1[[#This Row],[LUN]:[DIM]])</f>
        <v/>
      </c>
      <c r="AU253" s="79"/>
      <c r="AV2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3" s="76" t="e">
        <f>Tableau1[[#This Row],[Nbre de nuits sur la période]]*Tableau1[[#This Row],[Nombre de train accédant / nuit *]]</f>
        <v>#VALUE!</v>
      </c>
      <c r="AY253" s="76" t="e">
        <f>Tableau1[[#This Row],[Uo voies - nuit]]*((59*400/1000)+5)</f>
        <v>#VALUE!</v>
      </c>
    </row>
    <row r="254" spans="1:51" ht="15.75">
      <c r="A254" s="51">
        <f t="shared" si="11"/>
        <v>241</v>
      </c>
      <c r="B254" s="85"/>
      <c r="C254" s="52" t="str">
        <f>IFERROR(VLOOKUP(Tableau1[[#This Row],[Site *
Un fichier Excel par DT]],Tableau7[[#All],[Nom de la gare]:[EIC]],5,FALSE),"")</f>
        <v/>
      </c>
      <c r="D254" s="77"/>
      <c r="E254" s="74"/>
      <c r="F254" s="74"/>
      <c r="G254" s="76"/>
      <c r="H254" s="72" t="str">
        <f>IF(Tableau1[[#This Row],[Régime d''utilisation (Quotidien ? Oui ou Non)]]="Oui","Oui","Non")</f>
        <v>Non</v>
      </c>
      <c r="I254" s="72" t="str">
        <f>IF(Tableau1[[#This Row],[Régime d''utilisation (Quotidien ? Oui ou Non)]]="Oui","Oui","Non")</f>
        <v>Non</v>
      </c>
      <c r="J254" s="72" t="str">
        <f>IF(Tableau1[[#This Row],[Régime d''utilisation (Quotidien ? Oui ou Non)]]="Oui","Oui","Non")</f>
        <v>Non</v>
      </c>
      <c r="K254" s="72" t="str">
        <f>IF(Tableau1[[#This Row],[Régime d''utilisation (Quotidien ? Oui ou Non)]]="Oui","Oui","Non")</f>
        <v>Non</v>
      </c>
      <c r="L254" s="72" t="str">
        <f>IF(Tableau1[[#This Row],[Régime d''utilisation (Quotidien ? Oui ou Non)]]="Oui","Oui","Non")</f>
        <v>Non</v>
      </c>
      <c r="M254" s="72" t="str">
        <f>IF(Tableau1[[#This Row],[Régime d''utilisation (Quotidien ? Oui ou Non)]]="Oui","Oui","Non")</f>
        <v>Non</v>
      </c>
      <c r="N254" s="72" t="str">
        <f>IF(Tableau1[[#This Row],[Régime d''utilisation (Quotidien ? Oui ou Non)]]="Oui","Oui","Non")</f>
        <v>Non</v>
      </c>
      <c r="O254" s="72" t="str">
        <f>IF(Tableau1[[#This Row],[Régime d''utilisation (Quotidien ? Oui ou Non)]]="Oui","Oui","Non")</f>
        <v>Non</v>
      </c>
      <c r="P254" s="76"/>
      <c r="Q254" s="76"/>
      <c r="R254" s="76"/>
      <c r="S254" s="52" t="str">
        <f t="shared" si="9"/>
        <v>Compris entre 00h00 et 5h00</v>
      </c>
      <c r="T254" s="76"/>
      <c r="U254" s="53" t="str">
        <f t="shared" si="10"/>
        <v>Voyageur</v>
      </c>
      <c r="V254" s="76"/>
      <c r="W254" s="76"/>
      <c r="X254" s="76"/>
      <c r="Y254" s="76"/>
      <c r="Z254" s="76"/>
      <c r="AA254" s="76"/>
      <c r="AB254" s="53">
        <f>400</f>
        <v>400</v>
      </c>
      <c r="AC254" s="78" t="str">
        <f>IF(Tableau1[[#This Row],[Type de réponse]]='Paramètre (masquer)'!$A$10,Tableau1[[#This Row],[Période de début *]],"")</f>
        <v/>
      </c>
      <c r="AD254" s="78" t="str">
        <f>IF(Tableau1[[#This Row],[Type de réponse]]='Paramètre (masquer)'!$A$10,Tableau1[[#This Row],[Période de fin *]],"")</f>
        <v/>
      </c>
      <c r="AE254" s="78" t="str">
        <f>IF(Tableau1[[#This Row],[Type de réponse]]='Paramètre (masquer)'!$A$10,Tableau1[[#This Row],[Nuit
LU/MA]],"")</f>
        <v/>
      </c>
      <c r="AF254" s="78" t="str">
        <f>IF(Tableau1[[#This Row],[Type de réponse]]='Paramètre (masquer)'!$A$10,Tableau1[[#This Row],[Nuit
MA/ME]],"")</f>
        <v/>
      </c>
      <c r="AG254" s="78" t="str">
        <f>IF(Tableau1[[#This Row],[Type de réponse]]='Paramètre (masquer)'!$A$10,Tableau1[[#This Row],[Nuit
ME/JE]],"")</f>
        <v/>
      </c>
      <c r="AH254" s="78" t="str">
        <f>IF(Tableau1[[#This Row],[Type de réponse]]='Paramètre (masquer)'!$A$10,Tableau1[[#This Row],[Nuit JE/VE]],"")</f>
        <v/>
      </c>
      <c r="AI254" s="78" t="str">
        <f>IF(Tableau1[[#This Row],[Type de réponse]]='Paramètre (masquer)'!$A$10,Tableau1[[#This Row],[Nuit
VE/SA]],"")</f>
        <v/>
      </c>
      <c r="AJ254" s="78" t="str">
        <f>IF(Tableau1[[#This Row],[Type de réponse]]='Paramètre (masquer)'!$A$10,Tableau1[[#This Row],[Nuit
SA/DI]],"")</f>
        <v/>
      </c>
      <c r="AK254" s="78" t="str">
        <f>IF(Tableau1[[#This Row],[Type de réponse]]='Paramètre (masquer)'!$A$10,Tableau1[[#This Row],[Nuit
DI/LU]],"")</f>
        <v/>
      </c>
      <c r="AL254" s="76" t="str">
        <f>IF(Tableau1[[#This Row],[Nuit
LU /MA]]="Oui",0,IF(Tableau1[[#This Row],[Nuit
LU /MA]]="Non",1,""))</f>
        <v/>
      </c>
      <c r="AM254" s="76" t="str">
        <f>IF(Tableau1[[#This Row],[Nuit
MA/ ME]]="Oui",0,IF(Tableau1[[#This Row],[Nuit
MA/ ME]]="Non",1,""))</f>
        <v/>
      </c>
      <c r="AN254" s="76" t="str">
        <f>IF(Tableau1[[#This Row],[Nuit
ME/ JE]]="Oui",0,IF(Tableau1[[#This Row],[Nuit
ME/ JE]]="Non",1,""))</f>
        <v/>
      </c>
      <c r="AO254" s="76" t="str">
        <f>IF(Tableau1[[#This Row],[Nuit JE/ VE]]="Oui",0,IF(Tableau1[[#This Row],[Nuit JE/ VE]]="Non",1,""))</f>
        <v/>
      </c>
      <c r="AP254" s="76" t="str">
        <f>IF(Tableau1[[#This Row],[Nuit
VE/ SA]]="Oui",0,IF(Tableau1[[#This Row],[Nuit
VE/ SA]]="Non",1,""))</f>
        <v/>
      </c>
      <c r="AQ254" s="76" t="str">
        <f>IF(Tableau1[[#This Row],[Nuit
SA/ DI]]="Oui",0,IF(Tableau1[[#This Row],[Nuit
SA/ DI]]="Non",1,""))</f>
        <v/>
      </c>
      <c r="AR254" s="76" t="str">
        <f>IF(Tableau1[[#This Row],[Nuit
DI/ LU]]="Oui",0,IF(Tableau1[[#This Row],[Nuit
DI/ LU]]="Non",1,""))</f>
        <v/>
      </c>
      <c r="AS254" s="76" t="str">
        <f>IF(Tableau1[[#This Row],[Type de réponse]]='Paramètre (masquer)'!$A$10,Tableau1[[#This Row],[FE]],"")</f>
        <v/>
      </c>
      <c r="AT254" s="76" t="str">
        <f>_xlfn.CONCAT(Tableau1[[#This Row],[LUN]:[DIM]])</f>
        <v/>
      </c>
      <c r="AU254" s="79"/>
      <c r="AV2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4" s="76" t="e">
        <f>Tableau1[[#This Row],[Nbre de nuits sur la période]]*Tableau1[[#This Row],[Nombre de train accédant / nuit *]]</f>
        <v>#VALUE!</v>
      </c>
      <c r="AY254" s="76" t="e">
        <f>Tableau1[[#This Row],[Uo voies - nuit]]*((59*400/1000)+5)</f>
        <v>#VALUE!</v>
      </c>
    </row>
    <row r="255" spans="1:51" ht="15.75">
      <c r="A255" s="51">
        <f t="shared" si="11"/>
        <v>242</v>
      </c>
      <c r="B255" s="85"/>
      <c r="C255" s="52" t="str">
        <f>IFERROR(VLOOKUP(Tableau1[[#This Row],[Site *
Un fichier Excel par DT]],Tableau7[[#All],[Nom de la gare]:[EIC]],5,FALSE),"")</f>
        <v/>
      </c>
      <c r="D255" s="77"/>
      <c r="E255" s="74"/>
      <c r="F255" s="74"/>
      <c r="G255" s="76"/>
      <c r="H255" s="72" t="str">
        <f>IF(Tableau1[[#This Row],[Régime d''utilisation (Quotidien ? Oui ou Non)]]="Oui","Oui","Non")</f>
        <v>Non</v>
      </c>
      <c r="I255" s="72" t="str">
        <f>IF(Tableau1[[#This Row],[Régime d''utilisation (Quotidien ? Oui ou Non)]]="Oui","Oui","Non")</f>
        <v>Non</v>
      </c>
      <c r="J255" s="72" t="str">
        <f>IF(Tableau1[[#This Row],[Régime d''utilisation (Quotidien ? Oui ou Non)]]="Oui","Oui","Non")</f>
        <v>Non</v>
      </c>
      <c r="K255" s="72" t="str">
        <f>IF(Tableau1[[#This Row],[Régime d''utilisation (Quotidien ? Oui ou Non)]]="Oui","Oui","Non")</f>
        <v>Non</v>
      </c>
      <c r="L255" s="72" t="str">
        <f>IF(Tableau1[[#This Row],[Régime d''utilisation (Quotidien ? Oui ou Non)]]="Oui","Oui","Non")</f>
        <v>Non</v>
      </c>
      <c r="M255" s="72" t="str">
        <f>IF(Tableau1[[#This Row],[Régime d''utilisation (Quotidien ? Oui ou Non)]]="Oui","Oui","Non")</f>
        <v>Non</v>
      </c>
      <c r="N255" s="72" t="str">
        <f>IF(Tableau1[[#This Row],[Régime d''utilisation (Quotidien ? Oui ou Non)]]="Oui","Oui","Non")</f>
        <v>Non</v>
      </c>
      <c r="O255" s="72" t="str">
        <f>IF(Tableau1[[#This Row],[Régime d''utilisation (Quotidien ? Oui ou Non)]]="Oui","Oui","Non")</f>
        <v>Non</v>
      </c>
      <c r="P255" s="76"/>
      <c r="Q255" s="76"/>
      <c r="R255" s="76"/>
      <c r="S255" s="52" t="str">
        <f t="shared" si="9"/>
        <v>Compris entre 00h00 et 5h00</v>
      </c>
      <c r="T255" s="76"/>
      <c r="U255" s="53" t="str">
        <f t="shared" si="10"/>
        <v>Voyageur</v>
      </c>
      <c r="V255" s="76"/>
      <c r="W255" s="76"/>
      <c r="X255" s="76"/>
      <c r="Y255" s="76"/>
      <c r="Z255" s="76"/>
      <c r="AA255" s="76"/>
      <c r="AB255" s="53">
        <f>400</f>
        <v>400</v>
      </c>
      <c r="AC255" s="78" t="str">
        <f>IF(Tableau1[[#This Row],[Type de réponse]]='Paramètre (masquer)'!$A$10,Tableau1[[#This Row],[Période de début *]],"")</f>
        <v/>
      </c>
      <c r="AD255" s="78" t="str">
        <f>IF(Tableau1[[#This Row],[Type de réponse]]='Paramètre (masquer)'!$A$10,Tableau1[[#This Row],[Période de fin *]],"")</f>
        <v/>
      </c>
      <c r="AE255" s="78" t="str">
        <f>IF(Tableau1[[#This Row],[Type de réponse]]='Paramètre (masquer)'!$A$10,Tableau1[[#This Row],[Nuit
LU/MA]],"")</f>
        <v/>
      </c>
      <c r="AF255" s="78" t="str">
        <f>IF(Tableau1[[#This Row],[Type de réponse]]='Paramètre (masquer)'!$A$10,Tableau1[[#This Row],[Nuit
MA/ME]],"")</f>
        <v/>
      </c>
      <c r="AG255" s="78" t="str">
        <f>IF(Tableau1[[#This Row],[Type de réponse]]='Paramètre (masquer)'!$A$10,Tableau1[[#This Row],[Nuit
ME/JE]],"")</f>
        <v/>
      </c>
      <c r="AH255" s="78" t="str">
        <f>IF(Tableau1[[#This Row],[Type de réponse]]='Paramètre (masquer)'!$A$10,Tableau1[[#This Row],[Nuit JE/VE]],"")</f>
        <v/>
      </c>
      <c r="AI255" s="78" t="str">
        <f>IF(Tableau1[[#This Row],[Type de réponse]]='Paramètre (masquer)'!$A$10,Tableau1[[#This Row],[Nuit
VE/SA]],"")</f>
        <v/>
      </c>
      <c r="AJ255" s="78" t="str">
        <f>IF(Tableau1[[#This Row],[Type de réponse]]='Paramètre (masquer)'!$A$10,Tableau1[[#This Row],[Nuit
SA/DI]],"")</f>
        <v/>
      </c>
      <c r="AK255" s="78" t="str">
        <f>IF(Tableau1[[#This Row],[Type de réponse]]='Paramètre (masquer)'!$A$10,Tableau1[[#This Row],[Nuit
DI/LU]],"")</f>
        <v/>
      </c>
      <c r="AL255" s="76" t="str">
        <f>IF(Tableau1[[#This Row],[Nuit
LU /MA]]="Oui",0,IF(Tableau1[[#This Row],[Nuit
LU /MA]]="Non",1,""))</f>
        <v/>
      </c>
      <c r="AM255" s="76" t="str">
        <f>IF(Tableau1[[#This Row],[Nuit
MA/ ME]]="Oui",0,IF(Tableau1[[#This Row],[Nuit
MA/ ME]]="Non",1,""))</f>
        <v/>
      </c>
      <c r="AN255" s="76" t="str">
        <f>IF(Tableau1[[#This Row],[Nuit
ME/ JE]]="Oui",0,IF(Tableau1[[#This Row],[Nuit
ME/ JE]]="Non",1,""))</f>
        <v/>
      </c>
      <c r="AO255" s="76" t="str">
        <f>IF(Tableau1[[#This Row],[Nuit JE/ VE]]="Oui",0,IF(Tableau1[[#This Row],[Nuit JE/ VE]]="Non",1,""))</f>
        <v/>
      </c>
      <c r="AP255" s="76" t="str">
        <f>IF(Tableau1[[#This Row],[Nuit
VE/ SA]]="Oui",0,IF(Tableau1[[#This Row],[Nuit
VE/ SA]]="Non",1,""))</f>
        <v/>
      </c>
      <c r="AQ255" s="76" t="str">
        <f>IF(Tableau1[[#This Row],[Nuit
SA/ DI]]="Oui",0,IF(Tableau1[[#This Row],[Nuit
SA/ DI]]="Non",1,""))</f>
        <v/>
      </c>
      <c r="AR255" s="76" t="str">
        <f>IF(Tableau1[[#This Row],[Nuit
DI/ LU]]="Oui",0,IF(Tableau1[[#This Row],[Nuit
DI/ LU]]="Non",1,""))</f>
        <v/>
      </c>
      <c r="AS255" s="76" t="str">
        <f>IF(Tableau1[[#This Row],[Type de réponse]]='Paramètre (masquer)'!$A$10,Tableau1[[#This Row],[FE]],"")</f>
        <v/>
      </c>
      <c r="AT255" s="76" t="str">
        <f>_xlfn.CONCAT(Tableau1[[#This Row],[LUN]:[DIM]])</f>
        <v/>
      </c>
      <c r="AU255" s="79"/>
      <c r="AV2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5" s="76" t="e">
        <f>Tableau1[[#This Row],[Nbre de nuits sur la période]]*Tableau1[[#This Row],[Nombre de train accédant / nuit *]]</f>
        <v>#VALUE!</v>
      </c>
      <c r="AY255" s="76" t="e">
        <f>Tableau1[[#This Row],[Uo voies - nuit]]*((59*400/1000)+5)</f>
        <v>#VALUE!</v>
      </c>
    </row>
    <row r="256" spans="1:51" ht="15.75">
      <c r="A256" s="51">
        <f t="shared" si="11"/>
        <v>243</v>
      </c>
      <c r="B256" s="85"/>
      <c r="C256" s="52" t="str">
        <f>IFERROR(VLOOKUP(Tableau1[[#This Row],[Site *
Un fichier Excel par DT]],Tableau7[[#All],[Nom de la gare]:[EIC]],5,FALSE),"")</f>
        <v/>
      </c>
      <c r="D256" s="77"/>
      <c r="E256" s="74"/>
      <c r="F256" s="74"/>
      <c r="G256" s="76"/>
      <c r="H256" s="72" t="str">
        <f>IF(Tableau1[[#This Row],[Régime d''utilisation (Quotidien ? Oui ou Non)]]="Oui","Oui","Non")</f>
        <v>Non</v>
      </c>
      <c r="I256" s="72" t="str">
        <f>IF(Tableau1[[#This Row],[Régime d''utilisation (Quotidien ? Oui ou Non)]]="Oui","Oui","Non")</f>
        <v>Non</v>
      </c>
      <c r="J256" s="72" t="str">
        <f>IF(Tableau1[[#This Row],[Régime d''utilisation (Quotidien ? Oui ou Non)]]="Oui","Oui","Non")</f>
        <v>Non</v>
      </c>
      <c r="K256" s="72" t="str">
        <f>IF(Tableau1[[#This Row],[Régime d''utilisation (Quotidien ? Oui ou Non)]]="Oui","Oui","Non")</f>
        <v>Non</v>
      </c>
      <c r="L256" s="72" t="str">
        <f>IF(Tableau1[[#This Row],[Régime d''utilisation (Quotidien ? Oui ou Non)]]="Oui","Oui","Non")</f>
        <v>Non</v>
      </c>
      <c r="M256" s="72" t="str">
        <f>IF(Tableau1[[#This Row],[Régime d''utilisation (Quotidien ? Oui ou Non)]]="Oui","Oui","Non")</f>
        <v>Non</v>
      </c>
      <c r="N256" s="72" t="str">
        <f>IF(Tableau1[[#This Row],[Régime d''utilisation (Quotidien ? Oui ou Non)]]="Oui","Oui","Non")</f>
        <v>Non</v>
      </c>
      <c r="O256" s="72" t="str">
        <f>IF(Tableau1[[#This Row],[Régime d''utilisation (Quotidien ? Oui ou Non)]]="Oui","Oui","Non")</f>
        <v>Non</v>
      </c>
      <c r="P256" s="76"/>
      <c r="Q256" s="76"/>
      <c r="R256" s="76"/>
      <c r="S256" s="52" t="str">
        <f t="shared" si="9"/>
        <v>Compris entre 00h00 et 5h00</v>
      </c>
      <c r="T256" s="76"/>
      <c r="U256" s="53" t="str">
        <f t="shared" si="10"/>
        <v>Voyageur</v>
      </c>
      <c r="V256" s="76"/>
      <c r="W256" s="76"/>
      <c r="X256" s="76"/>
      <c r="Y256" s="76"/>
      <c r="Z256" s="76"/>
      <c r="AA256" s="76"/>
      <c r="AB256" s="53">
        <f>400</f>
        <v>400</v>
      </c>
      <c r="AC256" s="78" t="str">
        <f>IF(Tableau1[[#This Row],[Type de réponse]]='Paramètre (masquer)'!$A$10,Tableau1[[#This Row],[Période de début *]],"")</f>
        <v/>
      </c>
      <c r="AD256" s="78" t="str">
        <f>IF(Tableau1[[#This Row],[Type de réponse]]='Paramètre (masquer)'!$A$10,Tableau1[[#This Row],[Période de fin *]],"")</f>
        <v/>
      </c>
      <c r="AE256" s="78" t="str">
        <f>IF(Tableau1[[#This Row],[Type de réponse]]='Paramètre (masquer)'!$A$10,Tableau1[[#This Row],[Nuit
LU/MA]],"")</f>
        <v/>
      </c>
      <c r="AF256" s="78" t="str">
        <f>IF(Tableau1[[#This Row],[Type de réponse]]='Paramètre (masquer)'!$A$10,Tableau1[[#This Row],[Nuit
MA/ME]],"")</f>
        <v/>
      </c>
      <c r="AG256" s="78" t="str">
        <f>IF(Tableau1[[#This Row],[Type de réponse]]='Paramètre (masquer)'!$A$10,Tableau1[[#This Row],[Nuit
ME/JE]],"")</f>
        <v/>
      </c>
      <c r="AH256" s="78" t="str">
        <f>IF(Tableau1[[#This Row],[Type de réponse]]='Paramètre (masquer)'!$A$10,Tableau1[[#This Row],[Nuit JE/VE]],"")</f>
        <v/>
      </c>
      <c r="AI256" s="78" t="str">
        <f>IF(Tableau1[[#This Row],[Type de réponse]]='Paramètre (masquer)'!$A$10,Tableau1[[#This Row],[Nuit
VE/SA]],"")</f>
        <v/>
      </c>
      <c r="AJ256" s="78" t="str">
        <f>IF(Tableau1[[#This Row],[Type de réponse]]='Paramètre (masquer)'!$A$10,Tableau1[[#This Row],[Nuit
SA/DI]],"")</f>
        <v/>
      </c>
      <c r="AK256" s="78" t="str">
        <f>IF(Tableau1[[#This Row],[Type de réponse]]='Paramètre (masquer)'!$A$10,Tableau1[[#This Row],[Nuit
DI/LU]],"")</f>
        <v/>
      </c>
      <c r="AL256" s="76" t="str">
        <f>IF(Tableau1[[#This Row],[Nuit
LU /MA]]="Oui",0,IF(Tableau1[[#This Row],[Nuit
LU /MA]]="Non",1,""))</f>
        <v/>
      </c>
      <c r="AM256" s="76" t="str">
        <f>IF(Tableau1[[#This Row],[Nuit
MA/ ME]]="Oui",0,IF(Tableau1[[#This Row],[Nuit
MA/ ME]]="Non",1,""))</f>
        <v/>
      </c>
      <c r="AN256" s="76" t="str">
        <f>IF(Tableau1[[#This Row],[Nuit
ME/ JE]]="Oui",0,IF(Tableau1[[#This Row],[Nuit
ME/ JE]]="Non",1,""))</f>
        <v/>
      </c>
      <c r="AO256" s="76" t="str">
        <f>IF(Tableau1[[#This Row],[Nuit JE/ VE]]="Oui",0,IF(Tableau1[[#This Row],[Nuit JE/ VE]]="Non",1,""))</f>
        <v/>
      </c>
      <c r="AP256" s="76" t="str">
        <f>IF(Tableau1[[#This Row],[Nuit
VE/ SA]]="Oui",0,IF(Tableau1[[#This Row],[Nuit
VE/ SA]]="Non",1,""))</f>
        <v/>
      </c>
      <c r="AQ256" s="76" t="str">
        <f>IF(Tableau1[[#This Row],[Nuit
SA/ DI]]="Oui",0,IF(Tableau1[[#This Row],[Nuit
SA/ DI]]="Non",1,""))</f>
        <v/>
      </c>
      <c r="AR256" s="76" t="str">
        <f>IF(Tableau1[[#This Row],[Nuit
DI/ LU]]="Oui",0,IF(Tableau1[[#This Row],[Nuit
DI/ LU]]="Non",1,""))</f>
        <v/>
      </c>
      <c r="AS256" s="76" t="str">
        <f>IF(Tableau1[[#This Row],[Type de réponse]]='Paramètre (masquer)'!$A$10,Tableau1[[#This Row],[FE]],"")</f>
        <v/>
      </c>
      <c r="AT256" s="76" t="str">
        <f>_xlfn.CONCAT(Tableau1[[#This Row],[LUN]:[DIM]])</f>
        <v/>
      </c>
      <c r="AU256" s="79"/>
      <c r="AV2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6" s="76" t="e">
        <f>Tableau1[[#This Row],[Nbre de nuits sur la période]]*Tableau1[[#This Row],[Nombre de train accédant / nuit *]]</f>
        <v>#VALUE!</v>
      </c>
      <c r="AY256" s="76" t="e">
        <f>Tableau1[[#This Row],[Uo voies - nuit]]*((59*400/1000)+5)</f>
        <v>#VALUE!</v>
      </c>
    </row>
    <row r="257" spans="1:51" ht="15.75">
      <c r="A257" s="51">
        <f t="shared" si="11"/>
        <v>244</v>
      </c>
      <c r="B257" s="85"/>
      <c r="C257" s="52" t="str">
        <f>IFERROR(VLOOKUP(Tableau1[[#This Row],[Site *
Un fichier Excel par DT]],Tableau7[[#All],[Nom de la gare]:[EIC]],5,FALSE),"")</f>
        <v/>
      </c>
      <c r="D257" s="77"/>
      <c r="E257" s="74"/>
      <c r="F257" s="74"/>
      <c r="G257" s="76"/>
      <c r="H257" s="72" t="str">
        <f>IF(Tableau1[[#This Row],[Régime d''utilisation (Quotidien ? Oui ou Non)]]="Oui","Oui","Non")</f>
        <v>Non</v>
      </c>
      <c r="I257" s="72" t="str">
        <f>IF(Tableau1[[#This Row],[Régime d''utilisation (Quotidien ? Oui ou Non)]]="Oui","Oui","Non")</f>
        <v>Non</v>
      </c>
      <c r="J257" s="72" t="str">
        <f>IF(Tableau1[[#This Row],[Régime d''utilisation (Quotidien ? Oui ou Non)]]="Oui","Oui","Non")</f>
        <v>Non</v>
      </c>
      <c r="K257" s="72" t="str">
        <f>IF(Tableau1[[#This Row],[Régime d''utilisation (Quotidien ? Oui ou Non)]]="Oui","Oui","Non")</f>
        <v>Non</v>
      </c>
      <c r="L257" s="72" t="str">
        <f>IF(Tableau1[[#This Row],[Régime d''utilisation (Quotidien ? Oui ou Non)]]="Oui","Oui","Non")</f>
        <v>Non</v>
      </c>
      <c r="M257" s="72" t="str">
        <f>IF(Tableau1[[#This Row],[Régime d''utilisation (Quotidien ? Oui ou Non)]]="Oui","Oui","Non")</f>
        <v>Non</v>
      </c>
      <c r="N257" s="72" t="str">
        <f>IF(Tableau1[[#This Row],[Régime d''utilisation (Quotidien ? Oui ou Non)]]="Oui","Oui","Non")</f>
        <v>Non</v>
      </c>
      <c r="O257" s="72" t="str">
        <f>IF(Tableau1[[#This Row],[Régime d''utilisation (Quotidien ? Oui ou Non)]]="Oui","Oui","Non")</f>
        <v>Non</v>
      </c>
      <c r="P257" s="76"/>
      <c r="Q257" s="76"/>
      <c r="R257" s="76"/>
      <c r="S257" s="52" t="str">
        <f t="shared" si="9"/>
        <v>Compris entre 00h00 et 5h00</v>
      </c>
      <c r="T257" s="76"/>
      <c r="U257" s="53" t="str">
        <f t="shared" si="10"/>
        <v>Voyageur</v>
      </c>
      <c r="V257" s="76"/>
      <c r="W257" s="76"/>
      <c r="X257" s="76"/>
      <c r="Y257" s="76"/>
      <c r="Z257" s="76"/>
      <c r="AA257" s="76"/>
      <c r="AB257" s="53">
        <f>400</f>
        <v>400</v>
      </c>
      <c r="AC257" s="78" t="str">
        <f>IF(Tableau1[[#This Row],[Type de réponse]]='Paramètre (masquer)'!$A$10,Tableau1[[#This Row],[Période de début *]],"")</f>
        <v/>
      </c>
      <c r="AD257" s="78" t="str">
        <f>IF(Tableau1[[#This Row],[Type de réponse]]='Paramètre (masquer)'!$A$10,Tableau1[[#This Row],[Période de fin *]],"")</f>
        <v/>
      </c>
      <c r="AE257" s="78" t="str">
        <f>IF(Tableau1[[#This Row],[Type de réponse]]='Paramètre (masquer)'!$A$10,Tableau1[[#This Row],[Nuit
LU/MA]],"")</f>
        <v/>
      </c>
      <c r="AF257" s="78" t="str">
        <f>IF(Tableau1[[#This Row],[Type de réponse]]='Paramètre (masquer)'!$A$10,Tableau1[[#This Row],[Nuit
MA/ME]],"")</f>
        <v/>
      </c>
      <c r="AG257" s="78" t="str">
        <f>IF(Tableau1[[#This Row],[Type de réponse]]='Paramètre (masquer)'!$A$10,Tableau1[[#This Row],[Nuit
ME/JE]],"")</f>
        <v/>
      </c>
      <c r="AH257" s="78" t="str">
        <f>IF(Tableau1[[#This Row],[Type de réponse]]='Paramètre (masquer)'!$A$10,Tableau1[[#This Row],[Nuit JE/VE]],"")</f>
        <v/>
      </c>
      <c r="AI257" s="78" t="str">
        <f>IF(Tableau1[[#This Row],[Type de réponse]]='Paramètre (masquer)'!$A$10,Tableau1[[#This Row],[Nuit
VE/SA]],"")</f>
        <v/>
      </c>
      <c r="AJ257" s="78" t="str">
        <f>IF(Tableau1[[#This Row],[Type de réponse]]='Paramètre (masquer)'!$A$10,Tableau1[[#This Row],[Nuit
SA/DI]],"")</f>
        <v/>
      </c>
      <c r="AK257" s="78" t="str">
        <f>IF(Tableau1[[#This Row],[Type de réponse]]='Paramètre (masquer)'!$A$10,Tableau1[[#This Row],[Nuit
DI/LU]],"")</f>
        <v/>
      </c>
      <c r="AL257" s="76" t="str">
        <f>IF(Tableau1[[#This Row],[Nuit
LU /MA]]="Oui",0,IF(Tableau1[[#This Row],[Nuit
LU /MA]]="Non",1,""))</f>
        <v/>
      </c>
      <c r="AM257" s="76" t="str">
        <f>IF(Tableau1[[#This Row],[Nuit
MA/ ME]]="Oui",0,IF(Tableau1[[#This Row],[Nuit
MA/ ME]]="Non",1,""))</f>
        <v/>
      </c>
      <c r="AN257" s="76" t="str">
        <f>IF(Tableau1[[#This Row],[Nuit
ME/ JE]]="Oui",0,IF(Tableau1[[#This Row],[Nuit
ME/ JE]]="Non",1,""))</f>
        <v/>
      </c>
      <c r="AO257" s="76" t="str">
        <f>IF(Tableau1[[#This Row],[Nuit JE/ VE]]="Oui",0,IF(Tableau1[[#This Row],[Nuit JE/ VE]]="Non",1,""))</f>
        <v/>
      </c>
      <c r="AP257" s="76" t="str">
        <f>IF(Tableau1[[#This Row],[Nuit
VE/ SA]]="Oui",0,IF(Tableau1[[#This Row],[Nuit
VE/ SA]]="Non",1,""))</f>
        <v/>
      </c>
      <c r="AQ257" s="76" t="str">
        <f>IF(Tableau1[[#This Row],[Nuit
SA/ DI]]="Oui",0,IF(Tableau1[[#This Row],[Nuit
SA/ DI]]="Non",1,""))</f>
        <v/>
      </c>
      <c r="AR257" s="76" t="str">
        <f>IF(Tableau1[[#This Row],[Nuit
DI/ LU]]="Oui",0,IF(Tableau1[[#This Row],[Nuit
DI/ LU]]="Non",1,""))</f>
        <v/>
      </c>
      <c r="AS257" s="76" t="str">
        <f>IF(Tableau1[[#This Row],[Type de réponse]]='Paramètre (masquer)'!$A$10,Tableau1[[#This Row],[FE]],"")</f>
        <v/>
      </c>
      <c r="AT257" s="76" t="str">
        <f>_xlfn.CONCAT(Tableau1[[#This Row],[LUN]:[DIM]])</f>
        <v/>
      </c>
      <c r="AU257" s="79"/>
      <c r="AV2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7" s="76" t="e">
        <f>Tableau1[[#This Row],[Nbre de nuits sur la période]]*Tableau1[[#This Row],[Nombre de train accédant / nuit *]]</f>
        <v>#VALUE!</v>
      </c>
      <c r="AY257" s="76" t="e">
        <f>Tableau1[[#This Row],[Uo voies - nuit]]*((59*400/1000)+5)</f>
        <v>#VALUE!</v>
      </c>
    </row>
    <row r="258" spans="1:51" ht="15.75">
      <c r="A258" s="51">
        <f t="shared" si="11"/>
        <v>245</v>
      </c>
      <c r="B258" s="85"/>
      <c r="C258" s="52" t="str">
        <f>IFERROR(VLOOKUP(Tableau1[[#This Row],[Site *
Un fichier Excel par DT]],Tableau7[[#All],[Nom de la gare]:[EIC]],5,FALSE),"")</f>
        <v/>
      </c>
      <c r="D258" s="77"/>
      <c r="E258" s="74"/>
      <c r="F258" s="74"/>
      <c r="G258" s="76"/>
      <c r="H258" s="72" t="str">
        <f>IF(Tableau1[[#This Row],[Régime d''utilisation (Quotidien ? Oui ou Non)]]="Oui","Oui","Non")</f>
        <v>Non</v>
      </c>
      <c r="I258" s="72" t="str">
        <f>IF(Tableau1[[#This Row],[Régime d''utilisation (Quotidien ? Oui ou Non)]]="Oui","Oui","Non")</f>
        <v>Non</v>
      </c>
      <c r="J258" s="72" t="str">
        <f>IF(Tableau1[[#This Row],[Régime d''utilisation (Quotidien ? Oui ou Non)]]="Oui","Oui","Non")</f>
        <v>Non</v>
      </c>
      <c r="K258" s="72" t="str">
        <f>IF(Tableau1[[#This Row],[Régime d''utilisation (Quotidien ? Oui ou Non)]]="Oui","Oui","Non")</f>
        <v>Non</v>
      </c>
      <c r="L258" s="72" t="str">
        <f>IF(Tableau1[[#This Row],[Régime d''utilisation (Quotidien ? Oui ou Non)]]="Oui","Oui","Non")</f>
        <v>Non</v>
      </c>
      <c r="M258" s="72" t="str">
        <f>IF(Tableau1[[#This Row],[Régime d''utilisation (Quotidien ? Oui ou Non)]]="Oui","Oui","Non")</f>
        <v>Non</v>
      </c>
      <c r="N258" s="72" t="str">
        <f>IF(Tableau1[[#This Row],[Régime d''utilisation (Quotidien ? Oui ou Non)]]="Oui","Oui","Non")</f>
        <v>Non</v>
      </c>
      <c r="O258" s="72" t="str">
        <f>IF(Tableau1[[#This Row],[Régime d''utilisation (Quotidien ? Oui ou Non)]]="Oui","Oui","Non")</f>
        <v>Non</v>
      </c>
      <c r="P258" s="76"/>
      <c r="Q258" s="76"/>
      <c r="R258" s="76"/>
      <c r="S258" s="52" t="str">
        <f t="shared" si="9"/>
        <v>Compris entre 00h00 et 5h00</v>
      </c>
      <c r="T258" s="76"/>
      <c r="U258" s="53" t="str">
        <f t="shared" si="10"/>
        <v>Voyageur</v>
      </c>
      <c r="V258" s="76"/>
      <c r="W258" s="76"/>
      <c r="X258" s="76"/>
      <c r="Y258" s="76"/>
      <c r="Z258" s="76"/>
      <c r="AA258" s="76"/>
      <c r="AB258" s="53">
        <f>400</f>
        <v>400</v>
      </c>
      <c r="AC258" s="78" t="str">
        <f>IF(Tableau1[[#This Row],[Type de réponse]]='Paramètre (masquer)'!$A$10,Tableau1[[#This Row],[Période de début *]],"")</f>
        <v/>
      </c>
      <c r="AD258" s="78" t="str">
        <f>IF(Tableau1[[#This Row],[Type de réponse]]='Paramètre (masquer)'!$A$10,Tableau1[[#This Row],[Période de fin *]],"")</f>
        <v/>
      </c>
      <c r="AE258" s="78" t="str">
        <f>IF(Tableau1[[#This Row],[Type de réponse]]='Paramètre (masquer)'!$A$10,Tableau1[[#This Row],[Nuit
LU/MA]],"")</f>
        <v/>
      </c>
      <c r="AF258" s="78" t="str">
        <f>IF(Tableau1[[#This Row],[Type de réponse]]='Paramètre (masquer)'!$A$10,Tableau1[[#This Row],[Nuit
MA/ME]],"")</f>
        <v/>
      </c>
      <c r="AG258" s="78" t="str">
        <f>IF(Tableau1[[#This Row],[Type de réponse]]='Paramètre (masquer)'!$A$10,Tableau1[[#This Row],[Nuit
ME/JE]],"")</f>
        <v/>
      </c>
      <c r="AH258" s="78" t="str">
        <f>IF(Tableau1[[#This Row],[Type de réponse]]='Paramètre (masquer)'!$A$10,Tableau1[[#This Row],[Nuit JE/VE]],"")</f>
        <v/>
      </c>
      <c r="AI258" s="78" t="str">
        <f>IF(Tableau1[[#This Row],[Type de réponse]]='Paramètre (masquer)'!$A$10,Tableau1[[#This Row],[Nuit
VE/SA]],"")</f>
        <v/>
      </c>
      <c r="AJ258" s="78" t="str">
        <f>IF(Tableau1[[#This Row],[Type de réponse]]='Paramètre (masquer)'!$A$10,Tableau1[[#This Row],[Nuit
SA/DI]],"")</f>
        <v/>
      </c>
      <c r="AK258" s="78" t="str">
        <f>IF(Tableau1[[#This Row],[Type de réponse]]='Paramètre (masquer)'!$A$10,Tableau1[[#This Row],[Nuit
DI/LU]],"")</f>
        <v/>
      </c>
      <c r="AL258" s="76" t="str">
        <f>IF(Tableau1[[#This Row],[Nuit
LU /MA]]="Oui",0,IF(Tableau1[[#This Row],[Nuit
LU /MA]]="Non",1,""))</f>
        <v/>
      </c>
      <c r="AM258" s="76" t="str">
        <f>IF(Tableau1[[#This Row],[Nuit
MA/ ME]]="Oui",0,IF(Tableau1[[#This Row],[Nuit
MA/ ME]]="Non",1,""))</f>
        <v/>
      </c>
      <c r="AN258" s="76" t="str">
        <f>IF(Tableau1[[#This Row],[Nuit
ME/ JE]]="Oui",0,IF(Tableau1[[#This Row],[Nuit
ME/ JE]]="Non",1,""))</f>
        <v/>
      </c>
      <c r="AO258" s="76" t="str">
        <f>IF(Tableau1[[#This Row],[Nuit JE/ VE]]="Oui",0,IF(Tableau1[[#This Row],[Nuit JE/ VE]]="Non",1,""))</f>
        <v/>
      </c>
      <c r="AP258" s="76" t="str">
        <f>IF(Tableau1[[#This Row],[Nuit
VE/ SA]]="Oui",0,IF(Tableau1[[#This Row],[Nuit
VE/ SA]]="Non",1,""))</f>
        <v/>
      </c>
      <c r="AQ258" s="76" t="str">
        <f>IF(Tableau1[[#This Row],[Nuit
SA/ DI]]="Oui",0,IF(Tableau1[[#This Row],[Nuit
SA/ DI]]="Non",1,""))</f>
        <v/>
      </c>
      <c r="AR258" s="76" t="str">
        <f>IF(Tableau1[[#This Row],[Nuit
DI/ LU]]="Oui",0,IF(Tableau1[[#This Row],[Nuit
DI/ LU]]="Non",1,""))</f>
        <v/>
      </c>
      <c r="AS258" s="76" t="str">
        <f>IF(Tableau1[[#This Row],[Type de réponse]]='Paramètre (masquer)'!$A$10,Tableau1[[#This Row],[FE]],"")</f>
        <v/>
      </c>
      <c r="AT258" s="76" t="str">
        <f>_xlfn.CONCAT(Tableau1[[#This Row],[LUN]:[DIM]])</f>
        <v/>
      </c>
      <c r="AU258" s="79"/>
      <c r="AV2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8" s="76" t="e">
        <f>Tableau1[[#This Row],[Nbre de nuits sur la période]]*Tableau1[[#This Row],[Nombre de train accédant / nuit *]]</f>
        <v>#VALUE!</v>
      </c>
      <c r="AY258" s="76" t="e">
        <f>Tableau1[[#This Row],[Uo voies - nuit]]*((59*400/1000)+5)</f>
        <v>#VALUE!</v>
      </c>
    </row>
    <row r="259" spans="1:51" ht="15.75">
      <c r="A259" s="51">
        <f t="shared" si="11"/>
        <v>246</v>
      </c>
      <c r="B259" s="85"/>
      <c r="C259" s="52" t="str">
        <f>IFERROR(VLOOKUP(Tableau1[[#This Row],[Site *
Un fichier Excel par DT]],Tableau7[[#All],[Nom de la gare]:[EIC]],5,FALSE),"")</f>
        <v/>
      </c>
      <c r="D259" s="77"/>
      <c r="E259" s="74"/>
      <c r="F259" s="74"/>
      <c r="G259" s="76"/>
      <c r="H259" s="72" t="str">
        <f>IF(Tableau1[[#This Row],[Régime d''utilisation (Quotidien ? Oui ou Non)]]="Oui","Oui","Non")</f>
        <v>Non</v>
      </c>
      <c r="I259" s="72" t="str">
        <f>IF(Tableau1[[#This Row],[Régime d''utilisation (Quotidien ? Oui ou Non)]]="Oui","Oui","Non")</f>
        <v>Non</v>
      </c>
      <c r="J259" s="72" t="str">
        <f>IF(Tableau1[[#This Row],[Régime d''utilisation (Quotidien ? Oui ou Non)]]="Oui","Oui","Non")</f>
        <v>Non</v>
      </c>
      <c r="K259" s="72" t="str">
        <f>IF(Tableau1[[#This Row],[Régime d''utilisation (Quotidien ? Oui ou Non)]]="Oui","Oui","Non")</f>
        <v>Non</v>
      </c>
      <c r="L259" s="72" t="str">
        <f>IF(Tableau1[[#This Row],[Régime d''utilisation (Quotidien ? Oui ou Non)]]="Oui","Oui","Non")</f>
        <v>Non</v>
      </c>
      <c r="M259" s="72" t="str">
        <f>IF(Tableau1[[#This Row],[Régime d''utilisation (Quotidien ? Oui ou Non)]]="Oui","Oui","Non")</f>
        <v>Non</v>
      </c>
      <c r="N259" s="72" t="str">
        <f>IF(Tableau1[[#This Row],[Régime d''utilisation (Quotidien ? Oui ou Non)]]="Oui","Oui","Non")</f>
        <v>Non</v>
      </c>
      <c r="O259" s="72" t="str">
        <f>IF(Tableau1[[#This Row],[Régime d''utilisation (Quotidien ? Oui ou Non)]]="Oui","Oui","Non")</f>
        <v>Non</v>
      </c>
      <c r="P259" s="76"/>
      <c r="Q259" s="76"/>
      <c r="R259" s="76"/>
      <c r="S259" s="52" t="str">
        <f t="shared" si="9"/>
        <v>Compris entre 00h00 et 5h00</v>
      </c>
      <c r="T259" s="76"/>
      <c r="U259" s="53" t="str">
        <f t="shared" si="10"/>
        <v>Voyageur</v>
      </c>
      <c r="V259" s="76"/>
      <c r="W259" s="76"/>
      <c r="X259" s="76"/>
      <c r="Y259" s="76"/>
      <c r="Z259" s="76"/>
      <c r="AA259" s="76"/>
      <c r="AB259" s="53">
        <f>400</f>
        <v>400</v>
      </c>
      <c r="AC259" s="78" t="str">
        <f>IF(Tableau1[[#This Row],[Type de réponse]]='Paramètre (masquer)'!$A$10,Tableau1[[#This Row],[Période de début *]],"")</f>
        <v/>
      </c>
      <c r="AD259" s="78" t="str">
        <f>IF(Tableau1[[#This Row],[Type de réponse]]='Paramètre (masquer)'!$A$10,Tableau1[[#This Row],[Période de fin *]],"")</f>
        <v/>
      </c>
      <c r="AE259" s="78" t="str">
        <f>IF(Tableau1[[#This Row],[Type de réponse]]='Paramètre (masquer)'!$A$10,Tableau1[[#This Row],[Nuit
LU/MA]],"")</f>
        <v/>
      </c>
      <c r="AF259" s="78" t="str">
        <f>IF(Tableau1[[#This Row],[Type de réponse]]='Paramètre (masquer)'!$A$10,Tableau1[[#This Row],[Nuit
MA/ME]],"")</f>
        <v/>
      </c>
      <c r="AG259" s="78" t="str">
        <f>IF(Tableau1[[#This Row],[Type de réponse]]='Paramètre (masquer)'!$A$10,Tableau1[[#This Row],[Nuit
ME/JE]],"")</f>
        <v/>
      </c>
      <c r="AH259" s="78" t="str">
        <f>IF(Tableau1[[#This Row],[Type de réponse]]='Paramètre (masquer)'!$A$10,Tableau1[[#This Row],[Nuit JE/VE]],"")</f>
        <v/>
      </c>
      <c r="AI259" s="78" t="str">
        <f>IF(Tableau1[[#This Row],[Type de réponse]]='Paramètre (masquer)'!$A$10,Tableau1[[#This Row],[Nuit
VE/SA]],"")</f>
        <v/>
      </c>
      <c r="AJ259" s="78" t="str">
        <f>IF(Tableau1[[#This Row],[Type de réponse]]='Paramètre (masquer)'!$A$10,Tableau1[[#This Row],[Nuit
SA/DI]],"")</f>
        <v/>
      </c>
      <c r="AK259" s="78" t="str">
        <f>IF(Tableau1[[#This Row],[Type de réponse]]='Paramètre (masquer)'!$A$10,Tableau1[[#This Row],[Nuit
DI/LU]],"")</f>
        <v/>
      </c>
      <c r="AL259" s="76" t="str">
        <f>IF(Tableau1[[#This Row],[Nuit
LU /MA]]="Oui",0,IF(Tableau1[[#This Row],[Nuit
LU /MA]]="Non",1,""))</f>
        <v/>
      </c>
      <c r="AM259" s="76" t="str">
        <f>IF(Tableau1[[#This Row],[Nuit
MA/ ME]]="Oui",0,IF(Tableau1[[#This Row],[Nuit
MA/ ME]]="Non",1,""))</f>
        <v/>
      </c>
      <c r="AN259" s="76" t="str">
        <f>IF(Tableau1[[#This Row],[Nuit
ME/ JE]]="Oui",0,IF(Tableau1[[#This Row],[Nuit
ME/ JE]]="Non",1,""))</f>
        <v/>
      </c>
      <c r="AO259" s="76" t="str">
        <f>IF(Tableau1[[#This Row],[Nuit JE/ VE]]="Oui",0,IF(Tableau1[[#This Row],[Nuit JE/ VE]]="Non",1,""))</f>
        <v/>
      </c>
      <c r="AP259" s="76" t="str">
        <f>IF(Tableau1[[#This Row],[Nuit
VE/ SA]]="Oui",0,IF(Tableau1[[#This Row],[Nuit
VE/ SA]]="Non",1,""))</f>
        <v/>
      </c>
      <c r="AQ259" s="76" t="str">
        <f>IF(Tableau1[[#This Row],[Nuit
SA/ DI]]="Oui",0,IF(Tableau1[[#This Row],[Nuit
SA/ DI]]="Non",1,""))</f>
        <v/>
      </c>
      <c r="AR259" s="76" t="str">
        <f>IF(Tableau1[[#This Row],[Nuit
DI/ LU]]="Oui",0,IF(Tableau1[[#This Row],[Nuit
DI/ LU]]="Non",1,""))</f>
        <v/>
      </c>
      <c r="AS259" s="76" t="str">
        <f>IF(Tableau1[[#This Row],[Type de réponse]]='Paramètre (masquer)'!$A$10,Tableau1[[#This Row],[FE]],"")</f>
        <v/>
      </c>
      <c r="AT259" s="76" t="str">
        <f>_xlfn.CONCAT(Tableau1[[#This Row],[LUN]:[DIM]])</f>
        <v/>
      </c>
      <c r="AU259" s="79"/>
      <c r="AV2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9" s="76" t="e">
        <f>Tableau1[[#This Row],[Nbre de nuits sur la période]]*Tableau1[[#This Row],[Nombre de train accédant / nuit *]]</f>
        <v>#VALUE!</v>
      </c>
      <c r="AY259" s="76" t="e">
        <f>Tableau1[[#This Row],[Uo voies - nuit]]*((59*400/1000)+5)</f>
        <v>#VALUE!</v>
      </c>
    </row>
    <row r="260" spans="1:51" ht="15.75">
      <c r="A260" s="51">
        <f t="shared" si="11"/>
        <v>247</v>
      </c>
      <c r="B260" s="85"/>
      <c r="C260" s="52" t="str">
        <f>IFERROR(VLOOKUP(Tableau1[[#This Row],[Site *
Un fichier Excel par DT]],Tableau7[[#All],[Nom de la gare]:[EIC]],5,FALSE),"")</f>
        <v/>
      </c>
      <c r="D260" s="77"/>
      <c r="E260" s="74"/>
      <c r="F260" s="74"/>
      <c r="G260" s="76"/>
      <c r="H260" s="72" t="str">
        <f>IF(Tableau1[[#This Row],[Régime d''utilisation (Quotidien ? Oui ou Non)]]="Oui","Oui","Non")</f>
        <v>Non</v>
      </c>
      <c r="I260" s="72" t="str">
        <f>IF(Tableau1[[#This Row],[Régime d''utilisation (Quotidien ? Oui ou Non)]]="Oui","Oui","Non")</f>
        <v>Non</v>
      </c>
      <c r="J260" s="72" t="str">
        <f>IF(Tableau1[[#This Row],[Régime d''utilisation (Quotidien ? Oui ou Non)]]="Oui","Oui","Non")</f>
        <v>Non</v>
      </c>
      <c r="K260" s="72" t="str">
        <f>IF(Tableau1[[#This Row],[Régime d''utilisation (Quotidien ? Oui ou Non)]]="Oui","Oui","Non")</f>
        <v>Non</v>
      </c>
      <c r="L260" s="72" t="str">
        <f>IF(Tableau1[[#This Row],[Régime d''utilisation (Quotidien ? Oui ou Non)]]="Oui","Oui","Non")</f>
        <v>Non</v>
      </c>
      <c r="M260" s="72" t="str">
        <f>IF(Tableau1[[#This Row],[Régime d''utilisation (Quotidien ? Oui ou Non)]]="Oui","Oui","Non")</f>
        <v>Non</v>
      </c>
      <c r="N260" s="72" t="str">
        <f>IF(Tableau1[[#This Row],[Régime d''utilisation (Quotidien ? Oui ou Non)]]="Oui","Oui","Non")</f>
        <v>Non</v>
      </c>
      <c r="O260" s="72" t="str">
        <f>IF(Tableau1[[#This Row],[Régime d''utilisation (Quotidien ? Oui ou Non)]]="Oui","Oui","Non")</f>
        <v>Non</v>
      </c>
      <c r="P260" s="76"/>
      <c r="Q260" s="76"/>
      <c r="R260" s="76"/>
      <c r="S260" s="52" t="str">
        <f t="shared" si="9"/>
        <v>Compris entre 00h00 et 5h00</v>
      </c>
      <c r="T260" s="76"/>
      <c r="U260" s="53" t="str">
        <f t="shared" si="10"/>
        <v>Voyageur</v>
      </c>
      <c r="V260" s="76"/>
      <c r="W260" s="76"/>
      <c r="X260" s="76"/>
      <c r="Y260" s="76"/>
      <c r="Z260" s="76"/>
      <c r="AA260" s="76"/>
      <c r="AB260" s="53">
        <f>400</f>
        <v>400</v>
      </c>
      <c r="AC260" s="78" t="str">
        <f>IF(Tableau1[[#This Row],[Type de réponse]]='Paramètre (masquer)'!$A$10,Tableau1[[#This Row],[Période de début *]],"")</f>
        <v/>
      </c>
      <c r="AD260" s="78" t="str">
        <f>IF(Tableau1[[#This Row],[Type de réponse]]='Paramètre (masquer)'!$A$10,Tableau1[[#This Row],[Période de fin *]],"")</f>
        <v/>
      </c>
      <c r="AE260" s="78" t="str">
        <f>IF(Tableau1[[#This Row],[Type de réponse]]='Paramètre (masquer)'!$A$10,Tableau1[[#This Row],[Nuit
LU/MA]],"")</f>
        <v/>
      </c>
      <c r="AF260" s="78" t="str">
        <f>IF(Tableau1[[#This Row],[Type de réponse]]='Paramètre (masquer)'!$A$10,Tableau1[[#This Row],[Nuit
MA/ME]],"")</f>
        <v/>
      </c>
      <c r="AG260" s="78" t="str">
        <f>IF(Tableau1[[#This Row],[Type de réponse]]='Paramètre (masquer)'!$A$10,Tableau1[[#This Row],[Nuit
ME/JE]],"")</f>
        <v/>
      </c>
      <c r="AH260" s="78" t="str">
        <f>IF(Tableau1[[#This Row],[Type de réponse]]='Paramètre (masquer)'!$A$10,Tableau1[[#This Row],[Nuit JE/VE]],"")</f>
        <v/>
      </c>
      <c r="AI260" s="78" t="str">
        <f>IF(Tableau1[[#This Row],[Type de réponse]]='Paramètre (masquer)'!$A$10,Tableau1[[#This Row],[Nuit
VE/SA]],"")</f>
        <v/>
      </c>
      <c r="AJ260" s="78" t="str">
        <f>IF(Tableau1[[#This Row],[Type de réponse]]='Paramètre (masquer)'!$A$10,Tableau1[[#This Row],[Nuit
SA/DI]],"")</f>
        <v/>
      </c>
      <c r="AK260" s="78" t="str">
        <f>IF(Tableau1[[#This Row],[Type de réponse]]='Paramètre (masquer)'!$A$10,Tableau1[[#This Row],[Nuit
DI/LU]],"")</f>
        <v/>
      </c>
      <c r="AL260" s="76" t="str">
        <f>IF(Tableau1[[#This Row],[Nuit
LU /MA]]="Oui",0,IF(Tableau1[[#This Row],[Nuit
LU /MA]]="Non",1,""))</f>
        <v/>
      </c>
      <c r="AM260" s="76" t="str">
        <f>IF(Tableau1[[#This Row],[Nuit
MA/ ME]]="Oui",0,IF(Tableau1[[#This Row],[Nuit
MA/ ME]]="Non",1,""))</f>
        <v/>
      </c>
      <c r="AN260" s="76" t="str">
        <f>IF(Tableau1[[#This Row],[Nuit
ME/ JE]]="Oui",0,IF(Tableau1[[#This Row],[Nuit
ME/ JE]]="Non",1,""))</f>
        <v/>
      </c>
      <c r="AO260" s="76" t="str">
        <f>IF(Tableau1[[#This Row],[Nuit JE/ VE]]="Oui",0,IF(Tableau1[[#This Row],[Nuit JE/ VE]]="Non",1,""))</f>
        <v/>
      </c>
      <c r="AP260" s="76" t="str">
        <f>IF(Tableau1[[#This Row],[Nuit
VE/ SA]]="Oui",0,IF(Tableau1[[#This Row],[Nuit
VE/ SA]]="Non",1,""))</f>
        <v/>
      </c>
      <c r="AQ260" s="76" t="str">
        <f>IF(Tableau1[[#This Row],[Nuit
SA/ DI]]="Oui",0,IF(Tableau1[[#This Row],[Nuit
SA/ DI]]="Non",1,""))</f>
        <v/>
      </c>
      <c r="AR260" s="76" t="str">
        <f>IF(Tableau1[[#This Row],[Nuit
DI/ LU]]="Oui",0,IF(Tableau1[[#This Row],[Nuit
DI/ LU]]="Non",1,""))</f>
        <v/>
      </c>
      <c r="AS260" s="76" t="str">
        <f>IF(Tableau1[[#This Row],[Type de réponse]]='Paramètre (masquer)'!$A$10,Tableau1[[#This Row],[FE]],"")</f>
        <v/>
      </c>
      <c r="AT260" s="76" t="str">
        <f>_xlfn.CONCAT(Tableau1[[#This Row],[LUN]:[DIM]])</f>
        <v/>
      </c>
      <c r="AU260" s="79"/>
      <c r="AV2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0" s="76" t="e">
        <f>Tableau1[[#This Row],[Nbre de nuits sur la période]]*Tableau1[[#This Row],[Nombre de train accédant / nuit *]]</f>
        <v>#VALUE!</v>
      </c>
      <c r="AY260" s="76" t="e">
        <f>Tableau1[[#This Row],[Uo voies - nuit]]*((59*400/1000)+5)</f>
        <v>#VALUE!</v>
      </c>
    </row>
    <row r="261" spans="1:51" ht="15.75">
      <c r="A261" s="51">
        <f t="shared" si="11"/>
        <v>248</v>
      </c>
      <c r="B261" s="85"/>
      <c r="C261" s="52" t="str">
        <f>IFERROR(VLOOKUP(Tableau1[[#This Row],[Site *
Un fichier Excel par DT]],Tableau7[[#All],[Nom de la gare]:[EIC]],5,FALSE),"")</f>
        <v/>
      </c>
      <c r="D261" s="77"/>
      <c r="E261" s="74"/>
      <c r="F261" s="74"/>
      <c r="G261" s="76"/>
      <c r="H261" s="72" t="str">
        <f>IF(Tableau1[[#This Row],[Régime d''utilisation (Quotidien ? Oui ou Non)]]="Oui","Oui","Non")</f>
        <v>Non</v>
      </c>
      <c r="I261" s="72" t="str">
        <f>IF(Tableau1[[#This Row],[Régime d''utilisation (Quotidien ? Oui ou Non)]]="Oui","Oui","Non")</f>
        <v>Non</v>
      </c>
      <c r="J261" s="72" t="str">
        <f>IF(Tableau1[[#This Row],[Régime d''utilisation (Quotidien ? Oui ou Non)]]="Oui","Oui","Non")</f>
        <v>Non</v>
      </c>
      <c r="K261" s="72" t="str">
        <f>IF(Tableau1[[#This Row],[Régime d''utilisation (Quotidien ? Oui ou Non)]]="Oui","Oui","Non")</f>
        <v>Non</v>
      </c>
      <c r="L261" s="72" t="str">
        <f>IF(Tableau1[[#This Row],[Régime d''utilisation (Quotidien ? Oui ou Non)]]="Oui","Oui","Non")</f>
        <v>Non</v>
      </c>
      <c r="M261" s="72" t="str">
        <f>IF(Tableau1[[#This Row],[Régime d''utilisation (Quotidien ? Oui ou Non)]]="Oui","Oui","Non")</f>
        <v>Non</v>
      </c>
      <c r="N261" s="72" t="str">
        <f>IF(Tableau1[[#This Row],[Régime d''utilisation (Quotidien ? Oui ou Non)]]="Oui","Oui","Non")</f>
        <v>Non</v>
      </c>
      <c r="O261" s="72" t="str">
        <f>IF(Tableau1[[#This Row],[Régime d''utilisation (Quotidien ? Oui ou Non)]]="Oui","Oui","Non")</f>
        <v>Non</v>
      </c>
      <c r="P261" s="76"/>
      <c r="Q261" s="76"/>
      <c r="R261" s="76"/>
      <c r="S261" s="52" t="str">
        <f t="shared" si="9"/>
        <v>Compris entre 00h00 et 5h00</v>
      </c>
      <c r="T261" s="76"/>
      <c r="U261" s="53" t="str">
        <f t="shared" si="10"/>
        <v>Voyageur</v>
      </c>
      <c r="V261" s="76"/>
      <c r="W261" s="76"/>
      <c r="X261" s="76"/>
      <c r="Y261" s="76"/>
      <c r="Z261" s="76"/>
      <c r="AA261" s="76"/>
      <c r="AB261" s="53">
        <f>400</f>
        <v>400</v>
      </c>
      <c r="AC261" s="78" t="str">
        <f>IF(Tableau1[[#This Row],[Type de réponse]]='Paramètre (masquer)'!$A$10,Tableau1[[#This Row],[Période de début *]],"")</f>
        <v/>
      </c>
      <c r="AD261" s="78" t="str">
        <f>IF(Tableau1[[#This Row],[Type de réponse]]='Paramètre (masquer)'!$A$10,Tableau1[[#This Row],[Période de fin *]],"")</f>
        <v/>
      </c>
      <c r="AE261" s="78" t="str">
        <f>IF(Tableau1[[#This Row],[Type de réponse]]='Paramètre (masquer)'!$A$10,Tableau1[[#This Row],[Nuit
LU/MA]],"")</f>
        <v/>
      </c>
      <c r="AF261" s="78" t="str">
        <f>IF(Tableau1[[#This Row],[Type de réponse]]='Paramètre (masquer)'!$A$10,Tableau1[[#This Row],[Nuit
MA/ME]],"")</f>
        <v/>
      </c>
      <c r="AG261" s="78" t="str">
        <f>IF(Tableau1[[#This Row],[Type de réponse]]='Paramètre (masquer)'!$A$10,Tableau1[[#This Row],[Nuit
ME/JE]],"")</f>
        <v/>
      </c>
      <c r="AH261" s="78" t="str">
        <f>IF(Tableau1[[#This Row],[Type de réponse]]='Paramètre (masquer)'!$A$10,Tableau1[[#This Row],[Nuit JE/VE]],"")</f>
        <v/>
      </c>
      <c r="AI261" s="78" t="str">
        <f>IF(Tableau1[[#This Row],[Type de réponse]]='Paramètre (masquer)'!$A$10,Tableau1[[#This Row],[Nuit
VE/SA]],"")</f>
        <v/>
      </c>
      <c r="AJ261" s="78" t="str">
        <f>IF(Tableau1[[#This Row],[Type de réponse]]='Paramètre (masquer)'!$A$10,Tableau1[[#This Row],[Nuit
SA/DI]],"")</f>
        <v/>
      </c>
      <c r="AK261" s="78" t="str">
        <f>IF(Tableau1[[#This Row],[Type de réponse]]='Paramètre (masquer)'!$A$10,Tableau1[[#This Row],[Nuit
DI/LU]],"")</f>
        <v/>
      </c>
      <c r="AL261" s="76" t="str">
        <f>IF(Tableau1[[#This Row],[Nuit
LU /MA]]="Oui",0,IF(Tableau1[[#This Row],[Nuit
LU /MA]]="Non",1,""))</f>
        <v/>
      </c>
      <c r="AM261" s="76" t="str">
        <f>IF(Tableau1[[#This Row],[Nuit
MA/ ME]]="Oui",0,IF(Tableau1[[#This Row],[Nuit
MA/ ME]]="Non",1,""))</f>
        <v/>
      </c>
      <c r="AN261" s="76" t="str">
        <f>IF(Tableau1[[#This Row],[Nuit
ME/ JE]]="Oui",0,IF(Tableau1[[#This Row],[Nuit
ME/ JE]]="Non",1,""))</f>
        <v/>
      </c>
      <c r="AO261" s="76" t="str">
        <f>IF(Tableau1[[#This Row],[Nuit JE/ VE]]="Oui",0,IF(Tableau1[[#This Row],[Nuit JE/ VE]]="Non",1,""))</f>
        <v/>
      </c>
      <c r="AP261" s="76" t="str">
        <f>IF(Tableau1[[#This Row],[Nuit
VE/ SA]]="Oui",0,IF(Tableau1[[#This Row],[Nuit
VE/ SA]]="Non",1,""))</f>
        <v/>
      </c>
      <c r="AQ261" s="76" t="str">
        <f>IF(Tableau1[[#This Row],[Nuit
SA/ DI]]="Oui",0,IF(Tableau1[[#This Row],[Nuit
SA/ DI]]="Non",1,""))</f>
        <v/>
      </c>
      <c r="AR261" s="76" t="str">
        <f>IF(Tableau1[[#This Row],[Nuit
DI/ LU]]="Oui",0,IF(Tableau1[[#This Row],[Nuit
DI/ LU]]="Non",1,""))</f>
        <v/>
      </c>
      <c r="AS261" s="76" t="str">
        <f>IF(Tableau1[[#This Row],[Type de réponse]]='Paramètre (masquer)'!$A$10,Tableau1[[#This Row],[FE]],"")</f>
        <v/>
      </c>
      <c r="AT261" s="76" t="str">
        <f>_xlfn.CONCAT(Tableau1[[#This Row],[LUN]:[DIM]])</f>
        <v/>
      </c>
      <c r="AU261" s="79"/>
      <c r="AV2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1" s="76" t="e">
        <f>Tableau1[[#This Row],[Nbre de nuits sur la période]]*Tableau1[[#This Row],[Nombre de train accédant / nuit *]]</f>
        <v>#VALUE!</v>
      </c>
      <c r="AY261" s="76" t="e">
        <f>Tableau1[[#This Row],[Uo voies - nuit]]*((59*400/1000)+5)</f>
        <v>#VALUE!</v>
      </c>
    </row>
    <row r="262" spans="1:51" ht="15.75">
      <c r="A262" s="51">
        <f t="shared" si="11"/>
        <v>249</v>
      </c>
      <c r="B262" s="85"/>
      <c r="C262" s="52" t="str">
        <f>IFERROR(VLOOKUP(Tableau1[[#This Row],[Site *
Un fichier Excel par DT]],Tableau7[[#All],[Nom de la gare]:[EIC]],5,FALSE),"")</f>
        <v/>
      </c>
      <c r="D262" s="77"/>
      <c r="E262" s="74"/>
      <c r="F262" s="74"/>
      <c r="G262" s="76"/>
      <c r="H262" s="72" t="str">
        <f>IF(Tableau1[[#This Row],[Régime d''utilisation (Quotidien ? Oui ou Non)]]="Oui","Oui","Non")</f>
        <v>Non</v>
      </c>
      <c r="I262" s="72" t="str">
        <f>IF(Tableau1[[#This Row],[Régime d''utilisation (Quotidien ? Oui ou Non)]]="Oui","Oui","Non")</f>
        <v>Non</v>
      </c>
      <c r="J262" s="72" t="str">
        <f>IF(Tableau1[[#This Row],[Régime d''utilisation (Quotidien ? Oui ou Non)]]="Oui","Oui","Non")</f>
        <v>Non</v>
      </c>
      <c r="K262" s="72" t="str">
        <f>IF(Tableau1[[#This Row],[Régime d''utilisation (Quotidien ? Oui ou Non)]]="Oui","Oui","Non")</f>
        <v>Non</v>
      </c>
      <c r="L262" s="72" t="str">
        <f>IF(Tableau1[[#This Row],[Régime d''utilisation (Quotidien ? Oui ou Non)]]="Oui","Oui","Non")</f>
        <v>Non</v>
      </c>
      <c r="M262" s="72" t="str">
        <f>IF(Tableau1[[#This Row],[Régime d''utilisation (Quotidien ? Oui ou Non)]]="Oui","Oui","Non")</f>
        <v>Non</v>
      </c>
      <c r="N262" s="72" t="str">
        <f>IF(Tableau1[[#This Row],[Régime d''utilisation (Quotidien ? Oui ou Non)]]="Oui","Oui","Non")</f>
        <v>Non</v>
      </c>
      <c r="O262" s="72" t="str">
        <f>IF(Tableau1[[#This Row],[Régime d''utilisation (Quotidien ? Oui ou Non)]]="Oui","Oui","Non")</f>
        <v>Non</v>
      </c>
      <c r="P262" s="76"/>
      <c r="Q262" s="76"/>
      <c r="R262" s="76"/>
      <c r="S262" s="52" t="str">
        <f t="shared" si="9"/>
        <v>Compris entre 00h00 et 5h00</v>
      </c>
      <c r="T262" s="76"/>
      <c r="U262" s="53" t="str">
        <f t="shared" si="10"/>
        <v>Voyageur</v>
      </c>
      <c r="V262" s="76"/>
      <c r="W262" s="76"/>
      <c r="X262" s="76"/>
      <c r="Y262" s="76"/>
      <c r="Z262" s="76"/>
      <c r="AA262" s="76"/>
      <c r="AB262" s="53">
        <f>400</f>
        <v>400</v>
      </c>
      <c r="AC262" s="78" t="str">
        <f>IF(Tableau1[[#This Row],[Type de réponse]]='Paramètre (masquer)'!$A$10,Tableau1[[#This Row],[Période de début *]],"")</f>
        <v/>
      </c>
      <c r="AD262" s="78" t="str">
        <f>IF(Tableau1[[#This Row],[Type de réponse]]='Paramètre (masquer)'!$A$10,Tableau1[[#This Row],[Période de fin *]],"")</f>
        <v/>
      </c>
      <c r="AE262" s="78" t="str">
        <f>IF(Tableau1[[#This Row],[Type de réponse]]='Paramètre (masquer)'!$A$10,Tableau1[[#This Row],[Nuit
LU/MA]],"")</f>
        <v/>
      </c>
      <c r="AF262" s="78" t="str">
        <f>IF(Tableau1[[#This Row],[Type de réponse]]='Paramètre (masquer)'!$A$10,Tableau1[[#This Row],[Nuit
MA/ME]],"")</f>
        <v/>
      </c>
      <c r="AG262" s="78" t="str">
        <f>IF(Tableau1[[#This Row],[Type de réponse]]='Paramètre (masquer)'!$A$10,Tableau1[[#This Row],[Nuit
ME/JE]],"")</f>
        <v/>
      </c>
      <c r="AH262" s="78" t="str">
        <f>IF(Tableau1[[#This Row],[Type de réponse]]='Paramètre (masquer)'!$A$10,Tableau1[[#This Row],[Nuit JE/VE]],"")</f>
        <v/>
      </c>
      <c r="AI262" s="78" t="str">
        <f>IF(Tableau1[[#This Row],[Type de réponse]]='Paramètre (masquer)'!$A$10,Tableau1[[#This Row],[Nuit
VE/SA]],"")</f>
        <v/>
      </c>
      <c r="AJ262" s="78" t="str">
        <f>IF(Tableau1[[#This Row],[Type de réponse]]='Paramètre (masquer)'!$A$10,Tableau1[[#This Row],[Nuit
SA/DI]],"")</f>
        <v/>
      </c>
      <c r="AK262" s="78" t="str">
        <f>IF(Tableau1[[#This Row],[Type de réponse]]='Paramètre (masquer)'!$A$10,Tableau1[[#This Row],[Nuit
DI/LU]],"")</f>
        <v/>
      </c>
      <c r="AL262" s="76" t="str">
        <f>IF(Tableau1[[#This Row],[Nuit
LU /MA]]="Oui",0,IF(Tableau1[[#This Row],[Nuit
LU /MA]]="Non",1,""))</f>
        <v/>
      </c>
      <c r="AM262" s="76" t="str">
        <f>IF(Tableau1[[#This Row],[Nuit
MA/ ME]]="Oui",0,IF(Tableau1[[#This Row],[Nuit
MA/ ME]]="Non",1,""))</f>
        <v/>
      </c>
      <c r="AN262" s="76" t="str">
        <f>IF(Tableau1[[#This Row],[Nuit
ME/ JE]]="Oui",0,IF(Tableau1[[#This Row],[Nuit
ME/ JE]]="Non",1,""))</f>
        <v/>
      </c>
      <c r="AO262" s="76" t="str">
        <f>IF(Tableau1[[#This Row],[Nuit JE/ VE]]="Oui",0,IF(Tableau1[[#This Row],[Nuit JE/ VE]]="Non",1,""))</f>
        <v/>
      </c>
      <c r="AP262" s="76" t="str">
        <f>IF(Tableau1[[#This Row],[Nuit
VE/ SA]]="Oui",0,IF(Tableau1[[#This Row],[Nuit
VE/ SA]]="Non",1,""))</f>
        <v/>
      </c>
      <c r="AQ262" s="76" t="str">
        <f>IF(Tableau1[[#This Row],[Nuit
SA/ DI]]="Oui",0,IF(Tableau1[[#This Row],[Nuit
SA/ DI]]="Non",1,""))</f>
        <v/>
      </c>
      <c r="AR262" s="76" t="str">
        <f>IF(Tableau1[[#This Row],[Nuit
DI/ LU]]="Oui",0,IF(Tableau1[[#This Row],[Nuit
DI/ LU]]="Non",1,""))</f>
        <v/>
      </c>
      <c r="AS262" s="76" t="str">
        <f>IF(Tableau1[[#This Row],[Type de réponse]]='Paramètre (masquer)'!$A$10,Tableau1[[#This Row],[FE]],"")</f>
        <v/>
      </c>
      <c r="AT262" s="76" t="str">
        <f>_xlfn.CONCAT(Tableau1[[#This Row],[LUN]:[DIM]])</f>
        <v/>
      </c>
      <c r="AU262" s="79"/>
      <c r="AV2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2" s="76" t="e">
        <f>Tableau1[[#This Row],[Nbre de nuits sur la période]]*Tableau1[[#This Row],[Nombre de train accédant / nuit *]]</f>
        <v>#VALUE!</v>
      </c>
      <c r="AY262" s="76" t="e">
        <f>Tableau1[[#This Row],[Uo voies - nuit]]*((59*400/1000)+5)</f>
        <v>#VALUE!</v>
      </c>
    </row>
    <row r="263" spans="1:51" ht="15.75">
      <c r="A263" s="51">
        <f t="shared" si="11"/>
        <v>250</v>
      </c>
      <c r="B263" s="85"/>
      <c r="C263" s="52" t="str">
        <f>IFERROR(VLOOKUP(Tableau1[[#This Row],[Site *
Un fichier Excel par DT]],Tableau7[[#All],[Nom de la gare]:[EIC]],5,FALSE),"")</f>
        <v/>
      </c>
      <c r="D263" s="77"/>
      <c r="E263" s="74"/>
      <c r="F263" s="74"/>
      <c r="G263" s="76"/>
      <c r="H263" s="72" t="str">
        <f>IF(Tableau1[[#This Row],[Régime d''utilisation (Quotidien ? Oui ou Non)]]="Oui","Oui","Non")</f>
        <v>Non</v>
      </c>
      <c r="I263" s="72" t="str">
        <f>IF(Tableau1[[#This Row],[Régime d''utilisation (Quotidien ? Oui ou Non)]]="Oui","Oui","Non")</f>
        <v>Non</v>
      </c>
      <c r="J263" s="72" t="str">
        <f>IF(Tableau1[[#This Row],[Régime d''utilisation (Quotidien ? Oui ou Non)]]="Oui","Oui","Non")</f>
        <v>Non</v>
      </c>
      <c r="K263" s="72" t="str">
        <f>IF(Tableau1[[#This Row],[Régime d''utilisation (Quotidien ? Oui ou Non)]]="Oui","Oui","Non")</f>
        <v>Non</v>
      </c>
      <c r="L263" s="72" t="str">
        <f>IF(Tableau1[[#This Row],[Régime d''utilisation (Quotidien ? Oui ou Non)]]="Oui","Oui","Non")</f>
        <v>Non</v>
      </c>
      <c r="M263" s="72" t="str">
        <f>IF(Tableau1[[#This Row],[Régime d''utilisation (Quotidien ? Oui ou Non)]]="Oui","Oui","Non")</f>
        <v>Non</v>
      </c>
      <c r="N263" s="72" t="str">
        <f>IF(Tableau1[[#This Row],[Régime d''utilisation (Quotidien ? Oui ou Non)]]="Oui","Oui","Non")</f>
        <v>Non</v>
      </c>
      <c r="O263" s="72" t="str">
        <f>IF(Tableau1[[#This Row],[Régime d''utilisation (Quotidien ? Oui ou Non)]]="Oui","Oui","Non")</f>
        <v>Non</v>
      </c>
      <c r="P263" s="76"/>
      <c r="Q263" s="76"/>
      <c r="R263" s="76"/>
      <c r="S263" s="52" t="str">
        <f t="shared" si="9"/>
        <v>Compris entre 00h00 et 5h00</v>
      </c>
      <c r="T263" s="76"/>
      <c r="U263" s="53" t="str">
        <f t="shared" si="10"/>
        <v>Voyageur</v>
      </c>
      <c r="V263" s="76"/>
      <c r="W263" s="76"/>
      <c r="X263" s="76"/>
      <c r="Y263" s="76"/>
      <c r="Z263" s="76"/>
      <c r="AA263" s="76"/>
      <c r="AB263" s="53">
        <f>400</f>
        <v>400</v>
      </c>
      <c r="AC263" s="78" t="str">
        <f>IF(Tableau1[[#This Row],[Type de réponse]]='Paramètre (masquer)'!$A$10,Tableau1[[#This Row],[Période de début *]],"")</f>
        <v/>
      </c>
      <c r="AD263" s="78" t="str">
        <f>IF(Tableau1[[#This Row],[Type de réponse]]='Paramètre (masquer)'!$A$10,Tableau1[[#This Row],[Période de fin *]],"")</f>
        <v/>
      </c>
      <c r="AE263" s="78" t="str">
        <f>IF(Tableau1[[#This Row],[Type de réponse]]='Paramètre (masquer)'!$A$10,Tableau1[[#This Row],[Nuit
LU/MA]],"")</f>
        <v/>
      </c>
      <c r="AF263" s="78" t="str">
        <f>IF(Tableau1[[#This Row],[Type de réponse]]='Paramètre (masquer)'!$A$10,Tableau1[[#This Row],[Nuit
MA/ME]],"")</f>
        <v/>
      </c>
      <c r="AG263" s="78" t="str">
        <f>IF(Tableau1[[#This Row],[Type de réponse]]='Paramètre (masquer)'!$A$10,Tableau1[[#This Row],[Nuit
ME/JE]],"")</f>
        <v/>
      </c>
      <c r="AH263" s="78" t="str">
        <f>IF(Tableau1[[#This Row],[Type de réponse]]='Paramètre (masquer)'!$A$10,Tableau1[[#This Row],[Nuit JE/VE]],"")</f>
        <v/>
      </c>
      <c r="AI263" s="78" t="str">
        <f>IF(Tableau1[[#This Row],[Type de réponse]]='Paramètre (masquer)'!$A$10,Tableau1[[#This Row],[Nuit
VE/SA]],"")</f>
        <v/>
      </c>
      <c r="AJ263" s="78" t="str">
        <f>IF(Tableau1[[#This Row],[Type de réponse]]='Paramètre (masquer)'!$A$10,Tableau1[[#This Row],[Nuit
SA/DI]],"")</f>
        <v/>
      </c>
      <c r="AK263" s="78" t="str">
        <f>IF(Tableau1[[#This Row],[Type de réponse]]='Paramètre (masquer)'!$A$10,Tableau1[[#This Row],[Nuit
DI/LU]],"")</f>
        <v/>
      </c>
      <c r="AL263" s="76" t="str">
        <f>IF(Tableau1[[#This Row],[Nuit
LU /MA]]="Oui",0,IF(Tableau1[[#This Row],[Nuit
LU /MA]]="Non",1,""))</f>
        <v/>
      </c>
      <c r="AM263" s="76" t="str">
        <f>IF(Tableau1[[#This Row],[Nuit
MA/ ME]]="Oui",0,IF(Tableau1[[#This Row],[Nuit
MA/ ME]]="Non",1,""))</f>
        <v/>
      </c>
      <c r="AN263" s="76" t="str">
        <f>IF(Tableau1[[#This Row],[Nuit
ME/ JE]]="Oui",0,IF(Tableau1[[#This Row],[Nuit
ME/ JE]]="Non",1,""))</f>
        <v/>
      </c>
      <c r="AO263" s="76" t="str">
        <f>IF(Tableau1[[#This Row],[Nuit JE/ VE]]="Oui",0,IF(Tableau1[[#This Row],[Nuit JE/ VE]]="Non",1,""))</f>
        <v/>
      </c>
      <c r="AP263" s="76" t="str">
        <f>IF(Tableau1[[#This Row],[Nuit
VE/ SA]]="Oui",0,IF(Tableau1[[#This Row],[Nuit
VE/ SA]]="Non",1,""))</f>
        <v/>
      </c>
      <c r="AQ263" s="76" t="str">
        <f>IF(Tableau1[[#This Row],[Nuit
SA/ DI]]="Oui",0,IF(Tableau1[[#This Row],[Nuit
SA/ DI]]="Non",1,""))</f>
        <v/>
      </c>
      <c r="AR263" s="76" t="str">
        <f>IF(Tableau1[[#This Row],[Nuit
DI/ LU]]="Oui",0,IF(Tableau1[[#This Row],[Nuit
DI/ LU]]="Non",1,""))</f>
        <v/>
      </c>
      <c r="AS263" s="76" t="str">
        <f>IF(Tableau1[[#This Row],[Type de réponse]]='Paramètre (masquer)'!$A$10,Tableau1[[#This Row],[FE]],"")</f>
        <v/>
      </c>
      <c r="AT263" s="76" t="str">
        <f>_xlfn.CONCAT(Tableau1[[#This Row],[LUN]:[DIM]])</f>
        <v/>
      </c>
      <c r="AU263" s="79"/>
      <c r="AV2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3" s="76" t="e">
        <f>Tableau1[[#This Row],[Nbre de nuits sur la période]]*Tableau1[[#This Row],[Nombre de train accédant / nuit *]]</f>
        <v>#VALUE!</v>
      </c>
      <c r="AY263" s="76" t="e">
        <f>Tableau1[[#This Row],[Uo voies - nuit]]*((59*400/1000)+5)</f>
        <v>#VALUE!</v>
      </c>
    </row>
    <row r="264" spans="1:51" ht="15.75">
      <c r="A264" s="51">
        <f t="shared" si="11"/>
        <v>251</v>
      </c>
      <c r="B264" s="85"/>
      <c r="C264" s="52" t="str">
        <f>IFERROR(VLOOKUP(Tableau1[[#This Row],[Site *
Un fichier Excel par DT]],Tableau7[[#All],[Nom de la gare]:[EIC]],5,FALSE),"")</f>
        <v/>
      </c>
      <c r="D264" s="77"/>
      <c r="E264" s="74"/>
      <c r="F264" s="74"/>
      <c r="G264" s="76"/>
      <c r="H264" s="72" t="str">
        <f>IF(Tableau1[[#This Row],[Régime d''utilisation (Quotidien ? Oui ou Non)]]="Oui","Oui","Non")</f>
        <v>Non</v>
      </c>
      <c r="I264" s="72" t="str">
        <f>IF(Tableau1[[#This Row],[Régime d''utilisation (Quotidien ? Oui ou Non)]]="Oui","Oui","Non")</f>
        <v>Non</v>
      </c>
      <c r="J264" s="72" t="str">
        <f>IF(Tableau1[[#This Row],[Régime d''utilisation (Quotidien ? Oui ou Non)]]="Oui","Oui","Non")</f>
        <v>Non</v>
      </c>
      <c r="K264" s="72" t="str">
        <f>IF(Tableau1[[#This Row],[Régime d''utilisation (Quotidien ? Oui ou Non)]]="Oui","Oui","Non")</f>
        <v>Non</v>
      </c>
      <c r="L264" s="72" t="str">
        <f>IF(Tableau1[[#This Row],[Régime d''utilisation (Quotidien ? Oui ou Non)]]="Oui","Oui","Non")</f>
        <v>Non</v>
      </c>
      <c r="M264" s="72" t="str">
        <f>IF(Tableau1[[#This Row],[Régime d''utilisation (Quotidien ? Oui ou Non)]]="Oui","Oui","Non")</f>
        <v>Non</v>
      </c>
      <c r="N264" s="72" t="str">
        <f>IF(Tableau1[[#This Row],[Régime d''utilisation (Quotidien ? Oui ou Non)]]="Oui","Oui","Non")</f>
        <v>Non</v>
      </c>
      <c r="O264" s="72" t="str">
        <f>IF(Tableau1[[#This Row],[Régime d''utilisation (Quotidien ? Oui ou Non)]]="Oui","Oui","Non")</f>
        <v>Non</v>
      </c>
      <c r="P264" s="76"/>
      <c r="Q264" s="76"/>
      <c r="R264" s="76"/>
      <c r="S264" s="52" t="str">
        <f t="shared" si="9"/>
        <v>Compris entre 00h00 et 5h00</v>
      </c>
      <c r="T264" s="76"/>
      <c r="U264" s="53" t="str">
        <f t="shared" si="10"/>
        <v>Voyageur</v>
      </c>
      <c r="V264" s="76"/>
      <c r="W264" s="76"/>
      <c r="X264" s="76"/>
      <c r="Y264" s="76"/>
      <c r="Z264" s="76"/>
      <c r="AA264" s="76"/>
      <c r="AB264" s="53">
        <f>400</f>
        <v>400</v>
      </c>
      <c r="AC264" s="78" t="str">
        <f>IF(Tableau1[[#This Row],[Type de réponse]]='Paramètre (masquer)'!$A$10,Tableau1[[#This Row],[Période de début *]],"")</f>
        <v/>
      </c>
      <c r="AD264" s="78" t="str">
        <f>IF(Tableau1[[#This Row],[Type de réponse]]='Paramètre (masquer)'!$A$10,Tableau1[[#This Row],[Période de fin *]],"")</f>
        <v/>
      </c>
      <c r="AE264" s="78" t="str">
        <f>IF(Tableau1[[#This Row],[Type de réponse]]='Paramètre (masquer)'!$A$10,Tableau1[[#This Row],[Nuit
LU/MA]],"")</f>
        <v/>
      </c>
      <c r="AF264" s="78" t="str">
        <f>IF(Tableau1[[#This Row],[Type de réponse]]='Paramètre (masquer)'!$A$10,Tableau1[[#This Row],[Nuit
MA/ME]],"")</f>
        <v/>
      </c>
      <c r="AG264" s="78" t="str">
        <f>IF(Tableau1[[#This Row],[Type de réponse]]='Paramètre (masquer)'!$A$10,Tableau1[[#This Row],[Nuit
ME/JE]],"")</f>
        <v/>
      </c>
      <c r="AH264" s="78" t="str">
        <f>IF(Tableau1[[#This Row],[Type de réponse]]='Paramètre (masquer)'!$A$10,Tableau1[[#This Row],[Nuit JE/VE]],"")</f>
        <v/>
      </c>
      <c r="AI264" s="78" t="str">
        <f>IF(Tableau1[[#This Row],[Type de réponse]]='Paramètre (masquer)'!$A$10,Tableau1[[#This Row],[Nuit
VE/SA]],"")</f>
        <v/>
      </c>
      <c r="AJ264" s="78" t="str">
        <f>IF(Tableau1[[#This Row],[Type de réponse]]='Paramètre (masquer)'!$A$10,Tableau1[[#This Row],[Nuit
SA/DI]],"")</f>
        <v/>
      </c>
      <c r="AK264" s="78" t="str">
        <f>IF(Tableau1[[#This Row],[Type de réponse]]='Paramètre (masquer)'!$A$10,Tableau1[[#This Row],[Nuit
DI/LU]],"")</f>
        <v/>
      </c>
      <c r="AL264" s="76" t="str">
        <f>IF(Tableau1[[#This Row],[Nuit
LU /MA]]="Oui",0,IF(Tableau1[[#This Row],[Nuit
LU /MA]]="Non",1,""))</f>
        <v/>
      </c>
      <c r="AM264" s="76" t="str">
        <f>IF(Tableau1[[#This Row],[Nuit
MA/ ME]]="Oui",0,IF(Tableau1[[#This Row],[Nuit
MA/ ME]]="Non",1,""))</f>
        <v/>
      </c>
      <c r="AN264" s="76" t="str">
        <f>IF(Tableau1[[#This Row],[Nuit
ME/ JE]]="Oui",0,IF(Tableau1[[#This Row],[Nuit
ME/ JE]]="Non",1,""))</f>
        <v/>
      </c>
      <c r="AO264" s="76" t="str">
        <f>IF(Tableau1[[#This Row],[Nuit JE/ VE]]="Oui",0,IF(Tableau1[[#This Row],[Nuit JE/ VE]]="Non",1,""))</f>
        <v/>
      </c>
      <c r="AP264" s="76" t="str">
        <f>IF(Tableau1[[#This Row],[Nuit
VE/ SA]]="Oui",0,IF(Tableau1[[#This Row],[Nuit
VE/ SA]]="Non",1,""))</f>
        <v/>
      </c>
      <c r="AQ264" s="76" t="str">
        <f>IF(Tableau1[[#This Row],[Nuit
SA/ DI]]="Oui",0,IF(Tableau1[[#This Row],[Nuit
SA/ DI]]="Non",1,""))</f>
        <v/>
      </c>
      <c r="AR264" s="76" t="str">
        <f>IF(Tableau1[[#This Row],[Nuit
DI/ LU]]="Oui",0,IF(Tableau1[[#This Row],[Nuit
DI/ LU]]="Non",1,""))</f>
        <v/>
      </c>
      <c r="AS264" s="76" t="str">
        <f>IF(Tableau1[[#This Row],[Type de réponse]]='Paramètre (masquer)'!$A$10,Tableau1[[#This Row],[FE]],"")</f>
        <v/>
      </c>
      <c r="AT264" s="76" t="str">
        <f>_xlfn.CONCAT(Tableau1[[#This Row],[LUN]:[DIM]])</f>
        <v/>
      </c>
      <c r="AU264" s="79"/>
      <c r="AV2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4" s="76" t="e">
        <f>Tableau1[[#This Row],[Nbre de nuits sur la période]]*Tableau1[[#This Row],[Nombre de train accédant / nuit *]]</f>
        <v>#VALUE!</v>
      </c>
      <c r="AY264" s="76" t="e">
        <f>Tableau1[[#This Row],[Uo voies - nuit]]*((59*400/1000)+5)</f>
        <v>#VALUE!</v>
      </c>
    </row>
    <row r="265" spans="1:51" ht="15.75">
      <c r="A265" s="51">
        <f t="shared" si="11"/>
        <v>252</v>
      </c>
      <c r="B265" s="85"/>
      <c r="C265" s="52" t="str">
        <f>IFERROR(VLOOKUP(Tableau1[[#This Row],[Site *
Un fichier Excel par DT]],Tableau7[[#All],[Nom de la gare]:[EIC]],5,FALSE),"")</f>
        <v/>
      </c>
      <c r="D265" s="77"/>
      <c r="E265" s="74"/>
      <c r="F265" s="74"/>
      <c r="G265" s="76"/>
      <c r="H265" s="72" t="str">
        <f>IF(Tableau1[[#This Row],[Régime d''utilisation (Quotidien ? Oui ou Non)]]="Oui","Oui","Non")</f>
        <v>Non</v>
      </c>
      <c r="I265" s="72" t="str">
        <f>IF(Tableau1[[#This Row],[Régime d''utilisation (Quotidien ? Oui ou Non)]]="Oui","Oui","Non")</f>
        <v>Non</v>
      </c>
      <c r="J265" s="72" t="str">
        <f>IF(Tableau1[[#This Row],[Régime d''utilisation (Quotidien ? Oui ou Non)]]="Oui","Oui","Non")</f>
        <v>Non</v>
      </c>
      <c r="K265" s="72" t="str">
        <f>IF(Tableau1[[#This Row],[Régime d''utilisation (Quotidien ? Oui ou Non)]]="Oui","Oui","Non")</f>
        <v>Non</v>
      </c>
      <c r="L265" s="72" t="str">
        <f>IF(Tableau1[[#This Row],[Régime d''utilisation (Quotidien ? Oui ou Non)]]="Oui","Oui","Non")</f>
        <v>Non</v>
      </c>
      <c r="M265" s="72" t="str">
        <f>IF(Tableau1[[#This Row],[Régime d''utilisation (Quotidien ? Oui ou Non)]]="Oui","Oui","Non")</f>
        <v>Non</v>
      </c>
      <c r="N265" s="72" t="str">
        <f>IF(Tableau1[[#This Row],[Régime d''utilisation (Quotidien ? Oui ou Non)]]="Oui","Oui","Non")</f>
        <v>Non</v>
      </c>
      <c r="O265" s="72" t="str">
        <f>IF(Tableau1[[#This Row],[Régime d''utilisation (Quotidien ? Oui ou Non)]]="Oui","Oui","Non")</f>
        <v>Non</v>
      </c>
      <c r="P265" s="76"/>
      <c r="Q265" s="76"/>
      <c r="R265" s="76"/>
      <c r="S265" s="52" t="str">
        <f t="shared" si="9"/>
        <v>Compris entre 00h00 et 5h00</v>
      </c>
      <c r="T265" s="76"/>
      <c r="U265" s="53" t="str">
        <f t="shared" si="10"/>
        <v>Voyageur</v>
      </c>
      <c r="V265" s="76"/>
      <c r="W265" s="76"/>
      <c r="X265" s="76"/>
      <c r="Y265" s="76"/>
      <c r="Z265" s="76"/>
      <c r="AA265" s="76"/>
      <c r="AB265" s="53">
        <f>400</f>
        <v>400</v>
      </c>
      <c r="AC265" s="78" t="str">
        <f>IF(Tableau1[[#This Row],[Type de réponse]]='Paramètre (masquer)'!$A$10,Tableau1[[#This Row],[Période de début *]],"")</f>
        <v/>
      </c>
      <c r="AD265" s="78" t="str">
        <f>IF(Tableau1[[#This Row],[Type de réponse]]='Paramètre (masquer)'!$A$10,Tableau1[[#This Row],[Période de fin *]],"")</f>
        <v/>
      </c>
      <c r="AE265" s="78" t="str">
        <f>IF(Tableau1[[#This Row],[Type de réponse]]='Paramètre (masquer)'!$A$10,Tableau1[[#This Row],[Nuit
LU/MA]],"")</f>
        <v/>
      </c>
      <c r="AF265" s="78" t="str">
        <f>IF(Tableau1[[#This Row],[Type de réponse]]='Paramètre (masquer)'!$A$10,Tableau1[[#This Row],[Nuit
MA/ME]],"")</f>
        <v/>
      </c>
      <c r="AG265" s="78" t="str">
        <f>IF(Tableau1[[#This Row],[Type de réponse]]='Paramètre (masquer)'!$A$10,Tableau1[[#This Row],[Nuit
ME/JE]],"")</f>
        <v/>
      </c>
      <c r="AH265" s="78" t="str">
        <f>IF(Tableau1[[#This Row],[Type de réponse]]='Paramètre (masquer)'!$A$10,Tableau1[[#This Row],[Nuit JE/VE]],"")</f>
        <v/>
      </c>
      <c r="AI265" s="78" t="str">
        <f>IF(Tableau1[[#This Row],[Type de réponse]]='Paramètre (masquer)'!$A$10,Tableau1[[#This Row],[Nuit
VE/SA]],"")</f>
        <v/>
      </c>
      <c r="AJ265" s="78" t="str">
        <f>IF(Tableau1[[#This Row],[Type de réponse]]='Paramètre (masquer)'!$A$10,Tableau1[[#This Row],[Nuit
SA/DI]],"")</f>
        <v/>
      </c>
      <c r="AK265" s="78" t="str">
        <f>IF(Tableau1[[#This Row],[Type de réponse]]='Paramètre (masquer)'!$A$10,Tableau1[[#This Row],[Nuit
DI/LU]],"")</f>
        <v/>
      </c>
      <c r="AL265" s="76" t="str">
        <f>IF(Tableau1[[#This Row],[Nuit
LU /MA]]="Oui",0,IF(Tableau1[[#This Row],[Nuit
LU /MA]]="Non",1,""))</f>
        <v/>
      </c>
      <c r="AM265" s="76" t="str">
        <f>IF(Tableau1[[#This Row],[Nuit
MA/ ME]]="Oui",0,IF(Tableau1[[#This Row],[Nuit
MA/ ME]]="Non",1,""))</f>
        <v/>
      </c>
      <c r="AN265" s="76" t="str">
        <f>IF(Tableau1[[#This Row],[Nuit
ME/ JE]]="Oui",0,IF(Tableau1[[#This Row],[Nuit
ME/ JE]]="Non",1,""))</f>
        <v/>
      </c>
      <c r="AO265" s="76" t="str">
        <f>IF(Tableau1[[#This Row],[Nuit JE/ VE]]="Oui",0,IF(Tableau1[[#This Row],[Nuit JE/ VE]]="Non",1,""))</f>
        <v/>
      </c>
      <c r="AP265" s="76" t="str">
        <f>IF(Tableau1[[#This Row],[Nuit
VE/ SA]]="Oui",0,IF(Tableau1[[#This Row],[Nuit
VE/ SA]]="Non",1,""))</f>
        <v/>
      </c>
      <c r="AQ265" s="76" t="str">
        <f>IF(Tableau1[[#This Row],[Nuit
SA/ DI]]="Oui",0,IF(Tableau1[[#This Row],[Nuit
SA/ DI]]="Non",1,""))</f>
        <v/>
      </c>
      <c r="AR265" s="76" t="str">
        <f>IF(Tableau1[[#This Row],[Nuit
DI/ LU]]="Oui",0,IF(Tableau1[[#This Row],[Nuit
DI/ LU]]="Non",1,""))</f>
        <v/>
      </c>
      <c r="AS265" s="76" t="str">
        <f>IF(Tableau1[[#This Row],[Type de réponse]]='Paramètre (masquer)'!$A$10,Tableau1[[#This Row],[FE]],"")</f>
        <v/>
      </c>
      <c r="AT265" s="76" t="str">
        <f>_xlfn.CONCAT(Tableau1[[#This Row],[LUN]:[DIM]])</f>
        <v/>
      </c>
      <c r="AU265" s="79"/>
      <c r="AV2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5" s="76" t="e">
        <f>Tableau1[[#This Row],[Nbre de nuits sur la période]]*Tableau1[[#This Row],[Nombre de train accédant / nuit *]]</f>
        <v>#VALUE!</v>
      </c>
      <c r="AY265" s="76" t="e">
        <f>Tableau1[[#This Row],[Uo voies - nuit]]*((59*400/1000)+5)</f>
        <v>#VALUE!</v>
      </c>
    </row>
    <row r="266" spans="1:51" ht="15.75">
      <c r="A266" s="51">
        <f t="shared" si="11"/>
        <v>253</v>
      </c>
      <c r="B266" s="85"/>
      <c r="C266" s="52" t="str">
        <f>IFERROR(VLOOKUP(Tableau1[[#This Row],[Site *
Un fichier Excel par DT]],Tableau7[[#All],[Nom de la gare]:[EIC]],5,FALSE),"")</f>
        <v/>
      </c>
      <c r="D266" s="77"/>
      <c r="E266" s="74"/>
      <c r="F266" s="74"/>
      <c r="G266" s="76"/>
      <c r="H266" s="72" t="str">
        <f>IF(Tableau1[[#This Row],[Régime d''utilisation (Quotidien ? Oui ou Non)]]="Oui","Oui","Non")</f>
        <v>Non</v>
      </c>
      <c r="I266" s="72" t="str">
        <f>IF(Tableau1[[#This Row],[Régime d''utilisation (Quotidien ? Oui ou Non)]]="Oui","Oui","Non")</f>
        <v>Non</v>
      </c>
      <c r="J266" s="72" t="str">
        <f>IF(Tableau1[[#This Row],[Régime d''utilisation (Quotidien ? Oui ou Non)]]="Oui","Oui","Non")</f>
        <v>Non</v>
      </c>
      <c r="K266" s="72" t="str">
        <f>IF(Tableau1[[#This Row],[Régime d''utilisation (Quotidien ? Oui ou Non)]]="Oui","Oui","Non")</f>
        <v>Non</v>
      </c>
      <c r="L266" s="72" t="str">
        <f>IF(Tableau1[[#This Row],[Régime d''utilisation (Quotidien ? Oui ou Non)]]="Oui","Oui","Non")</f>
        <v>Non</v>
      </c>
      <c r="M266" s="72" t="str">
        <f>IF(Tableau1[[#This Row],[Régime d''utilisation (Quotidien ? Oui ou Non)]]="Oui","Oui","Non")</f>
        <v>Non</v>
      </c>
      <c r="N266" s="72" t="str">
        <f>IF(Tableau1[[#This Row],[Régime d''utilisation (Quotidien ? Oui ou Non)]]="Oui","Oui","Non")</f>
        <v>Non</v>
      </c>
      <c r="O266" s="72" t="str">
        <f>IF(Tableau1[[#This Row],[Régime d''utilisation (Quotidien ? Oui ou Non)]]="Oui","Oui","Non")</f>
        <v>Non</v>
      </c>
      <c r="P266" s="76"/>
      <c r="Q266" s="76"/>
      <c r="R266" s="76"/>
      <c r="S266" s="52" t="str">
        <f t="shared" si="9"/>
        <v>Compris entre 00h00 et 5h00</v>
      </c>
      <c r="T266" s="76"/>
      <c r="U266" s="53" t="str">
        <f t="shared" si="10"/>
        <v>Voyageur</v>
      </c>
      <c r="V266" s="76"/>
      <c r="W266" s="76"/>
      <c r="X266" s="76"/>
      <c r="Y266" s="76"/>
      <c r="Z266" s="76"/>
      <c r="AA266" s="76"/>
      <c r="AB266" s="53">
        <f>400</f>
        <v>400</v>
      </c>
      <c r="AC266" s="78" t="str">
        <f>IF(Tableau1[[#This Row],[Type de réponse]]='Paramètre (masquer)'!$A$10,Tableau1[[#This Row],[Période de début *]],"")</f>
        <v/>
      </c>
      <c r="AD266" s="78" t="str">
        <f>IF(Tableau1[[#This Row],[Type de réponse]]='Paramètre (masquer)'!$A$10,Tableau1[[#This Row],[Période de fin *]],"")</f>
        <v/>
      </c>
      <c r="AE266" s="78" t="str">
        <f>IF(Tableau1[[#This Row],[Type de réponse]]='Paramètre (masquer)'!$A$10,Tableau1[[#This Row],[Nuit
LU/MA]],"")</f>
        <v/>
      </c>
      <c r="AF266" s="78" t="str">
        <f>IF(Tableau1[[#This Row],[Type de réponse]]='Paramètre (masquer)'!$A$10,Tableau1[[#This Row],[Nuit
MA/ME]],"")</f>
        <v/>
      </c>
      <c r="AG266" s="78" t="str">
        <f>IF(Tableau1[[#This Row],[Type de réponse]]='Paramètre (masquer)'!$A$10,Tableau1[[#This Row],[Nuit
ME/JE]],"")</f>
        <v/>
      </c>
      <c r="AH266" s="78" t="str">
        <f>IF(Tableau1[[#This Row],[Type de réponse]]='Paramètre (masquer)'!$A$10,Tableau1[[#This Row],[Nuit JE/VE]],"")</f>
        <v/>
      </c>
      <c r="AI266" s="78" t="str">
        <f>IF(Tableau1[[#This Row],[Type de réponse]]='Paramètre (masquer)'!$A$10,Tableau1[[#This Row],[Nuit
VE/SA]],"")</f>
        <v/>
      </c>
      <c r="AJ266" s="78" t="str">
        <f>IF(Tableau1[[#This Row],[Type de réponse]]='Paramètre (masquer)'!$A$10,Tableau1[[#This Row],[Nuit
SA/DI]],"")</f>
        <v/>
      </c>
      <c r="AK266" s="78" t="str">
        <f>IF(Tableau1[[#This Row],[Type de réponse]]='Paramètre (masquer)'!$A$10,Tableau1[[#This Row],[Nuit
DI/LU]],"")</f>
        <v/>
      </c>
      <c r="AL266" s="76" t="str">
        <f>IF(Tableau1[[#This Row],[Nuit
LU /MA]]="Oui",0,IF(Tableau1[[#This Row],[Nuit
LU /MA]]="Non",1,""))</f>
        <v/>
      </c>
      <c r="AM266" s="76" t="str">
        <f>IF(Tableau1[[#This Row],[Nuit
MA/ ME]]="Oui",0,IF(Tableau1[[#This Row],[Nuit
MA/ ME]]="Non",1,""))</f>
        <v/>
      </c>
      <c r="AN266" s="76" t="str">
        <f>IF(Tableau1[[#This Row],[Nuit
ME/ JE]]="Oui",0,IF(Tableau1[[#This Row],[Nuit
ME/ JE]]="Non",1,""))</f>
        <v/>
      </c>
      <c r="AO266" s="76" t="str">
        <f>IF(Tableau1[[#This Row],[Nuit JE/ VE]]="Oui",0,IF(Tableau1[[#This Row],[Nuit JE/ VE]]="Non",1,""))</f>
        <v/>
      </c>
      <c r="AP266" s="76" t="str">
        <f>IF(Tableau1[[#This Row],[Nuit
VE/ SA]]="Oui",0,IF(Tableau1[[#This Row],[Nuit
VE/ SA]]="Non",1,""))</f>
        <v/>
      </c>
      <c r="AQ266" s="76" t="str">
        <f>IF(Tableau1[[#This Row],[Nuit
SA/ DI]]="Oui",0,IF(Tableau1[[#This Row],[Nuit
SA/ DI]]="Non",1,""))</f>
        <v/>
      </c>
      <c r="AR266" s="76" t="str">
        <f>IF(Tableau1[[#This Row],[Nuit
DI/ LU]]="Oui",0,IF(Tableau1[[#This Row],[Nuit
DI/ LU]]="Non",1,""))</f>
        <v/>
      </c>
      <c r="AS266" s="76" t="str">
        <f>IF(Tableau1[[#This Row],[Type de réponse]]='Paramètre (masquer)'!$A$10,Tableau1[[#This Row],[FE]],"")</f>
        <v/>
      </c>
      <c r="AT266" s="76" t="str">
        <f>_xlfn.CONCAT(Tableau1[[#This Row],[LUN]:[DIM]])</f>
        <v/>
      </c>
      <c r="AU266" s="79"/>
      <c r="AV2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6" s="76" t="e">
        <f>Tableau1[[#This Row],[Nbre de nuits sur la période]]*Tableau1[[#This Row],[Nombre de train accédant / nuit *]]</f>
        <v>#VALUE!</v>
      </c>
      <c r="AY266" s="76" t="e">
        <f>Tableau1[[#This Row],[Uo voies - nuit]]*((59*400/1000)+5)</f>
        <v>#VALUE!</v>
      </c>
    </row>
    <row r="267" spans="1:51" ht="15.75">
      <c r="A267" s="51">
        <f t="shared" si="11"/>
        <v>254</v>
      </c>
      <c r="B267" s="85"/>
      <c r="C267" s="52" t="str">
        <f>IFERROR(VLOOKUP(Tableau1[[#This Row],[Site *
Un fichier Excel par DT]],Tableau7[[#All],[Nom de la gare]:[EIC]],5,FALSE),"")</f>
        <v/>
      </c>
      <c r="D267" s="77"/>
      <c r="E267" s="74"/>
      <c r="F267" s="74"/>
      <c r="G267" s="76"/>
      <c r="H267" s="72" t="str">
        <f>IF(Tableau1[[#This Row],[Régime d''utilisation (Quotidien ? Oui ou Non)]]="Oui","Oui","Non")</f>
        <v>Non</v>
      </c>
      <c r="I267" s="72" t="str">
        <f>IF(Tableau1[[#This Row],[Régime d''utilisation (Quotidien ? Oui ou Non)]]="Oui","Oui","Non")</f>
        <v>Non</v>
      </c>
      <c r="J267" s="72" t="str">
        <f>IF(Tableau1[[#This Row],[Régime d''utilisation (Quotidien ? Oui ou Non)]]="Oui","Oui","Non")</f>
        <v>Non</v>
      </c>
      <c r="K267" s="72" t="str">
        <f>IF(Tableau1[[#This Row],[Régime d''utilisation (Quotidien ? Oui ou Non)]]="Oui","Oui","Non")</f>
        <v>Non</v>
      </c>
      <c r="L267" s="72" t="str">
        <f>IF(Tableau1[[#This Row],[Régime d''utilisation (Quotidien ? Oui ou Non)]]="Oui","Oui","Non")</f>
        <v>Non</v>
      </c>
      <c r="M267" s="72" t="str">
        <f>IF(Tableau1[[#This Row],[Régime d''utilisation (Quotidien ? Oui ou Non)]]="Oui","Oui","Non")</f>
        <v>Non</v>
      </c>
      <c r="N267" s="72" t="str">
        <f>IF(Tableau1[[#This Row],[Régime d''utilisation (Quotidien ? Oui ou Non)]]="Oui","Oui","Non")</f>
        <v>Non</v>
      </c>
      <c r="O267" s="72" t="str">
        <f>IF(Tableau1[[#This Row],[Régime d''utilisation (Quotidien ? Oui ou Non)]]="Oui","Oui","Non")</f>
        <v>Non</v>
      </c>
      <c r="P267" s="76"/>
      <c r="Q267" s="76"/>
      <c r="R267" s="76"/>
      <c r="S267" s="52" t="str">
        <f t="shared" si="9"/>
        <v>Compris entre 00h00 et 5h00</v>
      </c>
      <c r="T267" s="76"/>
      <c r="U267" s="53" t="str">
        <f t="shared" si="10"/>
        <v>Voyageur</v>
      </c>
      <c r="V267" s="76"/>
      <c r="W267" s="76"/>
      <c r="X267" s="76"/>
      <c r="Y267" s="76"/>
      <c r="Z267" s="76"/>
      <c r="AA267" s="76"/>
      <c r="AB267" s="53">
        <f>400</f>
        <v>400</v>
      </c>
      <c r="AC267" s="78" t="str">
        <f>IF(Tableau1[[#This Row],[Type de réponse]]='Paramètre (masquer)'!$A$10,Tableau1[[#This Row],[Période de début *]],"")</f>
        <v/>
      </c>
      <c r="AD267" s="78" t="str">
        <f>IF(Tableau1[[#This Row],[Type de réponse]]='Paramètre (masquer)'!$A$10,Tableau1[[#This Row],[Période de fin *]],"")</f>
        <v/>
      </c>
      <c r="AE267" s="78" t="str">
        <f>IF(Tableau1[[#This Row],[Type de réponse]]='Paramètre (masquer)'!$A$10,Tableau1[[#This Row],[Nuit
LU/MA]],"")</f>
        <v/>
      </c>
      <c r="AF267" s="78" t="str">
        <f>IF(Tableau1[[#This Row],[Type de réponse]]='Paramètre (masquer)'!$A$10,Tableau1[[#This Row],[Nuit
MA/ME]],"")</f>
        <v/>
      </c>
      <c r="AG267" s="78" t="str">
        <f>IF(Tableau1[[#This Row],[Type de réponse]]='Paramètre (masquer)'!$A$10,Tableau1[[#This Row],[Nuit
ME/JE]],"")</f>
        <v/>
      </c>
      <c r="AH267" s="78" t="str">
        <f>IF(Tableau1[[#This Row],[Type de réponse]]='Paramètre (masquer)'!$A$10,Tableau1[[#This Row],[Nuit JE/VE]],"")</f>
        <v/>
      </c>
      <c r="AI267" s="78" t="str">
        <f>IF(Tableau1[[#This Row],[Type de réponse]]='Paramètre (masquer)'!$A$10,Tableau1[[#This Row],[Nuit
VE/SA]],"")</f>
        <v/>
      </c>
      <c r="AJ267" s="78" t="str">
        <f>IF(Tableau1[[#This Row],[Type de réponse]]='Paramètre (masquer)'!$A$10,Tableau1[[#This Row],[Nuit
SA/DI]],"")</f>
        <v/>
      </c>
      <c r="AK267" s="78" t="str">
        <f>IF(Tableau1[[#This Row],[Type de réponse]]='Paramètre (masquer)'!$A$10,Tableau1[[#This Row],[Nuit
DI/LU]],"")</f>
        <v/>
      </c>
      <c r="AL267" s="76" t="str">
        <f>IF(Tableau1[[#This Row],[Nuit
LU /MA]]="Oui",0,IF(Tableau1[[#This Row],[Nuit
LU /MA]]="Non",1,""))</f>
        <v/>
      </c>
      <c r="AM267" s="76" t="str">
        <f>IF(Tableau1[[#This Row],[Nuit
MA/ ME]]="Oui",0,IF(Tableau1[[#This Row],[Nuit
MA/ ME]]="Non",1,""))</f>
        <v/>
      </c>
      <c r="AN267" s="76" t="str">
        <f>IF(Tableau1[[#This Row],[Nuit
ME/ JE]]="Oui",0,IF(Tableau1[[#This Row],[Nuit
ME/ JE]]="Non",1,""))</f>
        <v/>
      </c>
      <c r="AO267" s="76" t="str">
        <f>IF(Tableau1[[#This Row],[Nuit JE/ VE]]="Oui",0,IF(Tableau1[[#This Row],[Nuit JE/ VE]]="Non",1,""))</f>
        <v/>
      </c>
      <c r="AP267" s="76" t="str">
        <f>IF(Tableau1[[#This Row],[Nuit
VE/ SA]]="Oui",0,IF(Tableau1[[#This Row],[Nuit
VE/ SA]]="Non",1,""))</f>
        <v/>
      </c>
      <c r="AQ267" s="76" t="str">
        <f>IF(Tableau1[[#This Row],[Nuit
SA/ DI]]="Oui",0,IF(Tableau1[[#This Row],[Nuit
SA/ DI]]="Non",1,""))</f>
        <v/>
      </c>
      <c r="AR267" s="76" t="str">
        <f>IF(Tableau1[[#This Row],[Nuit
DI/ LU]]="Oui",0,IF(Tableau1[[#This Row],[Nuit
DI/ LU]]="Non",1,""))</f>
        <v/>
      </c>
      <c r="AS267" s="76" t="str">
        <f>IF(Tableau1[[#This Row],[Type de réponse]]='Paramètre (masquer)'!$A$10,Tableau1[[#This Row],[FE]],"")</f>
        <v/>
      </c>
      <c r="AT267" s="76" t="str">
        <f>_xlfn.CONCAT(Tableau1[[#This Row],[LUN]:[DIM]])</f>
        <v/>
      </c>
      <c r="AU267" s="79"/>
      <c r="AV2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7" s="76" t="e">
        <f>Tableau1[[#This Row],[Nbre de nuits sur la période]]*Tableau1[[#This Row],[Nombre de train accédant / nuit *]]</f>
        <v>#VALUE!</v>
      </c>
      <c r="AY267" s="76" t="e">
        <f>Tableau1[[#This Row],[Uo voies - nuit]]*((59*400/1000)+5)</f>
        <v>#VALUE!</v>
      </c>
    </row>
    <row r="268" spans="1:51" ht="15.75">
      <c r="A268" s="51">
        <f t="shared" si="11"/>
        <v>255</v>
      </c>
      <c r="B268" s="85"/>
      <c r="C268" s="52" t="str">
        <f>IFERROR(VLOOKUP(Tableau1[[#This Row],[Site *
Un fichier Excel par DT]],Tableau7[[#All],[Nom de la gare]:[EIC]],5,FALSE),"")</f>
        <v/>
      </c>
      <c r="D268" s="77"/>
      <c r="E268" s="74"/>
      <c r="F268" s="74"/>
      <c r="G268" s="76"/>
      <c r="H268" s="72" t="str">
        <f>IF(Tableau1[[#This Row],[Régime d''utilisation (Quotidien ? Oui ou Non)]]="Oui","Oui","Non")</f>
        <v>Non</v>
      </c>
      <c r="I268" s="72" t="str">
        <f>IF(Tableau1[[#This Row],[Régime d''utilisation (Quotidien ? Oui ou Non)]]="Oui","Oui","Non")</f>
        <v>Non</v>
      </c>
      <c r="J268" s="72" t="str">
        <f>IF(Tableau1[[#This Row],[Régime d''utilisation (Quotidien ? Oui ou Non)]]="Oui","Oui","Non")</f>
        <v>Non</v>
      </c>
      <c r="K268" s="72" t="str">
        <f>IF(Tableau1[[#This Row],[Régime d''utilisation (Quotidien ? Oui ou Non)]]="Oui","Oui","Non")</f>
        <v>Non</v>
      </c>
      <c r="L268" s="72" t="str">
        <f>IF(Tableau1[[#This Row],[Régime d''utilisation (Quotidien ? Oui ou Non)]]="Oui","Oui","Non")</f>
        <v>Non</v>
      </c>
      <c r="M268" s="72" t="str">
        <f>IF(Tableau1[[#This Row],[Régime d''utilisation (Quotidien ? Oui ou Non)]]="Oui","Oui","Non")</f>
        <v>Non</v>
      </c>
      <c r="N268" s="72" t="str">
        <f>IF(Tableau1[[#This Row],[Régime d''utilisation (Quotidien ? Oui ou Non)]]="Oui","Oui","Non")</f>
        <v>Non</v>
      </c>
      <c r="O268" s="72" t="str">
        <f>IF(Tableau1[[#This Row],[Régime d''utilisation (Quotidien ? Oui ou Non)]]="Oui","Oui","Non")</f>
        <v>Non</v>
      </c>
      <c r="P268" s="76"/>
      <c r="Q268" s="76"/>
      <c r="R268" s="76"/>
      <c r="S268" s="52" t="str">
        <f t="shared" si="9"/>
        <v>Compris entre 00h00 et 5h00</v>
      </c>
      <c r="T268" s="76"/>
      <c r="U268" s="53" t="str">
        <f t="shared" si="10"/>
        <v>Voyageur</v>
      </c>
      <c r="V268" s="76"/>
      <c r="W268" s="76"/>
      <c r="X268" s="76"/>
      <c r="Y268" s="76"/>
      <c r="Z268" s="76"/>
      <c r="AA268" s="76"/>
      <c r="AB268" s="53">
        <f>400</f>
        <v>400</v>
      </c>
      <c r="AC268" s="78" t="str">
        <f>IF(Tableau1[[#This Row],[Type de réponse]]='Paramètre (masquer)'!$A$10,Tableau1[[#This Row],[Période de début *]],"")</f>
        <v/>
      </c>
      <c r="AD268" s="78" t="str">
        <f>IF(Tableau1[[#This Row],[Type de réponse]]='Paramètre (masquer)'!$A$10,Tableau1[[#This Row],[Période de fin *]],"")</f>
        <v/>
      </c>
      <c r="AE268" s="78" t="str">
        <f>IF(Tableau1[[#This Row],[Type de réponse]]='Paramètre (masquer)'!$A$10,Tableau1[[#This Row],[Nuit
LU/MA]],"")</f>
        <v/>
      </c>
      <c r="AF268" s="78" t="str">
        <f>IF(Tableau1[[#This Row],[Type de réponse]]='Paramètre (masquer)'!$A$10,Tableau1[[#This Row],[Nuit
MA/ME]],"")</f>
        <v/>
      </c>
      <c r="AG268" s="78" t="str">
        <f>IF(Tableau1[[#This Row],[Type de réponse]]='Paramètre (masquer)'!$A$10,Tableau1[[#This Row],[Nuit
ME/JE]],"")</f>
        <v/>
      </c>
      <c r="AH268" s="78" t="str">
        <f>IF(Tableau1[[#This Row],[Type de réponse]]='Paramètre (masquer)'!$A$10,Tableau1[[#This Row],[Nuit JE/VE]],"")</f>
        <v/>
      </c>
      <c r="AI268" s="78" t="str">
        <f>IF(Tableau1[[#This Row],[Type de réponse]]='Paramètre (masquer)'!$A$10,Tableau1[[#This Row],[Nuit
VE/SA]],"")</f>
        <v/>
      </c>
      <c r="AJ268" s="78" t="str">
        <f>IF(Tableau1[[#This Row],[Type de réponse]]='Paramètre (masquer)'!$A$10,Tableau1[[#This Row],[Nuit
SA/DI]],"")</f>
        <v/>
      </c>
      <c r="AK268" s="78" t="str">
        <f>IF(Tableau1[[#This Row],[Type de réponse]]='Paramètre (masquer)'!$A$10,Tableau1[[#This Row],[Nuit
DI/LU]],"")</f>
        <v/>
      </c>
      <c r="AL268" s="76" t="str">
        <f>IF(Tableau1[[#This Row],[Nuit
LU /MA]]="Oui",0,IF(Tableau1[[#This Row],[Nuit
LU /MA]]="Non",1,""))</f>
        <v/>
      </c>
      <c r="AM268" s="76" t="str">
        <f>IF(Tableau1[[#This Row],[Nuit
MA/ ME]]="Oui",0,IF(Tableau1[[#This Row],[Nuit
MA/ ME]]="Non",1,""))</f>
        <v/>
      </c>
      <c r="AN268" s="76" t="str">
        <f>IF(Tableau1[[#This Row],[Nuit
ME/ JE]]="Oui",0,IF(Tableau1[[#This Row],[Nuit
ME/ JE]]="Non",1,""))</f>
        <v/>
      </c>
      <c r="AO268" s="76" t="str">
        <f>IF(Tableau1[[#This Row],[Nuit JE/ VE]]="Oui",0,IF(Tableau1[[#This Row],[Nuit JE/ VE]]="Non",1,""))</f>
        <v/>
      </c>
      <c r="AP268" s="76" t="str">
        <f>IF(Tableau1[[#This Row],[Nuit
VE/ SA]]="Oui",0,IF(Tableau1[[#This Row],[Nuit
VE/ SA]]="Non",1,""))</f>
        <v/>
      </c>
      <c r="AQ268" s="76" t="str">
        <f>IF(Tableau1[[#This Row],[Nuit
SA/ DI]]="Oui",0,IF(Tableau1[[#This Row],[Nuit
SA/ DI]]="Non",1,""))</f>
        <v/>
      </c>
      <c r="AR268" s="76" t="str">
        <f>IF(Tableau1[[#This Row],[Nuit
DI/ LU]]="Oui",0,IF(Tableau1[[#This Row],[Nuit
DI/ LU]]="Non",1,""))</f>
        <v/>
      </c>
      <c r="AS268" s="76" t="str">
        <f>IF(Tableau1[[#This Row],[Type de réponse]]='Paramètre (masquer)'!$A$10,Tableau1[[#This Row],[FE]],"")</f>
        <v/>
      </c>
      <c r="AT268" s="76" t="str">
        <f>_xlfn.CONCAT(Tableau1[[#This Row],[LUN]:[DIM]])</f>
        <v/>
      </c>
      <c r="AU268" s="79"/>
      <c r="AV2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8" s="76" t="e">
        <f>Tableau1[[#This Row],[Nbre de nuits sur la période]]*Tableau1[[#This Row],[Nombre de train accédant / nuit *]]</f>
        <v>#VALUE!</v>
      </c>
      <c r="AY268" s="76" t="e">
        <f>Tableau1[[#This Row],[Uo voies - nuit]]*((59*400/1000)+5)</f>
        <v>#VALUE!</v>
      </c>
    </row>
    <row r="269" spans="1:51" ht="15.75">
      <c r="A269" s="51">
        <f t="shared" si="11"/>
        <v>256</v>
      </c>
      <c r="B269" s="85"/>
      <c r="C269" s="52" t="str">
        <f>IFERROR(VLOOKUP(Tableau1[[#This Row],[Site *
Un fichier Excel par DT]],Tableau7[[#All],[Nom de la gare]:[EIC]],5,FALSE),"")</f>
        <v/>
      </c>
      <c r="D269" s="77"/>
      <c r="E269" s="74"/>
      <c r="F269" s="74"/>
      <c r="G269" s="76"/>
      <c r="H269" s="72" t="str">
        <f>IF(Tableau1[[#This Row],[Régime d''utilisation (Quotidien ? Oui ou Non)]]="Oui","Oui","Non")</f>
        <v>Non</v>
      </c>
      <c r="I269" s="72" t="str">
        <f>IF(Tableau1[[#This Row],[Régime d''utilisation (Quotidien ? Oui ou Non)]]="Oui","Oui","Non")</f>
        <v>Non</v>
      </c>
      <c r="J269" s="72" t="str">
        <f>IF(Tableau1[[#This Row],[Régime d''utilisation (Quotidien ? Oui ou Non)]]="Oui","Oui","Non")</f>
        <v>Non</v>
      </c>
      <c r="K269" s="72" t="str">
        <f>IF(Tableau1[[#This Row],[Régime d''utilisation (Quotidien ? Oui ou Non)]]="Oui","Oui","Non")</f>
        <v>Non</v>
      </c>
      <c r="L269" s="72" t="str">
        <f>IF(Tableau1[[#This Row],[Régime d''utilisation (Quotidien ? Oui ou Non)]]="Oui","Oui","Non")</f>
        <v>Non</v>
      </c>
      <c r="M269" s="72" t="str">
        <f>IF(Tableau1[[#This Row],[Régime d''utilisation (Quotidien ? Oui ou Non)]]="Oui","Oui","Non")</f>
        <v>Non</v>
      </c>
      <c r="N269" s="72" t="str">
        <f>IF(Tableau1[[#This Row],[Régime d''utilisation (Quotidien ? Oui ou Non)]]="Oui","Oui","Non")</f>
        <v>Non</v>
      </c>
      <c r="O269" s="72" t="str">
        <f>IF(Tableau1[[#This Row],[Régime d''utilisation (Quotidien ? Oui ou Non)]]="Oui","Oui","Non")</f>
        <v>Non</v>
      </c>
      <c r="P269" s="76"/>
      <c r="Q269" s="76"/>
      <c r="R269" s="76"/>
      <c r="S269" s="52" t="str">
        <f t="shared" si="9"/>
        <v>Compris entre 00h00 et 5h00</v>
      </c>
      <c r="T269" s="76"/>
      <c r="U269" s="53" t="str">
        <f t="shared" si="10"/>
        <v>Voyageur</v>
      </c>
      <c r="V269" s="76"/>
      <c r="W269" s="76"/>
      <c r="X269" s="76"/>
      <c r="Y269" s="76"/>
      <c r="Z269" s="76"/>
      <c r="AA269" s="76"/>
      <c r="AB269" s="53">
        <f>400</f>
        <v>400</v>
      </c>
      <c r="AC269" s="78" t="str">
        <f>IF(Tableau1[[#This Row],[Type de réponse]]='Paramètre (masquer)'!$A$10,Tableau1[[#This Row],[Période de début *]],"")</f>
        <v/>
      </c>
      <c r="AD269" s="78" t="str">
        <f>IF(Tableau1[[#This Row],[Type de réponse]]='Paramètre (masquer)'!$A$10,Tableau1[[#This Row],[Période de fin *]],"")</f>
        <v/>
      </c>
      <c r="AE269" s="78" t="str">
        <f>IF(Tableau1[[#This Row],[Type de réponse]]='Paramètre (masquer)'!$A$10,Tableau1[[#This Row],[Nuit
LU/MA]],"")</f>
        <v/>
      </c>
      <c r="AF269" s="78" t="str">
        <f>IF(Tableau1[[#This Row],[Type de réponse]]='Paramètre (masquer)'!$A$10,Tableau1[[#This Row],[Nuit
MA/ME]],"")</f>
        <v/>
      </c>
      <c r="AG269" s="78" t="str">
        <f>IF(Tableau1[[#This Row],[Type de réponse]]='Paramètre (masquer)'!$A$10,Tableau1[[#This Row],[Nuit
ME/JE]],"")</f>
        <v/>
      </c>
      <c r="AH269" s="78" t="str">
        <f>IF(Tableau1[[#This Row],[Type de réponse]]='Paramètre (masquer)'!$A$10,Tableau1[[#This Row],[Nuit JE/VE]],"")</f>
        <v/>
      </c>
      <c r="AI269" s="78" t="str">
        <f>IF(Tableau1[[#This Row],[Type de réponse]]='Paramètre (masquer)'!$A$10,Tableau1[[#This Row],[Nuit
VE/SA]],"")</f>
        <v/>
      </c>
      <c r="AJ269" s="78" t="str">
        <f>IF(Tableau1[[#This Row],[Type de réponse]]='Paramètre (masquer)'!$A$10,Tableau1[[#This Row],[Nuit
SA/DI]],"")</f>
        <v/>
      </c>
      <c r="AK269" s="78" t="str">
        <f>IF(Tableau1[[#This Row],[Type de réponse]]='Paramètre (masquer)'!$A$10,Tableau1[[#This Row],[Nuit
DI/LU]],"")</f>
        <v/>
      </c>
      <c r="AL269" s="76" t="str">
        <f>IF(Tableau1[[#This Row],[Nuit
LU /MA]]="Oui",0,IF(Tableau1[[#This Row],[Nuit
LU /MA]]="Non",1,""))</f>
        <v/>
      </c>
      <c r="AM269" s="76" t="str">
        <f>IF(Tableau1[[#This Row],[Nuit
MA/ ME]]="Oui",0,IF(Tableau1[[#This Row],[Nuit
MA/ ME]]="Non",1,""))</f>
        <v/>
      </c>
      <c r="AN269" s="76" t="str">
        <f>IF(Tableau1[[#This Row],[Nuit
ME/ JE]]="Oui",0,IF(Tableau1[[#This Row],[Nuit
ME/ JE]]="Non",1,""))</f>
        <v/>
      </c>
      <c r="AO269" s="76" t="str">
        <f>IF(Tableau1[[#This Row],[Nuit JE/ VE]]="Oui",0,IF(Tableau1[[#This Row],[Nuit JE/ VE]]="Non",1,""))</f>
        <v/>
      </c>
      <c r="AP269" s="76" t="str">
        <f>IF(Tableau1[[#This Row],[Nuit
VE/ SA]]="Oui",0,IF(Tableau1[[#This Row],[Nuit
VE/ SA]]="Non",1,""))</f>
        <v/>
      </c>
      <c r="AQ269" s="76" t="str">
        <f>IF(Tableau1[[#This Row],[Nuit
SA/ DI]]="Oui",0,IF(Tableau1[[#This Row],[Nuit
SA/ DI]]="Non",1,""))</f>
        <v/>
      </c>
      <c r="AR269" s="76" t="str">
        <f>IF(Tableau1[[#This Row],[Nuit
DI/ LU]]="Oui",0,IF(Tableau1[[#This Row],[Nuit
DI/ LU]]="Non",1,""))</f>
        <v/>
      </c>
      <c r="AS269" s="76" t="str">
        <f>IF(Tableau1[[#This Row],[Type de réponse]]='Paramètre (masquer)'!$A$10,Tableau1[[#This Row],[FE]],"")</f>
        <v/>
      </c>
      <c r="AT269" s="76" t="str">
        <f>_xlfn.CONCAT(Tableau1[[#This Row],[LUN]:[DIM]])</f>
        <v/>
      </c>
      <c r="AU269" s="79"/>
      <c r="AV2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9" s="76" t="e">
        <f>Tableau1[[#This Row],[Nbre de nuits sur la période]]*Tableau1[[#This Row],[Nombre de train accédant / nuit *]]</f>
        <v>#VALUE!</v>
      </c>
      <c r="AY269" s="76" t="e">
        <f>Tableau1[[#This Row],[Uo voies - nuit]]*((59*400/1000)+5)</f>
        <v>#VALUE!</v>
      </c>
    </row>
    <row r="270" spans="1:51" ht="15.75">
      <c r="A270" s="51">
        <f t="shared" si="11"/>
        <v>257</v>
      </c>
      <c r="B270" s="85"/>
      <c r="C270" s="52" t="str">
        <f>IFERROR(VLOOKUP(Tableau1[[#This Row],[Site *
Un fichier Excel par DT]],Tableau7[[#All],[Nom de la gare]:[EIC]],5,FALSE),"")</f>
        <v/>
      </c>
      <c r="D270" s="77"/>
      <c r="E270" s="74"/>
      <c r="F270" s="74"/>
      <c r="G270" s="76"/>
      <c r="H270" s="72" t="str">
        <f>IF(Tableau1[[#This Row],[Régime d''utilisation (Quotidien ? Oui ou Non)]]="Oui","Oui","Non")</f>
        <v>Non</v>
      </c>
      <c r="I270" s="72" t="str">
        <f>IF(Tableau1[[#This Row],[Régime d''utilisation (Quotidien ? Oui ou Non)]]="Oui","Oui","Non")</f>
        <v>Non</v>
      </c>
      <c r="J270" s="72" t="str">
        <f>IF(Tableau1[[#This Row],[Régime d''utilisation (Quotidien ? Oui ou Non)]]="Oui","Oui","Non")</f>
        <v>Non</v>
      </c>
      <c r="K270" s="72" t="str">
        <f>IF(Tableau1[[#This Row],[Régime d''utilisation (Quotidien ? Oui ou Non)]]="Oui","Oui","Non")</f>
        <v>Non</v>
      </c>
      <c r="L270" s="72" t="str">
        <f>IF(Tableau1[[#This Row],[Régime d''utilisation (Quotidien ? Oui ou Non)]]="Oui","Oui","Non")</f>
        <v>Non</v>
      </c>
      <c r="M270" s="72" t="str">
        <f>IF(Tableau1[[#This Row],[Régime d''utilisation (Quotidien ? Oui ou Non)]]="Oui","Oui","Non")</f>
        <v>Non</v>
      </c>
      <c r="N270" s="72" t="str">
        <f>IF(Tableau1[[#This Row],[Régime d''utilisation (Quotidien ? Oui ou Non)]]="Oui","Oui","Non")</f>
        <v>Non</v>
      </c>
      <c r="O270" s="72" t="str">
        <f>IF(Tableau1[[#This Row],[Régime d''utilisation (Quotidien ? Oui ou Non)]]="Oui","Oui","Non")</f>
        <v>Non</v>
      </c>
      <c r="P270" s="76"/>
      <c r="Q270" s="76"/>
      <c r="R270" s="76"/>
      <c r="S270" s="52" t="str">
        <f t="shared" ref="S270:S333" si="12">"Compris entre 00h00 et 5h00"</f>
        <v>Compris entre 00h00 et 5h00</v>
      </c>
      <c r="T270" s="76"/>
      <c r="U270" s="53" t="str">
        <f t="shared" ref="U270:U333" si="13">"Voyageur"</f>
        <v>Voyageur</v>
      </c>
      <c r="V270" s="76"/>
      <c r="W270" s="76"/>
      <c r="X270" s="76"/>
      <c r="Y270" s="76"/>
      <c r="Z270" s="76"/>
      <c r="AA270" s="76"/>
      <c r="AB270" s="53">
        <f>400</f>
        <v>400</v>
      </c>
      <c r="AC270" s="78" t="str">
        <f>IF(Tableau1[[#This Row],[Type de réponse]]='Paramètre (masquer)'!$A$10,Tableau1[[#This Row],[Période de début *]],"")</f>
        <v/>
      </c>
      <c r="AD270" s="78" t="str">
        <f>IF(Tableau1[[#This Row],[Type de réponse]]='Paramètre (masquer)'!$A$10,Tableau1[[#This Row],[Période de fin *]],"")</f>
        <v/>
      </c>
      <c r="AE270" s="78" t="str">
        <f>IF(Tableau1[[#This Row],[Type de réponse]]='Paramètre (masquer)'!$A$10,Tableau1[[#This Row],[Nuit
LU/MA]],"")</f>
        <v/>
      </c>
      <c r="AF270" s="78" t="str">
        <f>IF(Tableau1[[#This Row],[Type de réponse]]='Paramètre (masquer)'!$A$10,Tableau1[[#This Row],[Nuit
MA/ME]],"")</f>
        <v/>
      </c>
      <c r="AG270" s="78" t="str">
        <f>IF(Tableau1[[#This Row],[Type de réponse]]='Paramètre (masquer)'!$A$10,Tableau1[[#This Row],[Nuit
ME/JE]],"")</f>
        <v/>
      </c>
      <c r="AH270" s="78" t="str">
        <f>IF(Tableau1[[#This Row],[Type de réponse]]='Paramètre (masquer)'!$A$10,Tableau1[[#This Row],[Nuit JE/VE]],"")</f>
        <v/>
      </c>
      <c r="AI270" s="78" t="str">
        <f>IF(Tableau1[[#This Row],[Type de réponse]]='Paramètre (masquer)'!$A$10,Tableau1[[#This Row],[Nuit
VE/SA]],"")</f>
        <v/>
      </c>
      <c r="AJ270" s="78" t="str">
        <f>IF(Tableau1[[#This Row],[Type de réponse]]='Paramètre (masquer)'!$A$10,Tableau1[[#This Row],[Nuit
SA/DI]],"")</f>
        <v/>
      </c>
      <c r="AK270" s="78" t="str">
        <f>IF(Tableau1[[#This Row],[Type de réponse]]='Paramètre (masquer)'!$A$10,Tableau1[[#This Row],[Nuit
DI/LU]],"")</f>
        <v/>
      </c>
      <c r="AL270" s="76" t="str">
        <f>IF(Tableau1[[#This Row],[Nuit
LU /MA]]="Oui",0,IF(Tableau1[[#This Row],[Nuit
LU /MA]]="Non",1,""))</f>
        <v/>
      </c>
      <c r="AM270" s="76" t="str">
        <f>IF(Tableau1[[#This Row],[Nuit
MA/ ME]]="Oui",0,IF(Tableau1[[#This Row],[Nuit
MA/ ME]]="Non",1,""))</f>
        <v/>
      </c>
      <c r="AN270" s="76" t="str">
        <f>IF(Tableau1[[#This Row],[Nuit
ME/ JE]]="Oui",0,IF(Tableau1[[#This Row],[Nuit
ME/ JE]]="Non",1,""))</f>
        <v/>
      </c>
      <c r="AO270" s="76" t="str">
        <f>IF(Tableau1[[#This Row],[Nuit JE/ VE]]="Oui",0,IF(Tableau1[[#This Row],[Nuit JE/ VE]]="Non",1,""))</f>
        <v/>
      </c>
      <c r="AP270" s="76" t="str">
        <f>IF(Tableau1[[#This Row],[Nuit
VE/ SA]]="Oui",0,IF(Tableau1[[#This Row],[Nuit
VE/ SA]]="Non",1,""))</f>
        <v/>
      </c>
      <c r="AQ270" s="76" t="str">
        <f>IF(Tableau1[[#This Row],[Nuit
SA/ DI]]="Oui",0,IF(Tableau1[[#This Row],[Nuit
SA/ DI]]="Non",1,""))</f>
        <v/>
      </c>
      <c r="AR270" s="76" t="str">
        <f>IF(Tableau1[[#This Row],[Nuit
DI/ LU]]="Oui",0,IF(Tableau1[[#This Row],[Nuit
DI/ LU]]="Non",1,""))</f>
        <v/>
      </c>
      <c r="AS270" s="76" t="str">
        <f>IF(Tableau1[[#This Row],[Type de réponse]]='Paramètre (masquer)'!$A$10,Tableau1[[#This Row],[FE]],"")</f>
        <v/>
      </c>
      <c r="AT270" s="76" t="str">
        <f>_xlfn.CONCAT(Tableau1[[#This Row],[LUN]:[DIM]])</f>
        <v/>
      </c>
      <c r="AU270" s="79"/>
      <c r="AV2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0" s="76" t="e">
        <f>Tableau1[[#This Row],[Nbre de nuits sur la période]]*Tableau1[[#This Row],[Nombre de train accédant / nuit *]]</f>
        <v>#VALUE!</v>
      </c>
      <c r="AY270" s="76" t="e">
        <f>Tableau1[[#This Row],[Uo voies - nuit]]*((59*400/1000)+5)</f>
        <v>#VALUE!</v>
      </c>
    </row>
    <row r="271" spans="1:51" ht="15.75">
      <c r="A271" s="51">
        <f t="shared" ref="A271:A334" si="14">1+A270</f>
        <v>258</v>
      </c>
      <c r="B271" s="85"/>
      <c r="C271" s="52" t="str">
        <f>IFERROR(VLOOKUP(Tableau1[[#This Row],[Site *
Un fichier Excel par DT]],Tableau7[[#All],[Nom de la gare]:[EIC]],5,FALSE),"")</f>
        <v/>
      </c>
      <c r="D271" s="77"/>
      <c r="E271" s="74"/>
      <c r="F271" s="74"/>
      <c r="G271" s="76"/>
      <c r="H271" s="72" t="str">
        <f>IF(Tableau1[[#This Row],[Régime d''utilisation (Quotidien ? Oui ou Non)]]="Oui","Oui","Non")</f>
        <v>Non</v>
      </c>
      <c r="I271" s="72" t="str">
        <f>IF(Tableau1[[#This Row],[Régime d''utilisation (Quotidien ? Oui ou Non)]]="Oui","Oui","Non")</f>
        <v>Non</v>
      </c>
      <c r="J271" s="72" t="str">
        <f>IF(Tableau1[[#This Row],[Régime d''utilisation (Quotidien ? Oui ou Non)]]="Oui","Oui","Non")</f>
        <v>Non</v>
      </c>
      <c r="K271" s="72" t="str">
        <f>IF(Tableau1[[#This Row],[Régime d''utilisation (Quotidien ? Oui ou Non)]]="Oui","Oui","Non")</f>
        <v>Non</v>
      </c>
      <c r="L271" s="72" t="str">
        <f>IF(Tableau1[[#This Row],[Régime d''utilisation (Quotidien ? Oui ou Non)]]="Oui","Oui","Non")</f>
        <v>Non</v>
      </c>
      <c r="M271" s="72" t="str">
        <f>IF(Tableau1[[#This Row],[Régime d''utilisation (Quotidien ? Oui ou Non)]]="Oui","Oui","Non")</f>
        <v>Non</v>
      </c>
      <c r="N271" s="72" t="str">
        <f>IF(Tableau1[[#This Row],[Régime d''utilisation (Quotidien ? Oui ou Non)]]="Oui","Oui","Non")</f>
        <v>Non</v>
      </c>
      <c r="O271" s="72" t="str">
        <f>IF(Tableau1[[#This Row],[Régime d''utilisation (Quotidien ? Oui ou Non)]]="Oui","Oui","Non")</f>
        <v>Non</v>
      </c>
      <c r="P271" s="76"/>
      <c r="Q271" s="76"/>
      <c r="R271" s="76"/>
      <c r="S271" s="52" t="str">
        <f t="shared" si="12"/>
        <v>Compris entre 00h00 et 5h00</v>
      </c>
      <c r="T271" s="76"/>
      <c r="U271" s="53" t="str">
        <f t="shared" si="13"/>
        <v>Voyageur</v>
      </c>
      <c r="V271" s="76"/>
      <c r="W271" s="76"/>
      <c r="X271" s="76"/>
      <c r="Y271" s="76"/>
      <c r="Z271" s="76"/>
      <c r="AA271" s="76"/>
      <c r="AB271" s="53">
        <f>400</f>
        <v>400</v>
      </c>
      <c r="AC271" s="78" t="str">
        <f>IF(Tableau1[[#This Row],[Type de réponse]]='Paramètre (masquer)'!$A$10,Tableau1[[#This Row],[Période de début *]],"")</f>
        <v/>
      </c>
      <c r="AD271" s="78" t="str">
        <f>IF(Tableau1[[#This Row],[Type de réponse]]='Paramètre (masquer)'!$A$10,Tableau1[[#This Row],[Période de fin *]],"")</f>
        <v/>
      </c>
      <c r="AE271" s="78" t="str">
        <f>IF(Tableau1[[#This Row],[Type de réponse]]='Paramètre (masquer)'!$A$10,Tableau1[[#This Row],[Nuit
LU/MA]],"")</f>
        <v/>
      </c>
      <c r="AF271" s="78" t="str">
        <f>IF(Tableau1[[#This Row],[Type de réponse]]='Paramètre (masquer)'!$A$10,Tableau1[[#This Row],[Nuit
MA/ME]],"")</f>
        <v/>
      </c>
      <c r="AG271" s="78" t="str">
        <f>IF(Tableau1[[#This Row],[Type de réponse]]='Paramètre (masquer)'!$A$10,Tableau1[[#This Row],[Nuit
ME/JE]],"")</f>
        <v/>
      </c>
      <c r="AH271" s="78" t="str">
        <f>IF(Tableau1[[#This Row],[Type de réponse]]='Paramètre (masquer)'!$A$10,Tableau1[[#This Row],[Nuit JE/VE]],"")</f>
        <v/>
      </c>
      <c r="AI271" s="78" t="str">
        <f>IF(Tableau1[[#This Row],[Type de réponse]]='Paramètre (masquer)'!$A$10,Tableau1[[#This Row],[Nuit
VE/SA]],"")</f>
        <v/>
      </c>
      <c r="AJ271" s="78" t="str">
        <f>IF(Tableau1[[#This Row],[Type de réponse]]='Paramètre (masquer)'!$A$10,Tableau1[[#This Row],[Nuit
SA/DI]],"")</f>
        <v/>
      </c>
      <c r="AK271" s="78" t="str">
        <f>IF(Tableau1[[#This Row],[Type de réponse]]='Paramètre (masquer)'!$A$10,Tableau1[[#This Row],[Nuit
DI/LU]],"")</f>
        <v/>
      </c>
      <c r="AL271" s="76" t="str">
        <f>IF(Tableau1[[#This Row],[Nuit
LU /MA]]="Oui",0,IF(Tableau1[[#This Row],[Nuit
LU /MA]]="Non",1,""))</f>
        <v/>
      </c>
      <c r="AM271" s="76" t="str">
        <f>IF(Tableau1[[#This Row],[Nuit
MA/ ME]]="Oui",0,IF(Tableau1[[#This Row],[Nuit
MA/ ME]]="Non",1,""))</f>
        <v/>
      </c>
      <c r="AN271" s="76" t="str">
        <f>IF(Tableau1[[#This Row],[Nuit
ME/ JE]]="Oui",0,IF(Tableau1[[#This Row],[Nuit
ME/ JE]]="Non",1,""))</f>
        <v/>
      </c>
      <c r="AO271" s="76" t="str">
        <f>IF(Tableau1[[#This Row],[Nuit JE/ VE]]="Oui",0,IF(Tableau1[[#This Row],[Nuit JE/ VE]]="Non",1,""))</f>
        <v/>
      </c>
      <c r="AP271" s="76" t="str">
        <f>IF(Tableau1[[#This Row],[Nuit
VE/ SA]]="Oui",0,IF(Tableau1[[#This Row],[Nuit
VE/ SA]]="Non",1,""))</f>
        <v/>
      </c>
      <c r="AQ271" s="76" t="str">
        <f>IF(Tableau1[[#This Row],[Nuit
SA/ DI]]="Oui",0,IF(Tableau1[[#This Row],[Nuit
SA/ DI]]="Non",1,""))</f>
        <v/>
      </c>
      <c r="AR271" s="76" t="str">
        <f>IF(Tableau1[[#This Row],[Nuit
DI/ LU]]="Oui",0,IF(Tableau1[[#This Row],[Nuit
DI/ LU]]="Non",1,""))</f>
        <v/>
      </c>
      <c r="AS271" s="76" t="str">
        <f>IF(Tableau1[[#This Row],[Type de réponse]]='Paramètre (masquer)'!$A$10,Tableau1[[#This Row],[FE]],"")</f>
        <v/>
      </c>
      <c r="AT271" s="76" t="str">
        <f>_xlfn.CONCAT(Tableau1[[#This Row],[LUN]:[DIM]])</f>
        <v/>
      </c>
      <c r="AU271" s="79"/>
      <c r="AV2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1" s="76" t="e">
        <f>Tableau1[[#This Row],[Nbre de nuits sur la période]]*Tableau1[[#This Row],[Nombre de train accédant / nuit *]]</f>
        <v>#VALUE!</v>
      </c>
      <c r="AY271" s="76" t="e">
        <f>Tableau1[[#This Row],[Uo voies - nuit]]*((59*400/1000)+5)</f>
        <v>#VALUE!</v>
      </c>
    </row>
    <row r="272" spans="1:51" ht="15.75">
      <c r="A272" s="51">
        <f t="shared" si="14"/>
        <v>259</v>
      </c>
      <c r="B272" s="85"/>
      <c r="C272" s="52" t="str">
        <f>IFERROR(VLOOKUP(Tableau1[[#This Row],[Site *
Un fichier Excel par DT]],Tableau7[[#All],[Nom de la gare]:[EIC]],5,FALSE),"")</f>
        <v/>
      </c>
      <c r="D272" s="77"/>
      <c r="E272" s="74"/>
      <c r="F272" s="74"/>
      <c r="G272" s="76"/>
      <c r="H272" s="72" t="str">
        <f>IF(Tableau1[[#This Row],[Régime d''utilisation (Quotidien ? Oui ou Non)]]="Oui","Oui","Non")</f>
        <v>Non</v>
      </c>
      <c r="I272" s="72" t="str">
        <f>IF(Tableau1[[#This Row],[Régime d''utilisation (Quotidien ? Oui ou Non)]]="Oui","Oui","Non")</f>
        <v>Non</v>
      </c>
      <c r="J272" s="72" t="str">
        <f>IF(Tableau1[[#This Row],[Régime d''utilisation (Quotidien ? Oui ou Non)]]="Oui","Oui","Non")</f>
        <v>Non</v>
      </c>
      <c r="K272" s="72" t="str">
        <f>IF(Tableau1[[#This Row],[Régime d''utilisation (Quotidien ? Oui ou Non)]]="Oui","Oui","Non")</f>
        <v>Non</v>
      </c>
      <c r="L272" s="72" t="str">
        <f>IF(Tableau1[[#This Row],[Régime d''utilisation (Quotidien ? Oui ou Non)]]="Oui","Oui","Non")</f>
        <v>Non</v>
      </c>
      <c r="M272" s="72" t="str">
        <f>IF(Tableau1[[#This Row],[Régime d''utilisation (Quotidien ? Oui ou Non)]]="Oui","Oui","Non")</f>
        <v>Non</v>
      </c>
      <c r="N272" s="72" t="str">
        <f>IF(Tableau1[[#This Row],[Régime d''utilisation (Quotidien ? Oui ou Non)]]="Oui","Oui","Non")</f>
        <v>Non</v>
      </c>
      <c r="O272" s="72" t="str">
        <f>IF(Tableau1[[#This Row],[Régime d''utilisation (Quotidien ? Oui ou Non)]]="Oui","Oui","Non")</f>
        <v>Non</v>
      </c>
      <c r="P272" s="76"/>
      <c r="Q272" s="76"/>
      <c r="R272" s="76"/>
      <c r="S272" s="52" t="str">
        <f t="shared" si="12"/>
        <v>Compris entre 00h00 et 5h00</v>
      </c>
      <c r="T272" s="76"/>
      <c r="U272" s="53" t="str">
        <f t="shared" si="13"/>
        <v>Voyageur</v>
      </c>
      <c r="V272" s="76"/>
      <c r="W272" s="76"/>
      <c r="X272" s="76"/>
      <c r="Y272" s="76"/>
      <c r="Z272" s="76"/>
      <c r="AA272" s="76"/>
      <c r="AB272" s="53">
        <f>400</f>
        <v>400</v>
      </c>
      <c r="AC272" s="78" t="str">
        <f>IF(Tableau1[[#This Row],[Type de réponse]]='Paramètre (masquer)'!$A$10,Tableau1[[#This Row],[Période de début *]],"")</f>
        <v/>
      </c>
      <c r="AD272" s="78" t="str">
        <f>IF(Tableau1[[#This Row],[Type de réponse]]='Paramètre (masquer)'!$A$10,Tableau1[[#This Row],[Période de fin *]],"")</f>
        <v/>
      </c>
      <c r="AE272" s="78" t="str">
        <f>IF(Tableau1[[#This Row],[Type de réponse]]='Paramètre (masquer)'!$A$10,Tableau1[[#This Row],[Nuit
LU/MA]],"")</f>
        <v/>
      </c>
      <c r="AF272" s="78" t="str">
        <f>IF(Tableau1[[#This Row],[Type de réponse]]='Paramètre (masquer)'!$A$10,Tableau1[[#This Row],[Nuit
MA/ME]],"")</f>
        <v/>
      </c>
      <c r="AG272" s="78" t="str">
        <f>IF(Tableau1[[#This Row],[Type de réponse]]='Paramètre (masquer)'!$A$10,Tableau1[[#This Row],[Nuit
ME/JE]],"")</f>
        <v/>
      </c>
      <c r="AH272" s="78" t="str">
        <f>IF(Tableau1[[#This Row],[Type de réponse]]='Paramètre (masquer)'!$A$10,Tableau1[[#This Row],[Nuit JE/VE]],"")</f>
        <v/>
      </c>
      <c r="AI272" s="78" t="str">
        <f>IF(Tableau1[[#This Row],[Type de réponse]]='Paramètre (masquer)'!$A$10,Tableau1[[#This Row],[Nuit
VE/SA]],"")</f>
        <v/>
      </c>
      <c r="AJ272" s="78" t="str">
        <f>IF(Tableau1[[#This Row],[Type de réponse]]='Paramètre (masquer)'!$A$10,Tableau1[[#This Row],[Nuit
SA/DI]],"")</f>
        <v/>
      </c>
      <c r="AK272" s="78" t="str">
        <f>IF(Tableau1[[#This Row],[Type de réponse]]='Paramètre (masquer)'!$A$10,Tableau1[[#This Row],[Nuit
DI/LU]],"")</f>
        <v/>
      </c>
      <c r="AL272" s="76" t="str">
        <f>IF(Tableau1[[#This Row],[Nuit
LU /MA]]="Oui",0,IF(Tableau1[[#This Row],[Nuit
LU /MA]]="Non",1,""))</f>
        <v/>
      </c>
      <c r="AM272" s="76" t="str">
        <f>IF(Tableau1[[#This Row],[Nuit
MA/ ME]]="Oui",0,IF(Tableau1[[#This Row],[Nuit
MA/ ME]]="Non",1,""))</f>
        <v/>
      </c>
      <c r="AN272" s="76" t="str">
        <f>IF(Tableau1[[#This Row],[Nuit
ME/ JE]]="Oui",0,IF(Tableau1[[#This Row],[Nuit
ME/ JE]]="Non",1,""))</f>
        <v/>
      </c>
      <c r="AO272" s="76" t="str">
        <f>IF(Tableau1[[#This Row],[Nuit JE/ VE]]="Oui",0,IF(Tableau1[[#This Row],[Nuit JE/ VE]]="Non",1,""))</f>
        <v/>
      </c>
      <c r="AP272" s="76" t="str">
        <f>IF(Tableau1[[#This Row],[Nuit
VE/ SA]]="Oui",0,IF(Tableau1[[#This Row],[Nuit
VE/ SA]]="Non",1,""))</f>
        <v/>
      </c>
      <c r="AQ272" s="76" t="str">
        <f>IF(Tableau1[[#This Row],[Nuit
SA/ DI]]="Oui",0,IF(Tableau1[[#This Row],[Nuit
SA/ DI]]="Non",1,""))</f>
        <v/>
      </c>
      <c r="AR272" s="76" t="str">
        <f>IF(Tableau1[[#This Row],[Nuit
DI/ LU]]="Oui",0,IF(Tableau1[[#This Row],[Nuit
DI/ LU]]="Non",1,""))</f>
        <v/>
      </c>
      <c r="AS272" s="76" t="str">
        <f>IF(Tableau1[[#This Row],[Type de réponse]]='Paramètre (masquer)'!$A$10,Tableau1[[#This Row],[FE]],"")</f>
        <v/>
      </c>
      <c r="AT272" s="76" t="str">
        <f>_xlfn.CONCAT(Tableau1[[#This Row],[LUN]:[DIM]])</f>
        <v/>
      </c>
      <c r="AU272" s="79"/>
      <c r="AV2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2" s="76" t="e">
        <f>Tableau1[[#This Row],[Nbre de nuits sur la période]]*Tableau1[[#This Row],[Nombre de train accédant / nuit *]]</f>
        <v>#VALUE!</v>
      </c>
      <c r="AY272" s="76" t="e">
        <f>Tableau1[[#This Row],[Uo voies - nuit]]*((59*400/1000)+5)</f>
        <v>#VALUE!</v>
      </c>
    </row>
    <row r="273" spans="1:51" ht="15.75">
      <c r="A273" s="51">
        <f t="shared" si="14"/>
        <v>260</v>
      </c>
      <c r="B273" s="85"/>
      <c r="C273" s="52" t="str">
        <f>IFERROR(VLOOKUP(Tableau1[[#This Row],[Site *
Un fichier Excel par DT]],Tableau7[[#All],[Nom de la gare]:[EIC]],5,FALSE),"")</f>
        <v/>
      </c>
      <c r="D273" s="77"/>
      <c r="E273" s="74"/>
      <c r="F273" s="74"/>
      <c r="G273" s="76"/>
      <c r="H273" s="72" t="str">
        <f>IF(Tableau1[[#This Row],[Régime d''utilisation (Quotidien ? Oui ou Non)]]="Oui","Oui","Non")</f>
        <v>Non</v>
      </c>
      <c r="I273" s="72" t="str">
        <f>IF(Tableau1[[#This Row],[Régime d''utilisation (Quotidien ? Oui ou Non)]]="Oui","Oui","Non")</f>
        <v>Non</v>
      </c>
      <c r="J273" s="72" t="str">
        <f>IF(Tableau1[[#This Row],[Régime d''utilisation (Quotidien ? Oui ou Non)]]="Oui","Oui","Non")</f>
        <v>Non</v>
      </c>
      <c r="K273" s="72" t="str">
        <f>IF(Tableau1[[#This Row],[Régime d''utilisation (Quotidien ? Oui ou Non)]]="Oui","Oui","Non")</f>
        <v>Non</v>
      </c>
      <c r="L273" s="72" t="str">
        <f>IF(Tableau1[[#This Row],[Régime d''utilisation (Quotidien ? Oui ou Non)]]="Oui","Oui","Non")</f>
        <v>Non</v>
      </c>
      <c r="M273" s="72" t="str">
        <f>IF(Tableau1[[#This Row],[Régime d''utilisation (Quotidien ? Oui ou Non)]]="Oui","Oui","Non")</f>
        <v>Non</v>
      </c>
      <c r="N273" s="72" t="str">
        <f>IF(Tableau1[[#This Row],[Régime d''utilisation (Quotidien ? Oui ou Non)]]="Oui","Oui","Non")</f>
        <v>Non</v>
      </c>
      <c r="O273" s="72" t="str">
        <f>IF(Tableau1[[#This Row],[Régime d''utilisation (Quotidien ? Oui ou Non)]]="Oui","Oui","Non")</f>
        <v>Non</v>
      </c>
      <c r="P273" s="76"/>
      <c r="Q273" s="76"/>
      <c r="R273" s="76"/>
      <c r="S273" s="52" t="str">
        <f t="shared" si="12"/>
        <v>Compris entre 00h00 et 5h00</v>
      </c>
      <c r="T273" s="76"/>
      <c r="U273" s="53" t="str">
        <f t="shared" si="13"/>
        <v>Voyageur</v>
      </c>
      <c r="V273" s="76"/>
      <c r="W273" s="76"/>
      <c r="X273" s="76"/>
      <c r="Y273" s="76"/>
      <c r="Z273" s="76"/>
      <c r="AA273" s="76"/>
      <c r="AB273" s="53">
        <f>400</f>
        <v>400</v>
      </c>
      <c r="AC273" s="78" t="str">
        <f>IF(Tableau1[[#This Row],[Type de réponse]]='Paramètre (masquer)'!$A$10,Tableau1[[#This Row],[Période de début *]],"")</f>
        <v/>
      </c>
      <c r="AD273" s="78" t="str">
        <f>IF(Tableau1[[#This Row],[Type de réponse]]='Paramètre (masquer)'!$A$10,Tableau1[[#This Row],[Période de fin *]],"")</f>
        <v/>
      </c>
      <c r="AE273" s="78" t="str">
        <f>IF(Tableau1[[#This Row],[Type de réponse]]='Paramètre (masquer)'!$A$10,Tableau1[[#This Row],[Nuit
LU/MA]],"")</f>
        <v/>
      </c>
      <c r="AF273" s="78" t="str">
        <f>IF(Tableau1[[#This Row],[Type de réponse]]='Paramètre (masquer)'!$A$10,Tableau1[[#This Row],[Nuit
MA/ME]],"")</f>
        <v/>
      </c>
      <c r="AG273" s="78" t="str">
        <f>IF(Tableau1[[#This Row],[Type de réponse]]='Paramètre (masquer)'!$A$10,Tableau1[[#This Row],[Nuit
ME/JE]],"")</f>
        <v/>
      </c>
      <c r="AH273" s="78" t="str">
        <f>IF(Tableau1[[#This Row],[Type de réponse]]='Paramètre (masquer)'!$A$10,Tableau1[[#This Row],[Nuit JE/VE]],"")</f>
        <v/>
      </c>
      <c r="AI273" s="78" t="str">
        <f>IF(Tableau1[[#This Row],[Type de réponse]]='Paramètre (masquer)'!$A$10,Tableau1[[#This Row],[Nuit
VE/SA]],"")</f>
        <v/>
      </c>
      <c r="AJ273" s="78" t="str">
        <f>IF(Tableau1[[#This Row],[Type de réponse]]='Paramètre (masquer)'!$A$10,Tableau1[[#This Row],[Nuit
SA/DI]],"")</f>
        <v/>
      </c>
      <c r="AK273" s="78" t="str">
        <f>IF(Tableau1[[#This Row],[Type de réponse]]='Paramètre (masquer)'!$A$10,Tableau1[[#This Row],[Nuit
DI/LU]],"")</f>
        <v/>
      </c>
      <c r="AL273" s="76" t="str">
        <f>IF(Tableau1[[#This Row],[Nuit
LU /MA]]="Oui",0,IF(Tableau1[[#This Row],[Nuit
LU /MA]]="Non",1,""))</f>
        <v/>
      </c>
      <c r="AM273" s="76" t="str">
        <f>IF(Tableau1[[#This Row],[Nuit
MA/ ME]]="Oui",0,IF(Tableau1[[#This Row],[Nuit
MA/ ME]]="Non",1,""))</f>
        <v/>
      </c>
      <c r="AN273" s="76" t="str">
        <f>IF(Tableau1[[#This Row],[Nuit
ME/ JE]]="Oui",0,IF(Tableau1[[#This Row],[Nuit
ME/ JE]]="Non",1,""))</f>
        <v/>
      </c>
      <c r="AO273" s="76" t="str">
        <f>IF(Tableau1[[#This Row],[Nuit JE/ VE]]="Oui",0,IF(Tableau1[[#This Row],[Nuit JE/ VE]]="Non",1,""))</f>
        <v/>
      </c>
      <c r="AP273" s="76" t="str">
        <f>IF(Tableau1[[#This Row],[Nuit
VE/ SA]]="Oui",0,IF(Tableau1[[#This Row],[Nuit
VE/ SA]]="Non",1,""))</f>
        <v/>
      </c>
      <c r="AQ273" s="76" t="str">
        <f>IF(Tableau1[[#This Row],[Nuit
SA/ DI]]="Oui",0,IF(Tableau1[[#This Row],[Nuit
SA/ DI]]="Non",1,""))</f>
        <v/>
      </c>
      <c r="AR273" s="76" t="str">
        <f>IF(Tableau1[[#This Row],[Nuit
DI/ LU]]="Oui",0,IF(Tableau1[[#This Row],[Nuit
DI/ LU]]="Non",1,""))</f>
        <v/>
      </c>
      <c r="AS273" s="76" t="str">
        <f>IF(Tableau1[[#This Row],[Type de réponse]]='Paramètre (masquer)'!$A$10,Tableau1[[#This Row],[FE]],"")</f>
        <v/>
      </c>
      <c r="AT273" s="76" t="str">
        <f>_xlfn.CONCAT(Tableau1[[#This Row],[LUN]:[DIM]])</f>
        <v/>
      </c>
      <c r="AU273" s="79"/>
      <c r="AV2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3" s="76" t="e">
        <f>Tableau1[[#This Row],[Nbre de nuits sur la période]]*Tableau1[[#This Row],[Nombre de train accédant / nuit *]]</f>
        <v>#VALUE!</v>
      </c>
      <c r="AY273" s="76" t="e">
        <f>Tableau1[[#This Row],[Uo voies - nuit]]*((59*400/1000)+5)</f>
        <v>#VALUE!</v>
      </c>
    </row>
    <row r="274" spans="1:51" ht="15.75">
      <c r="A274" s="51">
        <f t="shared" si="14"/>
        <v>261</v>
      </c>
      <c r="B274" s="85"/>
      <c r="C274" s="52" t="str">
        <f>IFERROR(VLOOKUP(Tableau1[[#This Row],[Site *
Un fichier Excel par DT]],Tableau7[[#All],[Nom de la gare]:[EIC]],5,FALSE),"")</f>
        <v/>
      </c>
      <c r="D274" s="77"/>
      <c r="E274" s="74"/>
      <c r="F274" s="74"/>
      <c r="G274" s="76"/>
      <c r="H274" s="72" t="str">
        <f>IF(Tableau1[[#This Row],[Régime d''utilisation (Quotidien ? Oui ou Non)]]="Oui","Oui","Non")</f>
        <v>Non</v>
      </c>
      <c r="I274" s="72" t="str">
        <f>IF(Tableau1[[#This Row],[Régime d''utilisation (Quotidien ? Oui ou Non)]]="Oui","Oui","Non")</f>
        <v>Non</v>
      </c>
      <c r="J274" s="72" t="str">
        <f>IF(Tableau1[[#This Row],[Régime d''utilisation (Quotidien ? Oui ou Non)]]="Oui","Oui","Non")</f>
        <v>Non</v>
      </c>
      <c r="K274" s="72" t="str">
        <f>IF(Tableau1[[#This Row],[Régime d''utilisation (Quotidien ? Oui ou Non)]]="Oui","Oui","Non")</f>
        <v>Non</v>
      </c>
      <c r="L274" s="72" t="str">
        <f>IF(Tableau1[[#This Row],[Régime d''utilisation (Quotidien ? Oui ou Non)]]="Oui","Oui","Non")</f>
        <v>Non</v>
      </c>
      <c r="M274" s="72" t="str">
        <f>IF(Tableau1[[#This Row],[Régime d''utilisation (Quotidien ? Oui ou Non)]]="Oui","Oui","Non")</f>
        <v>Non</v>
      </c>
      <c r="N274" s="72" t="str">
        <f>IF(Tableau1[[#This Row],[Régime d''utilisation (Quotidien ? Oui ou Non)]]="Oui","Oui","Non")</f>
        <v>Non</v>
      </c>
      <c r="O274" s="72" t="str">
        <f>IF(Tableau1[[#This Row],[Régime d''utilisation (Quotidien ? Oui ou Non)]]="Oui","Oui","Non")</f>
        <v>Non</v>
      </c>
      <c r="P274" s="76"/>
      <c r="Q274" s="76"/>
      <c r="R274" s="76"/>
      <c r="S274" s="52" t="str">
        <f t="shared" si="12"/>
        <v>Compris entre 00h00 et 5h00</v>
      </c>
      <c r="T274" s="76"/>
      <c r="U274" s="53" t="str">
        <f t="shared" si="13"/>
        <v>Voyageur</v>
      </c>
      <c r="V274" s="76"/>
      <c r="W274" s="76"/>
      <c r="X274" s="76"/>
      <c r="Y274" s="76"/>
      <c r="Z274" s="76"/>
      <c r="AA274" s="76"/>
      <c r="AB274" s="53">
        <f>400</f>
        <v>400</v>
      </c>
      <c r="AC274" s="78" t="str">
        <f>IF(Tableau1[[#This Row],[Type de réponse]]='Paramètre (masquer)'!$A$10,Tableau1[[#This Row],[Période de début *]],"")</f>
        <v/>
      </c>
      <c r="AD274" s="78" t="str">
        <f>IF(Tableau1[[#This Row],[Type de réponse]]='Paramètre (masquer)'!$A$10,Tableau1[[#This Row],[Période de fin *]],"")</f>
        <v/>
      </c>
      <c r="AE274" s="78" t="str">
        <f>IF(Tableau1[[#This Row],[Type de réponse]]='Paramètre (masquer)'!$A$10,Tableau1[[#This Row],[Nuit
LU/MA]],"")</f>
        <v/>
      </c>
      <c r="AF274" s="78" t="str">
        <f>IF(Tableau1[[#This Row],[Type de réponse]]='Paramètre (masquer)'!$A$10,Tableau1[[#This Row],[Nuit
MA/ME]],"")</f>
        <v/>
      </c>
      <c r="AG274" s="78" t="str">
        <f>IF(Tableau1[[#This Row],[Type de réponse]]='Paramètre (masquer)'!$A$10,Tableau1[[#This Row],[Nuit
ME/JE]],"")</f>
        <v/>
      </c>
      <c r="AH274" s="78" t="str">
        <f>IF(Tableau1[[#This Row],[Type de réponse]]='Paramètre (masquer)'!$A$10,Tableau1[[#This Row],[Nuit JE/VE]],"")</f>
        <v/>
      </c>
      <c r="AI274" s="78" t="str">
        <f>IF(Tableau1[[#This Row],[Type de réponse]]='Paramètre (masquer)'!$A$10,Tableau1[[#This Row],[Nuit
VE/SA]],"")</f>
        <v/>
      </c>
      <c r="AJ274" s="78" t="str">
        <f>IF(Tableau1[[#This Row],[Type de réponse]]='Paramètre (masquer)'!$A$10,Tableau1[[#This Row],[Nuit
SA/DI]],"")</f>
        <v/>
      </c>
      <c r="AK274" s="78" t="str">
        <f>IF(Tableau1[[#This Row],[Type de réponse]]='Paramètre (masquer)'!$A$10,Tableau1[[#This Row],[Nuit
DI/LU]],"")</f>
        <v/>
      </c>
      <c r="AL274" s="76" t="str">
        <f>IF(Tableau1[[#This Row],[Nuit
LU /MA]]="Oui",0,IF(Tableau1[[#This Row],[Nuit
LU /MA]]="Non",1,""))</f>
        <v/>
      </c>
      <c r="AM274" s="76" t="str">
        <f>IF(Tableau1[[#This Row],[Nuit
MA/ ME]]="Oui",0,IF(Tableau1[[#This Row],[Nuit
MA/ ME]]="Non",1,""))</f>
        <v/>
      </c>
      <c r="AN274" s="76" t="str">
        <f>IF(Tableau1[[#This Row],[Nuit
ME/ JE]]="Oui",0,IF(Tableau1[[#This Row],[Nuit
ME/ JE]]="Non",1,""))</f>
        <v/>
      </c>
      <c r="AO274" s="76" t="str">
        <f>IF(Tableau1[[#This Row],[Nuit JE/ VE]]="Oui",0,IF(Tableau1[[#This Row],[Nuit JE/ VE]]="Non",1,""))</f>
        <v/>
      </c>
      <c r="AP274" s="76" t="str">
        <f>IF(Tableau1[[#This Row],[Nuit
VE/ SA]]="Oui",0,IF(Tableau1[[#This Row],[Nuit
VE/ SA]]="Non",1,""))</f>
        <v/>
      </c>
      <c r="AQ274" s="76" t="str">
        <f>IF(Tableau1[[#This Row],[Nuit
SA/ DI]]="Oui",0,IF(Tableau1[[#This Row],[Nuit
SA/ DI]]="Non",1,""))</f>
        <v/>
      </c>
      <c r="AR274" s="76" t="str">
        <f>IF(Tableau1[[#This Row],[Nuit
DI/ LU]]="Oui",0,IF(Tableau1[[#This Row],[Nuit
DI/ LU]]="Non",1,""))</f>
        <v/>
      </c>
      <c r="AS274" s="76" t="str">
        <f>IF(Tableau1[[#This Row],[Type de réponse]]='Paramètre (masquer)'!$A$10,Tableau1[[#This Row],[FE]],"")</f>
        <v/>
      </c>
      <c r="AT274" s="76" t="str">
        <f>_xlfn.CONCAT(Tableau1[[#This Row],[LUN]:[DIM]])</f>
        <v/>
      </c>
      <c r="AU274" s="79"/>
      <c r="AV2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4" s="76" t="e">
        <f>Tableau1[[#This Row],[Nbre de nuits sur la période]]*Tableau1[[#This Row],[Nombre de train accédant / nuit *]]</f>
        <v>#VALUE!</v>
      </c>
      <c r="AY274" s="76" t="e">
        <f>Tableau1[[#This Row],[Uo voies - nuit]]*((59*400/1000)+5)</f>
        <v>#VALUE!</v>
      </c>
    </row>
    <row r="275" spans="1:51" ht="15.75">
      <c r="A275" s="51">
        <f t="shared" si="14"/>
        <v>262</v>
      </c>
      <c r="B275" s="85"/>
      <c r="C275" s="52" t="str">
        <f>IFERROR(VLOOKUP(Tableau1[[#This Row],[Site *
Un fichier Excel par DT]],Tableau7[[#All],[Nom de la gare]:[EIC]],5,FALSE),"")</f>
        <v/>
      </c>
      <c r="D275" s="77"/>
      <c r="E275" s="74"/>
      <c r="F275" s="74"/>
      <c r="G275" s="76"/>
      <c r="H275" s="72" t="str">
        <f>IF(Tableau1[[#This Row],[Régime d''utilisation (Quotidien ? Oui ou Non)]]="Oui","Oui","Non")</f>
        <v>Non</v>
      </c>
      <c r="I275" s="72" t="str">
        <f>IF(Tableau1[[#This Row],[Régime d''utilisation (Quotidien ? Oui ou Non)]]="Oui","Oui","Non")</f>
        <v>Non</v>
      </c>
      <c r="J275" s="72" t="str">
        <f>IF(Tableau1[[#This Row],[Régime d''utilisation (Quotidien ? Oui ou Non)]]="Oui","Oui","Non")</f>
        <v>Non</v>
      </c>
      <c r="K275" s="72" t="str">
        <f>IF(Tableau1[[#This Row],[Régime d''utilisation (Quotidien ? Oui ou Non)]]="Oui","Oui","Non")</f>
        <v>Non</v>
      </c>
      <c r="L275" s="72" t="str">
        <f>IF(Tableau1[[#This Row],[Régime d''utilisation (Quotidien ? Oui ou Non)]]="Oui","Oui","Non")</f>
        <v>Non</v>
      </c>
      <c r="M275" s="72" t="str">
        <f>IF(Tableau1[[#This Row],[Régime d''utilisation (Quotidien ? Oui ou Non)]]="Oui","Oui","Non")</f>
        <v>Non</v>
      </c>
      <c r="N275" s="72" t="str">
        <f>IF(Tableau1[[#This Row],[Régime d''utilisation (Quotidien ? Oui ou Non)]]="Oui","Oui","Non")</f>
        <v>Non</v>
      </c>
      <c r="O275" s="72" t="str">
        <f>IF(Tableau1[[#This Row],[Régime d''utilisation (Quotidien ? Oui ou Non)]]="Oui","Oui","Non")</f>
        <v>Non</v>
      </c>
      <c r="P275" s="76"/>
      <c r="Q275" s="76"/>
      <c r="R275" s="76"/>
      <c r="S275" s="52" t="str">
        <f t="shared" si="12"/>
        <v>Compris entre 00h00 et 5h00</v>
      </c>
      <c r="T275" s="76"/>
      <c r="U275" s="53" t="str">
        <f t="shared" si="13"/>
        <v>Voyageur</v>
      </c>
      <c r="V275" s="76"/>
      <c r="W275" s="76"/>
      <c r="X275" s="76"/>
      <c r="Y275" s="76"/>
      <c r="Z275" s="76"/>
      <c r="AA275" s="76"/>
      <c r="AB275" s="53">
        <f>400</f>
        <v>400</v>
      </c>
      <c r="AC275" s="78" t="str">
        <f>IF(Tableau1[[#This Row],[Type de réponse]]='Paramètre (masquer)'!$A$10,Tableau1[[#This Row],[Période de début *]],"")</f>
        <v/>
      </c>
      <c r="AD275" s="78" t="str">
        <f>IF(Tableau1[[#This Row],[Type de réponse]]='Paramètre (masquer)'!$A$10,Tableau1[[#This Row],[Période de fin *]],"")</f>
        <v/>
      </c>
      <c r="AE275" s="78" t="str">
        <f>IF(Tableau1[[#This Row],[Type de réponse]]='Paramètre (masquer)'!$A$10,Tableau1[[#This Row],[Nuit
LU/MA]],"")</f>
        <v/>
      </c>
      <c r="AF275" s="78" t="str">
        <f>IF(Tableau1[[#This Row],[Type de réponse]]='Paramètre (masquer)'!$A$10,Tableau1[[#This Row],[Nuit
MA/ME]],"")</f>
        <v/>
      </c>
      <c r="AG275" s="78" t="str">
        <f>IF(Tableau1[[#This Row],[Type de réponse]]='Paramètre (masquer)'!$A$10,Tableau1[[#This Row],[Nuit
ME/JE]],"")</f>
        <v/>
      </c>
      <c r="AH275" s="78" t="str">
        <f>IF(Tableau1[[#This Row],[Type de réponse]]='Paramètre (masquer)'!$A$10,Tableau1[[#This Row],[Nuit JE/VE]],"")</f>
        <v/>
      </c>
      <c r="AI275" s="78" t="str">
        <f>IF(Tableau1[[#This Row],[Type de réponse]]='Paramètre (masquer)'!$A$10,Tableau1[[#This Row],[Nuit
VE/SA]],"")</f>
        <v/>
      </c>
      <c r="AJ275" s="78" t="str">
        <f>IF(Tableau1[[#This Row],[Type de réponse]]='Paramètre (masquer)'!$A$10,Tableau1[[#This Row],[Nuit
SA/DI]],"")</f>
        <v/>
      </c>
      <c r="AK275" s="78" t="str">
        <f>IF(Tableau1[[#This Row],[Type de réponse]]='Paramètre (masquer)'!$A$10,Tableau1[[#This Row],[Nuit
DI/LU]],"")</f>
        <v/>
      </c>
      <c r="AL275" s="76" t="str">
        <f>IF(Tableau1[[#This Row],[Nuit
LU /MA]]="Oui",0,IF(Tableau1[[#This Row],[Nuit
LU /MA]]="Non",1,""))</f>
        <v/>
      </c>
      <c r="AM275" s="76" t="str">
        <f>IF(Tableau1[[#This Row],[Nuit
MA/ ME]]="Oui",0,IF(Tableau1[[#This Row],[Nuit
MA/ ME]]="Non",1,""))</f>
        <v/>
      </c>
      <c r="AN275" s="76" t="str">
        <f>IF(Tableau1[[#This Row],[Nuit
ME/ JE]]="Oui",0,IF(Tableau1[[#This Row],[Nuit
ME/ JE]]="Non",1,""))</f>
        <v/>
      </c>
      <c r="AO275" s="76" t="str">
        <f>IF(Tableau1[[#This Row],[Nuit JE/ VE]]="Oui",0,IF(Tableau1[[#This Row],[Nuit JE/ VE]]="Non",1,""))</f>
        <v/>
      </c>
      <c r="AP275" s="76" t="str">
        <f>IF(Tableau1[[#This Row],[Nuit
VE/ SA]]="Oui",0,IF(Tableau1[[#This Row],[Nuit
VE/ SA]]="Non",1,""))</f>
        <v/>
      </c>
      <c r="AQ275" s="76" t="str">
        <f>IF(Tableau1[[#This Row],[Nuit
SA/ DI]]="Oui",0,IF(Tableau1[[#This Row],[Nuit
SA/ DI]]="Non",1,""))</f>
        <v/>
      </c>
      <c r="AR275" s="76" t="str">
        <f>IF(Tableau1[[#This Row],[Nuit
DI/ LU]]="Oui",0,IF(Tableau1[[#This Row],[Nuit
DI/ LU]]="Non",1,""))</f>
        <v/>
      </c>
      <c r="AS275" s="76" t="str">
        <f>IF(Tableau1[[#This Row],[Type de réponse]]='Paramètre (masquer)'!$A$10,Tableau1[[#This Row],[FE]],"")</f>
        <v/>
      </c>
      <c r="AT275" s="76" t="str">
        <f>_xlfn.CONCAT(Tableau1[[#This Row],[LUN]:[DIM]])</f>
        <v/>
      </c>
      <c r="AU275" s="79"/>
      <c r="AV2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5" s="76" t="e">
        <f>Tableau1[[#This Row],[Nbre de nuits sur la période]]*Tableau1[[#This Row],[Nombre de train accédant / nuit *]]</f>
        <v>#VALUE!</v>
      </c>
      <c r="AY275" s="76" t="e">
        <f>Tableau1[[#This Row],[Uo voies - nuit]]*((59*400/1000)+5)</f>
        <v>#VALUE!</v>
      </c>
    </row>
    <row r="276" spans="1:51" ht="15.75">
      <c r="A276" s="51">
        <f t="shared" si="14"/>
        <v>263</v>
      </c>
      <c r="B276" s="85"/>
      <c r="C276" s="52" t="str">
        <f>IFERROR(VLOOKUP(Tableau1[[#This Row],[Site *
Un fichier Excel par DT]],Tableau7[[#All],[Nom de la gare]:[EIC]],5,FALSE),"")</f>
        <v/>
      </c>
      <c r="D276" s="77"/>
      <c r="E276" s="74"/>
      <c r="F276" s="74"/>
      <c r="G276" s="76"/>
      <c r="H276" s="72" t="str">
        <f>IF(Tableau1[[#This Row],[Régime d''utilisation (Quotidien ? Oui ou Non)]]="Oui","Oui","Non")</f>
        <v>Non</v>
      </c>
      <c r="I276" s="72" t="str">
        <f>IF(Tableau1[[#This Row],[Régime d''utilisation (Quotidien ? Oui ou Non)]]="Oui","Oui","Non")</f>
        <v>Non</v>
      </c>
      <c r="J276" s="72" t="str">
        <f>IF(Tableau1[[#This Row],[Régime d''utilisation (Quotidien ? Oui ou Non)]]="Oui","Oui","Non")</f>
        <v>Non</v>
      </c>
      <c r="K276" s="72" t="str">
        <f>IF(Tableau1[[#This Row],[Régime d''utilisation (Quotidien ? Oui ou Non)]]="Oui","Oui","Non")</f>
        <v>Non</v>
      </c>
      <c r="L276" s="72" t="str">
        <f>IF(Tableau1[[#This Row],[Régime d''utilisation (Quotidien ? Oui ou Non)]]="Oui","Oui","Non")</f>
        <v>Non</v>
      </c>
      <c r="M276" s="72" t="str">
        <f>IF(Tableau1[[#This Row],[Régime d''utilisation (Quotidien ? Oui ou Non)]]="Oui","Oui","Non")</f>
        <v>Non</v>
      </c>
      <c r="N276" s="72" t="str">
        <f>IF(Tableau1[[#This Row],[Régime d''utilisation (Quotidien ? Oui ou Non)]]="Oui","Oui","Non")</f>
        <v>Non</v>
      </c>
      <c r="O276" s="72" t="str">
        <f>IF(Tableau1[[#This Row],[Régime d''utilisation (Quotidien ? Oui ou Non)]]="Oui","Oui","Non")</f>
        <v>Non</v>
      </c>
      <c r="P276" s="76"/>
      <c r="Q276" s="76"/>
      <c r="R276" s="76"/>
      <c r="S276" s="52" t="str">
        <f t="shared" si="12"/>
        <v>Compris entre 00h00 et 5h00</v>
      </c>
      <c r="T276" s="76"/>
      <c r="U276" s="53" t="str">
        <f t="shared" si="13"/>
        <v>Voyageur</v>
      </c>
      <c r="V276" s="76"/>
      <c r="W276" s="76"/>
      <c r="X276" s="76"/>
      <c r="Y276" s="76"/>
      <c r="Z276" s="76"/>
      <c r="AA276" s="76"/>
      <c r="AB276" s="53">
        <f>400</f>
        <v>400</v>
      </c>
      <c r="AC276" s="78" t="str">
        <f>IF(Tableau1[[#This Row],[Type de réponse]]='Paramètre (masquer)'!$A$10,Tableau1[[#This Row],[Période de début *]],"")</f>
        <v/>
      </c>
      <c r="AD276" s="78" t="str">
        <f>IF(Tableau1[[#This Row],[Type de réponse]]='Paramètre (masquer)'!$A$10,Tableau1[[#This Row],[Période de fin *]],"")</f>
        <v/>
      </c>
      <c r="AE276" s="78" t="str">
        <f>IF(Tableau1[[#This Row],[Type de réponse]]='Paramètre (masquer)'!$A$10,Tableau1[[#This Row],[Nuit
LU/MA]],"")</f>
        <v/>
      </c>
      <c r="AF276" s="78" t="str">
        <f>IF(Tableau1[[#This Row],[Type de réponse]]='Paramètre (masquer)'!$A$10,Tableau1[[#This Row],[Nuit
MA/ME]],"")</f>
        <v/>
      </c>
      <c r="AG276" s="78" t="str">
        <f>IF(Tableau1[[#This Row],[Type de réponse]]='Paramètre (masquer)'!$A$10,Tableau1[[#This Row],[Nuit
ME/JE]],"")</f>
        <v/>
      </c>
      <c r="AH276" s="78" t="str">
        <f>IF(Tableau1[[#This Row],[Type de réponse]]='Paramètre (masquer)'!$A$10,Tableau1[[#This Row],[Nuit JE/VE]],"")</f>
        <v/>
      </c>
      <c r="AI276" s="78" t="str">
        <f>IF(Tableau1[[#This Row],[Type de réponse]]='Paramètre (masquer)'!$A$10,Tableau1[[#This Row],[Nuit
VE/SA]],"")</f>
        <v/>
      </c>
      <c r="AJ276" s="78" t="str">
        <f>IF(Tableau1[[#This Row],[Type de réponse]]='Paramètre (masquer)'!$A$10,Tableau1[[#This Row],[Nuit
SA/DI]],"")</f>
        <v/>
      </c>
      <c r="AK276" s="78" t="str">
        <f>IF(Tableau1[[#This Row],[Type de réponse]]='Paramètre (masquer)'!$A$10,Tableau1[[#This Row],[Nuit
DI/LU]],"")</f>
        <v/>
      </c>
      <c r="AL276" s="76" t="str">
        <f>IF(Tableau1[[#This Row],[Nuit
LU /MA]]="Oui",0,IF(Tableau1[[#This Row],[Nuit
LU /MA]]="Non",1,""))</f>
        <v/>
      </c>
      <c r="AM276" s="76" t="str">
        <f>IF(Tableau1[[#This Row],[Nuit
MA/ ME]]="Oui",0,IF(Tableau1[[#This Row],[Nuit
MA/ ME]]="Non",1,""))</f>
        <v/>
      </c>
      <c r="AN276" s="76" t="str">
        <f>IF(Tableau1[[#This Row],[Nuit
ME/ JE]]="Oui",0,IF(Tableau1[[#This Row],[Nuit
ME/ JE]]="Non",1,""))</f>
        <v/>
      </c>
      <c r="AO276" s="76" t="str">
        <f>IF(Tableau1[[#This Row],[Nuit JE/ VE]]="Oui",0,IF(Tableau1[[#This Row],[Nuit JE/ VE]]="Non",1,""))</f>
        <v/>
      </c>
      <c r="AP276" s="76" t="str">
        <f>IF(Tableau1[[#This Row],[Nuit
VE/ SA]]="Oui",0,IF(Tableau1[[#This Row],[Nuit
VE/ SA]]="Non",1,""))</f>
        <v/>
      </c>
      <c r="AQ276" s="76" t="str">
        <f>IF(Tableau1[[#This Row],[Nuit
SA/ DI]]="Oui",0,IF(Tableau1[[#This Row],[Nuit
SA/ DI]]="Non",1,""))</f>
        <v/>
      </c>
      <c r="AR276" s="76" t="str">
        <f>IF(Tableau1[[#This Row],[Nuit
DI/ LU]]="Oui",0,IF(Tableau1[[#This Row],[Nuit
DI/ LU]]="Non",1,""))</f>
        <v/>
      </c>
      <c r="AS276" s="76" t="str">
        <f>IF(Tableau1[[#This Row],[Type de réponse]]='Paramètre (masquer)'!$A$10,Tableau1[[#This Row],[FE]],"")</f>
        <v/>
      </c>
      <c r="AT276" s="76" t="str">
        <f>_xlfn.CONCAT(Tableau1[[#This Row],[LUN]:[DIM]])</f>
        <v/>
      </c>
      <c r="AU276" s="79"/>
      <c r="AV2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6" s="76" t="e">
        <f>Tableau1[[#This Row],[Nbre de nuits sur la période]]*Tableau1[[#This Row],[Nombre de train accédant / nuit *]]</f>
        <v>#VALUE!</v>
      </c>
      <c r="AY276" s="76" t="e">
        <f>Tableau1[[#This Row],[Uo voies - nuit]]*((59*400/1000)+5)</f>
        <v>#VALUE!</v>
      </c>
    </row>
    <row r="277" spans="1:51" ht="15.75">
      <c r="A277" s="51">
        <f t="shared" si="14"/>
        <v>264</v>
      </c>
      <c r="B277" s="85"/>
      <c r="C277" s="52" t="str">
        <f>IFERROR(VLOOKUP(Tableau1[[#This Row],[Site *
Un fichier Excel par DT]],Tableau7[[#All],[Nom de la gare]:[EIC]],5,FALSE),"")</f>
        <v/>
      </c>
      <c r="D277" s="77"/>
      <c r="E277" s="74"/>
      <c r="F277" s="74"/>
      <c r="G277" s="76"/>
      <c r="H277" s="72" t="str">
        <f>IF(Tableau1[[#This Row],[Régime d''utilisation (Quotidien ? Oui ou Non)]]="Oui","Oui","Non")</f>
        <v>Non</v>
      </c>
      <c r="I277" s="72" t="str">
        <f>IF(Tableau1[[#This Row],[Régime d''utilisation (Quotidien ? Oui ou Non)]]="Oui","Oui","Non")</f>
        <v>Non</v>
      </c>
      <c r="J277" s="72" t="str">
        <f>IF(Tableau1[[#This Row],[Régime d''utilisation (Quotidien ? Oui ou Non)]]="Oui","Oui","Non")</f>
        <v>Non</v>
      </c>
      <c r="K277" s="72" t="str">
        <f>IF(Tableau1[[#This Row],[Régime d''utilisation (Quotidien ? Oui ou Non)]]="Oui","Oui","Non")</f>
        <v>Non</v>
      </c>
      <c r="L277" s="72" t="str">
        <f>IF(Tableau1[[#This Row],[Régime d''utilisation (Quotidien ? Oui ou Non)]]="Oui","Oui","Non")</f>
        <v>Non</v>
      </c>
      <c r="M277" s="72" t="str">
        <f>IF(Tableau1[[#This Row],[Régime d''utilisation (Quotidien ? Oui ou Non)]]="Oui","Oui","Non")</f>
        <v>Non</v>
      </c>
      <c r="N277" s="72" t="str">
        <f>IF(Tableau1[[#This Row],[Régime d''utilisation (Quotidien ? Oui ou Non)]]="Oui","Oui","Non")</f>
        <v>Non</v>
      </c>
      <c r="O277" s="72" t="str">
        <f>IF(Tableau1[[#This Row],[Régime d''utilisation (Quotidien ? Oui ou Non)]]="Oui","Oui","Non")</f>
        <v>Non</v>
      </c>
      <c r="P277" s="76"/>
      <c r="Q277" s="76"/>
      <c r="R277" s="76"/>
      <c r="S277" s="52" t="str">
        <f t="shared" si="12"/>
        <v>Compris entre 00h00 et 5h00</v>
      </c>
      <c r="T277" s="76"/>
      <c r="U277" s="53" t="str">
        <f t="shared" si="13"/>
        <v>Voyageur</v>
      </c>
      <c r="V277" s="76"/>
      <c r="W277" s="76"/>
      <c r="X277" s="76"/>
      <c r="Y277" s="76"/>
      <c r="Z277" s="76"/>
      <c r="AA277" s="76"/>
      <c r="AB277" s="53">
        <f>400</f>
        <v>400</v>
      </c>
      <c r="AC277" s="78" t="str">
        <f>IF(Tableau1[[#This Row],[Type de réponse]]='Paramètre (masquer)'!$A$10,Tableau1[[#This Row],[Période de début *]],"")</f>
        <v/>
      </c>
      <c r="AD277" s="78" t="str">
        <f>IF(Tableau1[[#This Row],[Type de réponse]]='Paramètre (masquer)'!$A$10,Tableau1[[#This Row],[Période de fin *]],"")</f>
        <v/>
      </c>
      <c r="AE277" s="78" t="str">
        <f>IF(Tableau1[[#This Row],[Type de réponse]]='Paramètre (masquer)'!$A$10,Tableau1[[#This Row],[Nuit
LU/MA]],"")</f>
        <v/>
      </c>
      <c r="AF277" s="78" t="str">
        <f>IF(Tableau1[[#This Row],[Type de réponse]]='Paramètre (masquer)'!$A$10,Tableau1[[#This Row],[Nuit
MA/ME]],"")</f>
        <v/>
      </c>
      <c r="AG277" s="78" t="str">
        <f>IF(Tableau1[[#This Row],[Type de réponse]]='Paramètre (masquer)'!$A$10,Tableau1[[#This Row],[Nuit
ME/JE]],"")</f>
        <v/>
      </c>
      <c r="AH277" s="78" t="str">
        <f>IF(Tableau1[[#This Row],[Type de réponse]]='Paramètre (masquer)'!$A$10,Tableau1[[#This Row],[Nuit JE/VE]],"")</f>
        <v/>
      </c>
      <c r="AI277" s="78" t="str">
        <f>IF(Tableau1[[#This Row],[Type de réponse]]='Paramètre (masquer)'!$A$10,Tableau1[[#This Row],[Nuit
VE/SA]],"")</f>
        <v/>
      </c>
      <c r="AJ277" s="78" t="str">
        <f>IF(Tableau1[[#This Row],[Type de réponse]]='Paramètre (masquer)'!$A$10,Tableau1[[#This Row],[Nuit
SA/DI]],"")</f>
        <v/>
      </c>
      <c r="AK277" s="78" t="str">
        <f>IF(Tableau1[[#This Row],[Type de réponse]]='Paramètre (masquer)'!$A$10,Tableau1[[#This Row],[Nuit
DI/LU]],"")</f>
        <v/>
      </c>
      <c r="AL277" s="76" t="str">
        <f>IF(Tableau1[[#This Row],[Nuit
LU /MA]]="Oui",0,IF(Tableau1[[#This Row],[Nuit
LU /MA]]="Non",1,""))</f>
        <v/>
      </c>
      <c r="AM277" s="76" t="str">
        <f>IF(Tableau1[[#This Row],[Nuit
MA/ ME]]="Oui",0,IF(Tableau1[[#This Row],[Nuit
MA/ ME]]="Non",1,""))</f>
        <v/>
      </c>
      <c r="AN277" s="76" t="str">
        <f>IF(Tableau1[[#This Row],[Nuit
ME/ JE]]="Oui",0,IF(Tableau1[[#This Row],[Nuit
ME/ JE]]="Non",1,""))</f>
        <v/>
      </c>
      <c r="AO277" s="76" t="str">
        <f>IF(Tableau1[[#This Row],[Nuit JE/ VE]]="Oui",0,IF(Tableau1[[#This Row],[Nuit JE/ VE]]="Non",1,""))</f>
        <v/>
      </c>
      <c r="AP277" s="76" t="str">
        <f>IF(Tableau1[[#This Row],[Nuit
VE/ SA]]="Oui",0,IF(Tableau1[[#This Row],[Nuit
VE/ SA]]="Non",1,""))</f>
        <v/>
      </c>
      <c r="AQ277" s="76" t="str">
        <f>IF(Tableau1[[#This Row],[Nuit
SA/ DI]]="Oui",0,IF(Tableau1[[#This Row],[Nuit
SA/ DI]]="Non",1,""))</f>
        <v/>
      </c>
      <c r="AR277" s="76" t="str">
        <f>IF(Tableau1[[#This Row],[Nuit
DI/ LU]]="Oui",0,IF(Tableau1[[#This Row],[Nuit
DI/ LU]]="Non",1,""))</f>
        <v/>
      </c>
      <c r="AS277" s="76" t="str">
        <f>IF(Tableau1[[#This Row],[Type de réponse]]='Paramètre (masquer)'!$A$10,Tableau1[[#This Row],[FE]],"")</f>
        <v/>
      </c>
      <c r="AT277" s="76" t="str">
        <f>_xlfn.CONCAT(Tableau1[[#This Row],[LUN]:[DIM]])</f>
        <v/>
      </c>
      <c r="AU277" s="79"/>
      <c r="AV2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7" s="76" t="e">
        <f>Tableau1[[#This Row],[Nbre de nuits sur la période]]*Tableau1[[#This Row],[Nombre de train accédant / nuit *]]</f>
        <v>#VALUE!</v>
      </c>
      <c r="AY277" s="76" t="e">
        <f>Tableau1[[#This Row],[Uo voies - nuit]]*((59*400/1000)+5)</f>
        <v>#VALUE!</v>
      </c>
    </row>
    <row r="278" spans="1:51" ht="15.75">
      <c r="A278" s="51">
        <f t="shared" si="14"/>
        <v>265</v>
      </c>
      <c r="B278" s="85"/>
      <c r="C278" s="52" t="str">
        <f>IFERROR(VLOOKUP(Tableau1[[#This Row],[Site *
Un fichier Excel par DT]],Tableau7[[#All],[Nom de la gare]:[EIC]],5,FALSE),"")</f>
        <v/>
      </c>
      <c r="D278" s="77"/>
      <c r="E278" s="74"/>
      <c r="F278" s="74"/>
      <c r="G278" s="76"/>
      <c r="H278" s="72" t="str">
        <f>IF(Tableau1[[#This Row],[Régime d''utilisation (Quotidien ? Oui ou Non)]]="Oui","Oui","Non")</f>
        <v>Non</v>
      </c>
      <c r="I278" s="72" t="str">
        <f>IF(Tableau1[[#This Row],[Régime d''utilisation (Quotidien ? Oui ou Non)]]="Oui","Oui","Non")</f>
        <v>Non</v>
      </c>
      <c r="J278" s="72" t="str">
        <f>IF(Tableau1[[#This Row],[Régime d''utilisation (Quotidien ? Oui ou Non)]]="Oui","Oui","Non")</f>
        <v>Non</v>
      </c>
      <c r="K278" s="72" t="str">
        <f>IF(Tableau1[[#This Row],[Régime d''utilisation (Quotidien ? Oui ou Non)]]="Oui","Oui","Non")</f>
        <v>Non</v>
      </c>
      <c r="L278" s="72" t="str">
        <f>IF(Tableau1[[#This Row],[Régime d''utilisation (Quotidien ? Oui ou Non)]]="Oui","Oui","Non")</f>
        <v>Non</v>
      </c>
      <c r="M278" s="72" t="str">
        <f>IF(Tableau1[[#This Row],[Régime d''utilisation (Quotidien ? Oui ou Non)]]="Oui","Oui","Non")</f>
        <v>Non</v>
      </c>
      <c r="N278" s="72" t="str">
        <f>IF(Tableau1[[#This Row],[Régime d''utilisation (Quotidien ? Oui ou Non)]]="Oui","Oui","Non")</f>
        <v>Non</v>
      </c>
      <c r="O278" s="72" t="str">
        <f>IF(Tableau1[[#This Row],[Régime d''utilisation (Quotidien ? Oui ou Non)]]="Oui","Oui","Non")</f>
        <v>Non</v>
      </c>
      <c r="P278" s="76"/>
      <c r="Q278" s="76"/>
      <c r="R278" s="76"/>
      <c r="S278" s="52" t="str">
        <f t="shared" si="12"/>
        <v>Compris entre 00h00 et 5h00</v>
      </c>
      <c r="T278" s="76"/>
      <c r="U278" s="53" t="str">
        <f t="shared" si="13"/>
        <v>Voyageur</v>
      </c>
      <c r="V278" s="76"/>
      <c r="W278" s="76"/>
      <c r="X278" s="76"/>
      <c r="Y278" s="76"/>
      <c r="Z278" s="76"/>
      <c r="AA278" s="76"/>
      <c r="AB278" s="53">
        <f>400</f>
        <v>400</v>
      </c>
      <c r="AC278" s="78" t="str">
        <f>IF(Tableau1[[#This Row],[Type de réponse]]='Paramètre (masquer)'!$A$10,Tableau1[[#This Row],[Période de début *]],"")</f>
        <v/>
      </c>
      <c r="AD278" s="78" t="str">
        <f>IF(Tableau1[[#This Row],[Type de réponse]]='Paramètre (masquer)'!$A$10,Tableau1[[#This Row],[Période de fin *]],"")</f>
        <v/>
      </c>
      <c r="AE278" s="78" t="str">
        <f>IF(Tableau1[[#This Row],[Type de réponse]]='Paramètre (masquer)'!$A$10,Tableau1[[#This Row],[Nuit
LU/MA]],"")</f>
        <v/>
      </c>
      <c r="AF278" s="78" t="str">
        <f>IF(Tableau1[[#This Row],[Type de réponse]]='Paramètre (masquer)'!$A$10,Tableau1[[#This Row],[Nuit
MA/ME]],"")</f>
        <v/>
      </c>
      <c r="AG278" s="78" t="str">
        <f>IF(Tableau1[[#This Row],[Type de réponse]]='Paramètre (masquer)'!$A$10,Tableau1[[#This Row],[Nuit
ME/JE]],"")</f>
        <v/>
      </c>
      <c r="AH278" s="78" t="str">
        <f>IF(Tableau1[[#This Row],[Type de réponse]]='Paramètre (masquer)'!$A$10,Tableau1[[#This Row],[Nuit JE/VE]],"")</f>
        <v/>
      </c>
      <c r="AI278" s="78" t="str">
        <f>IF(Tableau1[[#This Row],[Type de réponse]]='Paramètre (masquer)'!$A$10,Tableau1[[#This Row],[Nuit
VE/SA]],"")</f>
        <v/>
      </c>
      <c r="AJ278" s="78" t="str">
        <f>IF(Tableau1[[#This Row],[Type de réponse]]='Paramètre (masquer)'!$A$10,Tableau1[[#This Row],[Nuit
SA/DI]],"")</f>
        <v/>
      </c>
      <c r="AK278" s="78" t="str">
        <f>IF(Tableau1[[#This Row],[Type de réponse]]='Paramètre (masquer)'!$A$10,Tableau1[[#This Row],[Nuit
DI/LU]],"")</f>
        <v/>
      </c>
      <c r="AL278" s="76" t="str">
        <f>IF(Tableau1[[#This Row],[Nuit
LU /MA]]="Oui",0,IF(Tableau1[[#This Row],[Nuit
LU /MA]]="Non",1,""))</f>
        <v/>
      </c>
      <c r="AM278" s="76" t="str">
        <f>IF(Tableau1[[#This Row],[Nuit
MA/ ME]]="Oui",0,IF(Tableau1[[#This Row],[Nuit
MA/ ME]]="Non",1,""))</f>
        <v/>
      </c>
      <c r="AN278" s="76" t="str">
        <f>IF(Tableau1[[#This Row],[Nuit
ME/ JE]]="Oui",0,IF(Tableau1[[#This Row],[Nuit
ME/ JE]]="Non",1,""))</f>
        <v/>
      </c>
      <c r="AO278" s="76" t="str">
        <f>IF(Tableau1[[#This Row],[Nuit JE/ VE]]="Oui",0,IF(Tableau1[[#This Row],[Nuit JE/ VE]]="Non",1,""))</f>
        <v/>
      </c>
      <c r="AP278" s="76" t="str">
        <f>IF(Tableau1[[#This Row],[Nuit
VE/ SA]]="Oui",0,IF(Tableau1[[#This Row],[Nuit
VE/ SA]]="Non",1,""))</f>
        <v/>
      </c>
      <c r="AQ278" s="76" t="str">
        <f>IF(Tableau1[[#This Row],[Nuit
SA/ DI]]="Oui",0,IF(Tableau1[[#This Row],[Nuit
SA/ DI]]="Non",1,""))</f>
        <v/>
      </c>
      <c r="AR278" s="76" t="str">
        <f>IF(Tableau1[[#This Row],[Nuit
DI/ LU]]="Oui",0,IF(Tableau1[[#This Row],[Nuit
DI/ LU]]="Non",1,""))</f>
        <v/>
      </c>
      <c r="AS278" s="76" t="str">
        <f>IF(Tableau1[[#This Row],[Type de réponse]]='Paramètre (masquer)'!$A$10,Tableau1[[#This Row],[FE]],"")</f>
        <v/>
      </c>
      <c r="AT278" s="76" t="str">
        <f>_xlfn.CONCAT(Tableau1[[#This Row],[LUN]:[DIM]])</f>
        <v/>
      </c>
      <c r="AU278" s="79"/>
      <c r="AV2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8" s="76" t="e">
        <f>Tableau1[[#This Row],[Nbre de nuits sur la période]]*Tableau1[[#This Row],[Nombre de train accédant / nuit *]]</f>
        <v>#VALUE!</v>
      </c>
      <c r="AY278" s="76" t="e">
        <f>Tableau1[[#This Row],[Uo voies - nuit]]*((59*400/1000)+5)</f>
        <v>#VALUE!</v>
      </c>
    </row>
    <row r="279" spans="1:51" ht="15.75">
      <c r="A279" s="51">
        <f t="shared" si="14"/>
        <v>266</v>
      </c>
      <c r="B279" s="85"/>
      <c r="C279" s="52" t="str">
        <f>IFERROR(VLOOKUP(Tableau1[[#This Row],[Site *
Un fichier Excel par DT]],Tableau7[[#All],[Nom de la gare]:[EIC]],5,FALSE),"")</f>
        <v/>
      </c>
      <c r="D279" s="77"/>
      <c r="E279" s="74"/>
      <c r="F279" s="74"/>
      <c r="G279" s="76"/>
      <c r="H279" s="72" t="str">
        <f>IF(Tableau1[[#This Row],[Régime d''utilisation (Quotidien ? Oui ou Non)]]="Oui","Oui","Non")</f>
        <v>Non</v>
      </c>
      <c r="I279" s="72" t="str">
        <f>IF(Tableau1[[#This Row],[Régime d''utilisation (Quotidien ? Oui ou Non)]]="Oui","Oui","Non")</f>
        <v>Non</v>
      </c>
      <c r="J279" s="72" t="str">
        <f>IF(Tableau1[[#This Row],[Régime d''utilisation (Quotidien ? Oui ou Non)]]="Oui","Oui","Non")</f>
        <v>Non</v>
      </c>
      <c r="K279" s="72" t="str">
        <f>IF(Tableau1[[#This Row],[Régime d''utilisation (Quotidien ? Oui ou Non)]]="Oui","Oui","Non")</f>
        <v>Non</v>
      </c>
      <c r="L279" s="72" t="str">
        <f>IF(Tableau1[[#This Row],[Régime d''utilisation (Quotidien ? Oui ou Non)]]="Oui","Oui","Non")</f>
        <v>Non</v>
      </c>
      <c r="M279" s="72" t="str">
        <f>IF(Tableau1[[#This Row],[Régime d''utilisation (Quotidien ? Oui ou Non)]]="Oui","Oui","Non")</f>
        <v>Non</v>
      </c>
      <c r="N279" s="72" t="str">
        <f>IF(Tableau1[[#This Row],[Régime d''utilisation (Quotidien ? Oui ou Non)]]="Oui","Oui","Non")</f>
        <v>Non</v>
      </c>
      <c r="O279" s="72" t="str">
        <f>IF(Tableau1[[#This Row],[Régime d''utilisation (Quotidien ? Oui ou Non)]]="Oui","Oui","Non")</f>
        <v>Non</v>
      </c>
      <c r="P279" s="76"/>
      <c r="Q279" s="76"/>
      <c r="R279" s="76"/>
      <c r="S279" s="52" t="str">
        <f t="shared" si="12"/>
        <v>Compris entre 00h00 et 5h00</v>
      </c>
      <c r="T279" s="76"/>
      <c r="U279" s="53" t="str">
        <f t="shared" si="13"/>
        <v>Voyageur</v>
      </c>
      <c r="V279" s="76"/>
      <c r="W279" s="76"/>
      <c r="X279" s="76"/>
      <c r="Y279" s="76"/>
      <c r="Z279" s="76"/>
      <c r="AA279" s="76"/>
      <c r="AB279" s="53">
        <f>400</f>
        <v>400</v>
      </c>
      <c r="AC279" s="78" t="str">
        <f>IF(Tableau1[[#This Row],[Type de réponse]]='Paramètre (masquer)'!$A$10,Tableau1[[#This Row],[Période de début *]],"")</f>
        <v/>
      </c>
      <c r="AD279" s="78" t="str">
        <f>IF(Tableau1[[#This Row],[Type de réponse]]='Paramètre (masquer)'!$A$10,Tableau1[[#This Row],[Période de fin *]],"")</f>
        <v/>
      </c>
      <c r="AE279" s="78" t="str">
        <f>IF(Tableau1[[#This Row],[Type de réponse]]='Paramètre (masquer)'!$A$10,Tableau1[[#This Row],[Nuit
LU/MA]],"")</f>
        <v/>
      </c>
      <c r="AF279" s="78" t="str">
        <f>IF(Tableau1[[#This Row],[Type de réponse]]='Paramètre (masquer)'!$A$10,Tableau1[[#This Row],[Nuit
MA/ME]],"")</f>
        <v/>
      </c>
      <c r="AG279" s="78" t="str">
        <f>IF(Tableau1[[#This Row],[Type de réponse]]='Paramètre (masquer)'!$A$10,Tableau1[[#This Row],[Nuit
ME/JE]],"")</f>
        <v/>
      </c>
      <c r="AH279" s="78" t="str">
        <f>IF(Tableau1[[#This Row],[Type de réponse]]='Paramètre (masquer)'!$A$10,Tableau1[[#This Row],[Nuit JE/VE]],"")</f>
        <v/>
      </c>
      <c r="AI279" s="78" t="str">
        <f>IF(Tableau1[[#This Row],[Type de réponse]]='Paramètre (masquer)'!$A$10,Tableau1[[#This Row],[Nuit
VE/SA]],"")</f>
        <v/>
      </c>
      <c r="AJ279" s="78" t="str">
        <f>IF(Tableau1[[#This Row],[Type de réponse]]='Paramètre (masquer)'!$A$10,Tableau1[[#This Row],[Nuit
SA/DI]],"")</f>
        <v/>
      </c>
      <c r="AK279" s="78" t="str">
        <f>IF(Tableau1[[#This Row],[Type de réponse]]='Paramètre (masquer)'!$A$10,Tableau1[[#This Row],[Nuit
DI/LU]],"")</f>
        <v/>
      </c>
      <c r="AL279" s="76" t="str">
        <f>IF(Tableau1[[#This Row],[Nuit
LU /MA]]="Oui",0,IF(Tableau1[[#This Row],[Nuit
LU /MA]]="Non",1,""))</f>
        <v/>
      </c>
      <c r="AM279" s="76" t="str">
        <f>IF(Tableau1[[#This Row],[Nuit
MA/ ME]]="Oui",0,IF(Tableau1[[#This Row],[Nuit
MA/ ME]]="Non",1,""))</f>
        <v/>
      </c>
      <c r="AN279" s="76" t="str">
        <f>IF(Tableau1[[#This Row],[Nuit
ME/ JE]]="Oui",0,IF(Tableau1[[#This Row],[Nuit
ME/ JE]]="Non",1,""))</f>
        <v/>
      </c>
      <c r="AO279" s="76" t="str">
        <f>IF(Tableau1[[#This Row],[Nuit JE/ VE]]="Oui",0,IF(Tableau1[[#This Row],[Nuit JE/ VE]]="Non",1,""))</f>
        <v/>
      </c>
      <c r="AP279" s="76" t="str">
        <f>IF(Tableau1[[#This Row],[Nuit
VE/ SA]]="Oui",0,IF(Tableau1[[#This Row],[Nuit
VE/ SA]]="Non",1,""))</f>
        <v/>
      </c>
      <c r="AQ279" s="76" t="str">
        <f>IF(Tableau1[[#This Row],[Nuit
SA/ DI]]="Oui",0,IF(Tableau1[[#This Row],[Nuit
SA/ DI]]="Non",1,""))</f>
        <v/>
      </c>
      <c r="AR279" s="76" t="str">
        <f>IF(Tableau1[[#This Row],[Nuit
DI/ LU]]="Oui",0,IF(Tableau1[[#This Row],[Nuit
DI/ LU]]="Non",1,""))</f>
        <v/>
      </c>
      <c r="AS279" s="76" t="str">
        <f>IF(Tableau1[[#This Row],[Type de réponse]]='Paramètre (masquer)'!$A$10,Tableau1[[#This Row],[FE]],"")</f>
        <v/>
      </c>
      <c r="AT279" s="76" t="str">
        <f>_xlfn.CONCAT(Tableau1[[#This Row],[LUN]:[DIM]])</f>
        <v/>
      </c>
      <c r="AU279" s="79"/>
      <c r="AV2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9" s="76" t="e">
        <f>Tableau1[[#This Row],[Nbre de nuits sur la période]]*Tableau1[[#This Row],[Nombre de train accédant / nuit *]]</f>
        <v>#VALUE!</v>
      </c>
      <c r="AY279" s="76" t="e">
        <f>Tableau1[[#This Row],[Uo voies - nuit]]*((59*400/1000)+5)</f>
        <v>#VALUE!</v>
      </c>
    </row>
    <row r="280" spans="1:51" ht="15.75">
      <c r="A280" s="51">
        <f t="shared" si="14"/>
        <v>267</v>
      </c>
      <c r="B280" s="85"/>
      <c r="C280" s="52" t="str">
        <f>IFERROR(VLOOKUP(Tableau1[[#This Row],[Site *
Un fichier Excel par DT]],Tableau7[[#All],[Nom de la gare]:[EIC]],5,FALSE),"")</f>
        <v/>
      </c>
      <c r="D280" s="77"/>
      <c r="E280" s="74"/>
      <c r="F280" s="74"/>
      <c r="G280" s="76"/>
      <c r="H280" s="72" t="str">
        <f>IF(Tableau1[[#This Row],[Régime d''utilisation (Quotidien ? Oui ou Non)]]="Oui","Oui","Non")</f>
        <v>Non</v>
      </c>
      <c r="I280" s="72" t="str">
        <f>IF(Tableau1[[#This Row],[Régime d''utilisation (Quotidien ? Oui ou Non)]]="Oui","Oui","Non")</f>
        <v>Non</v>
      </c>
      <c r="J280" s="72" t="str">
        <f>IF(Tableau1[[#This Row],[Régime d''utilisation (Quotidien ? Oui ou Non)]]="Oui","Oui","Non")</f>
        <v>Non</v>
      </c>
      <c r="K280" s="72" t="str">
        <f>IF(Tableau1[[#This Row],[Régime d''utilisation (Quotidien ? Oui ou Non)]]="Oui","Oui","Non")</f>
        <v>Non</v>
      </c>
      <c r="L280" s="72" t="str">
        <f>IF(Tableau1[[#This Row],[Régime d''utilisation (Quotidien ? Oui ou Non)]]="Oui","Oui","Non")</f>
        <v>Non</v>
      </c>
      <c r="M280" s="72" t="str">
        <f>IF(Tableau1[[#This Row],[Régime d''utilisation (Quotidien ? Oui ou Non)]]="Oui","Oui","Non")</f>
        <v>Non</v>
      </c>
      <c r="N280" s="72" t="str">
        <f>IF(Tableau1[[#This Row],[Régime d''utilisation (Quotidien ? Oui ou Non)]]="Oui","Oui","Non")</f>
        <v>Non</v>
      </c>
      <c r="O280" s="72" t="str">
        <f>IF(Tableau1[[#This Row],[Régime d''utilisation (Quotidien ? Oui ou Non)]]="Oui","Oui","Non")</f>
        <v>Non</v>
      </c>
      <c r="P280" s="76"/>
      <c r="Q280" s="76"/>
      <c r="R280" s="76"/>
      <c r="S280" s="52" t="str">
        <f t="shared" si="12"/>
        <v>Compris entre 00h00 et 5h00</v>
      </c>
      <c r="T280" s="76"/>
      <c r="U280" s="53" t="str">
        <f t="shared" si="13"/>
        <v>Voyageur</v>
      </c>
      <c r="V280" s="76"/>
      <c r="W280" s="76"/>
      <c r="X280" s="76"/>
      <c r="Y280" s="76"/>
      <c r="Z280" s="76"/>
      <c r="AA280" s="76"/>
      <c r="AB280" s="53">
        <f>400</f>
        <v>400</v>
      </c>
      <c r="AC280" s="78" t="str">
        <f>IF(Tableau1[[#This Row],[Type de réponse]]='Paramètre (masquer)'!$A$10,Tableau1[[#This Row],[Période de début *]],"")</f>
        <v/>
      </c>
      <c r="AD280" s="78" t="str">
        <f>IF(Tableau1[[#This Row],[Type de réponse]]='Paramètre (masquer)'!$A$10,Tableau1[[#This Row],[Période de fin *]],"")</f>
        <v/>
      </c>
      <c r="AE280" s="78" t="str">
        <f>IF(Tableau1[[#This Row],[Type de réponse]]='Paramètre (masquer)'!$A$10,Tableau1[[#This Row],[Nuit
LU/MA]],"")</f>
        <v/>
      </c>
      <c r="AF280" s="78" t="str">
        <f>IF(Tableau1[[#This Row],[Type de réponse]]='Paramètre (masquer)'!$A$10,Tableau1[[#This Row],[Nuit
MA/ME]],"")</f>
        <v/>
      </c>
      <c r="AG280" s="78" t="str">
        <f>IF(Tableau1[[#This Row],[Type de réponse]]='Paramètre (masquer)'!$A$10,Tableau1[[#This Row],[Nuit
ME/JE]],"")</f>
        <v/>
      </c>
      <c r="AH280" s="78" t="str">
        <f>IF(Tableau1[[#This Row],[Type de réponse]]='Paramètre (masquer)'!$A$10,Tableau1[[#This Row],[Nuit JE/VE]],"")</f>
        <v/>
      </c>
      <c r="AI280" s="78" t="str">
        <f>IF(Tableau1[[#This Row],[Type de réponse]]='Paramètre (masquer)'!$A$10,Tableau1[[#This Row],[Nuit
VE/SA]],"")</f>
        <v/>
      </c>
      <c r="AJ280" s="78" t="str">
        <f>IF(Tableau1[[#This Row],[Type de réponse]]='Paramètre (masquer)'!$A$10,Tableau1[[#This Row],[Nuit
SA/DI]],"")</f>
        <v/>
      </c>
      <c r="AK280" s="78" t="str">
        <f>IF(Tableau1[[#This Row],[Type de réponse]]='Paramètre (masquer)'!$A$10,Tableau1[[#This Row],[Nuit
DI/LU]],"")</f>
        <v/>
      </c>
      <c r="AL280" s="76" t="str">
        <f>IF(Tableau1[[#This Row],[Nuit
LU /MA]]="Oui",0,IF(Tableau1[[#This Row],[Nuit
LU /MA]]="Non",1,""))</f>
        <v/>
      </c>
      <c r="AM280" s="76" t="str">
        <f>IF(Tableau1[[#This Row],[Nuit
MA/ ME]]="Oui",0,IF(Tableau1[[#This Row],[Nuit
MA/ ME]]="Non",1,""))</f>
        <v/>
      </c>
      <c r="AN280" s="76" t="str">
        <f>IF(Tableau1[[#This Row],[Nuit
ME/ JE]]="Oui",0,IF(Tableau1[[#This Row],[Nuit
ME/ JE]]="Non",1,""))</f>
        <v/>
      </c>
      <c r="AO280" s="76" t="str">
        <f>IF(Tableau1[[#This Row],[Nuit JE/ VE]]="Oui",0,IF(Tableau1[[#This Row],[Nuit JE/ VE]]="Non",1,""))</f>
        <v/>
      </c>
      <c r="AP280" s="76" t="str">
        <f>IF(Tableau1[[#This Row],[Nuit
VE/ SA]]="Oui",0,IF(Tableau1[[#This Row],[Nuit
VE/ SA]]="Non",1,""))</f>
        <v/>
      </c>
      <c r="AQ280" s="76" t="str">
        <f>IF(Tableau1[[#This Row],[Nuit
SA/ DI]]="Oui",0,IF(Tableau1[[#This Row],[Nuit
SA/ DI]]="Non",1,""))</f>
        <v/>
      </c>
      <c r="AR280" s="76" t="str">
        <f>IF(Tableau1[[#This Row],[Nuit
DI/ LU]]="Oui",0,IF(Tableau1[[#This Row],[Nuit
DI/ LU]]="Non",1,""))</f>
        <v/>
      </c>
      <c r="AS280" s="76" t="str">
        <f>IF(Tableau1[[#This Row],[Type de réponse]]='Paramètre (masquer)'!$A$10,Tableau1[[#This Row],[FE]],"")</f>
        <v/>
      </c>
      <c r="AT280" s="76" t="str">
        <f>_xlfn.CONCAT(Tableau1[[#This Row],[LUN]:[DIM]])</f>
        <v/>
      </c>
      <c r="AU280" s="79"/>
      <c r="AV2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0" s="76" t="e">
        <f>Tableau1[[#This Row],[Nbre de nuits sur la période]]*Tableau1[[#This Row],[Nombre de train accédant / nuit *]]</f>
        <v>#VALUE!</v>
      </c>
      <c r="AY280" s="76" t="e">
        <f>Tableau1[[#This Row],[Uo voies - nuit]]*((59*400/1000)+5)</f>
        <v>#VALUE!</v>
      </c>
    </row>
    <row r="281" spans="1:51" ht="15.75">
      <c r="A281" s="51">
        <f t="shared" si="14"/>
        <v>268</v>
      </c>
      <c r="B281" s="85"/>
      <c r="C281" s="52" t="str">
        <f>IFERROR(VLOOKUP(Tableau1[[#This Row],[Site *
Un fichier Excel par DT]],Tableau7[[#All],[Nom de la gare]:[EIC]],5,FALSE),"")</f>
        <v/>
      </c>
      <c r="D281" s="77"/>
      <c r="E281" s="74"/>
      <c r="F281" s="74"/>
      <c r="G281" s="76"/>
      <c r="H281" s="72" t="str">
        <f>IF(Tableau1[[#This Row],[Régime d''utilisation (Quotidien ? Oui ou Non)]]="Oui","Oui","Non")</f>
        <v>Non</v>
      </c>
      <c r="I281" s="72" t="str">
        <f>IF(Tableau1[[#This Row],[Régime d''utilisation (Quotidien ? Oui ou Non)]]="Oui","Oui","Non")</f>
        <v>Non</v>
      </c>
      <c r="J281" s="72" t="str">
        <f>IF(Tableau1[[#This Row],[Régime d''utilisation (Quotidien ? Oui ou Non)]]="Oui","Oui","Non")</f>
        <v>Non</v>
      </c>
      <c r="K281" s="72" t="str">
        <f>IF(Tableau1[[#This Row],[Régime d''utilisation (Quotidien ? Oui ou Non)]]="Oui","Oui","Non")</f>
        <v>Non</v>
      </c>
      <c r="L281" s="72" t="str">
        <f>IF(Tableau1[[#This Row],[Régime d''utilisation (Quotidien ? Oui ou Non)]]="Oui","Oui","Non")</f>
        <v>Non</v>
      </c>
      <c r="M281" s="72" t="str">
        <f>IF(Tableau1[[#This Row],[Régime d''utilisation (Quotidien ? Oui ou Non)]]="Oui","Oui","Non")</f>
        <v>Non</v>
      </c>
      <c r="N281" s="72" t="str">
        <f>IF(Tableau1[[#This Row],[Régime d''utilisation (Quotidien ? Oui ou Non)]]="Oui","Oui","Non")</f>
        <v>Non</v>
      </c>
      <c r="O281" s="72" t="str">
        <f>IF(Tableau1[[#This Row],[Régime d''utilisation (Quotidien ? Oui ou Non)]]="Oui","Oui","Non")</f>
        <v>Non</v>
      </c>
      <c r="P281" s="76"/>
      <c r="Q281" s="76"/>
      <c r="R281" s="76"/>
      <c r="S281" s="52" t="str">
        <f t="shared" si="12"/>
        <v>Compris entre 00h00 et 5h00</v>
      </c>
      <c r="T281" s="76"/>
      <c r="U281" s="53" t="str">
        <f t="shared" si="13"/>
        <v>Voyageur</v>
      </c>
      <c r="V281" s="76"/>
      <c r="W281" s="76"/>
      <c r="X281" s="76"/>
      <c r="Y281" s="76"/>
      <c r="Z281" s="76"/>
      <c r="AA281" s="76"/>
      <c r="AB281" s="53">
        <f>400</f>
        <v>400</v>
      </c>
      <c r="AC281" s="78" t="str">
        <f>IF(Tableau1[[#This Row],[Type de réponse]]='Paramètre (masquer)'!$A$10,Tableau1[[#This Row],[Période de début *]],"")</f>
        <v/>
      </c>
      <c r="AD281" s="78" t="str">
        <f>IF(Tableau1[[#This Row],[Type de réponse]]='Paramètre (masquer)'!$A$10,Tableau1[[#This Row],[Période de fin *]],"")</f>
        <v/>
      </c>
      <c r="AE281" s="78" t="str">
        <f>IF(Tableau1[[#This Row],[Type de réponse]]='Paramètre (masquer)'!$A$10,Tableau1[[#This Row],[Nuit
LU/MA]],"")</f>
        <v/>
      </c>
      <c r="AF281" s="78" t="str">
        <f>IF(Tableau1[[#This Row],[Type de réponse]]='Paramètre (masquer)'!$A$10,Tableau1[[#This Row],[Nuit
MA/ME]],"")</f>
        <v/>
      </c>
      <c r="AG281" s="78" t="str">
        <f>IF(Tableau1[[#This Row],[Type de réponse]]='Paramètre (masquer)'!$A$10,Tableau1[[#This Row],[Nuit
ME/JE]],"")</f>
        <v/>
      </c>
      <c r="AH281" s="78" t="str">
        <f>IF(Tableau1[[#This Row],[Type de réponse]]='Paramètre (masquer)'!$A$10,Tableau1[[#This Row],[Nuit JE/VE]],"")</f>
        <v/>
      </c>
      <c r="AI281" s="78" t="str">
        <f>IF(Tableau1[[#This Row],[Type de réponse]]='Paramètre (masquer)'!$A$10,Tableau1[[#This Row],[Nuit
VE/SA]],"")</f>
        <v/>
      </c>
      <c r="AJ281" s="78" t="str">
        <f>IF(Tableau1[[#This Row],[Type de réponse]]='Paramètre (masquer)'!$A$10,Tableau1[[#This Row],[Nuit
SA/DI]],"")</f>
        <v/>
      </c>
      <c r="AK281" s="78" t="str">
        <f>IF(Tableau1[[#This Row],[Type de réponse]]='Paramètre (masquer)'!$A$10,Tableau1[[#This Row],[Nuit
DI/LU]],"")</f>
        <v/>
      </c>
      <c r="AL281" s="76" t="str">
        <f>IF(Tableau1[[#This Row],[Nuit
LU /MA]]="Oui",0,IF(Tableau1[[#This Row],[Nuit
LU /MA]]="Non",1,""))</f>
        <v/>
      </c>
      <c r="AM281" s="76" t="str">
        <f>IF(Tableau1[[#This Row],[Nuit
MA/ ME]]="Oui",0,IF(Tableau1[[#This Row],[Nuit
MA/ ME]]="Non",1,""))</f>
        <v/>
      </c>
      <c r="AN281" s="76" t="str">
        <f>IF(Tableau1[[#This Row],[Nuit
ME/ JE]]="Oui",0,IF(Tableau1[[#This Row],[Nuit
ME/ JE]]="Non",1,""))</f>
        <v/>
      </c>
      <c r="AO281" s="76" t="str">
        <f>IF(Tableau1[[#This Row],[Nuit JE/ VE]]="Oui",0,IF(Tableau1[[#This Row],[Nuit JE/ VE]]="Non",1,""))</f>
        <v/>
      </c>
      <c r="AP281" s="76" t="str">
        <f>IF(Tableau1[[#This Row],[Nuit
VE/ SA]]="Oui",0,IF(Tableau1[[#This Row],[Nuit
VE/ SA]]="Non",1,""))</f>
        <v/>
      </c>
      <c r="AQ281" s="76" t="str">
        <f>IF(Tableau1[[#This Row],[Nuit
SA/ DI]]="Oui",0,IF(Tableau1[[#This Row],[Nuit
SA/ DI]]="Non",1,""))</f>
        <v/>
      </c>
      <c r="AR281" s="76" t="str">
        <f>IF(Tableau1[[#This Row],[Nuit
DI/ LU]]="Oui",0,IF(Tableau1[[#This Row],[Nuit
DI/ LU]]="Non",1,""))</f>
        <v/>
      </c>
      <c r="AS281" s="76" t="str">
        <f>IF(Tableau1[[#This Row],[Type de réponse]]='Paramètre (masquer)'!$A$10,Tableau1[[#This Row],[FE]],"")</f>
        <v/>
      </c>
      <c r="AT281" s="76" t="str">
        <f>_xlfn.CONCAT(Tableau1[[#This Row],[LUN]:[DIM]])</f>
        <v/>
      </c>
      <c r="AU281" s="79"/>
      <c r="AV2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1" s="76" t="e">
        <f>Tableau1[[#This Row],[Nbre de nuits sur la période]]*Tableau1[[#This Row],[Nombre de train accédant / nuit *]]</f>
        <v>#VALUE!</v>
      </c>
      <c r="AY281" s="76" t="e">
        <f>Tableau1[[#This Row],[Uo voies - nuit]]*((59*400/1000)+5)</f>
        <v>#VALUE!</v>
      </c>
    </row>
    <row r="282" spans="1:51" ht="15.75">
      <c r="A282" s="51">
        <f t="shared" si="14"/>
        <v>269</v>
      </c>
      <c r="B282" s="85"/>
      <c r="C282" s="52" t="str">
        <f>IFERROR(VLOOKUP(Tableau1[[#This Row],[Site *
Un fichier Excel par DT]],Tableau7[[#All],[Nom de la gare]:[EIC]],5,FALSE),"")</f>
        <v/>
      </c>
      <c r="D282" s="77"/>
      <c r="E282" s="74"/>
      <c r="F282" s="74"/>
      <c r="G282" s="76"/>
      <c r="H282" s="72" t="str">
        <f>IF(Tableau1[[#This Row],[Régime d''utilisation (Quotidien ? Oui ou Non)]]="Oui","Oui","Non")</f>
        <v>Non</v>
      </c>
      <c r="I282" s="72" t="str">
        <f>IF(Tableau1[[#This Row],[Régime d''utilisation (Quotidien ? Oui ou Non)]]="Oui","Oui","Non")</f>
        <v>Non</v>
      </c>
      <c r="J282" s="72" t="str">
        <f>IF(Tableau1[[#This Row],[Régime d''utilisation (Quotidien ? Oui ou Non)]]="Oui","Oui","Non")</f>
        <v>Non</v>
      </c>
      <c r="K282" s="72" t="str">
        <f>IF(Tableau1[[#This Row],[Régime d''utilisation (Quotidien ? Oui ou Non)]]="Oui","Oui","Non")</f>
        <v>Non</v>
      </c>
      <c r="L282" s="72" t="str">
        <f>IF(Tableau1[[#This Row],[Régime d''utilisation (Quotidien ? Oui ou Non)]]="Oui","Oui","Non")</f>
        <v>Non</v>
      </c>
      <c r="M282" s="72" t="str">
        <f>IF(Tableau1[[#This Row],[Régime d''utilisation (Quotidien ? Oui ou Non)]]="Oui","Oui","Non")</f>
        <v>Non</v>
      </c>
      <c r="N282" s="72" t="str">
        <f>IF(Tableau1[[#This Row],[Régime d''utilisation (Quotidien ? Oui ou Non)]]="Oui","Oui","Non")</f>
        <v>Non</v>
      </c>
      <c r="O282" s="72" t="str">
        <f>IF(Tableau1[[#This Row],[Régime d''utilisation (Quotidien ? Oui ou Non)]]="Oui","Oui","Non")</f>
        <v>Non</v>
      </c>
      <c r="P282" s="76"/>
      <c r="Q282" s="76"/>
      <c r="R282" s="76"/>
      <c r="S282" s="52" t="str">
        <f t="shared" si="12"/>
        <v>Compris entre 00h00 et 5h00</v>
      </c>
      <c r="T282" s="76"/>
      <c r="U282" s="53" t="str">
        <f t="shared" si="13"/>
        <v>Voyageur</v>
      </c>
      <c r="V282" s="76"/>
      <c r="W282" s="76"/>
      <c r="X282" s="76"/>
      <c r="Y282" s="76"/>
      <c r="Z282" s="76"/>
      <c r="AA282" s="76"/>
      <c r="AB282" s="53">
        <f>400</f>
        <v>400</v>
      </c>
      <c r="AC282" s="78" t="str">
        <f>IF(Tableau1[[#This Row],[Type de réponse]]='Paramètre (masquer)'!$A$10,Tableau1[[#This Row],[Période de début *]],"")</f>
        <v/>
      </c>
      <c r="AD282" s="78" t="str">
        <f>IF(Tableau1[[#This Row],[Type de réponse]]='Paramètre (masquer)'!$A$10,Tableau1[[#This Row],[Période de fin *]],"")</f>
        <v/>
      </c>
      <c r="AE282" s="78" t="str">
        <f>IF(Tableau1[[#This Row],[Type de réponse]]='Paramètre (masquer)'!$A$10,Tableau1[[#This Row],[Nuit
LU/MA]],"")</f>
        <v/>
      </c>
      <c r="AF282" s="78" t="str">
        <f>IF(Tableau1[[#This Row],[Type de réponse]]='Paramètre (masquer)'!$A$10,Tableau1[[#This Row],[Nuit
MA/ME]],"")</f>
        <v/>
      </c>
      <c r="AG282" s="78" t="str">
        <f>IF(Tableau1[[#This Row],[Type de réponse]]='Paramètre (masquer)'!$A$10,Tableau1[[#This Row],[Nuit
ME/JE]],"")</f>
        <v/>
      </c>
      <c r="AH282" s="78" t="str">
        <f>IF(Tableau1[[#This Row],[Type de réponse]]='Paramètre (masquer)'!$A$10,Tableau1[[#This Row],[Nuit JE/VE]],"")</f>
        <v/>
      </c>
      <c r="AI282" s="78" t="str">
        <f>IF(Tableau1[[#This Row],[Type de réponse]]='Paramètre (masquer)'!$A$10,Tableau1[[#This Row],[Nuit
VE/SA]],"")</f>
        <v/>
      </c>
      <c r="AJ282" s="78" t="str">
        <f>IF(Tableau1[[#This Row],[Type de réponse]]='Paramètre (masquer)'!$A$10,Tableau1[[#This Row],[Nuit
SA/DI]],"")</f>
        <v/>
      </c>
      <c r="AK282" s="78" t="str">
        <f>IF(Tableau1[[#This Row],[Type de réponse]]='Paramètre (masquer)'!$A$10,Tableau1[[#This Row],[Nuit
DI/LU]],"")</f>
        <v/>
      </c>
      <c r="AL282" s="76" t="str">
        <f>IF(Tableau1[[#This Row],[Nuit
LU /MA]]="Oui",0,IF(Tableau1[[#This Row],[Nuit
LU /MA]]="Non",1,""))</f>
        <v/>
      </c>
      <c r="AM282" s="76" t="str">
        <f>IF(Tableau1[[#This Row],[Nuit
MA/ ME]]="Oui",0,IF(Tableau1[[#This Row],[Nuit
MA/ ME]]="Non",1,""))</f>
        <v/>
      </c>
      <c r="AN282" s="76" t="str">
        <f>IF(Tableau1[[#This Row],[Nuit
ME/ JE]]="Oui",0,IF(Tableau1[[#This Row],[Nuit
ME/ JE]]="Non",1,""))</f>
        <v/>
      </c>
      <c r="AO282" s="76" t="str">
        <f>IF(Tableau1[[#This Row],[Nuit JE/ VE]]="Oui",0,IF(Tableau1[[#This Row],[Nuit JE/ VE]]="Non",1,""))</f>
        <v/>
      </c>
      <c r="AP282" s="76" t="str">
        <f>IF(Tableau1[[#This Row],[Nuit
VE/ SA]]="Oui",0,IF(Tableau1[[#This Row],[Nuit
VE/ SA]]="Non",1,""))</f>
        <v/>
      </c>
      <c r="AQ282" s="76" t="str">
        <f>IF(Tableau1[[#This Row],[Nuit
SA/ DI]]="Oui",0,IF(Tableau1[[#This Row],[Nuit
SA/ DI]]="Non",1,""))</f>
        <v/>
      </c>
      <c r="AR282" s="76" t="str">
        <f>IF(Tableau1[[#This Row],[Nuit
DI/ LU]]="Oui",0,IF(Tableau1[[#This Row],[Nuit
DI/ LU]]="Non",1,""))</f>
        <v/>
      </c>
      <c r="AS282" s="76" t="str">
        <f>IF(Tableau1[[#This Row],[Type de réponse]]='Paramètre (masquer)'!$A$10,Tableau1[[#This Row],[FE]],"")</f>
        <v/>
      </c>
      <c r="AT282" s="76" t="str">
        <f>_xlfn.CONCAT(Tableau1[[#This Row],[LUN]:[DIM]])</f>
        <v/>
      </c>
      <c r="AU282" s="79"/>
      <c r="AV2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2" s="76" t="e">
        <f>Tableau1[[#This Row],[Nbre de nuits sur la période]]*Tableau1[[#This Row],[Nombre de train accédant / nuit *]]</f>
        <v>#VALUE!</v>
      </c>
      <c r="AY282" s="76" t="e">
        <f>Tableau1[[#This Row],[Uo voies - nuit]]*((59*400/1000)+5)</f>
        <v>#VALUE!</v>
      </c>
    </row>
    <row r="283" spans="1:51" ht="15.75">
      <c r="A283" s="51">
        <f t="shared" si="14"/>
        <v>270</v>
      </c>
      <c r="B283" s="85"/>
      <c r="C283" s="52" t="str">
        <f>IFERROR(VLOOKUP(Tableau1[[#This Row],[Site *
Un fichier Excel par DT]],Tableau7[[#All],[Nom de la gare]:[EIC]],5,FALSE),"")</f>
        <v/>
      </c>
      <c r="D283" s="77"/>
      <c r="E283" s="74"/>
      <c r="F283" s="74"/>
      <c r="G283" s="76"/>
      <c r="H283" s="72" t="str">
        <f>IF(Tableau1[[#This Row],[Régime d''utilisation (Quotidien ? Oui ou Non)]]="Oui","Oui","Non")</f>
        <v>Non</v>
      </c>
      <c r="I283" s="72" t="str">
        <f>IF(Tableau1[[#This Row],[Régime d''utilisation (Quotidien ? Oui ou Non)]]="Oui","Oui","Non")</f>
        <v>Non</v>
      </c>
      <c r="J283" s="72" t="str">
        <f>IF(Tableau1[[#This Row],[Régime d''utilisation (Quotidien ? Oui ou Non)]]="Oui","Oui","Non")</f>
        <v>Non</v>
      </c>
      <c r="K283" s="72" t="str">
        <f>IF(Tableau1[[#This Row],[Régime d''utilisation (Quotidien ? Oui ou Non)]]="Oui","Oui","Non")</f>
        <v>Non</v>
      </c>
      <c r="L283" s="72" t="str">
        <f>IF(Tableau1[[#This Row],[Régime d''utilisation (Quotidien ? Oui ou Non)]]="Oui","Oui","Non")</f>
        <v>Non</v>
      </c>
      <c r="M283" s="72" t="str">
        <f>IF(Tableau1[[#This Row],[Régime d''utilisation (Quotidien ? Oui ou Non)]]="Oui","Oui","Non")</f>
        <v>Non</v>
      </c>
      <c r="N283" s="72" t="str">
        <f>IF(Tableau1[[#This Row],[Régime d''utilisation (Quotidien ? Oui ou Non)]]="Oui","Oui","Non")</f>
        <v>Non</v>
      </c>
      <c r="O283" s="72" t="str">
        <f>IF(Tableau1[[#This Row],[Régime d''utilisation (Quotidien ? Oui ou Non)]]="Oui","Oui","Non")</f>
        <v>Non</v>
      </c>
      <c r="P283" s="76"/>
      <c r="Q283" s="76"/>
      <c r="R283" s="76"/>
      <c r="S283" s="52" t="str">
        <f t="shared" si="12"/>
        <v>Compris entre 00h00 et 5h00</v>
      </c>
      <c r="T283" s="76"/>
      <c r="U283" s="53" t="str">
        <f t="shared" si="13"/>
        <v>Voyageur</v>
      </c>
      <c r="V283" s="76"/>
      <c r="W283" s="76"/>
      <c r="X283" s="76"/>
      <c r="Y283" s="76"/>
      <c r="Z283" s="76"/>
      <c r="AA283" s="76"/>
      <c r="AB283" s="53">
        <f>400</f>
        <v>400</v>
      </c>
      <c r="AC283" s="78" t="str">
        <f>IF(Tableau1[[#This Row],[Type de réponse]]='Paramètre (masquer)'!$A$10,Tableau1[[#This Row],[Période de début *]],"")</f>
        <v/>
      </c>
      <c r="AD283" s="78" t="str">
        <f>IF(Tableau1[[#This Row],[Type de réponse]]='Paramètre (masquer)'!$A$10,Tableau1[[#This Row],[Période de fin *]],"")</f>
        <v/>
      </c>
      <c r="AE283" s="78" t="str">
        <f>IF(Tableau1[[#This Row],[Type de réponse]]='Paramètre (masquer)'!$A$10,Tableau1[[#This Row],[Nuit
LU/MA]],"")</f>
        <v/>
      </c>
      <c r="AF283" s="78" t="str">
        <f>IF(Tableau1[[#This Row],[Type de réponse]]='Paramètre (masquer)'!$A$10,Tableau1[[#This Row],[Nuit
MA/ME]],"")</f>
        <v/>
      </c>
      <c r="AG283" s="78" t="str">
        <f>IF(Tableau1[[#This Row],[Type de réponse]]='Paramètre (masquer)'!$A$10,Tableau1[[#This Row],[Nuit
ME/JE]],"")</f>
        <v/>
      </c>
      <c r="AH283" s="78" t="str">
        <f>IF(Tableau1[[#This Row],[Type de réponse]]='Paramètre (masquer)'!$A$10,Tableau1[[#This Row],[Nuit JE/VE]],"")</f>
        <v/>
      </c>
      <c r="AI283" s="78" t="str">
        <f>IF(Tableau1[[#This Row],[Type de réponse]]='Paramètre (masquer)'!$A$10,Tableau1[[#This Row],[Nuit
VE/SA]],"")</f>
        <v/>
      </c>
      <c r="AJ283" s="78" t="str">
        <f>IF(Tableau1[[#This Row],[Type de réponse]]='Paramètre (masquer)'!$A$10,Tableau1[[#This Row],[Nuit
SA/DI]],"")</f>
        <v/>
      </c>
      <c r="AK283" s="78" t="str">
        <f>IF(Tableau1[[#This Row],[Type de réponse]]='Paramètre (masquer)'!$A$10,Tableau1[[#This Row],[Nuit
DI/LU]],"")</f>
        <v/>
      </c>
      <c r="AL283" s="76" t="str">
        <f>IF(Tableau1[[#This Row],[Nuit
LU /MA]]="Oui",0,IF(Tableau1[[#This Row],[Nuit
LU /MA]]="Non",1,""))</f>
        <v/>
      </c>
      <c r="AM283" s="76" t="str">
        <f>IF(Tableau1[[#This Row],[Nuit
MA/ ME]]="Oui",0,IF(Tableau1[[#This Row],[Nuit
MA/ ME]]="Non",1,""))</f>
        <v/>
      </c>
      <c r="AN283" s="76" t="str">
        <f>IF(Tableau1[[#This Row],[Nuit
ME/ JE]]="Oui",0,IF(Tableau1[[#This Row],[Nuit
ME/ JE]]="Non",1,""))</f>
        <v/>
      </c>
      <c r="AO283" s="76" t="str">
        <f>IF(Tableau1[[#This Row],[Nuit JE/ VE]]="Oui",0,IF(Tableau1[[#This Row],[Nuit JE/ VE]]="Non",1,""))</f>
        <v/>
      </c>
      <c r="AP283" s="76" t="str">
        <f>IF(Tableau1[[#This Row],[Nuit
VE/ SA]]="Oui",0,IF(Tableau1[[#This Row],[Nuit
VE/ SA]]="Non",1,""))</f>
        <v/>
      </c>
      <c r="AQ283" s="76" t="str">
        <f>IF(Tableau1[[#This Row],[Nuit
SA/ DI]]="Oui",0,IF(Tableau1[[#This Row],[Nuit
SA/ DI]]="Non",1,""))</f>
        <v/>
      </c>
      <c r="AR283" s="76" t="str">
        <f>IF(Tableau1[[#This Row],[Nuit
DI/ LU]]="Oui",0,IF(Tableau1[[#This Row],[Nuit
DI/ LU]]="Non",1,""))</f>
        <v/>
      </c>
      <c r="AS283" s="76" t="str">
        <f>IF(Tableau1[[#This Row],[Type de réponse]]='Paramètre (masquer)'!$A$10,Tableau1[[#This Row],[FE]],"")</f>
        <v/>
      </c>
      <c r="AT283" s="76" t="str">
        <f>_xlfn.CONCAT(Tableau1[[#This Row],[LUN]:[DIM]])</f>
        <v/>
      </c>
      <c r="AU283" s="79"/>
      <c r="AV2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3" s="76" t="e">
        <f>Tableau1[[#This Row],[Nbre de nuits sur la période]]*Tableau1[[#This Row],[Nombre de train accédant / nuit *]]</f>
        <v>#VALUE!</v>
      </c>
      <c r="AY283" s="76" t="e">
        <f>Tableau1[[#This Row],[Uo voies - nuit]]*((59*400/1000)+5)</f>
        <v>#VALUE!</v>
      </c>
    </row>
    <row r="284" spans="1:51" ht="15.75">
      <c r="A284" s="51">
        <f t="shared" si="14"/>
        <v>271</v>
      </c>
      <c r="B284" s="85"/>
      <c r="C284" s="52" t="str">
        <f>IFERROR(VLOOKUP(Tableau1[[#This Row],[Site *
Un fichier Excel par DT]],Tableau7[[#All],[Nom de la gare]:[EIC]],5,FALSE),"")</f>
        <v/>
      </c>
      <c r="D284" s="77"/>
      <c r="E284" s="74"/>
      <c r="F284" s="74"/>
      <c r="G284" s="76"/>
      <c r="H284" s="72" t="str">
        <f>IF(Tableau1[[#This Row],[Régime d''utilisation (Quotidien ? Oui ou Non)]]="Oui","Oui","Non")</f>
        <v>Non</v>
      </c>
      <c r="I284" s="72" t="str">
        <f>IF(Tableau1[[#This Row],[Régime d''utilisation (Quotidien ? Oui ou Non)]]="Oui","Oui","Non")</f>
        <v>Non</v>
      </c>
      <c r="J284" s="72" t="str">
        <f>IF(Tableau1[[#This Row],[Régime d''utilisation (Quotidien ? Oui ou Non)]]="Oui","Oui","Non")</f>
        <v>Non</v>
      </c>
      <c r="K284" s="72" t="str">
        <f>IF(Tableau1[[#This Row],[Régime d''utilisation (Quotidien ? Oui ou Non)]]="Oui","Oui","Non")</f>
        <v>Non</v>
      </c>
      <c r="L284" s="72" t="str">
        <f>IF(Tableau1[[#This Row],[Régime d''utilisation (Quotidien ? Oui ou Non)]]="Oui","Oui","Non")</f>
        <v>Non</v>
      </c>
      <c r="M284" s="72" t="str">
        <f>IF(Tableau1[[#This Row],[Régime d''utilisation (Quotidien ? Oui ou Non)]]="Oui","Oui","Non")</f>
        <v>Non</v>
      </c>
      <c r="N284" s="72" t="str">
        <f>IF(Tableau1[[#This Row],[Régime d''utilisation (Quotidien ? Oui ou Non)]]="Oui","Oui","Non")</f>
        <v>Non</v>
      </c>
      <c r="O284" s="72" t="str">
        <f>IF(Tableau1[[#This Row],[Régime d''utilisation (Quotidien ? Oui ou Non)]]="Oui","Oui","Non")</f>
        <v>Non</v>
      </c>
      <c r="P284" s="76"/>
      <c r="Q284" s="76"/>
      <c r="R284" s="76"/>
      <c r="S284" s="52" t="str">
        <f t="shared" si="12"/>
        <v>Compris entre 00h00 et 5h00</v>
      </c>
      <c r="T284" s="76"/>
      <c r="U284" s="53" t="str">
        <f t="shared" si="13"/>
        <v>Voyageur</v>
      </c>
      <c r="V284" s="76"/>
      <c r="W284" s="76"/>
      <c r="X284" s="76"/>
      <c r="Y284" s="76"/>
      <c r="Z284" s="76"/>
      <c r="AA284" s="76"/>
      <c r="AB284" s="53">
        <f>400</f>
        <v>400</v>
      </c>
      <c r="AC284" s="78" t="str">
        <f>IF(Tableau1[[#This Row],[Type de réponse]]='Paramètre (masquer)'!$A$10,Tableau1[[#This Row],[Période de début *]],"")</f>
        <v/>
      </c>
      <c r="AD284" s="78" t="str">
        <f>IF(Tableau1[[#This Row],[Type de réponse]]='Paramètre (masquer)'!$A$10,Tableau1[[#This Row],[Période de fin *]],"")</f>
        <v/>
      </c>
      <c r="AE284" s="78" t="str">
        <f>IF(Tableau1[[#This Row],[Type de réponse]]='Paramètre (masquer)'!$A$10,Tableau1[[#This Row],[Nuit
LU/MA]],"")</f>
        <v/>
      </c>
      <c r="AF284" s="78" t="str">
        <f>IF(Tableau1[[#This Row],[Type de réponse]]='Paramètre (masquer)'!$A$10,Tableau1[[#This Row],[Nuit
MA/ME]],"")</f>
        <v/>
      </c>
      <c r="AG284" s="78" t="str">
        <f>IF(Tableau1[[#This Row],[Type de réponse]]='Paramètre (masquer)'!$A$10,Tableau1[[#This Row],[Nuit
ME/JE]],"")</f>
        <v/>
      </c>
      <c r="AH284" s="78" t="str">
        <f>IF(Tableau1[[#This Row],[Type de réponse]]='Paramètre (masquer)'!$A$10,Tableau1[[#This Row],[Nuit JE/VE]],"")</f>
        <v/>
      </c>
      <c r="AI284" s="78" t="str">
        <f>IF(Tableau1[[#This Row],[Type de réponse]]='Paramètre (masquer)'!$A$10,Tableau1[[#This Row],[Nuit
VE/SA]],"")</f>
        <v/>
      </c>
      <c r="AJ284" s="78" t="str">
        <f>IF(Tableau1[[#This Row],[Type de réponse]]='Paramètre (masquer)'!$A$10,Tableau1[[#This Row],[Nuit
SA/DI]],"")</f>
        <v/>
      </c>
      <c r="AK284" s="78" t="str">
        <f>IF(Tableau1[[#This Row],[Type de réponse]]='Paramètre (masquer)'!$A$10,Tableau1[[#This Row],[Nuit
DI/LU]],"")</f>
        <v/>
      </c>
      <c r="AL284" s="76" t="str">
        <f>IF(Tableau1[[#This Row],[Nuit
LU /MA]]="Oui",0,IF(Tableau1[[#This Row],[Nuit
LU /MA]]="Non",1,""))</f>
        <v/>
      </c>
      <c r="AM284" s="76" t="str">
        <f>IF(Tableau1[[#This Row],[Nuit
MA/ ME]]="Oui",0,IF(Tableau1[[#This Row],[Nuit
MA/ ME]]="Non",1,""))</f>
        <v/>
      </c>
      <c r="AN284" s="76" t="str">
        <f>IF(Tableau1[[#This Row],[Nuit
ME/ JE]]="Oui",0,IF(Tableau1[[#This Row],[Nuit
ME/ JE]]="Non",1,""))</f>
        <v/>
      </c>
      <c r="AO284" s="76" t="str">
        <f>IF(Tableau1[[#This Row],[Nuit JE/ VE]]="Oui",0,IF(Tableau1[[#This Row],[Nuit JE/ VE]]="Non",1,""))</f>
        <v/>
      </c>
      <c r="AP284" s="76" t="str">
        <f>IF(Tableau1[[#This Row],[Nuit
VE/ SA]]="Oui",0,IF(Tableau1[[#This Row],[Nuit
VE/ SA]]="Non",1,""))</f>
        <v/>
      </c>
      <c r="AQ284" s="76" t="str">
        <f>IF(Tableau1[[#This Row],[Nuit
SA/ DI]]="Oui",0,IF(Tableau1[[#This Row],[Nuit
SA/ DI]]="Non",1,""))</f>
        <v/>
      </c>
      <c r="AR284" s="76" t="str">
        <f>IF(Tableau1[[#This Row],[Nuit
DI/ LU]]="Oui",0,IF(Tableau1[[#This Row],[Nuit
DI/ LU]]="Non",1,""))</f>
        <v/>
      </c>
      <c r="AS284" s="76" t="str">
        <f>IF(Tableau1[[#This Row],[Type de réponse]]='Paramètre (masquer)'!$A$10,Tableau1[[#This Row],[FE]],"")</f>
        <v/>
      </c>
      <c r="AT284" s="76" t="str">
        <f>_xlfn.CONCAT(Tableau1[[#This Row],[LUN]:[DIM]])</f>
        <v/>
      </c>
      <c r="AU284" s="79"/>
      <c r="AV2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4" s="76" t="e">
        <f>Tableau1[[#This Row],[Nbre de nuits sur la période]]*Tableau1[[#This Row],[Nombre de train accédant / nuit *]]</f>
        <v>#VALUE!</v>
      </c>
      <c r="AY284" s="76" t="e">
        <f>Tableau1[[#This Row],[Uo voies - nuit]]*((59*400/1000)+5)</f>
        <v>#VALUE!</v>
      </c>
    </row>
    <row r="285" spans="1:51" ht="15.75">
      <c r="A285" s="51">
        <f t="shared" si="14"/>
        <v>272</v>
      </c>
      <c r="B285" s="85"/>
      <c r="C285" s="52" t="str">
        <f>IFERROR(VLOOKUP(Tableau1[[#This Row],[Site *
Un fichier Excel par DT]],Tableau7[[#All],[Nom de la gare]:[EIC]],5,FALSE),"")</f>
        <v/>
      </c>
      <c r="D285" s="77"/>
      <c r="E285" s="74"/>
      <c r="F285" s="74"/>
      <c r="G285" s="76"/>
      <c r="H285" s="72" t="str">
        <f>IF(Tableau1[[#This Row],[Régime d''utilisation (Quotidien ? Oui ou Non)]]="Oui","Oui","Non")</f>
        <v>Non</v>
      </c>
      <c r="I285" s="72" t="str">
        <f>IF(Tableau1[[#This Row],[Régime d''utilisation (Quotidien ? Oui ou Non)]]="Oui","Oui","Non")</f>
        <v>Non</v>
      </c>
      <c r="J285" s="72" t="str">
        <f>IF(Tableau1[[#This Row],[Régime d''utilisation (Quotidien ? Oui ou Non)]]="Oui","Oui","Non")</f>
        <v>Non</v>
      </c>
      <c r="K285" s="72" t="str">
        <f>IF(Tableau1[[#This Row],[Régime d''utilisation (Quotidien ? Oui ou Non)]]="Oui","Oui","Non")</f>
        <v>Non</v>
      </c>
      <c r="L285" s="72" t="str">
        <f>IF(Tableau1[[#This Row],[Régime d''utilisation (Quotidien ? Oui ou Non)]]="Oui","Oui","Non")</f>
        <v>Non</v>
      </c>
      <c r="M285" s="72" t="str">
        <f>IF(Tableau1[[#This Row],[Régime d''utilisation (Quotidien ? Oui ou Non)]]="Oui","Oui","Non")</f>
        <v>Non</v>
      </c>
      <c r="N285" s="72" t="str">
        <f>IF(Tableau1[[#This Row],[Régime d''utilisation (Quotidien ? Oui ou Non)]]="Oui","Oui","Non")</f>
        <v>Non</v>
      </c>
      <c r="O285" s="72" t="str">
        <f>IF(Tableau1[[#This Row],[Régime d''utilisation (Quotidien ? Oui ou Non)]]="Oui","Oui","Non")</f>
        <v>Non</v>
      </c>
      <c r="P285" s="76"/>
      <c r="Q285" s="76"/>
      <c r="R285" s="76"/>
      <c r="S285" s="52" t="str">
        <f t="shared" si="12"/>
        <v>Compris entre 00h00 et 5h00</v>
      </c>
      <c r="T285" s="76"/>
      <c r="U285" s="53" t="str">
        <f t="shared" si="13"/>
        <v>Voyageur</v>
      </c>
      <c r="V285" s="76"/>
      <c r="W285" s="76"/>
      <c r="X285" s="76"/>
      <c r="Y285" s="76"/>
      <c r="Z285" s="76"/>
      <c r="AA285" s="76"/>
      <c r="AB285" s="53">
        <f>400</f>
        <v>400</v>
      </c>
      <c r="AC285" s="78" t="str">
        <f>IF(Tableau1[[#This Row],[Type de réponse]]='Paramètre (masquer)'!$A$10,Tableau1[[#This Row],[Période de début *]],"")</f>
        <v/>
      </c>
      <c r="AD285" s="78" t="str">
        <f>IF(Tableau1[[#This Row],[Type de réponse]]='Paramètre (masquer)'!$A$10,Tableau1[[#This Row],[Période de fin *]],"")</f>
        <v/>
      </c>
      <c r="AE285" s="78" t="str">
        <f>IF(Tableau1[[#This Row],[Type de réponse]]='Paramètre (masquer)'!$A$10,Tableau1[[#This Row],[Nuit
LU/MA]],"")</f>
        <v/>
      </c>
      <c r="AF285" s="78" t="str">
        <f>IF(Tableau1[[#This Row],[Type de réponse]]='Paramètre (masquer)'!$A$10,Tableau1[[#This Row],[Nuit
MA/ME]],"")</f>
        <v/>
      </c>
      <c r="AG285" s="78" t="str">
        <f>IF(Tableau1[[#This Row],[Type de réponse]]='Paramètre (masquer)'!$A$10,Tableau1[[#This Row],[Nuit
ME/JE]],"")</f>
        <v/>
      </c>
      <c r="AH285" s="78" t="str">
        <f>IF(Tableau1[[#This Row],[Type de réponse]]='Paramètre (masquer)'!$A$10,Tableau1[[#This Row],[Nuit JE/VE]],"")</f>
        <v/>
      </c>
      <c r="AI285" s="78" t="str">
        <f>IF(Tableau1[[#This Row],[Type de réponse]]='Paramètre (masquer)'!$A$10,Tableau1[[#This Row],[Nuit
VE/SA]],"")</f>
        <v/>
      </c>
      <c r="AJ285" s="78" t="str">
        <f>IF(Tableau1[[#This Row],[Type de réponse]]='Paramètre (masquer)'!$A$10,Tableau1[[#This Row],[Nuit
SA/DI]],"")</f>
        <v/>
      </c>
      <c r="AK285" s="78" t="str">
        <f>IF(Tableau1[[#This Row],[Type de réponse]]='Paramètre (masquer)'!$A$10,Tableau1[[#This Row],[Nuit
DI/LU]],"")</f>
        <v/>
      </c>
      <c r="AL285" s="76" t="str">
        <f>IF(Tableau1[[#This Row],[Nuit
LU /MA]]="Oui",0,IF(Tableau1[[#This Row],[Nuit
LU /MA]]="Non",1,""))</f>
        <v/>
      </c>
      <c r="AM285" s="76" t="str">
        <f>IF(Tableau1[[#This Row],[Nuit
MA/ ME]]="Oui",0,IF(Tableau1[[#This Row],[Nuit
MA/ ME]]="Non",1,""))</f>
        <v/>
      </c>
      <c r="AN285" s="76" t="str">
        <f>IF(Tableau1[[#This Row],[Nuit
ME/ JE]]="Oui",0,IF(Tableau1[[#This Row],[Nuit
ME/ JE]]="Non",1,""))</f>
        <v/>
      </c>
      <c r="AO285" s="76" t="str">
        <f>IF(Tableau1[[#This Row],[Nuit JE/ VE]]="Oui",0,IF(Tableau1[[#This Row],[Nuit JE/ VE]]="Non",1,""))</f>
        <v/>
      </c>
      <c r="AP285" s="76" t="str">
        <f>IF(Tableau1[[#This Row],[Nuit
VE/ SA]]="Oui",0,IF(Tableau1[[#This Row],[Nuit
VE/ SA]]="Non",1,""))</f>
        <v/>
      </c>
      <c r="AQ285" s="76" t="str">
        <f>IF(Tableau1[[#This Row],[Nuit
SA/ DI]]="Oui",0,IF(Tableau1[[#This Row],[Nuit
SA/ DI]]="Non",1,""))</f>
        <v/>
      </c>
      <c r="AR285" s="76" t="str">
        <f>IF(Tableau1[[#This Row],[Nuit
DI/ LU]]="Oui",0,IF(Tableau1[[#This Row],[Nuit
DI/ LU]]="Non",1,""))</f>
        <v/>
      </c>
      <c r="AS285" s="76" t="str">
        <f>IF(Tableau1[[#This Row],[Type de réponse]]='Paramètre (masquer)'!$A$10,Tableau1[[#This Row],[FE]],"")</f>
        <v/>
      </c>
      <c r="AT285" s="76" t="str">
        <f>_xlfn.CONCAT(Tableau1[[#This Row],[LUN]:[DIM]])</f>
        <v/>
      </c>
      <c r="AU285" s="79"/>
      <c r="AV2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5" s="76" t="e">
        <f>Tableau1[[#This Row],[Nbre de nuits sur la période]]*Tableau1[[#This Row],[Nombre de train accédant / nuit *]]</f>
        <v>#VALUE!</v>
      </c>
      <c r="AY285" s="76" t="e">
        <f>Tableau1[[#This Row],[Uo voies - nuit]]*((59*400/1000)+5)</f>
        <v>#VALUE!</v>
      </c>
    </row>
    <row r="286" spans="1:51" ht="15.75">
      <c r="A286" s="51">
        <f t="shared" si="14"/>
        <v>273</v>
      </c>
      <c r="B286" s="85"/>
      <c r="C286" s="52" t="str">
        <f>IFERROR(VLOOKUP(Tableau1[[#This Row],[Site *
Un fichier Excel par DT]],Tableau7[[#All],[Nom de la gare]:[EIC]],5,FALSE),"")</f>
        <v/>
      </c>
      <c r="D286" s="77"/>
      <c r="E286" s="74"/>
      <c r="F286" s="74"/>
      <c r="G286" s="76"/>
      <c r="H286" s="72" t="str">
        <f>IF(Tableau1[[#This Row],[Régime d''utilisation (Quotidien ? Oui ou Non)]]="Oui","Oui","Non")</f>
        <v>Non</v>
      </c>
      <c r="I286" s="72" t="str">
        <f>IF(Tableau1[[#This Row],[Régime d''utilisation (Quotidien ? Oui ou Non)]]="Oui","Oui","Non")</f>
        <v>Non</v>
      </c>
      <c r="J286" s="72" t="str">
        <f>IF(Tableau1[[#This Row],[Régime d''utilisation (Quotidien ? Oui ou Non)]]="Oui","Oui","Non")</f>
        <v>Non</v>
      </c>
      <c r="K286" s="72" t="str">
        <f>IF(Tableau1[[#This Row],[Régime d''utilisation (Quotidien ? Oui ou Non)]]="Oui","Oui","Non")</f>
        <v>Non</v>
      </c>
      <c r="L286" s="72" t="str">
        <f>IF(Tableau1[[#This Row],[Régime d''utilisation (Quotidien ? Oui ou Non)]]="Oui","Oui","Non")</f>
        <v>Non</v>
      </c>
      <c r="M286" s="72" t="str">
        <f>IF(Tableau1[[#This Row],[Régime d''utilisation (Quotidien ? Oui ou Non)]]="Oui","Oui","Non")</f>
        <v>Non</v>
      </c>
      <c r="N286" s="72" t="str">
        <f>IF(Tableau1[[#This Row],[Régime d''utilisation (Quotidien ? Oui ou Non)]]="Oui","Oui","Non")</f>
        <v>Non</v>
      </c>
      <c r="O286" s="72" t="str">
        <f>IF(Tableau1[[#This Row],[Régime d''utilisation (Quotidien ? Oui ou Non)]]="Oui","Oui","Non")</f>
        <v>Non</v>
      </c>
      <c r="P286" s="76"/>
      <c r="Q286" s="76"/>
      <c r="R286" s="76"/>
      <c r="S286" s="52" t="str">
        <f t="shared" si="12"/>
        <v>Compris entre 00h00 et 5h00</v>
      </c>
      <c r="T286" s="76"/>
      <c r="U286" s="53" t="str">
        <f t="shared" si="13"/>
        <v>Voyageur</v>
      </c>
      <c r="V286" s="76"/>
      <c r="W286" s="76"/>
      <c r="X286" s="76"/>
      <c r="Y286" s="76"/>
      <c r="Z286" s="76"/>
      <c r="AA286" s="76"/>
      <c r="AB286" s="53">
        <f>400</f>
        <v>400</v>
      </c>
      <c r="AC286" s="78" t="str">
        <f>IF(Tableau1[[#This Row],[Type de réponse]]='Paramètre (masquer)'!$A$10,Tableau1[[#This Row],[Période de début *]],"")</f>
        <v/>
      </c>
      <c r="AD286" s="78" t="str">
        <f>IF(Tableau1[[#This Row],[Type de réponse]]='Paramètre (masquer)'!$A$10,Tableau1[[#This Row],[Période de fin *]],"")</f>
        <v/>
      </c>
      <c r="AE286" s="78" t="str">
        <f>IF(Tableau1[[#This Row],[Type de réponse]]='Paramètre (masquer)'!$A$10,Tableau1[[#This Row],[Nuit
LU/MA]],"")</f>
        <v/>
      </c>
      <c r="AF286" s="78" t="str">
        <f>IF(Tableau1[[#This Row],[Type de réponse]]='Paramètre (masquer)'!$A$10,Tableau1[[#This Row],[Nuit
MA/ME]],"")</f>
        <v/>
      </c>
      <c r="AG286" s="78" t="str">
        <f>IF(Tableau1[[#This Row],[Type de réponse]]='Paramètre (masquer)'!$A$10,Tableau1[[#This Row],[Nuit
ME/JE]],"")</f>
        <v/>
      </c>
      <c r="AH286" s="78" t="str">
        <f>IF(Tableau1[[#This Row],[Type de réponse]]='Paramètre (masquer)'!$A$10,Tableau1[[#This Row],[Nuit JE/VE]],"")</f>
        <v/>
      </c>
      <c r="AI286" s="78" t="str">
        <f>IF(Tableau1[[#This Row],[Type de réponse]]='Paramètre (masquer)'!$A$10,Tableau1[[#This Row],[Nuit
VE/SA]],"")</f>
        <v/>
      </c>
      <c r="AJ286" s="78" t="str">
        <f>IF(Tableau1[[#This Row],[Type de réponse]]='Paramètre (masquer)'!$A$10,Tableau1[[#This Row],[Nuit
SA/DI]],"")</f>
        <v/>
      </c>
      <c r="AK286" s="78" t="str">
        <f>IF(Tableau1[[#This Row],[Type de réponse]]='Paramètre (masquer)'!$A$10,Tableau1[[#This Row],[Nuit
DI/LU]],"")</f>
        <v/>
      </c>
      <c r="AL286" s="76" t="str">
        <f>IF(Tableau1[[#This Row],[Nuit
LU /MA]]="Oui",0,IF(Tableau1[[#This Row],[Nuit
LU /MA]]="Non",1,""))</f>
        <v/>
      </c>
      <c r="AM286" s="76" t="str">
        <f>IF(Tableau1[[#This Row],[Nuit
MA/ ME]]="Oui",0,IF(Tableau1[[#This Row],[Nuit
MA/ ME]]="Non",1,""))</f>
        <v/>
      </c>
      <c r="AN286" s="76" t="str">
        <f>IF(Tableau1[[#This Row],[Nuit
ME/ JE]]="Oui",0,IF(Tableau1[[#This Row],[Nuit
ME/ JE]]="Non",1,""))</f>
        <v/>
      </c>
      <c r="AO286" s="76" t="str">
        <f>IF(Tableau1[[#This Row],[Nuit JE/ VE]]="Oui",0,IF(Tableau1[[#This Row],[Nuit JE/ VE]]="Non",1,""))</f>
        <v/>
      </c>
      <c r="AP286" s="76" t="str">
        <f>IF(Tableau1[[#This Row],[Nuit
VE/ SA]]="Oui",0,IF(Tableau1[[#This Row],[Nuit
VE/ SA]]="Non",1,""))</f>
        <v/>
      </c>
      <c r="AQ286" s="76" t="str">
        <f>IF(Tableau1[[#This Row],[Nuit
SA/ DI]]="Oui",0,IF(Tableau1[[#This Row],[Nuit
SA/ DI]]="Non",1,""))</f>
        <v/>
      </c>
      <c r="AR286" s="76" t="str">
        <f>IF(Tableau1[[#This Row],[Nuit
DI/ LU]]="Oui",0,IF(Tableau1[[#This Row],[Nuit
DI/ LU]]="Non",1,""))</f>
        <v/>
      </c>
      <c r="AS286" s="76" t="str">
        <f>IF(Tableau1[[#This Row],[Type de réponse]]='Paramètre (masquer)'!$A$10,Tableau1[[#This Row],[FE]],"")</f>
        <v/>
      </c>
      <c r="AT286" s="76" t="str">
        <f>_xlfn.CONCAT(Tableau1[[#This Row],[LUN]:[DIM]])</f>
        <v/>
      </c>
      <c r="AU286" s="79"/>
      <c r="AV2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6" s="76" t="e">
        <f>Tableau1[[#This Row],[Nbre de nuits sur la période]]*Tableau1[[#This Row],[Nombre de train accédant / nuit *]]</f>
        <v>#VALUE!</v>
      </c>
      <c r="AY286" s="76" t="e">
        <f>Tableau1[[#This Row],[Uo voies - nuit]]*((59*400/1000)+5)</f>
        <v>#VALUE!</v>
      </c>
    </row>
    <row r="287" spans="1:51" ht="15.75">
      <c r="A287" s="51">
        <f t="shared" si="14"/>
        <v>274</v>
      </c>
      <c r="B287" s="85"/>
      <c r="C287" s="52" t="str">
        <f>IFERROR(VLOOKUP(Tableau1[[#This Row],[Site *
Un fichier Excel par DT]],Tableau7[[#All],[Nom de la gare]:[EIC]],5,FALSE),"")</f>
        <v/>
      </c>
      <c r="D287" s="77"/>
      <c r="E287" s="74"/>
      <c r="F287" s="74"/>
      <c r="G287" s="76"/>
      <c r="H287" s="72" t="str">
        <f>IF(Tableau1[[#This Row],[Régime d''utilisation (Quotidien ? Oui ou Non)]]="Oui","Oui","Non")</f>
        <v>Non</v>
      </c>
      <c r="I287" s="72" t="str">
        <f>IF(Tableau1[[#This Row],[Régime d''utilisation (Quotidien ? Oui ou Non)]]="Oui","Oui","Non")</f>
        <v>Non</v>
      </c>
      <c r="J287" s="72" t="str">
        <f>IF(Tableau1[[#This Row],[Régime d''utilisation (Quotidien ? Oui ou Non)]]="Oui","Oui","Non")</f>
        <v>Non</v>
      </c>
      <c r="K287" s="72" t="str">
        <f>IF(Tableau1[[#This Row],[Régime d''utilisation (Quotidien ? Oui ou Non)]]="Oui","Oui","Non")</f>
        <v>Non</v>
      </c>
      <c r="L287" s="72" t="str">
        <f>IF(Tableau1[[#This Row],[Régime d''utilisation (Quotidien ? Oui ou Non)]]="Oui","Oui","Non")</f>
        <v>Non</v>
      </c>
      <c r="M287" s="72" t="str">
        <f>IF(Tableau1[[#This Row],[Régime d''utilisation (Quotidien ? Oui ou Non)]]="Oui","Oui","Non")</f>
        <v>Non</v>
      </c>
      <c r="N287" s="72" t="str">
        <f>IF(Tableau1[[#This Row],[Régime d''utilisation (Quotidien ? Oui ou Non)]]="Oui","Oui","Non")</f>
        <v>Non</v>
      </c>
      <c r="O287" s="72" t="str">
        <f>IF(Tableau1[[#This Row],[Régime d''utilisation (Quotidien ? Oui ou Non)]]="Oui","Oui","Non")</f>
        <v>Non</v>
      </c>
      <c r="P287" s="76"/>
      <c r="Q287" s="76"/>
      <c r="R287" s="76"/>
      <c r="S287" s="52" t="str">
        <f t="shared" si="12"/>
        <v>Compris entre 00h00 et 5h00</v>
      </c>
      <c r="T287" s="76"/>
      <c r="U287" s="53" t="str">
        <f t="shared" si="13"/>
        <v>Voyageur</v>
      </c>
      <c r="V287" s="76"/>
      <c r="W287" s="76"/>
      <c r="X287" s="76"/>
      <c r="Y287" s="76"/>
      <c r="Z287" s="76"/>
      <c r="AA287" s="76"/>
      <c r="AB287" s="53">
        <f>400</f>
        <v>400</v>
      </c>
      <c r="AC287" s="78" t="str">
        <f>IF(Tableau1[[#This Row],[Type de réponse]]='Paramètre (masquer)'!$A$10,Tableau1[[#This Row],[Période de début *]],"")</f>
        <v/>
      </c>
      <c r="AD287" s="78" t="str">
        <f>IF(Tableau1[[#This Row],[Type de réponse]]='Paramètre (masquer)'!$A$10,Tableau1[[#This Row],[Période de fin *]],"")</f>
        <v/>
      </c>
      <c r="AE287" s="78" t="str">
        <f>IF(Tableau1[[#This Row],[Type de réponse]]='Paramètre (masquer)'!$A$10,Tableau1[[#This Row],[Nuit
LU/MA]],"")</f>
        <v/>
      </c>
      <c r="AF287" s="78" t="str">
        <f>IF(Tableau1[[#This Row],[Type de réponse]]='Paramètre (masquer)'!$A$10,Tableau1[[#This Row],[Nuit
MA/ME]],"")</f>
        <v/>
      </c>
      <c r="AG287" s="78" t="str">
        <f>IF(Tableau1[[#This Row],[Type de réponse]]='Paramètre (masquer)'!$A$10,Tableau1[[#This Row],[Nuit
ME/JE]],"")</f>
        <v/>
      </c>
      <c r="AH287" s="78" t="str">
        <f>IF(Tableau1[[#This Row],[Type de réponse]]='Paramètre (masquer)'!$A$10,Tableau1[[#This Row],[Nuit JE/VE]],"")</f>
        <v/>
      </c>
      <c r="AI287" s="78" t="str">
        <f>IF(Tableau1[[#This Row],[Type de réponse]]='Paramètre (masquer)'!$A$10,Tableau1[[#This Row],[Nuit
VE/SA]],"")</f>
        <v/>
      </c>
      <c r="AJ287" s="78" t="str">
        <f>IF(Tableau1[[#This Row],[Type de réponse]]='Paramètre (masquer)'!$A$10,Tableau1[[#This Row],[Nuit
SA/DI]],"")</f>
        <v/>
      </c>
      <c r="AK287" s="78" t="str">
        <f>IF(Tableau1[[#This Row],[Type de réponse]]='Paramètre (masquer)'!$A$10,Tableau1[[#This Row],[Nuit
DI/LU]],"")</f>
        <v/>
      </c>
      <c r="AL287" s="76" t="str">
        <f>IF(Tableau1[[#This Row],[Nuit
LU /MA]]="Oui",0,IF(Tableau1[[#This Row],[Nuit
LU /MA]]="Non",1,""))</f>
        <v/>
      </c>
      <c r="AM287" s="76" t="str">
        <f>IF(Tableau1[[#This Row],[Nuit
MA/ ME]]="Oui",0,IF(Tableau1[[#This Row],[Nuit
MA/ ME]]="Non",1,""))</f>
        <v/>
      </c>
      <c r="AN287" s="76" t="str">
        <f>IF(Tableau1[[#This Row],[Nuit
ME/ JE]]="Oui",0,IF(Tableau1[[#This Row],[Nuit
ME/ JE]]="Non",1,""))</f>
        <v/>
      </c>
      <c r="AO287" s="76" t="str">
        <f>IF(Tableau1[[#This Row],[Nuit JE/ VE]]="Oui",0,IF(Tableau1[[#This Row],[Nuit JE/ VE]]="Non",1,""))</f>
        <v/>
      </c>
      <c r="AP287" s="76" t="str">
        <f>IF(Tableau1[[#This Row],[Nuit
VE/ SA]]="Oui",0,IF(Tableau1[[#This Row],[Nuit
VE/ SA]]="Non",1,""))</f>
        <v/>
      </c>
      <c r="AQ287" s="76" t="str">
        <f>IF(Tableau1[[#This Row],[Nuit
SA/ DI]]="Oui",0,IF(Tableau1[[#This Row],[Nuit
SA/ DI]]="Non",1,""))</f>
        <v/>
      </c>
      <c r="AR287" s="76" t="str">
        <f>IF(Tableau1[[#This Row],[Nuit
DI/ LU]]="Oui",0,IF(Tableau1[[#This Row],[Nuit
DI/ LU]]="Non",1,""))</f>
        <v/>
      </c>
      <c r="AS287" s="76" t="str">
        <f>IF(Tableau1[[#This Row],[Type de réponse]]='Paramètre (masquer)'!$A$10,Tableau1[[#This Row],[FE]],"")</f>
        <v/>
      </c>
      <c r="AT287" s="76" t="str">
        <f>_xlfn.CONCAT(Tableau1[[#This Row],[LUN]:[DIM]])</f>
        <v/>
      </c>
      <c r="AU287" s="79"/>
      <c r="AV2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7" s="76" t="e">
        <f>Tableau1[[#This Row],[Nbre de nuits sur la période]]*Tableau1[[#This Row],[Nombre de train accédant / nuit *]]</f>
        <v>#VALUE!</v>
      </c>
      <c r="AY287" s="76" t="e">
        <f>Tableau1[[#This Row],[Uo voies - nuit]]*((59*400/1000)+5)</f>
        <v>#VALUE!</v>
      </c>
    </row>
    <row r="288" spans="1:51" ht="15.75">
      <c r="A288" s="51">
        <f t="shared" si="14"/>
        <v>275</v>
      </c>
      <c r="B288" s="85"/>
      <c r="C288" s="52" t="str">
        <f>IFERROR(VLOOKUP(Tableau1[[#This Row],[Site *
Un fichier Excel par DT]],Tableau7[[#All],[Nom de la gare]:[EIC]],5,FALSE),"")</f>
        <v/>
      </c>
      <c r="D288" s="77"/>
      <c r="E288" s="74"/>
      <c r="F288" s="74"/>
      <c r="G288" s="76"/>
      <c r="H288" s="72" t="str">
        <f>IF(Tableau1[[#This Row],[Régime d''utilisation (Quotidien ? Oui ou Non)]]="Oui","Oui","Non")</f>
        <v>Non</v>
      </c>
      <c r="I288" s="72" t="str">
        <f>IF(Tableau1[[#This Row],[Régime d''utilisation (Quotidien ? Oui ou Non)]]="Oui","Oui","Non")</f>
        <v>Non</v>
      </c>
      <c r="J288" s="72" t="str">
        <f>IF(Tableau1[[#This Row],[Régime d''utilisation (Quotidien ? Oui ou Non)]]="Oui","Oui","Non")</f>
        <v>Non</v>
      </c>
      <c r="K288" s="72" t="str">
        <f>IF(Tableau1[[#This Row],[Régime d''utilisation (Quotidien ? Oui ou Non)]]="Oui","Oui","Non")</f>
        <v>Non</v>
      </c>
      <c r="L288" s="72" t="str">
        <f>IF(Tableau1[[#This Row],[Régime d''utilisation (Quotidien ? Oui ou Non)]]="Oui","Oui","Non")</f>
        <v>Non</v>
      </c>
      <c r="M288" s="72" t="str">
        <f>IF(Tableau1[[#This Row],[Régime d''utilisation (Quotidien ? Oui ou Non)]]="Oui","Oui","Non")</f>
        <v>Non</v>
      </c>
      <c r="N288" s="72" t="str">
        <f>IF(Tableau1[[#This Row],[Régime d''utilisation (Quotidien ? Oui ou Non)]]="Oui","Oui","Non")</f>
        <v>Non</v>
      </c>
      <c r="O288" s="72" t="str">
        <f>IF(Tableau1[[#This Row],[Régime d''utilisation (Quotidien ? Oui ou Non)]]="Oui","Oui","Non")</f>
        <v>Non</v>
      </c>
      <c r="P288" s="76"/>
      <c r="Q288" s="76"/>
      <c r="R288" s="76"/>
      <c r="S288" s="52" t="str">
        <f t="shared" si="12"/>
        <v>Compris entre 00h00 et 5h00</v>
      </c>
      <c r="T288" s="76"/>
      <c r="U288" s="53" t="str">
        <f t="shared" si="13"/>
        <v>Voyageur</v>
      </c>
      <c r="V288" s="76"/>
      <c r="W288" s="76"/>
      <c r="X288" s="76"/>
      <c r="Y288" s="76"/>
      <c r="Z288" s="76"/>
      <c r="AA288" s="76"/>
      <c r="AB288" s="53">
        <f>400</f>
        <v>400</v>
      </c>
      <c r="AC288" s="78" t="str">
        <f>IF(Tableau1[[#This Row],[Type de réponse]]='Paramètre (masquer)'!$A$10,Tableau1[[#This Row],[Période de début *]],"")</f>
        <v/>
      </c>
      <c r="AD288" s="78" t="str">
        <f>IF(Tableau1[[#This Row],[Type de réponse]]='Paramètre (masquer)'!$A$10,Tableau1[[#This Row],[Période de fin *]],"")</f>
        <v/>
      </c>
      <c r="AE288" s="78" t="str">
        <f>IF(Tableau1[[#This Row],[Type de réponse]]='Paramètre (masquer)'!$A$10,Tableau1[[#This Row],[Nuit
LU/MA]],"")</f>
        <v/>
      </c>
      <c r="AF288" s="78" t="str">
        <f>IF(Tableau1[[#This Row],[Type de réponse]]='Paramètre (masquer)'!$A$10,Tableau1[[#This Row],[Nuit
MA/ME]],"")</f>
        <v/>
      </c>
      <c r="AG288" s="78" t="str">
        <f>IF(Tableau1[[#This Row],[Type de réponse]]='Paramètre (masquer)'!$A$10,Tableau1[[#This Row],[Nuit
ME/JE]],"")</f>
        <v/>
      </c>
      <c r="AH288" s="78" t="str">
        <f>IF(Tableau1[[#This Row],[Type de réponse]]='Paramètre (masquer)'!$A$10,Tableau1[[#This Row],[Nuit JE/VE]],"")</f>
        <v/>
      </c>
      <c r="AI288" s="78" t="str">
        <f>IF(Tableau1[[#This Row],[Type de réponse]]='Paramètre (masquer)'!$A$10,Tableau1[[#This Row],[Nuit
VE/SA]],"")</f>
        <v/>
      </c>
      <c r="AJ288" s="78" t="str">
        <f>IF(Tableau1[[#This Row],[Type de réponse]]='Paramètre (masquer)'!$A$10,Tableau1[[#This Row],[Nuit
SA/DI]],"")</f>
        <v/>
      </c>
      <c r="AK288" s="78" t="str">
        <f>IF(Tableau1[[#This Row],[Type de réponse]]='Paramètre (masquer)'!$A$10,Tableau1[[#This Row],[Nuit
DI/LU]],"")</f>
        <v/>
      </c>
      <c r="AL288" s="76" t="str">
        <f>IF(Tableau1[[#This Row],[Nuit
LU /MA]]="Oui",0,IF(Tableau1[[#This Row],[Nuit
LU /MA]]="Non",1,""))</f>
        <v/>
      </c>
      <c r="AM288" s="76" t="str">
        <f>IF(Tableau1[[#This Row],[Nuit
MA/ ME]]="Oui",0,IF(Tableau1[[#This Row],[Nuit
MA/ ME]]="Non",1,""))</f>
        <v/>
      </c>
      <c r="AN288" s="76" t="str">
        <f>IF(Tableau1[[#This Row],[Nuit
ME/ JE]]="Oui",0,IF(Tableau1[[#This Row],[Nuit
ME/ JE]]="Non",1,""))</f>
        <v/>
      </c>
      <c r="AO288" s="76" t="str">
        <f>IF(Tableau1[[#This Row],[Nuit JE/ VE]]="Oui",0,IF(Tableau1[[#This Row],[Nuit JE/ VE]]="Non",1,""))</f>
        <v/>
      </c>
      <c r="AP288" s="76" t="str">
        <f>IF(Tableau1[[#This Row],[Nuit
VE/ SA]]="Oui",0,IF(Tableau1[[#This Row],[Nuit
VE/ SA]]="Non",1,""))</f>
        <v/>
      </c>
      <c r="AQ288" s="76" t="str">
        <f>IF(Tableau1[[#This Row],[Nuit
SA/ DI]]="Oui",0,IF(Tableau1[[#This Row],[Nuit
SA/ DI]]="Non",1,""))</f>
        <v/>
      </c>
      <c r="AR288" s="76" t="str">
        <f>IF(Tableau1[[#This Row],[Nuit
DI/ LU]]="Oui",0,IF(Tableau1[[#This Row],[Nuit
DI/ LU]]="Non",1,""))</f>
        <v/>
      </c>
      <c r="AS288" s="76" t="str">
        <f>IF(Tableau1[[#This Row],[Type de réponse]]='Paramètre (masquer)'!$A$10,Tableau1[[#This Row],[FE]],"")</f>
        <v/>
      </c>
      <c r="AT288" s="76" t="str">
        <f>_xlfn.CONCAT(Tableau1[[#This Row],[LUN]:[DIM]])</f>
        <v/>
      </c>
      <c r="AU288" s="79"/>
      <c r="AV2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8" s="76" t="e">
        <f>Tableau1[[#This Row],[Nbre de nuits sur la période]]*Tableau1[[#This Row],[Nombre de train accédant / nuit *]]</f>
        <v>#VALUE!</v>
      </c>
      <c r="AY288" s="76" t="e">
        <f>Tableau1[[#This Row],[Uo voies - nuit]]*((59*400/1000)+5)</f>
        <v>#VALUE!</v>
      </c>
    </row>
    <row r="289" spans="1:51" ht="15.75">
      <c r="A289" s="51">
        <f t="shared" si="14"/>
        <v>276</v>
      </c>
      <c r="B289" s="85"/>
      <c r="C289" s="52" t="str">
        <f>IFERROR(VLOOKUP(Tableau1[[#This Row],[Site *
Un fichier Excel par DT]],Tableau7[[#All],[Nom de la gare]:[EIC]],5,FALSE),"")</f>
        <v/>
      </c>
      <c r="D289" s="77"/>
      <c r="E289" s="74"/>
      <c r="F289" s="74"/>
      <c r="G289" s="76"/>
      <c r="H289" s="72" t="str">
        <f>IF(Tableau1[[#This Row],[Régime d''utilisation (Quotidien ? Oui ou Non)]]="Oui","Oui","Non")</f>
        <v>Non</v>
      </c>
      <c r="I289" s="72" t="str">
        <f>IF(Tableau1[[#This Row],[Régime d''utilisation (Quotidien ? Oui ou Non)]]="Oui","Oui","Non")</f>
        <v>Non</v>
      </c>
      <c r="J289" s="72" t="str">
        <f>IF(Tableau1[[#This Row],[Régime d''utilisation (Quotidien ? Oui ou Non)]]="Oui","Oui","Non")</f>
        <v>Non</v>
      </c>
      <c r="K289" s="72" t="str">
        <f>IF(Tableau1[[#This Row],[Régime d''utilisation (Quotidien ? Oui ou Non)]]="Oui","Oui","Non")</f>
        <v>Non</v>
      </c>
      <c r="L289" s="72" t="str">
        <f>IF(Tableau1[[#This Row],[Régime d''utilisation (Quotidien ? Oui ou Non)]]="Oui","Oui","Non")</f>
        <v>Non</v>
      </c>
      <c r="M289" s="72" t="str">
        <f>IF(Tableau1[[#This Row],[Régime d''utilisation (Quotidien ? Oui ou Non)]]="Oui","Oui","Non")</f>
        <v>Non</v>
      </c>
      <c r="N289" s="72" t="str">
        <f>IF(Tableau1[[#This Row],[Régime d''utilisation (Quotidien ? Oui ou Non)]]="Oui","Oui","Non")</f>
        <v>Non</v>
      </c>
      <c r="O289" s="72" t="str">
        <f>IF(Tableau1[[#This Row],[Régime d''utilisation (Quotidien ? Oui ou Non)]]="Oui","Oui","Non")</f>
        <v>Non</v>
      </c>
      <c r="P289" s="76"/>
      <c r="Q289" s="76"/>
      <c r="R289" s="76"/>
      <c r="S289" s="52" t="str">
        <f t="shared" si="12"/>
        <v>Compris entre 00h00 et 5h00</v>
      </c>
      <c r="T289" s="76"/>
      <c r="U289" s="53" t="str">
        <f t="shared" si="13"/>
        <v>Voyageur</v>
      </c>
      <c r="V289" s="76"/>
      <c r="W289" s="76"/>
      <c r="X289" s="76"/>
      <c r="Y289" s="76"/>
      <c r="Z289" s="76"/>
      <c r="AA289" s="76"/>
      <c r="AB289" s="53">
        <f>400</f>
        <v>400</v>
      </c>
      <c r="AC289" s="78" t="str">
        <f>IF(Tableau1[[#This Row],[Type de réponse]]='Paramètre (masquer)'!$A$10,Tableau1[[#This Row],[Période de début *]],"")</f>
        <v/>
      </c>
      <c r="AD289" s="78" t="str">
        <f>IF(Tableau1[[#This Row],[Type de réponse]]='Paramètre (masquer)'!$A$10,Tableau1[[#This Row],[Période de fin *]],"")</f>
        <v/>
      </c>
      <c r="AE289" s="78" t="str">
        <f>IF(Tableau1[[#This Row],[Type de réponse]]='Paramètre (masquer)'!$A$10,Tableau1[[#This Row],[Nuit
LU/MA]],"")</f>
        <v/>
      </c>
      <c r="AF289" s="78" t="str">
        <f>IF(Tableau1[[#This Row],[Type de réponse]]='Paramètre (masquer)'!$A$10,Tableau1[[#This Row],[Nuit
MA/ME]],"")</f>
        <v/>
      </c>
      <c r="AG289" s="78" t="str">
        <f>IF(Tableau1[[#This Row],[Type de réponse]]='Paramètre (masquer)'!$A$10,Tableau1[[#This Row],[Nuit
ME/JE]],"")</f>
        <v/>
      </c>
      <c r="AH289" s="78" t="str">
        <f>IF(Tableau1[[#This Row],[Type de réponse]]='Paramètre (masquer)'!$A$10,Tableau1[[#This Row],[Nuit JE/VE]],"")</f>
        <v/>
      </c>
      <c r="AI289" s="78" t="str">
        <f>IF(Tableau1[[#This Row],[Type de réponse]]='Paramètre (masquer)'!$A$10,Tableau1[[#This Row],[Nuit
VE/SA]],"")</f>
        <v/>
      </c>
      <c r="AJ289" s="78" t="str">
        <f>IF(Tableau1[[#This Row],[Type de réponse]]='Paramètre (masquer)'!$A$10,Tableau1[[#This Row],[Nuit
SA/DI]],"")</f>
        <v/>
      </c>
      <c r="AK289" s="78" t="str">
        <f>IF(Tableau1[[#This Row],[Type de réponse]]='Paramètre (masquer)'!$A$10,Tableau1[[#This Row],[Nuit
DI/LU]],"")</f>
        <v/>
      </c>
      <c r="AL289" s="76" t="str">
        <f>IF(Tableau1[[#This Row],[Nuit
LU /MA]]="Oui",0,IF(Tableau1[[#This Row],[Nuit
LU /MA]]="Non",1,""))</f>
        <v/>
      </c>
      <c r="AM289" s="76" t="str">
        <f>IF(Tableau1[[#This Row],[Nuit
MA/ ME]]="Oui",0,IF(Tableau1[[#This Row],[Nuit
MA/ ME]]="Non",1,""))</f>
        <v/>
      </c>
      <c r="AN289" s="76" t="str">
        <f>IF(Tableau1[[#This Row],[Nuit
ME/ JE]]="Oui",0,IF(Tableau1[[#This Row],[Nuit
ME/ JE]]="Non",1,""))</f>
        <v/>
      </c>
      <c r="AO289" s="76" t="str">
        <f>IF(Tableau1[[#This Row],[Nuit JE/ VE]]="Oui",0,IF(Tableau1[[#This Row],[Nuit JE/ VE]]="Non",1,""))</f>
        <v/>
      </c>
      <c r="AP289" s="76" t="str">
        <f>IF(Tableau1[[#This Row],[Nuit
VE/ SA]]="Oui",0,IF(Tableau1[[#This Row],[Nuit
VE/ SA]]="Non",1,""))</f>
        <v/>
      </c>
      <c r="AQ289" s="76" t="str">
        <f>IF(Tableau1[[#This Row],[Nuit
SA/ DI]]="Oui",0,IF(Tableau1[[#This Row],[Nuit
SA/ DI]]="Non",1,""))</f>
        <v/>
      </c>
      <c r="AR289" s="76" t="str">
        <f>IF(Tableau1[[#This Row],[Nuit
DI/ LU]]="Oui",0,IF(Tableau1[[#This Row],[Nuit
DI/ LU]]="Non",1,""))</f>
        <v/>
      </c>
      <c r="AS289" s="76" t="str">
        <f>IF(Tableau1[[#This Row],[Type de réponse]]='Paramètre (masquer)'!$A$10,Tableau1[[#This Row],[FE]],"")</f>
        <v/>
      </c>
      <c r="AT289" s="76" t="str">
        <f>_xlfn.CONCAT(Tableau1[[#This Row],[LUN]:[DIM]])</f>
        <v/>
      </c>
      <c r="AU289" s="79"/>
      <c r="AV2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9" s="76" t="e">
        <f>Tableau1[[#This Row],[Nbre de nuits sur la période]]*Tableau1[[#This Row],[Nombre de train accédant / nuit *]]</f>
        <v>#VALUE!</v>
      </c>
      <c r="AY289" s="76" t="e">
        <f>Tableau1[[#This Row],[Uo voies - nuit]]*((59*400/1000)+5)</f>
        <v>#VALUE!</v>
      </c>
    </row>
    <row r="290" spans="1:51" ht="15.75">
      <c r="A290" s="51">
        <f t="shared" si="14"/>
        <v>277</v>
      </c>
      <c r="B290" s="85"/>
      <c r="C290" s="52" t="str">
        <f>IFERROR(VLOOKUP(Tableau1[[#This Row],[Site *
Un fichier Excel par DT]],Tableau7[[#All],[Nom de la gare]:[EIC]],5,FALSE),"")</f>
        <v/>
      </c>
      <c r="D290" s="77"/>
      <c r="E290" s="74"/>
      <c r="F290" s="74"/>
      <c r="G290" s="76"/>
      <c r="H290" s="72" t="str">
        <f>IF(Tableau1[[#This Row],[Régime d''utilisation (Quotidien ? Oui ou Non)]]="Oui","Oui","Non")</f>
        <v>Non</v>
      </c>
      <c r="I290" s="72" t="str">
        <f>IF(Tableau1[[#This Row],[Régime d''utilisation (Quotidien ? Oui ou Non)]]="Oui","Oui","Non")</f>
        <v>Non</v>
      </c>
      <c r="J290" s="72" t="str">
        <f>IF(Tableau1[[#This Row],[Régime d''utilisation (Quotidien ? Oui ou Non)]]="Oui","Oui","Non")</f>
        <v>Non</v>
      </c>
      <c r="K290" s="72" t="str">
        <f>IF(Tableau1[[#This Row],[Régime d''utilisation (Quotidien ? Oui ou Non)]]="Oui","Oui","Non")</f>
        <v>Non</v>
      </c>
      <c r="L290" s="72" t="str">
        <f>IF(Tableau1[[#This Row],[Régime d''utilisation (Quotidien ? Oui ou Non)]]="Oui","Oui","Non")</f>
        <v>Non</v>
      </c>
      <c r="M290" s="72" t="str">
        <f>IF(Tableau1[[#This Row],[Régime d''utilisation (Quotidien ? Oui ou Non)]]="Oui","Oui","Non")</f>
        <v>Non</v>
      </c>
      <c r="N290" s="72" t="str">
        <f>IF(Tableau1[[#This Row],[Régime d''utilisation (Quotidien ? Oui ou Non)]]="Oui","Oui","Non")</f>
        <v>Non</v>
      </c>
      <c r="O290" s="72" t="str">
        <f>IF(Tableau1[[#This Row],[Régime d''utilisation (Quotidien ? Oui ou Non)]]="Oui","Oui","Non")</f>
        <v>Non</v>
      </c>
      <c r="P290" s="76"/>
      <c r="Q290" s="76"/>
      <c r="R290" s="76"/>
      <c r="S290" s="52" t="str">
        <f t="shared" si="12"/>
        <v>Compris entre 00h00 et 5h00</v>
      </c>
      <c r="T290" s="76"/>
      <c r="U290" s="53" t="str">
        <f t="shared" si="13"/>
        <v>Voyageur</v>
      </c>
      <c r="V290" s="76"/>
      <c r="W290" s="76"/>
      <c r="X290" s="76"/>
      <c r="Y290" s="76"/>
      <c r="Z290" s="76"/>
      <c r="AA290" s="76"/>
      <c r="AB290" s="53">
        <f>400</f>
        <v>400</v>
      </c>
      <c r="AC290" s="78" t="str">
        <f>IF(Tableau1[[#This Row],[Type de réponse]]='Paramètre (masquer)'!$A$10,Tableau1[[#This Row],[Période de début *]],"")</f>
        <v/>
      </c>
      <c r="AD290" s="78" t="str">
        <f>IF(Tableau1[[#This Row],[Type de réponse]]='Paramètre (masquer)'!$A$10,Tableau1[[#This Row],[Période de fin *]],"")</f>
        <v/>
      </c>
      <c r="AE290" s="78" t="str">
        <f>IF(Tableau1[[#This Row],[Type de réponse]]='Paramètre (masquer)'!$A$10,Tableau1[[#This Row],[Nuit
LU/MA]],"")</f>
        <v/>
      </c>
      <c r="AF290" s="78" t="str">
        <f>IF(Tableau1[[#This Row],[Type de réponse]]='Paramètre (masquer)'!$A$10,Tableau1[[#This Row],[Nuit
MA/ME]],"")</f>
        <v/>
      </c>
      <c r="AG290" s="78" t="str">
        <f>IF(Tableau1[[#This Row],[Type de réponse]]='Paramètre (masquer)'!$A$10,Tableau1[[#This Row],[Nuit
ME/JE]],"")</f>
        <v/>
      </c>
      <c r="AH290" s="78" t="str">
        <f>IF(Tableau1[[#This Row],[Type de réponse]]='Paramètre (masquer)'!$A$10,Tableau1[[#This Row],[Nuit JE/VE]],"")</f>
        <v/>
      </c>
      <c r="AI290" s="78" t="str">
        <f>IF(Tableau1[[#This Row],[Type de réponse]]='Paramètre (masquer)'!$A$10,Tableau1[[#This Row],[Nuit
VE/SA]],"")</f>
        <v/>
      </c>
      <c r="AJ290" s="78" t="str">
        <f>IF(Tableau1[[#This Row],[Type de réponse]]='Paramètre (masquer)'!$A$10,Tableau1[[#This Row],[Nuit
SA/DI]],"")</f>
        <v/>
      </c>
      <c r="AK290" s="78" t="str">
        <f>IF(Tableau1[[#This Row],[Type de réponse]]='Paramètre (masquer)'!$A$10,Tableau1[[#This Row],[Nuit
DI/LU]],"")</f>
        <v/>
      </c>
      <c r="AL290" s="76" t="str">
        <f>IF(Tableau1[[#This Row],[Nuit
LU /MA]]="Oui",0,IF(Tableau1[[#This Row],[Nuit
LU /MA]]="Non",1,""))</f>
        <v/>
      </c>
      <c r="AM290" s="76" t="str">
        <f>IF(Tableau1[[#This Row],[Nuit
MA/ ME]]="Oui",0,IF(Tableau1[[#This Row],[Nuit
MA/ ME]]="Non",1,""))</f>
        <v/>
      </c>
      <c r="AN290" s="76" t="str">
        <f>IF(Tableau1[[#This Row],[Nuit
ME/ JE]]="Oui",0,IF(Tableau1[[#This Row],[Nuit
ME/ JE]]="Non",1,""))</f>
        <v/>
      </c>
      <c r="AO290" s="76" t="str">
        <f>IF(Tableau1[[#This Row],[Nuit JE/ VE]]="Oui",0,IF(Tableau1[[#This Row],[Nuit JE/ VE]]="Non",1,""))</f>
        <v/>
      </c>
      <c r="AP290" s="76" t="str">
        <f>IF(Tableau1[[#This Row],[Nuit
VE/ SA]]="Oui",0,IF(Tableau1[[#This Row],[Nuit
VE/ SA]]="Non",1,""))</f>
        <v/>
      </c>
      <c r="AQ290" s="76" t="str">
        <f>IF(Tableau1[[#This Row],[Nuit
SA/ DI]]="Oui",0,IF(Tableau1[[#This Row],[Nuit
SA/ DI]]="Non",1,""))</f>
        <v/>
      </c>
      <c r="AR290" s="76" t="str">
        <f>IF(Tableau1[[#This Row],[Nuit
DI/ LU]]="Oui",0,IF(Tableau1[[#This Row],[Nuit
DI/ LU]]="Non",1,""))</f>
        <v/>
      </c>
      <c r="AS290" s="76" t="str">
        <f>IF(Tableau1[[#This Row],[Type de réponse]]='Paramètre (masquer)'!$A$10,Tableau1[[#This Row],[FE]],"")</f>
        <v/>
      </c>
      <c r="AT290" s="76" t="str">
        <f>_xlfn.CONCAT(Tableau1[[#This Row],[LUN]:[DIM]])</f>
        <v/>
      </c>
      <c r="AU290" s="79"/>
      <c r="AV2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0" s="76" t="e">
        <f>Tableau1[[#This Row],[Nbre de nuits sur la période]]*Tableau1[[#This Row],[Nombre de train accédant / nuit *]]</f>
        <v>#VALUE!</v>
      </c>
      <c r="AY290" s="76" t="e">
        <f>Tableau1[[#This Row],[Uo voies - nuit]]*((59*400/1000)+5)</f>
        <v>#VALUE!</v>
      </c>
    </row>
    <row r="291" spans="1:51" ht="15.75">
      <c r="A291" s="51">
        <f t="shared" si="14"/>
        <v>278</v>
      </c>
      <c r="B291" s="85"/>
      <c r="C291" s="52" t="str">
        <f>IFERROR(VLOOKUP(Tableau1[[#This Row],[Site *
Un fichier Excel par DT]],Tableau7[[#All],[Nom de la gare]:[EIC]],5,FALSE),"")</f>
        <v/>
      </c>
      <c r="D291" s="77"/>
      <c r="E291" s="74"/>
      <c r="F291" s="74"/>
      <c r="G291" s="76"/>
      <c r="H291" s="72" t="str">
        <f>IF(Tableau1[[#This Row],[Régime d''utilisation (Quotidien ? Oui ou Non)]]="Oui","Oui","Non")</f>
        <v>Non</v>
      </c>
      <c r="I291" s="72" t="str">
        <f>IF(Tableau1[[#This Row],[Régime d''utilisation (Quotidien ? Oui ou Non)]]="Oui","Oui","Non")</f>
        <v>Non</v>
      </c>
      <c r="J291" s="72" t="str">
        <f>IF(Tableau1[[#This Row],[Régime d''utilisation (Quotidien ? Oui ou Non)]]="Oui","Oui","Non")</f>
        <v>Non</v>
      </c>
      <c r="K291" s="72" t="str">
        <f>IF(Tableau1[[#This Row],[Régime d''utilisation (Quotidien ? Oui ou Non)]]="Oui","Oui","Non")</f>
        <v>Non</v>
      </c>
      <c r="L291" s="72" t="str">
        <f>IF(Tableau1[[#This Row],[Régime d''utilisation (Quotidien ? Oui ou Non)]]="Oui","Oui","Non")</f>
        <v>Non</v>
      </c>
      <c r="M291" s="72" t="str">
        <f>IF(Tableau1[[#This Row],[Régime d''utilisation (Quotidien ? Oui ou Non)]]="Oui","Oui","Non")</f>
        <v>Non</v>
      </c>
      <c r="N291" s="72" t="str">
        <f>IF(Tableau1[[#This Row],[Régime d''utilisation (Quotidien ? Oui ou Non)]]="Oui","Oui","Non")</f>
        <v>Non</v>
      </c>
      <c r="O291" s="72" t="str">
        <f>IF(Tableau1[[#This Row],[Régime d''utilisation (Quotidien ? Oui ou Non)]]="Oui","Oui","Non")</f>
        <v>Non</v>
      </c>
      <c r="P291" s="76"/>
      <c r="Q291" s="76"/>
      <c r="R291" s="76"/>
      <c r="S291" s="52" t="str">
        <f t="shared" si="12"/>
        <v>Compris entre 00h00 et 5h00</v>
      </c>
      <c r="T291" s="76"/>
      <c r="U291" s="53" t="str">
        <f t="shared" si="13"/>
        <v>Voyageur</v>
      </c>
      <c r="V291" s="76"/>
      <c r="W291" s="76"/>
      <c r="X291" s="76"/>
      <c r="Y291" s="76"/>
      <c r="Z291" s="76"/>
      <c r="AA291" s="76"/>
      <c r="AB291" s="53">
        <f>400</f>
        <v>400</v>
      </c>
      <c r="AC291" s="78" t="str">
        <f>IF(Tableau1[[#This Row],[Type de réponse]]='Paramètre (masquer)'!$A$10,Tableau1[[#This Row],[Période de début *]],"")</f>
        <v/>
      </c>
      <c r="AD291" s="78" t="str">
        <f>IF(Tableau1[[#This Row],[Type de réponse]]='Paramètre (masquer)'!$A$10,Tableau1[[#This Row],[Période de fin *]],"")</f>
        <v/>
      </c>
      <c r="AE291" s="78" t="str">
        <f>IF(Tableau1[[#This Row],[Type de réponse]]='Paramètre (masquer)'!$A$10,Tableau1[[#This Row],[Nuit
LU/MA]],"")</f>
        <v/>
      </c>
      <c r="AF291" s="78" t="str">
        <f>IF(Tableau1[[#This Row],[Type de réponse]]='Paramètre (masquer)'!$A$10,Tableau1[[#This Row],[Nuit
MA/ME]],"")</f>
        <v/>
      </c>
      <c r="AG291" s="78" t="str">
        <f>IF(Tableau1[[#This Row],[Type de réponse]]='Paramètre (masquer)'!$A$10,Tableau1[[#This Row],[Nuit
ME/JE]],"")</f>
        <v/>
      </c>
      <c r="AH291" s="78" t="str">
        <f>IF(Tableau1[[#This Row],[Type de réponse]]='Paramètre (masquer)'!$A$10,Tableau1[[#This Row],[Nuit JE/VE]],"")</f>
        <v/>
      </c>
      <c r="AI291" s="78" t="str">
        <f>IF(Tableau1[[#This Row],[Type de réponse]]='Paramètre (masquer)'!$A$10,Tableau1[[#This Row],[Nuit
VE/SA]],"")</f>
        <v/>
      </c>
      <c r="AJ291" s="78" t="str">
        <f>IF(Tableau1[[#This Row],[Type de réponse]]='Paramètre (masquer)'!$A$10,Tableau1[[#This Row],[Nuit
SA/DI]],"")</f>
        <v/>
      </c>
      <c r="AK291" s="78" t="str">
        <f>IF(Tableau1[[#This Row],[Type de réponse]]='Paramètre (masquer)'!$A$10,Tableau1[[#This Row],[Nuit
DI/LU]],"")</f>
        <v/>
      </c>
      <c r="AL291" s="76" t="str">
        <f>IF(Tableau1[[#This Row],[Nuit
LU /MA]]="Oui",0,IF(Tableau1[[#This Row],[Nuit
LU /MA]]="Non",1,""))</f>
        <v/>
      </c>
      <c r="AM291" s="76" t="str">
        <f>IF(Tableau1[[#This Row],[Nuit
MA/ ME]]="Oui",0,IF(Tableau1[[#This Row],[Nuit
MA/ ME]]="Non",1,""))</f>
        <v/>
      </c>
      <c r="AN291" s="76" t="str">
        <f>IF(Tableau1[[#This Row],[Nuit
ME/ JE]]="Oui",0,IF(Tableau1[[#This Row],[Nuit
ME/ JE]]="Non",1,""))</f>
        <v/>
      </c>
      <c r="AO291" s="76" t="str">
        <f>IF(Tableau1[[#This Row],[Nuit JE/ VE]]="Oui",0,IF(Tableau1[[#This Row],[Nuit JE/ VE]]="Non",1,""))</f>
        <v/>
      </c>
      <c r="AP291" s="76" t="str">
        <f>IF(Tableau1[[#This Row],[Nuit
VE/ SA]]="Oui",0,IF(Tableau1[[#This Row],[Nuit
VE/ SA]]="Non",1,""))</f>
        <v/>
      </c>
      <c r="AQ291" s="76" t="str">
        <f>IF(Tableau1[[#This Row],[Nuit
SA/ DI]]="Oui",0,IF(Tableau1[[#This Row],[Nuit
SA/ DI]]="Non",1,""))</f>
        <v/>
      </c>
      <c r="AR291" s="76" t="str">
        <f>IF(Tableau1[[#This Row],[Nuit
DI/ LU]]="Oui",0,IF(Tableau1[[#This Row],[Nuit
DI/ LU]]="Non",1,""))</f>
        <v/>
      </c>
      <c r="AS291" s="76" t="str">
        <f>IF(Tableau1[[#This Row],[Type de réponse]]='Paramètre (masquer)'!$A$10,Tableau1[[#This Row],[FE]],"")</f>
        <v/>
      </c>
      <c r="AT291" s="76" t="str">
        <f>_xlfn.CONCAT(Tableau1[[#This Row],[LUN]:[DIM]])</f>
        <v/>
      </c>
      <c r="AU291" s="79"/>
      <c r="AV2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1" s="76" t="e">
        <f>Tableau1[[#This Row],[Nbre de nuits sur la période]]*Tableau1[[#This Row],[Nombre de train accédant / nuit *]]</f>
        <v>#VALUE!</v>
      </c>
      <c r="AY291" s="76" t="e">
        <f>Tableau1[[#This Row],[Uo voies - nuit]]*((59*400/1000)+5)</f>
        <v>#VALUE!</v>
      </c>
    </row>
    <row r="292" spans="1:51" ht="15.75">
      <c r="A292" s="51">
        <f t="shared" si="14"/>
        <v>279</v>
      </c>
      <c r="B292" s="85"/>
      <c r="C292" s="52" t="str">
        <f>IFERROR(VLOOKUP(Tableau1[[#This Row],[Site *
Un fichier Excel par DT]],Tableau7[[#All],[Nom de la gare]:[EIC]],5,FALSE),"")</f>
        <v/>
      </c>
      <c r="D292" s="77"/>
      <c r="E292" s="74"/>
      <c r="F292" s="74"/>
      <c r="G292" s="76"/>
      <c r="H292" s="72" t="str">
        <f>IF(Tableau1[[#This Row],[Régime d''utilisation (Quotidien ? Oui ou Non)]]="Oui","Oui","Non")</f>
        <v>Non</v>
      </c>
      <c r="I292" s="72" t="str">
        <f>IF(Tableau1[[#This Row],[Régime d''utilisation (Quotidien ? Oui ou Non)]]="Oui","Oui","Non")</f>
        <v>Non</v>
      </c>
      <c r="J292" s="72" t="str">
        <f>IF(Tableau1[[#This Row],[Régime d''utilisation (Quotidien ? Oui ou Non)]]="Oui","Oui","Non")</f>
        <v>Non</v>
      </c>
      <c r="K292" s="72" t="str">
        <f>IF(Tableau1[[#This Row],[Régime d''utilisation (Quotidien ? Oui ou Non)]]="Oui","Oui","Non")</f>
        <v>Non</v>
      </c>
      <c r="L292" s="72" t="str">
        <f>IF(Tableau1[[#This Row],[Régime d''utilisation (Quotidien ? Oui ou Non)]]="Oui","Oui","Non")</f>
        <v>Non</v>
      </c>
      <c r="M292" s="72" t="str">
        <f>IF(Tableau1[[#This Row],[Régime d''utilisation (Quotidien ? Oui ou Non)]]="Oui","Oui","Non")</f>
        <v>Non</v>
      </c>
      <c r="N292" s="72" t="str">
        <f>IF(Tableau1[[#This Row],[Régime d''utilisation (Quotidien ? Oui ou Non)]]="Oui","Oui","Non")</f>
        <v>Non</v>
      </c>
      <c r="O292" s="72" t="str">
        <f>IF(Tableau1[[#This Row],[Régime d''utilisation (Quotidien ? Oui ou Non)]]="Oui","Oui","Non")</f>
        <v>Non</v>
      </c>
      <c r="P292" s="76"/>
      <c r="Q292" s="76"/>
      <c r="R292" s="76"/>
      <c r="S292" s="52" t="str">
        <f t="shared" si="12"/>
        <v>Compris entre 00h00 et 5h00</v>
      </c>
      <c r="T292" s="76"/>
      <c r="U292" s="53" t="str">
        <f t="shared" si="13"/>
        <v>Voyageur</v>
      </c>
      <c r="V292" s="76"/>
      <c r="W292" s="76"/>
      <c r="X292" s="76"/>
      <c r="Y292" s="76"/>
      <c r="Z292" s="76"/>
      <c r="AA292" s="76"/>
      <c r="AB292" s="53">
        <f>400</f>
        <v>400</v>
      </c>
      <c r="AC292" s="78" t="str">
        <f>IF(Tableau1[[#This Row],[Type de réponse]]='Paramètre (masquer)'!$A$10,Tableau1[[#This Row],[Période de début *]],"")</f>
        <v/>
      </c>
      <c r="AD292" s="78" t="str">
        <f>IF(Tableau1[[#This Row],[Type de réponse]]='Paramètre (masquer)'!$A$10,Tableau1[[#This Row],[Période de fin *]],"")</f>
        <v/>
      </c>
      <c r="AE292" s="78" t="str">
        <f>IF(Tableau1[[#This Row],[Type de réponse]]='Paramètre (masquer)'!$A$10,Tableau1[[#This Row],[Nuit
LU/MA]],"")</f>
        <v/>
      </c>
      <c r="AF292" s="78" t="str">
        <f>IF(Tableau1[[#This Row],[Type de réponse]]='Paramètre (masquer)'!$A$10,Tableau1[[#This Row],[Nuit
MA/ME]],"")</f>
        <v/>
      </c>
      <c r="AG292" s="78" t="str">
        <f>IF(Tableau1[[#This Row],[Type de réponse]]='Paramètre (masquer)'!$A$10,Tableau1[[#This Row],[Nuit
ME/JE]],"")</f>
        <v/>
      </c>
      <c r="AH292" s="78" t="str">
        <f>IF(Tableau1[[#This Row],[Type de réponse]]='Paramètre (masquer)'!$A$10,Tableau1[[#This Row],[Nuit JE/VE]],"")</f>
        <v/>
      </c>
      <c r="AI292" s="78" t="str">
        <f>IF(Tableau1[[#This Row],[Type de réponse]]='Paramètre (masquer)'!$A$10,Tableau1[[#This Row],[Nuit
VE/SA]],"")</f>
        <v/>
      </c>
      <c r="AJ292" s="78" t="str">
        <f>IF(Tableau1[[#This Row],[Type de réponse]]='Paramètre (masquer)'!$A$10,Tableau1[[#This Row],[Nuit
SA/DI]],"")</f>
        <v/>
      </c>
      <c r="AK292" s="78" t="str">
        <f>IF(Tableau1[[#This Row],[Type de réponse]]='Paramètre (masquer)'!$A$10,Tableau1[[#This Row],[Nuit
DI/LU]],"")</f>
        <v/>
      </c>
      <c r="AL292" s="76" t="str">
        <f>IF(Tableau1[[#This Row],[Nuit
LU /MA]]="Oui",0,IF(Tableau1[[#This Row],[Nuit
LU /MA]]="Non",1,""))</f>
        <v/>
      </c>
      <c r="AM292" s="76" t="str">
        <f>IF(Tableau1[[#This Row],[Nuit
MA/ ME]]="Oui",0,IF(Tableau1[[#This Row],[Nuit
MA/ ME]]="Non",1,""))</f>
        <v/>
      </c>
      <c r="AN292" s="76" t="str">
        <f>IF(Tableau1[[#This Row],[Nuit
ME/ JE]]="Oui",0,IF(Tableau1[[#This Row],[Nuit
ME/ JE]]="Non",1,""))</f>
        <v/>
      </c>
      <c r="AO292" s="76" t="str">
        <f>IF(Tableau1[[#This Row],[Nuit JE/ VE]]="Oui",0,IF(Tableau1[[#This Row],[Nuit JE/ VE]]="Non",1,""))</f>
        <v/>
      </c>
      <c r="AP292" s="76" t="str">
        <f>IF(Tableau1[[#This Row],[Nuit
VE/ SA]]="Oui",0,IF(Tableau1[[#This Row],[Nuit
VE/ SA]]="Non",1,""))</f>
        <v/>
      </c>
      <c r="AQ292" s="76" t="str">
        <f>IF(Tableau1[[#This Row],[Nuit
SA/ DI]]="Oui",0,IF(Tableau1[[#This Row],[Nuit
SA/ DI]]="Non",1,""))</f>
        <v/>
      </c>
      <c r="AR292" s="76" t="str">
        <f>IF(Tableau1[[#This Row],[Nuit
DI/ LU]]="Oui",0,IF(Tableau1[[#This Row],[Nuit
DI/ LU]]="Non",1,""))</f>
        <v/>
      </c>
      <c r="AS292" s="76" t="str">
        <f>IF(Tableau1[[#This Row],[Type de réponse]]='Paramètre (masquer)'!$A$10,Tableau1[[#This Row],[FE]],"")</f>
        <v/>
      </c>
      <c r="AT292" s="76" t="str">
        <f>_xlfn.CONCAT(Tableau1[[#This Row],[LUN]:[DIM]])</f>
        <v/>
      </c>
      <c r="AU292" s="79"/>
      <c r="AV2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2" s="76" t="e">
        <f>Tableau1[[#This Row],[Nbre de nuits sur la période]]*Tableau1[[#This Row],[Nombre de train accédant / nuit *]]</f>
        <v>#VALUE!</v>
      </c>
      <c r="AY292" s="76" t="e">
        <f>Tableau1[[#This Row],[Uo voies - nuit]]*((59*400/1000)+5)</f>
        <v>#VALUE!</v>
      </c>
    </row>
    <row r="293" spans="1:51" ht="15.75">
      <c r="A293" s="51">
        <f t="shared" si="14"/>
        <v>280</v>
      </c>
      <c r="B293" s="85"/>
      <c r="C293" s="52" t="str">
        <f>IFERROR(VLOOKUP(Tableau1[[#This Row],[Site *
Un fichier Excel par DT]],Tableau7[[#All],[Nom de la gare]:[EIC]],5,FALSE),"")</f>
        <v/>
      </c>
      <c r="D293" s="77"/>
      <c r="E293" s="74"/>
      <c r="F293" s="74"/>
      <c r="G293" s="76"/>
      <c r="H293" s="72" t="str">
        <f>IF(Tableau1[[#This Row],[Régime d''utilisation (Quotidien ? Oui ou Non)]]="Oui","Oui","Non")</f>
        <v>Non</v>
      </c>
      <c r="I293" s="72" t="str">
        <f>IF(Tableau1[[#This Row],[Régime d''utilisation (Quotidien ? Oui ou Non)]]="Oui","Oui","Non")</f>
        <v>Non</v>
      </c>
      <c r="J293" s="72" t="str">
        <f>IF(Tableau1[[#This Row],[Régime d''utilisation (Quotidien ? Oui ou Non)]]="Oui","Oui","Non")</f>
        <v>Non</v>
      </c>
      <c r="K293" s="72" t="str">
        <f>IF(Tableau1[[#This Row],[Régime d''utilisation (Quotidien ? Oui ou Non)]]="Oui","Oui","Non")</f>
        <v>Non</v>
      </c>
      <c r="L293" s="72" t="str">
        <f>IF(Tableau1[[#This Row],[Régime d''utilisation (Quotidien ? Oui ou Non)]]="Oui","Oui","Non")</f>
        <v>Non</v>
      </c>
      <c r="M293" s="72" t="str">
        <f>IF(Tableau1[[#This Row],[Régime d''utilisation (Quotidien ? Oui ou Non)]]="Oui","Oui","Non")</f>
        <v>Non</v>
      </c>
      <c r="N293" s="72" t="str">
        <f>IF(Tableau1[[#This Row],[Régime d''utilisation (Quotidien ? Oui ou Non)]]="Oui","Oui","Non")</f>
        <v>Non</v>
      </c>
      <c r="O293" s="72" t="str">
        <f>IF(Tableau1[[#This Row],[Régime d''utilisation (Quotidien ? Oui ou Non)]]="Oui","Oui","Non")</f>
        <v>Non</v>
      </c>
      <c r="P293" s="76"/>
      <c r="Q293" s="76"/>
      <c r="R293" s="76"/>
      <c r="S293" s="52" t="str">
        <f t="shared" si="12"/>
        <v>Compris entre 00h00 et 5h00</v>
      </c>
      <c r="T293" s="76"/>
      <c r="U293" s="53" t="str">
        <f t="shared" si="13"/>
        <v>Voyageur</v>
      </c>
      <c r="V293" s="76"/>
      <c r="W293" s="76"/>
      <c r="X293" s="76"/>
      <c r="Y293" s="76"/>
      <c r="Z293" s="76"/>
      <c r="AA293" s="76"/>
      <c r="AB293" s="53">
        <f>400</f>
        <v>400</v>
      </c>
      <c r="AC293" s="78" t="str">
        <f>IF(Tableau1[[#This Row],[Type de réponse]]='Paramètre (masquer)'!$A$10,Tableau1[[#This Row],[Période de début *]],"")</f>
        <v/>
      </c>
      <c r="AD293" s="78" t="str">
        <f>IF(Tableau1[[#This Row],[Type de réponse]]='Paramètre (masquer)'!$A$10,Tableau1[[#This Row],[Période de fin *]],"")</f>
        <v/>
      </c>
      <c r="AE293" s="78" t="str">
        <f>IF(Tableau1[[#This Row],[Type de réponse]]='Paramètre (masquer)'!$A$10,Tableau1[[#This Row],[Nuit
LU/MA]],"")</f>
        <v/>
      </c>
      <c r="AF293" s="78" t="str">
        <f>IF(Tableau1[[#This Row],[Type de réponse]]='Paramètre (masquer)'!$A$10,Tableau1[[#This Row],[Nuit
MA/ME]],"")</f>
        <v/>
      </c>
      <c r="AG293" s="78" t="str">
        <f>IF(Tableau1[[#This Row],[Type de réponse]]='Paramètre (masquer)'!$A$10,Tableau1[[#This Row],[Nuit
ME/JE]],"")</f>
        <v/>
      </c>
      <c r="AH293" s="78" t="str">
        <f>IF(Tableau1[[#This Row],[Type de réponse]]='Paramètre (masquer)'!$A$10,Tableau1[[#This Row],[Nuit JE/VE]],"")</f>
        <v/>
      </c>
      <c r="AI293" s="78" t="str">
        <f>IF(Tableau1[[#This Row],[Type de réponse]]='Paramètre (masquer)'!$A$10,Tableau1[[#This Row],[Nuit
VE/SA]],"")</f>
        <v/>
      </c>
      <c r="AJ293" s="78" t="str">
        <f>IF(Tableau1[[#This Row],[Type de réponse]]='Paramètre (masquer)'!$A$10,Tableau1[[#This Row],[Nuit
SA/DI]],"")</f>
        <v/>
      </c>
      <c r="AK293" s="78" t="str">
        <f>IF(Tableau1[[#This Row],[Type de réponse]]='Paramètre (masquer)'!$A$10,Tableau1[[#This Row],[Nuit
DI/LU]],"")</f>
        <v/>
      </c>
      <c r="AL293" s="76" t="str">
        <f>IF(Tableau1[[#This Row],[Nuit
LU /MA]]="Oui",0,IF(Tableau1[[#This Row],[Nuit
LU /MA]]="Non",1,""))</f>
        <v/>
      </c>
      <c r="AM293" s="76" t="str">
        <f>IF(Tableau1[[#This Row],[Nuit
MA/ ME]]="Oui",0,IF(Tableau1[[#This Row],[Nuit
MA/ ME]]="Non",1,""))</f>
        <v/>
      </c>
      <c r="AN293" s="76" t="str">
        <f>IF(Tableau1[[#This Row],[Nuit
ME/ JE]]="Oui",0,IF(Tableau1[[#This Row],[Nuit
ME/ JE]]="Non",1,""))</f>
        <v/>
      </c>
      <c r="AO293" s="76" t="str">
        <f>IF(Tableau1[[#This Row],[Nuit JE/ VE]]="Oui",0,IF(Tableau1[[#This Row],[Nuit JE/ VE]]="Non",1,""))</f>
        <v/>
      </c>
      <c r="AP293" s="76" t="str">
        <f>IF(Tableau1[[#This Row],[Nuit
VE/ SA]]="Oui",0,IF(Tableau1[[#This Row],[Nuit
VE/ SA]]="Non",1,""))</f>
        <v/>
      </c>
      <c r="AQ293" s="76" t="str">
        <f>IF(Tableau1[[#This Row],[Nuit
SA/ DI]]="Oui",0,IF(Tableau1[[#This Row],[Nuit
SA/ DI]]="Non",1,""))</f>
        <v/>
      </c>
      <c r="AR293" s="76" t="str">
        <f>IF(Tableau1[[#This Row],[Nuit
DI/ LU]]="Oui",0,IF(Tableau1[[#This Row],[Nuit
DI/ LU]]="Non",1,""))</f>
        <v/>
      </c>
      <c r="AS293" s="76" t="str">
        <f>IF(Tableau1[[#This Row],[Type de réponse]]='Paramètre (masquer)'!$A$10,Tableau1[[#This Row],[FE]],"")</f>
        <v/>
      </c>
      <c r="AT293" s="76" t="str">
        <f>_xlfn.CONCAT(Tableau1[[#This Row],[LUN]:[DIM]])</f>
        <v/>
      </c>
      <c r="AU293" s="79"/>
      <c r="AV2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3" s="76" t="e">
        <f>Tableau1[[#This Row],[Nbre de nuits sur la période]]*Tableau1[[#This Row],[Nombre de train accédant / nuit *]]</f>
        <v>#VALUE!</v>
      </c>
      <c r="AY293" s="76" t="e">
        <f>Tableau1[[#This Row],[Uo voies - nuit]]*((59*400/1000)+5)</f>
        <v>#VALUE!</v>
      </c>
    </row>
    <row r="294" spans="1:51" ht="15.75">
      <c r="A294" s="51">
        <f t="shared" si="14"/>
        <v>281</v>
      </c>
      <c r="B294" s="85"/>
      <c r="C294" s="52" t="str">
        <f>IFERROR(VLOOKUP(Tableau1[[#This Row],[Site *
Un fichier Excel par DT]],Tableau7[[#All],[Nom de la gare]:[EIC]],5,FALSE),"")</f>
        <v/>
      </c>
      <c r="D294" s="77"/>
      <c r="E294" s="74"/>
      <c r="F294" s="74"/>
      <c r="G294" s="76"/>
      <c r="H294" s="72" t="str">
        <f>IF(Tableau1[[#This Row],[Régime d''utilisation (Quotidien ? Oui ou Non)]]="Oui","Oui","Non")</f>
        <v>Non</v>
      </c>
      <c r="I294" s="72" t="str">
        <f>IF(Tableau1[[#This Row],[Régime d''utilisation (Quotidien ? Oui ou Non)]]="Oui","Oui","Non")</f>
        <v>Non</v>
      </c>
      <c r="J294" s="72" t="str">
        <f>IF(Tableau1[[#This Row],[Régime d''utilisation (Quotidien ? Oui ou Non)]]="Oui","Oui","Non")</f>
        <v>Non</v>
      </c>
      <c r="K294" s="72" t="str">
        <f>IF(Tableau1[[#This Row],[Régime d''utilisation (Quotidien ? Oui ou Non)]]="Oui","Oui","Non")</f>
        <v>Non</v>
      </c>
      <c r="L294" s="72" t="str">
        <f>IF(Tableau1[[#This Row],[Régime d''utilisation (Quotidien ? Oui ou Non)]]="Oui","Oui","Non")</f>
        <v>Non</v>
      </c>
      <c r="M294" s="72" t="str">
        <f>IF(Tableau1[[#This Row],[Régime d''utilisation (Quotidien ? Oui ou Non)]]="Oui","Oui","Non")</f>
        <v>Non</v>
      </c>
      <c r="N294" s="72" t="str">
        <f>IF(Tableau1[[#This Row],[Régime d''utilisation (Quotidien ? Oui ou Non)]]="Oui","Oui","Non")</f>
        <v>Non</v>
      </c>
      <c r="O294" s="72" t="str">
        <f>IF(Tableau1[[#This Row],[Régime d''utilisation (Quotidien ? Oui ou Non)]]="Oui","Oui","Non")</f>
        <v>Non</v>
      </c>
      <c r="P294" s="76"/>
      <c r="Q294" s="76"/>
      <c r="R294" s="76"/>
      <c r="S294" s="52" t="str">
        <f t="shared" si="12"/>
        <v>Compris entre 00h00 et 5h00</v>
      </c>
      <c r="T294" s="76"/>
      <c r="U294" s="53" t="str">
        <f t="shared" si="13"/>
        <v>Voyageur</v>
      </c>
      <c r="V294" s="76"/>
      <c r="W294" s="76"/>
      <c r="X294" s="76"/>
      <c r="Y294" s="76"/>
      <c r="Z294" s="76"/>
      <c r="AA294" s="76"/>
      <c r="AB294" s="53">
        <f>400</f>
        <v>400</v>
      </c>
      <c r="AC294" s="78" t="str">
        <f>IF(Tableau1[[#This Row],[Type de réponse]]='Paramètre (masquer)'!$A$10,Tableau1[[#This Row],[Période de début *]],"")</f>
        <v/>
      </c>
      <c r="AD294" s="78" t="str">
        <f>IF(Tableau1[[#This Row],[Type de réponse]]='Paramètre (masquer)'!$A$10,Tableau1[[#This Row],[Période de fin *]],"")</f>
        <v/>
      </c>
      <c r="AE294" s="78" t="str">
        <f>IF(Tableau1[[#This Row],[Type de réponse]]='Paramètre (masquer)'!$A$10,Tableau1[[#This Row],[Nuit
LU/MA]],"")</f>
        <v/>
      </c>
      <c r="AF294" s="78" t="str">
        <f>IF(Tableau1[[#This Row],[Type de réponse]]='Paramètre (masquer)'!$A$10,Tableau1[[#This Row],[Nuit
MA/ME]],"")</f>
        <v/>
      </c>
      <c r="AG294" s="78" t="str">
        <f>IF(Tableau1[[#This Row],[Type de réponse]]='Paramètre (masquer)'!$A$10,Tableau1[[#This Row],[Nuit
ME/JE]],"")</f>
        <v/>
      </c>
      <c r="AH294" s="78" t="str">
        <f>IF(Tableau1[[#This Row],[Type de réponse]]='Paramètre (masquer)'!$A$10,Tableau1[[#This Row],[Nuit JE/VE]],"")</f>
        <v/>
      </c>
      <c r="AI294" s="78" t="str">
        <f>IF(Tableau1[[#This Row],[Type de réponse]]='Paramètre (masquer)'!$A$10,Tableau1[[#This Row],[Nuit
VE/SA]],"")</f>
        <v/>
      </c>
      <c r="AJ294" s="78" t="str">
        <f>IF(Tableau1[[#This Row],[Type de réponse]]='Paramètre (masquer)'!$A$10,Tableau1[[#This Row],[Nuit
SA/DI]],"")</f>
        <v/>
      </c>
      <c r="AK294" s="78" t="str">
        <f>IF(Tableau1[[#This Row],[Type de réponse]]='Paramètre (masquer)'!$A$10,Tableau1[[#This Row],[Nuit
DI/LU]],"")</f>
        <v/>
      </c>
      <c r="AL294" s="76" t="str">
        <f>IF(Tableau1[[#This Row],[Nuit
LU /MA]]="Oui",0,IF(Tableau1[[#This Row],[Nuit
LU /MA]]="Non",1,""))</f>
        <v/>
      </c>
      <c r="AM294" s="76" t="str">
        <f>IF(Tableau1[[#This Row],[Nuit
MA/ ME]]="Oui",0,IF(Tableau1[[#This Row],[Nuit
MA/ ME]]="Non",1,""))</f>
        <v/>
      </c>
      <c r="AN294" s="76" t="str">
        <f>IF(Tableau1[[#This Row],[Nuit
ME/ JE]]="Oui",0,IF(Tableau1[[#This Row],[Nuit
ME/ JE]]="Non",1,""))</f>
        <v/>
      </c>
      <c r="AO294" s="76" t="str">
        <f>IF(Tableau1[[#This Row],[Nuit JE/ VE]]="Oui",0,IF(Tableau1[[#This Row],[Nuit JE/ VE]]="Non",1,""))</f>
        <v/>
      </c>
      <c r="AP294" s="76" t="str">
        <f>IF(Tableau1[[#This Row],[Nuit
VE/ SA]]="Oui",0,IF(Tableau1[[#This Row],[Nuit
VE/ SA]]="Non",1,""))</f>
        <v/>
      </c>
      <c r="AQ294" s="76" t="str">
        <f>IF(Tableau1[[#This Row],[Nuit
SA/ DI]]="Oui",0,IF(Tableau1[[#This Row],[Nuit
SA/ DI]]="Non",1,""))</f>
        <v/>
      </c>
      <c r="AR294" s="76" t="str">
        <f>IF(Tableau1[[#This Row],[Nuit
DI/ LU]]="Oui",0,IF(Tableau1[[#This Row],[Nuit
DI/ LU]]="Non",1,""))</f>
        <v/>
      </c>
      <c r="AS294" s="76" t="str">
        <f>IF(Tableau1[[#This Row],[Type de réponse]]='Paramètre (masquer)'!$A$10,Tableau1[[#This Row],[FE]],"")</f>
        <v/>
      </c>
      <c r="AT294" s="76" t="str">
        <f>_xlfn.CONCAT(Tableau1[[#This Row],[LUN]:[DIM]])</f>
        <v/>
      </c>
      <c r="AU294" s="79"/>
      <c r="AV2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4" s="76" t="e">
        <f>Tableau1[[#This Row],[Nbre de nuits sur la période]]*Tableau1[[#This Row],[Nombre de train accédant / nuit *]]</f>
        <v>#VALUE!</v>
      </c>
      <c r="AY294" s="76" t="e">
        <f>Tableau1[[#This Row],[Uo voies - nuit]]*((59*400/1000)+5)</f>
        <v>#VALUE!</v>
      </c>
    </row>
    <row r="295" spans="1:51" ht="15.75">
      <c r="A295" s="51">
        <f t="shared" si="14"/>
        <v>282</v>
      </c>
      <c r="B295" s="85"/>
      <c r="C295" s="52" t="str">
        <f>IFERROR(VLOOKUP(Tableau1[[#This Row],[Site *
Un fichier Excel par DT]],Tableau7[[#All],[Nom de la gare]:[EIC]],5,FALSE),"")</f>
        <v/>
      </c>
      <c r="D295" s="77"/>
      <c r="E295" s="74"/>
      <c r="F295" s="74"/>
      <c r="G295" s="76"/>
      <c r="H295" s="72" t="str">
        <f>IF(Tableau1[[#This Row],[Régime d''utilisation (Quotidien ? Oui ou Non)]]="Oui","Oui","Non")</f>
        <v>Non</v>
      </c>
      <c r="I295" s="72" t="str">
        <f>IF(Tableau1[[#This Row],[Régime d''utilisation (Quotidien ? Oui ou Non)]]="Oui","Oui","Non")</f>
        <v>Non</v>
      </c>
      <c r="J295" s="72" t="str">
        <f>IF(Tableau1[[#This Row],[Régime d''utilisation (Quotidien ? Oui ou Non)]]="Oui","Oui","Non")</f>
        <v>Non</v>
      </c>
      <c r="K295" s="72" t="str">
        <f>IF(Tableau1[[#This Row],[Régime d''utilisation (Quotidien ? Oui ou Non)]]="Oui","Oui","Non")</f>
        <v>Non</v>
      </c>
      <c r="L295" s="72" t="str">
        <f>IF(Tableau1[[#This Row],[Régime d''utilisation (Quotidien ? Oui ou Non)]]="Oui","Oui","Non")</f>
        <v>Non</v>
      </c>
      <c r="M295" s="72" t="str">
        <f>IF(Tableau1[[#This Row],[Régime d''utilisation (Quotidien ? Oui ou Non)]]="Oui","Oui","Non")</f>
        <v>Non</v>
      </c>
      <c r="N295" s="72" t="str">
        <f>IF(Tableau1[[#This Row],[Régime d''utilisation (Quotidien ? Oui ou Non)]]="Oui","Oui","Non")</f>
        <v>Non</v>
      </c>
      <c r="O295" s="72" t="str">
        <f>IF(Tableau1[[#This Row],[Régime d''utilisation (Quotidien ? Oui ou Non)]]="Oui","Oui","Non")</f>
        <v>Non</v>
      </c>
      <c r="P295" s="76"/>
      <c r="Q295" s="76"/>
      <c r="R295" s="76"/>
      <c r="S295" s="52" t="str">
        <f t="shared" si="12"/>
        <v>Compris entre 00h00 et 5h00</v>
      </c>
      <c r="T295" s="76"/>
      <c r="U295" s="53" t="str">
        <f t="shared" si="13"/>
        <v>Voyageur</v>
      </c>
      <c r="V295" s="76"/>
      <c r="W295" s="76"/>
      <c r="X295" s="76"/>
      <c r="Y295" s="76"/>
      <c r="Z295" s="76"/>
      <c r="AA295" s="76"/>
      <c r="AB295" s="53">
        <f>400</f>
        <v>400</v>
      </c>
      <c r="AC295" s="78" t="str">
        <f>IF(Tableau1[[#This Row],[Type de réponse]]='Paramètre (masquer)'!$A$10,Tableau1[[#This Row],[Période de début *]],"")</f>
        <v/>
      </c>
      <c r="AD295" s="78" t="str">
        <f>IF(Tableau1[[#This Row],[Type de réponse]]='Paramètre (masquer)'!$A$10,Tableau1[[#This Row],[Période de fin *]],"")</f>
        <v/>
      </c>
      <c r="AE295" s="78" t="str">
        <f>IF(Tableau1[[#This Row],[Type de réponse]]='Paramètre (masquer)'!$A$10,Tableau1[[#This Row],[Nuit
LU/MA]],"")</f>
        <v/>
      </c>
      <c r="AF295" s="78" t="str">
        <f>IF(Tableau1[[#This Row],[Type de réponse]]='Paramètre (masquer)'!$A$10,Tableau1[[#This Row],[Nuit
MA/ME]],"")</f>
        <v/>
      </c>
      <c r="AG295" s="78" t="str">
        <f>IF(Tableau1[[#This Row],[Type de réponse]]='Paramètre (masquer)'!$A$10,Tableau1[[#This Row],[Nuit
ME/JE]],"")</f>
        <v/>
      </c>
      <c r="AH295" s="78" t="str">
        <f>IF(Tableau1[[#This Row],[Type de réponse]]='Paramètre (masquer)'!$A$10,Tableau1[[#This Row],[Nuit JE/VE]],"")</f>
        <v/>
      </c>
      <c r="AI295" s="78" t="str">
        <f>IF(Tableau1[[#This Row],[Type de réponse]]='Paramètre (masquer)'!$A$10,Tableau1[[#This Row],[Nuit
VE/SA]],"")</f>
        <v/>
      </c>
      <c r="AJ295" s="78" t="str">
        <f>IF(Tableau1[[#This Row],[Type de réponse]]='Paramètre (masquer)'!$A$10,Tableau1[[#This Row],[Nuit
SA/DI]],"")</f>
        <v/>
      </c>
      <c r="AK295" s="78" t="str">
        <f>IF(Tableau1[[#This Row],[Type de réponse]]='Paramètre (masquer)'!$A$10,Tableau1[[#This Row],[Nuit
DI/LU]],"")</f>
        <v/>
      </c>
      <c r="AL295" s="76" t="str">
        <f>IF(Tableau1[[#This Row],[Nuit
LU /MA]]="Oui",0,IF(Tableau1[[#This Row],[Nuit
LU /MA]]="Non",1,""))</f>
        <v/>
      </c>
      <c r="AM295" s="76" t="str">
        <f>IF(Tableau1[[#This Row],[Nuit
MA/ ME]]="Oui",0,IF(Tableau1[[#This Row],[Nuit
MA/ ME]]="Non",1,""))</f>
        <v/>
      </c>
      <c r="AN295" s="76" t="str">
        <f>IF(Tableau1[[#This Row],[Nuit
ME/ JE]]="Oui",0,IF(Tableau1[[#This Row],[Nuit
ME/ JE]]="Non",1,""))</f>
        <v/>
      </c>
      <c r="AO295" s="76" t="str">
        <f>IF(Tableau1[[#This Row],[Nuit JE/ VE]]="Oui",0,IF(Tableau1[[#This Row],[Nuit JE/ VE]]="Non",1,""))</f>
        <v/>
      </c>
      <c r="AP295" s="76" t="str">
        <f>IF(Tableau1[[#This Row],[Nuit
VE/ SA]]="Oui",0,IF(Tableau1[[#This Row],[Nuit
VE/ SA]]="Non",1,""))</f>
        <v/>
      </c>
      <c r="AQ295" s="76" t="str">
        <f>IF(Tableau1[[#This Row],[Nuit
SA/ DI]]="Oui",0,IF(Tableau1[[#This Row],[Nuit
SA/ DI]]="Non",1,""))</f>
        <v/>
      </c>
      <c r="AR295" s="76" t="str">
        <f>IF(Tableau1[[#This Row],[Nuit
DI/ LU]]="Oui",0,IF(Tableau1[[#This Row],[Nuit
DI/ LU]]="Non",1,""))</f>
        <v/>
      </c>
      <c r="AS295" s="76" t="str">
        <f>IF(Tableau1[[#This Row],[Type de réponse]]='Paramètre (masquer)'!$A$10,Tableau1[[#This Row],[FE]],"")</f>
        <v/>
      </c>
      <c r="AT295" s="76" t="str">
        <f>_xlfn.CONCAT(Tableau1[[#This Row],[LUN]:[DIM]])</f>
        <v/>
      </c>
      <c r="AU295" s="79"/>
      <c r="AV2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5" s="76" t="e">
        <f>Tableau1[[#This Row],[Nbre de nuits sur la période]]*Tableau1[[#This Row],[Nombre de train accédant / nuit *]]</f>
        <v>#VALUE!</v>
      </c>
      <c r="AY295" s="76" t="e">
        <f>Tableau1[[#This Row],[Uo voies - nuit]]*((59*400/1000)+5)</f>
        <v>#VALUE!</v>
      </c>
    </row>
    <row r="296" spans="1:51" ht="15.75">
      <c r="A296" s="51">
        <f t="shared" si="14"/>
        <v>283</v>
      </c>
      <c r="B296" s="85"/>
      <c r="C296" s="52" t="str">
        <f>IFERROR(VLOOKUP(Tableau1[[#This Row],[Site *
Un fichier Excel par DT]],Tableau7[[#All],[Nom de la gare]:[EIC]],5,FALSE),"")</f>
        <v/>
      </c>
      <c r="D296" s="77"/>
      <c r="E296" s="74"/>
      <c r="F296" s="74"/>
      <c r="G296" s="76"/>
      <c r="H296" s="72" t="str">
        <f>IF(Tableau1[[#This Row],[Régime d''utilisation (Quotidien ? Oui ou Non)]]="Oui","Oui","Non")</f>
        <v>Non</v>
      </c>
      <c r="I296" s="72" t="str">
        <f>IF(Tableau1[[#This Row],[Régime d''utilisation (Quotidien ? Oui ou Non)]]="Oui","Oui","Non")</f>
        <v>Non</v>
      </c>
      <c r="J296" s="72" t="str">
        <f>IF(Tableau1[[#This Row],[Régime d''utilisation (Quotidien ? Oui ou Non)]]="Oui","Oui","Non")</f>
        <v>Non</v>
      </c>
      <c r="K296" s="72" t="str">
        <f>IF(Tableau1[[#This Row],[Régime d''utilisation (Quotidien ? Oui ou Non)]]="Oui","Oui","Non")</f>
        <v>Non</v>
      </c>
      <c r="L296" s="72" t="str">
        <f>IF(Tableau1[[#This Row],[Régime d''utilisation (Quotidien ? Oui ou Non)]]="Oui","Oui","Non")</f>
        <v>Non</v>
      </c>
      <c r="M296" s="72" t="str">
        <f>IF(Tableau1[[#This Row],[Régime d''utilisation (Quotidien ? Oui ou Non)]]="Oui","Oui","Non")</f>
        <v>Non</v>
      </c>
      <c r="N296" s="72" t="str">
        <f>IF(Tableau1[[#This Row],[Régime d''utilisation (Quotidien ? Oui ou Non)]]="Oui","Oui","Non")</f>
        <v>Non</v>
      </c>
      <c r="O296" s="72" t="str">
        <f>IF(Tableau1[[#This Row],[Régime d''utilisation (Quotidien ? Oui ou Non)]]="Oui","Oui","Non")</f>
        <v>Non</v>
      </c>
      <c r="P296" s="76"/>
      <c r="Q296" s="76"/>
      <c r="R296" s="76"/>
      <c r="S296" s="52" t="str">
        <f t="shared" si="12"/>
        <v>Compris entre 00h00 et 5h00</v>
      </c>
      <c r="T296" s="76"/>
      <c r="U296" s="53" t="str">
        <f t="shared" si="13"/>
        <v>Voyageur</v>
      </c>
      <c r="V296" s="76"/>
      <c r="W296" s="76"/>
      <c r="X296" s="76"/>
      <c r="Y296" s="76"/>
      <c r="Z296" s="76"/>
      <c r="AA296" s="76"/>
      <c r="AB296" s="53">
        <f>400</f>
        <v>400</v>
      </c>
      <c r="AC296" s="78" t="str">
        <f>IF(Tableau1[[#This Row],[Type de réponse]]='Paramètre (masquer)'!$A$10,Tableau1[[#This Row],[Période de début *]],"")</f>
        <v/>
      </c>
      <c r="AD296" s="78" t="str">
        <f>IF(Tableau1[[#This Row],[Type de réponse]]='Paramètre (masquer)'!$A$10,Tableau1[[#This Row],[Période de fin *]],"")</f>
        <v/>
      </c>
      <c r="AE296" s="78" t="str">
        <f>IF(Tableau1[[#This Row],[Type de réponse]]='Paramètre (masquer)'!$A$10,Tableau1[[#This Row],[Nuit
LU/MA]],"")</f>
        <v/>
      </c>
      <c r="AF296" s="78" t="str">
        <f>IF(Tableau1[[#This Row],[Type de réponse]]='Paramètre (masquer)'!$A$10,Tableau1[[#This Row],[Nuit
MA/ME]],"")</f>
        <v/>
      </c>
      <c r="AG296" s="78" t="str">
        <f>IF(Tableau1[[#This Row],[Type de réponse]]='Paramètre (masquer)'!$A$10,Tableau1[[#This Row],[Nuit
ME/JE]],"")</f>
        <v/>
      </c>
      <c r="AH296" s="78" t="str">
        <f>IF(Tableau1[[#This Row],[Type de réponse]]='Paramètre (masquer)'!$A$10,Tableau1[[#This Row],[Nuit JE/VE]],"")</f>
        <v/>
      </c>
      <c r="AI296" s="78" t="str">
        <f>IF(Tableau1[[#This Row],[Type de réponse]]='Paramètre (masquer)'!$A$10,Tableau1[[#This Row],[Nuit
VE/SA]],"")</f>
        <v/>
      </c>
      <c r="AJ296" s="78" t="str">
        <f>IF(Tableau1[[#This Row],[Type de réponse]]='Paramètre (masquer)'!$A$10,Tableau1[[#This Row],[Nuit
SA/DI]],"")</f>
        <v/>
      </c>
      <c r="AK296" s="78" t="str">
        <f>IF(Tableau1[[#This Row],[Type de réponse]]='Paramètre (masquer)'!$A$10,Tableau1[[#This Row],[Nuit
DI/LU]],"")</f>
        <v/>
      </c>
      <c r="AL296" s="76" t="str">
        <f>IF(Tableau1[[#This Row],[Nuit
LU /MA]]="Oui",0,IF(Tableau1[[#This Row],[Nuit
LU /MA]]="Non",1,""))</f>
        <v/>
      </c>
      <c r="AM296" s="76" t="str">
        <f>IF(Tableau1[[#This Row],[Nuit
MA/ ME]]="Oui",0,IF(Tableau1[[#This Row],[Nuit
MA/ ME]]="Non",1,""))</f>
        <v/>
      </c>
      <c r="AN296" s="76" t="str">
        <f>IF(Tableau1[[#This Row],[Nuit
ME/ JE]]="Oui",0,IF(Tableau1[[#This Row],[Nuit
ME/ JE]]="Non",1,""))</f>
        <v/>
      </c>
      <c r="AO296" s="76" t="str">
        <f>IF(Tableau1[[#This Row],[Nuit JE/ VE]]="Oui",0,IF(Tableau1[[#This Row],[Nuit JE/ VE]]="Non",1,""))</f>
        <v/>
      </c>
      <c r="AP296" s="76" t="str">
        <f>IF(Tableau1[[#This Row],[Nuit
VE/ SA]]="Oui",0,IF(Tableau1[[#This Row],[Nuit
VE/ SA]]="Non",1,""))</f>
        <v/>
      </c>
      <c r="AQ296" s="76" t="str">
        <f>IF(Tableau1[[#This Row],[Nuit
SA/ DI]]="Oui",0,IF(Tableau1[[#This Row],[Nuit
SA/ DI]]="Non",1,""))</f>
        <v/>
      </c>
      <c r="AR296" s="76" t="str">
        <f>IF(Tableau1[[#This Row],[Nuit
DI/ LU]]="Oui",0,IF(Tableau1[[#This Row],[Nuit
DI/ LU]]="Non",1,""))</f>
        <v/>
      </c>
      <c r="AS296" s="76" t="str">
        <f>IF(Tableau1[[#This Row],[Type de réponse]]='Paramètre (masquer)'!$A$10,Tableau1[[#This Row],[FE]],"")</f>
        <v/>
      </c>
      <c r="AT296" s="76" t="str">
        <f>_xlfn.CONCAT(Tableau1[[#This Row],[LUN]:[DIM]])</f>
        <v/>
      </c>
      <c r="AU296" s="79"/>
      <c r="AV2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6" s="76" t="e">
        <f>Tableau1[[#This Row],[Nbre de nuits sur la période]]*Tableau1[[#This Row],[Nombre de train accédant / nuit *]]</f>
        <v>#VALUE!</v>
      </c>
      <c r="AY296" s="76" t="e">
        <f>Tableau1[[#This Row],[Uo voies - nuit]]*((59*400/1000)+5)</f>
        <v>#VALUE!</v>
      </c>
    </row>
    <row r="297" spans="1:51" ht="15.75">
      <c r="A297" s="51">
        <f t="shared" si="14"/>
        <v>284</v>
      </c>
      <c r="B297" s="85"/>
      <c r="C297" s="52" t="str">
        <f>IFERROR(VLOOKUP(Tableau1[[#This Row],[Site *
Un fichier Excel par DT]],Tableau7[[#All],[Nom de la gare]:[EIC]],5,FALSE),"")</f>
        <v/>
      </c>
      <c r="D297" s="77"/>
      <c r="E297" s="74"/>
      <c r="F297" s="74"/>
      <c r="G297" s="76"/>
      <c r="H297" s="72" t="str">
        <f>IF(Tableau1[[#This Row],[Régime d''utilisation (Quotidien ? Oui ou Non)]]="Oui","Oui","Non")</f>
        <v>Non</v>
      </c>
      <c r="I297" s="72" t="str">
        <f>IF(Tableau1[[#This Row],[Régime d''utilisation (Quotidien ? Oui ou Non)]]="Oui","Oui","Non")</f>
        <v>Non</v>
      </c>
      <c r="J297" s="72" t="str">
        <f>IF(Tableau1[[#This Row],[Régime d''utilisation (Quotidien ? Oui ou Non)]]="Oui","Oui","Non")</f>
        <v>Non</v>
      </c>
      <c r="K297" s="72" t="str">
        <f>IF(Tableau1[[#This Row],[Régime d''utilisation (Quotidien ? Oui ou Non)]]="Oui","Oui","Non")</f>
        <v>Non</v>
      </c>
      <c r="L297" s="72" t="str">
        <f>IF(Tableau1[[#This Row],[Régime d''utilisation (Quotidien ? Oui ou Non)]]="Oui","Oui","Non")</f>
        <v>Non</v>
      </c>
      <c r="M297" s="72" t="str">
        <f>IF(Tableau1[[#This Row],[Régime d''utilisation (Quotidien ? Oui ou Non)]]="Oui","Oui","Non")</f>
        <v>Non</v>
      </c>
      <c r="N297" s="72" t="str">
        <f>IF(Tableau1[[#This Row],[Régime d''utilisation (Quotidien ? Oui ou Non)]]="Oui","Oui","Non")</f>
        <v>Non</v>
      </c>
      <c r="O297" s="72" t="str">
        <f>IF(Tableau1[[#This Row],[Régime d''utilisation (Quotidien ? Oui ou Non)]]="Oui","Oui","Non")</f>
        <v>Non</v>
      </c>
      <c r="P297" s="76"/>
      <c r="Q297" s="76"/>
      <c r="R297" s="76"/>
      <c r="S297" s="52" t="str">
        <f t="shared" si="12"/>
        <v>Compris entre 00h00 et 5h00</v>
      </c>
      <c r="T297" s="76"/>
      <c r="U297" s="53" t="str">
        <f t="shared" si="13"/>
        <v>Voyageur</v>
      </c>
      <c r="V297" s="76"/>
      <c r="W297" s="76"/>
      <c r="X297" s="76"/>
      <c r="Y297" s="76"/>
      <c r="Z297" s="76"/>
      <c r="AA297" s="76"/>
      <c r="AB297" s="53">
        <f>400</f>
        <v>400</v>
      </c>
      <c r="AC297" s="78" t="str">
        <f>IF(Tableau1[[#This Row],[Type de réponse]]='Paramètre (masquer)'!$A$10,Tableau1[[#This Row],[Période de début *]],"")</f>
        <v/>
      </c>
      <c r="AD297" s="78" t="str">
        <f>IF(Tableau1[[#This Row],[Type de réponse]]='Paramètre (masquer)'!$A$10,Tableau1[[#This Row],[Période de fin *]],"")</f>
        <v/>
      </c>
      <c r="AE297" s="78" t="str">
        <f>IF(Tableau1[[#This Row],[Type de réponse]]='Paramètre (masquer)'!$A$10,Tableau1[[#This Row],[Nuit
LU/MA]],"")</f>
        <v/>
      </c>
      <c r="AF297" s="78" t="str">
        <f>IF(Tableau1[[#This Row],[Type de réponse]]='Paramètre (masquer)'!$A$10,Tableau1[[#This Row],[Nuit
MA/ME]],"")</f>
        <v/>
      </c>
      <c r="AG297" s="78" t="str">
        <f>IF(Tableau1[[#This Row],[Type de réponse]]='Paramètre (masquer)'!$A$10,Tableau1[[#This Row],[Nuit
ME/JE]],"")</f>
        <v/>
      </c>
      <c r="AH297" s="78" t="str">
        <f>IF(Tableau1[[#This Row],[Type de réponse]]='Paramètre (masquer)'!$A$10,Tableau1[[#This Row],[Nuit JE/VE]],"")</f>
        <v/>
      </c>
      <c r="AI297" s="78" t="str">
        <f>IF(Tableau1[[#This Row],[Type de réponse]]='Paramètre (masquer)'!$A$10,Tableau1[[#This Row],[Nuit
VE/SA]],"")</f>
        <v/>
      </c>
      <c r="AJ297" s="78" t="str">
        <f>IF(Tableau1[[#This Row],[Type de réponse]]='Paramètre (masquer)'!$A$10,Tableau1[[#This Row],[Nuit
SA/DI]],"")</f>
        <v/>
      </c>
      <c r="AK297" s="78" t="str">
        <f>IF(Tableau1[[#This Row],[Type de réponse]]='Paramètre (masquer)'!$A$10,Tableau1[[#This Row],[Nuit
DI/LU]],"")</f>
        <v/>
      </c>
      <c r="AL297" s="76" t="str">
        <f>IF(Tableau1[[#This Row],[Nuit
LU /MA]]="Oui",0,IF(Tableau1[[#This Row],[Nuit
LU /MA]]="Non",1,""))</f>
        <v/>
      </c>
      <c r="AM297" s="76" t="str">
        <f>IF(Tableau1[[#This Row],[Nuit
MA/ ME]]="Oui",0,IF(Tableau1[[#This Row],[Nuit
MA/ ME]]="Non",1,""))</f>
        <v/>
      </c>
      <c r="AN297" s="76" t="str">
        <f>IF(Tableau1[[#This Row],[Nuit
ME/ JE]]="Oui",0,IF(Tableau1[[#This Row],[Nuit
ME/ JE]]="Non",1,""))</f>
        <v/>
      </c>
      <c r="AO297" s="76" t="str">
        <f>IF(Tableau1[[#This Row],[Nuit JE/ VE]]="Oui",0,IF(Tableau1[[#This Row],[Nuit JE/ VE]]="Non",1,""))</f>
        <v/>
      </c>
      <c r="AP297" s="76" t="str">
        <f>IF(Tableau1[[#This Row],[Nuit
VE/ SA]]="Oui",0,IF(Tableau1[[#This Row],[Nuit
VE/ SA]]="Non",1,""))</f>
        <v/>
      </c>
      <c r="AQ297" s="76" t="str">
        <f>IF(Tableau1[[#This Row],[Nuit
SA/ DI]]="Oui",0,IF(Tableau1[[#This Row],[Nuit
SA/ DI]]="Non",1,""))</f>
        <v/>
      </c>
      <c r="AR297" s="76" t="str">
        <f>IF(Tableau1[[#This Row],[Nuit
DI/ LU]]="Oui",0,IF(Tableau1[[#This Row],[Nuit
DI/ LU]]="Non",1,""))</f>
        <v/>
      </c>
      <c r="AS297" s="76" t="str">
        <f>IF(Tableau1[[#This Row],[Type de réponse]]='Paramètre (masquer)'!$A$10,Tableau1[[#This Row],[FE]],"")</f>
        <v/>
      </c>
      <c r="AT297" s="76" t="str">
        <f>_xlfn.CONCAT(Tableau1[[#This Row],[LUN]:[DIM]])</f>
        <v/>
      </c>
      <c r="AU297" s="79"/>
      <c r="AV2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7" s="76" t="e">
        <f>Tableau1[[#This Row],[Nbre de nuits sur la période]]*Tableau1[[#This Row],[Nombre de train accédant / nuit *]]</f>
        <v>#VALUE!</v>
      </c>
      <c r="AY297" s="76" t="e">
        <f>Tableau1[[#This Row],[Uo voies - nuit]]*((59*400/1000)+5)</f>
        <v>#VALUE!</v>
      </c>
    </row>
    <row r="298" spans="1:51" ht="15.75">
      <c r="A298" s="51">
        <f t="shared" si="14"/>
        <v>285</v>
      </c>
      <c r="B298" s="85"/>
      <c r="C298" s="52" t="str">
        <f>IFERROR(VLOOKUP(Tableau1[[#This Row],[Site *
Un fichier Excel par DT]],Tableau7[[#All],[Nom de la gare]:[EIC]],5,FALSE),"")</f>
        <v/>
      </c>
      <c r="D298" s="77"/>
      <c r="E298" s="74"/>
      <c r="F298" s="74"/>
      <c r="G298" s="76"/>
      <c r="H298" s="72" t="str">
        <f>IF(Tableau1[[#This Row],[Régime d''utilisation (Quotidien ? Oui ou Non)]]="Oui","Oui","Non")</f>
        <v>Non</v>
      </c>
      <c r="I298" s="72" t="str">
        <f>IF(Tableau1[[#This Row],[Régime d''utilisation (Quotidien ? Oui ou Non)]]="Oui","Oui","Non")</f>
        <v>Non</v>
      </c>
      <c r="J298" s="72" t="str">
        <f>IF(Tableau1[[#This Row],[Régime d''utilisation (Quotidien ? Oui ou Non)]]="Oui","Oui","Non")</f>
        <v>Non</v>
      </c>
      <c r="K298" s="72" t="str">
        <f>IF(Tableau1[[#This Row],[Régime d''utilisation (Quotidien ? Oui ou Non)]]="Oui","Oui","Non")</f>
        <v>Non</v>
      </c>
      <c r="L298" s="72" t="str">
        <f>IF(Tableau1[[#This Row],[Régime d''utilisation (Quotidien ? Oui ou Non)]]="Oui","Oui","Non")</f>
        <v>Non</v>
      </c>
      <c r="M298" s="72" t="str">
        <f>IF(Tableau1[[#This Row],[Régime d''utilisation (Quotidien ? Oui ou Non)]]="Oui","Oui","Non")</f>
        <v>Non</v>
      </c>
      <c r="N298" s="72" t="str">
        <f>IF(Tableau1[[#This Row],[Régime d''utilisation (Quotidien ? Oui ou Non)]]="Oui","Oui","Non")</f>
        <v>Non</v>
      </c>
      <c r="O298" s="72" t="str">
        <f>IF(Tableau1[[#This Row],[Régime d''utilisation (Quotidien ? Oui ou Non)]]="Oui","Oui","Non")</f>
        <v>Non</v>
      </c>
      <c r="P298" s="76"/>
      <c r="Q298" s="76"/>
      <c r="R298" s="76"/>
      <c r="S298" s="52" t="str">
        <f t="shared" si="12"/>
        <v>Compris entre 00h00 et 5h00</v>
      </c>
      <c r="T298" s="76"/>
      <c r="U298" s="53" t="str">
        <f t="shared" si="13"/>
        <v>Voyageur</v>
      </c>
      <c r="V298" s="76"/>
      <c r="W298" s="76"/>
      <c r="X298" s="76"/>
      <c r="Y298" s="76"/>
      <c r="Z298" s="76"/>
      <c r="AA298" s="76"/>
      <c r="AB298" s="53">
        <f>400</f>
        <v>400</v>
      </c>
      <c r="AC298" s="78" t="str">
        <f>IF(Tableau1[[#This Row],[Type de réponse]]='Paramètre (masquer)'!$A$10,Tableau1[[#This Row],[Période de début *]],"")</f>
        <v/>
      </c>
      <c r="AD298" s="78" t="str">
        <f>IF(Tableau1[[#This Row],[Type de réponse]]='Paramètre (masquer)'!$A$10,Tableau1[[#This Row],[Période de fin *]],"")</f>
        <v/>
      </c>
      <c r="AE298" s="78" t="str">
        <f>IF(Tableau1[[#This Row],[Type de réponse]]='Paramètre (masquer)'!$A$10,Tableau1[[#This Row],[Nuit
LU/MA]],"")</f>
        <v/>
      </c>
      <c r="AF298" s="78" t="str">
        <f>IF(Tableau1[[#This Row],[Type de réponse]]='Paramètre (masquer)'!$A$10,Tableau1[[#This Row],[Nuit
MA/ME]],"")</f>
        <v/>
      </c>
      <c r="AG298" s="78" t="str">
        <f>IF(Tableau1[[#This Row],[Type de réponse]]='Paramètre (masquer)'!$A$10,Tableau1[[#This Row],[Nuit
ME/JE]],"")</f>
        <v/>
      </c>
      <c r="AH298" s="78" t="str">
        <f>IF(Tableau1[[#This Row],[Type de réponse]]='Paramètre (masquer)'!$A$10,Tableau1[[#This Row],[Nuit JE/VE]],"")</f>
        <v/>
      </c>
      <c r="AI298" s="78" t="str">
        <f>IF(Tableau1[[#This Row],[Type de réponse]]='Paramètre (masquer)'!$A$10,Tableau1[[#This Row],[Nuit
VE/SA]],"")</f>
        <v/>
      </c>
      <c r="AJ298" s="78" t="str">
        <f>IF(Tableau1[[#This Row],[Type de réponse]]='Paramètre (masquer)'!$A$10,Tableau1[[#This Row],[Nuit
SA/DI]],"")</f>
        <v/>
      </c>
      <c r="AK298" s="78" t="str">
        <f>IF(Tableau1[[#This Row],[Type de réponse]]='Paramètre (masquer)'!$A$10,Tableau1[[#This Row],[Nuit
DI/LU]],"")</f>
        <v/>
      </c>
      <c r="AL298" s="76" t="str">
        <f>IF(Tableau1[[#This Row],[Nuit
LU /MA]]="Oui",0,IF(Tableau1[[#This Row],[Nuit
LU /MA]]="Non",1,""))</f>
        <v/>
      </c>
      <c r="AM298" s="76" t="str">
        <f>IF(Tableau1[[#This Row],[Nuit
MA/ ME]]="Oui",0,IF(Tableau1[[#This Row],[Nuit
MA/ ME]]="Non",1,""))</f>
        <v/>
      </c>
      <c r="AN298" s="76" t="str">
        <f>IF(Tableau1[[#This Row],[Nuit
ME/ JE]]="Oui",0,IF(Tableau1[[#This Row],[Nuit
ME/ JE]]="Non",1,""))</f>
        <v/>
      </c>
      <c r="AO298" s="76" t="str">
        <f>IF(Tableau1[[#This Row],[Nuit JE/ VE]]="Oui",0,IF(Tableau1[[#This Row],[Nuit JE/ VE]]="Non",1,""))</f>
        <v/>
      </c>
      <c r="AP298" s="76" t="str">
        <f>IF(Tableau1[[#This Row],[Nuit
VE/ SA]]="Oui",0,IF(Tableau1[[#This Row],[Nuit
VE/ SA]]="Non",1,""))</f>
        <v/>
      </c>
      <c r="AQ298" s="76" t="str">
        <f>IF(Tableau1[[#This Row],[Nuit
SA/ DI]]="Oui",0,IF(Tableau1[[#This Row],[Nuit
SA/ DI]]="Non",1,""))</f>
        <v/>
      </c>
      <c r="AR298" s="76" t="str">
        <f>IF(Tableau1[[#This Row],[Nuit
DI/ LU]]="Oui",0,IF(Tableau1[[#This Row],[Nuit
DI/ LU]]="Non",1,""))</f>
        <v/>
      </c>
      <c r="AS298" s="76" t="str">
        <f>IF(Tableau1[[#This Row],[Type de réponse]]='Paramètre (masquer)'!$A$10,Tableau1[[#This Row],[FE]],"")</f>
        <v/>
      </c>
      <c r="AT298" s="76" t="str">
        <f>_xlfn.CONCAT(Tableau1[[#This Row],[LUN]:[DIM]])</f>
        <v/>
      </c>
      <c r="AU298" s="79"/>
      <c r="AV2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8" s="76" t="e">
        <f>Tableau1[[#This Row],[Nbre de nuits sur la période]]*Tableau1[[#This Row],[Nombre de train accédant / nuit *]]</f>
        <v>#VALUE!</v>
      </c>
      <c r="AY298" s="76" t="e">
        <f>Tableau1[[#This Row],[Uo voies - nuit]]*((59*400/1000)+5)</f>
        <v>#VALUE!</v>
      </c>
    </row>
    <row r="299" spans="1:51" ht="15.75">
      <c r="A299" s="51">
        <f t="shared" si="14"/>
        <v>286</v>
      </c>
      <c r="B299" s="85"/>
      <c r="C299" s="52" t="str">
        <f>IFERROR(VLOOKUP(Tableau1[[#This Row],[Site *
Un fichier Excel par DT]],Tableau7[[#All],[Nom de la gare]:[EIC]],5,FALSE),"")</f>
        <v/>
      </c>
      <c r="D299" s="77"/>
      <c r="E299" s="74"/>
      <c r="F299" s="74"/>
      <c r="G299" s="76"/>
      <c r="H299" s="72" t="str">
        <f>IF(Tableau1[[#This Row],[Régime d''utilisation (Quotidien ? Oui ou Non)]]="Oui","Oui","Non")</f>
        <v>Non</v>
      </c>
      <c r="I299" s="72" t="str">
        <f>IF(Tableau1[[#This Row],[Régime d''utilisation (Quotidien ? Oui ou Non)]]="Oui","Oui","Non")</f>
        <v>Non</v>
      </c>
      <c r="J299" s="72" t="str">
        <f>IF(Tableau1[[#This Row],[Régime d''utilisation (Quotidien ? Oui ou Non)]]="Oui","Oui","Non")</f>
        <v>Non</v>
      </c>
      <c r="K299" s="72" t="str">
        <f>IF(Tableau1[[#This Row],[Régime d''utilisation (Quotidien ? Oui ou Non)]]="Oui","Oui","Non")</f>
        <v>Non</v>
      </c>
      <c r="L299" s="72" t="str">
        <f>IF(Tableau1[[#This Row],[Régime d''utilisation (Quotidien ? Oui ou Non)]]="Oui","Oui","Non")</f>
        <v>Non</v>
      </c>
      <c r="M299" s="72" t="str">
        <f>IF(Tableau1[[#This Row],[Régime d''utilisation (Quotidien ? Oui ou Non)]]="Oui","Oui","Non")</f>
        <v>Non</v>
      </c>
      <c r="N299" s="72" t="str">
        <f>IF(Tableau1[[#This Row],[Régime d''utilisation (Quotidien ? Oui ou Non)]]="Oui","Oui","Non")</f>
        <v>Non</v>
      </c>
      <c r="O299" s="72" t="str">
        <f>IF(Tableau1[[#This Row],[Régime d''utilisation (Quotidien ? Oui ou Non)]]="Oui","Oui","Non")</f>
        <v>Non</v>
      </c>
      <c r="P299" s="76"/>
      <c r="Q299" s="76"/>
      <c r="R299" s="76"/>
      <c r="S299" s="52" t="str">
        <f t="shared" si="12"/>
        <v>Compris entre 00h00 et 5h00</v>
      </c>
      <c r="T299" s="76"/>
      <c r="U299" s="53" t="str">
        <f t="shared" si="13"/>
        <v>Voyageur</v>
      </c>
      <c r="V299" s="76"/>
      <c r="W299" s="76"/>
      <c r="X299" s="76"/>
      <c r="Y299" s="76"/>
      <c r="Z299" s="76"/>
      <c r="AA299" s="76"/>
      <c r="AB299" s="53">
        <f>400</f>
        <v>400</v>
      </c>
      <c r="AC299" s="78" t="str">
        <f>IF(Tableau1[[#This Row],[Type de réponse]]='Paramètre (masquer)'!$A$10,Tableau1[[#This Row],[Période de début *]],"")</f>
        <v/>
      </c>
      <c r="AD299" s="78" t="str">
        <f>IF(Tableau1[[#This Row],[Type de réponse]]='Paramètre (masquer)'!$A$10,Tableau1[[#This Row],[Période de fin *]],"")</f>
        <v/>
      </c>
      <c r="AE299" s="78" t="str">
        <f>IF(Tableau1[[#This Row],[Type de réponse]]='Paramètre (masquer)'!$A$10,Tableau1[[#This Row],[Nuit
LU/MA]],"")</f>
        <v/>
      </c>
      <c r="AF299" s="78" t="str">
        <f>IF(Tableau1[[#This Row],[Type de réponse]]='Paramètre (masquer)'!$A$10,Tableau1[[#This Row],[Nuit
MA/ME]],"")</f>
        <v/>
      </c>
      <c r="AG299" s="78" t="str">
        <f>IF(Tableau1[[#This Row],[Type de réponse]]='Paramètre (masquer)'!$A$10,Tableau1[[#This Row],[Nuit
ME/JE]],"")</f>
        <v/>
      </c>
      <c r="AH299" s="78" t="str">
        <f>IF(Tableau1[[#This Row],[Type de réponse]]='Paramètre (masquer)'!$A$10,Tableau1[[#This Row],[Nuit JE/VE]],"")</f>
        <v/>
      </c>
      <c r="AI299" s="78" t="str">
        <f>IF(Tableau1[[#This Row],[Type de réponse]]='Paramètre (masquer)'!$A$10,Tableau1[[#This Row],[Nuit
VE/SA]],"")</f>
        <v/>
      </c>
      <c r="AJ299" s="78" t="str">
        <f>IF(Tableau1[[#This Row],[Type de réponse]]='Paramètre (masquer)'!$A$10,Tableau1[[#This Row],[Nuit
SA/DI]],"")</f>
        <v/>
      </c>
      <c r="AK299" s="78" t="str">
        <f>IF(Tableau1[[#This Row],[Type de réponse]]='Paramètre (masquer)'!$A$10,Tableau1[[#This Row],[Nuit
DI/LU]],"")</f>
        <v/>
      </c>
      <c r="AL299" s="76" t="str">
        <f>IF(Tableau1[[#This Row],[Nuit
LU /MA]]="Oui",0,IF(Tableau1[[#This Row],[Nuit
LU /MA]]="Non",1,""))</f>
        <v/>
      </c>
      <c r="AM299" s="76" t="str">
        <f>IF(Tableau1[[#This Row],[Nuit
MA/ ME]]="Oui",0,IF(Tableau1[[#This Row],[Nuit
MA/ ME]]="Non",1,""))</f>
        <v/>
      </c>
      <c r="AN299" s="76" t="str">
        <f>IF(Tableau1[[#This Row],[Nuit
ME/ JE]]="Oui",0,IF(Tableau1[[#This Row],[Nuit
ME/ JE]]="Non",1,""))</f>
        <v/>
      </c>
      <c r="AO299" s="76" t="str">
        <f>IF(Tableau1[[#This Row],[Nuit JE/ VE]]="Oui",0,IF(Tableau1[[#This Row],[Nuit JE/ VE]]="Non",1,""))</f>
        <v/>
      </c>
      <c r="AP299" s="76" t="str">
        <f>IF(Tableau1[[#This Row],[Nuit
VE/ SA]]="Oui",0,IF(Tableau1[[#This Row],[Nuit
VE/ SA]]="Non",1,""))</f>
        <v/>
      </c>
      <c r="AQ299" s="76" t="str">
        <f>IF(Tableau1[[#This Row],[Nuit
SA/ DI]]="Oui",0,IF(Tableau1[[#This Row],[Nuit
SA/ DI]]="Non",1,""))</f>
        <v/>
      </c>
      <c r="AR299" s="76" t="str">
        <f>IF(Tableau1[[#This Row],[Nuit
DI/ LU]]="Oui",0,IF(Tableau1[[#This Row],[Nuit
DI/ LU]]="Non",1,""))</f>
        <v/>
      </c>
      <c r="AS299" s="76" t="str">
        <f>IF(Tableau1[[#This Row],[Type de réponse]]='Paramètre (masquer)'!$A$10,Tableau1[[#This Row],[FE]],"")</f>
        <v/>
      </c>
      <c r="AT299" s="76" t="str">
        <f>_xlfn.CONCAT(Tableau1[[#This Row],[LUN]:[DIM]])</f>
        <v/>
      </c>
      <c r="AU299" s="79"/>
      <c r="AV2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9" s="76" t="e">
        <f>Tableau1[[#This Row],[Nbre de nuits sur la période]]*Tableau1[[#This Row],[Nombre de train accédant / nuit *]]</f>
        <v>#VALUE!</v>
      </c>
      <c r="AY299" s="76" t="e">
        <f>Tableau1[[#This Row],[Uo voies - nuit]]*((59*400/1000)+5)</f>
        <v>#VALUE!</v>
      </c>
    </row>
    <row r="300" spans="1:51" ht="15.75">
      <c r="A300" s="51">
        <f t="shared" si="14"/>
        <v>287</v>
      </c>
      <c r="B300" s="85"/>
      <c r="C300" s="52" t="str">
        <f>IFERROR(VLOOKUP(Tableau1[[#This Row],[Site *
Un fichier Excel par DT]],Tableau7[[#All],[Nom de la gare]:[EIC]],5,FALSE),"")</f>
        <v/>
      </c>
      <c r="D300" s="77"/>
      <c r="E300" s="74"/>
      <c r="F300" s="74"/>
      <c r="G300" s="76"/>
      <c r="H300" s="72" t="str">
        <f>IF(Tableau1[[#This Row],[Régime d''utilisation (Quotidien ? Oui ou Non)]]="Oui","Oui","Non")</f>
        <v>Non</v>
      </c>
      <c r="I300" s="72" t="str">
        <f>IF(Tableau1[[#This Row],[Régime d''utilisation (Quotidien ? Oui ou Non)]]="Oui","Oui","Non")</f>
        <v>Non</v>
      </c>
      <c r="J300" s="72" t="str">
        <f>IF(Tableau1[[#This Row],[Régime d''utilisation (Quotidien ? Oui ou Non)]]="Oui","Oui","Non")</f>
        <v>Non</v>
      </c>
      <c r="K300" s="72" t="str">
        <f>IF(Tableau1[[#This Row],[Régime d''utilisation (Quotidien ? Oui ou Non)]]="Oui","Oui","Non")</f>
        <v>Non</v>
      </c>
      <c r="L300" s="72" t="str">
        <f>IF(Tableau1[[#This Row],[Régime d''utilisation (Quotidien ? Oui ou Non)]]="Oui","Oui","Non")</f>
        <v>Non</v>
      </c>
      <c r="M300" s="72" t="str">
        <f>IF(Tableau1[[#This Row],[Régime d''utilisation (Quotidien ? Oui ou Non)]]="Oui","Oui","Non")</f>
        <v>Non</v>
      </c>
      <c r="N300" s="72" t="str">
        <f>IF(Tableau1[[#This Row],[Régime d''utilisation (Quotidien ? Oui ou Non)]]="Oui","Oui","Non")</f>
        <v>Non</v>
      </c>
      <c r="O300" s="72" t="str">
        <f>IF(Tableau1[[#This Row],[Régime d''utilisation (Quotidien ? Oui ou Non)]]="Oui","Oui","Non")</f>
        <v>Non</v>
      </c>
      <c r="P300" s="76"/>
      <c r="Q300" s="76"/>
      <c r="R300" s="76"/>
      <c r="S300" s="52" t="str">
        <f t="shared" si="12"/>
        <v>Compris entre 00h00 et 5h00</v>
      </c>
      <c r="T300" s="76"/>
      <c r="U300" s="53" t="str">
        <f t="shared" si="13"/>
        <v>Voyageur</v>
      </c>
      <c r="V300" s="76"/>
      <c r="W300" s="76"/>
      <c r="X300" s="76"/>
      <c r="Y300" s="76"/>
      <c r="Z300" s="76"/>
      <c r="AA300" s="76"/>
      <c r="AB300" s="53">
        <f>400</f>
        <v>400</v>
      </c>
      <c r="AC300" s="78" t="str">
        <f>IF(Tableau1[[#This Row],[Type de réponse]]='Paramètre (masquer)'!$A$10,Tableau1[[#This Row],[Période de début *]],"")</f>
        <v/>
      </c>
      <c r="AD300" s="78" t="str">
        <f>IF(Tableau1[[#This Row],[Type de réponse]]='Paramètre (masquer)'!$A$10,Tableau1[[#This Row],[Période de fin *]],"")</f>
        <v/>
      </c>
      <c r="AE300" s="78" t="str">
        <f>IF(Tableau1[[#This Row],[Type de réponse]]='Paramètre (masquer)'!$A$10,Tableau1[[#This Row],[Nuit
LU/MA]],"")</f>
        <v/>
      </c>
      <c r="AF300" s="78" t="str">
        <f>IF(Tableau1[[#This Row],[Type de réponse]]='Paramètre (masquer)'!$A$10,Tableau1[[#This Row],[Nuit
MA/ME]],"")</f>
        <v/>
      </c>
      <c r="AG300" s="78" t="str">
        <f>IF(Tableau1[[#This Row],[Type de réponse]]='Paramètre (masquer)'!$A$10,Tableau1[[#This Row],[Nuit
ME/JE]],"")</f>
        <v/>
      </c>
      <c r="AH300" s="78" t="str">
        <f>IF(Tableau1[[#This Row],[Type de réponse]]='Paramètre (masquer)'!$A$10,Tableau1[[#This Row],[Nuit JE/VE]],"")</f>
        <v/>
      </c>
      <c r="AI300" s="78" t="str">
        <f>IF(Tableau1[[#This Row],[Type de réponse]]='Paramètre (masquer)'!$A$10,Tableau1[[#This Row],[Nuit
VE/SA]],"")</f>
        <v/>
      </c>
      <c r="AJ300" s="78" t="str">
        <f>IF(Tableau1[[#This Row],[Type de réponse]]='Paramètre (masquer)'!$A$10,Tableau1[[#This Row],[Nuit
SA/DI]],"")</f>
        <v/>
      </c>
      <c r="AK300" s="78" t="str">
        <f>IF(Tableau1[[#This Row],[Type de réponse]]='Paramètre (masquer)'!$A$10,Tableau1[[#This Row],[Nuit
DI/LU]],"")</f>
        <v/>
      </c>
      <c r="AL300" s="76" t="str">
        <f>IF(Tableau1[[#This Row],[Nuit
LU /MA]]="Oui",0,IF(Tableau1[[#This Row],[Nuit
LU /MA]]="Non",1,""))</f>
        <v/>
      </c>
      <c r="AM300" s="76" t="str">
        <f>IF(Tableau1[[#This Row],[Nuit
MA/ ME]]="Oui",0,IF(Tableau1[[#This Row],[Nuit
MA/ ME]]="Non",1,""))</f>
        <v/>
      </c>
      <c r="AN300" s="76" t="str">
        <f>IF(Tableau1[[#This Row],[Nuit
ME/ JE]]="Oui",0,IF(Tableau1[[#This Row],[Nuit
ME/ JE]]="Non",1,""))</f>
        <v/>
      </c>
      <c r="AO300" s="76" t="str">
        <f>IF(Tableau1[[#This Row],[Nuit JE/ VE]]="Oui",0,IF(Tableau1[[#This Row],[Nuit JE/ VE]]="Non",1,""))</f>
        <v/>
      </c>
      <c r="AP300" s="76" t="str">
        <f>IF(Tableau1[[#This Row],[Nuit
VE/ SA]]="Oui",0,IF(Tableau1[[#This Row],[Nuit
VE/ SA]]="Non",1,""))</f>
        <v/>
      </c>
      <c r="AQ300" s="76" t="str">
        <f>IF(Tableau1[[#This Row],[Nuit
SA/ DI]]="Oui",0,IF(Tableau1[[#This Row],[Nuit
SA/ DI]]="Non",1,""))</f>
        <v/>
      </c>
      <c r="AR300" s="76" t="str">
        <f>IF(Tableau1[[#This Row],[Nuit
DI/ LU]]="Oui",0,IF(Tableau1[[#This Row],[Nuit
DI/ LU]]="Non",1,""))</f>
        <v/>
      </c>
      <c r="AS300" s="76" t="str">
        <f>IF(Tableau1[[#This Row],[Type de réponse]]='Paramètre (masquer)'!$A$10,Tableau1[[#This Row],[FE]],"")</f>
        <v/>
      </c>
      <c r="AT300" s="76" t="str">
        <f>_xlfn.CONCAT(Tableau1[[#This Row],[LUN]:[DIM]])</f>
        <v/>
      </c>
      <c r="AU300" s="79"/>
      <c r="AV3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0" s="76" t="e">
        <f>Tableau1[[#This Row],[Nbre de nuits sur la période]]*Tableau1[[#This Row],[Nombre de train accédant / nuit *]]</f>
        <v>#VALUE!</v>
      </c>
      <c r="AY300" s="76" t="e">
        <f>Tableau1[[#This Row],[Uo voies - nuit]]*((59*400/1000)+5)</f>
        <v>#VALUE!</v>
      </c>
    </row>
    <row r="301" spans="1:51" ht="15.75">
      <c r="A301" s="51">
        <f t="shared" si="14"/>
        <v>288</v>
      </c>
      <c r="B301" s="85"/>
      <c r="C301" s="52" t="str">
        <f>IFERROR(VLOOKUP(Tableau1[[#This Row],[Site *
Un fichier Excel par DT]],Tableau7[[#All],[Nom de la gare]:[EIC]],5,FALSE),"")</f>
        <v/>
      </c>
      <c r="D301" s="77"/>
      <c r="E301" s="74"/>
      <c r="F301" s="74"/>
      <c r="G301" s="76"/>
      <c r="H301" s="72" t="str">
        <f>IF(Tableau1[[#This Row],[Régime d''utilisation (Quotidien ? Oui ou Non)]]="Oui","Oui","Non")</f>
        <v>Non</v>
      </c>
      <c r="I301" s="72" t="str">
        <f>IF(Tableau1[[#This Row],[Régime d''utilisation (Quotidien ? Oui ou Non)]]="Oui","Oui","Non")</f>
        <v>Non</v>
      </c>
      <c r="J301" s="72" t="str">
        <f>IF(Tableau1[[#This Row],[Régime d''utilisation (Quotidien ? Oui ou Non)]]="Oui","Oui","Non")</f>
        <v>Non</v>
      </c>
      <c r="K301" s="72" t="str">
        <f>IF(Tableau1[[#This Row],[Régime d''utilisation (Quotidien ? Oui ou Non)]]="Oui","Oui","Non")</f>
        <v>Non</v>
      </c>
      <c r="L301" s="72" t="str">
        <f>IF(Tableau1[[#This Row],[Régime d''utilisation (Quotidien ? Oui ou Non)]]="Oui","Oui","Non")</f>
        <v>Non</v>
      </c>
      <c r="M301" s="72" t="str">
        <f>IF(Tableau1[[#This Row],[Régime d''utilisation (Quotidien ? Oui ou Non)]]="Oui","Oui","Non")</f>
        <v>Non</v>
      </c>
      <c r="N301" s="72" t="str">
        <f>IF(Tableau1[[#This Row],[Régime d''utilisation (Quotidien ? Oui ou Non)]]="Oui","Oui","Non")</f>
        <v>Non</v>
      </c>
      <c r="O301" s="72" t="str">
        <f>IF(Tableau1[[#This Row],[Régime d''utilisation (Quotidien ? Oui ou Non)]]="Oui","Oui","Non")</f>
        <v>Non</v>
      </c>
      <c r="P301" s="76"/>
      <c r="Q301" s="76"/>
      <c r="R301" s="76"/>
      <c r="S301" s="52" t="str">
        <f t="shared" si="12"/>
        <v>Compris entre 00h00 et 5h00</v>
      </c>
      <c r="T301" s="76"/>
      <c r="U301" s="53" t="str">
        <f t="shared" si="13"/>
        <v>Voyageur</v>
      </c>
      <c r="V301" s="76"/>
      <c r="W301" s="76"/>
      <c r="X301" s="76"/>
      <c r="Y301" s="76"/>
      <c r="Z301" s="76"/>
      <c r="AA301" s="76"/>
      <c r="AB301" s="53">
        <f>400</f>
        <v>400</v>
      </c>
      <c r="AC301" s="78" t="str">
        <f>IF(Tableau1[[#This Row],[Type de réponse]]='Paramètre (masquer)'!$A$10,Tableau1[[#This Row],[Période de début *]],"")</f>
        <v/>
      </c>
      <c r="AD301" s="78" t="str">
        <f>IF(Tableau1[[#This Row],[Type de réponse]]='Paramètre (masquer)'!$A$10,Tableau1[[#This Row],[Période de fin *]],"")</f>
        <v/>
      </c>
      <c r="AE301" s="78" t="str">
        <f>IF(Tableau1[[#This Row],[Type de réponse]]='Paramètre (masquer)'!$A$10,Tableau1[[#This Row],[Nuit
LU/MA]],"")</f>
        <v/>
      </c>
      <c r="AF301" s="78" t="str">
        <f>IF(Tableau1[[#This Row],[Type de réponse]]='Paramètre (masquer)'!$A$10,Tableau1[[#This Row],[Nuit
MA/ME]],"")</f>
        <v/>
      </c>
      <c r="AG301" s="78" t="str">
        <f>IF(Tableau1[[#This Row],[Type de réponse]]='Paramètre (masquer)'!$A$10,Tableau1[[#This Row],[Nuit
ME/JE]],"")</f>
        <v/>
      </c>
      <c r="AH301" s="78" t="str">
        <f>IF(Tableau1[[#This Row],[Type de réponse]]='Paramètre (masquer)'!$A$10,Tableau1[[#This Row],[Nuit JE/VE]],"")</f>
        <v/>
      </c>
      <c r="AI301" s="78" t="str">
        <f>IF(Tableau1[[#This Row],[Type de réponse]]='Paramètre (masquer)'!$A$10,Tableau1[[#This Row],[Nuit
VE/SA]],"")</f>
        <v/>
      </c>
      <c r="AJ301" s="78" t="str">
        <f>IF(Tableau1[[#This Row],[Type de réponse]]='Paramètre (masquer)'!$A$10,Tableau1[[#This Row],[Nuit
SA/DI]],"")</f>
        <v/>
      </c>
      <c r="AK301" s="78" t="str">
        <f>IF(Tableau1[[#This Row],[Type de réponse]]='Paramètre (masquer)'!$A$10,Tableau1[[#This Row],[Nuit
DI/LU]],"")</f>
        <v/>
      </c>
      <c r="AL301" s="76" t="str">
        <f>IF(Tableau1[[#This Row],[Nuit
LU /MA]]="Oui",0,IF(Tableau1[[#This Row],[Nuit
LU /MA]]="Non",1,""))</f>
        <v/>
      </c>
      <c r="AM301" s="76" t="str">
        <f>IF(Tableau1[[#This Row],[Nuit
MA/ ME]]="Oui",0,IF(Tableau1[[#This Row],[Nuit
MA/ ME]]="Non",1,""))</f>
        <v/>
      </c>
      <c r="AN301" s="76" t="str">
        <f>IF(Tableau1[[#This Row],[Nuit
ME/ JE]]="Oui",0,IF(Tableau1[[#This Row],[Nuit
ME/ JE]]="Non",1,""))</f>
        <v/>
      </c>
      <c r="AO301" s="76" t="str">
        <f>IF(Tableau1[[#This Row],[Nuit JE/ VE]]="Oui",0,IF(Tableau1[[#This Row],[Nuit JE/ VE]]="Non",1,""))</f>
        <v/>
      </c>
      <c r="AP301" s="76" t="str">
        <f>IF(Tableau1[[#This Row],[Nuit
VE/ SA]]="Oui",0,IF(Tableau1[[#This Row],[Nuit
VE/ SA]]="Non",1,""))</f>
        <v/>
      </c>
      <c r="AQ301" s="76" t="str">
        <f>IF(Tableau1[[#This Row],[Nuit
SA/ DI]]="Oui",0,IF(Tableau1[[#This Row],[Nuit
SA/ DI]]="Non",1,""))</f>
        <v/>
      </c>
      <c r="AR301" s="76" t="str">
        <f>IF(Tableau1[[#This Row],[Nuit
DI/ LU]]="Oui",0,IF(Tableau1[[#This Row],[Nuit
DI/ LU]]="Non",1,""))</f>
        <v/>
      </c>
      <c r="AS301" s="76" t="str">
        <f>IF(Tableau1[[#This Row],[Type de réponse]]='Paramètre (masquer)'!$A$10,Tableau1[[#This Row],[FE]],"")</f>
        <v/>
      </c>
      <c r="AT301" s="76" t="str">
        <f>_xlfn.CONCAT(Tableau1[[#This Row],[LUN]:[DIM]])</f>
        <v/>
      </c>
      <c r="AU301" s="79"/>
      <c r="AV3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1" s="76" t="e">
        <f>Tableau1[[#This Row],[Nbre de nuits sur la période]]*Tableau1[[#This Row],[Nombre de train accédant / nuit *]]</f>
        <v>#VALUE!</v>
      </c>
      <c r="AY301" s="76" t="e">
        <f>Tableau1[[#This Row],[Uo voies - nuit]]*((59*400/1000)+5)</f>
        <v>#VALUE!</v>
      </c>
    </row>
    <row r="302" spans="1:51" ht="15.75">
      <c r="A302" s="51">
        <f t="shared" si="14"/>
        <v>289</v>
      </c>
      <c r="B302" s="85"/>
      <c r="C302" s="52" t="str">
        <f>IFERROR(VLOOKUP(Tableau1[[#This Row],[Site *
Un fichier Excel par DT]],Tableau7[[#All],[Nom de la gare]:[EIC]],5,FALSE),"")</f>
        <v/>
      </c>
      <c r="D302" s="77"/>
      <c r="E302" s="74"/>
      <c r="F302" s="74"/>
      <c r="G302" s="76"/>
      <c r="H302" s="72" t="str">
        <f>IF(Tableau1[[#This Row],[Régime d''utilisation (Quotidien ? Oui ou Non)]]="Oui","Oui","Non")</f>
        <v>Non</v>
      </c>
      <c r="I302" s="72" t="str">
        <f>IF(Tableau1[[#This Row],[Régime d''utilisation (Quotidien ? Oui ou Non)]]="Oui","Oui","Non")</f>
        <v>Non</v>
      </c>
      <c r="J302" s="72" t="str">
        <f>IF(Tableau1[[#This Row],[Régime d''utilisation (Quotidien ? Oui ou Non)]]="Oui","Oui","Non")</f>
        <v>Non</v>
      </c>
      <c r="K302" s="72" t="str">
        <f>IF(Tableau1[[#This Row],[Régime d''utilisation (Quotidien ? Oui ou Non)]]="Oui","Oui","Non")</f>
        <v>Non</v>
      </c>
      <c r="L302" s="72" t="str">
        <f>IF(Tableau1[[#This Row],[Régime d''utilisation (Quotidien ? Oui ou Non)]]="Oui","Oui","Non")</f>
        <v>Non</v>
      </c>
      <c r="M302" s="72" t="str">
        <f>IF(Tableau1[[#This Row],[Régime d''utilisation (Quotidien ? Oui ou Non)]]="Oui","Oui","Non")</f>
        <v>Non</v>
      </c>
      <c r="N302" s="72" t="str">
        <f>IF(Tableau1[[#This Row],[Régime d''utilisation (Quotidien ? Oui ou Non)]]="Oui","Oui","Non")</f>
        <v>Non</v>
      </c>
      <c r="O302" s="72" t="str">
        <f>IF(Tableau1[[#This Row],[Régime d''utilisation (Quotidien ? Oui ou Non)]]="Oui","Oui","Non")</f>
        <v>Non</v>
      </c>
      <c r="P302" s="76"/>
      <c r="Q302" s="76"/>
      <c r="R302" s="76"/>
      <c r="S302" s="52" t="str">
        <f t="shared" si="12"/>
        <v>Compris entre 00h00 et 5h00</v>
      </c>
      <c r="T302" s="76"/>
      <c r="U302" s="53" t="str">
        <f t="shared" si="13"/>
        <v>Voyageur</v>
      </c>
      <c r="V302" s="76"/>
      <c r="W302" s="76"/>
      <c r="X302" s="76"/>
      <c r="Y302" s="76"/>
      <c r="Z302" s="76"/>
      <c r="AA302" s="76"/>
      <c r="AB302" s="53">
        <f>400</f>
        <v>400</v>
      </c>
      <c r="AC302" s="78" t="str">
        <f>IF(Tableau1[[#This Row],[Type de réponse]]='Paramètre (masquer)'!$A$10,Tableau1[[#This Row],[Période de début *]],"")</f>
        <v/>
      </c>
      <c r="AD302" s="78" t="str">
        <f>IF(Tableau1[[#This Row],[Type de réponse]]='Paramètre (masquer)'!$A$10,Tableau1[[#This Row],[Période de fin *]],"")</f>
        <v/>
      </c>
      <c r="AE302" s="78" t="str">
        <f>IF(Tableau1[[#This Row],[Type de réponse]]='Paramètre (masquer)'!$A$10,Tableau1[[#This Row],[Nuit
LU/MA]],"")</f>
        <v/>
      </c>
      <c r="AF302" s="78" t="str">
        <f>IF(Tableau1[[#This Row],[Type de réponse]]='Paramètre (masquer)'!$A$10,Tableau1[[#This Row],[Nuit
MA/ME]],"")</f>
        <v/>
      </c>
      <c r="AG302" s="78" t="str">
        <f>IF(Tableau1[[#This Row],[Type de réponse]]='Paramètre (masquer)'!$A$10,Tableau1[[#This Row],[Nuit
ME/JE]],"")</f>
        <v/>
      </c>
      <c r="AH302" s="78" t="str">
        <f>IF(Tableau1[[#This Row],[Type de réponse]]='Paramètre (masquer)'!$A$10,Tableau1[[#This Row],[Nuit JE/VE]],"")</f>
        <v/>
      </c>
      <c r="AI302" s="78" t="str">
        <f>IF(Tableau1[[#This Row],[Type de réponse]]='Paramètre (masquer)'!$A$10,Tableau1[[#This Row],[Nuit
VE/SA]],"")</f>
        <v/>
      </c>
      <c r="AJ302" s="78" t="str">
        <f>IF(Tableau1[[#This Row],[Type de réponse]]='Paramètre (masquer)'!$A$10,Tableau1[[#This Row],[Nuit
SA/DI]],"")</f>
        <v/>
      </c>
      <c r="AK302" s="78" t="str">
        <f>IF(Tableau1[[#This Row],[Type de réponse]]='Paramètre (masquer)'!$A$10,Tableau1[[#This Row],[Nuit
DI/LU]],"")</f>
        <v/>
      </c>
      <c r="AL302" s="76" t="str">
        <f>IF(Tableau1[[#This Row],[Nuit
LU /MA]]="Oui",0,IF(Tableau1[[#This Row],[Nuit
LU /MA]]="Non",1,""))</f>
        <v/>
      </c>
      <c r="AM302" s="76" t="str">
        <f>IF(Tableau1[[#This Row],[Nuit
MA/ ME]]="Oui",0,IF(Tableau1[[#This Row],[Nuit
MA/ ME]]="Non",1,""))</f>
        <v/>
      </c>
      <c r="AN302" s="76" t="str">
        <f>IF(Tableau1[[#This Row],[Nuit
ME/ JE]]="Oui",0,IF(Tableau1[[#This Row],[Nuit
ME/ JE]]="Non",1,""))</f>
        <v/>
      </c>
      <c r="AO302" s="76" t="str">
        <f>IF(Tableau1[[#This Row],[Nuit JE/ VE]]="Oui",0,IF(Tableau1[[#This Row],[Nuit JE/ VE]]="Non",1,""))</f>
        <v/>
      </c>
      <c r="AP302" s="76" t="str">
        <f>IF(Tableau1[[#This Row],[Nuit
VE/ SA]]="Oui",0,IF(Tableau1[[#This Row],[Nuit
VE/ SA]]="Non",1,""))</f>
        <v/>
      </c>
      <c r="AQ302" s="76" t="str">
        <f>IF(Tableau1[[#This Row],[Nuit
SA/ DI]]="Oui",0,IF(Tableau1[[#This Row],[Nuit
SA/ DI]]="Non",1,""))</f>
        <v/>
      </c>
      <c r="AR302" s="76" t="str">
        <f>IF(Tableau1[[#This Row],[Nuit
DI/ LU]]="Oui",0,IF(Tableau1[[#This Row],[Nuit
DI/ LU]]="Non",1,""))</f>
        <v/>
      </c>
      <c r="AS302" s="76" t="str">
        <f>IF(Tableau1[[#This Row],[Type de réponse]]='Paramètre (masquer)'!$A$10,Tableau1[[#This Row],[FE]],"")</f>
        <v/>
      </c>
      <c r="AT302" s="76" t="str">
        <f>_xlfn.CONCAT(Tableau1[[#This Row],[LUN]:[DIM]])</f>
        <v/>
      </c>
      <c r="AU302" s="79"/>
      <c r="AV3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2" s="76" t="e">
        <f>Tableau1[[#This Row],[Nbre de nuits sur la période]]*Tableau1[[#This Row],[Nombre de train accédant / nuit *]]</f>
        <v>#VALUE!</v>
      </c>
      <c r="AY302" s="76" t="e">
        <f>Tableau1[[#This Row],[Uo voies - nuit]]*((59*400/1000)+5)</f>
        <v>#VALUE!</v>
      </c>
    </row>
    <row r="303" spans="1:51" ht="15.75">
      <c r="A303" s="51">
        <f t="shared" si="14"/>
        <v>290</v>
      </c>
      <c r="B303" s="85"/>
      <c r="C303" s="52" t="str">
        <f>IFERROR(VLOOKUP(Tableau1[[#This Row],[Site *
Un fichier Excel par DT]],Tableau7[[#All],[Nom de la gare]:[EIC]],5,FALSE),"")</f>
        <v/>
      </c>
      <c r="D303" s="77"/>
      <c r="E303" s="74"/>
      <c r="F303" s="74"/>
      <c r="G303" s="76"/>
      <c r="H303" s="72" t="str">
        <f>IF(Tableau1[[#This Row],[Régime d''utilisation (Quotidien ? Oui ou Non)]]="Oui","Oui","Non")</f>
        <v>Non</v>
      </c>
      <c r="I303" s="72" t="str">
        <f>IF(Tableau1[[#This Row],[Régime d''utilisation (Quotidien ? Oui ou Non)]]="Oui","Oui","Non")</f>
        <v>Non</v>
      </c>
      <c r="J303" s="72" t="str">
        <f>IF(Tableau1[[#This Row],[Régime d''utilisation (Quotidien ? Oui ou Non)]]="Oui","Oui","Non")</f>
        <v>Non</v>
      </c>
      <c r="K303" s="72" t="str">
        <f>IF(Tableau1[[#This Row],[Régime d''utilisation (Quotidien ? Oui ou Non)]]="Oui","Oui","Non")</f>
        <v>Non</v>
      </c>
      <c r="L303" s="72" t="str">
        <f>IF(Tableau1[[#This Row],[Régime d''utilisation (Quotidien ? Oui ou Non)]]="Oui","Oui","Non")</f>
        <v>Non</v>
      </c>
      <c r="M303" s="72" t="str">
        <f>IF(Tableau1[[#This Row],[Régime d''utilisation (Quotidien ? Oui ou Non)]]="Oui","Oui","Non")</f>
        <v>Non</v>
      </c>
      <c r="N303" s="72" t="str">
        <f>IF(Tableau1[[#This Row],[Régime d''utilisation (Quotidien ? Oui ou Non)]]="Oui","Oui","Non")</f>
        <v>Non</v>
      </c>
      <c r="O303" s="72" t="str">
        <f>IF(Tableau1[[#This Row],[Régime d''utilisation (Quotidien ? Oui ou Non)]]="Oui","Oui","Non")</f>
        <v>Non</v>
      </c>
      <c r="P303" s="76"/>
      <c r="Q303" s="76"/>
      <c r="R303" s="76"/>
      <c r="S303" s="52" t="str">
        <f t="shared" si="12"/>
        <v>Compris entre 00h00 et 5h00</v>
      </c>
      <c r="T303" s="76"/>
      <c r="U303" s="53" t="str">
        <f t="shared" si="13"/>
        <v>Voyageur</v>
      </c>
      <c r="V303" s="76"/>
      <c r="W303" s="76"/>
      <c r="X303" s="76"/>
      <c r="Y303" s="76"/>
      <c r="Z303" s="76"/>
      <c r="AA303" s="76"/>
      <c r="AB303" s="53">
        <f>400</f>
        <v>400</v>
      </c>
      <c r="AC303" s="78" t="str">
        <f>IF(Tableau1[[#This Row],[Type de réponse]]='Paramètre (masquer)'!$A$10,Tableau1[[#This Row],[Période de début *]],"")</f>
        <v/>
      </c>
      <c r="AD303" s="78" t="str">
        <f>IF(Tableau1[[#This Row],[Type de réponse]]='Paramètre (masquer)'!$A$10,Tableau1[[#This Row],[Période de fin *]],"")</f>
        <v/>
      </c>
      <c r="AE303" s="78" t="str">
        <f>IF(Tableau1[[#This Row],[Type de réponse]]='Paramètre (masquer)'!$A$10,Tableau1[[#This Row],[Nuit
LU/MA]],"")</f>
        <v/>
      </c>
      <c r="AF303" s="78" t="str">
        <f>IF(Tableau1[[#This Row],[Type de réponse]]='Paramètre (masquer)'!$A$10,Tableau1[[#This Row],[Nuit
MA/ME]],"")</f>
        <v/>
      </c>
      <c r="AG303" s="78" t="str">
        <f>IF(Tableau1[[#This Row],[Type de réponse]]='Paramètre (masquer)'!$A$10,Tableau1[[#This Row],[Nuit
ME/JE]],"")</f>
        <v/>
      </c>
      <c r="AH303" s="78" t="str">
        <f>IF(Tableau1[[#This Row],[Type de réponse]]='Paramètre (masquer)'!$A$10,Tableau1[[#This Row],[Nuit JE/VE]],"")</f>
        <v/>
      </c>
      <c r="AI303" s="78" t="str">
        <f>IF(Tableau1[[#This Row],[Type de réponse]]='Paramètre (masquer)'!$A$10,Tableau1[[#This Row],[Nuit
VE/SA]],"")</f>
        <v/>
      </c>
      <c r="AJ303" s="78" t="str">
        <f>IF(Tableau1[[#This Row],[Type de réponse]]='Paramètre (masquer)'!$A$10,Tableau1[[#This Row],[Nuit
SA/DI]],"")</f>
        <v/>
      </c>
      <c r="AK303" s="78" t="str">
        <f>IF(Tableau1[[#This Row],[Type de réponse]]='Paramètre (masquer)'!$A$10,Tableau1[[#This Row],[Nuit
DI/LU]],"")</f>
        <v/>
      </c>
      <c r="AL303" s="76" t="str">
        <f>IF(Tableau1[[#This Row],[Nuit
LU /MA]]="Oui",0,IF(Tableau1[[#This Row],[Nuit
LU /MA]]="Non",1,""))</f>
        <v/>
      </c>
      <c r="AM303" s="76" t="str">
        <f>IF(Tableau1[[#This Row],[Nuit
MA/ ME]]="Oui",0,IF(Tableau1[[#This Row],[Nuit
MA/ ME]]="Non",1,""))</f>
        <v/>
      </c>
      <c r="AN303" s="76" t="str">
        <f>IF(Tableau1[[#This Row],[Nuit
ME/ JE]]="Oui",0,IF(Tableau1[[#This Row],[Nuit
ME/ JE]]="Non",1,""))</f>
        <v/>
      </c>
      <c r="AO303" s="76" t="str">
        <f>IF(Tableau1[[#This Row],[Nuit JE/ VE]]="Oui",0,IF(Tableau1[[#This Row],[Nuit JE/ VE]]="Non",1,""))</f>
        <v/>
      </c>
      <c r="AP303" s="76" t="str">
        <f>IF(Tableau1[[#This Row],[Nuit
VE/ SA]]="Oui",0,IF(Tableau1[[#This Row],[Nuit
VE/ SA]]="Non",1,""))</f>
        <v/>
      </c>
      <c r="AQ303" s="76" t="str">
        <f>IF(Tableau1[[#This Row],[Nuit
SA/ DI]]="Oui",0,IF(Tableau1[[#This Row],[Nuit
SA/ DI]]="Non",1,""))</f>
        <v/>
      </c>
      <c r="AR303" s="76" t="str">
        <f>IF(Tableau1[[#This Row],[Nuit
DI/ LU]]="Oui",0,IF(Tableau1[[#This Row],[Nuit
DI/ LU]]="Non",1,""))</f>
        <v/>
      </c>
      <c r="AS303" s="76" t="str">
        <f>IF(Tableau1[[#This Row],[Type de réponse]]='Paramètre (masquer)'!$A$10,Tableau1[[#This Row],[FE]],"")</f>
        <v/>
      </c>
      <c r="AT303" s="76" t="str">
        <f>_xlfn.CONCAT(Tableau1[[#This Row],[LUN]:[DIM]])</f>
        <v/>
      </c>
      <c r="AU303" s="79"/>
      <c r="AV3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3" s="76" t="e">
        <f>Tableau1[[#This Row],[Nbre de nuits sur la période]]*Tableau1[[#This Row],[Nombre de train accédant / nuit *]]</f>
        <v>#VALUE!</v>
      </c>
      <c r="AY303" s="76" t="e">
        <f>Tableau1[[#This Row],[Uo voies - nuit]]*((59*400/1000)+5)</f>
        <v>#VALUE!</v>
      </c>
    </row>
    <row r="304" spans="1:51" ht="15.75">
      <c r="A304" s="51">
        <f t="shared" si="14"/>
        <v>291</v>
      </c>
      <c r="B304" s="85"/>
      <c r="C304" s="52" t="str">
        <f>IFERROR(VLOOKUP(Tableau1[[#This Row],[Site *
Un fichier Excel par DT]],Tableau7[[#All],[Nom de la gare]:[EIC]],5,FALSE),"")</f>
        <v/>
      </c>
      <c r="D304" s="77"/>
      <c r="E304" s="74"/>
      <c r="F304" s="74"/>
      <c r="G304" s="76"/>
      <c r="H304" s="72" t="str">
        <f>IF(Tableau1[[#This Row],[Régime d''utilisation (Quotidien ? Oui ou Non)]]="Oui","Oui","Non")</f>
        <v>Non</v>
      </c>
      <c r="I304" s="72" t="str">
        <f>IF(Tableau1[[#This Row],[Régime d''utilisation (Quotidien ? Oui ou Non)]]="Oui","Oui","Non")</f>
        <v>Non</v>
      </c>
      <c r="J304" s="72" t="str">
        <f>IF(Tableau1[[#This Row],[Régime d''utilisation (Quotidien ? Oui ou Non)]]="Oui","Oui","Non")</f>
        <v>Non</v>
      </c>
      <c r="K304" s="72" t="str">
        <f>IF(Tableau1[[#This Row],[Régime d''utilisation (Quotidien ? Oui ou Non)]]="Oui","Oui","Non")</f>
        <v>Non</v>
      </c>
      <c r="L304" s="72" t="str">
        <f>IF(Tableau1[[#This Row],[Régime d''utilisation (Quotidien ? Oui ou Non)]]="Oui","Oui","Non")</f>
        <v>Non</v>
      </c>
      <c r="M304" s="72" t="str">
        <f>IF(Tableau1[[#This Row],[Régime d''utilisation (Quotidien ? Oui ou Non)]]="Oui","Oui","Non")</f>
        <v>Non</v>
      </c>
      <c r="N304" s="72" t="str">
        <f>IF(Tableau1[[#This Row],[Régime d''utilisation (Quotidien ? Oui ou Non)]]="Oui","Oui","Non")</f>
        <v>Non</v>
      </c>
      <c r="O304" s="72" t="str">
        <f>IF(Tableau1[[#This Row],[Régime d''utilisation (Quotidien ? Oui ou Non)]]="Oui","Oui","Non")</f>
        <v>Non</v>
      </c>
      <c r="P304" s="76"/>
      <c r="Q304" s="76"/>
      <c r="R304" s="76"/>
      <c r="S304" s="52" t="str">
        <f t="shared" si="12"/>
        <v>Compris entre 00h00 et 5h00</v>
      </c>
      <c r="T304" s="76"/>
      <c r="U304" s="53" t="str">
        <f t="shared" si="13"/>
        <v>Voyageur</v>
      </c>
      <c r="V304" s="76"/>
      <c r="W304" s="76"/>
      <c r="X304" s="76"/>
      <c r="Y304" s="76"/>
      <c r="Z304" s="76"/>
      <c r="AA304" s="76"/>
      <c r="AB304" s="53">
        <f>400</f>
        <v>400</v>
      </c>
      <c r="AC304" s="78" t="str">
        <f>IF(Tableau1[[#This Row],[Type de réponse]]='Paramètre (masquer)'!$A$10,Tableau1[[#This Row],[Période de début *]],"")</f>
        <v/>
      </c>
      <c r="AD304" s="78" t="str">
        <f>IF(Tableau1[[#This Row],[Type de réponse]]='Paramètre (masquer)'!$A$10,Tableau1[[#This Row],[Période de fin *]],"")</f>
        <v/>
      </c>
      <c r="AE304" s="78" t="str">
        <f>IF(Tableau1[[#This Row],[Type de réponse]]='Paramètre (masquer)'!$A$10,Tableau1[[#This Row],[Nuit
LU/MA]],"")</f>
        <v/>
      </c>
      <c r="AF304" s="78" t="str">
        <f>IF(Tableau1[[#This Row],[Type de réponse]]='Paramètre (masquer)'!$A$10,Tableau1[[#This Row],[Nuit
MA/ME]],"")</f>
        <v/>
      </c>
      <c r="AG304" s="78" t="str">
        <f>IF(Tableau1[[#This Row],[Type de réponse]]='Paramètre (masquer)'!$A$10,Tableau1[[#This Row],[Nuit
ME/JE]],"")</f>
        <v/>
      </c>
      <c r="AH304" s="78" t="str">
        <f>IF(Tableau1[[#This Row],[Type de réponse]]='Paramètre (masquer)'!$A$10,Tableau1[[#This Row],[Nuit JE/VE]],"")</f>
        <v/>
      </c>
      <c r="AI304" s="78" t="str">
        <f>IF(Tableau1[[#This Row],[Type de réponse]]='Paramètre (masquer)'!$A$10,Tableau1[[#This Row],[Nuit
VE/SA]],"")</f>
        <v/>
      </c>
      <c r="AJ304" s="78" t="str">
        <f>IF(Tableau1[[#This Row],[Type de réponse]]='Paramètre (masquer)'!$A$10,Tableau1[[#This Row],[Nuit
SA/DI]],"")</f>
        <v/>
      </c>
      <c r="AK304" s="78" t="str">
        <f>IF(Tableau1[[#This Row],[Type de réponse]]='Paramètre (masquer)'!$A$10,Tableau1[[#This Row],[Nuit
DI/LU]],"")</f>
        <v/>
      </c>
      <c r="AL304" s="76" t="str">
        <f>IF(Tableau1[[#This Row],[Nuit
LU /MA]]="Oui",0,IF(Tableau1[[#This Row],[Nuit
LU /MA]]="Non",1,""))</f>
        <v/>
      </c>
      <c r="AM304" s="76" t="str">
        <f>IF(Tableau1[[#This Row],[Nuit
MA/ ME]]="Oui",0,IF(Tableau1[[#This Row],[Nuit
MA/ ME]]="Non",1,""))</f>
        <v/>
      </c>
      <c r="AN304" s="76" t="str">
        <f>IF(Tableau1[[#This Row],[Nuit
ME/ JE]]="Oui",0,IF(Tableau1[[#This Row],[Nuit
ME/ JE]]="Non",1,""))</f>
        <v/>
      </c>
      <c r="AO304" s="76" t="str">
        <f>IF(Tableau1[[#This Row],[Nuit JE/ VE]]="Oui",0,IF(Tableau1[[#This Row],[Nuit JE/ VE]]="Non",1,""))</f>
        <v/>
      </c>
      <c r="AP304" s="76" t="str">
        <f>IF(Tableau1[[#This Row],[Nuit
VE/ SA]]="Oui",0,IF(Tableau1[[#This Row],[Nuit
VE/ SA]]="Non",1,""))</f>
        <v/>
      </c>
      <c r="AQ304" s="76" t="str">
        <f>IF(Tableau1[[#This Row],[Nuit
SA/ DI]]="Oui",0,IF(Tableau1[[#This Row],[Nuit
SA/ DI]]="Non",1,""))</f>
        <v/>
      </c>
      <c r="AR304" s="76" t="str">
        <f>IF(Tableau1[[#This Row],[Nuit
DI/ LU]]="Oui",0,IF(Tableau1[[#This Row],[Nuit
DI/ LU]]="Non",1,""))</f>
        <v/>
      </c>
      <c r="AS304" s="76" t="str">
        <f>IF(Tableau1[[#This Row],[Type de réponse]]='Paramètre (masquer)'!$A$10,Tableau1[[#This Row],[FE]],"")</f>
        <v/>
      </c>
      <c r="AT304" s="76" t="str">
        <f>_xlfn.CONCAT(Tableau1[[#This Row],[LUN]:[DIM]])</f>
        <v/>
      </c>
      <c r="AU304" s="79"/>
      <c r="AV3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4" s="76" t="e">
        <f>Tableau1[[#This Row],[Nbre de nuits sur la période]]*Tableau1[[#This Row],[Nombre de train accédant / nuit *]]</f>
        <v>#VALUE!</v>
      </c>
      <c r="AY304" s="76" t="e">
        <f>Tableau1[[#This Row],[Uo voies - nuit]]*((59*400/1000)+5)</f>
        <v>#VALUE!</v>
      </c>
    </row>
    <row r="305" spans="1:51" ht="15.75">
      <c r="A305" s="51">
        <f t="shared" si="14"/>
        <v>292</v>
      </c>
      <c r="B305" s="85"/>
      <c r="C305" s="52" t="str">
        <f>IFERROR(VLOOKUP(Tableau1[[#This Row],[Site *
Un fichier Excel par DT]],Tableau7[[#All],[Nom de la gare]:[EIC]],5,FALSE),"")</f>
        <v/>
      </c>
      <c r="D305" s="77"/>
      <c r="E305" s="74"/>
      <c r="F305" s="74"/>
      <c r="G305" s="76"/>
      <c r="H305" s="72" t="str">
        <f>IF(Tableau1[[#This Row],[Régime d''utilisation (Quotidien ? Oui ou Non)]]="Oui","Oui","Non")</f>
        <v>Non</v>
      </c>
      <c r="I305" s="72" t="str">
        <f>IF(Tableau1[[#This Row],[Régime d''utilisation (Quotidien ? Oui ou Non)]]="Oui","Oui","Non")</f>
        <v>Non</v>
      </c>
      <c r="J305" s="72" t="str">
        <f>IF(Tableau1[[#This Row],[Régime d''utilisation (Quotidien ? Oui ou Non)]]="Oui","Oui","Non")</f>
        <v>Non</v>
      </c>
      <c r="K305" s="72" t="str">
        <f>IF(Tableau1[[#This Row],[Régime d''utilisation (Quotidien ? Oui ou Non)]]="Oui","Oui","Non")</f>
        <v>Non</v>
      </c>
      <c r="L305" s="72" t="str">
        <f>IF(Tableau1[[#This Row],[Régime d''utilisation (Quotidien ? Oui ou Non)]]="Oui","Oui","Non")</f>
        <v>Non</v>
      </c>
      <c r="M305" s="72" t="str">
        <f>IF(Tableau1[[#This Row],[Régime d''utilisation (Quotidien ? Oui ou Non)]]="Oui","Oui","Non")</f>
        <v>Non</v>
      </c>
      <c r="N305" s="72" t="str">
        <f>IF(Tableau1[[#This Row],[Régime d''utilisation (Quotidien ? Oui ou Non)]]="Oui","Oui","Non")</f>
        <v>Non</v>
      </c>
      <c r="O305" s="72" t="str">
        <f>IF(Tableau1[[#This Row],[Régime d''utilisation (Quotidien ? Oui ou Non)]]="Oui","Oui","Non")</f>
        <v>Non</v>
      </c>
      <c r="P305" s="76"/>
      <c r="Q305" s="76"/>
      <c r="R305" s="76"/>
      <c r="S305" s="52" t="str">
        <f t="shared" si="12"/>
        <v>Compris entre 00h00 et 5h00</v>
      </c>
      <c r="T305" s="76"/>
      <c r="U305" s="53" t="str">
        <f t="shared" si="13"/>
        <v>Voyageur</v>
      </c>
      <c r="V305" s="76"/>
      <c r="W305" s="76"/>
      <c r="X305" s="76"/>
      <c r="Y305" s="76"/>
      <c r="Z305" s="76"/>
      <c r="AA305" s="76"/>
      <c r="AB305" s="53">
        <f>400</f>
        <v>400</v>
      </c>
      <c r="AC305" s="78" t="str">
        <f>IF(Tableau1[[#This Row],[Type de réponse]]='Paramètre (masquer)'!$A$10,Tableau1[[#This Row],[Période de début *]],"")</f>
        <v/>
      </c>
      <c r="AD305" s="78" t="str">
        <f>IF(Tableau1[[#This Row],[Type de réponse]]='Paramètre (masquer)'!$A$10,Tableau1[[#This Row],[Période de fin *]],"")</f>
        <v/>
      </c>
      <c r="AE305" s="78" t="str">
        <f>IF(Tableau1[[#This Row],[Type de réponse]]='Paramètre (masquer)'!$A$10,Tableau1[[#This Row],[Nuit
LU/MA]],"")</f>
        <v/>
      </c>
      <c r="AF305" s="78" t="str">
        <f>IF(Tableau1[[#This Row],[Type de réponse]]='Paramètre (masquer)'!$A$10,Tableau1[[#This Row],[Nuit
MA/ME]],"")</f>
        <v/>
      </c>
      <c r="AG305" s="78" t="str">
        <f>IF(Tableau1[[#This Row],[Type de réponse]]='Paramètre (masquer)'!$A$10,Tableau1[[#This Row],[Nuit
ME/JE]],"")</f>
        <v/>
      </c>
      <c r="AH305" s="78" t="str">
        <f>IF(Tableau1[[#This Row],[Type de réponse]]='Paramètre (masquer)'!$A$10,Tableau1[[#This Row],[Nuit JE/VE]],"")</f>
        <v/>
      </c>
      <c r="AI305" s="78" t="str">
        <f>IF(Tableau1[[#This Row],[Type de réponse]]='Paramètre (masquer)'!$A$10,Tableau1[[#This Row],[Nuit
VE/SA]],"")</f>
        <v/>
      </c>
      <c r="AJ305" s="78" t="str">
        <f>IF(Tableau1[[#This Row],[Type de réponse]]='Paramètre (masquer)'!$A$10,Tableau1[[#This Row],[Nuit
SA/DI]],"")</f>
        <v/>
      </c>
      <c r="AK305" s="78" t="str">
        <f>IF(Tableau1[[#This Row],[Type de réponse]]='Paramètre (masquer)'!$A$10,Tableau1[[#This Row],[Nuit
DI/LU]],"")</f>
        <v/>
      </c>
      <c r="AL305" s="76" t="str">
        <f>IF(Tableau1[[#This Row],[Nuit
LU /MA]]="Oui",0,IF(Tableau1[[#This Row],[Nuit
LU /MA]]="Non",1,""))</f>
        <v/>
      </c>
      <c r="AM305" s="76" t="str">
        <f>IF(Tableau1[[#This Row],[Nuit
MA/ ME]]="Oui",0,IF(Tableau1[[#This Row],[Nuit
MA/ ME]]="Non",1,""))</f>
        <v/>
      </c>
      <c r="AN305" s="76" t="str">
        <f>IF(Tableau1[[#This Row],[Nuit
ME/ JE]]="Oui",0,IF(Tableau1[[#This Row],[Nuit
ME/ JE]]="Non",1,""))</f>
        <v/>
      </c>
      <c r="AO305" s="76" t="str">
        <f>IF(Tableau1[[#This Row],[Nuit JE/ VE]]="Oui",0,IF(Tableau1[[#This Row],[Nuit JE/ VE]]="Non",1,""))</f>
        <v/>
      </c>
      <c r="AP305" s="76" t="str">
        <f>IF(Tableau1[[#This Row],[Nuit
VE/ SA]]="Oui",0,IF(Tableau1[[#This Row],[Nuit
VE/ SA]]="Non",1,""))</f>
        <v/>
      </c>
      <c r="AQ305" s="76" t="str">
        <f>IF(Tableau1[[#This Row],[Nuit
SA/ DI]]="Oui",0,IF(Tableau1[[#This Row],[Nuit
SA/ DI]]="Non",1,""))</f>
        <v/>
      </c>
      <c r="AR305" s="76" t="str">
        <f>IF(Tableau1[[#This Row],[Nuit
DI/ LU]]="Oui",0,IF(Tableau1[[#This Row],[Nuit
DI/ LU]]="Non",1,""))</f>
        <v/>
      </c>
      <c r="AS305" s="76" t="str">
        <f>IF(Tableau1[[#This Row],[Type de réponse]]='Paramètre (masquer)'!$A$10,Tableau1[[#This Row],[FE]],"")</f>
        <v/>
      </c>
      <c r="AT305" s="76" t="str">
        <f>_xlfn.CONCAT(Tableau1[[#This Row],[LUN]:[DIM]])</f>
        <v/>
      </c>
      <c r="AU305" s="79"/>
      <c r="AV3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5" s="76" t="e">
        <f>Tableau1[[#This Row],[Nbre de nuits sur la période]]*Tableau1[[#This Row],[Nombre de train accédant / nuit *]]</f>
        <v>#VALUE!</v>
      </c>
      <c r="AY305" s="76" t="e">
        <f>Tableau1[[#This Row],[Uo voies - nuit]]*((59*400/1000)+5)</f>
        <v>#VALUE!</v>
      </c>
    </row>
    <row r="306" spans="1:51" ht="15.75">
      <c r="A306" s="51">
        <f t="shared" si="14"/>
        <v>293</v>
      </c>
      <c r="B306" s="85"/>
      <c r="C306" s="52" t="str">
        <f>IFERROR(VLOOKUP(Tableau1[[#This Row],[Site *
Un fichier Excel par DT]],Tableau7[[#All],[Nom de la gare]:[EIC]],5,FALSE),"")</f>
        <v/>
      </c>
      <c r="D306" s="77"/>
      <c r="E306" s="74"/>
      <c r="F306" s="74"/>
      <c r="G306" s="76"/>
      <c r="H306" s="72" t="str">
        <f>IF(Tableau1[[#This Row],[Régime d''utilisation (Quotidien ? Oui ou Non)]]="Oui","Oui","Non")</f>
        <v>Non</v>
      </c>
      <c r="I306" s="72" t="str">
        <f>IF(Tableau1[[#This Row],[Régime d''utilisation (Quotidien ? Oui ou Non)]]="Oui","Oui","Non")</f>
        <v>Non</v>
      </c>
      <c r="J306" s="72" t="str">
        <f>IF(Tableau1[[#This Row],[Régime d''utilisation (Quotidien ? Oui ou Non)]]="Oui","Oui","Non")</f>
        <v>Non</v>
      </c>
      <c r="K306" s="72" t="str">
        <f>IF(Tableau1[[#This Row],[Régime d''utilisation (Quotidien ? Oui ou Non)]]="Oui","Oui","Non")</f>
        <v>Non</v>
      </c>
      <c r="L306" s="72" t="str">
        <f>IF(Tableau1[[#This Row],[Régime d''utilisation (Quotidien ? Oui ou Non)]]="Oui","Oui","Non")</f>
        <v>Non</v>
      </c>
      <c r="M306" s="72" t="str">
        <f>IF(Tableau1[[#This Row],[Régime d''utilisation (Quotidien ? Oui ou Non)]]="Oui","Oui","Non")</f>
        <v>Non</v>
      </c>
      <c r="N306" s="72" t="str">
        <f>IF(Tableau1[[#This Row],[Régime d''utilisation (Quotidien ? Oui ou Non)]]="Oui","Oui","Non")</f>
        <v>Non</v>
      </c>
      <c r="O306" s="72" t="str">
        <f>IF(Tableau1[[#This Row],[Régime d''utilisation (Quotidien ? Oui ou Non)]]="Oui","Oui","Non")</f>
        <v>Non</v>
      </c>
      <c r="P306" s="76"/>
      <c r="Q306" s="76"/>
      <c r="R306" s="76"/>
      <c r="S306" s="52" t="str">
        <f t="shared" si="12"/>
        <v>Compris entre 00h00 et 5h00</v>
      </c>
      <c r="T306" s="76"/>
      <c r="U306" s="53" t="str">
        <f t="shared" si="13"/>
        <v>Voyageur</v>
      </c>
      <c r="V306" s="76"/>
      <c r="W306" s="76"/>
      <c r="X306" s="76"/>
      <c r="Y306" s="76"/>
      <c r="Z306" s="76"/>
      <c r="AA306" s="76"/>
      <c r="AB306" s="53">
        <f>400</f>
        <v>400</v>
      </c>
      <c r="AC306" s="78" t="str">
        <f>IF(Tableau1[[#This Row],[Type de réponse]]='Paramètre (masquer)'!$A$10,Tableau1[[#This Row],[Période de début *]],"")</f>
        <v/>
      </c>
      <c r="AD306" s="78" t="str">
        <f>IF(Tableau1[[#This Row],[Type de réponse]]='Paramètre (masquer)'!$A$10,Tableau1[[#This Row],[Période de fin *]],"")</f>
        <v/>
      </c>
      <c r="AE306" s="78" t="str">
        <f>IF(Tableau1[[#This Row],[Type de réponse]]='Paramètre (masquer)'!$A$10,Tableau1[[#This Row],[Nuit
LU/MA]],"")</f>
        <v/>
      </c>
      <c r="AF306" s="78" t="str">
        <f>IF(Tableau1[[#This Row],[Type de réponse]]='Paramètre (masquer)'!$A$10,Tableau1[[#This Row],[Nuit
MA/ME]],"")</f>
        <v/>
      </c>
      <c r="AG306" s="78" t="str">
        <f>IF(Tableau1[[#This Row],[Type de réponse]]='Paramètre (masquer)'!$A$10,Tableau1[[#This Row],[Nuit
ME/JE]],"")</f>
        <v/>
      </c>
      <c r="AH306" s="78" t="str">
        <f>IF(Tableau1[[#This Row],[Type de réponse]]='Paramètre (masquer)'!$A$10,Tableau1[[#This Row],[Nuit JE/VE]],"")</f>
        <v/>
      </c>
      <c r="AI306" s="78" t="str">
        <f>IF(Tableau1[[#This Row],[Type de réponse]]='Paramètre (masquer)'!$A$10,Tableau1[[#This Row],[Nuit
VE/SA]],"")</f>
        <v/>
      </c>
      <c r="AJ306" s="78" t="str">
        <f>IF(Tableau1[[#This Row],[Type de réponse]]='Paramètre (masquer)'!$A$10,Tableau1[[#This Row],[Nuit
SA/DI]],"")</f>
        <v/>
      </c>
      <c r="AK306" s="78" t="str">
        <f>IF(Tableau1[[#This Row],[Type de réponse]]='Paramètre (masquer)'!$A$10,Tableau1[[#This Row],[Nuit
DI/LU]],"")</f>
        <v/>
      </c>
      <c r="AL306" s="76" t="str">
        <f>IF(Tableau1[[#This Row],[Nuit
LU /MA]]="Oui",0,IF(Tableau1[[#This Row],[Nuit
LU /MA]]="Non",1,""))</f>
        <v/>
      </c>
      <c r="AM306" s="76" t="str">
        <f>IF(Tableau1[[#This Row],[Nuit
MA/ ME]]="Oui",0,IF(Tableau1[[#This Row],[Nuit
MA/ ME]]="Non",1,""))</f>
        <v/>
      </c>
      <c r="AN306" s="76" t="str">
        <f>IF(Tableau1[[#This Row],[Nuit
ME/ JE]]="Oui",0,IF(Tableau1[[#This Row],[Nuit
ME/ JE]]="Non",1,""))</f>
        <v/>
      </c>
      <c r="AO306" s="76" t="str">
        <f>IF(Tableau1[[#This Row],[Nuit JE/ VE]]="Oui",0,IF(Tableau1[[#This Row],[Nuit JE/ VE]]="Non",1,""))</f>
        <v/>
      </c>
      <c r="AP306" s="76" t="str">
        <f>IF(Tableau1[[#This Row],[Nuit
VE/ SA]]="Oui",0,IF(Tableau1[[#This Row],[Nuit
VE/ SA]]="Non",1,""))</f>
        <v/>
      </c>
      <c r="AQ306" s="76" t="str">
        <f>IF(Tableau1[[#This Row],[Nuit
SA/ DI]]="Oui",0,IF(Tableau1[[#This Row],[Nuit
SA/ DI]]="Non",1,""))</f>
        <v/>
      </c>
      <c r="AR306" s="76" t="str">
        <f>IF(Tableau1[[#This Row],[Nuit
DI/ LU]]="Oui",0,IF(Tableau1[[#This Row],[Nuit
DI/ LU]]="Non",1,""))</f>
        <v/>
      </c>
      <c r="AS306" s="76" t="str">
        <f>IF(Tableau1[[#This Row],[Type de réponse]]='Paramètre (masquer)'!$A$10,Tableau1[[#This Row],[FE]],"")</f>
        <v/>
      </c>
      <c r="AT306" s="76" t="str">
        <f>_xlfn.CONCAT(Tableau1[[#This Row],[LUN]:[DIM]])</f>
        <v/>
      </c>
      <c r="AU306" s="79"/>
      <c r="AV3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6" s="76" t="e">
        <f>Tableau1[[#This Row],[Nbre de nuits sur la période]]*Tableau1[[#This Row],[Nombre de train accédant / nuit *]]</f>
        <v>#VALUE!</v>
      </c>
      <c r="AY306" s="76" t="e">
        <f>Tableau1[[#This Row],[Uo voies - nuit]]*((59*400/1000)+5)</f>
        <v>#VALUE!</v>
      </c>
    </row>
    <row r="307" spans="1:51" ht="15.75">
      <c r="A307" s="51">
        <f t="shared" si="14"/>
        <v>294</v>
      </c>
      <c r="B307" s="85"/>
      <c r="C307" s="52" t="str">
        <f>IFERROR(VLOOKUP(Tableau1[[#This Row],[Site *
Un fichier Excel par DT]],Tableau7[[#All],[Nom de la gare]:[EIC]],5,FALSE),"")</f>
        <v/>
      </c>
      <c r="D307" s="77"/>
      <c r="E307" s="74"/>
      <c r="F307" s="74"/>
      <c r="G307" s="76"/>
      <c r="H307" s="72" t="str">
        <f>IF(Tableau1[[#This Row],[Régime d''utilisation (Quotidien ? Oui ou Non)]]="Oui","Oui","Non")</f>
        <v>Non</v>
      </c>
      <c r="I307" s="72" t="str">
        <f>IF(Tableau1[[#This Row],[Régime d''utilisation (Quotidien ? Oui ou Non)]]="Oui","Oui","Non")</f>
        <v>Non</v>
      </c>
      <c r="J307" s="72" t="str">
        <f>IF(Tableau1[[#This Row],[Régime d''utilisation (Quotidien ? Oui ou Non)]]="Oui","Oui","Non")</f>
        <v>Non</v>
      </c>
      <c r="K307" s="72" t="str">
        <f>IF(Tableau1[[#This Row],[Régime d''utilisation (Quotidien ? Oui ou Non)]]="Oui","Oui","Non")</f>
        <v>Non</v>
      </c>
      <c r="L307" s="72" t="str">
        <f>IF(Tableau1[[#This Row],[Régime d''utilisation (Quotidien ? Oui ou Non)]]="Oui","Oui","Non")</f>
        <v>Non</v>
      </c>
      <c r="M307" s="72" t="str">
        <f>IF(Tableau1[[#This Row],[Régime d''utilisation (Quotidien ? Oui ou Non)]]="Oui","Oui","Non")</f>
        <v>Non</v>
      </c>
      <c r="N307" s="72" t="str">
        <f>IF(Tableau1[[#This Row],[Régime d''utilisation (Quotidien ? Oui ou Non)]]="Oui","Oui","Non")</f>
        <v>Non</v>
      </c>
      <c r="O307" s="72" t="str">
        <f>IF(Tableau1[[#This Row],[Régime d''utilisation (Quotidien ? Oui ou Non)]]="Oui","Oui","Non")</f>
        <v>Non</v>
      </c>
      <c r="P307" s="76"/>
      <c r="Q307" s="76"/>
      <c r="R307" s="76"/>
      <c r="S307" s="52" t="str">
        <f t="shared" si="12"/>
        <v>Compris entre 00h00 et 5h00</v>
      </c>
      <c r="T307" s="76"/>
      <c r="U307" s="53" t="str">
        <f t="shared" si="13"/>
        <v>Voyageur</v>
      </c>
      <c r="V307" s="76"/>
      <c r="W307" s="76"/>
      <c r="X307" s="76"/>
      <c r="Y307" s="76"/>
      <c r="Z307" s="76"/>
      <c r="AA307" s="76"/>
      <c r="AB307" s="53">
        <f>400</f>
        <v>400</v>
      </c>
      <c r="AC307" s="78" t="str">
        <f>IF(Tableau1[[#This Row],[Type de réponse]]='Paramètre (masquer)'!$A$10,Tableau1[[#This Row],[Période de début *]],"")</f>
        <v/>
      </c>
      <c r="AD307" s="78" t="str">
        <f>IF(Tableau1[[#This Row],[Type de réponse]]='Paramètre (masquer)'!$A$10,Tableau1[[#This Row],[Période de fin *]],"")</f>
        <v/>
      </c>
      <c r="AE307" s="78" t="str">
        <f>IF(Tableau1[[#This Row],[Type de réponse]]='Paramètre (masquer)'!$A$10,Tableau1[[#This Row],[Nuit
LU/MA]],"")</f>
        <v/>
      </c>
      <c r="AF307" s="78" t="str">
        <f>IF(Tableau1[[#This Row],[Type de réponse]]='Paramètre (masquer)'!$A$10,Tableau1[[#This Row],[Nuit
MA/ME]],"")</f>
        <v/>
      </c>
      <c r="AG307" s="78" t="str">
        <f>IF(Tableau1[[#This Row],[Type de réponse]]='Paramètre (masquer)'!$A$10,Tableau1[[#This Row],[Nuit
ME/JE]],"")</f>
        <v/>
      </c>
      <c r="AH307" s="78" t="str">
        <f>IF(Tableau1[[#This Row],[Type de réponse]]='Paramètre (masquer)'!$A$10,Tableau1[[#This Row],[Nuit JE/VE]],"")</f>
        <v/>
      </c>
      <c r="AI307" s="78" t="str">
        <f>IF(Tableau1[[#This Row],[Type de réponse]]='Paramètre (masquer)'!$A$10,Tableau1[[#This Row],[Nuit
VE/SA]],"")</f>
        <v/>
      </c>
      <c r="AJ307" s="78" t="str">
        <f>IF(Tableau1[[#This Row],[Type de réponse]]='Paramètre (masquer)'!$A$10,Tableau1[[#This Row],[Nuit
SA/DI]],"")</f>
        <v/>
      </c>
      <c r="AK307" s="78" t="str">
        <f>IF(Tableau1[[#This Row],[Type de réponse]]='Paramètre (masquer)'!$A$10,Tableau1[[#This Row],[Nuit
DI/LU]],"")</f>
        <v/>
      </c>
      <c r="AL307" s="76" t="str">
        <f>IF(Tableau1[[#This Row],[Nuit
LU /MA]]="Oui",0,IF(Tableau1[[#This Row],[Nuit
LU /MA]]="Non",1,""))</f>
        <v/>
      </c>
      <c r="AM307" s="76" t="str">
        <f>IF(Tableau1[[#This Row],[Nuit
MA/ ME]]="Oui",0,IF(Tableau1[[#This Row],[Nuit
MA/ ME]]="Non",1,""))</f>
        <v/>
      </c>
      <c r="AN307" s="76" t="str">
        <f>IF(Tableau1[[#This Row],[Nuit
ME/ JE]]="Oui",0,IF(Tableau1[[#This Row],[Nuit
ME/ JE]]="Non",1,""))</f>
        <v/>
      </c>
      <c r="AO307" s="76" t="str">
        <f>IF(Tableau1[[#This Row],[Nuit JE/ VE]]="Oui",0,IF(Tableau1[[#This Row],[Nuit JE/ VE]]="Non",1,""))</f>
        <v/>
      </c>
      <c r="AP307" s="76" t="str">
        <f>IF(Tableau1[[#This Row],[Nuit
VE/ SA]]="Oui",0,IF(Tableau1[[#This Row],[Nuit
VE/ SA]]="Non",1,""))</f>
        <v/>
      </c>
      <c r="AQ307" s="76" t="str">
        <f>IF(Tableau1[[#This Row],[Nuit
SA/ DI]]="Oui",0,IF(Tableau1[[#This Row],[Nuit
SA/ DI]]="Non",1,""))</f>
        <v/>
      </c>
      <c r="AR307" s="76" t="str">
        <f>IF(Tableau1[[#This Row],[Nuit
DI/ LU]]="Oui",0,IF(Tableau1[[#This Row],[Nuit
DI/ LU]]="Non",1,""))</f>
        <v/>
      </c>
      <c r="AS307" s="76" t="str">
        <f>IF(Tableau1[[#This Row],[Type de réponse]]='Paramètre (masquer)'!$A$10,Tableau1[[#This Row],[FE]],"")</f>
        <v/>
      </c>
      <c r="AT307" s="76" t="str">
        <f>_xlfn.CONCAT(Tableau1[[#This Row],[LUN]:[DIM]])</f>
        <v/>
      </c>
      <c r="AU307" s="79"/>
      <c r="AV3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7" s="76" t="e">
        <f>Tableau1[[#This Row],[Nbre de nuits sur la période]]*Tableau1[[#This Row],[Nombre de train accédant / nuit *]]</f>
        <v>#VALUE!</v>
      </c>
      <c r="AY307" s="76" t="e">
        <f>Tableau1[[#This Row],[Uo voies - nuit]]*((59*400/1000)+5)</f>
        <v>#VALUE!</v>
      </c>
    </row>
    <row r="308" spans="1:51" ht="15.75">
      <c r="A308" s="51">
        <f t="shared" si="14"/>
        <v>295</v>
      </c>
      <c r="B308" s="85"/>
      <c r="C308" s="52" t="str">
        <f>IFERROR(VLOOKUP(Tableau1[[#This Row],[Site *
Un fichier Excel par DT]],Tableau7[[#All],[Nom de la gare]:[EIC]],5,FALSE),"")</f>
        <v/>
      </c>
      <c r="D308" s="77"/>
      <c r="E308" s="74"/>
      <c r="F308" s="74"/>
      <c r="G308" s="76"/>
      <c r="H308" s="72" t="str">
        <f>IF(Tableau1[[#This Row],[Régime d''utilisation (Quotidien ? Oui ou Non)]]="Oui","Oui","Non")</f>
        <v>Non</v>
      </c>
      <c r="I308" s="72" t="str">
        <f>IF(Tableau1[[#This Row],[Régime d''utilisation (Quotidien ? Oui ou Non)]]="Oui","Oui","Non")</f>
        <v>Non</v>
      </c>
      <c r="J308" s="72" t="str">
        <f>IF(Tableau1[[#This Row],[Régime d''utilisation (Quotidien ? Oui ou Non)]]="Oui","Oui","Non")</f>
        <v>Non</v>
      </c>
      <c r="K308" s="72" t="str">
        <f>IF(Tableau1[[#This Row],[Régime d''utilisation (Quotidien ? Oui ou Non)]]="Oui","Oui","Non")</f>
        <v>Non</v>
      </c>
      <c r="L308" s="72" t="str">
        <f>IF(Tableau1[[#This Row],[Régime d''utilisation (Quotidien ? Oui ou Non)]]="Oui","Oui","Non")</f>
        <v>Non</v>
      </c>
      <c r="M308" s="72" t="str">
        <f>IF(Tableau1[[#This Row],[Régime d''utilisation (Quotidien ? Oui ou Non)]]="Oui","Oui","Non")</f>
        <v>Non</v>
      </c>
      <c r="N308" s="72" t="str">
        <f>IF(Tableau1[[#This Row],[Régime d''utilisation (Quotidien ? Oui ou Non)]]="Oui","Oui","Non")</f>
        <v>Non</v>
      </c>
      <c r="O308" s="72" t="str">
        <f>IF(Tableau1[[#This Row],[Régime d''utilisation (Quotidien ? Oui ou Non)]]="Oui","Oui","Non")</f>
        <v>Non</v>
      </c>
      <c r="P308" s="76"/>
      <c r="Q308" s="76"/>
      <c r="R308" s="76"/>
      <c r="S308" s="52" t="str">
        <f t="shared" si="12"/>
        <v>Compris entre 00h00 et 5h00</v>
      </c>
      <c r="T308" s="76"/>
      <c r="U308" s="53" t="str">
        <f t="shared" si="13"/>
        <v>Voyageur</v>
      </c>
      <c r="V308" s="76"/>
      <c r="W308" s="76"/>
      <c r="X308" s="76"/>
      <c r="Y308" s="76"/>
      <c r="Z308" s="76"/>
      <c r="AA308" s="76"/>
      <c r="AB308" s="53">
        <f>400</f>
        <v>400</v>
      </c>
      <c r="AC308" s="78" t="str">
        <f>IF(Tableau1[[#This Row],[Type de réponse]]='Paramètre (masquer)'!$A$10,Tableau1[[#This Row],[Période de début *]],"")</f>
        <v/>
      </c>
      <c r="AD308" s="78" t="str">
        <f>IF(Tableau1[[#This Row],[Type de réponse]]='Paramètre (masquer)'!$A$10,Tableau1[[#This Row],[Période de fin *]],"")</f>
        <v/>
      </c>
      <c r="AE308" s="78" t="str">
        <f>IF(Tableau1[[#This Row],[Type de réponse]]='Paramètre (masquer)'!$A$10,Tableau1[[#This Row],[Nuit
LU/MA]],"")</f>
        <v/>
      </c>
      <c r="AF308" s="78" t="str">
        <f>IF(Tableau1[[#This Row],[Type de réponse]]='Paramètre (masquer)'!$A$10,Tableau1[[#This Row],[Nuit
MA/ME]],"")</f>
        <v/>
      </c>
      <c r="AG308" s="78" t="str">
        <f>IF(Tableau1[[#This Row],[Type de réponse]]='Paramètre (masquer)'!$A$10,Tableau1[[#This Row],[Nuit
ME/JE]],"")</f>
        <v/>
      </c>
      <c r="AH308" s="78" t="str">
        <f>IF(Tableau1[[#This Row],[Type de réponse]]='Paramètre (masquer)'!$A$10,Tableau1[[#This Row],[Nuit JE/VE]],"")</f>
        <v/>
      </c>
      <c r="AI308" s="78" t="str">
        <f>IF(Tableau1[[#This Row],[Type de réponse]]='Paramètre (masquer)'!$A$10,Tableau1[[#This Row],[Nuit
VE/SA]],"")</f>
        <v/>
      </c>
      <c r="AJ308" s="78" t="str">
        <f>IF(Tableau1[[#This Row],[Type de réponse]]='Paramètre (masquer)'!$A$10,Tableau1[[#This Row],[Nuit
SA/DI]],"")</f>
        <v/>
      </c>
      <c r="AK308" s="78" t="str">
        <f>IF(Tableau1[[#This Row],[Type de réponse]]='Paramètre (masquer)'!$A$10,Tableau1[[#This Row],[Nuit
DI/LU]],"")</f>
        <v/>
      </c>
      <c r="AL308" s="76" t="str">
        <f>IF(Tableau1[[#This Row],[Nuit
LU /MA]]="Oui",0,IF(Tableau1[[#This Row],[Nuit
LU /MA]]="Non",1,""))</f>
        <v/>
      </c>
      <c r="AM308" s="76" t="str">
        <f>IF(Tableau1[[#This Row],[Nuit
MA/ ME]]="Oui",0,IF(Tableau1[[#This Row],[Nuit
MA/ ME]]="Non",1,""))</f>
        <v/>
      </c>
      <c r="AN308" s="76" t="str">
        <f>IF(Tableau1[[#This Row],[Nuit
ME/ JE]]="Oui",0,IF(Tableau1[[#This Row],[Nuit
ME/ JE]]="Non",1,""))</f>
        <v/>
      </c>
      <c r="AO308" s="76" t="str">
        <f>IF(Tableau1[[#This Row],[Nuit JE/ VE]]="Oui",0,IF(Tableau1[[#This Row],[Nuit JE/ VE]]="Non",1,""))</f>
        <v/>
      </c>
      <c r="AP308" s="76" t="str">
        <f>IF(Tableau1[[#This Row],[Nuit
VE/ SA]]="Oui",0,IF(Tableau1[[#This Row],[Nuit
VE/ SA]]="Non",1,""))</f>
        <v/>
      </c>
      <c r="AQ308" s="76" t="str">
        <f>IF(Tableau1[[#This Row],[Nuit
SA/ DI]]="Oui",0,IF(Tableau1[[#This Row],[Nuit
SA/ DI]]="Non",1,""))</f>
        <v/>
      </c>
      <c r="AR308" s="76" t="str">
        <f>IF(Tableau1[[#This Row],[Nuit
DI/ LU]]="Oui",0,IF(Tableau1[[#This Row],[Nuit
DI/ LU]]="Non",1,""))</f>
        <v/>
      </c>
      <c r="AS308" s="76" t="str">
        <f>IF(Tableau1[[#This Row],[Type de réponse]]='Paramètre (masquer)'!$A$10,Tableau1[[#This Row],[FE]],"")</f>
        <v/>
      </c>
      <c r="AT308" s="76" t="str">
        <f>_xlfn.CONCAT(Tableau1[[#This Row],[LUN]:[DIM]])</f>
        <v/>
      </c>
      <c r="AU308" s="79"/>
      <c r="AV3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8" s="76" t="e">
        <f>Tableau1[[#This Row],[Nbre de nuits sur la période]]*Tableau1[[#This Row],[Nombre de train accédant / nuit *]]</f>
        <v>#VALUE!</v>
      </c>
      <c r="AY308" s="76" t="e">
        <f>Tableau1[[#This Row],[Uo voies - nuit]]*((59*400/1000)+5)</f>
        <v>#VALUE!</v>
      </c>
    </row>
    <row r="309" spans="1:51" ht="15.75">
      <c r="A309" s="51">
        <f t="shared" si="14"/>
        <v>296</v>
      </c>
      <c r="B309" s="85"/>
      <c r="C309" s="52" t="str">
        <f>IFERROR(VLOOKUP(Tableau1[[#This Row],[Site *
Un fichier Excel par DT]],Tableau7[[#All],[Nom de la gare]:[EIC]],5,FALSE),"")</f>
        <v/>
      </c>
      <c r="D309" s="77"/>
      <c r="E309" s="74"/>
      <c r="F309" s="74"/>
      <c r="G309" s="76"/>
      <c r="H309" s="72" t="str">
        <f>IF(Tableau1[[#This Row],[Régime d''utilisation (Quotidien ? Oui ou Non)]]="Oui","Oui","Non")</f>
        <v>Non</v>
      </c>
      <c r="I309" s="72" t="str">
        <f>IF(Tableau1[[#This Row],[Régime d''utilisation (Quotidien ? Oui ou Non)]]="Oui","Oui","Non")</f>
        <v>Non</v>
      </c>
      <c r="J309" s="72" t="str">
        <f>IF(Tableau1[[#This Row],[Régime d''utilisation (Quotidien ? Oui ou Non)]]="Oui","Oui","Non")</f>
        <v>Non</v>
      </c>
      <c r="K309" s="72" t="str">
        <f>IF(Tableau1[[#This Row],[Régime d''utilisation (Quotidien ? Oui ou Non)]]="Oui","Oui","Non")</f>
        <v>Non</v>
      </c>
      <c r="L309" s="72" t="str">
        <f>IF(Tableau1[[#This Row],[Régime d''utilisation (Quotidien ? Oui ou Non)]]="Oui","Oui","Non")</f>
        <v>Non</v>
      </c>
      <c r="M309" s="72" t="str">
        <f>IF(Tableau1[[#This Row],[Régime d''utilisation (Quotidien ? Oui ou Non)]]="Oui","Oui","Non")</f>
        <v>Non</v>
      </c>
      <c r="N309" s="72" t="str">
        <f>IF(Tableau1[[#This Row],[Régime d''utilisation (Quotidien ? Oui ou Non)]]="Oui","Oui","Non")</f>
        <v>Non</v>
      </c>
      <c r="O309" s="72" t="str">
        <f>IF(Tableau1[[#This Row],[Régime d''utilisation (Quotidien ? Oui ou Non)]]="Oui","Oui","Non")</f>
        <v>Non</v>
      </c>
      <c r="P309" s="76"/>
      <c r="Q309" s="76"/>
      <c r="R309" s="76"/>
      <c r="S309" s="52" t="str">
        <f t="shared" si="12"/>
        <v>Compris entre 00h00 et 5h00</v>
      </c>
      <c r="T309" s="76"/>
      <c r="U309" s="53" t="str">
        <f t="shared" si="13"/>
        <v>Voyageur</v>
      </c>
      <c r="V309" s="76"/>
      <c r="W309" s="76"/>
      <c r="X309" s="76"/>
      <c r="Y309" s="76"/>
      <c r="Z309" s="76"/>
      <c r="AA309" s="76"/>
      <c r="AB309" s="53">
        <f>400</f>
        <v>400</v>
      </c>
      <c r="AC309" s="78" t="str">
        <f>IF(Tableau1[[#This Row],[Type de réponse]]='Paramètre (masquer)'!$A$10,Tableau1[[#This Row],[Période de début *]],"")</f>
        <v/>
      </c>
      <c r="AD309" s="78" t="str">
        <f>IF(Tableau1[[#This Row],[Type de réponse]]='Paramètre (masquer)'!$A$10,Tableau1[[#This Row],[Période de fin *]],"")</f>
        <v/>
      </c>
      <c r="AE309" s="78" t="str">
        <f>IF(Tableau1[[#This Row],[Type de réponse]]='Paramètre (masquer)'!$A$10,Tableau1[[#This Row],[Nuit
LU/MA]],"")</f>
        <v/>
      </c>
      <c r="AF309" s="78" t="str">
        <f>IF(Tableau1[[#This Row],[Type de réponse]]='Paramètre (masquer)'!$A$10,Tableau1[[#This Row],[Nuit
MA/ME]],"")</f>
        <v/>
      </c>
      <c r="AG309" s="78" t="str">
        <f>IF(Tableau1[[#This Row],[Type de réponse]]='Paramètre (masquer)'!$A$10,Tableau1[[#This Row],[Nuit
ME/JE]],"")</f>
        <v/>
      </c>
      <c r="AH309" s="78" t="str">
        <f>IF(Tableau1[[#This Row],[Type de réponse]]='Paramètre (masquer)'!$A$10,Tableau1[[#This Row],[Nuit JE/VE]],"")</f>
        <v/>
      </c>
      <c r="AI309" s="78" t="str">
        <f>IF(Tableau1[[#This Row],[Type de réponse]]='Paramètre (masquer)'!$A$10,Tableau1[[#This Row],[Nuit
VE/SA]],"")</f>
        <v/>
      </c>
      <c r="AJ309" s="78" t="str">
        <f>IF(Tableau1[[#This Row],[Type de réponse]]='Paramètre (masquer)'!$A$10,Tableau1[[#This Row],[Nuit
SA/DI]],"")</f>
        <v/>
      </c>
      <c r="AK309" s="78" t="str">
        <f>IF(Tableau1[[#This Row],[Type de réponse]]='Paramètre (masquer)'!$A$10,Tableau1[[#This Row],[Nuit
DI/LU]],"")</f>
        <v/>
      </c>
      <c r="AL309" s="76" t="str">
        <f>IF(Tableau1[[#This Row],[Nuit
LU /MA]]="Oui",0,IF(Tableau1[[#This Row],[Nuit
LU /MA]]="Non",1,""))</f>
        <v/>
      </c>
      <c r="AM309" s="76" t="str">
        <f>IF(Tableau1[[#This Row],[Nuit
MA/ ME]]="Oui",0,IF(Tableau1[[#This Row],[Nuit
MA/ ME]]="Non",1,""))</f>
        <v/>
      </c>
      <c r="AN309" s="76" t="str">
        <f>IF(Tableau1[[#This Row],[Nuit
ME/ JE]]="Oui",0,IF(Tableau1[[#This Row],[Nuit
ME/ JE]]="Non",1,""))</f>
        <v/>
      </c>
      <c r="AO309" s="76" t="str">
        <f>IF(Tableau1[[#This Row],[Nuit JE/ VE]]="Oui",0,IF(Tableau1[[#This Row],[Nuit JE/ VE]]="Non",1,""))</f>
        <v/>
      </c>
      <c r="AP309" s="76" t="str">
        <f>IF(Tableau1[[#This Row],[Nuit
VE/ SA]]="Oui",0,IF(Tableau1[[#This Row],[Nuit
VE/ SA]]="Non",1,""))</f>
        <v/>
      </c>
      <c r="AQ309" s="76" t="str">
        <f>IF(Tableau1[[#This Row],[Nuit
SA/ DI]]="Oui",0,IF(Tableau1[[#This Row],[Nuit
SA/ DI]]="Non",1,""))</f>
        <v/>
      </c>
      <c r="AR309" s="76" t="str">
        <f>IF(Tableau1[[#This Row],[Nuit
DI/ LU]]="Oui",0,IF(Tableau1[[#This Row],[Nuit
DI/ LU]]="Non",1,""))</f>
        <v/>
      </c>
      <c r="AS309" s="76" t="str">
        <f>IF(Tableau1[[#This Row],[Type de réponse]]='Paramètre (masquer)'!$A$10,Tableau1[[#This Row],[FE]],"")</f>
        <v/>
      </c>
      <c r="AT309" s="76" t="str">
        <f>_xlfn.CONCAT(Tableau1[[#This Row],[LUN]:[DIM]])</f>
        <v/>
      </c>
      <c r="AU309" s="79"/>
      <c r="AV3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9" s="76" t="e">
        <f>Tableau1[[#This Row],[Nbre de nuits sur la période]]*Tableau1[[#This Row],[Nombre de train accédant / nuit *]]</f>
        <v>#VALUE!</v>
      </c>
      <c r="AY309" s="76" t="e">
        <f>Tableau1[[#This Row],[Uo voies - nuit]]*((59*400/1000)+5)</f>
        <v>#VALUE!</v>
      </c>
    </row>
    <row r="310" spans="1:51" ht="15.75">
      <c r="A310" s="51">
        <f t="shared" si="14"/>
        <v>297</v>
      </c>
      <c r="B310" s="85"/>
      <c r="C310" s="52" t="str">
        <f>IFERROR(VLOOKUP(Tableau1[[#This Row],[Site *
Un fichier Excel par DT]],Tableau7[[#All],[Nom de la gare]:[EIC]],5,FALSE),"")</f>
        <v/>
      </c>
      <c r="D310" s="77"/>
      <c r="E310" s="74"/>
      <c r="F310" s="74"/>
      <c r="G310" s="76"/>
      <c r="H310" s="72" t="str">
        <f>IF(Tableau1[[#This Row],[Régime d''utilisation (Quotidien ? Oui ou Non)]]="Oui","Oui","Non")</f>
        <v>Non</v>
      </c>
      <c r="I310" s="72" t="str">
        <f>IF(Tableau1[[#This Row],[Régime d''utilisation (Quotidien ? Oui ou Non)]]="Oui","Oui","Non")</f>
        <v>Non</v>
      </c>
      <c r="J310" s="72" t="str">
        <f>IF(Tableau1[[#This Row],[Régime d''utilisation (Quotidien ? Oui ou Non)]]="Oui","Oui","Non")</f>
        <v>Non</v>
      </c>
      <c r="K310" s="72" t="str">
        <f>IF(Tableau1[[#This Row],[Régime d''utilisation (Quotidien ? Oui ou Non)]]="Oui","Oui","Non")</f>
        <v>Non</v>
      </c>
      <c r="L310" s="72" t="str">
        <f>IF(Tableau1[[#This Row],[Régime d''utilisation (Quotidien ? Oui ou Non)]]="Oui","Oui","Non")</f>
        <v>Non</v>
      </c>
      <c r="M310" s="72" t="str">
        <f>IF(Tableau1[[#This Row],[Régime d''utilisation (Quotidien ? Oui ou Non)]]="Oui","Oui","Non")</f>
        <v>Non</v>
      </c>
      <c r="N310" s="72" t="str">
        <f>IF(Tableau1[[#This Row],[Régime d''utilisation (Quotidien ? Oui ou Non)]]="Oui","Oui","Non")</f>
        <v>Non</v>
      </c>
      <c r="O310" s="72" t="str">
        <f>IF(Tableau1[[#This Row],[Régime d''utilisation (Quotidien ? Oui ou Non)]]="Oui","Oui","Non")</f>
        <v>Non</v>
      </c>
      <c r="P310" s="76"/>
      <c r="Q310" s="76"/>
      <c r="R310" s="76"/>
      <c r="S310" s="52" t="str">
        <f t="shared" si="12"/>
        <v>Compris entre 00h00 et 5h00</v>
      </c>
      <c r="T310" s="76"/>
      <c r="U310" s="53" t="str">
        <f t="shared" si="13"/>
        <v>Voyageur</v>
      </c>
      <c r="V310" s="76"/>
      <c r="W310" s="76"/>
      <c r="X310" s="76"/>
      <c r="Y310" s="76"/>
      <c r="Z310" s="76"/>
      <c r="AA310" s="76"/>
      <c r="AB310" s="53">
        <f>400</f>
        <v>400</v>
      </c>
      <c r="AC310" s="78" t="str">
        <f>IF(Tableau1[[#This Row],[Type de réponse]]='Paramètre (masquer)'!$A$10,Tableau1[[#This Row],[Période de début *]],"")</f>
        <v/>
      </c>
      <c r="AD310" s="78" t="str">
        <f>IF(Tableau1[[#This Row],[Type de réponse]]='Paramètre (masquer)'!$A$10,Tableau1[[#This Row],[Période de fin *]],"")</f>
        <v/>
      </c>
      <c r="AE310" s="78" t="str">
        <f>IF(Tableau1[[#This Row],[Type de réponse]]='Paramètre (masquer)'!$A$10,Tableau1[[#This Row],[Nuit
LU/MA]],"")</f>
        <v/>
      </c>
      <c r="AF310" s="78" t="str">
        <f>IF(Tableau1[[#This Row],[Type de réponse]]='Paramètre (masquer)'!$A$10,Tableau1[[#This Row],[Nuit
MA/ME]],"")</f>
        <v/>
      </c>
      <c r="AG310" s="78" t="str">
        <f>IF(Tableau1[[#This Row],[Type de réponse]]='Paramètre (masquer)'!$A$10,Tableau1[[#This Row],[Nuit
ME/JE]],"")</f>
        <v/>
      </c>
      <c r="AH310" s="78" t="str">
        <f>IF(Tableau1[[#This Row],[Type de réponse]]='Paramètre (masquer)'!$A$10,Tableau1[[#This Row],[Nuit JE/VE]],"")</f>
        <v/>
      </c>
      <c r="AI310" s="78" t="str">
        <f>IF(Tableau1[[#This Row],[Type de réponse]]='Paramètre (masquer)'!$A$10,Tableau1[[#This Row],[Nuit
VE/SA]],"")</f>
        <v/>
      </c>
      <c r="AJ310" s="78" t="str">
        <f>IF(Tableau1[[#This Row],[Type de réponse]]='Paramètre (masquer)'!$A$10,Tableau1[[#This Row],[Nuit
SA/DI]],"")</f>
        <v/>
      </c>
      <c r="AK310" s="78" t="str">
        <f>IF(Tableau1[[#This Row],[Type de réponse]]='Paramètre (masquer)'!$A$10,Tableau1[[#This Row],[Nuit
DI/LU]],"")</f>
        <v/>
      </c>
      <c r="AL310" s="76" t="str">
        <f>IF(Tableau1[[#This Row],[Nuit
LU /MA]]="Oui",0,IF(Tableau1[[#This Row],[Nuit
LU /MA]]="Non",1,""))</f>
        <v/>
      </c>
      <c r="AM310" s="76" t="str">
        <f>IF(Tableau1[[#This Row],[Nuit
MA/ ME]]="Oui",0,IF(Tableau1[[#This Row],[Nuit
MA/ ME]]="Non",1,""))</f>
        <v/>
      </c>
      <c r="AN310" s="76" t="str">
        <f>IF(Tableau1[[#This Row],[Nuit
ME/ JE]]="Oui",0,IF(Tableau1[[#This Row],[Nuit
ME/ JE]]="Non",1,""))</f>
        <v/>
      </c>
      <c r="AO310" s="76" t="str">
        <f>IF(Tableau1[[#This Row],[Nuit JE/ VE]]="Oui",0,IF(Tableau1[[#This Row],[Nuit JE/ VE]]="Non",1,""))</f>
        <v/>
      </c>
      <c r="AP310" s="76" t="str">
        <f>IF(Tableau1[[#This Row],[Nuit
VE/ SA]]="Oui",0,IF(Tableau1[[#This Row],[Nuit
VE/ SA]]="Non",1,""))</f>
        <v/>
      </c>
      <c r="AQ310" s="76" t="str">
        <f>IF(Tableau1[[#This Row],[Nuit
SA/ DI]]="Oui",0,IF(Tableau1[[#This Row],[Nuit
SA/ DI]]="Non",1,""))</f>
        <v/>
      </c>
      <c r="AR310" s="76" t="str">
        <f>IF(Tableau1[[#This Row],[Nuit
DI/ LU]]="Oui",0,IF(Tableau1[[#This Row],[Nuit
DI/ LU]]="Non",1,""))</f>
        <v/>
      </c>
      <c r="AS310" s="76" t="str">
        <f>IF(Tableau1[[#This Row],[Type de réponse]]='Paramètre (masquer)'!$A$10,Tableau1[[#This Row],[FE]],"")</f>
        <v/>
      </c>
      <c r="AT310" s="76" t="str">
        <f>_xlfn.CONCAT(Tableau1[[#This Row],[LUN]:[DIM]])</f>
        <v/>
      </c>
      <c r="AU310" s="79"/>
      <c r="AV3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0" s="76" t="e">
        <f>Tableau1[[#This Row],[Nbre de nuits sur la période]]*Tableau1[[#This Row],[Nombre de train accédant / nuit *]]</f>
        <v>#VALUE!</v>
      </c>
      <c r="AY310" s="76" t="e">
        <f>Tableau1[[#This Row],[Uo voies - nuit]]*((59*400/1000)+5)</f>
        <v>#VALUE!</v>
      </c>
    </row>
    <row r="311" spans="1:51" ht="15.75">
      <c r="A311" s="51">
        <f t="shared" si="14"/>
        <v>298</v>
      </c>
      <c r="B311" s="85"/>
      <c r="C311" s="52" t="str">
        <f>IFERROR(VLOOKUP(Tableau1[[#This Row],[Site *
Un fichier Excel par DT]],Tableau7[[#All],[Nom de la gare]:[EIC]],5,FALSE),"")</f>
        <v/>
      </c>
      <c r="D311" s="77"/>
      <c r="E311" s="74"/>
      <c r="F311" s="74"/>
      <c r="G311" s="76"/>
      <c r="H311" s="72" t="str">
        <f>IF(Tableau1[[#This Row],[Régime d''utilisation (Quotidien ? Oui ou Non)]]="Oui","Oui","Non")</f>
        <v>Non</v>
      </c>
      <c r="I311" s="72" t="str">
        <f>IF(Tableau1[[#This Row],[Régime d''utilisation (Quotidien ? Oui ou Non)]]="Oui","Oui","Non")</f>
        <v>Non</v>
      </c>
      <c r="J311" s="72" t="str">
        <f>IF(Tableau1[[#This Row],[Régime d''utilisation (Quotidien ? Oui ou Non)]]="Oui","Oui","Non")</f>
        <v>Non</v>
      </c>
      <c r="K311" s="72" t="str">
        <f>IF(Tableau1[[#This Row],[Régime d''utilisation (Quotidien ? Oui ou Non)]]="Oui","Oui","Non")</f>
        <v>Non</v>
      </c>
      <c r="L311" s="72" t="str">
        <f>IF(Tableau1[[#This Row],[Régime d''utilisation (Quotidien ? Oui ou Non)]]="Oui","Oui","Non")</f>
        <v>Non</v>
      </c>
      <c r="M311" s="72" t="str">
        <f>IF(Tableau1[[#This Row],[Régime d''utilisation (Quotidien ? Oui ou Non)]]="Oui","Oui","Non")</f>
        <v>Non</v>
      </c>
      <c r="N311" s="72" t="str">
        <f>IF(Tableau1[[#This Row],[Régime d''utilisation (Quotidien ? Oui ou Non)]]="Oui","Oui","Non")</f>
        <v>Non</v>
      </c>
      <c r="O311" s="72" t="str">
        <f>IF(Tableau1[[#This Row],[Régime d''utilisation (Quotidien ? Oui ou Non)]]="Oui","Oui","Non")</f>
        <v>Non</v>
      </c>
      <c r="P311" s="76"/>
      <c r="Q311" s="76"/>
      <c r="R311" s="76"/>
      <c r="S311" s="52" t="str">
        <f t="shared" si="12"/>
        <v>Compris entre 00h00 et 5h00</v>
      </c>
      <c r="T311" s="76"/>
      <c r="U311" s="53" t="str">
        <f t="shared" si="13"/>
        <v>Voyageur</v>
      </c>
      <c r="V311" s="76"/>
      <c r="W311" s="76"/>
      <c r="X311" s="76"/>
      <c r="Y311" s="76"/>
      <c r="Z311" s="76"/>
      <c r="AA311" s="76"/>
      <c r="AB311" s="53">
        <f>400</f>
        <v>400</v>
      </c>
      <c r="AC311" s="78" t="str">
        <f>IF(Tableau1[[#This Row],[Type de réponse]]='Paramètre (masquer)'!$A$10,Tableau1[[#This Row],[Période de début *]],"")</f>
        <v/>
      </c>
      <c r="AD311" s="78" t="str">
        <f>IF(Tableau1[[#This Row],[Type de réponse]]='Paramètre (masquer)'!$A$10,Tableau1[[#This Row],[Période de fin *]],"")</f>
        <v/>
      </c>
      <c r="AE311" s="78" t="str">
        <f>IF(Tableau1[[#This Row],[Type de réponse]]='Paramètre (masquer)'!$A$10,Tableau1[[#This Row],[Nuit
LU/MA]],"")</f>
        <v/>
      </c>
      <c r="AF311" s="78" t="str">
        <f>IF(Tableau1[[#This Row],[Type de réponse]]='Paramètre (masquer)'!$A$10,Tableau1[[#This Row],[Nuit
MA/ME]],"")</f>
        <v/>
      </c>
      <c r="AG311" s="78" t="str">
        <f>IF(Tableau1[[#This Row],[Type de réponse]]='Paramètre (masquer)'!$A$10,Tableau1[[#This Row],[Nuit
ME/JE]],"")</f>
        <v/>
      </c>
      <c r="AH311" s="78" t="str">
        <f>IF(Tableau1[[#This Row],[Type de réponse]]='Paramètre (masquer)'!$A$10,Tableau1[[#This Row],[Nuit JE/VE]],"")</f>
        <v/>
      </c>
      <c r="AI311" s="78" t="str">
        <f>IF(Tableau1[[#This Row],[Type de réponse]]='Paramètre (masquer)'!$A$10,Tableau1[[#This Row],[Nuit
VE/SA]],"")</f>
        <v/>
      </c>
      <c r="AJ311" s="78" t="str">
        <f>IF(Tableau1[[#This Row],[Type de réponse]]='Paramètre (masquer)'!$A$10,Tableau1[[#This Row],[Nuit
SA/DI]],"")</f>
        <v/>
      </c>
      <c r="AK311" s="78" t="str">
        <f>IF(Tableau1[[#This Row],[Type de réponse]]='Paramètre (masquer)'!$A$10,Tableau1[[#This Row],[Nuit
DI/LU]],"")</f>
        <v/>
      </c>
      <c r="AL311" s="76" t="str">
        <f>IF(Tableau1[[#This Row],[Nuit
LU /MA]]="Oui",0,IF(Tableau1[[#This Row],[Nuit
LU /MA]]="Non",1,""))</f>
        <v/>
      </c>
      <c r="AM311" s="76" t="str">
        <f>IF(Tableau1[[#This Row],[Nuit
MA/ ME]]="Oui",0,IF(Tableau1[[#This Row],[Nuit
MA/ ME]]="Non",1,""))</f>
        <v/>
      </c>
      <c r="AN311" s="76" t="str">
        <f>IF(Tableau1[[#This Row],[Nuit
ME/ JE]]="Oui",0,IF(Tableau1[[#This Row],[Nuit
ME/ JE]]="Non",1,""))</f>
        <v/>
      </c>
      <c r="AO311" s="76" t="str">
        <f>IF(Tableau1[[#This Row],[Nuit JE/ VE]]="Oui",0,IF(Tableau1[[#This Row],[Nuit JE/ VE]]="Non",1,""))</f>
        <v/>
      </c>
      <c r="AP311" s="76" t="str">
        <f>IF(Tableau1[[#This Row],[Nuit
VE/ SA]]="Oui",0,IF(Tableau1[[#This Row],[Nuit
VE/ SA]]="Non",1,""))</f>
        <v/>
      </c>
      <c r="AQ311" s="76" t="str">
        <f>IF(Tableau1[[#This Row],[Nuit
SA/ DI]]="Oui",0,IF(Tableau1[[#This Row],[Nuit
SA/ DI]]="Non",1,""))</f>
        <v/>
      </c>
      <c r="AR311" s="76" t="str">
        <f>IF(Tableau1[[#This Row],[Nuit
DI/ LU]]="Oui",0,IF(Tableau1[[#This Row],[Nuit
DI/ LU]]="Non",1,""))</f>
        <v/>
      </c>
      <c r="AS311" s="76" t="str">
        <f>IF(Tableau1[[#This Row],[Type de réponse]]='Paramètre (masquer)'!$A$10,Tableau1[[#This Row],[FE]],"")</f>
        <v/>
      </c>
      <c r="AT311" s="76" t="str">
        <f>_xlfn.CONCAT(Tableau1[[#This Row],[LUN]:[DIM]])</f>
        <v/>
      </c>
      <c r="AU311" s="79"/>
      <c r="AV3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1" s="76" t="e">
        <f>Tableau1[[#This Row],[Nbre de nuits sur la période]]*Tableau1[[#This Row],[Nombre de train accédant / nuit *]]</f>
        <v>#VALUE!</v>
      </c>
      <c r="AY311" s="76" t="e">
        <f>Tableau1[[#This Row],[Uo voies - nuit]]*((59*400/1000)+5)</f>
        <v>#VALUE!</v>
      </c>
    </row>
    <row r="312" spans="1:51" ht="15.75">
      <c r="A312" s="51">
        <f t="shared" si="14"/>
        <v>299</v>
      </c>
      <c r="B312" s="85"/>
      <c r="C312" s="52" t="str">
        <f>IFERROR(VLOOKUP(Tableau1[[#This Row],[Site *
Un fichier Excel par DT]],Tableau7[[#All],[Nom de la gare]:[EIC]],5,FALSE),"")</f>
        <v/>
      </c>
      <c r="D312" s="77"/>
      <c r="E312" s="74"/>
      <c r="F312" s="74"/>
      <c r="G312" s="76"/>
      <c r="H312" s="72" t="str">
        <f>IF(Tableau1[[#This Row],[Régime d''utilisation (Quotidien ? Oui ou Non)]]="Oui","Oui","Non")</f>
        <v>Non</v>
      </c>
      <c r="I312" s="72" t="str">
        <f>IF(Tableau1[[#This Row],[Régime d''utilisation (Quotidien ? Oui ou Non)]]="Oui","Oui","Non")</f>
        <v>Non</v>
      </c>
      <c r="J312" s="72" t="str">
        <f>IF(Tableau1[[#This Row],[Régime d''utilisation (Quotidien ? Oui ou Non)]]="Oui","Oui","Non")</f>
        <v>Non</v>
      </c>
      <c r="K312" s="72" t="str">
        <f>IF(Tableau1[[#This Row],[Régime d''utilisation (Quotidien ? Oui ou Non)]]="Oui","Oui","Non")</f>
        <v>Non</v>
      </c>
      <c r="L312" s="72" t="str">
        <f>IF(Tableau1[[#This Row],[Régime d''utilisation (Quotidien ? Oui ou Non)]]="Oui","Oui","Non")</f>
        <v>Non</v>
      </c>
      <c r="M312" s="72" t="str">
        <f>IF(Tableau1[[#This Row],[Régime d''utilisation (Quotidien ? Oui ou Non)]]="Oui","Oui","Non")</f>
        <v>Non</v>
      </c>
      <c r="N312" s="72" t="str">
        <f>IF(Tableau1[[#This Row],[Régime d''utilisation (Quotidien ? Oui ou Non)]]="Oui","Oui","Non")</f>
        <v>Non</v>
      </c>
      <c r="O312" s="72" t="str">
        <f>IF(Tableau1[[#This Row],[Régime d''utilisation (Quotidien ? Oui ou Non)]]="Oui","Oui","Non")</f>
        <v>Non</v>
      </c>
      <c r="P312" s="76"/>
      <c r="Q312" s="76"/>
      <c r="R312" s="76"/>
      <c r="S312" s="52" t="str">
        <f t="shared" si="12"/>
        <v>Compris entre 00h00 et 5h00</v>
      </c>
      <c r="T312" s="76"/>
      <c r="U312" s="53" t="str">
        <f t="shared" si="13"/>
        <v>Voyageur</v>
      </c>
      <c r="V312" s="76"/>
      <c r="W312" s="76"/>
      <c r="X312" s="76"/>
      <c r="Y312" s="76"/>
      <c r="Z312" s="76"/>
      <c r="AA312" s="76"/>
      <c r="AB312" s="53">
        <f>400</f>
        <v>400</v>
      </c>
      <c r="AC312" s="78" t="str">
        <f>IF(Tableau1[[#This Row],[Type de réponse]]='Paramètre (masquer)'!$A$10,Tableau1[[#This Row],[Période de début *]],"")</f>
        <v/>
      </c>
      <c r="AD312" s="78" t="str">
        <f>IF(Tableau1[[#This Row],[Type de réponse]]='Paramètre (masquer)'!$A$10,Tableau1[[#This Row],[Période de fin *]],"")</f>
        <v/>
      </c>
      <c r="AE312" s="78" t="str">
        <f>IF(Tableau1[[#This Row],[Type de réponse]]='Paramètre (masquer)'!$A$10,Tableau1[[#This Row],[Nuit
LU/MA]],"")</f>
        <v/>
      </c>
      <c r="AF312" s="78" t="str">
        <f>IF(Tableau1[[#This Row],[Type de réponse]]='Paramètre (masquer)'!$A$10,Tableau1[[#This Row],[Nuit
MA/ME]],"")</f>
        <v/>
      </c>
      <c r="AG312" s="78" t="str">
        <f>IF(Tableau1[[#This Row],[Type de réponse]]='Paramètre (masquer)'!$A$10,Tableau1[[#This Row],[Nuit
ME/JE]],"")</f>
        <v/>
      </c>
      <c r="AH312" s="78" t="str">
        <f>IF(Tableau1[[#This Row],[Type de réponse]]='Paramètre (masquer)'!$A$10,Tableau1[[#This Row],[Nuit JE/VE]],"")</f>
        <v/>
      </c>
      <c r="AI312" s="78" t="str">
        <f>IF(Tableau1[[#This Row],[Type de réponse]]='Paramètre (masquer)'!$A$10,Tableau1[[#This Row],[Nuit
VE/SA]],"")</f>
        <v/>
      </c>
      <c r="AJ312" s="78" t="str">
        <f>IF(Tableau1[[#This Row],[Type de réponse]]='Paramètre (masquer)'!$A$10,Tableau1[[#This Row],[Nuit
SA/DI]],"")</f>
        <v/>
      </c>
      <c r="AK312" s="78" t="str">
        <f>IF(Tableau1[[#This Row],[Type de réponse]]='Paramètre (masquer)'!$A$10,Tableau1[[#This Row],[Nuit
DI/LU]],"")</f>
        <v/>
      </c>
      <c r="AL312" s="76" t="str">
        <f>IF(Tableau1[[#This Row],[Nuit
LU /MA]]="Oui",0,IF(Tableau1[[#This Row],[Nuit
LU /MA]]="Non",1,""))</f>
        <v/>
      </c>
      <c r="AM312" s="76" t="str">
        <f>IF(Tableau1[[#This Row],[Nuit
MA/ ME]]="Oui",0,IF(Tableau1[[#This Row],[Nuit
MA/ ME]]="Non",1,""))</f>
        <v/>
      </c>
      <c r="AN312" s="76" t="str">
        <f>IF(Tableau1[[#This Row],[Nuit
ME/ JE]]="Oui",0,IF(Tableau1[[#This Row],[Nuit
ME/ JE]]="Non",1,""))</f>
        <v/>
      </c>
      <c r="AO312" s="76" t="str">
        <f>IF(Tableau1[[#This Row],[Nuit JE/ VE]]="Oui",0,IF(Tableau1[[#This Row],[Nuit JE/ VE]]="Non",1,""))</f>
        <v/>
      </c>
      <c r="AP312" s="76" t="str">
        <f>IF(Tableau1[[#This Row],[Nuit
VE/ SA]]="Oui",0,IF(Tableau1[[#This Row],[Nuit
VE/ SA]]="Non",1,""))</f>
        <v/>
      </c>
      <c r="AQ312" s="76" t="str">
        <f>IF(Tableau1[[#This Row],[Nuit
SA/ DI]]="Oui",0,IF(Tableau1[[#This Row],[Nuit
SA/ DI]]="Non",1,""))</f>
        <v/>
      </c>
      <c r="AR312" s="76" t="str">
        <f>IF(Tableau1[[#This Row],[Nuit
DI/ LU]]="Oui",0,IF(Tableau1[[#This Row],[Nuit
DI/ LU]]="Non",1,""))</f>
        <v/>
      </c>
      <c r="AS312" s="76" t="str">
        <f>IF(Tableau1[[#This Row],[Type de réponse]]='Paramètre (masquer)'!$A$10,Tableau1[[#This Row],[FE]],"")</f>
        <v/>
      </c>
      <c r="AT312" s="76" t="str">
        <f>_xlfn.CONCAT(Tableau1[[#This Row],[LUN]:[DIM]])</f>
        <v/>
      </c>
      <c r="AU312" s="79"/>
      <c r="AV3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2" s="76" t="e">
        <f>Tableau1[[#This Row],[Nbre de nuits sur la période]]*Tableau1[[#This Row],[Nombre de train accédant / nuit *]]</f>
        <v>#VALUE!</v>
      </c>
      <c r="AY312" s="76" t="e">
        <f>Tableau1[[#This Row],[Uo voies - nuit]]*((59*400/1000)+5)</f>
        <v>#VALUE!</v>
      </c>
    </row>
    <row r="313" spans="1:51" ht="15.75">
      <c r="A313" s="51">
        <f t="shared" si="14"/>
        <v>300</v>
      </c>
      <c r="B313" s="85"/>
      <c r="C313" s="52" t="str">
        <f>IFERROR(VLOOKUP(Tableau1[[#This Row],[Site *
Un fichier Excel par DT]],Tableau7[[#All],[Nom de la gare]:[EIC]],5,FALSE),"")</f>
        <v/>
      </c>
      <c r="D313" s="77"/>
      <c r="E313" s="74"/>
      <c r="F313" s="74"/>
      <c r="G313" s="76"/>
      <c r="H313" s="72" t="str">
        <f>IF(Tableau1[[#This Row],[Régime d''utilisation (Quotidien ? Oui ou Non)]]="Oui","Oui","Non")</f>
        <v>Non</v>
      </c>
      <c r="I313" s="72" t="str">
        <f>IF(Tableau1[[#This Row],[Régime d''utilisation (Quotidien ? Oui ou Non)]]="Oui","Oui","Non")</f>
        <v>Non</v>
      </c>
      <c r="J313" s="72" t="str">
        <f>IF(Tableau1[[#This Row],[Régime d''utilisation (Quotidien ? Oui ou Non)]]="Oui","Oui","Non")</f>
        <v>Non</v>
      </c>
      <c r="K313" s="72" t="str">
        <f>IF(Tableau1[[#This Row],[Régime d''utilisation (Quotidien ? Oui ou Non)]]="Oui","Oui","Non")</f>
        <v>Non</v>
      </c>
      <c r="L313" s="72" t="str">
        <f>IF(Tableau1[[#This Row],[Régime d''utilisation (Quotidien ? Oui ou Non)]]="Oui","Oui","Non")</f>
        <v>Non</v>
      </c>
      <c r="M313" s="72" t="str">
        <f>IF(Tableau1[[#This Row],[Régime d''utilisation (Quotidien ? Oui ou Non)]]="Oui","Oui","Non")</f>
        <v>Non</v>
      </c>
      <c r="N313" s="72" t="str">
        <f>IF(Tableau1[[#This Row],[Régime d''utilisation (Quotidien ? Oui ou Non)]]="Oui","Oui","Non")</f>
        <v>Non</v>
      </c>
      <c r="O313" s="72" t="str">
        <f>IF(Tableau1[[#This Row],[Régime d''utilisation (Quotidien ? Oui ou Non)]]="Oui","Oui","Non")</f>
        <v>Non</v>
      </c>
      <c r="P313" s="76"/>
      <c r="Q313" s="76"/>
      <c r="R313" s="76"/>
      <c r="S313" s="52" t="str">
        <f t="shared" si="12"/>
        <v>Compris entre 00h00 et 5h00</v>
      </c>
      <c r="T313" s="76"/>
      <c r="U313" s="53" t="str">
        <f t="shared" si="13"/>
        <v>Voyageur</v>
      </c>
      <c r="V313" s="76"/>
      <c r="W313" s="76"/>
      <c r="X313" s="76"/>
      <c r="Y313" s="76"/>
      <c r="Z313" s="76"/>
      <c r="AA313" s="76"/>
      <c r="AB313" s="53">
        <f>400</f>
        <v>400</v>
      </c>
      <c r="AC313" s="78" t="str">
        <f>IF(Tableau1[[#This Row],[Type de réponse]]='Paramètre (masquer)'!$A$10,Tableau1[[#This Row],[Période de début *]],"")</f>
        <v/>
      </c>
      <c r="AD313" s="78" t="str">
        <f>IF(Tableau1[[#This Row],[Type de réponse]]='Paramètre (masquer)'!$A$10,Tableau1[[#This Row],[Période de fin *]],"")</f>
        <v/>
      </c>
      <c r="AE313" s="78" t="str">
        <f>IF(Tableau1[[#This Row],[Type de réponse]]='Paramètre (masquer)'!$A$10,Tableau1[[#This Row],[Nuit
LU/MA]],"")</f>
        <v/>
      </c>
      <c r="AF313" s="78" t="str">
        <f>IF(Tableau1[[#This Row],[Type de réponse]]='Paramètre (masquer)'!$A$10,Tableau1[[#This Row],[Nuit
MA/ME]],"")</f>
        <v/>
      </c>
      <c r="AG313" s="78" t="str">
        <f>IF(Tableau1[[#This Row],[Type de réponse]]='Paramètre (masquer)'!$A$10,Tableau1[[#This Row],[Nuit
ME/JE]],"")</f>
        <v/>
      </c>
      <c r="AH313" s="78" t="str">
        <f>IF(Tableau1[[#This Row],[Type de réponse]]='Paramètre (masquer)'!$A$10,Tableau1[[#This Row],[Nuit JE/VE]],"")</f>
        <v/>
      </c>
      <c r="AI313" s="78" t="str">
        <f>IF(Tableau1[[#This Row],[Type de réponse]]='Paramètre (masquer)'!$A$10,Tableau1[[#This Row],[Nuit
VE/SA]],"")</f>
        <v/>
      </c>
      <c r="AJ313" s="78" t="str">
        <f>IF(Tableau1[[#This Row],[Type de réponse]]='Paramètre (masquer)'!$A$10,Tableau1[[#This Row],[Nuit
SA/DI]],"")</f>
        <v/>
      </c>
      <c r="AK313" s="78" t="str">
        <f>IF(Tableau1[[#This Row],[Type de réponse]]='Paramètre (masquer)'!$A$10,Tableau1[[#This Row],[Nuit
DI/LU]],"")</f>
        <v/>
      </c>
      <c r="AL313" s="76" t="str">
        <f>IF(Tableau1[[#This Row],[Nuit
LU /MA]]="Oui",0,IF(Tableau1[[#This Row],[Nuit
LU /MA]]="Non",1,""))</f>
        <v/>
      </c>
      <c r="AM313" s="76" t="str">
        <f>IF(Tableau1[[#This Row],[Nuit
MA/ ME]]="Oui",0,IF(Tableau1[[#This Row],[Nuit
MA/ ME]]="Non",1,""))</f>
        <v/>
      </c>
      <c r="AN313" s="76" t="str">
        <f>IF(Tableau1[[#This Row],[Nuit
ME/ JE]]="Oui",0,IF(Tableau1[[#This Row],[Nuit
ME/ JE]]="Non",1,""))</f>
        <v/>
      </c>
      <c r="AO313" s="76" t="str">
        <f>IF(Tableau1[[#This Row],[Nuit JE/ VE]]="Oui",0,IF(Tableau1[[#This Row],[Nuit JE/ VE]]="Non",1,""))</f>
        <v/>
      </c>
      <c r="AP313" s="76" t="str">
        <f>IF(Tableau1[[#This Row],[Nuit
VE/ SA]]="Oui",0,IF(Tableau1[[#This Row],[Nuit
VE/ SA]]="Non",1,""))</f>
        <v/>
      </c>
      <c r="AQ313" s="76" t="str">
        <f>IF(Tableau1[[#This Row],[Nuit
SA/ DI]]="Oui",0,IF(Tableau1[[#This Row],[Nuit
SA/ DI]]="Non",1,""))</f>
        <v/>
      </c>
      <c r="AR313" s="76" t="str">
        <f>IF(Tableau1[[#This Row],[Nuit
DI/ LU]]="Oui",0,IF(Tableau1[[#This Row],[Nuit
DI/ LU]]="Non",1,""))</f>
        <v/>
      </c>
      <c r="AS313" s="76" t="str">
        <f>IF(Tableau1[[#This Row],[Type de réponse]]='Paramètre (masquer)'!$A$10,Tableau1[[#This Row],[FE]],"")</f>
        <v/>
      </c>
      <c r="AT313" s="76" t="str">
        <f>_xlfn.CONCAT(Tableau1[[#This Row],[LUN]:[DIM]])</f>
        <v/>
      </c>
      <c r="AU313" s="79"/>
      <c r="AV3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3" s="76" t="e">
        <f>Tableau1[[#This Row],[Nbre de nuits sur la période]]*Tableau1[[#This Row],[Nombre de train accédant / nuit *]]</f>
        <v>#VALUE!</v>
      </c>
      <c r="AY313" s="76" t="e">
        <f>Tableau1[[#This Row],[Uo voies - nuit]]*((59*400/1000)+5)</f>
        <v>#VALUE!</v>
      </c>
    </row>
    <row r="314" spans="1:51" ht="15.75">
      <c r="A314" s="51">
        <f t="shared" si="14"/>
        <v>301</v>
      </c>
      <c r="B314" s="85"/>
      <c r="C314" s="52" t="str">
        <f>IFERROR(VLOOKUP(Tableau1[[#This Row],[Site *
Un fichier Excel par DT]],Tableau7[[#All],[Nom de la gare]:[EIC]],5,FALSE),"")</f>
        <v/>
      </c>
      <c r="D314" s="77"/>
      <c r="E314" s="74"/>
      <c r="F314" s="74"/>
      <c r="G314" s="76"/>
      <c r="H314" s="72" t="str">
        <f>IF(Tableau1[[#This Row],[Régime d''utilisation (Quotidien ? Oui ou Non)]]="Oui","Oui","Non")</f>
        <v>Non</v>
      </c>
      <c r="I314" s="72" t="str">
        <f>IF(Tableau1[[#This Row],[Régime d''utilisation (Quotidien ? Oui ou Non)]]="Oui","Oui","Non")</f>
        <v>Non</v>
      </c>
      <c r="J314" s="72" t="str">
        <f>IF(Tableau1[[#This Row],[Régime d''utilisation (Quotidien ? Oui ou Non)]]="Oui","Oui","Non")</f>
        <v>Non</v>
      </c>
      <c r="K314" s="72" t="str">
        <f>IF(Tableau1[[#This Row],[Régime d''utilisation (Quotidien ? Oui ou Non)]]="Oui","Oui","Non")</f>
        <v>Non</v>
      </c>
      <c r="L314" s="72" t="str">
        <f>IF(Tableau1[[#This Row],[Régime d''utilisation (Quotidien ? Oui ou Non)]]="Oui","Oui","Non")</f>
        <v>Non</v>
      </c>
      <c r="M314" s="72" t="str">
        <f>IF(Tableau1[[#This Row],[Régime d''utilisation (Quotidien ? Oui ou Non)]]="Oui","Oui","Non")</f>
        <v>Non</v>
      </c>
      <c r="N314" s="72" t="str">
        <f>IF(Tableau1[[#This Row],[Régime d''utilisation (Quotidien ? Oui ou Non)]]="Oui","Oui","Non")</f>
        <v>Non</v>
      </c>
      <c r="O314" s="72" t="str">
        <f>IF(Tableau1[[#This Row],[Régime d''utilisation (Quotidien ? Oui ou Non)]]="Oui","Oui","Non")</f>
        <v>Non</v>
      </c>
      <c r="P314" s="76"/>
      <c r="Q314" s="76"/>
      <c r="R314" s="76"/>
      <c r="S314" s="52" t="str">
        <f t="shared" si="12"/>
        <v>Compris entre 00h00 et 5h00</v>
      </c>
      <c r="T314" s="76"/>
      <c r="U314" s="53" t="str">
        <f t="shared" si="13"/>
        <v>Voyageur</v>
      </c>
      <c r="V314" s="76"/>
      <c r="W314" s="76"/>
      <c r="X314" s="76"/>
      <c r="Y314" s="76"/>
      <c r="Z314" s="76"/>
      <c r="AA314" s="76"/>
      <c r="AB314" s="53">
        <f>400</f>
        <v>400</v>
      </c>
      <c r="AC314" s="78" t="str">
        <f>IF(Tableau1[[#This Row],[Type de réponse]]='Paramètre (masquer)'!$A$10,Tableau1[[#This Row],[Période de début *]],"")</f>
        <v/>
      </c>
      <c r="AD314" s="78" t="str">
        <f>IF(Tableau1[[#This Row],[Type de réponse]]='Paramètre (masquer)'!$A$10,Tableau1[[#This Row],[Période de fin *]],"")</f>
        <v/>
      </c>
      <c r="AE314" s="78" t="str">
        <f>IF(Tableau1[[#This Row],[Type de réponse]]='Paramètre (masquer)'!$A$10,Tableau1[[#This Row],[Nuit
LU/MA]],"")</f>
        <v/>
      </c>
      <c r="AF314" s="78" t="str">
        <f>IF(Tableau1[[#This Row],[Type de réponse]]='Paramètre (masquer)'!$A$10,Tableau1[[#This Row],[Nuit
MA/ME]],"")</f>
        <v/>
      </c>
      <c r="AG314" s="78" t="str">
        <f>IF(Tableau1[[#This Row],[Type de réponse]]='Paramètre (masquer)'!$A$10,Tableau1[[#This Row],[Nuit
ME/JE]],"")</f>
        <v/>
      </c>
      <c r="AH314" s="78" t="str">
        <f>IF(Tableau1[[#This Row],[Type de réponse]]='Paramètre (masquer)'!$A$10,Tableau1[[#This Row],[Nuit JE/VE]],"")</f>
        <v/>
      </c>
      <c r="AI314" s="78" t="str">
        <f>IF(Tableau1[[#This Row],[Type de réponse]]='Paramètre (masquer)'!$A$10,Tableau1[[#This Row],[Nuit
VE/SA]],"")</f>
        <v/>
      </c>
      <c r="AJ314" s="78" t="str">
        <f>IF(Tableau1[[#This Row],[Type de réponse]]='Paramètre (masquer)'!$A$10,Tableau1[[#This Row],[Nuit
SA/DI]],"")</f>
        <v/>
      </c>
      <c r="AK314" s="78" t="str">
        <f>IF(Tableau1[[#This Row],[Type de réponse]]='Paramètre (masquer)'!$A$10,Tableau1[[#This Row],[Nuit
DI/LU]],"")</f>
        <v/>
      </c>
      <c r="AL314" s="76" t="str">
        <f>IF(Tableau1[[#This Row],[Nuit
LU /MA]]="Oui",0,IF(Tableau1[[#This Row],[Nuit
LU /MA]]="Non",1,""))</f>
        <v/>
      </c>
      <c r="AM314" s="76" t="str">
        <f>IF(Tableau1[[#This Row],[Nuit
MA/ ME]]="Oui",0,IF(Tableau1[[#This Row],[Nuit
MA/ ME]]="Non",1,""))</f>
        <v/>
      </c>
      <c r="AN314" s="76" t="str">
        <f>IF(Tableau1[[#This Row],[Nuit
ME/ JE]]="Oui",0,IF(Tableau1[[#This Row],[Nuit
ME/ JE]]="Non",1,""))</f>
        <v/>
      </c>
      <c r="AO314" s="76" t="str">
        <f>IF(Tableau1[[#This Row],[Nuit JE/ VE]]="Oui",0,IF(Tableau1[[#This Row],[Nuit JE/ VE]]="Non",1,""))</f>
        <v/>
      </c>
      <c r="AP314" s="76" t="str">
        <f>IF(Tableau1[[#This Row],[Nuit
VE/ SA]]="Oui",0,IF(Tableau1[[#This Row],[Nuit
VE/ SA]]="Non",1,""))</f>
        <v/>
      </c>
      <c r="AQ314" s="76" t="str">
        <f>IF(Tableau1[[#This Row],[Nuit
SA/ DI]]="Oui",0,IF(Tableau1[[#This Row],[Nuit
SA/ DI]]="Non",1,""))</f>
        <v/>
      </c>
      <c r="AR314" s="76" t="str">
        <f>IF(Tableau1[[#This Row],[Nuit
DI/ LU]]="Oui",0,IF(Tableau1[[#This Row],[Nuit
DI/ LU]]="Non",1,""))</f>
        <v/>
      </c>
      <c r="AS314" s="76" t="str">
        <f>IF(Tableau1[[#This Row],[Type de réponse]]='Paramètre (masquer)'!$A$10,Tableau1[[#This Row],[FE]],"")</f>
        <v/>
      </c>
      <c r="AT314" s="76" t="str">
        <f>_xlfn.CONCAT(Tableau1[[#This Row],[LUN]:[DIM]])</f>
        <v/>
      </c>
      <c r="AU314" s="79"/>
      <c r="AV3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4" s="76" t="e">
        <f>Tableau1[[#This Row],[Nbre de nuits sur la période]]*Tableau1[[#This Row],[Nombre de train accédant / nuit *]]</f>
        <v>#VALUE!</v>
      </c>
      <c r="AY314" s="76" t="e">
        <f>Tableau1[[#This Row],[Uo voies - nuit]]*((59*400/1000)+5)</f>
        <v>#VALUE!</v>
      </c>
    </row>
    <row r="315" spans="1:51" ht="15.75">
      <c r="A315" s="51">
        <f t="shared" si="14"/>
        <v>302</v>
      </c>
      <c r="B315" s="85"/>
      <c r="C315" s="52" t="str">
        <f>IFERROR(VLOOKUP(Tableau1[[#This Row],[Site *
Un fichier Excel par DT]],Tableau7[[#All],[Nom de la gare]:[EIC]],5,FALSE),"")</f>
        <v/>
      </c>
      <c r="D315" s="77"/>
      <c r="E315" s="74"/>
      <c r="F315" s="74"/>
      <c r="G315" s="76"/>
      <c r="H315" s="72" t="str">
        <f>IF(Tableau1[[#This Row],[Régime d''utilisation (Quotidien ? Oui ou Non)]]="Oui","Oui","Non")</f>
        <v>Non</v>
      </c>
      <c r="I315" s="72" t="str">
        <f>IF(Tableau1[[#This Row],[Régime d''utilisation (Quotidien ? Oui ou Non)]]="Oui","Oui","Non")</f>
        <v>Non</v>
      </c>
      <c r="J315" s="72" t="str">
        <f>IF(Tableau1[[#This Row],[Régime d''utilisation (Quotidien ? Oui ou Non)]]="Oui","Oui","Non")</f>
        <v>Non</v>
      </c>
      <c r="K315" s="72" t="str">
        <f>IF(Tableau1[[#This Row],[Régime d''utilisation (Quotidien ? Oui ou Non)]]="Oui","Oui","Non")</f>
        <v>Non</v>
      </c>
      <c r="L315" s="72" t="str">
        <f>IF(Tableau1[[#This Row],[Régime d''utilisation (Quotidien ? Oui ou Non)]]="Oui","Oui","Non")</f>
        <v>Non</v>
      </c>
      <c r="M315" s="72" t="str">
        <f>IF(Tableau1[[#This Row],[Régime d''utilisation (Quotidien ? Oui ou Non)]]="Oui","Oui","Non")</f>
        <v>Non</v>
      </c>
      <c r="N315" s="72" t="str">
        <f>IF(Tableau1[[#This Row],[Régime d''utilisation (Quotidien ? Oui ou Non)]]="Oui","Oui","Non")</f>
        <v>Non</v>
      </c>
      <c r="O315" s="72" t="str">
        <f>IF(Tableau1[[#This Row],[Régime d''utilisation (Quotidien ? Oui ou Non)]]="Oui","Oui","Non")</f>
        <v>Non</v>
      </c>
      <c r="P315" s="76"/>
      <c r="Q315" s="76"/>
      <c r="R315" s="76"/>
      <c r="S315" s="52" t="str">
        <f t="shared" si="12"/>
        <v>Compris entre 00h00 et 5h00</v>
      </c>
      <c r="T315" s="76"/>
      <c r="U315" s="53" t="str">
        <f t="shared" si="13"/>
        <v>Voyageur</v>
      </c>
      <c r="V315" s="76"/>
      <c r="W315" s="76"/>
      <c r="X315" s="76"/>
      <c r="Y315" s="76"/>
      <c r="Z315" s="76"/>
      <c r="AA315" s="76"/>
      <c r="AB315" s="53">
        <f>400</f>
        <v>400</v>
      </c>
      <c r="AC315" s="78" t="str">
        <f>IF(Tableau1[[#This Row],[Type de réponse]]='Paramètre (masquer)'!$A$10,Tableau1[[#This Row],[Période de début *]],"")</f>
        <v/>
      </c>
      <c r="AD315" s="78" t="str">
        <f>IF(Tableau1[[#This Row],[Type de réponse]]='Paramètre (masquer)'!$A$10,Tableau1[[#This Row],[Période de fin *]],"")</f>
        <v/>
      </c>
      <c r="AE315" s="78" t="str">
        <f>IF(Tableau1[[#This Row],[Type de réponse]]='Paramètre (masquer)'!$A$10,Tableau1[[#This Row],[Nuit
LU/MA]],"")</f>
        <v/>
      </c>
      <c r="AF315" s="78" t="str">
        <f>IF(Tableau1[[#This Row],[Type de réponse]]='Paramètre (masquer)'!$A$10,Tableau1[[#This Row],[Nuit
MA/ME]],"")</f>
        <v/>
      </c>
      <c r="AG315" s="78" t="str">
        <f>IF(Tableau1[[#This Row],[Type de réponse]]='Paramètre (masquer)'!$A$10,Tableau1[[#This Row],[Nuit
ME/JE]],"")</f>
        <v/>
      </c>
      <c r="AH315" s="78" t="str">
        <f>IF(Tableau1[[#This Row],[Type de réponse]]='Paramètre (masquer)'!$A$10,Tableau1[[#This Row],[Nuit JE/VE]],"")</f>
        <v/>
      </c>
      <c r="AI315" s="78" t="str">
        <f>IF(Tableau1[[#This Row],[Type de réponse]]='Paramètre (masquer)'!$A$10,Tableau1[[#This Row],[Nuit
VE/SA]],"")</f>
        <v/>
      </c>
      <c r="AJ315" s="78" t="str">
        <f>IF(Tableau1[[#This Row],[Type de réponse]]='Paramètre (masquer)'!$A$10,Tableau1[[#This Row],[Nuit
SA/DI]],"")</f>
        <v/>
      </c>
      <c r="AK315" s="78" t="str">
        <f>IF(Tableau1[[#This Row],[Type de réponse]]='Paramètre (masquer)'!$A$10,Tableau1[[#This Row],[Nuit
DI/LU]],"")</f>
        <v/>
      </c>
      <c r="AL315" s="76" t="str">
        <f>IF(Tableau1[[#This Row],[Nuit
LU /MA]]="Oui",0,IF(Tableau1[[#This Row],[Nuit
LU /MA]]="Non",1,""))</f>
        <v/>
      </c>
      <c r="AM315" s="76" t="str">
        <f>IF(Tableau1[[#This Row],[Nuit
MA/ ME]]="Oui",0,IF(Tableau1[[#This Row],[Nuit
MA/ ME]]="Non",1,""))</f>
        <v/>
      </c>
      <c r="AN315" s="76" t="str">
        <f>IF(Tableau1[[#This Row],[Nuit
ME/ JE]]="Oui",0,IF(Tableau1[[#This Row],[Nuit
ME/ JE]]="Non",1,""))</f>
        <v/>
      </c>
      <c r="AO315" s="76" t="str">
        <f>IF(Tableau1[[#This Row],[Nuit JE/ VE]]="Oui",0,IF(Tableau1[[#This Row],[Nuit JE/ VE]]="Non",1,""))</f>
        <v/>
      </c>
      <c r="AP315" s="76" t="str">
        <f>IF(Tableau1[[#This Row],[Nuit
VE/ SA]]="Oui",0,IF(Tableau1[[#This Row],[Nuit
VE/ SA]]="Non",1,""))</f>
        <v/>
      </c>
      <c r="AQ315" s="76" t="str">
        <f>IF(Tableau1[[#This Row],[Nuit
SA/ DI]]="Oui",0,IF(Tableau1[[#This Row],[Nuit
SA/ DI]]="Non",1,""))</f>
        <v/>
      </c>
      <c r="AR315" s="76" t="str">
        <f>IF(Tableau1[[#This Row],[Nuit
DI/ LU]]="Oui",0,IF(Tableau1[[#This Row],[Nuit
DI/ LU]]="Non",1,""))</f>
        <v/>
      </c>
      <c r="AS315" s="76" t="str">
        <f>IF(Tableau1[[#This Row],[Type de réponse]]='Paramètre (masquer)'!$A$10,Tableau1[[#This Row],[FE]],"")</f>
        <v/>
      </c>
      <c r="AT315" s="76" t="str">
        <f>_xlfn.CONCAT(Tableau1[[#This Row],[LUN]:[DIM]])</f>
        <v/>
      </c>
      <c r="AU315" s="79"/>
      <c r="AV3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5" s="76" t="e">
        <f>Tableau1[[#This Row],[Nbre de nuits sur la période]]*Tableau1[[#This Row],[Nombre de train accédant / nuit *]]</f>
        <v>#VALUE!</v>
      </c>
      <c r="AY315" s="76" t="e">
        <f>Tableau1[[#This Row],[Uo voies - nuit]]*((59*400/1000)+5)</f>
        <v>#VALUE!</v>
      </c>
    </row>
    <row r="316" spans="1:51" ht="15.75">
      <c r="A316" s="51">
        <f t="shared" si="14"/>
        <v>303</v>
      </c>
      <c r="B316" s="85"/>
      <c r="C316" s="52" t="str">
        <f>IFERROR(VLOOKUP(Tableau1[[#This Row],[Site *
Un fichier Excel par DT]],Tableau7[[#All],[Nom de la gare]:[EIC]],5,FALSE),"")</f>
        <v/>
      </c>
      <c r="D316" s="77"/>
      <c r="E316" s="74"/>
      <c r="F316" s="74"/>
      <c r="G316" s="76"/>
      <c r="H316" s="72" t="str">
        <f>IF(Tableau1[[#This Row],[Régime d''utilisation (Quotidien ? Oui ou Non)]]="Oui","Oui","Non")</f>
        <v>Non</v>
      </c>
      <c r="I316" s="72" t="str">
        <f>IF(Tableau1[[#This Row],[Régime d''utilisation (Quotidien ? Oui ou Non)]]="Oui","Oui","Non")</f>
        <v>Non</v>
      </c>
      <c r="J316" s="72" t="str">
        <f>IF(Tableau1[[#This Row],[Régime d''utilisation (Quotidien ? Oui ou Non)]]="Oui","Oui","Non")</f>
        <v>Non</v>
      </c>
      <c r="K316" s="72" t="str">
        <f>IF(Tableau1[[#This Row],[Régime d''utilisation (Quotidien ? Oui ou Non)]]="Oui","Oui","Non")</f>
        <v>Non</v>
      </c>
      <c r="L316" s="72" t="str">
        <f>IF(Tableau1[[#This Row],[Régime d''utilisation (Quotidien ? Oui ou Non)]]="Oui","Oui","Non")</f>
        <v>Non</v>
      </c>
      <c r="M316" s="72" t="str">
        <f>IF(Tableau1[[#This Row],[Régime d''utilisation (Quotidien ? Oui ou Non)]]="Oui","Oui","Non")</f>
        <v>Non</v>
      </c>
      <c r="N316" s="72" t="str">
        <f>IF(Tableau1[[#This Row],[Régime d''utilisation (Quotidien ? Oui ou Non)]]="Oui","Oui","Non")</f>
        <v>Non</v>
      </c>
      <c r="O316" s="72" t="str">
        <f>IF(Tableau1[[#This Row],[Régime d''utilisation (Quotidien ? Oui ou Non)]]="Oui","Oui","Non")</f>
        <v>Non</v>
      </c>
      <c r="P316" s="76"/>
      <c r="Q316" s="76"/>
      <c r="R316" s="76"/>
      <c r="S316" s="52" t="str">
        <f t="shared" si="12"/>
        <v>Compris entre 00h00 et 5h00</v>
      </c>
      <c r="T316" s="76"/>
      <c r="U316" s="53" t="str">
        <f t="shared" si="13"/>
        <v>Voyageur</v>
      </c>
      <c r="V316" s="76"/>
      <c r="W316" s="76"/>
      <c r="X316" s="76"/>
      <c r="Y316" s="76"/>
      <c r="Z316" s="76"/>
      <c r="AA316" s="76"/>
      <c r="AB316" s="53">
        <f>400</f>
        <v>400</v>
      </c>
      <c r="AC316" s="78" t="str">
        <f>IF(Tableau1[[#This Row],[Type de réponse]]='Paramètre (masquer)'!$A$10,Tableau1[[#This Row],[Période de début *]],"")</f>
        <v/>
      </c>
      <c r="AD316" s="78" t="str">
        <f>IF(Tableau1[[#This Row],[Type de réponse]]='Paramètre (masquer)'!$A$10,Tableau1[[#This Row],[Période de fin *]],"")</f>
        <v/>
      </c>
      <c r="AE316" s="78" t="str">
        <f>IF(Tableau1[[#This Row],[Type de réponse]]='Paramètre (masquer)'!$A$10,Tableau1[[#This Row],[Nuit
LU/MA]],"")</f>
        <v/>
      </c>
      <c r="AF316" s="78" t="str">
        <f>IF(Tableau1[[#This Row],[Type de réponse]]='Paramètre (masquer)'!$A$10,Tableau1[[#This Row],[Nuit
MA/ME]],"")</f>
        <v/>
      </c>
      <c r="AG316" s="78" t="str">
        <f>IF(Tableau1[[#This Row],[Type de réponse]]='Paramètre (masquer)'!$A$10,Tableau1[[#This Row],[Nuit
ME/JE]],"")</f>
        <v/>
      </c>
      <c r="AH316" s="78" t="str">
        <f>IF(Tableau1[[#This Row],[Type de réponse]]='Paramètre (masquer)'!$A$10,Tableau1[[#This Row],[Nuit JE/VE]],"")</f>
        <v/>
      </c>
      <c r="AI316" s="78" t="str">
        <f>IF(Tableau1[[#This Row],[Type de réponse]]='Paramètre (masquer)'!$A$10,Tableau1[[#This Row],[Nuit
VE/SA]],"")</f>
        <v/>
      </c>
      <c r="AJ316" s="78" t="str">
        <f>IF(Tableau1[[#This Row],[Type de réponse]]='Paramètre (masquer)'!$A$10,Tableau1[[#This Row],[Nuit
SA/DI]],"")</f>
        <v/>
      </c>
      <c r="AK316" s="78" t="str">
        <f>IF(Tableau1[[#This Row],[Type de réponse]]='Paramètre (masquer)'!$A$10,Tableau1[[#This Row],[Nuit
DI/LU]],"")</f>
        <v/>
      </c>
      <c r="AL316" s="76" t="str">
        <f>IF(Tableau1[[#This Row],[Nuit
LU /MA]]="Oui",0,IF(Tableau1[[#This Row],[Nuit
LU /MA]]="Non",1,""))</f>
        <v/>
      </c>
      <c r="AM316" s="76" t="str">
        <f>IF(Tableau1[[#This Row],[Nuit
MA/ ME]]="Oui",0,IF(Tableau1[[#This Row],[Nuit
MA/ ME]]="Non",1,""))</f>
        <v/>
      </c>
      <c r="AN316" s="76" t="str">
        <f>IF(Tableau1[[#This Row],[Nuit
ME/ JE]]="Oui",0,IF(Tableau1[[#This Row],[Nuit
ME/ JE]]="Non",1,""))</f>
        <v/>
      </c>
      <c r="AO316" s="76" t="str">
        <f>IF(Tableau1[[#This Row],[Nuit JE/ VE]]="Oui",0,IF(Tableau1[[#This Row],[Nuit JE/ VE]]="Non",1,""))</f>
        <v/>
      </c>
      <c r="AP316" s="76" t="str">
        <f>IF(Tableau1[[#This Row],[Nuit
VE/ SA]]="Oui",0,IF(Tableau1[[#This Row],[Nuit
VE/ SA]]="Non",1,""))</f>
        <v/>
      </c>
      <c r="AQ316" s="76" t="str">
        <f>IF(Tableau1[[#This Row],[Nuit
SA/ DI]]="Oui",0,IF(Tableau1[[#This Row],[Nuit
SA/ DI]]="Non",1,""))</f>
        <v/>
      </c>
      <c r="AR316" s="76" t="str">
        <f>IF(Tableau1[[#This Row],[Nuit
DI/ LU]]="Oui",0,IF(Tableau1[[#This Row],[Nuit
DI/ LU]]="Non",1,""))</f>
        <v/>
      </c>
      <c r="AS316" s="76" t="str">
        <f>IF(Tableau1[[#This Row],[Type de réponse]]='Paramètre (masquer)'!$A$10,Tableau1[[#This Row],[FE]],"")</f>
        <v/>
      </c>
      <c r="AT316" s="76" t="str">
        <f>_xlfn.CONCAT(Tableau1[[#This Row],[LUN]:[DIM]])</f>
        <v/>
      </c>
      <c r="AU316" s="79"/>
      <c r="AV3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6" s="76" t="e">
        <f>Tableau1[[#This Row],[Nbre de nuits sur la période]]*Tableau1[[#This Row],[Nombre de train accédant / nuit *]]</f>
        <v>#VALUE!</v>
      </c>
      <c r="AY316" s="76" t="e">
        <f>Tableau1[[#This Row],[Uo voies - nuit]]*((59*400/1000)+5)</f>
        <v>#VALUE!</v>
      </c>
    </row>
    <row r="317" spans="1:51" ht="15.75">
      <c r="A317" s="51">
        <f t="shared" si="14"/>
        <v>304</v>
      </c>
      <c r="B317" s="85"/>
      <c r="C317" s="52" t="str">
        <f>IFERROR(VLOOKUP(Tableau1[[#This Row],[Site *
Un fichier Excel par DT]],Tableau7[[#All],[Nom de la gare]:[EIC]],5,FALSE),"")</f>
        <v/>
      </c>
      <c r="D317" s="77"/>
      <c r="E317" s="74"/>
      <c r="F317" s="74"/>
      <c r="G317" s="76"/>
      <c r="H317" s="72" t="str">
        <f>IF(Tableau1[[#This Row],[Régime d''utilisation (Quotidien ? Oui ou Non)]]="Oui","Oui","Non")</f>
        <v>Non</v>
      </c>
      <c r="I317" s="72" t="str">
        <f>IF(Tableau1[[#This Row],[Régime d''utilisation (Quotidien ? Oui ou Non)]]="Oui","Oui","Non")</f>
        <v>Non</v>
      </c>
      <c r="J317" s="72" t="str">
        <f>IF(Tableau1[[#This Row],[Régime d''utilisation (Quotidien ? Oui ou Non)]]="Oui","Oui","Non")</f>
        <v>Non</v>
      </c>
      <c r="K317" s="72" t="str">
        <f>IF(Tableau1[[#This Row],[Régime d''utilisation (Quotidien ? Oui ou Non)]]="Oui","Oui","Non")</f>
        <v>Non</v>
      </c>
      <c r="L317" s="72" t="str">
        <f>IF(Tableau1[[#This Row],[Régime d''utilisation (Quotidien ? Oui ou Non)]]="Oui","Oui","Non")</f>
        <v>Non</v>
      </c>
      <c r="M317" s="72" t="str">
        <f>IF(Tableau1[[#This Row],[Régime d''utilisation (Quotidien ? Oui ou Non)]]="Oui","Oui","Non")</f>
        <v>Non</v>
      </c>
      <c r="N317" s="72" t="str">
        <f>IF(Tableau1[[#This Row],[Régime d''utilisation (Quotidien ? Oui ou Non)]]="Oui","Oui","Non")</f>
        <v>Non</v>
      </c>
      <c r="O317" s="72" t="str">
        <f>IF(Tableau1[[#This Row],[Régime d''utilisation (Quotidien ? Oui ou Non)]]="Oui","Oui","Non")</f>
        <v>Non</v>
      </c>
      <c r="P317" s="76"/>
      <c r="Q317" s="76"/>
      <c r="R317" s="76"/>
      <c r="S317" s="52" t="str">
        <f t="shared" si="12"/>
        <v>Compris entre 00h00 et 5h00</v>
      </c>
      <c r="T317" s="76"/>
      <c r="U317" s="53" t="str">
        <f t="shared" si="13"/>
        <v>Voyageur</v>
      </c>
      <c r="V317" s="76"/>
      <c r="W317" s="76"/>
      <c r="X317" s="76"/>
      <c r="Y317" s="76"/>
      <c r="Z317" s="76"/>
      <c r="AA317" s="76"/>
      <c r="AB317" s="53">
        <f>400</f>
        <v>400</v>
      </c>
      <c r="AC317" s="78" t="str">
        <f>IF(Tableau1[[#This Row],[Type de réponse]]='Paramètre (masquer)'!$A$10,Tableau1[[#This Row],[Période de début *]],"")</f>
        <v/>
      </c>
      <c r="AD317" s="78" t="str">
        <f>IF(Tableau1[[#This Row],[Type de réponse]]='Paramètre (masquer)'!$A$10,Tableau1[[#This Row],[Période de fin *]],"")</f>
        <v/>
      </c>
      <c r="AE317" s="78" t="str">
        <f>IF(Tableau1[[#This Row],[Type de réponse]]='Paramètre (masquer)'!$A$10,Tableau1[[#This Row],[Nuit
LU/MA]],"")</f>
        <v/>
      </c>
      <c r="AF317" s="78" t="str">
        <f>IF(Tableau1[[#This Row],[Type de réponse]]='Paramètre (masquer)'!$A$10,Tableau1[[#This Row],[Nuit
MA/ME]],"")</f>
        <v/>
      </c>
      <c r="AG317" s="78" t="str">
        <f>IF(Tableau1[[#This Row],[Type de réponse]]='Paramètre (masquer)'!$A$10,Tableau1[[#This Row],[Nuit
ME/JE]],"")</f>
        <v/>
      </c>
      <c r="AH317" s="78" t="str">
        <f>IF(Tableau1[[#This Row],[Type de réponse]]='Paramètre (masquer)'!$A$10,Tableau1[[#This Row],[Nuit JE/VE]],"")</f>
        <v/>
      </c>
      <c r="AI317" s="78" t="str">
        <f>IF(Tableau1[[#This Row],[Type de réponse]]='Paramètre (masquer)'!$A$10,Tableau1[[#This Row],[Nuit
VE/SA]],"")</f>
        <v/>
      </c>
      <c r="AJ317" s="78" t="str">
        <f>IF(Tableau1[[#This Row],[Type de réponse]]='Paramètre (masquer)'!$A$10,Tableau1[[#This Row],[Nuit
SA/DI]],"")</f>
        <v/>
      </c>
      <c r="AK317" s="78" t="str">
        <f>IF(Tableau1[[#This Row],[Type de réponse]]='Paramètre (masquer)'!$A$10,Tableau1[[#This Row],[Nuit
DI/LU]],"")</f>
        <v/>
      </c>
      <c r="AL317" s="76" t="str">
        <f>IF(Tableau1[[#This Row],[Nuit
LU /MA]]="Oui",0,IF(Tableau1[[#This Row],[Nuit
LU /MA]]="Non",1,""))</f>
        <v/>
      </c>
      <c r="AM317" s="76" t="str">
        <f>IF(Tableau1[[#This Row],[Nuit
MA/ ME]]="Oui",0,IF(Tableau1[[#This Row],[Nuit
MA/ ME]]="Non",1,""))</f>
        <v/>
      </c>
      <c r="AN317" s="76" t="str">
        <f>IF(Tableau1[[#This Row],[Nuit
ME/ JE]]="Oui",0,IF(Tableau1[[#This Row],[Nuit
ME/ JE]]="Non",1,""))</f>
        <v/>
      </c>
      <c r="AO317" s="76" t="str">
        <f>IF(Tableau1[[#This Row],[Nuit JE/ VE]]="Oui",0,IF(Tableau1[[#This Row],[Nuit JE/ VE]]="Non",1,""))</f>
        <v/>
      </c>
      <c r="AP317" s="76" t="str">
        <f>IF(Tableau1[[#This Row],[Nuit
VE/ SA]]="Oui",0,IF(Tableau1[[#This Row],[Nuit
VE/ SA]]="Non",1,""))</f>
        <v/>
      </c>
      <c r="AQ317" s="76" t="str">
        <f>IF(Tableau1[[#This Row],[Nuit
SA/ DI]]="Oui",0,IF(Tableau1[[#This Row],[Nuit
SA/ DI]]="Non",1,""))</f>
        <v/>
      </c>
      <c r="AR317" s="76" t="str">
        <f>IF(Tableau1[[#This Row],[Nuit
DI/ LU]]="Oui",0,IF(Tableau1[[#This Row],[Nuit
DI/ LU]]="Non",1,""))</f>
        <v/>
      </c>
      <c r="AS317" s="76" t="str">
        <f>IF(Tableau1[[#This Row],[Type de réponse]]='Paramètre (masquer)'!$A$10,Tableau1[[#This Row],[FE]],"")</f>
        <v/>
      </c>
      <c r="AT317" s="76" t="str">
        <f>_xlfn.CONCAT(Tableau1[[#This Row],[LUN]:[DIM]])</f>
        <v/>
      </c>
      <c r="AU317" s="79"/>
      <c r="AV3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7" s="76" t="e">
        <f>Tableau1[[#This Row],[Nbre de nuits sur la période]]*Tableau1[[#This Row],[Nombre de train accédant / nuit *]]</f>
        <v>#VALUE!</v>
      </c>
      <c r="AY317" s="76" t="e">
        <f>Tableau1[[#This Row],[Uo voies - nuit]]*((59*400/1000)+5)</f>
        <v>#VALUE!</v>
      </c>
    </row>
    <row r="318" spans="1:51" ht="15.75">
      <c r="A318" s="51">
        <f t="shared" si="14"/>
        <v>305</v>
      </c>
      <c r="B318" s="85"/>
      <c r="C318" s="52" t="str">
        <f>IFERROR(VLOOKUP(Tableau1[[#This Row],[Site *
Un fichier Excel par DT]],Tableau7[[#All],[Nom de la gare]:[EIC]],5,FALSE),"")</f>
        <v/>
      </c>
      <c r="D318" s="77"/>
      <c r="E318" s="74"/>
      <c r="F318" s="74"/>
      <c r="G318" s="76"/>
      <c r="H318" s="72" t="str">
        <f>IF(Tableau1[[#This Row],[Régime d''utilisation (Quotidien ? Oui ou Non)]]="Oui","Oui","Non")</f>
        <v>Non</v>
      </c>
      <c r="I318" s="72" t="str">
        <f>IF(Tableau1[[#This Row],[Régime d''utilisation (Quotidien ? Oui ou Non)]]="Oui","Oui","Non")</f>
        <v>Non</v>
      </c>
      <c r="J318" s="72" t="str">
        <f>IF(Tableau1[[#This Row],[Régime d''utilisation (Quotidien ? Oui ou Non)]]="Oui","Oui","Non")</f>
        <v>Non</v>
      </c>
      <c r="K318" s="72" t="str">
        <f>IF(Tableau1[[#This Row],[Régime d''utilisation (Quotidien ? Oui ou Non)]]="Oui","Oui","Non")</f>
        <v>Non</v>
      </c>
      <c r="L318" s="72" t="str">
        <f>IF(Tableau1[[#This Row],[Régime d''utilisation (Quotidien ? Oui ou Non)]]="Oui","Oui","Non")</f>
        <v>Non</v>
      </c>
      <c r="M318" s="72" t="str">
        <f>IF(Tableau1[[#This Row],[Régime d''utilisation (Quotidien ? Oui ou Non)]]="Oui","Oui","Non")</f>
        <v>Non</v>
      </c>
      <c r="N318" s="72" t="str">
        <f>IF(Tableau1[[#This Row],[Régime d''utilisation (Quotidien ? Oui ou Non)]]="Oui","Oui","Non")</f>
        <v>Non</v>
      </c>
      <c r="O318" s="72" t="str">
        <f>IF(Tableau1[[#This Row],[Régime d''utilisation (Quotidien ? Oui ou Non)]]="Oui","Oui","Non")</f>
        <v>Non</v>
      </c>
      <c r="P318" s="76"/>
      <c r="Q318" s="76"/>
      <c r="R318" s="76"/>
      <c r="S318" s="52" t="str">
        <f t="shared" si="12"/>
        <v>Compris entre 00h00 et 5h00</v>
      </c>
      <c r="T318" s="76"/>
      <c r="U318" s="53" t="str">
        <f t="shared" si="13"/>
        <v>Voyageur</v>
      </c>
      <c r="V318" s="76"/>
      <c r="W318" s="76"/>
      <c r="X318" s="76"/>
      <c r="Y318" s="76"/>
      <c r="Z318" s="76"/>
      <c r="AA318" s="76"/>
      <c r="AB318" s="53">
        <f>400</f>
        <v>400</v>
      </c>
      <c r="AC318" s="78" t="str">
        <f>IF(Tableau1[[#This Row],[Type de réponse]]='Paramètre (masquer)'!$A$10,Tableau1[[#This Row],[Période de début *]],"")</f>
        <v/>
      </c>
      <c r="AD318" s="78" t="str">
        <f>IF(Tableau1[[#This Row],[Type de réponse]]='Paramètre (masquer)'!$A$10,Tableau1[[#This Row],[Période de fin *]],"")</f>
        <v/>
      </c>
      <c r="AE318" s="78" t="str">
        <f>IF(Tableau1[[#This Row],[Type de réponse]]='Paramètre (masquer)'!$A$10,Tableau1[[#This Row],[Nuit
LU/MA]],"")</f>
        <v/>
      </c>
      <c r="AF318" s="78" t="str">
        <f>IF(Tableau1[[#This Row],[Type de réponse]]='Paramètre (masquer)'!$A$10,Tableau1[[#This Row],[Nuit
MA/ME]],"")</f>
        <v/>
      </c>
      <c r="AG318" s="78" t="str">
        <f>IF(Tableau1[[#This Row],[Type de réponse]]='Paramètre (masquer)'!$A$10,Tableau1[[#This Row],[Nuit
ME/JE]],"")</f>
        <v/>
      </c>
      <c r="AH318" s="78" t="str">
        <f>IF(Tableau1[[#This Row],[Type de réponse]]='Paramètre (masquer)'!$A$10,Tableau1[[#This Row],[Nuit JE/VE]],"")</f>
        <v/>
      </c>
      <c r="AI318" s="78" t="str">
        <f>IF(Tableau1[[#This Row],[Type de réponse]]='Paramètre (masquer)'!$A$10,Tableau1[[#This Row],[Nuit
VE/SA]],"")</f>
        <v/>
      </c>
      <c r="AJ318" s="78" t="str">
        <f>IF(Tableau1[[#This Row],[Type de réponse]]='Paramètre (masquer)'!$A$10,Tableau1[[#This Row],[Nuit
SA/DI]],"")</f>
        <v/>
      </c>
      <c r="AK318" s="78" t="str">
        <f>IF(Tableau1[[#This Row],[Type de réponse]]='Paramètre (masquer)'!$A$10,Tableau1[[#This Row],[Nuit
DI/LU]],"")</f>
        <v/>
      </c>
      <c r="AL318" s="76" t="str">
        <f>IF(Tableau1[[#This Row],[Nuit
LU /MA]]="Oui",0,IF(Tableau1[[#This Row],[Nuit
LU /MA]]="Non",1,""))</f>
        <v/>
      </c>
      <c r="AM318" s="76" t="str">
        <f>IF(Tableau1[[#This Row],[Nuit
MA/ ME]]="Oui",0,IF(Tableau1[[#This Row],[Nuit
MA/ ME]]="Non",1,""))</f>
        <v/>
      </c>
      <c r="AN318" s="76" t="str">
        <f>IF(Tableau1[[#This Row],[Nuit
ME/ JE]]="Oui",0,IF(Tableau1[[#This Row],[Nuit
ME/ JE]]="Non",1,""))</f>
        <v/>
      </c>
      <c r="AO318" s="76" t="str">
        <f>IF(Tableau1[[#This Row],[Nuit JE/ VE]]="Oui",0,IF(Tableau1[[#This Row],[Nuit JE/ VE]]="Non",1,""))</f>
        <v/>
      </c>
      <c r="AP318" s="76" t="str">
        <f>IF(Tableau1[[#This Row],[Nuit
VE/ SA]]="Oui",0,IF(Tableau1[[#This Row],[Nuit
VE/ SA]]="Non",1,""))</f>
        <v/>
      </c>
      <c r="AQ318" s="76" t="str">
        <f>IF(Tableau1[[#This Row],[Nuit
SA/ DI]]="Oui",0,IF(Tableau1[[#This Row],[Nuit
SA/ DI]]="Non",1,""))</f>
        <v/>
      </c>
      <c r="AR318" s="76" t="str">
        <f>IF(Tableau1[[#This Row],[Nuit
DI/ LU]]="Oui",0,IF(Tableau1[[#This Row],[Nuit
DI/ LU]]="Non",1,""))</f>
        <v/>
      </c>
      <c r="AS318" s="76" t="str">
        <f>IF(Tableau1[[#This Row],[Type de réponse]]='Paramètre (masquer)'!$A$10,Tableau1[[#This Row],[FE]],"")</f>
        <v/>
      </c>
      <c r="AT318" s="76" t="str">
        <f>_xlfn.CONCAT(Tableau1[[#This Row],[LUN]:[DIM]])</f>
        <v/>
      </c>
      <c r="AU318" s="79"/>
      <c r="AV3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8" s="76" t="e">
        <f>Tableau1[[#This Row],[Nbre de nuits sur la période]]*Tableau1[[#This Row],[Nombre de train accédant / nuit *]]</f>
        <v>#VALUE!</v>
      </c>
      <c r="AY318" s="76" t="e">
        <f>Tableau1[[#This Row],[Uo voies - nuit]]*((59*400/1000)+5)</f>
        <v>#VALUE!</v>
      </c>
    </row>
    <row r="319" spans="1:51" ht="15.75">
      <c r="A319" s="51">
        <f t="shared" si="14"/>
        <v>306</v>
      </c>
      <c r="B319" s="85"/>
      <c r="C319" s="52" t="str">
        <f>IFERROR(VLOOKUP(Tableau1[[#This Row],[Site *
Un fichier Excel par DT]],Tableau7[[#All],[Nom de la gare]:[EIC]],5,FALSE),"")</f>
        <v/>
      </c>
      <c r="D319" s="77"/>
      <c r="E319" s="74"/>
      <c r="F319" s="74"/>
      <c r="G319" s="76"/>
      <c r="H319" s="72" t="str">
        <f>IF(Tableau1[[#This Row],[Régime d''utilisation (Quotidien ? Oui ou Non)]]="Oui","Oui","Non")</f>
        <v>Non</v>
      </c>
      <c r="I319" s="72" t="str">
        <f>IF(Tableau1[[#This Row],[Régime d''utilisation (Quotidien ? Oui ou Non)]]="Oui","Oui","Non")</f>
        <v>Non</v>
      </c>
      <c r="J319" s="72" t="str">
        <f>IF(Tableau1[[#This Row],[Régime d''utilisation (Quotidien ? Oui ou Non)]]="Oui","Oui","Non")</f>
        <v>Non</v>
      </c>
      <c r="K319" s="72" t="str">
        <f>IF(Tableau1[[#This Row],[Régime d''utilisation (Quotidien ? Oui ou Non)]]="Oui","Oui","Non")</f>
        <v>Non</v>
      </c>
      <c r="L319" s="72" t="str">
        <f>IF(Tableau1[[#This Row],[Régime d''utilisation (Quotidien ? Oui ou Non)]]="Oui","Oui","Non")</f>
        <v>Non</v>
      </c>
      <c r="M319" s="72" t="str">
        <f>IF(Tableau1[[#This Row],[Régime d''utilisation (Quotidien ? Oui ou Non)]]="Oui","Oui","Non")</f>
        <v>Non</v>
      </c>
      <c r="N319" s="72" t="str">
        <f>IF(Tableau1[[#This Row],[Régime d''utilisation (Quotidien ? Oui ou Non)]]="Oui","Oui","Non")</f>
        <v>Non</v>
      </c>
      <c r="O319" s="72" t="str">
        <f>IF(Tableau1[[#This Row],[Régime d''utilisation (Quotidien ? Oui ou Non)]]="Oui","Oui","Non")</f>
        <v>Non</v>
      </c>
      <c r="P319" s="76"/>
      <c r="Q319" s="76"/>
      <c r="R319" s="76"/>
      <c r="S319" s="52" t="str">
        <f t="shared" si="12"/>
        <v>Compris entre 00h00 et 5h00</v>
      </c>
      <c r="T319" s="76"/>
      <c r="U319" s="53" t="str">
        <f t="shared" si="13"/>
        <v>Voyageur</v>
      </c>
      <c r="V319" s="76"/>
      <c r="W319" s="76"/>
      <c r="X319" s="76"/>
      <c r="Y319" s="76"/>
      <c r="Z319" s="76"/>
      <c r="AA319" s="76"/>
      <c r="AB319" s="53">
        <f>400</f>
        <v>400</v>
      </c>
      <c r="AC319" s="78" t="str">
        <f>IF(Tableau1[[#This Row],[Type de réponse]]='Paramètre (masquer)'!$A$10,Tableau1[[#This Row],[Période de début *]],"")</f>
        <v/>
      </c>
      <c r="AD319" s="78" t="str">
        <f>IF(Tableau1[[#This Row],[Type de réponse]]='Paramètre (masquer)'!$A$10,Tableau1[[#This Row],[Période de fin *]],"")</f>
        <v/>
      </c>
      <c r="AE319" s="78" t="str">
        <f>IF(Tableau1[[#This Row],[Type de réponse]]='Paramètre (masquer)'!$A$10,Tableau1[[#This Row],[Nuit
LU/MA]],"")</f>
        <v/>
      </c>
      <c r="AF319" s="78" t="str">
        <f>IF(Tableau1[[#This Row],[Type de réponse]]='Paramètre (masquer)'!$A$10,Tableau1[[#This Row],[Nuit
MA/ME]],"")</f>
        <v/>
      </c>
      <c r="AG319" s="78" t="str">
        <f>IF(Tableau1[[#This Row],[Type de réponse]]='Paramètre (masquer)'!$A$10,Tableau1[[#This Row],[Nuit
ME/JE]],"")</f>
        <v/>
      </c>
      <c r="AH319" s="78" t="str">
        <f>IF(Tableau1[[#This Row],[Type de réponse]]='Paramètre (masquer)'!$A$10,Tableau1[[#This Row],[Nuit JE/VE]],"")</f>
        <v/>
      </c>
      <c r="AI319" s="78" t="str">
        <f>IF(Tableau1[[#This Row],[Type de réponse]]='Paramètre (masquer)'!$A$10,Tableau1[[#This Row],[Nuit
VE/SA]],"")</f>
        <v/>
      </c>
      <c r="AJ319" s="78" t="str">
        <f>IF(Tableau1[[#This Row],[Type de réponse]]='Paramètre (masquer)'!$A$10,Tableau1[[#This Row],[Nuit
SA/DI]],"")</f>
        <v/>
      </c>
      <c r="AK319" s="78" t="str">
        <f>IF(Tableau1[[#This Row],[Type de réponse]]='Paramètre (masquer)'!$A$10,Tableau1[[#This Row],[Nuit
DI/LU]],"")</f>
        <v/>
      </c>
      <c r="AL319" s="76" t="str">
        <f>IF(Tableau1[[#This Row],[Nuit
LU /MA]]="Oui",0,IF(Tableau1[[#This Row],[Nuit
LU /MA]]="Non",1,""))</f>
        <v/>
      </c>
      <c r="AM319" s="76" t="str">
        <f>IF(Tableau1[[#This Row],[Nuit
MA/ ME]]="Oui",0,IF(Tableau1[[#This Row],[Nuit
MA/ ME]]="Non",1,""))</f>
        <v/>
      </c>
      <c r="AN319" s="76" t="str">
        <f>IF(Tableau1[[#This Row],[Nuit
ME/ JE]]="Oui",0,IF(Tableau1[[#This Row],[Nuit
ME/ JE]]="Non",1,""))</f>
        <v/>
      </c>
      <c r="AO319" s="76" t="str">
        <f>IF(Tableau1[[#This Row],[Nuit JE/ VE]]="Oui",0,IF(Tableau1[[#This Row],[Nuit JE/ VE]]="Non",1,""))</f>
        <v/>
      </c>
      <c r="AP319" s="76" t="str">
        <f>IF(Tableau1[[#This Row],[Nuit
VE/ SA]]="Oui",0,IF(Tableau1[[#This Row],[Nuit
VE/ SA]]="Non",1,""))</f>
        <v/>
      </c>
      <c r="AQ319" s="76" t="str">
        <f>IF(Tableau1[[#This Row],[Nuit
SA/ DI]]="Oui",0,IF(Tableau1[[#This Row],[Nuit
SA/ DI]]="Non",1,""))</f>
        <v/>
      </c>
      <c r="AR319" s="76" t="str">
        <f>IF(Tableau1[[#This Row],[Nuit
DI/ LU]]="Oui",0,IF(Tableau1[[#This Row],[Nuit
DI/ LU]]="Non",1,""))</f>
        <v/>
      </c>
      <c r="AS319" s="76" t="str">
        <f>IF(Tableau1[[#This Row],[Type de réponse]]='Paramètre (masquer)'!$A$10,Tableau1[[#This Row],[FE]],"")</f>
        <v/>
      </c>
      <c r="AT319" s="76" t="str">
        <f>_xlfn.CONCAT(Tableau1[[#This Row],[LUN]:[DIM]])</f>
        <v/>
      </c>
      <c r="AU319" s="79"/>
      <c r="AV3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9" s="76" t="e">
        <f>Tableau1[[#This Row],[Nbre de nuits sur la période]]*Tableau1[[#This Row],[Nombre de train accédant / nuit *]]</f>
        <v>#VALUE!</v>
      </c>
      <c r="AY319" s="76" t="e">
        <f>Tableau1[[#This Row],[Uo voies - nuit]]*((59*400/1000)+5)</f>
        <v>#VALUE!</v>
      </c>
    </row>
    <row r="320" spans="1:51" ht="15.75">
      <c r="A320" s="51">
        <f t="shared" si="14"/>
        <v>307</v>
      </c>
      <c r="B320" s="85"/>
      <c r="C320" s="52" t="str">
        <f>IFERROR(VLOOKUP(Tableau1[[#This Row],[Site *
Un fichier Excel par DT]],Tableau7[[#All],[Nom de la gare]:[EIC]],5,FALSE),"")</f>
        <v/>
      </c>
      <c r="D320" s="77"/>
      <c r="E320" s="74"/>
      <c r="F320" s="74"/>
      <c r="G320" s="76"/>
      <c r="H320" s="72" t="str">
        <f>IF(Tableau1[[#This Row],[Régime d''utilisation (Quotidien ? Oui ou Non)]]="Oui","Oui","Non")</f>
        <v>Non</v>
      </c>
      <c r="I320" s="72" t="str">
        <f>IF(Tableau1[[#This Row],[Régime d''utilisation (Quotidien ? Oui ou Non)]]="Oui","Oui","Non")</f>
        <v>Non</v>
      </c>
      <c r="J320" s="72" t="str">
        <f>IF(Tableau1[[#This Row],[Régime d''utilisation (Quotidien ? Oui ou Non)]]="Oui","Oui","Non")</f>
        <v>Non</v>
      </c>
      <c r="K320" s="72" t="str">
        <f>IF(Tableau1[[#This Row],[Régime d''utilisation (Quotidien ? Oui ou Non)]]="Oui","Oui","Non")</f>
        <v>Non</v>
      </c>
      <c r="L320" s="72" t="str">
        <f>IF(Tableau1[[#This Row],[Régime d''utilisation (Quotidien ? Oui ou Non)]]="Oui","Oui","Non")</f>
        <v>Non</v>
      </c>
      <c r="M320" s="72" t="str">
        <f>IF(Tableau1[[#This Row],[Régime d''utilisation (Quotidien ? Oui ou Non)]]="Oui","Oui","Non")</f>
        <v>Non</v>
      </c>
      <c r="N320" s="72" t="str">
        <f>IF(Tableau1[[#This Row],[Régime d''utilisation (Quotidien ? Oui ou Non)]]="Oui","Oui","Non")</f>
        <v>Non</v>
      </c>
      <c r="O320" s="72" t="str">
        <f>IF(Tableau1[[#This Row],[Régime d''utilisation (Quotidien ? Oui ou Non)]]="Oui","Oui","Non")</f>
        <v>Non</v>
      </c>
      <c r="P320" s="76"/>
      <c r="Q320" s="76"/>
      <c r="R320" s="76"/>
      <c r="S320" s="52" t="str">
        <f t="shared" si="12"/>
        <v>Compris entre 00h00 et 5h00</v>
      </c>
      <c r="T320" s="76"/>
      <c r="U320" s="53" t="str">
        <f t="shared" si="13"/>
        <v>Voyageur</v>
      </c>
      <c r="V320" s="76"/>
      <c r="W320" s="76"/>
      <c r="X320" s="76"/>
      <c r="Y320" s="76"/>
      <c r="Z320" s="76"/>
      <c r="AA320" s="76"/>
      <c r="AB320" s="53">
        <f>400</f>
        <v>400</v>
      </c>
      <c r="AC320" s="78" t="str">
        <f>IF(Tableau1[[#This Row],[Type de réponse]]='Paramètre (masquer)'!$A$10,Tableau1[[#This Row],[Période de début *]],"")</f>
        <v/>
      </c>
      <c r="AD320" s="78" t="str">
        <f>IF(Tableau1[[#This Row],[Type de réponse]]='Paramètre (masquer)'!$A$10,Tableau1[[#This Row],[Période de fin *]],"")</f>
        <v/>
      </c>
      <c r="AE320" s="78" t="str">
        <f>IF(Tableau1[[#This Row],[Type de réponse]]='Paramètre (masquer)'!$A$10,Tableau1[[#This Row],[Nuit
LU/MA]],"")</f>
        <v/>
      </c>
      <c r="AF320" s="78" t="str">
        <f>IF(Tableau1[[#This Row],[Type de réponse]]='Paramètre (masquer)'!$A$10,Tableau1[[#This Row],[Nuit
MA/ME]],"")</f>
        <v/>
      </c>
      <c r="AG320" s="78" t="str">
        <f>IF(Tableau1[[#This Row],[Type de réponse]]='Paramètre (masquer)'!$A$10,Tableau1[[#This Row],[Nuit
ME/JE]],"")</f>
        <v/>
      </c>
      <c r="AH320" s="78" t="str">
        <f>IF(Tableau1[[#This Row],[Type de réponse]]='Paramètre (masquer)'!$A$10,Tableau1[[#This Row],[Nuit JE/VE]],"")</f>
        <v/>
      </c>
      <c r="AI320" s="78" t="str">
        <f>IF(Tableau1[[#This Row],[Type de réponse]]='Paramètre (masquer)'!$A$10,Tableau1[[#This Row],[Nuit
VE/SA]],"")</f>
        <v/>
      </c>
      <c r="AJ320" s="78" t="str">
        <f>IF(Tableau1[[#This Row],[Type de réponse]]='Paramètre (masquer)'!$A$10,Tableau1[[#This Row],[Nuit
SA/DI]],"")</f>
        <v/>
      </c>
      <c r="AK320" s="78" t="str">
        <f>IF(Tableau1[[#This Row],[Type de réponse]]='Paramètre (masquer)'!$A$10,Tableau1[[#This Row],[Nuit
DI/LU]],"")</f>
        <v/>
      </c>
      <c r="AL320" s="76" t="str">
        <f>IF(Tableau1[[#This Row],[Nuit
LU /MA]]="Oui",0,IF(Tableau1[[#This Row],[Nuit
LU /MA]]="Non",1,""))</f>
        <v/>
      </c>
      <c r="AM320" s="76" t="str">
        <f>IF(Tableau1[[#This Row],[Nuit
MA/ ME]]="Oui",0,IF(Tableau1[[#This Row],[Nuit
MA/ ME]]="Non",1,""))</f>
        <v/>
      </c>
      <c r="AN320" s="76" t="str">
        <f>IF(Tableau1[[#This Row],[Nuit
ME/ JE]]="Oui",0,IF(Tableau1[[#This Row],[Nuit
ME/ JE]]="Non",1,""))</f>
        <v/>
      </c>
      <c r="AO320" s="76" t="str">
        <f>IF(Tableau1[[#This Row],[Nuit JE/ VE]]="Oui",0,IF(Tableau1[[#This Row],[Nuit JE/ VE]]="Non",1,""))</f>
        <v/>
      </c>
      <c r="AP320" s="76" t="str">
        <f>IF(Tableau1[[#This Row],[Nuit
VE/ SA]]="Oui",0,IF(Tableau1[[#This Row],[Nuit
VE/ SA]]="Non",1,""))</f>
        <v/>
      </c>
      <c r="AQ320" s="76" t="str">
        <f>IF(Tableau1[[#This Row],[Nuit
SA/ DI]]="Oui",0,IF(Tableau1[[#This Row],[Nuit
SA/ DI]]="Non",1,""))</f>
        <v/>
      </c>
      <c r="AR320" s="76" t="str">
        <f>IF(Tableau1[[#This Row],[Nuit
DI/ LU]]="Oui",0,IF(Tableau1[[#This Row],[Nuit
DI/ LU]]="Non",1,""))</f>
        <v/>
      </c>
      <c r="AS320" s="76" t="str">
        <f>IF(Tableau1[[#This Row],[Type de réponse]]='Paramètre (masquer)'!$A$10,Tableau1[[#This Row],[FE]],"")</f>
        <v/>
      </c>
      <c r="AT320" s="76" t="str">
        <f>_xlfn.CONCAT(Tableau1[[#This Row],[LUN]:[DIM]])</f>
        <v/>
      </c>
      <c r="AU320" s="79"/>
      <c r="AV3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0" s="76" t="e">
        <f>Tableau1[[#This Row],[Nbre de nuits sur la période]]*Tableau1[[#This Row],[Nombre de train accédant / nuit *]]</f>
        <v>#VALUE!</v>
      </c>
      <c r="AY320" s="76" t="e">
        <f>Tableau1[[#This Row],[Uo voies - nuit]]*((59*400/1000)+5)</f>
        <v>#VALUE!</v>
      </c>
    </row>
    <row r="321" spans="1:51" ht="15.75">
      <c r="A321" s="51">
        <f t="shared" si="14"/>
        <v>308</v>
      </c>
      <c r="B321" s="85"/>
      <c r="C321" s="52" t="str">
        <f>IFERROR(VLOOKUP(Tableau1[[#This Row],[Site *
Un fichier Excel par DT]],Tableau7[[#All],[Nom de la gare]:[EIC]],5,FALSE),"")</f>
        <v/>
      </c>
      <c r="D321" s="77"/>
      <c r="E321" s="74"/>
      <c r="F321" s="74"/>
      <c r="G321" s="76"/>
      <c r="H321" s="72" t="str">
        <f>IF(Tableau1[[#This Row],[Régime d''utilisation (Quotidien ? Oui ou Non)]]="Oui","Oui","Non")</f>
        <v>Non</v>
      </c>
      <c r="I321" s="72" t="str">
        <f>IF(Tableau1[[#This Row],[Régime d''utilisation (Quotidien ? Oui ou Non)]]="Oui","Oui","Non")</f>
        <v>Non</v>
      </c>
      <c r="J321" s="72" t="str">
        <f>IF(Tableau1[[#This Row],[Régime d''utilisation (Quotidien ? Oui ou Non)]]="Oui","Oui","Non")</f>
        <v>Non</v>
      </c>
      <c r="K321" s="72" t="str">
        <f>IF(Tableau1[[#This Row],[Régime d''utilisation (Quotidien ? Oui ou Non)]]="Oui","Oui","Non")</f>
        <v>Non</v>
      </c>
      <c r="L321" s="72" t="str">
        <f>IF(Tableau1[[#This Row],[Régime d''utilisation (Quotidien ? Oui ou Non)]]="Oui","Oui","Non")</f>
        <v>Non</v>
      </c>
      <c r="M321" s="72" t="str">
        <f>IF(Tableau1[[#This Row],[Régime d''utilisation (Quotidien ? Oui ou Non)]]="Oui","Oui","Non")</f>
        <v>Non</v>
      </c>
      <c r="N321" s="72" t="str">
        <f>IF(Tableau1[[#This Row],[Régime d''utilisation (Quotidien ? Oui ou Non)]]="Oui","Oui","Non")</f>
        <v>Non</v>
      </c>
      <c r="O321" s="72" t="str">
        <f>IF(Tableau1[[#This Row],[Régime d''utilisation (Quotidien ? Oui ou Non)]]="Oui","Oui","Non")</f>
        <v>Non</v>
      </c>
      <c r="P321" s="76"/>
      <c r="Q321" s="76"/>
      <c r="R321" s="76"/>
      <c r="S321" s="52" t="str">
        <f t="shared" si="12"/>
        <v>Compris entre 00h00 et 5h00</v>
      </c>
      <c r="T321" s="76"/>
      <c r="U321" s="53" t="str">
        <f t="shared" si="13"/>
        <v>Voyageur</v>
      </c>
      <c r="V321" s="76"/>
      <c r="W321" s="76"/>
      <c r="X321" s="76"/>
      <c r="Y321" s="76"/>
      <c r="Z321" s="76"/>
      <c r="AA321" s="76"/>
      <c r="AB321" s="53">
        <f>400</f>
        <v>400</v>
      </c>
      <c r="AC321" s="78" t="str">
        <f>IF(Tableau1[[#This Row],[Type de réponse]]='Paramètre (masquer)'!$A$10,Tableau1[[#This Row],[Période de début *]],"")</f>
        <v/>
      </c>
      <c r="AD321" s="78" t="str">
        <f>IF(Tableau1[[#This Row],[Type de réponse]]='Paramètre (masquer)'!$A$10,Tableau1[[#This Row],[Période de fin *]],"")</f>
        <v/>
      </c>
      <c r="AE321" s="78" t="str">
        <f>IF(Tableau1[[#This Row],[Type de réponse]]='Paramètre (masquer)'!$A$10,Tableau1[[#This Row],[Nuit
LU/MA]],"")</f>
        <v/>
      </c>
      <c r="AF321" s="78" t="str">
        <f>IF(Tableau1[[#This Row],[Type de réponse]]='Paramètre (masquer)'!$A$10,Tableau1[[#This Row],[Nuit
MA/ME]],"")</f>
        <v/>
      </c>
      <c r="AG321" s="78" t="str">
        <f>IF(Tableau1[[#This Row],[Type de réponse]]='Paramètre (masquer)'!$A$10,Tableau1[[#This Row],[Nuit
ME/JE]],"")</f>
        <v/>
      </c>
      <c r="AH321" s="78" t="str">
        <f>IF(Tableau1[[#This Row],[Type de réponse]]='Paramètre (masquer)'!$A$10,Tableau1[[#This Row],[Nuit JE/VE]],"")</f>
        <v/>
      </c>
      <c r="AI321" s="78" t="str">
        <f>IF(Tableau1[[#This Row],[Type de réponse]]='Paramètre (masquer)'!$A$10,Tableau1[[#This Row],[Nuit
VE/SA]],"")</f>
        <v/>
      </c>
      <c r="AJ321" s="78" t="str">
        <f>IF(Tableau1[[#This Row],[Type de réponse]]='Paramètre (masquer)'!$A$10,Tableau1[[#This Row],[Nuit
SA/DI]],"")</f>
        <v/>
      </c>
      <c r="AK321" s="78" t="str">
        <f>IF(Tableau1[[#This Row],[Type de réponse]]='Paramètre (masquer)'!$A$10,Tableau1[[#This Row],[Nuit
DI/LU]],"")</f>
        <v/>
      </c>
      <c r="AL321" s="76" t="str">
        <f>IF(Tableau1[[#This Row],[Nuit
LU /MA]]="Oui",0,IF(Tableau1[[#This Row],[Nuit
LU /MA]]="Non",1,""))</f>
        <v/>
      </c>
      <c r="AM321" s="76" t="str">
        <f>IF(Tableau1[[#This Row],[Nuit
MA/ ME]]="Oui",0,IF(Tableau1[[#This Row],[Nuit
MA/ ME]]="Non",1,""))</f>
        <v/>
      </c>
      <c r="AN321" s="76" t="str">
        <f>IF(Tableau1[[#This Row],[Nuit
ME/ JE]]="Oui",0,IF(Tableau1[[#This Row],[Nuit
ME/ JE]]="Non",1,""))</f>
        <v/>
      </c>
      <c r="AO321" s="76" t="str">
        <f>IF(Tableau1[[#This Row],[Nuit JE/ VE]]="Oui",0,IF(Tableau1[[#This Row],[Nuit JE/ VE]]="Non",1,""))</f>
        <v/>
      </c>
      <c r="AP321" s="76" t="str">
        <f>IF(Tableau1[[#This Row],[Nuit
VE/ SA]]="Oui",0,IF(Tableau1[[#This Row],[Nuit
VE/ SA]]="Non",1,""))</f>
        <v/>
      </c>
      <c r="AQ321" s="76" t="str">
        <f>IF(Tableau1[[#This Row],[Nuit
SA/ DI]]="Oui",0,IF(Tableau1[[#This Row],[Nuit
SA/ DI]]="Non",1,""))</f>
        <v/>
      </c>
      <c r="AR321" s="76" t="str">
        <f>IF(Tableau1[[#This Row],[Nuit
DI/ LU]]="Oui",0,IF(Tableau1[[#This Row],[Nuit
DI/ LU]]="Non",1,""))</f>
        <v/>
      </c>
      <c r="AS321" s="76" t="str">
        <f>IF(Tableau1[[#This Row],[Type de réponse]]='Paramètre (masquer)'!$A$10,Tableau1[[#This Row],[FE]],"")</f>
        <v/>
      </c>
      <c r="AT321" s="76" t="str">
        <f>_xlfn.CONCAT(Tableau1[[#This Row],[LUN]:[DIM]])</f>
        <v/>
      </c>
      <c r="AU321" s="79"/>
      <c r="AV3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1" s="76" t="e">
        <f>Tableau1[[#This Row],[Nbre de nuits sur la période]]*Tableau1[[#This Row],[Nombre de train accédant / nuit *]]</f>
        <v>#VALUE!</v>
      </c>
      <c r="AY321" s="76" t="e">
        <f>Tableau1[[#This Row],[Uo voies - nuit]]*((59*400/1000)+5)</f>
        <v>#VALUE!</v>
      </c>
    </row>
    <row r="322" spans="1:51" ht="15.75">
      <c r="A322" s="51">
        <f t="shared" si="14"/>
        <v>309</v>
      </c>
      <c r="B322" s="85"/>
      <c r="C322" s="52" t="str">
        <f>IFERROR(VLOOKUP(Tableau1[[#This Row],[Site *
Un fichier Excel par DT]],Tableau7[[#All],[Nom de la gare]:[EIC]],5,FALSE),"")</f>
        <v/>
      </c>
      <c r="D322" s="77"/>
      <c r="E322" s="74"/>
      <c r="F322" s="74"/>
      <c r="G322" s="76"/>
      <c r="H322" s="72" t="str">
        <f>IF(Tableau1[[#This Row],[Régime d''utilisation (Quotidien ? Oui ou Non)]]="Oui","Oui","Non")</f>
        <v>Non</v>
      </c>
      <c r="I322" s="72" t="str">
        <f>IF(Tableau1[[#This Row],[Régime d''utilisation (Quotidien ? Oui ou Non)]]="Oui","Oui","Non")</f>
        <v>Non</v>
      </c>
      <c r="J322" s="72" t="str">
        <f>IF(Tableau1[[#This Row],[Régime d''utilisation (Quotidien ? Oui ou Non)]]="Oui","Oui","Non")</f>
        <v>Non</v>
      </c>
      <c r="K322" s="72" t="str">
        <f>IF(Tableau1[[#This Row],[Régime d''utilisation (Quotidien ? Oui ou Non)]]="Oui","Oui","Non")</f>
        <v>Non</v>
      </c>
      <c r="L322" s="72" t="str">
        <f>IF(Tableau1[[#This Row],[Régime d''utilisation (Quotidien ? Oui ou Non)]]="Oui","Oui","Non")</f>
        <v>Non</v>
      </c>
      <c r="M322" s="72" t="str">
        <f>IF(Tableau1[[#This Row],[Régime d''utilisation (Quotidien ? Oui ou Non)]]="Oui","Oui","Non")</f>
        <v>Non</v>
      </c>
      <c r="N322" s="72" t="str">
        <f>IF(Tableau1[[#This Row],[Régime d''utilisation (Quotidien ? Oui ou Non)]]="Oui","Oui","Non")</f>
        <v>Non</v>
      </c>
      <c r="O322" s="72" t="str">
        <f>IF(Tableau1[[#This Row],[Régime d''utilisation (Quotidien ? Oui ou Non)]]="Oui","Oui","Non")</f>
        <v>Non</v>
      </c>
      <c r="P322" s="76"/>
      <c r="Q322" s="76"/>
      <c r="R322" s="76"/>
      <c r="S322" s="52" t="str">
        <f t="shared" si="12"/>
        <v>Compris entre 00h00 et 5h00</v>
      </c>
      <c r="T322" s="76"/>
      <c r="U322" s="53" t="str">
        <f t="shared" si="13"/>
        <v>Voyageur</v>
      </c>
      <c r="V322" s="76"/>
      <c r="W322" s="76"/>
      <c r="X322" s="76"/>
      <c r="Y322" s="76"/>
      <c r="Z322" s="76"/>
      <c r="AA322" s="76"/>
      <c r="AB322" s="53">
        <f>400</f>
        <v>400</v>
      </c>
      <c r="AC322" s="78" t="str">
        <f>IF(Tableau1[[#This Row],[Type de réponse]]='Paramètre (masquer)'!$A$10,Tableau1[[#This Row],[Période de début *]],"")</f>
        <v/>
      </c>
      <c r="AD322" s="78" t="str">
        <f>IF(Tableau1[[#This Row],[Type de réponse]]='Paramètre (masquer)'!$A$10,Tableau1[[#This Row],[Période de fin *]],"")</f>
        <v/>
      </c>
      <c r="AE322" s="78" t="str">
        <f>IF(Tableau1[[#This Row],[Type de réponse]]='Paramètre (masquer)'!$A$10,Tableau1[[#This Row],[Nuit
LU/MA]],"")</f>
        <v/>
      </c>
      <c r="AF322" s="78" t="str">
        <f>IF(Tableau1[[#This Row],[Type de réponse]]='Paramètre (masquer)'!$A$10,Tableau1[[#This Row],[Nuit
MA/ME]],"")</f>
        <v/>
      </c>
      <c r="AG322" s="78" t="str">
        <f>IF(Tableau1[[#This Row],[Type de réponse]]='Paramètre (masquer)'!$A$10,Tableau1[[#This Row],[Nuit
ME/JE]],"")</f>
        <v/>
      </c>
      <c r="AH322" s="78" t="str">
        <f>IF(Tableau1[[#This Row],[Type de réponse]]='Paramètre (masquer)'!$A$10,Tableau1[[#This Row],[Nuit JE/VE]],"")</f>
        <v/>
      </c>
      <c r="AI322" s="78" t="str">
        <f>IF(Tableau1[[#This Row],[Type de réponse]]='Paramètre (masquer)'!$A$10,Tableau1[[#This Row],[Nuit
VE/SA]],"")</f>
        <v/>
      </c>
      <c r="AJ322" s="78" t="str">
        <f>IF(Tableau1[[#This Row],[Type de réponse]]='Paramètre (masquer)'!$A$10,Tableau1[[#This Row],[Nuit
SA/DI]],"")</f>
        <v/>
      </c>
      <c r="AK322" s="78" t="str">
        <f>IF(Tableau1[[#This Row],[Type de réponse]]='Paramètre (masquer)'!$A$10,Tableau1[[#This Row],[Nuit
DI/LU]],"")</f>
        <v/>
      </c>
      <c r="AL322" s="76" t="str">
        <f>IF(Tableau1[[#This Row],[Nuit
LU /MA]]="Oui",0,IF(Tableau1[[#This Row],[Nuit
LU /MA]]="Non",1,""))</f>
        <v/>
      </c>
      <c r="AM322" s="76" t="str">
        <f>IF(Tableau1[[#This Row],[Nuit
MA/ ME]]="Oui",0,IF(Tableau1[[#This Row],[Nuit
MA/ ME]]="Non",1,""))</f>
        <v/>
      </c>
      <c r="AN322" s="76" t="str">
        <f>IF(Tableau1[[#This Row],[Nuit
ME/ JE]]="Oui",0,IF(Tableau1[[#This Row],[Nuit
ME/ JE]]="Non",1,""))</f>
        <v/>
      </c>
      <c r="AO322" s="76" t="str">
        <f>IF(Tableau1[[#This Row],[Nuit JE/ VE]]="Oui",0,IF(Tableau1[[#This Row],[Nuit JE/ VE]]="Non",1,""))</f>
        <v/>
      </c>
      <c r="AP322" s="76" t="str">
        <f>IF(Tableau1[[#This Row],[Nuit
VE/ SA]]="Oui",0,IF(Tableau1[[#This Row],[Nuit
VE/ SA]]="Non",1,""))</f>
        <v/>
      </c>
      <c r="AQ322" s="76" t="str">
        <f>IF(Tableau1[[#This Row],[Nuit
SA/ DI]]="Oui",0,IF(Tableau1[[#This Row],[Nuit
SA/ DI]]="Non",1,""))</f>
        <v/>
      </c>
      <c r="AR322" s="76" t="str">
        <f>IF(Tableau1[[#This Row],[Nuit
DI/ LU]]="Oui",0,IF(Tableau1[[#This Row],[Nuit
DI/ LU]]="Non",1,""))</f>
        <v/>
      </c>
      <c r="AS322" s="76" t="str">
        <f>IF(Tableau1[[#This Row],[Type de réponse]]='Paramètre (masquer)'!$A$10,Tableau1[[#This Row],[FE]],"")</f>
        <v/>
      </c>
      <c r="AT322" s="76" t="str">
        <f>_xlfn.CONCAT(Tableau1[[#This Row],[LUN]:[DIM]])</f>
        <v/>
      </c>
      <c r="AU322" s="79"/>
      <c r="AV3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2" s="76" t="e">
        <f>Tableau1[[#This Row],[Nbre de nuits sur la période]]*Tableau1[[#This Row],[Nombre de train accédant / nuit *]]</f>
        <v>#VALUE!</v>
      </c>
      <c r="AY322" s="76" t="e">
        <f>Tableau1[[#This Row],[Uo voies - nuit]]*((59*400/1000)+5)</f>
        <v>#VALUE!</v>
      </c>
    </row>
    <row r="323" spans="1:51" ht="15.75">
      <c r="A323" s="51">
        <f t="shared" si="14"/>
        <v>310</v>
      </c>
      <c r="B323" s="85"/>
      <c r="C323" s="52" t="str">
        <f>IFERROR(VLOOKUP(Tableau1[[#This Row],[Site *
Un fichier Excel par DT]],Tableau7[[#All],[Nom de la gare]:[EIC]],5,FALSE),"")</f>
        <v/>
      </c>
      <c r="D323" s="77"/>
      <c r="E323" s="74"/>
      <c r="F323" s="74"/>
      <c r="G323" s="76"/>
      <c r="H323" s="72" t="str">
        <f>IF(Tableau1[[#This Row],[Régime d''utilisation (Quotidien ? Oui ou Non)]]="Oui","Oui","Non")</f>
        <v>Non</v>
      </c>
      <c r="I323" s="72" t="str">
        <f>IF(Tableau1[[#This Row],[Régime d''utilisation (Quotidien ? Oui ou Non)]]="Oui","Oui","Non")</f>
        <v>Non</v>
      </c>
      <c r="J323" s="72" t="str">
        <f>IF(Tableau1[[#This Row],[Régime d''utilisation (Quotidien ? Oui ou Non)]]="Oui","Oui","Non")</f>
        <v>Non</v>
      </c>
      <c r="K323" s="72" t="str">
        <f>IF(Tableau1[[#This Row],[Régime d''utilisation (Quotidien ? Oui ou Non)]]="Oui","Oui","Non")</f>
        <v>Non</v>
      </c>
      <c r="L323" s="72" t="str">
        <f>IF(Tableau1[[#This Row],[Régime d''utilisation (Quotidien ? Oui ou Non)]]="Oui","Oui","Non")</f>
        <v>Non</v>
      </c>
      <c r="M323" s="72" t="str">
        <f>IF(Tableau1[[#This Row],[Régime d''utilisation (Quotidien ? Oui ou Non)]]="Oui","Oui","Non")</f>
        <v>Non</v>
      </c>
      <c r="N323" s="72" t="str">
        <f>IF(Tableau1[[#This Row],[Régime d''utilisation (Quotidien ? Oui ou Non)]]="Oui","Oui","Non")</f>
        <v>Non</v>
      </c>
      <c r="O323" s="72" t="str">
        <f>IF(Tableau1[[#This Row],[Régime d''utilisation (Quotidien ? Oui ou Non)]]="Oui","Oui","Non")</f>
        <v>Non</v>
      </c>
      <c r="P323" s="76"/>
      <c r="Q323" s="76"/>
      <c r="R323" s="76"/>
      <c r="S323" s="52" t="str">
        <f t="shared" si="12"/>
        <v>Compris entre 00h00 et 5h00</v>
      </c>
      <c r="T323" s="76"/>
      <c r="U323" s="53" t="str">
        <f t="shared" si="13"/>
        <v>Voyageur</v>
      </c>
      <c r="V323" s="76"/>
      <c r="W323" s="76"/>
      <c r="X323" s="76"/>
      <c r="Y323" s="76"/>
      <c r="Z323" s="76"/>
      <c r="AA323" s="76"/>
      <c r="AB323" s="53">
        <f>400</f>
        <v>400</v>
      </c>
      <c r="AC323" s="78" t="str">
        <f>IF(Tableau1[[#This Row],[Type de réponse]]='Paramètre (masquer)'!$A$10,Tableau1[[#This Row],[Période de début *]],"")</f>
        <v/>
      </c>
      <c r="AD323" s="78" t="str">
        <f>IF(Tableau1[[#This Row],[Type de réponse]]='Paramètre (masquer)'!$A$10,Tableau1[[#This Row],[Période de fin *]],"")</f>
        <v/>
      </c>
      <c r="AE323" s="78" t="str">
        <f>IF(Tableau1[[#This Row],[Type de réponse]]='Paramètre (masquer)'!$A$10,Tableau1[[#This Row],[Nuit
LU/MA]],"")</f>
        <v/>
      </c>
      <c r="AF323" s="78" t="str">
        <f>IF(Tableau1[[#This Row],[Type de réponse]]='Paramètre (masquer)'!$A$10,Tableau1[[#This Row],[Nuit
MA/ME]],"")</f>
        <v/>
      </c>
      <c r="AG323" s="78" t="str">
        <f>IF(Tableau1[[#This Row],[Type de réponse]]='Paramètre (masquer)'!$A$10,Tableau1[[#This Row],[Nuit
ME/JE]],"")</f>
        <v/>
      </c>
      <c r="AH323" s="78" t="str">
        <f>IF(Tableau1[[#This Row],[Type de réponse]]='Paramètre (masquer)'!$A$10,Tableau1[[#This Row],[Nuit JE/VE]],"")</f>
        <v/>
      </c>
      <c r="AI323" s="78" t="str">
        <f>IF(Tableau1[[#This Row],[Type de réponse]]='Paramètre (masquer)'!$A$10,Tableau1[[#This Row],[Nuit
VE/SA]],"")</f>
        <v/>
      </c>
      <c r="AJ323" s="78" t="str">
        <f>IF(Tableau1[[#This Row],[Type de réponse]]='Paramètre (masquer)'!$A$10,Tableau1[[#This Row],[Nuit
SA/DI]],"")</f>
        <v/>
      </c>
      <c r="AK323" s="78" t="str">
        <f>IF(Tableau1[[#This Row],[Type de réponse]]='Paramètre (masquer)'!$A$10,Tableau1[[#This Row],[Nuit
DI/LU]],"")</f>
        <v/>
      </c>
      <c r="AL323" s="76" t="str">
        <f>IF(Tableau1[[#This Row],[Nuit
LU /MA]]="Oui",0,IF(Tableau1[[#This Row],[Nuit
LU /MA]]="Non",1,""))</f>
        <v/>
      </c>
      <c r="AM323" s="76" t="str">
        <f>IF(Tableau1[[#This Row],[Nuit
MA/ ME]]="Oui",0,IF(Tableau1[[#This Row],[Nuit
MA/ ME]]="Non",1,""))</f>
        <v/>
      </c>
      <c r="AN323" s="76" t="str">
        <f>IF(Tableau1[[#This Row],[Nuit
ME/ JE]]="Oui",0,IF(Tableau1[[#This Row],[Nuit
ME/ JE]]="Non",1,""))</f>
        <v/>
      </c>
      <c r="AO323" s="76" t="str">
        <f>IF(Tableau1[[#This Row],[Nuit JE/ VE]]="Oui",0,IF(Tableau1[[#This Row],[Nuit JE/ VE]]="Non",1,""))</f>
        <v/>
      </c>
      <c r="AP323" s="76" t="str">
        <f>IF(Tableau1[[#This Row],[Nuit
VE/ SA]]="Oui",0,IF(Tableau1[[#This Row],[Nuit
VE/ SA]]="Non",1,""))</f>
        <v/>
      </c>
      <c r="AQ323" s="76" t="str">
        <f>IF(Tableau1[[#This Row],[Nuit
SA/ DI]]="Oui",0,IF(Tableau1[[#This Row],[Nuit
SA/ DI]]="Non",1,""))</f>
        <v/>
      </c>
      <c r="AR323" s="76" t="str">
        <f>IF(Tableau1[[#This Row],[Nuit
DI/ LU]]="Oui",0,IF(Tableau1[[#This Row],[Nuit
DI/ LU]]="Non",1,""))</f>
        <v/>
      </c>
      <c r="AS323" s="76" t="str">
        <f>IF(Tableau1[[#This Row],[Type de réponse]]='Paramètre (masquer)'!$A$10,Tableau1[[#This Row],[FE]],"")</f>
        <v/>
      </c>
      <c r="AT323" s="76" t="str">
        <f>_xlfn.CONCAT(Tableau1[[#This Row],[LUN]:[DIM]])</f>
        <v/>
      </c>
      <c r="AU323" s="79"/>
      <c r="AV3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3" s="76" t="e">
        <f>Tableau1[[#This Row],[Nbre de nuits sur la période]]*Tableau1[[#This Row],[Nombre de train accédant / nuit *]]</f>
        <v>#VALUE!</v>
      </c>
      <c r="AY323" s="76" t="e">
        <f>Tableau1[[#This Row],[Uo voies - nuit]]*((59*400/1000)+5)</f>
        <v>#VALUE!</v>
      </c>
    </row>
    <row r="324" spans="1:51" ht="15.75">
      <c r="A324" s="51">
        <f t="shared" si="14"/>
        <v>311</v>
      </c>
      <c r="B324" s="85"/>
      <c r="C324" s="52" t="str">
        <f>IFERROR(VLOOKUP(Tableau1[[#This Row],[Site *
Un fichier Excel par DT]],Tableau7[[#All],[Nom de la gare]:[EIC]],5,FALSE),"")</f>
        <v/>
      </c>
      <c r="D324" s="77"/>
      <c r="E324" s="74"/>
      <c r="F324" s="74"/>
      <c r="G324" s="76"/>
      <c r="H324" s="72" t="str">
        <f>IF(Tableau1[[#This Row],[Régime d''utilisation (Quotidien ? Oui ou Non)]]="Oui","Oui","Non")</f>
        <v>Non</v>
      </c>
      <c r="I324" s="72" t="str">
        <f>IF(Tableau1[[#This Row],[Régime d''utilisation (Quotidien ? Oui ou Non)]]="Oui","Oui","Non")</f>
        <v>Non</v>
      </c>
      <c r="J324" s="72" t="str">
        <f>IF(Tableau1[[#This Row],[Régime d''utilisation (Quotidien ? Oui ou Non)]]="Oui","Oui","Non")</f>
        <v>Non</v>
      </c>
      <c r="K324" s="72" t="str">
        <f>IF(Tableau1[[#This Row],[Régime d''utilisation (Quotidien ? Oui ou Non)]]="Oui","Oui","Non")</f>
        <v>Non</v>
      </c>
      <c r="L324" s="72" t="str">
        <f>IF(Tableau1[[#This Row],[Régime d''utilisation (Quotidien ? Oui ou Non)]]="Oui","Oui","Non")</f>
        <v>Non</v>
      </c>
      <c r="M324" s="72" t="str">
        <f>IF(Tableau1[[#This Row],[Régime d''utilisation (Quotidien ? Oui ou Non)]]="Oui","Oui","Non")</f>
        <v>Non</v>
      </c>
      <c r="N324" s="72" t="str">
        <f>IF(Tableau1[[#This Row],[Régime d''utilisation (Quotidien ? Oui ou Non)]]="Oui","Oui","Non")</f>
        <v>Non</v>
      </c>
      <c r="O324" s="72" t="str">
        <f>IF(Tableau1[[#This Row],[Régime d''utilisation (Quotidien ? Oui ou Non)]]="Oui","Oui","Non")</f>
        <v>Non</v>
      </c>
      <c r="P324" s="76"/>
      <c r="Q324" s="76"/>
      <c r="R324" s="76"/>
      <c r="S324" s="52" t="str">
        <f t="shared" si="12"/>
        <v>Compris entre 00h00 et 5h00</v>
      </c>
      <c r="T324" s="76"/>
      <c r="U324" s="53" t="str">
        <f t="shared" si="13"/>
        <v>Voyageur</v>
      </c>
      <c r="V324" s="76"/>
      <c r="W324" s="76"/>
      <c r="X324" s="76"/>
      <c r="Y324" s="76"/>
      <c r="Z324" s="76"/>
      <c r="AA324" s="76"/>
      <c r="AB324" s="53">
        <f>400</f>
        <v>400</v>
      </c>
      <c r="AC324" s="78" t="str">
        <f>IF(Tableau1[[#This Row],[Type de réponse]]='Paramètre (masquer)'!$A$10,Tableau1[[#This Row],[Période de début *]],"")</f>
        <v/>
      </c>
      <c r="AD324" s="78" t="str">
        <f>IF(Tableau1[[#This Row],[Type de réponse]]='Paramètre (masquer)'!$A$10,Tableau1[[#This Row],[Période de fin *]],"")</f>
        <v/>
      </c>
      <c r="AE324" s="78" t="str">
        <f>IF(Tableau1[[#This Row],[Type de réponse]]='Paramètre (masquer)'!$A$10,Tableau1[[#This Row],[Nuit
LU/MA]],"")</f>
        <v/>
      </c>
      <c r="AF324" s="78" t="str">
        <f>IF(Tableau1[[#This Row],[Type de réponse]]='Paramètre (masquer)'!$A$10,Tableau1[[#This Row],[Nuit
MA/ME]],"")</f>
        <v/>
      </c>
      <c r="AG324" s="78" t="str">
        <f>IF(Tableau1[[#This Row],[Type de réponse]]='Paramètre (masquer)'!$A$10,Tableau1[[#This Row],[Nuit
ME/JE]],"")</f>
        <v/>
      </c>
      <c r="AH324" s="78" t="str">
        <f>IF(Tableau1[[#This Row],[Type de réponse]]='Paramètre (masquer)'!$A$10,Tableau1[[#This Row],[Nuit JE/VE]],"")</f>
        <v/>
      </c>
      <c r="AI324" s="78" t="str">
        <f>IF(Tableau1[[#This Row],[Type de réponse]]='Paramètre (masquer)'!$A$10,Tableau1[[#This Row],[Nuit
VE/SA]],"")</f>
        <v/>
      </c>
      <c r="AJ324" s="78" t="str">
        <f>IF(Tableau1[[#This Row],[Type de réponse]]='Paramètre (masquer)'!$A$10,Tableau1[[#This Row],[Nuit
SA/DI]],"")</f>
        <v/>
      </c>
      <c r="AK324" s="78" t="str">
        <f>IF(Tableau1[[#This Row],[Type de réponse]]='Paramètre (masquer)'!$A$10,Tableau1[[#This Row],[Nuit
DI/LU]],"")</f>
        <v/>
      </c>
      <c r="AL324" s="76" t="str">
        <f>IF(Tableau1[[#This Row],[Nuit
LU /MA]]="Oui",0,IF(Tableau1[[#This Row],[Nuit
LU /MA]]="Non",1,""))</f>
        <v/>
      </c>
      <c r="AM324" s="76" t="str">
        <f>IF(Tableau1[[#This Row],[Nuit
MA/ ME]]="Oui",0,IF(Tableau1[[#This Row],[Nuit
MA/ ME]]="Non",1,""))</f>
        <v/>
      </c>
      <c r="AN324" s="76" t="str">
        <f>IF(Tableau1[[#This Row],[Nuit
ME/ JE]]="Oui",0,IF(Tableau1[[#This Row],[Nuit
ME/ JE]]="Non",1,""))</f>
        <v/>
      </c>
      <c r="AO324" s="76" t="str">
        <f>IF(Tableau1[[#This Row],[Nuit JE/ VE]]="Oui",0,IF(Tableau1[[#This Row],[Nuit JE/ VE]]="Non",1,""))</f>
        <v/>
      </c>
      <c r="AP324" s="76" t="str">
        <f>IF(Tableau1[[#This Row],[Nuit
VE/ SA]]="Oui",0,IF(Tableau1[[#This Row],[Nuit
VE/ SA]]="Non",1,""))</f>
        <v/>
      </c>
      <c r="AQ324" s="76" t="str">
        <f>IF(Tableau1[[#This Row],[Nuit
SA/ DI]]="Oui",0,IF(Tableau1[[#This Row],[Nuit
SA/ DI]]="Non",1,""))</f>
        <v/>
      </c>
      <c r="AR324" s="76" t="str">
        <f>IF(Tableau1[[#This Row],[Nuit
DI/ LU]]="Oui",0,IF(Tableau1[[#This Row],[Nuit
DI/ LU]]="Non",1,""))</f>
        <v/>
      </c>
      <c r="AS324" s="76" t="str">
        <f>IF(Tableau1[[#This Row],[Type de réponse]]='Paramètre (masquer)'!$A$10,Tableau1[[#This Row],[FE]],"")</f>
        <v/>
      </c>
      <c r="AT324" s="76" t="str">
        <f>_xlfn.CONCAT(Tableau1[[#This Row],[LUN]:[DIM]])</f>
        <v/>
      </c>
      <c r="AU324" s="79"/>
      <c r="AV3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4" s="76" t="e">
        <f>Tableau1[[#This Row],[Nbre de nuits sur la période]]*Tableau1[[#This Row],[Nombre de train accédant / nuit *]]</f>
        <v>#VALUE!</v>
      </c>
      <c r="AY324" s="76" t="e">
        <f>Tableau1[[#This Row],[Uo voies - nuit]]*((59*400/1000)+5)</f>
        <v>#VALUE!</v>
      </c>
    </row>
    <row r="325" spans="1:51" ht="15.75">
      <c r="A325" s="51">
        <f t="shared" si="14"/>
        <v>312</v>
      </c>
      <c r="B325" s="85"/>
      <c r="C325" s="52" t="str">
        <f>IFERROR(VLOOKUP(Tableau1[[#This Row],[Site *
Un fichier Excel par DT]],Tableau7[[#All],[Nom de la gare]:[EIC]],5,FALSE),"")</f>
        <v/>
      </c>
      <c r="D325" s="77"/>
      <c r="E325" s="74"/>
      <c r="F325" s="74"/>
      <c r="G325" s="76"/>
      <c r="H325" s="72" t="str">
        <f>IF(Tableau1[[#This Row],[Régime d''utilisation (Quotidien ? Oui ou Non)]]="Oui","Oui","Non")</f>
        <v>Non</v>
      </c>
      <c r="I325" s="72" t="str">
        <f>IF(Tableau1[[#This Row],[Régime d''utilisation (Quotidien ? Oui ou Non)]]="Oui","Oui","Non")</f>
        <v>Non</v>
      </c>
      <c r="J325" s="72" t="str">
        <f>IF(Tableau1[[#This Row],[Régime d''utilisation (Quotidien ? Oui ou Non)]]="Oui","Oui","Non")</f>
        <v>Non</v>
      </c>
      <c r="K325" s="72" t="str">
        <f>IF(Tableau1[[#This Row],[Régime d''utilisation (Quotidien ? Oui ou Non)]]="Oui","Oui","Non")</f>
        <v>Non</v>
      </c>
      <c r="L325" s="72" t="str">
        <f>IF(Tableau1[[#This Row],[Régime d''utilisation (Quotidien ? Oui ou Non)]]="Oui","Oui","Non")</f>
        <v>Non</v>
      </c>
      <c r="M325" s="72" t="str">
        <f>IF(Tableau1[[#This Row],[Régime d''utilisation (Quotidien ? Oui ou Non)]]="Oui","Oui","Non")</f>
        <v>Non</v>
      </c>
      <c r="N325" s="72" t="str">
        <f>IF(Tableau1[[#This Row],[Régime d''utilisation (Quotidien ? Oui ou Non)]]="Oui","Oui","Non")</f>
        <v>Non</v>
      </c>
      <c r="O325" s="72" t="str">
        <f>IF(Tableau1[[#This Row],[Régime d''utilisation (Quotidien ? Oui ou Non)]]="Oui","Oui","Non")</f>
        <v>Non</v>
      </c>
      <c r="P325" s="76"/>
      <c r="Q325" s="76"/>
      <c r="R325" s="76"/>
      <c r="S325" s="52" t="str">
        <f t="shared" si="12"/>
        <v>Compris entre 00h00 et 5h00</v>
      </c>
      <c r="T325" s="76"/>
      <c r="U325" s="53" t="str">
        <f t="shared" si="13"/>
        <v>Voyageur</v>
      </c>
      <c r="V325" s="76"/>
      <c r="W325" s="76"/>
      <c r="X325" s="76"/>
      <c r="Y325" s="76"/>
      <c r="Z325" s="76"/>
      <c r="AA325" s="76"/>
      <c r="AB325" s="53">
        <f>400</f>
        <v>400</v>
      </c>
      <c r="AC325" s="78" t="str">
        <f>IF(Tableau1[[#This Row],[Type de réponse]]='Paramètre (masquer)'!$A$10,Tableau1[[#This Row],[Période de début *]],"")</f>
        <v/>
      </c>
      <c r="AD325" s="78" t="str">
        <f>IF(Tableau1[[#This Row],[Type de réponse]]='Paramètre (masquer)'!$A$10,Tableau1[[#This Row],[Période de fin *]],"")</f>
        <v/>
      </c>
      <c r="AE325" s="78" t="str">
        <f>IF(Tableau1[[#This Row],[Type de réponse]]='Paramètre (masquer)'!$A$10,Tableau1[[#This Row],[Nuit
LU/MA]],"")</f>
        <v/>
      </c>
      <c r="AF325" s="78" t="str">
        <f>IF(Tableau1[[#This Row],[Type de réponse]]='Paramètre (masquer)'!$A$10,Tableau1[[#This Row],[Nuit
MA/ME]],"")</f>
        <v/>
      </c>
      <c r="AG325" s="78" t="str">
        <f>IF(Tableau1[[#This Row],[Type de réponse]]='Paramètre (masquer)'!$A$10,Tableau1[[#This Row],[Nuit
ME/JE]],"")</f>
        <v/>
      </c>
      <c r="AH325" s="78" t="str">
        <f>IF(Tableau1[[#This Row],[Type de réponse]]='Paramètre (masquer)'!$A$10,Tableau1[[#This Row],[Nuit JE/VE]],"")</f>
        <v/>
      </c>
      <c r="AI325" s="78" t="str">
        <f>IF(Tableau1[[#This Row],[Type de réponse]]='Paramètre (masquer)'!$A$10,Tableau1[[#This Row],[Nuit
VE/SA]],"")</f>
        <v/>
      </c>
      <c r="AJ325" s="78" t="str">
        <f>IF(Tableau1[[#This Row],[Type de réponse]]='Paramètre (masquer)'!$A$10,Tableau1[[#This Row],[Nuit
SA/DI]],"")</f>
        <v/>
      </c>
      <c r="AK325" s="78" t="str">
        <f>IF(Tableau1[[#This Row],[Type de réponse]]='Paramètre (masquer)'!$A$10,Tableau1[[#This Row],[Nuit
DI/LU]],"")</f>
        <v/>
      </c>
      <c r="AL325" s="76" t="str">
        <f>IF(Tableau1[[#This Row],[Nuit
LU /MA]]="Oui",0,IF(Tableau1[[#This Row],[Nuit
LU /MA]]="Non",1,""))</f>
        <v/>
      </c>
      <c r="AM325" s="76" t="str">
        <f>IF(Tableau1[[#This Row],[Nuit
MA/ ME]]="Oui",0,IF(Tableau1[[#This Row],[Nuit
MA/ ME]]="Non",1,""))</f>
        <v/>
      </c>
      <c r="AN325" s="76" t="str">
        <f>IF(Tableau1[[#This Row],[Nuit
ME/ JE]]="Oui",0,IF(Tableau1[[#This Row],[Nuit
ME/ JE]]="Non",1,""))</f>
        <v/>
      </c>
      <c r="AO325" s="76" t="str">
        <f>IF(Tableau1[[#This Row],[Nuit JE/ VE]]="Oui",0,IF(Tableau1[[#This Row],[Nuit JE/ VE]]="Non",1,""))</f>
        <v/>
      </c>
      <c r="AP325" s="76" t="str">
        <f>IF(Tableau1[[#This Row],[Nuit
VE/ SA]]="Oui",0,IF(Tableau1[[#This Row],[Nuit
VE/ SA]]="Non",1,""))</f>
        <v/>
      </c>
      <c r="AQ325" s="76" t="str">
        <f>IF(Tableau1[[#This Row],[Nuit
SA/ DI]]="Oui",0,IF(Tableau1[[#This Row],[Nuit
SA/ DI]]="Non",1,""))</f>
        <v/>
      </c>
      <c r="AR325" s="76" t="str">
        <f>IF(Tableau1[[#This Row],[Nuit
DI/ LU]]="Oui",0,IF(Tableau1[[#This Row],[Nuit
DI/ LU]]="Non",1,""))</f>
        <v/>
      </c>
      <c r="AS325" s="76" t="str">
        <f>IF(Tableau1[[#This Row],[Type de réponse]]='Paramètre (masquer)'!$A$10,Tableau1[[#This Row],[FE]],"")</f>
        <v/>
      </c>
      <c r="AT325" s="76" t="str">
        <f>_xlfn.CONCAT(Tableau1[[#This Row],[LUN]:[DIM]])</f>
        <v/>
      </c>
      <c r="AU325" s="79"/>
      <c r="AV3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5" s="76" t="e">
        <f>Tableau1[[#This Row],[Nbre de nuits sur la période]]*Tableau1[[#This Row],[Nombre de train accédant / nuit *]]</f>
        <v>#VALUE!</v>
      </c>
      <c r="AY325" s="76" t="e">
        <f>Tableau1[[#This Row],[Uo voies - nuit]]*((59*400/1000)+5)</f>
        <v>#VALUE!</v>
      </c>
    </row>
    <row r="326" spans="1:51" ht="15.75">
      <c r="A326" s="51">
        <f t="shared" si="14"/>
        <v>313</v>
      </c>
      <c r="B326" s="85"/>
      <c r="C326" s="52" t="str">
        <f>IFERROR(VLOOKUP(Tableau1[[#This Row],[Site *
Un fichier Excel par DT]],Tableau7[[#All],[Nom de la gare]:[EIC]],5,FALSE),"")</f>
        <v/>
      </c>
      <c r="D326" s="77"/>
      <c r="E326" s="74"/>
      <c r="F326" s="74"/>
      <c r="G326" s="76"/>
      <c r="H326" s="72" t="str">
        <f>IF(Tableau1[[#This Row],[Régime d''utilisation (Quotidien ? Oui ou Non)]]="Oui","Oui","Non")</f>
        <v>Non</v>
      </c>
      <c r="I326" s="72" t="str">
        <f>IF(Tableau1[[#This Row],[Régime d''utilisation (Quotidien ? Oui ou Non)]]="Oui","Oui","Non")</f>
        <v>Non</v>
      </c>
      <c r="J326" s="72" t="str">
        <f>IF(Tableau1[[#This Row],[Régime d''utilisation (Quotidien ? Oui ou Non)]]="Oui","Oui","Non")</f>
        <v>Non</v>
      </c>
      <c r="K326" s="72" t="str">
        <f>IF(Tableau1[[#This Row],[Régime d''utilisation (Quotidien ? Oui ou Non)]]="Oui","Oui","Non")</f>
        <v>Non</v>
      </c>
      <c r="L326" s="72" t="str">
        <f>IF(Tableau1[[#This Row],[Régime d''utilisation (Quotidien ? Oui ou Non)]]="Oui","Oui","Non")</f>
        <v>Non</v>
      </c>
      <c r="M326" s="72" t="str">
        <f>IF(Tableau1[[#This Row],[Régime d''utilisation (Quotidien ? Oui ou Non)]]="Oui","Oui","Non")</f>
        <v>Non</v>
      </c>
      <c r="N326" s="72" t="str">
        <f>IF(Tableau1[[#This Row],[Régime d''utilisation (Quotidien ? Oui ou Non)]]="Oui","Oui","Non")</f>
        <v>Non</v>
      </c>
      <c r="O326" s="72" t="str">
        <f>IF(Tableau1[[#This Row],[Régime d''utilisation (Quotidien ? Oui ou Non)]]="Oui","Oui","Non")</f>
        <v>Non</v>
      </c>
      <c r="P326" s="76"/>
      <c r="Q326" s="76"/>
      <c r="R326" s="76"/>
      <c r="S326" s="52" t="str">
        <f t="shared" si="12"/>
        <v>Compris entre 00h00 et 5h00</v>
      </c>
      <c r="T326" s="76"/>
      <c r="U326" s="53" t="str">
        <f t="shared" si="13"/>
        <v>Voyageur</v>
      </c>
      <c r="V326" s="76"/>
      <c r="W326" s="76"/>
      <c r="X326" s="76"/>
      <c r="Y326" s="76"/>
      <c r="Z326" s="76"/>
      <c r="AA326" s="76"/>
      <c r="AB326" s="53">
        <f>400</f>
        <v>400</v>
      </c>
      <c r="AC326" s="78" t="str">
        <f>IF(Tableau1[[#This Row],[Type de réponse]]='Paramètre (masquer)'!$A$10,Tableau1[[#This Row],[Période de début *]],"")</f>
        <v/>
      </c>
      <c r="AD326" s="78" t="str">
        <f>IF(Tableau1[[#This Row],[Type de réponse]]='Paramètre (masquer)'!$A$10,Tableau1[[#This Row],[Période de fin *]],"")</f>
        <v/>
      </c>
      <c r="AE326" s="78" t="str">
        <f>IF(Tableau1[[#This Row],[Type de réponse]]='Paramètre (masquer)'!$A$10,Tableau1[[#This Row],[Nuit
LU/MA]],"")</f>
        <v/>
      </c>
      <c r="AF326" s="78" t="str">
        <f>IF(Tableau1[[#This Row],[Type de réponse]]='Paramètre (masquer)'!$A$10,Tableau1[[#This Row],[Nuit
MA/ME]],"")</f>
        <v/>
      </c>
      <c r="AG326" s="78" t="str">
        <f>IF(Tableau1[[#This Row],[Type de réponse]]='Paramètre (masquer)'!$A$10,Tableau1[[#This Row],[Nuit
ME/JE]],"")</f>
        <v/>
      </c>
      <c r="AH326" s="78" t="str">
        <f>IF(Tableau1[[#This Row],[Type de réponse]]='Paramètre (masquer)'!$A$10,Tableau1[[#This Row],[Nuit JE/VE]],"")</f>
        <v/>
      </c>
      <c r="AI326" s="78" t="str">
        <f>IF(Tableau1[[#This Row],[Type de réponse]]='Paramètre (masquer)'!$A$10,Tableau1[[#This Row],[Nuit
VE/SA]],"")</f>
        <v/>
      </c>
      <c r="AJ326" s="78" t="str">
        <f>IF(Tableau1[[#This Row],[Type de réponse]]='Paramètre (masquer)'!$A$10,Tableau1[[#This Row],[Nuit
SA/DI]],"")</f>
        <v/>
      </c>
      <c r="AK326" s="78" t="str">
        <f>IF(Tableau1[[#This Row],[Type de réponse]]='Paramètre (masquer)'!$A$10,Tableau1[[#This Row],[Nuit
DI/LU]],"")</f>
        <v/>
      </c>
      <c r="AL326" s="76" t="str">
        <f>IF(Tableau1[[#This Row],[Nuit
LU /MA]]="Oui",0,IF(Tableau1[[#This Row],[Nuit
LU /MA]]="Non",1,""))</f>
        <v/>
      </c>
      <c r="AM326" s="76" t="str">
        <f>IF(Tableau1[[#This Row],[Nuit
MA/ ME]]="Oui",0,IF(Tableau1[[#This Row],[Nuit
MA/ ME]]="Non",1,""))</f>
        <v/>
      </c>
      <c r="AN326" s="76" t="str">
        <f>IF(Tableau1[[#This Row],[Nuit
ME/ JE]]="Oui",0,IF(Tableau1[[#This Row],[Nuit
ME/ JE]]="Non",1,""))</f>
        <v/>
      </c>
      <c r="AO326" s="76" t="str">
        <f>IF(Tableau1[[#This Row],[Nuit JE/ VE]]="Oui",0,IF(Tableau1[[#This Row],[Nuit JE/ VE]]="Non",1,""))</f>
        <v/>
      </c>
      <c r="AP326" s="76" t="str">
        <f>IF(Tableau1[[#This Row],[Nuit
VE/ SA]]="Oui",0,IF(Tableau1[[#This Row],[Nuit
VE/ SA]]="Non",1,""))</f>
        <v/>
      </c>
      <c r="AQ326" s="76" t="str">
        <f>IF(Tableau1[[#This Row],[Nuit
SA/ DI]]="Oui",0,IF(Tableau1[[#This Row],[Nuit
SA/ DI]]="Non",1,""))</f>
        <v/>
      </c>
      <c r="AR326" s="76" t="str">
        <f>IF(Tableau1[[#This Row],[Nuit
DI/ LU]]="Oui",0,IF(Tableau1[[#This Row],[Nuit
DI/ LU]]="Non",1,""))</f>
        <v/>
      </c>
      <c r="AS326" s="76" t="str">
        <f>IF(Tableau1[[#This Row],[Type de réponse]]='Paramètre (masquer)'!$A$10,Tableau1[[#This Row],[FE]],"")</f>
        <v/>
      </c>
      <c r="AT326" s="76" t="str">
        <f>_xlfn.CONCAT(Tableau1[[#This Row],[LUN]:[DIM]])</f>
        <v/>
      </c>
      <c r="AU326" s="79"/>
      <c r="AV3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6" s="76" t="e">
        <f>Tableau1[[#This Row],[Nbre de nuits sur la période]]*Tableau1[[#This Row],[Nombre de train accédant / nuit *]]</f>
        <v>#VALUE!</v>
      </c>
      <c r="AY326" s="76" t="e">
        <f>Tableau1[[#This Row],[Uo voies - nuit]]*((59*400/1000)+5)</f>
        <v>#VALUE!</v>
      </c>
    </row>
    <row r="327" spans="1:51" ht="15.75">
      <c r="A327" s="51">
        <f t="shared" si="14"/>
        <v>314</v>
      </c>
      <c r="B327" s="85"/>
      <c r="C327" s="52" t="str">
        <f>IFERROR(VLOOKUP(Tableau1[[#This Row],[Site *
Un fichier Excel par DT]],Tableau7[[#All],[Nom de la gare]:[EIC]],5,FALSE),"")</f>
        <v/>
      </c>
      <c r="D327" s="77"/>
      <c r="E327" s="74"/>
      <c r="F327" s="74"/>
      <c r="G327" s="76"/>
      <c r="H327" s="72" t="str">
        <f>IF(Tableau1[[#This Row],[Régime d''utilisation (Quotidien ? Oui ou Non)]]="Oui","Oui","Non")</f>
        <v>Non</v>
      </c>
      <c r="I327" s="72" t="str">
        <f>IF(Tableau1[[#This Row],[Régime d''utilisation (Quotidien ? Oui ou Non)]]="Oui","Oui","Non")</f>
        <v>Non</v>
      </c>
      <c r="J327" s="72" t="str">
        <f>IF(Tableau1[[#This Row],[Régime d''utilisation (Quotidien ? Oui ou Non)]]="Oui","Oui","Non")</f>
        <v>Non</v>
      </c>
      <c r="K327" s="72" t="str">
        <f>IF(Tableau1[[#This Row],[Régime d''utilisation (Quotidien ? Oui ou Non)]]="Oui","Oui","Non")</f>
        <v>Non</v>
      </c>
      <c r="L327" s="72" t="str">
        <f>IF(Tableau1[[#This Row],[Régime d''utilisation (Quotidien ? Oui ou Non)]]="Oui","Oui","Non")</f>
        <v>Non</v>
      </c>
      <c r="M327" s="72" t="str">
        <f>IF(Tableau1[[#This Row],[Régime d''utilisation (Quotidien ? Oui ou Non)]]="Oui","Oui","Non")</f>
        <v>Non</v>
      </c>
      <c r="N327" s="72" t="str">
        <f>IF(Tableau1[[#This Row],[Régime d''utilisation (Quotidien ? Oui ou Non)]]="Oui","Oui","Non")</f>
        <v>Non</v>
      </c>
      <c r="O327" s="72" t="str">
        <f>IF(Tableau1[[#This Row],[Régime d''utilisation (Quotidien ? Oui ou Non)]]="Oui","Oui","Non")</f>
        <v>Non</v>
      </c>
      <c r="P327" s="76"/>
      <c r="Q327" s="76"/>
      <c r="R327" s="76"/>
      <c r="S327" s="52" t="str">
        <f t="shared" si="12"/>
        <v>Compris entre 00h00 et 5h00</v>
      </c>
      <c r="T327" s="76"/>
      <c r="U327" s="53" t="str">
        <f t="shared" si="13"/>
        <v>Voyageur</v>
      </c>
      <c r="V327" s="76"/>
      <c r="W327" s="76"/>
      <c r="X327" s="76"/>
      <c r="Y327" s="76"/>
      <c r="Z327" s="76"/>
      <c r="AA327" s="76"/>
      <c r="AB327" s="53">
        <f>400</f>
        <v>400</v>
      </c>
      <c r="AC327" s="78" t="str">
        <f>IF(Tableau1[[#This Row],[Type de réponse]]='Paramètre (masquer)'!$A$10,Tableau1[[#This Row],[Période de début *]],"")</f>
        <v/>
      </c>
      <c r="AD327" s="78" t="str">
        <f>IF(Tableau1[[#This Row],[Type de réponse]]='Paramètre (masquer)'!$A$10,Tableau1[[#This Row],[Période de fin *]],"")</f>
        <v/>
      </c>
      <c r="AE327" s="78" t="str">
        <f>IF(Tableau1[[#This Row],[Type de réponse]]='Paramètre (masquer)'!$A$10,Tableau1[[#This Row],[Nuit
LU/MA]],"")</f>
        <v/>
      </c>
      <c r="AF327" s="78" t="str">
        <f>IF(Tableau1[[#This Row],[Type de réponse]]='Paramètre (masquer)'!$A$10,Tableau1[[#This Row],[Nuit
MA/ME]],"")</f>
        <v/>
      </c>
      <c r="AG327" s="78" t="str">
        <f>IF(Tableau1[[#This Row],[Type de réponse]]='Paramètre (masquer)'!$A$10,Tableau1[[#This Row],[Nuit
ME/JE]],"")</f>
        <v/>
      </c>
      <c r="AH327" s="78" t="str">
        <f>IF(Tableau1[[#This Row],[Type de réponse]]='Paramètre (masquer)'!$A$10,Tableau1[[#This Row],[Nuit JE/VE]],"")</f>
        <v/>
      </c>
      <c r="AI327" s="78" t="str">
        <f>IF(Tableau1[[#This Row],[Type de réponse]]='Paramètre (masquer)'!$A$10,Tableau1[[#This Row],[Nuit
VE/SA]],"")</f>
        <v/>
      </c>
      <c r="AJ327" s="78" t="str">
        <f>IF(Tableau1[[#This Row],[Type de réponse]]='Paramètre (masquer)'!$A$10,Tableau1[[#This Row],[Nuit
SA/DI]],"")</f>
        <v/>
      </c>
      <c r="AK327" s="78" t="str">
        <f>IF(Tableau1[[#This Row],[Type de réponse]]='Paramètre (masquer)'!$A$10,Tableau1[[#This Row],[Nuit
DI/LU]],"")</f>
        <v/>
      </c>
      <c r="AL327" s="76" t="str">
        <f>IF(Tableau1[[#This Row],[Nuit
LU /MA]]="Oui",0,IF(Tableau1[[#This Row],[Nuit
LU /MA]]="Non",1,""))</f>
        <v/>
      </c>
      <c r="AM327" s="76" t="str">
        <f>IF(Tableau1[[#This Row],[Nuit
MA/ ME]]="Oui",0,IF(Tableau1[[#This Row],[Nuit
MA/ ME]]="Non",1,""))</f>
        <v/>
      </c>
      <c r="AN327" s="76" t="str">
        <f>IF(Tableau1[[#This Row],[Nuit
ME/ JE]]="Oui",0,IF(Tableau1[[#This Row],[Nuit
ME/ JE]]="Non",1,""))</f>
        <v/>
      </c>
      <c r="AO327" s="76" t="str">
        <f>IF(Tableau1[[#This Row],[Nuit JE/ VE]]="Oui",0,IF(Tableau1[[#This Row],[Nuit JE/ VE]]="Non",1,""))</f>
        <v/>
      </c>
      <c r="AP327" s="76" t="str">
        <f>IF(Tableau1[[#This Row],[Nuit
VE/ SA]]="Oui",0,IF(Tableau1[[#This Row],[Nuit
VE/ SA]]="Non",1,""))</f>
        <v/>
      </c>
      <c r="AQ327" s="76" t="str">
        <f>IF(Tableau1[[#This Row],[Nuit
SA/ DI]]="Oui",0,IF(Tableau1[[#This Row],[Nuit
SA/ DI]]="Non",1,""))</f>
        <v/>
      </c>
      <c r="AR327" s="76" t="str">
        <f>IF(Tableau1[[#This Row],[Nuit
DI/ LU]]="Oui",0,IF(Tableau1[[#This Row],[Nuit
DI/ LU]]="Non",1,""))</f>
        <v/>
      </c>
      <c r="AS327" s="76" t="str">
        <f>IF(Tableau1[[#This Row],[Type de réponse]]='Paramètre (masquer)'!$A$10,Tableau1[[#This Row],[FE]],"")</f>
        <v/>
      </c>
      <c r="AT327" s="76" t="str">
        <f>_xlfn.CONCAT(Tableau1[[#This Row],[LUN]:[DIM]])</f>
        <v/>
      </c>
      <c r="AU327" s="79"/>
      <c r="AV3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7" s="76" t="e">
        <f>Tableau1[[#This Row],[Nbre de nuits sur la période]]*Tableau1[[#This Row],[Nombre de train accédant / nuit *]]</f>
        <v>#VALUE!</v>
      </c>
      <c r="AY327" s="76" t="e">
        <f>Tableau1[[#This Row],[Uo voies - nuit]]*((59*400/1000)+5)</f>
        <v>#VALUE!</v>
      </c>
    </row>
    <row r="328" spans="1:51" ht="15.75">
      <c r="A328" s="51">
        <f t="shared" si="14"/>
        <v>315</v>
      </c>
      <c r="B328" s="85"/>
      <c r="C328" s="52" t="str">
        <f>IFERROR(VLOOKUP(Tableau1[[#This Row],[Site *
Un fichier Excel par DT]],Tableau7[[#All],[Nom de la gare]:[EIC]],5,FALSE),"")</f>
        <v/>
      </c>
      <c r="D328" s="77"/>
      <c r="E328" s="74"/>
      <c r="F328" s="74"/>
      <c r="G328" s="76"/>
      <c r="H328" s="72" t="str">
        <f>IF(Tableau1[[#This Row],[Régime d''utilisation (Quotidien ? Oui ou Non)]]="Oui","Oui","Non")</f>
        <v>Non</v>
      </c>
      <c r="I328" s="72" t="str">
        <f>IF(Tableau1[[#This Row],[Régime d''utilisation (Quotidien ? Oui ou Non)]]="Oui","Oui","Non")</f>
        <v>Non</v>
      </c>
      <c r="J328" s="72" t="str">
        <f>IF(Tableau1[[#This Row],[Régime d''utilisation (Quotidien ? Oui ou Non)]]="Oui","Oui","Non")</f>
        <v>Non</v>
      </c>
      <c r="K328" s="72" t="str">
        <f>IF(Tableau1[[#This Row],[Régime d''utilisation (Quotidien ? Oui ou Non)]]="Oui","Oui","Non")</f>
        <v>Non</v>
      </c>
      <c r="L328" s="72" t="str">
        <f>IF(Tableau1[[#This Row],[Régime d''utilisation (Quotidien ? Oui ou Non)]]="Oui","Oui","Non")</f>
        <v>Non</v>
      </c>
      <c r="M328" s="72" t="str">
        <f>IF(Tableau1[[#This Row],[Régime d''utilisation (Quotidien ? Oui ou Non)]]="Oui","Oui","Non")</f>
        <v>Non</v>
      </c>
      <c r="N328" s="72" t="str">
        <f>IF(Tableau1[[#This Row],[Régime d''utilisation (Quotidien ? Oui ou Non)]]="Oui","Oui","Non")</f>
        <v>Non</v>
      </c>
      <c r="O328" s="72" t="str">
        <f>IF(Tableau1[[#This Row],[Régime d''utilisation (Quotidien ? Oui ou Non)]]="Oui","Oui","Non")</f>
        <v>Non</v>
      </c>
      <c r="P328" s="76"/>
      <c r="Q328" s="76"/>
      <c r="R328" s="76"/>
      <c r="S328" s="52" t="str">
        <f t="shared" si="12"/>
        <v>Compris entre 00h00 et 5h00</v>
      </c>
      <c r="T328" s="76"/>
      <c r="U328" s="53" t="str">
        <f t="shared" si="13"/>
        <v>Voyageur</v>
      </c>
      <c r="V328" s="76"/>
      <c r="W328" s="76"/>
      <c r="X328" s="76"/>
      <c r="Y328" s="76"/>
      <c r="Z328" s="76"/>
      <c r="AA328" s="76"/>
      <c r="AB328" s="53">
        <f>400</f>
        <v>400</v>
      </c>
      <c r="AC328" s="78" t="str">
        <f>IF(Tableau1[[#This Row],[Type de réponse]]='Paramètre (masquer)'!$A$10,Tableau1[[#This Row],[Période de début *]],"")</f>
        <v/>
      </c>
      <c r="AD328" s="78" t="str">
        <f>IF(Tableau1[[#This Row],[Type de réponse]]='Paramètre (masquer)'!$A$10,Tableau1[[#This Row],[Période de fin *]],"")</f>
        <v/>
      </c>
      <c r="AE328" s="78" t="str">
        <f>IF(Tableau1[[#This Row],[Type de réponse]]='Paramètre (masquer)'!$A$10,Tableau1[[#This Row],[Nuit
LU/MA]],"")</f>
        <v/>
      </c>
      <c r="AF328" s="78" t="str">
        <f>IF(Tableau1[[#This Row],[Type de réponse]]='Paramètre (masquer)'!$A$10,Tableau1[[#This Row],[Nuit
MA/ME]],"")</f>
        <v/>
      </c>
      <c r="AG328" s="78" t="str">
        <f>IF(Tableau1[[#This Row],[Type de réponse]]='Paramètre (masquer)'!$A$10,Tableau1[[#This Row],[Nuit
ME/JE]],"")</f>
        <v/>
      </c>
      <c r="AH328" s="78" t="str">
        <f>IF(Tableau1[[#This Row],[Type de réponse]]='Paramètre (masquer)'!$A$10,Tableau1[[#This Row],[Nuit JE/VE]],"")</f>
        <v/>
      </c>
      <c r="AI328" s="78" t="str">
        <f>IF(Tableau1[[#This Row],[Type de réponse]]='Paramètre (masquer)'!$A$10,Tableau1[[#This Row],[Nuit
VE/SA]],"")</f>
        <v/>
      </c>
      <c r="AJ328" s="78" t="str">
        <f>IF(Tableau1[[#This Row],[Type de réponse]]='Paramètre (masquer)'!$A$10,Tableau1[[#This Row],[Nuit
SA/DI]],"")</f>
        <v/>
      </c>
      <c r="AK328" s="78" t="str">
        <f>IF(Tableau1[[#This Row],[Type de réponse]]='Paramètre (masquer)'!$A$10,Tableau1[[#This Row],[Nuit
DI/LU]],"")</f>
        <v/>
      </c>
      <c r="AL328" s="76" t="str">
        <f>IF(Tableau1[[#This Row],[Nuit
LU /MA]]="Oui",0,IF(Tableau1[[#This Row],[Nuit
LU /MA]]="Non",1,""))</f>
        <v/>
      </c>
      <c r="AM328" s="76" t="str">
        <f>IF(Tableau1[[#This Row],[Nuit
MA/ ME]]="Oui",0,IF(Tableau1[[#This Row],[Nuit
MA/ ME]]="Non",1,""))</f>
        <v/>
      </c>
      <c r="AN328" s="76" t="str">
        <f>IF(Tableau1[[#This Row],[Nuit
ME/ JE]]="Oui",0,IF(Tableau1[[#This Row],[Nuit
ME/ JE]]="Non",1,""))</f>
        <v/>
      </c>
      <c r="AO328" s="76" t="str">
        <f>IF(Tableau1[[#This Row],[Nuit JE/ VE]]="Oui",0,IF(Tableau1[[#This Row],[Nuit JE/ VE]]="Non",1,""))</f>
        <v/>
      </c>
      <c r="AP328" s="76" t="str">
        <f>IF(Tableau1[[#This Row],[Nuit
VE/ SA]]="Oui",0,IF(Tableau1[[#This Row],[Nuit
VE/ SA]]="Non",1,""))</f>
        <v/>
      </c>
      <c r="AQ328" s="76" t="str">
        <f>IF(Tableau1[[#This Row],[Nuit
SA/ DI]]="Oui",0,IF(Tableau1[[#This Row],[Nuit
SA/ DI]]="Non",1,""))</f>
        <v/>
      </c>
      <c r="AR328" s="76" t="str">
        <f>IF(Tableau1[[#This Row],[Nuit
DI/ LU]]="Oui",0,IF(Tableau1[[#This Row],[Nuit
DI/ LU]]="Non",1,""))</f>
        <v/>
      </c>
      <c r="AS328" s="76" t="str">
        <f>IF(Tableau1[[#This Row],[Type de réponse]]='Paramètre (masquer)'!$A$10,Tableau1[[#This Row],[FE]],"")</f>
        <v/>
      </c>
      <c r="AT328" s="76" t="str">
        <f>_xlfn.CONCAT(Tableau1[[#This Row],[LUN]:[DIM]])</f>
        <v/>
      </c>
      <c r="AU328" s="79"/>
      <c r="AV3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8" s="76" t="e">
        <f>Tableau1[[#This Row],[Nbre de nuits sur la période]]*Tableau1[[#This Row],[Nombre de train accédant / nuit *]]</f>
        <v>#VALUE!</v>
      </c>
      <c r="AY328" s="76" t="e">
        <f>Tableau1[[#This Row],[Uo voies - nuit]]*((59*400/1000)+5)</f>
        <v>#VALUE!</v>
      </c>
    </row>
    <row r="329" spans="1:51" ht="15.75">
      <c r="A329" s="51">
        <f t="shared" si="14"/>
        <v>316</v>
      </c>
      <c r="B329" s="85"/>
      <c r="C329" s="52" t="str">
        <f>IFERROR(VLOOKUP(Tableau1[[#This Row],[Site *
Un fichier Excel par DT]],Tableau7[[#All],[Nom de la gare]:[EIC]],5,FALSE),"")</f>
        <v/>
      </c>
      <c r="D329" s="77"/>
      <c r="E329" s="74"/>
      <c r="F329" s="74"/>
      <c r="G329" s="76"/>
      <c r="H329" s="72" t="str">
        <f>IF(Tableau1[[#This Row],[Régime d''utilisation (Quotidien ? Oui ou Non)]]="Oui","Oui","Non")</f>
        <v>Non</v>
      </c>
      <c r="I329" s="72" t="str">
        <f>IF(Tableau1[[#This Row],[Régime d''utilisation (Quotidien ? Oui ou Non)]]="Oui","Oui","Non")</f>
        <v>Non</v>
      </c>
      <c r="J329" s="72" t="str">
        <f>IF(Tableau1[[#This Row],[Régime d''utilisation (Quotidien ? Oui ou Non)]]="Oui","Oui","Non")</f>
        <v>Non</v>
      </c>
      <c r="K329" s="72" t="str">
        <f>IF(Tableau1[[#This Row],[Régime d''utilisation (Quotidien ? Oui ou Non)]]="Oui","Oui","Non")</f>
        <v>Non</v>
      </c>
      <c r="L329" s="72" t="str">
        <f>IF(Tableau1[[#This Row],[Régime d''utilisation (Quotidien ? Oui ou Non)]]="Oui","Oui","Non")</f>
        <v>Non</v>
      </c>
      <c r="M329" s="72" t="str">
        <f>IF(Tableau1[[#This Row],[Régime d''utilisation (Quotidien ? Oui ou Non)]]="Oui","Oui","Non")</f>
        <v>Non</v>
      </c>
      <c r="N329" s="72" t="str">
        <f>IF(Tableau1[[#This Row],[Régime d''utilisation (Quotidien ? Oui ou Non)]]="Oui","Oui","Non")</f>
        <v>Non</v>
      </c>
      <c r="O329" s="72" t="str">
        <f>IF(Tableau1[[#This Row],[Régime d''utilisation (Quotidien ? Oui ou Non)]]="Oui","Oui","Non")</f>
        <v>Non</v>
      </c>
      <c r="P329" s="76"/>
      <c r="Q329" s="76"/>
      <c r="R329" s="76"/>
      <c r="S329" s="52" t="str">
        <f t="shared" si="12"/>
        <v>Compris entre 00h00 et 5h00</v>
      </c>
      <c r="T329" s="76"/>
      <c r="U329" s="53" t="str">
        <f t="shared" si="13"/>
        <v>Voyageur</v>
      </c>
      <c r="V329" s="76"/>
      <c r="W329" s="76"/>
      <c r="X329" s="76"/>
      <c r="Y329" s="76"/>
      <c r="Z329" s="76"/>
      <c r="AA329" s="76"/>
      <c r="AB329" s="53">
        <f>400</f>
        <v>400</v>
      </c>
      <c r="AC329" s="78" t="str">
        <f>IF(Tableau1[[#This Row],[Type de réponse]]='Paramètre (masquer)'!$A$10,Tableau1[[#This Row],[Période de début *]],"")</f>
        <v/>
      </c>
      <c r="AD329" s="78" t="str">
        <f>IF(Tableau1[[#This Row],[Type de réponse]]='Paramètre (masquer)'!$A$10,Tableau1[[#This Row],[Période de fin *]],"")</f>
        <v/>
      </c>
      <c r="AE329" s="78" t="str">
        <f>IF(Tableau1[[#This Row],[Type de réponse]]='Paramètre (masquer)'!$A$10,Tableau1[[#This Row],[Nuit
LU/MA]],"")</f>
        <v/>
      </c>
      <c r="AF329" s="78" t="str">
        <f>IF(Tableau1[[#This Row],[Type de réponse]]='Paramètre (masquer)'!$A$10,Tableau1[[#This Row],[Nuit
MA/ME]],"")</f>
        <v/>
      </c>
      <c r="AG329" s="78" t="str">
        <f>IF(Tableau1[[#This Row],[Type de réponse]]='Paramètre (masquer)'!$A$10,Tableau1[[#This Row],[Nuit
ME/JE]],"")</f>
        <v/>
      </c>
      <c r="AH329" s="78" t="str">
        <f>IF(Tableau1[[#This Row],[Type de réponse]]='Paramètre (masquer)'!$A$10,Tableau1[[#This Row],[Nuit JE/VE]],"")</f>
        <v/>
      </c>
      <c r="AI329" s="78" t="str">
        <f>IF(Tableau1[[#This Row],[Type de réponse]]='Paramètre (masquer)'!$A$10,Tableau1[[#This Row],[Nuit
VE/SA]],"")</f>
        <v/>
      </c>
      <c r="AJ329" s="78" t="str">
        <f>IF(Tableau1[[#This Row],[Type de réponse]]='Paramètre (masquer)'!$A$10,Tableau1[[#This Row],[Nuit
SA/DI]],"")</f>
        <v/>
      </c>
      <c r="AK329" s="78" t="str">
        <f>IF(Tableau1[[#This Row],[Type de réponse]]='Paramètre (masquer)'!$A$10,Tableau1[[#This Row],[Nuit
DI/LU]],"")</f>
        <v/>
      </c>
      <c r="AL329" s="76" t="str">
        <f>IF(Tableau1[[#This Row],[Nuit
LU /MA]]="Oui",0,IF(Tableau1[[#This Row],[Nuit
LU /MA]]="Non",1,""))</f>
        <v/>
      </c>
      <c r="AM329" s="76" t="str">
        <f>IF(Tableau1[[#This Row],[Nuit
MA/ ME]]="Oui",0,IF(Tableau1[[#This Row],[Nuit
MA/ ME]]="Non",1,""))</f>
        <v/>
      </c>
      <c r="AN329" s="76" t="str">
        <f>IF(Tableau1[[#This Row],[Nuit
ME/ JE]]="Oui",0,IF(Tableau1[[#This Row],[Nuit
ME/ JE]]="Non",1,""))</f>
        <v/>
      </c>
      <c r="AO329" s="76" t="str">
        <f>IF(Tableau1[[#This Row],[Nuit JE/ VE]]="Oui",0,IF(Tableau1[[#This Row],[Nuit JE/ VE]]="Non",1,""))</f>
        <v/>
      </c>
      <c r="AP329" s="76" t="str">
        <f>IF(Tableau1[[#This Row],[Nuit
VE/ SA]]="Oui",0,IF(Tableau1[[#This Row],[Nuit
VE/ SA]]="Non",1,""))</f>
        <v/>
      </c>
      <c r="AQ329" s="76" t="str">
        <f>IF(Tableau1[[#This Row],[Nuit
SA/ DI]]="Oui",0,IF(Tableau1[[#This Row],[Nuit
SA/ DI]]="Non",1,""))</f>
        <v/>
      </c>
      <c r="AR329" s="76" t="str">
        <f>IF(Tableau1[[#This Row],[Nuit
DI/ LU]]="Oui",0,IF(Tableau1[[#This Row],[Nuit
DI/ LU]]="Non",1,""))</f>
        <v/>
      </c>
      <c r="AS329" s="76" t="str">
        <f>IF(Tableau1[[#This Row],[Type de réponse]]='Paramètre (masquer)'!$A$10,Tableau1[[#This Row],[FE]],"")</f>
        <v/>
      </c>
      <c r="AT329" s="76" t="str">
        <f>_xlfn.CONCAT(Tableau1[[#This Row],[LUN]:[DIM]])</f>
        <v/>
      </c>
      <c r="AU329" s="79"/>
      <c r="AV3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9" s="76" t="e">
        <f>Tableau1[[#This Row],[Nbre de nuits sur la période]]*Tableau1[[#This Row],[Nombre de train accédant / nuit *]]</f>
        <v>#VALUE!</v>
      </c>
      <c r="AY329" s="76" t="e">
        <f>Tableau1[[#This Row],[Uo voies - nuit]]*((59*400/1000)+5)</f>
        <v>#VALUE!</v>
      </c>
    </row>
    <row r="330" spans="1:51" ht="15.75">
      <c r="A330" s="51">
        <f t="shared" si="14"/>
        <v>317</v>
      </c>
      <c r="B330" s="85"/>
      <c r="C330" s="52" t="str">
        <f>IFERROR(VLOOKUP(Tableau1[[#This Row],[Site *
Un fichier Excel par DT]],Tableau7[[#All],[Nom de la gare]:[EIC]],5,FALSE),"")</f>
        <v/>
      </c>
      <c r="D330" s="77"/>
      <c r="E330" s="74"/>
      <c r="F330" s="74"/>
      <c r="G330" s="76"/>
      <c r="H330" s="72" t="str">
        <f>IF(Tableau1[[#This Row],[Régime d''utilisation (Quotidien ? Oui ou Non)]]="Oui","Oui","Non")</f>
        <v>Non</v>
      </c>
      <c r="I330" s="72" t="str">
        <f>IF(Tableau1[[#This Row],[Régime d''utilisation (Quotidien ? Oui ou Non)]]="Oui","Oui","Non")</f>
        <v>Non</v>
      </c>
      <c r="J330" s="72" t="str">
        <f>IF(Tableau1[[#This Row],[Régime d''utilisation (Quotidien ? Oui ou Non)]]="Oui","Oui","Non")</f>
        <v>Non</v>
      </c>
      <c r="K330" s="72" t="str">
        <f>IF(Tableau1[[#This Row],[Régime d''utilisation (Quotidien ? Oui ou Non)]]="Oui","Oui","Non")</f>
        <v>Non</v>
      </c>
      <c r="L330" s="72" t="str">
        <f>IF(Tableau1[[#This Row],[Régime d''utilisation (Quotidien ? Oui ou Non)]]="Oui","Oui","Non")</f>
        <v>Non</v>
      </c>
      <c r="M330" s="72" t="str">
        <f>IF(Tableau1[[#This Row],[Régime d''utilisation (Quotidien ? Oui ou Non)]]="Oui","Oui","Non")</f>
        <v>Non</v>
      </c>
      <c r="N330" s="72" t="str">
        <f>IF(Tableau1[[#This Row],[Régime d''utilisation (Quotidien ? Oui ou Non)]]="Oui","Oui","Non")</f>
        <v>Non</v>
      </c>
      <c r="O330" s="72" t="str">
        <f>IF(Tableau1[[#This Row],[Régime d''utilisation (Quotidien ? Oui ou Non)]]="Oui","Oui","Non")</f>
        <v>Non</v>
      </c>
      <c r="P330" s="76"/>
      <c r="Q330" s="76"/>
      <c r="R330" s="76"/>
      <c r="S330" s="52" t="str">
        <f t="shared" si="12"/>
        <v>Compris entre 00h00 et 5h00</v>
      </c>
      <c r="T330" s="76"/>
      <c r="U330" s="53" t="str">
        <f t="shared" si="13"/>
        <v>Voyageur</v>
      </c>
      <c r="V330" s="76"/>
      <c r="W330" s="76"/>
      <c r="X330" s="76"/>
      <c r="Y330" s="76"/>
      <c r="Z330" s="76"/>
      <c r="AA330" s="76"/>
      <c r="AB330" s="53">
        <f>400</f>
        <v>400</v>
      </c>
      <c r="AC330" s="78" t="str">
        <f>IF(Tableau1[[#This Row],[Type de réponse]]='Paramètre (masquer)'!$A$10,Tableau1[[#This Row],[Période de début *]],"")</f>
        <v/>
      </c>
      <c r="AD330" s="78" t="str">
        <f>IF(Tableau1[[#This Row],[Type de réponse]]='Paramètre (masquer)'!$A$10,Tableau1[[#This Row],[Période de fin *]],"")</f>
        <v/>
      </c>
      <c r="AE330" s="78" t="str">
        <f>IF(Tableau1[[#This Row],[Type de réponse]]='Paramètre (masquer)'!$A$10,Tableau1[[#This Row],[Nuit
LU/MA]],"")</f>
        <v/>
      </c>
      <c r="AF330" s="78" t="str">
        <f>IF(Tableau1[[#This Row],[Type de réponse]]='Paramètre (masquer)'!$A$10,Tableau1[[#This Row],[Nuit
MA/ME]],"")</f>
        <v/>
      </c>
      <c r="AG330" s="78" t="str">
        <f>IF(Tableau1[[#This Row],[Type de réponse]]='Paramètre (masquer)'!$A$10,Tableau1[[#This Row],[Nuit
ME/JE]],"")</f>
        <v/>
      </c>
      <c r="AH330" s="78" t="str">
        <f>IF(Tableau1[[#This Row],[Type de réponse]]='Paramètre (masquer)'!$A$10,Tableau1[[#This Row],[Nuit JE/VE]],"")</f>
        <v/>
      </c>
      <c r="AI330" s="78" t="str">
        <f>IF(Tableau1[[#This Row],[Type de réponse]]='Paramètre (masquer)'!$A$10,Tableau1[[#This Row],[Nuit
VE/SA]],"")</f>
        <v/>
      </c>
      <c r="AJ330" s="78" t="str">
        <f>IF(Tableau1[[#This Row],[Type de réponse]]='Paramètre (masquer)'!$A$10,Tableau1[[#This Row],[Nuit
SA/DI]],"")</f>
        <v/>
      </c>
      <c r="AK330" s="78" t="str">
        <f>IF(Tableau1[[#This Row],[Type de réponse]]='Paramètre (masquer)'!$A$10,Tableau1[[#This Row],[Nuit
DI/LU]],"")</f>
        <v/>
      </c>
      <c r="AL330" s="76" t="str">
        <f>IF(Tableau1[[#This Row],[Nuit
LU /MA]]="Oui",0,IF(Tableau1[[#This Row],[Nuit
LU /MA]]="Non",1,""))</f>
        <v/>
      </c>
      <c r="AM330" s="76" t="str">
        <f>IF(Tableau1[[#This Row],[Nuit
MA/ ME]]="Oui",0,IF(Tableau1[[#This Row],[Nuit
MA/ ME]]="Non",1,""))</f>
        <v/>
      </c>
      <c r="AN330" s="76" t="str">
        <f>IF(Tableau1[[#This Row],[Nuit
ME/ JE]]="Oui",0,IF(Tableau1[[#This Row],[Nuit
ME/ JE]]="Non",1,""))</f>
        <v/>
      </c>
      <c r="AO330" s="76" t="str">
        <f>IF(Tableau1[[#This Row],[Nuit JE/ VE]]="Oui",0,IF(Tableau1[[#This Row],[Nuit JE/ VE]]="Non",1,""))</f>
        <v/>
      </c>
      <c r="AP330" s="76" t="str">
        <f>IF(Tableau1[[#This Row],[Nuit
VE/ SA]]="Oui",0,IF(Tableau1[[#This Row],[Nuit
VE/ SA]]="Non",1,""))</f>
        <v/>
      </c>
      <c r="AQ330" s="76" t="str">
        <f>IF(Tableau1[[#This Row],[Nuit
SA/ DI]]="Oui",0,IF(Tableau1[[#This Row],[Nuit
SA/ DI]]="Non",1,""))</f>
        <v/>
      </c>
      <c r="AR330" s="76" t="str">
        <f>IF(Tableau1[[#This Row],[Nuit
DI/ LU]]="Oui",0,IF(Tableau1[[#This Row],[Nuit
DI/ LU]]="Non",1,""))</f>
        <v/>
      </c>
      <c r="AS330" s="76" t="str">
        <f>IF(Tableau1[[#This Row],[Type de réponse]]='Paramètre (masquer)'!$A$10,Tableau1[[#This Row],[FE]],"")</f>
        <v/>
      </c>
      <c r="AT330" s="76" t="str">
        <f>_xlfn.CONCAT(Tableau1[[#This Row],[LUN]:[DIM]])</f>
        <v/>
      </c>
      <c r="AU330" s="79"/>
      <c r="AV3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0" s="76" t="e">
        <f>Tableau1[[#This Row],[Nbre de nuits sur la période]]*Tableau1[[#This Row],[Nombre de train accédant / nuit *]]</f>
        <v>#VALUE!</v>
      </c>
      <c r="AY330" s="76" t="e">
        <f>Tableau1[[#This Row],[Uo voies - nuit]]*((59*400/1000)+5)</f>
        <v>#VALUE!</v>
      </c>
    </row>
    <row r="331" spans="1:51" ht="15.75">
      <c r="A331" s="51">
        <f t="shared" si="14"/>
        <v>318</v>
      </c>
      <c r="B331" s="85"/>
      <c r="C331" s="52" t="str">
        <f>IFERROR(VLOOKUP(Tableau1[[#This Row],[Site *
Un fichier Excel par DT]],Tableau7[[#All],[Nom de la gare]:[EIC]],5,FALSE),"")</f>
        <v/>
      </c>
      <c r="D331" s="77"/>
      <c r="E331" s="74"/>
      <c r="F331" s="74"/>
      <c r="G331" s="76"/>
      <c r="H331" s="72" t="str">
        <f>IF(Tableau1[[#This Row],[Régime d''utilisation (Quotidien ? Oui ou Non)]]="Oui","Oui","Non")</f>
        <v>Non</v>
      </c>
      <c r="I331" s="72" t="str">
        <f>IF(Tableau1[[#This Row],[Régime d''utilisation (Quotidien ? Oui ou Non)]]="Oui","Oui","Non")</f>
        <v>Non</v>
      </c>
      <c r="J331" s="72" t="str">
        <f>IF(Tableau1[[#This Row],[Régime d''utilisation (Quotidien ? Oui ou Non)]]="Oui","Oui","Non")</f>
        <v>Non</v>
      </c>
      <c r="K331" s="72" t="str">
        <f>IF(Tableau1[[#This Row],[Régime d''utilisation (Quotidien ? Oui ou Non)]]="Oui","Oui","Non")</f>
        <v>Non</v>
      </c>
      <c r="L331" s="72" t="str">
        <f>IF(Tableau1[[#This Row],[Régime d''utilisation (Quotidien ? Oui ou Non)]]="Oui","Oui","Non")</f>
        <v>Non</v>
      </c>
      <c r="M331" s="72" t="str">
        <f>IF(Tableau1[[#This Row],[Régime d''utilisation (Quotidien ? Oui ou Non)]]="Oui","Oui","Non")</f>
        <v>Non</v>
      </c>
      <c r="N331" s="72" t="str">
        <f>IF(Tableau1[[#This Row],[Régime d''utilisation (Quotidien ? Oui ou Non)]]="Oui","Oui","Non")</f>
        <v>Non</v>
      </c>
      <c r="O331" s="72" t="str">
        <f>IF(Tableau1[[#This Row],[Régime d''utilisation (Quotidien ? Oui ou Non)]]="Oui","Oui","Non")</f>
        <v>Non</v>
      </c>
      <c r="P331" s="76"/>
      <c r="Q331" s="76"/>
      <c r="R331" s="76"/>
      <c r="S331" s="52" t="str">
        <f t="shared" si="12"/>
        <v>Compris entre 00h00 et 5h00</v>
      </c>
      <c r="T331" s="76"/>
      <c r="U331" s="53" t="str">
        <f t="shared" si="13"/>
        <v>Voyageur</v>
      </c>
      <c r="V331" s="76"/>
      <c r="W331" s="76"/>
      <c r="X331" s="76"/>
      <c r="Y331" s="76"/>
      <c r="Z331" s="76"/>
      <c r="AA331" s="76"/>
      <c r="AB331" s="53">
        <f>400</f>
        <v>400</v>
      </c>
      <c r="AC331" s="78" t="str">
        <f>IF(Tableau1[[#This Row],[Type de réponse]]='Paramètre (masquer)'!$A$10,Tableau1[[#This Row],[Période de début *]],"")</f>
        <v/>
      </c>
      <c r="AD331" s="78" t="str">
        <f>IF(Tableau1[[#This Row],[Type de réponse]]='Paramètre (masquer)'!$A$10,Tableau1[[#This Row],[Période de fin *]],"")</f>
        <v/>
      </c>
      <c r="AE331" s="78" t="str">
        <f>IF(Tableau1[[#This Row],[Type de réponse]]='Paramètre (masquer)'!$A$10,Tableau1[[#This Row],[Nuit
LU/MA]],"")</f>
        <v/>
      </c>
      <c r="AF331" s="78" t="str">
        <f>IF(Tableau1[[#This Row],[Type de réponse]]='Paramètre (masquer)'!$A$10,Tableau1[[#This Row],[Nuit
MA/ME]],"")</f>
        <v/>
      </c>
      <c r="AG331" s="78" t="str">
        <f>IF(Tableau1[[#This Row],[Type de réponse]]='Paramètre (masquer)'!$A$10,Tableau1[[#This Row],[Nuit
ME/JE]],"")</f>
        <v/>
      </c>
      <c r="AH331" s="78" t="str">
        <f>IF(Tableau1[[#This Row],[Type de réponse]]='Paramètre (masquer)'!$A$10,Tableau1[[#This Row],[Nuit JE/VE]],"")</f>
        <v/>
      </c>
      <c r="AI331" s="78" t="str">
        <f>IF(Tableau1[[#This Row],[Type de réponse]]='Paramètre (masquer)'!$A$10,Tableau1[[#This Row],[Nuit
VE/SA]],"")</f>
        <v/>
      </c>
      <c r="AJ331" s="78" t="str">
        <f>IF(Tableau1[[#This Row],[Type de réponse]]='Paramètre (masquer)'!$A$10,Tableau1[[#This Row],[Nuit
SA/DI]],"")</f>
        <v/>
      </c>
      <c r="AK331" s="78" t="str">
        <f>IF(Tableau1[[#This Row],[Type de réponse]]='Paramètre (masquer)'!$A$10,Tableau1[[#This Row],[Nuit
DI/LU]],"")</f>
        <v/>
      </c>
      <c r="AL331" s="76" t="str">
        <f>IF(Tableau1[[#This Row],[Nuit
LU /MA]]="Oui",0,IF(Tableau1[[#This Row],[Nuit
LU /MA]]="Non",1,""))</f>
        <v/>
      </c>
      <c r="AM331" s="76" t="str">
        <f>IF(Tableau1[[#This Row],[Nuit
MA/ ME]]="Oui",0,IF(Tableau1[[#This Row],[Nuit
MA/ ME]]="Non",1,""))</f>
        <v/>
      </c>
      <c r="AN331" s="76" t="str">
        <f>IF(Tableau1[[#This Row],[Nuit
ME/ JE]]="Oui",0,IF(Tableau1[[#This Row],[Nuit
ME/ JE]]="Non",1,""))</f>
        <v/>
      </c>
      <c r="AO331" s="76" t="str">
        <f>IF(Tableau1[[#This Row],[Nuit JE/ VE]]="Oui",0,IF(Tableau1[[#This Row],[Nuit JE/ VE]]="Non",1,""))</f>
        <v/>
      </c>
      <c r="AP331" s="76" t="str">
        <f>IF(Tableau1[[#This Row],[Nuit
VE/ SA]]="Oui",0,IF(Tableau1[[#This Row],[Nuit
VE/ SA]]="Non",1,""))</f>
        <v/>
      </c>
      <c r="AQ331" s="76" t="str">
        <f>IF(Tableau1[[#This Row],[Nuit
SA/ DI]]="Oui",0,IF(Tableau1[[#This Row],[Nuit
SA/ DI]]="Non",1,""))</f>
        <v/>
      </c>
      <c r="AR331" s="76" t="str">
        <f>IF(Tableau1[[#This Row],[Nuit
DI/ LU]]="Oui",0,IF(Tableau1[[#This Row],[Nuit
DI/ LU]]="Non",1,""))</f>
        <v/>
      </c>
      <c r="AS331" s="76" t="str">
        <f>IF(Tableau1[[#This Row],[Type de réponse]]='Paramètre (masquer)'!$A$10,Tableau1[[#This Row],[FE]],"")</f>
        <v/>
      </c>
      <c r="AT331" s="76" t="str">
        <f>_xlfn.CONCAT(Tableau1[[#This Row],[LUN]:[DIM]])</f>
        <v/>
      </c>
      <c r="AU331" s="79"/>
      <c r="AV3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1" s="76" t="e">
        <f>Tableau1[[#This Row],[Nbre de nuits sur la période]]*Tableau1[[#This Row],[Nombre de train accédant / nuit *]]</f>
        <v>#VALUE!</v>
      </c>
      <c r="AY331" s="76" t="e">
        <f>Tableau1[[#This Row],[Uo voies - nuit]]*((59*400/1000)+5)</f>
        <v>#VALUE!</v>
      </c>
    </row>
    <row r="332" spans="1:51" ht="15.75">
      <c r="A332" s="51">
        <f t="shared" si="14"/>
        <v>319</v>
      </c>
      <c r="B332" s="85"/>
      <c r="C332" s="52" t="str">
        <f>IFERROR(VLOOKUP(Tableau1[[#This Row],[Site *
Un fichier Excel par DT]],Tableau7[[#All],[Nom de la gare]:[EIC]],5,FALSE),"")</f>
        <v/>
      </c>
      <c r="D332" s="77"/>
      <c r="E332" s="74"/>
      <c r="F332" s="74"/>
      <c r="G332" s="76"/>
      <c r="H332" s="72" t="str">
        <f>IF(Tableau1[[#This Row],[Régime d''utilisation (Quotidien ? Oui ou Non)]]="Oui","Oui","Non")</f>
        <v>Non</v>
      </c>
      <c r="I332" s="72" t="str">
        <f>IF(Tableau1[[#This Row],[Régime d''utilisation (Quotidien ? Oui ou Non)]]="Oui","Oui","Non")</f>
        <v>Non</v>
      </c>
      <c r="J332" s="72" t="str">
        <f>IF(Tableau1[[#This Row],[Régime d''utilisation (Quotidien ? Oui ou Non)]]="Oui","Oui","Non")</f>
        <v>Non</v>
      </c>
      <c r="K332" s="72" t="str">
        <f>IF(Tableau1[[#This Row],[Régime d''utilisation (Quotidien ? Oui ou Non)]]="Oui","Oui","Non")</f>
        <v>Non</v>
      </c>
      <c r="L332" s="72" t="str">
        <f>IF(Tableau1[[#This Row],[Régime d''utilisation (Quotidien ? Oui ou Non)]]="Oui","Oui","Non")</f>
        <v>Non</v>
      </c>
      <c r="M332" s="72" t="str">
        <f>IF(Tableau1[[#This Row],[Régime d''utilisation (Quotidien ? Oui ou Non)]]="Oui","Oui","Non")</f>
        <v>Non</v>
      </c>
      <c r="N332" s="72" t="str">
        <f>IF(Tableau1[[#This Row],[Régime d''utilisation (Quotidien ? Oui ou Non)]]="Oui","Oui","Non")</f>
        <v>Non</v>
      </c>
      <c r="O332" s="72" t="str">
        <f>IF(Tableau1[[#This Row],[Régime d''utilisation (Quotidien ? Oui ou Non)]]="Oui","Oui","Non")</f>
        <v>Non</v>
      </c>
      <c r="P332" s="76"/>
      <c r="Q332" s="76"/>
      <c r="R332" s="76"/>
      <c r="S332" s="52" t="str">
        <f t="shared" si="12"/>
        <v>Compris entre 00h00 et 5h00</v>
      </c>
      <c r="T332" s="76"/>
      <c r="U332" s="53" t="str">
        <f t="shared" si="13"/>
        <v>Voyageur</v>
      </c>
      <c r="V332" s="76"/>
      <c r="W332" s="76"/>
      <c r="X332" s="76"/>
      <c r="Y332" s="76"/>
      <c r="Z332" s="76"/>
      <c r="AA332" s="76"/>
      <c r="AB332" s="53">
        <f>400</f>
        <v>400</v>
      </c>
      <c r="AC332" s="78" t="str">
        <f>IF(Tableau1[[#This Row],[Type de réponse]]='Paramètre (masquer)'!$A$10,Tableau1[[#This Row],[Période de début *]],"")</f>
        <v/>
      </c>
      <c r="AD332" s="78" t="str">
        <f>IF(Tableau1[[#This Row],[Type de réponse]]='Paramètre (masquer)'!$A$10,Tableau1[[#This Row],[Période de fin *]],"")</f>
        <v/>
      </c>
      <c r="AE332" s="78" t="str">
        <f>IF(Tableau1[[#This Row],[Type de réponse]]='Paramètre (masquer)'!$A$10,Tableau1[[#This Row],[Nuit
LU/MA]],"")</f>
        <v/>
      </c>
      <c r="AF332" s="78" t="str">
        <f>IF(Tableau1[[#This Row],[Type de réponse]]='Paramètre (masquer)'!$A$10,Tableau1[[#This Row],[Nuit
MA/ME]],"")</f>
        <v/>
      </c>
      <c r="AG332" s="78" t="str">
        <f>IF(Tableau1[[#This Row],[Type de réponse]]='Paramètre (masquer)'!$A$10,Tableau1[[#This Row],[Nuit
ME/JE]],"")</f>
        <v/>
      </c>
      <c r="AH332" s="78" t="str">
        <f>IF(Tableau1[[#This Row],[Type de réponse]]='Paramètre (masquer)'!$A$10,Tableau1[[#This Row],[Nuit JE/VE]],"")</f>
        <v/>
      </c>
      <c r="AI332" s="78" t="str">
        <f>IF(Tableau1[[#This Row],[Type de réponse]]='Paramètre (masquer)'!$A$10,Tableau1[[#This Row],[Nuit
VE/SA]],"")</f>
        <v/>
      </c>
      <c r="AJ332" s="78" t="str">
        <f>IF(Tableau1[[#This Row],[Type de réponse]]='Paramètre (masquer)'!$A$10,Tableau1[[#This Row],[Nuit
SA/DI]],"")</f>
        <v/>
      </c>
      <c r="AK332" s="78" t="str">
        <f>IF(Tableau1[[#This Row],[Type de réponse]]='Paramètre (masquer)'!$A$10,Tableau1[[#This Row],[Nuit
DI/LU]],"")</f>
        <v/>
      </c>
      <c r="AL332" s="76" t="str">
        <f>IF(Tableau1[[#This Row],[Nuit
LU /MA]]="Oui",0,IF(Tableau1[[#This Row],[Nuit
LU /MA]]="Non",1,""))</f>
        <v/>
      </c>
      <c r="AM332" s="76" t="str">
        <f>IF(Tableau1[[#This Row],[Nuit
MA/ ME]]="Oui",0,IF(Tableau1[[#This Row],[Nuit
MA/ ME]]="Non",1,""))</f>
        <v/>
      </c>
      <c r="AN332" s="76" t="str">
        <f>IF(Tableau1[[#This Row],[Nuit
ME/ JE]]="Oui",0,IF(Tableau1[[#This Row],[Nuit
ME/ JE]]="Non",1,""))</f>
        <v/>
      </c>
      <c r="AO332" s="76" t="str">
        <f>IF(Tableau1[[#This Row],[Nuit JE/ VE]]="Oui",0,IF(Tableau1[[#This Row],[Nuit JE/ VE]]="Non",1,""))</f>
        <v/>
      </c>
      <c r="AP332" s="76" t="str">
        <f>IF(Tableau1[[#This Row],[Nuit
VE/ SA]]="Oui",0,IF(Tableau1[[#This Row],[Nuit
VE/ SA]]="Non",1,""))</f>
        <v/>
      </c>
      <c r="AQ332" s="76" t="str">
        <f>IF(Tableau1[[#This Row],[Nuit
SA/ DI]]="Oui",0,IF(Tableau1[[#This Row],[Nuit
SA/ DI]]="Non",1,""))</f>
        <v/>
      </c>
      <c r="AR332" s="76" t="str">
        <f>IF(Tableau1[[#This Row],[Nuit
DI/ LU]]="Oui",0,IF(Tableau1[[#This Row],[Nuit
DI/ LU]]="Non",1,""))</f>
        <v/>
      </c>
      <c r="AS332" s="76" t="str">
        <f>IF(Tableau1[[#This Row],[Type de réponse]]='Paramètre (masquer)'!$A$10,Tableau1[[#This Row],[FE]],"")</f>
        <v/>
      </c>
      <c r="AT332" s="76" t="str">
        <f>_xlfn.CONCAT(Tableau1[[#This Row],[LUN]:[DIM]])</f>
        <v/>
      </c>
      <c r="AU332" s="79"/>
      <c r="AV3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2" s="76" t="e">
        <f>Tableau1[[#This Row],[Nbre de nuits sur la période]]*Tableau1[[#This Row],[Nombre de train accédant / nuit *]]</f>
        <v>#VALUE!</v>
      </c>
      <c r="AY332" s="76" t="e">
        <f>Tableau1[[#This Row],[Uo voies - nuit]]*((59*400/1000)+5)</f>
        <v>#VALUE!</v>
      </c>
    </row>
    <row r="333" spans="1:51" ht="15.75">
      <c r="A333" s="51">
        <f t="shared" si="14"/>
        <v>320</v>
      </c>
      <c r="B333" s="85"/>
      <c r="C333" s="52" t="str">
        <f>IFERROR(VLOOKUP(Tableau1[[#This Row],[Site *
Un fichier Excel par DT]],Tableau7[[#All],[Nom de la gare]:[EIC]],5,FALSE),"")</f>
        <v/>
      </c>
      <c r="D333" s="77"/>
      <c r="E333" s="74"/>
      <c r="F333" s="74"/>
      <c r="G333" s="76"/>
      <c r="H333" s="72" t="str">
        <f>IF(Tableau1[[#This Row],[Régime d''utilisation (Quotidien ? Oui ou Non)]]="Oui","Oui","Non")</f>
        <v>Non</v>
      </c>
      <c r="I333" s="72" t="str">
        <f>IF(Tableau1[[#This Row],[Régime d''utilisation (Quotidien ? Oui ou Non)]]="Oui","Oui","Non")</f>
        <v>Non</v>
      </c>
      <c r="J333" s="72" t="str">
        <f>IF(Tableau1[[#This Row],[Régime d''utilisation (Quotidien ? Oui ou Non)]]="Oui","Oui","Non")</f>
        <v>Non</v>
      </c>
      <c r="K333" s="72" t="str">
        <f>IF(Tableau1[[#This Row],[Régime d''utilisation (Quotidien ? Oui ou Non)]]="Oui","Oui","Non")</f>
        <v>Non</v>
      </c>
      <c r="L333" s="72" t="str">
        <f>IF(Tableau1[[#This Row],[Régime d''utilisation (Quotidien ? Oui ou Non)]]="Oui","Oui","Non")</f>
        <v>Non</v>
      </c>
      <c r="M333" s="72" t="str">
        <f>IF(Tableau1[[#This Row],[Régime d''utilisation (Quotidien ? Oui ou Non)]]="Oui","Oui","Non")</f>
        <v>Non</v>
      </c>
      <c r="N333" s="72" t="str">
        <f>IF(Tableau1[[#This Row],[Régime d''utilisation (Quotidien ? Oui ou Non)]]="Oui","Oui","Non")</f>
        <v>Non</v>
      </c>
      <c r="O333" s="72" t="str">
        <f>IF(Tableau1[[#This Row],[Régime d''utilisation (Quotidien ? Oui ou Non)]]="Oui","Oui","Non")</f>
        <v>Non</v>
      </c>
      <c r="P333" s="76"/>
      <c r="Q333" s="76"/>
      <c r="R333" s="76"/>
      <c r="S333" s="52" t="str">
        <f t="shared" si="12"/>
        <v>Compris entre 00h00 et 5h00</v>
      </c>
      <c r="T333" s="76"/>
      <c r="U333" s="53" t="str">
        <f t="shared" si="13"/>
        <v>Voyageur</v>
      </c>
      <c r="V333" s="76"/>
      <c r="W333" s="76"/>
      <c r="X333" s="76"/>
      <c r="Y333" s="76"/>
      <c r="Z333" s="76"/>
      <c r="AA333" s="76"/>
      <c r="AB333" s="53">
        <f>400</f>
        <v>400</v>
      </c>
      <c r="AC333" s="78" t="str">
        <f>IF(Tableau1[[#This Row],[Type de réponse]]='Paramètre (masquer)'!$A$10,Tableau1[[#This Row],[Période de début *]],"")</f>
        <v/>
      </c>
      <c r="AD333" s="78" t="str">
        <f>IF(Tableau1[[#This Row],[Type de réponse]]='Paramètre (masquer)'!$A$10,Tableau1[[#This Row],[Période de fin *]],"")</f>
        <v/>
      </c>
      <c r="AE333" s="78" t="str">
        <f>IF(Tableau1[[#This Row],[Type de réponse]]='Paramètre (masquer)'!$A$10,Tableau1[[#This Row],[Nuit
LU/MA]],"")</f>
        <v/>
      </c>
      <c r="AF333" s="78" t="str">
        <f>IF(Tableau1[[#This Row],[Type de réponse]]='Paramètre (masquer)'!$A$10,Tableau1[[#This Row],[Nuit
MA/ME]],"")</f>
        <v/>
      </c>
      <c r="AG333" s="78" t="str">
        <f>IF(Tableau1[[#This Row],[Type de réponse]]='Paramètre (masquer)'!$A$10,Tableau1[[#This Row],[Nuit
ME/JE]],"")</f>
        <v/>
      </c>
      <c r="AH333" s="78" t="str">
        <f>IF(Tableau1[[#This Row],[Type de réponse]]='Paramètre (masquer)'!$A$10,Tableau1[[#This Row],[Nuit JE/VE]],"")</f>
        <v/>
      </c>
      <c r="AI333" s="78" t="str">
        <f>IF(Tableau1[[#This Row],[Type de réponse]]='Paramètre (masquer)'!$A$10,Tableau1[[#This Row],[Nuit
VE/SA]],"")</f>
        <v/>
      </c>
      <c r="AJ333" s="78" t="str">
        <f>IF(Tableau1[[#This Row],[Type de réponse]]='Paramètre (masquer)'!$A$10,Tableau1[[#This Row],[Nuit
SA/DI]],"")</f>
        <v/>
      </c>
      <c r="AK333" s="78" t="str">
        <f>IF(Tableau1[[#This Row],[Type de réponse]]='Paramètre (masquer)'!$A$10,Tableau1[[#This Row],[Nuit
DI/LU]],"")</f>
        <v/>
      </c>
      <c r="AL333" s="76" t="str">
        <f>IF(Tableau1[[#This Row],[Nuit
LU /MA]]="Oui",0,IF(Tableau1[[#This Row],[Nuit
LU /MA]]="Non",1,""))</f>
        <v/>
      </c>
      <c r="AM333" s="76" t="str">
        <f>IF(Tableau1[[#This Row],[Nuit
MA/ ME]]="Oui",0,IF(Tableau1[[#This Row],[Nuit
MA/ ME]]="Non",1,""))</f>
        <v/>
      </c>
      <c r="AN333" s="76" t="str">
        <f>IF(Tableau1[[#This Row],[Nuit
ME/ JE]]="Oui",0,IF(Tableau1[[#This Row],[Nuit
ME/ JE]]="Non",1,""))</f>
        <v/>
      </c>
      <c r="AO333" s="76" t="str">
        <f>IF(Tableau1[[#This Row],[Nuit JE/ VE]]="Oui",0,IF(Tableau1[[#This Row],[Nuit JE/ VE]]="Non",1,""))</f>
        <v/>
      </c>
      <c r="AP333" s="76" t="str">
        <f>IF(Tableau1[[#This Row],[Nuit
VE/ SA]]="Oui",0,IF(Tableau1[[#This Row],[Nuit
VE/ SA]]="Non",1,""))</f>
        <v/>
      </c>
      <c r="AQ333" s="76" t="str">
        <f>IF(Tableau1[[#This Row],[Nuit
SA/ DI]]="Oui",0,IF(Tableau1[[#This Row],[Nuit
SA/ DI]]="Non",1,""))</f>
        <v/>
      </c>
      <c r="AR333" s="76" t="str">
        <f>IF(Tableau1[[#This Row],[Nuit
DI/ LU]]="Oui",0,IF(Tableau1[[#This Row],[Nuit
DI/ LU]]="Non",1,""))</f>
        <v/>
      </c>
      <c r="AS333" s="76" t="str">
        <f>IF(Tableau1[[#This Row],[Type de réponse]]='Paramètre (masquer)'!$A$10,Tableau1[[#This Row],[FE]],"")</f>
        <v/>
      </c>
      <c r="AT333" s="76" t="str">
        <f>_xlfn.CONCAT(Tableau1[[#This Row],[LUN]:[DIM]])</f>
        <v/>
      </c>
      <c r="AU333" s="79"/>
      <c r="AV3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3" s="76" t="e">
        <f>Tableau1[[#This Row],[Nbre de nuits sur la période]]*Tableau1[[#This Row],[Nombre de train accédant / nuit *]]</f>
        <v>#VALUE!</v>
      </c>
      <c r="AY333" s="76" t="e">
        <f>Tableau1[[#This Row],[Uo voies - nuit]]*((59*400/1000)+5)</f>
        <v>#VALUE!</v>
      </c>
    </row>
    <row r="334" spans="1:51" ht="15.75">
      <c r="A334" s="51">
        <f t="shared" si="14"/>
        <v>321</v>
      </c>
      <c r="B334" s="85"/>
      <c r="C334" s="52" t="str">
        <f>IFERROR(VLOOKUP(Tableau1[[#This Row],[Site *
Un fichier Excel par DT]],Tableau7[[#All],[Nom de la gare]:[EIC]],5,FALSE),"")</f>
        <v/>
      </c>
      <c r="D334" s="77"/>
      <c r="E334" s="74"/>
      <c r="F334" s="74"/>
      <c r="G334" s="76"/>
      <c r="H334" s="72" t="str">
        <f>IF(Tableau1[[#This Row],[Régime d''utilisation (Quotidien ? Oui ou Non)]]="Oui","Oui","Non")</f>
        <v>Non</v>
      </c>
      <c r="I334" s="72" t="str">
        <f>IF(Tableau1[[#This Row],[Régime d''utilisation (Quotidien ? Oui ou Non)]]="Oui","Oui","Non")</f>
        <v>Non</v>
      </c>
      <c r="J334" s="72" t="str">
        <f>IF(Tableau1[[#This Row],[Régime d''utilisation (Quotidien ? Oui ou Non)]]="Oui","Oui","Non")</f>
        <v>Non</v>
      </c>
      <c r="K334" s="72" t="str">
        <f>IF(Tableau1[[#This Row],[Régime d''utilisation (Quotidien ? Oui ou Non)]]="Oui","Oui","Non")</f>
        <v>Non</v>
      </c>
      <c r="L334" s="72" t="str">
        <f>IF(Tableau1[[#This Row],[Régime d''utilisation (Quotidien ? Oui ou Non)]]="Oui","Oui","Non")</f>
        <v>Non</v>
      </c>
      <c r="M334" s="72" t="str">
        <f>IF(Tableau1[[#This Row],[Régime d''utilisation (Quotidien ? Oui ou Non)]]="Oui","Oui","Non")</f>
        <v>Non</v>
      </c>
      <c r="N334" s="72" t="str">
        <f>IF(Tableau1[[#This Row],[Régime d''utilisation (Quotidien ? Oui ou Non)]]="Oui","Oui","Non")</f>
        <v>Non</v>
      </c>
      <c r="O334" s="72" t="str">
        <f>IF(Tableau1[[#This Row],[Régime d''utilisation (Quotidien ? Oui ou Non)]]="Oui","Oui","Non")</f>
        <v>Non</v>
      </c>
      <c r="P334" s="76"/>
      <c r="Q334" s="76"/>
      <c r="R334" s="76"/>
      <c r="S334" s="52" t="str">
        <f t="shared" ref="S334:S397" si="15">"Compris entre 00h00 et 5h00"</f>
        <v>Compris entre 00h00 et 5h00</v>
      </c>
      <c r="T334" s="76"/>
      <c r="U334" s="53" t="str">
        <f t="shared" ref="U334:U397" si="16">"Voyageur"</f>
        <v>Voyageur</v>
      </c>
      <c r="V334" s="76"/>
      <c r="W334" s="76"/>
      <c r="X334" s="76"/>
      <c r="Y334" s="76"/>
      <c r="Z334" s="76"/>
      <c r="AA334" s="76"/>
      <c r="AB334" s="53">
        <f>400</f>
        <v>400</v>
      </c>
      <c r="AC334" s="78" t="str">
        <f>IF(Tableau1[[#This Row],[Type de réponse]]='Paramètre (masquer)'!$A$10,Tableau1[[#This Row],[Période de début *]],"")</f>
        <v/>
      </c>
      <c r="AD334" s="78" t="str">
        <f>IF(Tableau1[[#This Row],[Type de réponse]]='Paramètre (masquer)'!$A$10,Tableau1[[#This Row],[Période de fin *]],"")</f>
        <v/>
      </c>
      <c r="AE334" s="78" t="str">
        <f>IF(Tableau1[[#This Row],[Type de réponse]]='Paramètre (masquer)'!$A$10,Tableau1[[#This Row],[Nuit
LU/MA]],"")</f>
        <v/>
      </c>
      <c r="AF334" s="78" t="str">
        <f>IF(Tableau1[[#This Row],[Type de réponse]]='Paramètre (masquer)'!$A$10,Tableau1[[#This Row],[Nuit
MA/ME]],"")</f>
        <v/>
      </c>
      <c r="AG334" s="78" t="str">
        <f>IF(Tableau1[[#This Row],[Type de réponse]]='Paramètre (masquer)'!$A$10,Tableau1[[#This Row],[Nuit
ME/JE]],"")</f>
        <v/>
      </c>
      <c r="AH334" s="78" t="str">
        <f>IF(Tableau1[[#This Row],[Type de réponse]]='Paramètre (masquer)'!$A$10,Tableau1[[#This Row],[Nuit JE/VE]],"")</f>
        <v/>
      </c>
      <c r="AI334" s="78" t="str">
        <f>IF(Tableau1[[#This Row],[Type de réponse]]='Paramètre (masquer)'!$A$10,Tableau1[[#This Row],[Nuit
VE/SA]],"")</f>
        <v/>
      </c>
      <c r="AJ334" s="78" t="str">
        <f>IF(Tableau1[[#This Row],[Type de réponse]]='Paramètre (masquer)'!$A$10,Tableau1[[#This Row],[Nuit
SA/DI]],"")</f>
        <v/>
      </c>
      <c r="AK334" s="78" t="str">
        <f>IF(Tableau1[[#This Row],[Type de réponse]]='Paramètre (masquer)'!$A$10,Tableau1[[#This Row],[Nuit
DI/LU]],"")</f>
        <v/>
      </c>
      <c r="AL334" s="76" t="str">
        <f>IF(Tableau1[[#This Row],[Nuit
LU /MA]]="Oui",0,IF(Tableau1[[#This Row],[Nuit
LU /MA]]="Non",1,""))</f>
        <v/>
      </c>
      <c r="AM334" s="76" t="str">
        <f>IF(Tableau1[[#This Row],[Nuit
MA/ ME]]="Oui",0,IF(Tableau1[[#This Row],[Nuit
MA/ ME]]="Non",1,""))</f>
        <v/>
      </c>
      <c r="AN334" s="76" t="str">
        <f>IF(Tableau1[[#This Row],[Nuit
ME/ JE]]="Oui",0,IF(Tableau1[[#This Row],[Nuit
ME/ JE]]="Non",1,""))</f>
        <v/>
      </c>
      <c r="AO334" s="76" t="str">
        <f>IF(Tableau1[[#This Row],[Nuit JE/ VE]]="Oui",0,IF(Tableau1[[#This Row],[Nuit JE/ VE]]="Non",1,""))</f>
        <v/>
      </c>
      <c r="AP334" s="76" t="str">
        <f>IF(Tableau1[[#This Row],[Nuit
VE/ SA]]="Oui",0,IF(Tableau1[[#This Row],[Nuit
VE/ SA]]="Non",1,""))</f>
        <v/>
      </c>
      <c r="AQ334" s="76" t="str">
        <f>IF(Tableau1[[#This Row],[Nuit
SA/ DI]]="Oui",0,IF(Tableau1[[#This Row],[Nuit
SA/ DI]]="Non",1,""))</f>
        <v/>
      </c>
      <c r="AR334" s="76" t="str">
        <f>IF(Tableau1[[#This Row],[Nuit
DI/ LU]]="Oui",0,IF(Tableau1[[#This Row],[Nuit
DI/ LU]]="Non",1,""))</f>
        <v/>
      </c>
      <c r="AS334" s="76" t="str">
        <f>IF(Tableau1[[#This Row],[Type de réponse]]='Paramètre (masquer)'!$A$10,Tableau1[[#This Row],[FE]],"")</f>
        <v/>
      </c>
      <c r="AT334" s="76" t="str">
        <f>_xlfn.CONCAT(Tableau1[[#This Row],[LUN]:[DIM]])</f>
        <v/>
      </c>
      <c r="AU334" s="79"/>
      <c r="AV3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4" s="76" t="e">
        <f>Tableau1[[#This Row],[Nbre de nuits sur la période]]*Tableau1[[#This Row],[Nombre de train accédant / nuit *]]</f>
        <v>#VALUE!</v>
      </c>
      <c r="AY334" s="76" t="e">
        <f>Tableau1[[#This Row],[Uo voies - nuit]]*((59*400/1000)+5)</f>
        <v>#VALUE!</v>
      </c>
    </row>
    <row r="335" spans="1:51" ht="15.75">
      <c r="A335" s="51">
        <f t="shared" ref="A335:A398" si="17">1+A334</f>
        <v>322</v>
      </c>
      <c r="B335" s="85"/>
      <c r="C335" s="52" t="str">
        <f>IFERROR(VLOOKUP(Tableau1[[#This Row],[Site *
Un fichier Excel par DT]],Tableau7[[#All],[Nom de la gare]:[EIC]],5,FALSE),"")</f>
        <v/>
      </c>
      <c r="D335" s="77"/>
      <c r="E335" s="74"/>
      <c r="F335" s="74"/>
      <c r="G335" s="76"/>
      <c r="H335" s="72" t="str">
        <f>IF(Tableau1[[#This Row],[Régime d''utilisation (Quotidien ? Oui ou Non)]]="Oui","Oui","Non")</f>
        <v>Non</v>
      </c>
      <c r="I335" s="72" t="str">
        <f>IF(Tableau1[[#This Row],[Régime d''utilisation (Quotidien ? Oui ou Non)]]="Oui","Oui","Non")</f>
        <v>Non</v>
      </c>
      <c r="J335" s="72" t="str">
        <f>IF(Tableau1[[#This Row],[Régime d''utilisation (Quotidien ? Oui ou Non)]]="Oui","Oui","Non")</f>
        <v>Non</v>
      </c>
      <c r="K335" s="72" t="str">
        <f>IF(Tableau1[[#This Row],[Régime d''utilisation (Quotidien ? Oui ou Non)]]="Oui","Oui","Non")</f>
        <v>Non</v>
      </c>
      <c r="L335" s="72" t="str">
        <f>IF(Tableau1[[#This Row],[Régime d''utilisation (Quotidien ? Oui ou Non)]]="Oui","Oui","Non")</f>
        <v>Non</v>
      </c>
      <c r="M335" s="72" t="str">
        <f>IF(Tableau1[[#This Row],[Régime d''utilisation (Quotidien ? Oui ou Non)]]="Oui","Oui","Non")</f>
        <v>Non</v>
      </c>
      <c r="N335" s="72" t="str">
        <f>IF(Tableau1[[#This Row],[Régime d''utilisation (Quotidien ? Oui ou Non)]]="Oui","Oui","Non")</f>
        <v>Non</v>
      </c>
      <c r="O335" s="72" t="str">
        <f>IF(Tableau1[[#This Row],[Régime d''utilisation (Quotidien ? Oui ou Non)]]="Oui","Oui","Non")</f>
        <v>Non</v>
      </c>
      <c r="P335" s="76"/>
      <c r="Q335" s="76"/>
      <c r="R335" s="76"/>
      <c r="S335" s="52" t="str">
        <f t="shared" si="15"/>
        <v>Compris entre 00h00 et 5h00</v>
      </c>
      <c r="T335" s="76"/>
      <c r="U335" s="53" t="str">
        <f t="shared" si="16"/>
        <v>Voyageur</v>
      </c>
      <c r="V335" s="76"/>
      <c r="W335" s="76"/>
      <c r="X335" s="76"/>
      <c r="Y335" s="76"/>
      <c r="Z335" s="76"/>
      <c r="AA335" s="76"/>
      <c r="AB335" s="53">
        <f>400</f>
        <v>400</v>
      </c>
      <c r="AC335" s="78" t="str">
        <f>IF(Tableau1[[#This Row],[Type de réponse]]='Paramètre (masquer)'!$A$10,Tableau1[[#This Row],[Période de début *]],"")</f>
        <v/>
      </c>
      <c r="AD335" s="78" t="str">
        <f>IF(Tableau1[[#This Row],[Type de réponse]]='Paramètre (masquer)'!$A$10,Tableau1[[#This Row],[Période de fin *]],"")</f>
        <v/>
      </c>
      <c r="AE335" s="78" t="str">
        <f>IF(Tableau1[[#This Row],[Type de réponse]]='Paramètre (masquer)'!$A$10,Tableau1[[#This Row],[Nuit
LU/MA]],"")</f>
        <v/>
      </c>
      <c r="AF335" s="78" t="str">
        <f>IF(Tableau1[[#This Row],[Type de réponse]]='Paramètre (masquer)'!$A$10,Tableau1[[#This Row],[Nuit
MA/ME]],"")</f>
        <v/>
      </c>
      <c r="AG335" s="78" t="str">
        <f>IF(Tableau1[[#This Row],[Type de réponse]]='Paramètre (masquer)'!$A$10,Tableau1[[#This Row],[Nuit
ME/JE]],"")</f>
        <v/>
      </c>
      <c r="AH335" s="78" t="str">
        <f>IF(Tableau1[[#This Row],[Type de réponse]]='Paramètre (masquer)'!$A$10,Tableau1[[#This Row],[Nuit JE/VE]],"")</f>
        <v/>
      </c>
      <c r="AI335" s="78" t="str">
        <f>IF(Tableau1[[#This Row],[Type de réponse]]='Paramètre (masquer)'!$A$10,Tableau1[[#This Row],[Nuit
VE/SA]],"")</f>
        <v/>
      </c>
      <c r="AJ335" s="78" t="str">
        <f>IF(Tableau1[[#This Row],[Type de réponse]]='Paramètre (masquer)'!$A$10,Tableau1[[#This Row],[Nuit
SA/DI]],"")</f>
        <v/>
      </c>
      <c r="AK335" s="78" t="str">
        <f>IF(Tableau1[[#This Row],[Type de réponse]]='Paramètre (masquer)'!$A$10,Tableau1[[#This Row],[Nuit
DI/LU]],"")</f>
        <v/>
      </c>
      <c r="AL335" s="76" t="str">
        <f>IF(Tableau1[[#This Row],[Nuit
LU /MA]]="Oui",0,IF(Tableau1[[#This Row],[Nuit
LU /MA]]="Non",1,""))</f>
        <v/>
      </c>
      <c r="AM335" s="76" t="str">
        <f>IF(Tableau1[[#This Row],[Nuit
MA/ ME]]="Oui",0,IF(Tableau1[[#This Row],[Nuit
MA/ ME]]="Non",1,""))</f>
        <v/>
      </c>
      <c r="AN335" s="76" t="str">
        <f>IF(Tableau1[[#This Row],[Nuit
ME/ JE]]="Oui",0,IF(Tableau1[[#This Row],[Nuit
ME/ JE]]="Non",1,""))</f>
        <v/>
      </c>
      <c r="AO335" s="76" t="str">
        <f>IF(Tableau1[[#This Row],[Nuit JE/ VE]]="Oui",0,IF(Tableau1[[#This Row],[Nuit JE/ VE]]="Non",1,""))</f>
        <v/>
      </c>
      <c r="AP335" s="76" t="str">
        <f>IF(Tableau1[[#This Row],[Nuit
VE/ SA]]="Oui",0,IF(Tableau1[[#This Row],[Nuit
VE/ SA]]="Non",1,""))</f>
        <v/>
      </c>
      <c r="AQ335" s="76" t="str">
        <f>IF(Tableau1[[#This Row],[Nuit
SA/ DI]]="Oui",0,IF(Tableau1[[#This Row],[Nuit
SA/ DI]]="Non",1,""))</f>
        <v/>
      </c>
      <c r="AR335" s="76" t="str">
        <f>IF(Tableau1[[#This Row],[Nuit
DI/ LU]]="Oui",0,IF(Tableau1[[#This Row],[Nuit
DI/ LU]]="Non",1,""))</f>
        <v/>
      </c>
      <c r="AS335" s="76" t="str">
        <f>IF(Tableau1[[#This Row],[Type de réponse]]='Paramètre (masquer)'!$A$10,Tableau1[[#This Row],[FE]],"")</f>
        <v/>
      </c>
      <c r="AT335" s="76" t="str">
        <f>_xlfn.CONCAT(Tableau1[[#This Row],[LUN]:[DIM]])</f>
        <v/>
      </c>
      <c r="AU335" s="79"/>
      <c r="AV3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5" s="76" t="e">
        <f>Tableau1[[#This Row],[Nbre de nuits sur la période]]*Tableau1[[#This Row],[Nombre de train accédant / nuit *]]</f>
        <v>#VALUE!</v>
      </c>
      <c r="AY335" s="76" t="e">
        <f>Tableau1[[#This Row],[Uo voies - nuit]]*((59*400/1000)+5)</f>
        <v>#VALUE!</v>
      </c>
    </row>
    <row r="336" spans="1:51" ht="15.75">
      <c r="A336" s="51">
        <f t="shared" si="17"/>
        <v>323</v>
      </c>
      <c r="B336" s="85"/>
      <c r="C336" s="52" t="str">
        <f>IFERROR(VLOOKUP(Tableau1[[#This Row],[Site *
Un fichier Excel par DT]],Tableau7[[#All],[Nom de la gare]:[EIC]],5,FALSE),"")</f>
        <v/>
      </c>
      <c r="D336" s="77"/>
      <c r="E336" s="74"/>
      <c r="F336" s="74"/>
      <c r="G336" s="76"/>
      <c r="H336" s="72" t="str">
        <f>IF(Tableau1[[#This Row],[Régime d''utilisation (Quotidien ? Oui ou Non)]]="Oui","Oui","Non")</f>
        <v>Non</v>
      </c>
      <c r="I336" s="72" t="str">
        <f>IF(Tableau1[[#This Row],[Régime d''utilisation (Quotidien ? Oui ou Non)]]="Oui","Oui","Non")</f>
        <v>Non</v>
      </c>
      <c r="J336" s="72" t="str">
        <f>IF(Tableau1[[#This Row],[Régime d''utilisation (Quotidien ? Oui ou Non)]]="Oui","Oui","Non")</f>
        <v>Non</v>
      </c>
      <c r="K336" s="72" t="str">
        <f>IF(Tableau1[[#This Row],[Régime d''utilisation (Quotidien ? Oui ou Non)]]="Oui","Oui","Non")</f>
        <v>Non</v>
      </c>
      <c r="L336" s="72" t="str">
        <f>IF(Tableau1[[#This Row],[Régime d''utilisation (Quotidien ? Oui ou Non)]]="Oui","Oui","Non")</f>
        <v>Non</v>
      </c>
      <c r="M336" s="72" t="str">
        <f>IF(Tableau1[[#This Row],[Régime d''utilisation (Quotidien ? Oui ou Non)]]="Oui","Oui","Non")</f>
        <v>Non</v>
      </c>
      <c r="N336" s="72" t="str">
        <f>IF(Tableau1[[#This Row],[Régime d''utilisation (Quotidien ? Oui ou Non)]]="Oui","Oui","Non")</f>
        <v>Non</v>
      </c>
      <c r="O336" s="72" t="str">
        <f>IF(Tableau1[[#This Row],[Régime d''utilisation (Quotidien ? Oui ou Non)]]="Oui","Oui","Non")</f>
        <v>Non</v>
      </c>
      <c r="P336" s="76"/>
      <c r="Q336" s="76"/>
      <c r="R336" s="76"/>
      <c r="S336" s="52" t="str">
        <f t="shared" si="15"/>
        <v>Compris entre 00h00 et 5h00</v>
      </c>
      <c r="T336" s="76"/>
      <c r="U336" s="53" t="str">
        <f t="shared" si="16"/>
        <v>Voyageur</v>
      </c>
      <c r="V336" s="76"/>
      <c r="W336" s="76"/>
      <c r="X336" s="76"/>
      <c r="Y336" s="76"/>
      <c r="Z336" s="76"/>
      <c r="AA336" s="76"/>
      <c r="AB336" s="53">
        <f>400</f>
        <v>400</v>
      </c>
      <c r="AC336" s="78" t="str">
        <f>IF(Tableau1[[#This Row],[Type de réponse]]='Paramètre (masquer)'!$A$10,Tableau1[[#This Row],[Période de début *]],"")</f>
        <v/>
      </c>
      <c r="AD336" s="78" t="str">
        <f>IF(Tableau1[[#This Row],[Type de réponse]]='Paramètre (masquer)'!$A$10,Tableau1[[#This Row],[Période de fin *]],"")</f>
        <v/>
      </c>
      <c r="AE336" s="78" t="str">
        <f>IF(Tableau1[[#This Row],[Type de réponse]]='Paramètre (masquer)'!$A$10,Tableau1[[#This Row],[Nuit
LU/MA]],"")</f>
        <v/>
      </c>
      <c r="AF336" s="78" t="str">
        <f>IF(Tableau1[[#This Row],[Type de réponse]]='Paramètre (masquer)'!$A$10,Tableau1[[#This Row],[Nuit
MA/ME]],"")</f>
        <v/>
      </c>
      <c r="AG336" s="78" t="str">
        <f>IF(Tableau1[[#This Row],[Type de réponse]]='Paramètre (masquer)'!$A$10,Tableau1[[#This Row],[Nuit
ME/JE]],"")</f>
        <v/>
      </c>
      <c r="AH336" s="78" t="str">
        <f>IF(Tableau1[[#This Row],[Type de réponse]]='Paramètre (masquer)'!$A$10,Tableau1[[#This Row],[Nuit JE/VE]],"")</f>
        <v/>
      </c>
      <c r="AI336" s="78" t="str">
        <f>IF(Tableau1[[#This Row],[Type de réponse]]='Paramètre (masquer)'!$A$10,Tableau1[[#This Row],[Nuit
VE/SA]],"")</f>
        <v/>
      </c>
      <c r="AJ336" s="78" t="str">
        <f>IF(Tableau1[[#This Row],[Type de réponse]]='Paramètre (masquer)'!$A$10,Tableau1[[#This Row],[Nuit
SA/DI]],"")</f>
        <v/>
      </c>
      <c r="AK336" s="78" t="str">
        <f>IF(Tableau1[[#This Row],[Type de réponse]]='Paramètre (masquer)'!$A$10,Tableau1[[#This Row],[Nuit
DI/LU]],"")</f>
        <v/>
      </c>
      <c r="AL336" s="76" t="str">
        <f>IF(Tableau1[[#This Row],[Nuit
LU /MA]]="Oui",0,IF(Tableau1[[#This Row],[Nuit
LU /MA]]="Non",1,""))</f>
        <v/>
      </c>
      <c r="AM336" s="76" t="str">
        <f>IF(Tableau1[[#This Row],[Nuit
MA/ ME]]="Oui",0,IF(Tableau1[[#This Row],[Nuit
MA/ ME]]="Non",1,""))</f>
        <v/>
      </c>
      <c r="AN336" s="76" t="str">
        <f>IF(Tableau1[[#This Row],[Nuit
ME/ JE]]="Oui",0,IF(Tableau1[[#This Row],[Nuit
ME/ JE]]="Non",1,""))</f>
        <v/>
      </c>
      <c r="AO336" s="76" t="str">
        <f>IF(Tableau1[[#This Row],[Nuit JE/ VE]]="Oui",0,IF(Tableau1[[#This Row],[Nuit JE/ VE]]="Non",1,""))</f>
        <v/>
      </c>
      <c r="AP336" s="76" t="str">
        <f>IF(Tableau1[[#This Row],[Nuit
VE/ SA]]="Oui",0,IF(Tableau1[[#This Row],[Nuit
VE/ SA]]="Non",1,""))</f>
        <v/>
      </c>
      <c r="AQ336" s="76" t="str">
        <f>IF(Tableau1[[#This Row],[Nuit
SA/ DI]]="Oui",0,IF(Tableau1[[#This Row],[Nuit
SA/ DI]]="Non",1,""))</f>
        <v/>
      </c>
      <c r="AR336" s="76" t="str">
        <f>IF(Tableau1[[#This Row],[Nuit
DI/ LU]]="Oui",0,IF(Tableau1[[#This Row],[Nuit
DI/ LU]]="Non",1,""))</f>
        <v/>
      </c>
      <c r="AS336" s="76" t="str">
        <f>IF(Tableau1[[#This Row],[Type de réponse]]='Paramètre (masquer)'!$A$10,Tableau1[[#This Row],[FE]],"")</f>
        <v/>
      </c>
      <c r="AT336" s="76" t="str">
        <f>_xlfn.CONCAT(Tableau1[[#This Row],[LUN]:[DIM]])</f>
        <v/>
      </c>
      <c r="AU336" s="79"/>
      <c r="AV3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6" s="76" t="e">
        <f>Tableau1[[#This Row],[Nbre de nuits sur la période]]*Tableau1[[#This Row],[Nombre de train accédant / nuit *]]</f>
        <v>#VALUE!</v>
      </c>
      <c r="AY336" s="76" t="e">
        <f>Tableau1[[#This Row],[Uo voies - nuit]]*((59*400/1000)+5)</f>
        <v>#VALUE!</v>
      </c>
    </row>
    <row r="337" spans="1:51" ht="15.75">
      <c r="A337" s="51">
        <f t="shared" si="17"/>
        <v>324</v>
      </c>
      <c r="B337" s="85"/>
      <c r="C337" s="52" t="str">
        <f>IFERROR(VLOOKUP(Tableau1[[#This Row],[Site *
Un fichier Excel par DT]],Tableau7[[#All],[Nom de la gare]:[EIC]],5,FALSE),"")</f>
        <v/>
      </c>
      <c r="D337" s="77"/>
      <c r="E337" s="74"/>
      <c r="F337" s="74"/>
      <c r="G337" s="76"/>
      <c r="H337" s="72" t="str">
        <f>IF(Tableau1[[#This Row],[Régime d''utilisation (Quotidien ? Oui ou Non)]]="Oui","Oui","Non")</f>
        <v>Non</v>
      </c>
      <c r="I337" s="72" t="str">
        <f>IF(Tableau1[[#This Row],[Régime d''utilisation (Quotidien ? Oui ou Non)]]="Oui","Oui","Non")</f>
        <v>Non</v>
      </c>
      <c r="J337" s="72" t="str">
        <f>IF(Tableau1[[#This Row],[Régime d''utilisation (Quotidien ? Oui ou Non)]]="Oui","Oui","Non")</f>
        <v>Non</v>
      </c>
      <c r="K337" s="72" t="str">
        <f>IF(Tableau1[[#This Row],[Régime d''utilisation (Quotidien ? Oui ou Non)]]="Oui","Oui","Non")</f>
        <v>Non</v>
      </c>
      <c r="L337" s="72" t="str">
        <f>IF(Tableau1[[#This Row],[Régime d''utilisation (Quotidien ? Oui ou Non)]]="Oui","Oui","Non")</f>
        <v>Non</v>
      </c>
      <c r="M337" s="72" t="str">
        <f>IF(Tableau1[[#This Row],[Régime d''utilisation (Quotidien ? Oui ou Non)]]="Oui","Oui","Non")</f>
        <v>Non</v>
      </c>
      <c r="N337" s="72" t="str">
        <f>IF(Tableau1[[#This Row],[Régime d''utilisation (Quotidien ? Oui ou Non)]]="Oui","Oui","Non")</f>
        <v>Non</v>
      </c>
      <c r="O337" s="72" t="str">
        <f>IF(Tableau1[[#This Row],[Régime d''utilisation (Quotidien ? Oui ou Non)]]="Oui","Oui","Non")</f>
        <v>Non</v>
      </c>
      <c r="P337" s="76"/>
      <c r="Q337" s="76"/>
      <c r="R337" s="76"/>
      <c r="S337" s="52" t="str">
        <f t="shared" si="15"/>
        <v>Compris entre 00h00 et 5h00</v>
      </c>
      <c r="T337" s="76"/>
      <c r="U337" s="53" t="str">
        <f t="shared" si="16"/>
        <v>Voyageur</v>
      </c>
      <c r="V337" s="76"/>
      <c r="W337" s="76"/>
      <c r="X337" s="76"/>
      <c r="Y337" s="76"/>
      <c r="Z337" s="76"/>
      <c r="AA337" s="76"/>
      <c r="AB337" s="53">
        <f>400</f>
        <v>400</v>
      </c>
      <c r="AC337" s="78" t="str">
        <f>IF(Tableau1[[#This Row],[Type de réponse]]='Paramètre (masquer)'!$A$10,Tableau1[[#This Row],[Période de début *]],"")</f>
        <v/>
      </c>
      <c r="AD337" s="78" t="str">
        <f>IF(Tableau1[[#This Row],[Type de réponse]]='Paramètre (masquer)'!$A$10,Tableau1[[#This Row],[Période de fin *]],"")</f>
        <v/>
      </c>
      <c r="AE337" s="78" t="str">
        <f>IF(Tableau1[[#This Row],[Type de réponse]]='Paramètre (masquer)'!$A$10,Tableau1[[#This Row],[Nuit
LU/MA]],"")</f>
        <v/>
      </c>
      <c r="AF337" s="78" t="str">
        <f>IF(Tableau1[[#This Row],[Type de réponse]]='Paramètre (masquer)'!$A$10,Tableau1[[#This Row],[Nuit
MA/ME]],"")</f>
        <v/>
      </c>
      <c r="AG337" s="78" t="str">
        <f>IF(Tableau1[[#This Row],[Type de réponse]]='Paramètre (masquer)'!$A$10,Tableau1[[#This Row],[Nuit
ME/JE]],"")</f>
        <v/>
      </c>
      <c r="AH337" s="78" t="str">
        <f>IF(Tableau1[[#This Row],[Type de réponse]]='Paramètre (masquer)'!$A$10,Tableau1[[#This Row],[Nuit JE/VE]],"")</f>
        <v/>
      </c>
      <c r="AI337" s="78" t="str">
        <f>IF(Tableau1[[#This Row],[Type de réponse]]='Paramètre (masquer)'!$A$10,Tableau1[[#This Row],[Nuit
VE/SA]],"")</f>
        <v/>
      </c>
      <c r="AJ337" s="78" t="str">
        <f>IF(Tableau1[[#This Row],[Type de réponse]]='Paramètre (masquer)'!$A$10,Tableau1[[#This Row],[Nuit
SA/DI]],"")</f>
        <v/>
      </c>
      <c r="AK337" s="78" t="str">
        <f>IF(Tableau1[[#This Row],[Type de réponse]]='Paramètre (masquer)'!$A$10,Tableau1[[#This Row],[Nuit
DI/LU]],"")</f>
        <v/>
      </c>
      <c r="AL337" s="76" t="str">
        <f>IF(Tableau1[[#This Row],[Nuit
LU /MA]]="Oui",0,IF(Tableau1[[#This Row],[Nuit
LU /MA]]="Non",1,""))</f>
        <v/>
      </c>
      <c r="AM337" s="76" t="str">
        <f>IF(Tableau1[[#This Row],[Nuit
MA/ ME]]="Oui",0,IF(Tableau1[[#This Row],[Nuit
MA/ ME]]="Non",1,""))</f>
        <v/>
      </c>
      <c r="AN337" s="76" t="str">
        <f>IF(Tableau1[[#This Row],[Nuit
ME/ JE]]="Oui",0,IF(Tableau1[[#This Row],[Nuit
ME/ JE]]="Non",1,""))</f>
        <v/>
      </c>
      <c r="AO337" s="76" t="str">
        <f>IF(Tableau1[[#This Row],[Nuit JE/ VE]]="Oui",0,IF(Tableau1[[#This Row],[Nuit JE/ VE]]="Non",1,""))</f>
        <v/>
      </c>
      <c r="AP337" s="76" t="str">
        <f>IF(Tableau1[[#This Row],[Nuit
VE/ SA]]="Oui",0,IF(Tableau1[[#This Row],[Nuit
VE/ SA]]="Non",1,""))</f>
        <v/>
      </c>
      <c r="AQ337" s="76" t="str">
        <f>IF(Tableau1[[#This Row],[Nuit
SA/ DI]]="Oui",0,IF(Tableau1[[#This Row],[Nuit
SA/ DI]]="Non",1,""))</f>
        <v/>
      </c>
      <c r="AR337" s="76" t="str">
        <f>IF(Tableau1[[#This Row],[Nuit
DI/ LU]]="Oui",0,IF(Tableau1[[#This Row],[Nuit
DI/ LU]]="Non",1,""))</f>
        <v/>
      </c>
      <c r="AS337" s="76" t="str">
        <f>IF(Tableau1[[#This Row],[Type de réponse]]='Paramètre (masquer)'!$A$10,Tableau1[[#This Row],[FE]],"")</f>
        <v/>
      </c>
      <c r="AT337" s="76" t="str">
        <f>_xlfn.CONCAT(Tableau1[[#This Row],[LUN]:[DIM]])</f>
        <v/>
      </c>
      <c r="AU337" s="79"/>
      <c r="AV3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7" s="76" t="e">
        <f>Tableau1[[#This Row],[Nbre de nuits sur la période]]*Tableau1[[#This Row],[Nombre de train accédant / nuit *]]</f>
        <v>#VALUE!</v>
      </c>
      <c r="AY337" s="76" t="e">
        <f>Tableau1[[#This Row],[Uo voies - nuit]]*((59*400/1000)+5)</f>
        <v>#VALUE!</v>
      </c>
    </row>
    <row r="338" spans="1:51" ht="15.75">
      <c r="A338" s="51">
        <f t="shared" si="17"/>
        <v>325</v>
      </c>
      <c r="B338" s="85"/>
      <c r="C338" s="52" t="str">
        <f>IFERROR(VLOOKUP(Tableau1[[#This Row],[Site *
Un fichier Excel par DT]],Tableau7[[#All],[Nom de la gare]:[EIC]],5,FALSE),"")</f>
        <v/>
      </c>
      <c r="D338" s="77"/>
      <c r="E338" s="74"/>
      <c r="F338" s="74"/>
      <c r="G338" s="76"/>
      <c r="H338" s="72" t="str">
        <f>IF(Tableau1[[#This Row],[Régime d''utilisation (Quotidien ? Oui ou Non)]]="Oui","Oui","Non")</f>
        <v>Non</v>
      </c>
      <c r="I338" s="72" t="str">
        <f>IF(Tableau1[[#This Row],[Régime d''utilisation (Quotidien ? Oui ou Non)]]="Oui","Oui","Non")</f>
        <v>Non</v>
      </c>
      <c r="J338" s="72" t="str">
        <f>IF(Tableau1[[#This Row],[Régime d''utilisation (Quotidien ? Oui ou Non)]]="Oui","Oui","Non")</f>
        <v>Non</v>
      </c>
      <c r="K338" s="72" t="str">
        <f>IF(Tableau1[[#This Row],[Régime d''utilisation (Quotidien ? Oui ou Non)]]="Oui","Oui","Non")</f>
        <v>Non</v>
      </c>
      <c r="L338" s="72" t="str">
        <f>IF(Tableau1[[#This Row],[Régime d''utilisation (Quotidien ? Oui ou Non)]]="Oui","Oui","Non")</f>
        <v>Non</v>
      </c>
      <c r="M338" s="72" t="str">
        <f>IF(Tableau1[[#This Row],[Régime d''utilisation (Quotidien ? Oui ou Non)]]="Oui","Oui","Non")</f>
        <v>Non</v>
      </c>
      <c r="N338" s="72" t="str">
        <f>IF(Tableau1[[#This Row],[Régime d''utilisation (Quotidien ? Oui ou Non)]]="Oui","Oui","Non")</f>
        <v>Non</v>
      </c>
      <c r="O338" s="72" t="str">
        <f>IF(Tableau1[[#This Row],[Régime d''utilisation (Quotidien ? Oui ou Non)]]="Oui","Oui","Non")</f>
        <v>Non</v>
      </c>
      <c r="P338" s="76"/>
      <c r="Q338" s="76"/>
      <c r="R338" s="76"/>
      <c r="S338" s="52" t="str">
        <f t="shared" si="15"/>
        <v>Compris entre 00h00 et 5h00</v>
      </c>
      <c r="T338" s="76"/>
      <c r="U338" s="53" t="str">
        <f t="shared" si="16"/>
        <v>Voyageur</v>
      </c>
      <c r="V338" s="76"/>
      <c r="W338" s="76"/>
      <c r="X338" s="76"/>
      <c r="Y338" s="76"/>
      <c r="Z338" s="76"/>
      <c r="AA338" s="76"/>
      <c r="AB338" s="53">
        <f>400</f>
        <v>400</v>
      </c>
      <c r="AC338" s="78" t="str">
        <f>IF(Tableau1[[#This Row],[Type de réponse]]='Paramètre (masquer)'!$A$10,Tableau1[[#This Row],[Période de début *]],"")</f>
        <v/>
      </c>
      <c r="AD338" s="78" t="str">
        <f>IF(Tableau1[[#This Row],[Type de réponse]]='Paramètre (masquer)'!$A$10,Tableau1[[#This Row],[Période de fin *]],"")</f>
        <v/>
      </c>
      <c r="AE338" s="78" t="str">
        <f>IF(Tableau1[[#This Row],[Type de réponse]]='Paramètre (masquer)'!$A$10,Tableau1[[#This Row],[Nuit
LU/MA]],"")</f>
        <v/>
      </c>
      <c r="AF338" s="78" t="str">
        <f>IF(Tableau1[[#This Row],[Type de réponse]]='Paramètre (masquer)'!$A$10,Tableau1[[#This Row],[Nuit
MA/ME]],"")</f>
        <v/>
      </c>
      <c r="AG338" s="78" t="str">
        <f>IF(Tableau1[[#This Row],[Type de réponse]]='Paramètre (masquer)'!$A$10,Tableau1[[#This Row],[Nuit
ME/JE]],"")</f>
        <v/>
      </c>
      <c r="AH338" s="78" t="str">
        <f>IF(Tableau1[[#This Row],[Type de réponse]]='Paramètre (masquer)'!$A$10,Tableau1[[#This Row],[Nuit JE/VE]],"")</f>
        <v/>
      </c>
      <c r="AI338" s="78" t="str">
        <f>IF(Tableau1[[#This Row],[Type de réponse]]='Paramètre (masquer)'!$A$10,Tableau1[[#This Row],[Nuit
VE/SA]],"")</f>
        <v/>
      </c>
      <c r="AJ338" s="78" t="str">
        <f>IF(Tableau1[[#This Row],[Type de réponse]]='Paramètre (masquer)'!$A$10,Tableau1[[#This Row],[Nuit
SA/DI]],"")</f>
        <v/>
      </c>
      <c r="AK338" s="78" t="str">
        <f>IF(Tableau1[[#This Row],[Type de réponse]]='Paramètre (masquer)'!$A$10,Tableau1[[#This Row],[Nuit
DI/LU]],"")</f>
        <v/>
      </c>
      <c r="AL338" s="76" t="str">
        <f>IF(Tableau1[[#This Row],[Nuit
LU /MA]]="Oui",0,IF(Tableau1[[#This Row],[Nuit
LU /MA]]="Non",1,""))</f>
        <v/>
      </c>
      <c r="AM338" s="76" t="str">
        <f>IF(Tableau1[[#This Row],[Nuit
MA/ ME]]="Oui",0,IF(Tableau1[[#This Row],[Nuit
MA/ ME]]="Non",1,""))</f>
        <v/>
      </c>
      <c r="AN338" s="76" t="str">
        <f>IF(Tableau1[[#This Row],[Nuit
ME/ JE]]="Oui",0,IF(Tableau1[[#This Row],[Nuit
ME/ JE]]="Non",1,""))</f>
        <v/>
      </c>
      <c r="AO338" s="76" t="str">
        <f>IF(Tableau1[[#This Row],[Nuit JE/ VE]]="Oui",0,IF(Tableau1[[#This Row],[Nuit JE/ VE]]="Non",1,""))</f>
        <v/>
      </c>
      <c r="AP338" s="76" t="str">
        <f>IF(Tableau1[[#This Row],[Nuit
VE/ SA]]="Oui",0,IF(Tableau1[[#This Row],[Nuit
VE/ SA]]="Non",1,""))</f>
        <v/>
      </c>
      <c r="AQ338" s="76" t="str">
        <f>IF(Tableau1[[#This Row],[Nuit
SA/ DI]]="Oui",0,IF(Tableau1[[#This Row],[Nuit
SA/ DI]]="Non",1,""))</f>
        <v/>
      </c>
      <c r="AR338" s="76" t="str">
        <f>IF(Tableau1[[#This Row],[Nuit
DI/ LU]]="Oui",0,IF(Tableau1[[#This Row],[Nuit
DI/ LU]]="Non",1,""))</f>
        <v/>
      </c>
      <c r="AS338" s="76" t="str">
        <f>IF(Tableau1[[#This Row],[Type de réponse]]='Paramètre (masquer)'!$A$10,Tableau1[[#This Row],[FE]],"")</f>
        <v/>
      </c>
      <c r="AT338" s="76" t="str">
        <f>_xlfn.CONCAT(Tableau1[[#This Row],[LUN]:[DIM]])</f>
        <v/>
      </c>
      <c r="AU338" s="79"/>
      <c r="AV3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8" s="76" t="e">
        <f>Tableau1[[#This Row],[Nbre de nuits sur la période]]*Tableau1[[#This Row],[Nombre de train accédant / nuit *]]</f>
        <v>#VALUE!</v>
      </c>
      <c r="AY338" s="76" t="e">
        <f>Tableau1[[#This Row],[Uo voies - nuit]]*((59*400/1000)+5)</f>
        <v>#VALUE!</v>
      </c>
    </row>
    <row r="339" spans="1:51" ht="15.75">
      <c r="A339" s="51">
        <f t="shared" si="17"/>
        <v>326</v>
      </c>
      <c r="B339" s="85"/>
      <c r="C339" s="52" t="str">
        <f>IFERROR(VLOOKUP(Tableau1[[#This Row],[Site *
Un fichier Excel par DT]],Tableau7[[#All],[Nom de la gare]:[EIC]],5,FALSE),"")</f>
        <v/>
      </c>
      <c r="D339" s="77"/>
      <c r="E339" s="74"/>
      <c r="F339" s="74"/>
      <c r="G339" s="76"/>
      <c r="H339" s="72" t="str">
        <f>IF(Tableau1[[#This Row],[Régime d''utilisation (Quotidien ? Oui ou Non)]]="Oui","Oui","Non")</f>
        <v>Non</v>
      </c>
      <c r="I339" s="72" t="str">
        <f>IF(Tableau1[[#This Row],[Régime d''utilisation (Quotidien ? Oui ou Non)]]="Oui","Oui","Non")</f>
        <v>Non</v>
      </c>
      <c r="J339" s="72" t="str">
        <f>IF(Tableau1[[#This Row],[Régime d''utilisation (Quotidien ? Oui ou Non)]]="Oui","Oui","Non")</f>
        <v>Non</v>
      </c>
      <c r="K339" s="72" t="str">
        <f>IF(Tableau1[[#This Row],[Régime d''utilisation (Quotidien ? Oui ou Non)]]="Oui","Oui","Non")</f>
        <v>Non</v>
      </c>
      <c r="L339" s="72" t="str">
        <f>IF(Tableau1[[#This Row],[Régime d''utilisation (Quotidien ? Oui ou Non)]]="Oui","Oui","Non")</f>
        <v>Non</v>
      </c>
      <c r="M339" s="72" t="str">
        <f>IF(Tableau1[[#This Row],[Régime d''utilisation (Quotidien ? Oui ou Non)]]="Oui","Oui","Non")</f>
        <v>Non</v>
      </c>
      <c r="N339" s="72" t="str">
        <f>IF(Tableau1[[#This Row],[Régime d''utilisation (Quotidien ? Oui ou Non)]]="Oui","Oui","Non")</f>
        <v>Non</v>
      </c>
      <c r="O339" s="72" t="str">
        <f>IF(Tableau1[[#This Row],[Régime d''utilisation (Quotidien ? Oui ou Non)]]="Oui","Oui","Non")</f>
        <v>Non</v>
      </c>
      <c r="P339" s="76"/>
      <c r="Q339" s="76"/>
      <c r="R339" s="76"/>
      <c r="S339" s="52" t="str">
        <f t="shared" si="15"/>
        <v>Compris entre 00h00 et 5h00</v>
      </c>
      <c r="T339" s="76"/>
      <c r="U339" s="53" t="str">
        <f t="shared" si="16"/>
        <v>Voyageur</v>
      </c>
      <c r="V339" s="76"/>
      <c r="W339" s="76"/>
      <c r="X339" s="76"/>
      <c r="Y339" s="76"/>
      <c r="Z339" s="76"/>
      <c r="AA339" s="76"/>
      <c r="AB339" s="53">
        <f>400</f>
        <v>400</v>
      </c>
      <c r="AC339" s="78" t="str">
        <f>IF(Tableau1[[#This Row],[Type de réponse]]='Paramètre (masquer)'!$A$10,Tableau1[[#This Row],[Période de début *]],"")</f>
        <v/>
      </c>
      <c r="AD339" s="78" t="str">
        <f>IF(Tableau1[[#This Row],[Type de réponse]]='Paramètre (masquer)'!$A$10,Tableau1[[#This Row],[Période de fin *]],"")</f>
        <v/>
      </c>
      <c r="AE339" s="78" t="str">
        <f>IF(Tableau1[[#This Row],[Type de réponse]]='Paramètre (masquer)'!$A$10,Tableau1[[#This Row],[Nuit
LU/MA]],"")</f>
        <v/>
      </c>
      <c r="AF339" s="78" t="str">
        <f>IF(Tableau1[[#This Row],[Type de réponse]]='Paramètre (masquer)'!$A$10,Tableau1[[#This Row],[Nuit
MA/ME]],"")</f>
        <v/>
      </c>
      <c r="AG339" s="78" t="str">
        <f>IF(Tableau1[[#This Row],[Type de réponse]]='Paramètre (masquer)'!$A$10,Tableau1[[#This Row],[Nuit
ME/JE]],"")</f>
        <v/>
      </c>
      <c r="AH339" s="78" t="str">
        <f>IF(Tableau1[[#This Row],[Type de réponse]]='Paramètre (masquer)'!$A$10,Tableau1[[#This Row],[Nuit JE/VE]],"")</f>
        <v/>
      </c>
      <c r="AI339" s="78" t="str">
        <f>IF(Tableau1[[#This Row],[Type de réponse]]='Paramètre (masquer)'!$A$10,Tableau1[[#This Row],[Nuit
VE/SA]],"")</f>
        <v/>
      </c>
      <c r="AJ339" s="78" t="str">
        <f>IF(Tableau1[[#This Row],[Type de réponse]]='Paramètre (masquer)'!$A$10,Tableau1[[#This Row],[Nuit
SA/DI]],"")</f>
        <v/>
      </c>
      <c r="AK339" s="78" t="str">
        <f>IF(Tableau1[[#This Row],[Type de réponse]]='Paramètre (masquer)'!$A$10,Tableau1[[#This Row],[Nuit
DI/LU]],"")</f>
        <v/>
      </c>
      <c r="AL339" s="76" t="str">
        <f>IF(Tableau1[[#This Row],[Nuit
LU /MA]]="Oui",0,IF(Tableau1[[#This Row],[Nuit
LU /MA]]="Non",1,""))</f>
        <v/>
      </c>
      <c r="AM339" s="76" t="str">
        <f>IF(Tableau1[[#This Row],[Nuit
MA/ ME]]="Oui",0,IF(Tableau1[[#This Row],[Nuit
MA/ ME]]="Non",1,""))</f>
        <v/>
      </c>
      <c r="AN339" s="76" t="str">
        <f>IF(Tableau1[[#This Row],[Nuit
ME/ JE]]="Oui",0,IF(Tableau1[[#This Row],[Nuit
ME/ JE]]="Non",1,""))</f>
        <v/>
      </c>
      <c r="AO339" s="76" t="str">
        <f>IF(Tableau1[[#This Row],[Nuit JE/ VE]]="Oui",0,IF(Tableau1[[#This Row],[Nuit JE/ VE]]="Non",1,""))</f>
        <v/>
      </c>
      <c r="AP339" s="76" t="str">
        <f>IF(Tableau1[[#This Row],[Nuit
VE/ SA]]="Oui",0,IF(Tableau1[[#This Row],[Nuit
VE/ SA]]="Non",1,""))</f>
        <v/>
      </c>
      <c r="AQ339" s="76" t="str">
        <f>IF(Tableau1[[#This Row],[Nuit
SA/ DI]]="Oui",0,IF(Tableau1[[#This Row],[Nuit
SA/ DI]]="Non",1,""))</f>
        <v/>
      </c>
      <c r="AR339" s="76" t="str">
        <f>IF(Tableau1[[#This Row],[Nuit
DI/ LU]]="Oui",0,IF(Tableau1[[#This Row],[Nuit
DI/ LU]]="Non",1,""))</f>
        <v/>
      </c>
      <c r="AS339" s="76" t="str">
        <f>IF(Tableau1[[#This Row],[Type de réponse]]='Paramètre (masquer)'!$A$10,Tableau1[[#This Row],[FE]],"")</f>
        <v/>
      </c>
      <c r="AT339" s="76" t="str">
        <f>_xlfn.CONCAT(Tableau1[[#This Row],[LUN]:[DIM]])</f>
        <v/>
      </c>
      <c r="AU339" s="79"/>
      <c r="AV3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9" s="76" t="e">
        <f>Tableau1[[#This Row],[Nbre de nuits sur la période]]*Tableau1[[#This Row],[Nombre de train accédant / nuit *]]</f>
        <v>#VALUE!</v>
      </c>
      <c r="AY339" s="76" t="e">
        <f>Tableau1[[#This Row],[Uo voies - nuit]]*((59*400/1000)+5)</f>
        <v>#VALUE!</v>
      </c>
    </row>
    <row r="340" spans="1:51" ht="15.75">
      <c r="A340" s="51">
        <f t="shared" si="17"/>
        <v>327</v>
      </c>
      <c r="B340" s="85"/>
      <c r="C340" s="52" t="str">
        <f>IFERROR(VLOOKUP(Tableau1[[#This Row],[Site *
Un fichier Excel par DT]],Tableau7[[#All],[Nom de la gare]:[EIC]],5,FALSE),"")</f>
        <v/>
      </c>
      <c r="D340" s="77"/>
      <c r="E340" s="74"/>
      <c r="F340" s="74"/>
      <c r="G340" s="76"/>
      <c r="H340" s="72" t="str">
        <f>IF(Tableau1[[#This Row],[Régime d''utilisation (Quotidien ? Oui ou Non)]]="Oui","Oui","Non")</f>
        <v>Non</v>
      </c>
      <c r="I340" s="72" t="str">
        <f>IF(Tableau1[[#This Row],[Régime d''utilisation (Quotidien ? Oui ou Non)]]="Oui","Oui","Non")</f>
        <v>Non</v>
      </c>
      <c r="J340" s="72" t="str">
        <f>IF(Tableau1[[#This Row],[Régime d''utilisation (Quotidien ? Oui ou Non)]]="Oui","Oui","Non")</f>
        <v>Non</v>
      </c>
      <c r="K340" s="72" t="str">
        <f>IF(Tableau1[[#This Row],[Régime d''utilisation (Quotidien ? Oui ou Non)]]="Oui","Oui","Non")</f>
        <v>Non</v>
      </c>
      <c r="L340" s="72" t="str">
        <f>IF(Tableau1[[#This Row],[Régime d''utilisation (Quotidien ? Oui ou Non)]]="Oui","Oui","Non")</f>
        <v>Non</v>
      </c>
      <c r="M340" s="72" t="str">
        <f>IF(Tableau1[[#This Row],[Régime d''utilisation (Quotidien ? Oui ou Non)]]="Oui","Oui","Non")</f>
        <v>Non</v>
      </c>
      <c r="N340" s="72" t="str">
        <f>IF(Tableau1[[#This Row],[Régime d''utilisation (Quotidien ? Oui ou Non)]]="Oui","Oui","Non")</f>
        <v>Non</v>
      </c>
      <c r="O340" s="72" t="str">
        <f>IF(Tableau1[[#This Row],[Régime d''utilisation (Quotidien ? Oui ou Non)]]="Oui","Oui","Non")</f>
        <v>Non</v>
      </c>
      <c r="P340" s="76"/>
      <c r="Q340" s="76"/>
      <c r="R340" s="76"/>
      <c r="S340" s="52" t="str">
        <f t="shared" si="15"/>
        <v>Compris entre 00h00 et 5h00</v>
      </c>
      <c r="T340" s="76"/>
      <c r="U340" s="53" t="str">
        <f t="shared" si="16"/>
        <v>Voyageur</v>
      </c>
      <c r="V340" s="76"/>
      <c r="W340" s="76"/>
      <c r="X340" s="76"/>
      <c r="Y340" s="76"/>
      <c r="Z340" s="76"/>
      <c r="AA340" s="76"/>
      <c r="AB340" s="53">
        <f>400</f>
        <v>400</v>
      </c>
      <c r="AC340" s="78" t="str">
        <f>IF(Tableau1[[#This Row],[Type de réponse]]='Paramètre (masquer)'!$A$10,Tableau1[[#This Row],[Période de début *]],"")</f>
        <v/>
      </c>
      <c r="AD340" s="78" t="str">
        <f>IF(Tableau1[[#This Row],[Type de réponse]]='Paramètre (masquer)'!$A$10,Tableau1[[#This Row],[Période de fin *]],"")</f>
        <v/>
      </c>
      <c r="AE340" s="78" t="str">
        <f>IF(Tableau1[[#This Row],[Type de réponse]]='Paramètre (masquer)'!$A$10,Tableau1[[#This Row],[Nuit
LU/MA]],"")</f>
        <v/>
      </c>
      <c r="AF340" s="78" t="str">
        <f>IF(Tableau1[[#This Row],[Type de réponse]]='Paramètre (masquer)'!$A$10,Tableau1[[#This Row],[Nuit
MA/ME]],"")</f>
        <v/>
      </c>
      <c r="AG340" s="78" t="str">
        <f>IF(Tableau1[[#This Row],[Type de réponse]]='Paramètre (masquer)'!$A$10,Tableau1[[#This Row],[Nuit
ME/JE]],"")</f>
        <v/>
      </c>
      <c r="AH340" s="78" t="str">
        <f>IF(Tableau1[[#This Row],[Type de réponse]]='Paramètre (masquer)'!$A$10,Tableau1[[#This Row],[Nuit JE/VE]],"")</f>
        <v/>
      </c>
      <c r="AI340" s="78" t="str">
        <f>IF(Tableau1[[#This Row],[Type de réponse]]='Paramètre (masquer)'!$A$10,Tableau1[[#This Row],[Nuit
VE/SA]],"")</f>
        <v/>
      </c>
      <c r="AJ340" s="78" t="str">
        <f>IF(Tableau1[[#This Row],[Type de réponse]]='Paramètre (masquer)'!$A$10,Tableau1[[#This Row],[Nuit
SA/DI]],"")</f>
        <v/>
      </c>
      <c r="AK340" s="78" t="str">
        <f>IF(Tableau1[[#This Row],[Type de réponse]]='Paramètre (masquer)'!$A$10,Tableau1[[#This Row],[Nuit
DI/LU]],"")</f>
        <v/>
      </c>
      <c r="AL340" s="76" t="str">
        <f>IF(Tableau1[[#This Row],[Nuit
LU /MA]]="Oui",0,IF(Tableau1[[#This Row],[Nuit
LU /MA]]="Non",1,""))</f>
        <v/>
      </c>
      <c r="AM340" s="76" t="str">
        <f>IF(Tableau1[[#This Row],[Nuit
MA/ ME]]="Oui",0,IF(Tableau1[[#This Row],[Nuit
MA/ ME]]="Non",1,""))</f>
        <v/>
      </c>
      <c r="AN340" s="76" t="str">
        <f>IF(Tableau1[[#This Row],[Nuit
ME/ JE]]="Oui",0,IF(Tableau1[[#This Row],[Nuit
ME/ JE]]="Non",1,""))</f>
        <v/>
      </c>
      <c r="AO340" s="76" t="str">
        <f>IF(Tableau1[[#This Row],[Nuit JE/ VE]]="Oui",0,IF(Tableau1[[#This Row],[Nuit JE/ VE]]="Non",1,""))</f>
        <v/>
      </c>
      <c r="AP340" s="76" t="str">
        <f>IF(Tableau1[[#This Row],[Nuit
VE/ SA]]="Oui",0,IF(Tableau1[[#This Row],[Nuit
VE/ SA]]="Non",1,""))</f>
        <v/>
      </c>
      <c r="AQ340" s="76" t="str">
        <f>IF(Tableau1[[#This Row],[Nuit
SA/ DI]]="Oui",0,IF(Tableau1[[#This Row],[Nuit
SA/ DI]]="Non",1,""))</f>
        <v/>
      </c>
      <c r="AR340" s="76" t="str">
        <f>IF(Tableau1[[#This Row],[Nuit
DI/ LU]]="Oui",0,IF(Tableau1[[#This Row],[Nuit
DI/ LU]]="Non",1,""))</f>
        <v/>
      </c>
      <c r="AS340" s="76" t="str">
        <f>IF(Tableau1[[#This Row],[Type de réponse]]='Paramètre (masquer)'!$A$10,Tableau1[[#This Row],[FE]],"")</f>
        <v/>
      </c>
      <c r="AT340" s="76" t="str">
        <f>_xlfn.CONCAT(Tableau1[[#This Row],[LUN]:[DIM]])</f>
        <v/>
      </c>
      <c r="AU340" s="79"/>
      <c r="AV3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0" s="76" t="e">
        <f>Tableau1[[#This Row],[Nbre de nuits sur la période]]*Tableau1[[#This Row],[Nombre de train accédant / nuit *]]</f>
        <v>#VALUE!</v>
      </c>
      <c r="AY340" s="76" t="e">
        <f>Tableau1[[#This Row],[Uo voies - nuit]]*((59*400/1000)+5)</f>
        <v>#VALUE!</v>
      </c>
    </row>
    <row r="341" spans="1:51" ht="15.75">
      <c r="A341" s="51">
        <f t="shared" si="17"/>
        <v>328</v>
      </c>
      <c r="B341" s="85"/>
      <c r="C341" s="52" t="str">
        <f>IFERROR(VLOOKUP(Tableau1[[#This Row],[Site *
Un fichier Excel par DT]],Tableau7[[#All],[Nom de la gare]:[EIC]],5,FALSE),"")</f>
        <v/>
      </c>
      <c r="D341" s="77"/>
      <c r="E341" s="74"/>
      <c r="F341" s="74"/>
      <c r="G341" s="76"/>
      <c r="H341" s="72" t="str">
        <f>IF(Tableau1[[#This Row],[Régime d''utilisation (Quotidien ? Oui ou Non)]]="Oui","Oui","Non")</f>
        <v>Non</v>
      </c>
      <c r="I341" s="72" t="str">
        <f>IF(Tableau1[[#This Row],[Régime d''utilisation (Quotidien ? Oui ou Non)]]="Oui","Oui","Non")</f>
        <v>Non</v>
      </c>
      <c r="J341" s="72" t="str">
        <f>IF(Tableau1[[#This Row],[Régime d''utilisation (Quotidien ? Oui ou Non)]]="Oui","Oui","Non")</f>
        <v>Non</v>
      </c>
      <c r="K341" s="72" t="str">
        <f>IF(Tableau1[[#This Row],[Régime d''utilisation (Quotidien ? Oui ou Non)]]="Oui","Oui","Non")</f>
        <v>Non</v>
      </c>
      <c r="L341" s="72" t="str">
        <f>IF(Tableau1[[#This Row],[Régime d''utilisation (Quotidien ? Oui ou Non)]]="Oui","Oui","Non")</f>
        <v>Non</v>
      </c>
      <c r="M341" s="72" t="str">
        <f>IF(Tableau1[[#This Row],[Régime d''utilisation (Quotidien ? Oui ou Non)]]="Oui","Oui","Non")</f>
        <v>Non</v>
      </c>
      <c r="N341" s="72" t="str">
        <f>IF(Tableau1[[#This Row],[Régime d''utilisation (Quotidien ? Oui ou Non)]]="Oui","Oui","Non")</f>
        <v>Non</v>
      </c>
      <c r="O341" s="72" t="str">
        <f>IF(Tableau1[[#This Row],[Régime d''utilisation (Quotidien ? Oui ou Non)]]="Oui","Oui","Non")</f>
        <v>Non</v>
      </c>
      <c r="P341" s="76"/>
      <c r="Q341" s="76"/>
      <c r="R341" s="76"/>
      <c r="S341" s="52" t="str">
        <f t="shared" si="15"/>
        <v>Compris entre 00h00 et 5h00</v>
      </c>
      <c r="T341" s="76"/>
      <c r="U341" s="53" t="str">
        <f t="shared" si="16"/>
        <v>Voyageur</v>
      </c>
      <c r="V341" s="76"/>
      <c r="W341" s="76"/>
      <c r="X341" s="76"/>
      <c r="Y341" s="76"/>
      <c r="Z341" s="76"/>
      <c r="AA341" s="76"/>
      <c r="AB341" s="53">
        <f>400</f>
        <v>400</v>
      </c>
      <c r="AC341" s="78" t="str">
        <f>IF(Tableau1[[#This Row],[Type de réponse]]='Paramètre (masquer)'!$A$10,Tableau1[[#This Row],[Période de début *]],"")</f>
        <v/>
      </c>
      <c r="AD341" s="78" t="str">
        <f>IF(Tableau1[[#This Row],[Type de réponse]]='Paramètre (masquer)'!$A$10,Tableau1[[#This Row],[Période de fin *]],"")</f>
        <v/>
      </c>
      <c r="AE341" s="78" t="str">
        <f>IF(Tableau1[[#This Row],[Type de réponse]]='Paramètre (masquer)'!$A$10,Tableau1[[#This Row],[Nuit
LU/MA]],"")</f>
        <v/>
      </c>
      <c r="AF341" s="78" t="str">
        <f>IF(Tableau1[[#This Row],[Type de réponse]]='Paramètre (masquer)'!$A$10,Tableau1[[#This Row],[Nuit
MA/ME]],"")</f>
        <v/>
      </c>
      <c r="AG341" s="78" t="str">
        <f>IF(Tableau1[[#This Row],[Type de réponse]]='Paramètre (masquer)'!$A$10,Tableau1[[#This Row],[Nuit
ME/JE]],"")</f>
        <v/>
      </c>
      <c r="AH341" s="78" t="str">
        <f>IF(Tableau1[[#This Row],[Type de réponse]]='Paramètre (masquer)'!$A$10,Tableau1[[#This Row],[Nuit JE/VE]],"")</f>
        <v/>
      </c>
      <c r="AI341" s="78" t="str">
        <f>IF(Tableau1[[#This Row],[Type de réponse]]='Paramètre (masquer)'!$A$10,Tableau1[[#This Row],[Nuit
VE/SA]],"")</f>
        <v/>
      </c>
      <c r="AJ341" s="78" t="str">
        <f>IF(Tableau1[[#This Row],[Type de réponse]]='Paramètre (masquer)'!$A$10,Tableau1[[#This Row],[Nuit
SA/DI]],"")</f>
        <v/>
      </c>
      <c r="AK341" s="78" t="str">
        <f>IF(Tableau1[[#This Row],[Type de réponse]]='Paramètre (masquer)'!$A$10,Tableau1[[#This Row],[Nuit
DI/LU]],"")</f>
        <v/>
      </c>
      <c r="AL341" s="76" t="str">
        <f>IF(Tableau1[[#This Row],[Nuit
LU /MA]]="Oui",0,IF(Tableau1[[#This Row],[Nuit
LU /MA]]="Non",1,""))</f>
        <v/>
      </c>
      <c r="AM341" s="76" t="str">
        <f>IF(Tableau1[[#This Row],[Nuit
MA/ ME]]="Oui",0,IF(Tableau1[[#This Row],[Nuit
MA/ ME]]="Non",1,""))</f>
        <v/>
      </c>
      <c r="AN341" s="76" t="str">
        <f>IF(Tableau1[[#This Row],[Nuit
ME/ JE]]="Oui",0,IF(Tableau1[[#This Row],[Nuit
ME/ JE]]="Non",1,""))</f>
        <v/>
      </c>
      <c r="AO341" s="76" t="str">
        <f>IF(Tableau1[[#This Row],[Nuit JE/ VE]]="Oui",0,IF(Tableau1[[#This Row],[Nuit JE/ VE]]="Non",1,""))</f>
        <v/>
      </c>
      <c r="AP341" s="76" t="str">
        <f>IF(Tableau1[[#This Row],[Nuit
VE/ SA]]="Oui",0,IF(Tableau1[[#This Row],[Nuit
VE/ SA]]="Non",1,""))</f>
        <v/>
      </c>
      <c r="AQ341" s="76" t="str">
        <f>IF(Tableau1[[#This Row],[Nuit
SA/ DI]]="Oui",0,IF(Tableau1[[#This Row],[Nuit
SA/ DI]]="Non",1,""))</f>
        <v/>
      </c>
      <c r="AR341" s="76" t="str">
        <f>IF(Tableau1[[#This Row],[Nuit
DI/ LU]]="Oui",0,IF(Tableau1[[#This Row],[Nuit
DI/ LU]]="Non",1,""))</f>
        <v/>
      </c>
      <c r="AS341" s="76" t="str">
        <f>IF(Tableau1[[#This Row],[Type de réponse]]='Paramètre (masquer)'!$A$10,Tableau1[[#This Row],[FE]],"")</f>
        <v/>
      </c>
      <c r="AT341" s="76" t="str">
        <f>_xlfn.CONCAT(Tableau1[[#This Row],[LUN]:[DIM]])</f>
        <v/>
      </c>
      <c r="AU341" s="79"/>
      <c r="AV3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1" s="76" t="e">
        <f>Tableau1[[#This Row],[Nbre de nuits sur la période]]*Tableau1[[#This Row],[Nombre de train accédant / nuit *]]</f>
        <v>#VALUE!</v>
      </c>
      <c r="AY341" s="76" t="e">
        <f>Tableau1[[#This Row],[Uo voies - nuit]]*((59*400/1000)+5)</f>
        <v>#VALUE!</v>
      </c>
    </row>
    <row r="342" spans="1:51" ht="15.75">
      <c r="A342" s="51">
        <f t="shared" si="17"/>
        <v>329</v>
      </c>
      <c r="B342" s="85"/>
      <c r="C342" s="52" t="str">
        <f>IFERROR(VLOOKUP(Tableau1[[#This Row],[Site *
Un fichier Excel par DT]],Tableau7[[#All],[Nom de la gare]:[EIC]],5,FALSE),"")</f>
        <v/>
      </c>
      <c r="D342" s="77"/>
      <c r="E342" s="74"/>
      <c r="F342" s="74"/>
      <c r="G342" s="76"/>
      <c r="H342" s="72" t="str">
        <f>IF(Tableau1[[#This Row],[Régime d''utilisation (Quotidien ? Oui ou Non)]]="Oui","Oui","Non")</f>
        <v>Non</v>
      </c>
      <c r="I342" s="72" t="str">
        <f>IF(Tableau1[[#This Row],[Régime d''utilisation (Quotidien ? Oui ou Non)]]="Oui","Oui","Non")</f>
        <v>Non</v>
      </c>
      <c r="J342" s="72" t="str">
        <f>IF(Tableau1[[#This Row],[Régime d''utilisation (Quotidien ? Oui ou Non)]]="Oui","Oui","Non")</f>
        <v>Non</v>
      </c>
      <c r="K342" s="72" t="str">
        <f>IF(Tableau1[[#This Row],[Régime d''utilisation (Quotidien ? Oui ou Non)]]="Oui","Oui","Non")</f>
        <v>Non</v>
      </c>
      <c r="L342" s="72" t="str">
        <f>IF(Tableau1[[#This Row],[Régime d''utilisation (Quotidien ? Oui ou Non)]]="Oui","Oui","Non")</f>
        <v>Non</v>
      </c>
      <c r="M342" s="72" t="str">
        <f>IF(Tableau1[[#This Row],[Régime d''utilisation (Quotidien ? Oui ou Non)]]="Oui","Oui","Non")</f>
        <v>Non</v>
      </c>
      <c r="N342" s="72" t="str">
        <f>IF(Tableau1[[#This Row],[Régime d''utilisation (Quotidien ? Oui ou Non)]]="Oui","Oui","Non")</f>
        <v>Non</v>
      </c>
      <c r="O342" s="72" t="str">
        <f>IF(Tableau1[[#This Row],[Régime d''utilisation (Quotidien ? Oui ou Non)]]="Oui","Oui","Non")</f>
        <v>Non</v>
      </c>
      <c r="P342" s="76"/>
      <c r="Q342" s="76"/>
      <c r="R342" s="76"/>
      <c r="S342" s="52" t="str">
        <f t="shared" si="15"/>
        <v>Compris entre 00h00 et 5h00</v>
      </c>
      <c r="T342" s="76"/>
      <c r="U342" s="53" t="str">
        <f t="shared" si="16"/>
        <v>Voyageur</v>
      </c>
      <c r="V342" s="76"/>
      <c r="W342" s="76"/>
      <c r="X342" s="76"/>
      <c r="Y342" s="76"/>
      <c r="Z342" s="76"/>
      <c r="AA342" s="76"/>
      <c r="AB342" s="53">
        <f>400</f>
        <v>400</v>
      </c>
      <c r="AC342" s="78" t="str">
        <f>IF(Tableau1[[#This Row],[Type de réponse]]='Paramètre (masquer)'!$A$10,Tableau1[[#This Row],[Période de début *]],"")</f>
        <v/>
      </c>
      <c r="AD342" s="78" t="str">
        <f>IF(Tableau1[[#This Row],[Type de réponse]]='Paramètre (masquer)'!$A$10,Tableau1[[#This Row],[Période de fin *]],"")</f>
        <v/>
      </c>
      <c r="AE342" s="78" t="str">
        <f>IF(Tableau1[[#This Row],[Type de réponse]]='Paramètre (masquer)'!$A$10,Tableau1[[#This Row],[Nuit
LU/MA]],"")</f>
        <v/>
      </c>
      <c r="AF342" s="78" t="str">
        <f>IF(Tableau1[[#This Row],[Type de réponse]]='Paramètre (masquer)'!$A$10,Tableau1[[#This Row],[Nuit
MA/ME]],"")</f>
        <v/>
      </c>
      <c r="AG342" s="78" t="str">
        <f>IF(Tableau1[[#This Row],[Type de réponse]]='Paramètre (masquer)'!$A$10,Tableau1[[#This Row],[Nuit
ME/JE]],"")</f>
        <v/>
      </c>
      <c r="AH342" s="78" t="str">
        <f>IF(Tableau1[[#This Row],[Type de réponse]]='Paramètre (masquer)'!$A$10,Tableau1[[#This Row],[Nuit JE/VE]],"")</f>
        <v/>
      </c>
      <c r="AI342" s="78" t="str">
        <f>IF(Tableau1[[#This Row],[Type de réponse]]='Paramètre (masquer)'!$A$10,Tableau1[[#This Row],[Nuit
VE/SA]],"")</f>
        <v/>
      </c>
      <c r="AJ342" s="78" t="str">
        <f>IF(Tableau1[[#This Row],[Type de réponse]]='Paramètre (masquer)'!$A$10,Tableau1[[#This Row],[Nuit
SA/DI]],"")</f>
        <v/>
      </c>
      <c r="AK342" s="78" t="str">
        <f>IF(Tableau1[[#This Row],[Type de réponse]]='Paramètre (masquer)'!$A$10,Tableau1[[#This Row],[Nuit
DI/LU]],"")</f>
        <v/>
      </c>
      <c r="AL342" s="76" t="str">
        <f>IF(Tableau1[[#This Row],[Nuit
LU /MA]]="Oui",0,IF(Tableau1[[#This Row],[Nuit
LU /MA]]="Non",1,""))</f>
        <v/>
      </c>
      <c r="AM342" s="76" t="str">
        <f>IF(Tableau1[[#This Row],[Nuit
MA/ ME]]="Oui",0,IF(Tableau1[[#This Row],[Nuit
MA/ ME]]="Non",1,""))</f>
        <v/>
      </c>
      <c r="AN342" s="76" t="str">
        <f>IF(Tableau1[[#This Row],[Nuit
ME/ JE]]="Oui",0,IF(Tableau1[[#This Row],[Nuit
ME/ JE]]="Non",1,""))</f>
        <v/>
      </c>
      <c r="AO342" s="76" t="str">
        <f>IF(Tableau1[[#This Row],[Nuit JE/ VE]]="Oui",0,IF(Tableau1[[#This Row],[Nuit JE/ VE]]="Non",1,""))</f>
        <v/>
      </c>
      <c r="AP342" s="76" t="str">
        <f>IF(Tableau1[[#This Row],[Nuit
VE/ SA]]="Oui",0,IF(Tableau1[[#This Row],[Nuit
VE/ SA]]="Non",1,""))</f>
        <v/>
      </c>
      <c r="AQ342" s="76" t="str">
        <f>IF(Tableau1[[#This Row],[Nuit
SA/ DI]]="Oui",0,IF(Tableau1[[#This Row],[Nuit
SA/ DI]]="Non",1,""))</f>
        <v/>
      </c>
      <c r="AR342" s="76" t="str">
        <f>IF(Tableau1[[#This Row],[Nuit
DI/ LU]]="Oui",0,IF(Tableau1[[#This Row],[Nuit
DI/ LU]]="Non",1,""))</f>
        <v/>
      </c>
      <c r="AS342" s="76" t="str">
        <f>IF(Tableau1[[#This Row],[Type de réponse]]='Paramètre (masquer)'!$A$10,Tableau1[[#This Row],[FE]],"")</f>
        <v/>
      </c>
      <c r="AT342" s="76" t="str">
        <f>_xlfn.CONCAT(Tableau1[[#This Row],[LUN]:[DIM]])</f>
        <v/>
      </c>
      <c r="AU342" s="79"/>
      <c r="AV3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2" s="76" t="e">
        <f>Tableau1[[#This Row],[Nbre de nuits sur la période]]*Tableau1[[#This Row],[Nombre de train accédant / nuit *]]</f>
        <v>#VALUE!</v>
      </c>
      <c r="AY342" s="76" t="e">
        <f>Tableau1[[#This Row],[Uo voies - nuit]]*((59*400/1000)+5)</f>
        <v>#VALUE!</v>
      </c>
    </row>
    <row r="343" spans="1:51" ht="15.75">
      <c r="A343" s="51">
        <f t="shared" si="17"/>
        <v>330</v>
      </c>
      <c r="B343" s="85"/>
      <c r="C343" s="52" t="str">
        <f>IFERROR(VLOOKUP(Tableau1[[#This Row],[Site *
Un fichier Excel par DT]],Tableau7[[#All],[Nom de la gare]:[EIC]],5,FALSE),"")</f>
        <v/>
      </c>
      <c r="D343" s="77"/>
      <c r="E343" s="74"/>
      <c r="F343" s="74"/>
      <c r="G343" s="76"/>
      <c r="H343" s="72" t="str">
        <f>IF(Tableau1[[#This Row],[Régime d''utilisation (Quotidien ? Oui ou Non)]]="Oui","Oui","Non")</f>
        <v>Non</v>
      </c>
      <c r="I343" s="72" t="str">
        <f>IF(Tableau1[[#This Row],[Régime d''utilisation (Quotidien ? Oui ou Non)]]="Oui","Oui","Non")</f>
        <v>Non</v>
      </c>
      <c r="J343" s="72" t="str">
        <f>IF(Tableau1[[#This Row],[Régime d''utilisation (Quotidien ? Oui ou Non)]]="Oui","Oui","Non")</f>
        <v>Non</v>
      </c>
      <c r="K343" s="72" t="str">
        <f>IF(Tableau1[[#This Row],[Régime d''utilisation (Quotidien ? Oui ou Non)]]="Oui","Oui","Non")</f>
        <v>Non</v>
      </c>
      <c r="L343" s="72" t="str">
        <f>IF(Tableau1[[#This Row],[Régime d''utilisation (Quotidien ? Oui ou Non)]]="Oui","Oui","Non")</f>
        <v>Non</v>
      </c>
      <c r="M343" s="72" t="str">
        <f>IF(Tableau1[[#This Row],[Régime d''utilisation (Quotidien ? Oui ou Non)]]="Oui","Oui","Non")</f>
        <v>Non</v>
      </c>
      <c r="N343" s="72" t="str">
        <f>IF(Tableau1[[#This Row],[Régime d''utilisation (Quotidien ? Oui ou Non)]]="Oui","Oui","Non")</f>
        <v>Non</v>
      </c>
      <c r="O343" s="72" t="str">
        <f>IF(Tableau1[[#This Row],[Régime d''utilisation (Quotidien ? Oui ou Non)]]="Oui","Oui","Non")</f>
        <v>Non</v>
      </c>
      <c r="P343" s="76"/>
      <c r="Q343" s="76"/>
      <c r="R343" s="76"/>
      <c r="S343" s="52" t="str">
        <f t="shared" si="15"/>
        <v>Compris entre 00h00 et 5h00</v>
      </c>
      <c r="T343" s="76"/>
      <c r="U343" s="53" t="str">
        <f t="shared" si="16"/>
        <v>Voyageur</v>
      </c>
      <c r="V343" s="76"/>
      <c r="W343" s="76"/>
      <c r="X343" s="76"/>
      <c r="Y343" s="76"/>
      <c r="Z343" s="76"/>
      <c r="AA343" s="76"/>
      <c r="AB343" s="53">
        <f>400</f>
        <v>400</v>
      </c>
      <c r="AC343" s="78" t="str">
        <f>IF(Tableau1[[#This Row],[Type de réponse]]='Paramètre (masquer)'!$A$10,Tableau1[[#This Row],[Période de début *]],"")</f>
        <v/>
      </c>
      <c r="AD343" s="78" t="str">
        <f>IF(Tableau1[[#This Row],[Type de réponse]]='Paramètre (masquer)'!$A$10,Tableau1[[#This Row],[Période de fin *]],"")</f>
        <v/>
      </c>
      <c r="AE343" s="78" t="str">
        <f>IF(Tableau1[[#This Row],[Type de réponse]]='Paramètre (masquer)'!$A$10,Tableau1[[#This Row],[Nuit
LU/MA]],"")</f>
        <v/>
      </c>
      <c r="AF343" s="78" t="str">
        <f>IF(Tableau1[[#This Row],[Type de réponse]]='Paramètre (masquer)'!$A$10,Tableau1[[#This Row],[Nuit
MA/ME]],"")</f>
        <v/>
      </c>
      <c r="AG343" s="78" t="str">
        <f>IF(Tableau1[[#This Row],[Type de réponse]]='Paramètre (masquer)'!$A$10,Tableau1[[#This Row],[Nuit
ME/JE]],"")</f>
        <v/>
      </c>
      <c r="AH343" s="78" t="str">
        <f>IF(Tableau1[[#This Row],[Type de réponse]]='Paramètre (masquer)'!$A$10,Tableau1[[#This Row],[Nuit JE/VE]],"")</f>
        <v/>
      </c>
      <c r="AI343" s="78" t="str">
        <f>IF(Tableau1[[#This Row],[Type de réponse]]='Paramètre (masquer)'!$A$10,Tableau1[[#This Row],[Nuit
VE/SA]],"")</f>
        <v/>
      </c>
      <c r="AJ343" s="78" t="str">
        <f>IF(Tableau1[[#This Row],[Type de réponse]]='Paramètre (masquer)'!$A$10,Tableau1[[#This Row],[Nuit
SA/DI]],"")</f>
        <v/>
      </c>
      <c r="AK343" s="78" t="str">
        <f>IF(Tableau1[[#This Row],[Type de réponse]]='Paramètre (masquer)'!$A$10,Tableau1[[#This Row],[Nuit
DI/LU]],"")</f>
        <v/>
      </c>
      <c r="AL343" s="76" t="str">
        <f>IF(Tableau1[[#This Row],[Nuit
LU /MA]]="Oui",0,IF(Tableau1[[#This Row],[Nuit
LU /MA]]="Non",1,""))</f>
        <v/>
      </c>
      <c r="AM343" s="76" t="str">
        <f>IF(Tableau1[[#This Row],[Nuit
MA/ ME]]="Oui",0,IF(Tableau1[[#This Row],[Nuit
MA/ ME]]="Non",1,""))</f>
        <v/>
      </c>
      <c r="AN343" s="76" t="str">
        <f>IF(Tableau1[[#This Row],[Nuit
ME/ JE]]="Oui",0,IF(Tableau1[[#This Row],[Nuit
ME/ JE]]="Non",1,""))</f>
        <v/>
      </c>
      <c r="AO343" s="76" t="str">
        <f>IF(Tableau1[[#This Row],[Nuit JE/ VE]]="Oui",0,IF(Tableau1[[#This Row],[Nuit JE/ VE]]="Non",1,""))</f>
        <v/>
      </c>
      <c r="AP343" s="76" t="str">
        <f>IF(Tableau1[[#This Row],[Nuit
VE/ SA]]="Oui",0,IF(Tableau1[[#This Row],[Nuit
VE/ SA]]="Non",1,""))</f>
        <v/>
      </c>
      <c r="AQ343" s="76" t="str">
        <f>IF(Tableau1[[#This Row],[Nuit
SA/ DI]]="Oui",0,IF(Tableau1[[#This Row],[Nuit
SA/ DI]]="Non",1,""))</f>
        <v/>
      </c>
      <c r="AR343" s="76" t="str">
        <f>IF(Tableau1[[#This Row],[Nuit
DI/ LU]]="Oui",0,IF(Tableau1[[#This Row],[Nuit
DI/ LU]]="Non",1,""))</f>
        <v/>
      </c>
      <c r="AS343" s="76" t="str">
        <f>IF(Tableau1[[#This Row],[Type de réponse]]='Paramètre (masquer)'!$A$10,Tableau1[[#This Row],[FE]],"")</f>
        <v/>
      </c>
      <c r="AT343" s="76" t="str">
        <f>_xlfn.CONCAT(Tableau1[[#This Row],[LUN]:[DIM]])</f>
        <v/>
      </c>
      <c r="AU343" s="79"/>
      <c r="AV3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3" s="76" t="e">
        <f>Tableau1[[#This Row],[Nbre de nuits sur la période]]*Tableau1[[#This Row],[Nombre de train accédant / nuit *]]</f>
        <v>#VALUE!</v>
      </c>
      <c r="AY343" s="76" t="e">
        <f>Tableau1[[#This Row],[Uo voies - nuit]]*((59*400/1000)+5)</f>
        <v>#VALUE!</v>
      </c>
    </row>
    <row r="344" spans="1:51" ht="15.75">
      <c r="A344" s="51">
        <f t="shared" si="17"/>
        <v>331</v>
      </c>
      <c r="B344" s="85"/>
      <c r="C344" s="52" t="str">
        <f>IFERROR(VLOOKUP(Tableau1[[#This Row],[Site *
Un fichier Excel par DT]],Tableau7[[#All],[Nom de la gare]:[EIC]],5,FALSE),"")</f>
        <v/>
      </c>
      <c r="D344" s="77"/>
      <c r="E344" s="74"/>
      <c r="F344" s="74"/>
      <c r="G344" s="76"/>
      <c r="H344" s="72" t="str">
        <f>IF(Tableau1[[#This Row],[Régime d''utilisation (Quotidien ? Oui ou Non)]]="Oui","Oui","Non")</f>
        <v>Non</v>
      </c>
      <c r="I344" s="72" t="str">
        <f>IF(Tableau1[[#This Row],[Régime d''utilisation (Quotidien ? Oui ou Non)]]="Oui","Oui","Non")</f>
        <v>Non</v>
      </c>
      <c r="J344" s="72" t="str">
        <f>IF(Tableau1[[#This Row],[Régime d''utilisation (Quotidien ? Oui ou Non)]]="Oui","Oui","Non")</f>
        <v>Non</v>
      </c>
      <c r="K344" s="72" t="str">
        <f>IF(Tableau1[[#This Row],[Régime d''utilisation (Quotidien ? Oui ou Non)]]="Oui","Oui","Non")</f>
        <v>Non</v>
      </c>
      <c r="L344" s="72" t="str">
        <f>IF(Tableau1[[#This Row],[Régime d''utilisation (Quotidien ? Oui ou Non)]]="Oui","Oui","Non")</f>
        <v>Non</v>
      </c>
      <c r="M344" s="72" t="str">
        <f>IF(Tableau1[[#This Row],[Régime d''utilisation (Quotidien ? Oui ou Non)]]="Oui","Oui","Non")</f>
        <v>Non</v>
      </c>
      <c r="N344" s="72" t="str">
        <f>IF(Tableau1[[#This Row],[Régime d''utilisation (Quotidien ? Oui ou Non)]]="Oui","Oui","Non")</f>
        <v>Non</v>
      </c>
      <c r="O344" s="72" t="str">
        <f>IF(Tableau1[[#This Row],[Régime d''utilisation (Quotidien ? Oui ou Non)]]="Oui","Oui","Non")</f>
        <v>Non</v>
      </c>
      <c r="P344" s="76"/>
      <c r="Q344" s="76"/>
      <c r="R344" s="76"/>
      <c r="S344" s="52" t="str">
        <f t="shared" si="15"/>
        <v>Compris entre 00h00 et 5h00</v>
      </c>
      <c r="T344" s="76"/>
      <c r="U344" s="53" t="str">
        <f t="shared" si="16"/>
        <v>Voyageur</v>
      </c>
      <c r="V344" s="76"/>
      <c r="W344" s="76"/>
      <c r="X344" s="76"/>
      <c r="Y344" s="76"/>
      <c r="Z344" s="76"/>
      <c r="AA344" s="76"/>
      <c r="AB344" s="53">
        <f>400</f>
        <v>400</v>
      </c>
      <c r="AC344" s="78" t="str">
        <f>IF(Tableau1[[#This Row],[Type de réponse]]='Paramètre (masquer)'!$A$10,Tableau1[[#This Row],[Période de début *]],"")</f>
        <v/>
      </c>
      <c r="AD344" s="78" t="str">
        <f>IF(Tableau1[[#This Row],[Type de réponse]]='Paramètre (masquer)'!$A$10,Tableau1[[#This Row],[Période de fin *]],"")</f>
        <v/>
      </c>
      <c r="AE344" s="78" t="str">
        <f>IF(Tableau1[[#This Row],[Type de réponse]]='Paramètre (masquer)'!$A$10,Tableau1[[#This Row],[Nuit
LU/MA]],"")</f>
        <v/>
      </c>
      <c r="AF344" s="78" t="str">
        <f>IF(Tableau1[[#This Row],[Type de réponse]]='Paramètre (masquer)'!$A$10,Tableau1[[#This Row],[Nuit
MA/ME]],"")</f>
        <v/>
      </c>
      <c r="AG344" s="78" t="str">
        <f>IF(Tableau1[[#This Row],[Type de réponse]]='Paramètre (masquer)'!$A$10,Tableau1[[#This Row],[Nuit
ME/JE]],"")</f>
        <v/>
      </c>
      <c r="AH344" s="78" t="str">
        <f>IF(Tableau1[[#This Row],[Type de réponse]]='Paramètre (masquer)'!$A$10,Tableau1[[#This Row],[Nuit JE/VE]],"")</f>
        <v/>
      </c>
      <c r="AI344" s="78" t="str">
        <f>IF(Tableau1[[#This Row],[Type de réponse]]='Paramètre (masquer)'!$A$10,Tableau1[[#This Row],[Nuit
VE/SA]],"")</f>
        <v/>
      </c>
      <c r="AJ344" s="78" t="str">
        <f>IF(Tableau1[[#This Row],[Type de réponse]]='Paramètre (masquer)'!$A$10,Tableau1[[#This Row],[Nuit
SA/DI]],"")</f>
        <v/>
      </c>
      <c r="AK344" s="78" t="str">
        <f>IF(Tableau1[[#This Row],[Type de réponse]]='Paramètre (masquer)'!$A$10,Tableau1[[#This Row],[Nuit
DI/LU]],"")</f>
        <v/>
      </c>
      <c r="AL344" s="76" t="str">
        <f>IF(Tableau1[[#This Row],[Nuit
LU /MA]]="Oui",0,IF(Tableau1[[#This Row],[Nuit
LU /MA]]="Non",1,""))</f>
        <v/>
      </c>
      <c r="AM344" s="76" t="str">
        <f>IF(Tableau1[[#This Row],[Nuit
MA/ ME]]="Oui",0,IF(Tableau1[[#This Row],[Nuit
MA/ ME]]="Non",1,""))</f>
        <v/>
      </c>
      <c r="AN344" s="76" t="str">
        <f>IF(Tableau1[[#This Row],[Nuit
ME/ JE]]="Oui",0,IF(Tableau1[[#This Row],[Nuit
ME/ JE]]="Non",1,""))</f>
        <v/>
      </c>
      <c r="AO344" s="76" t="str">
        <f>IF(Tableau1[[#This Row],[Nuit JE/ VE]]="Oui",0,IF(Tableau1[[#This Row],[Nuit JE/ VE]]="Non",1,""))</f>
        <v/>
      </c>
      <c r="AP344" s="76" t="str">
        <f>IF(Tableau1[[#This Row],[Nuit
VE/ SA]]="Oui",0,IF(Tableau1[[#This Row],[Nuit
VE/ SA]]="Non",1,""))</f>
        <v/>
      </c>
      <c r="AQ344" s="76" t="str">
        <f>IF(Tableau1[[#This Row],[Nuit
SA/ DI]]="Oui",0,IF(Tableau1[[#This Row],[Nuit
SA/ DI]]="Non",1,""))</f>
        <v/>
      </c>
      <c r="AR344" s="76" t="str">
        <f>IF(Tableau1[[#This Row],[Nuit
DI/ LU]]="Oui",0,IF(Tableau1[[#This Row],[Nuit
DI/ LU]]="Non",1,""))</f>
        <v/>
      </c>
      <c r="AS344" s="76" t="str">
        <f>IF(Tableau1[[#This Row],[Type de réponse]]='Paramètre (masquer)'!$A$10,Tableau1[[#This Row],[FE]],"")</f>
        <v/>
      </c>
      <c r="AT344" s="76" t="str">
        <f>_xlfn.CONCAT(Tableau1[[#This Row],[LUN]:[DIM]])</f>
        <v/>
      </c>
      <c r="AU344" s="79"/>
      <c r="AV3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4" s="76" t="e">
        <f>Tableau1[[#This Row],[Nbre de nuits sur la période]]*Tableau1[[#This Row],[Nombre de train accédant / nuit *]]</f>
        <v>#VALUE!</v>
      </c>
      <c r="AY344" s="76" t="e">
        <f>Tableau1[[#This Row],[Uo voies - nuit]]*((59*400/1000)+5)</f>
        <v>#VALUE!</v>
      </c>
    </row>
    <row r="345" spans="1:51" ht="15.75">
      <c r="A345" s="51">
        <f t="shared" si="17"/>
        <v>332</v>
      </c>
      <c r="B345" s="85"/>
      <c r="C345" s="52" t="str">
        <f>IFERROR(VLOOKUP(Tableau1[[#This Row],[Site *
Un fichier Excel par DT]],Tableau7[[#All],[Nom de la gare]:[EIC]],5,FALSE),"")</f>
        <v/>
      </c>
      <c r="D345" s="77"/>
      <c r="E345" s="74"/>
      <c r="F345" s="74"/>
      <c r="G345" s="76"/>
      <c r="H345" s="72" t="str">
        <f>IF(Tableau1[[#This Row],[Régime d''utilisation (Quotidien ? Oui ou Non)]]="Oui","Oui","Non")</f>
        <v>Non</v>
      </c>
      <c r="I345" s="72" t="str">
        <f>IF(Tableau1[[#This Row],[Régime d''utilisation (Quotidien ? Oui ou Non)]]="Oui","Oui","Non")</f>
        <v>Non</v>
      </c>
      <c r="J345" s="72" t="str">
        <f>IF(Tableau1[[#This Row],[Régime d''utilisation (Quotidien ? Oui ou Non)]]="Oui","Oui","Non")</f>
        <v>Non</v>
      </c>
      <c r="K345" s="72" t="str">
        <f>IF(Tableau1[[#This Row],[Régime d''utilisation (Quotidien ? Oui ou Non)]]="Oui","Oui","Non")</f>
        <v>Non</v>
      </c>
      <c r="L345" s="72" t="str">
        <f>IF(Tableau1[[#This Row],[Régime d''utilisation (Quotidien ? Oui ou Non)]]="Oui","Oui","Non")</f>
        <v>Non</v>
      </c>
      <c r="M345" s="72" t="str">
        <f>IF(Tableau1[[#This Row],[Régime d''utilisation (Quotidien ? Oui ou Non)]]="Oui","Oui","Non")</f>
        <v>Non</v>
      </c>
      <c r="N345" s="72" t="str">
        <f>IF(Tableau1[[#This Row],[Régime d''utilisation (Quotidien ? Oui ou Non)]]="Oui","Oui","Non")</f>
        <v>Non</v>
      </c>
      <c r="O345" s="72" t="str">
        <f>IF(Tableau1[[#This Row],[Régime d''utilisation (Quotidien ? Oui ou Non)]]="Oui","Oui","Non")</f>
        <v>Non</v>
      </c>
      <c r="P345" s="76"/>
      <c r="Q345" s="76"/>
      <c r="R345" s="76"/>
      <c r="S345" s="52" t="str">
        <f t="shared" si="15"/>
        <v>Compris entre 00h00 et 5h00</v>
      </c>
      <c r="T345" s="76"/>
      <c r="U345" s="53" t="str">
        <f t="shared" si="16"/>
        <v>Voyageur</v>
      </c>
      <c r="V345" s="76"/>
      <c r="W345" s="76"/>
      <c r="X345" s="76"/>
      <c r="Y345" s="76"/>
      <c r="Z345" s="76"/>
      <c r="AA345" s="76"/>
      <c r="AB345" s="53">
        <f>400</f>
        <v>400</v>
      </c>
      <c r="AC345" s="78" t="str">
        <f>IF(Tableau1[[#This Row],[Type de réponse]]='Paramètre (masquer)'!$A$10,Tableau1[[#This Row],[Période de début *]],"")</f>
        <v/>
      </c>
      <c r="AD345" s="78" t="str">
        <f>IF(Tableau1[[#This Row],[Type de réponse]]='Paramètre (masquer)'!$A$10,Tableau1[[#This Row],[Période de fin *]],"")</f>
        <v/>
      </c>
      <c r="AE345" s="78" t="str">
        <f>IF(Tableau1[[#This Row],[Type de réponse]]='Paramètre (masquer)'!$A$10,Tableau1[[#This Row],[Nuit
LU/MA]],"")</f>
        <v/>
      </c>
      <c r="AF345" s="78" t="str">
        <f>IF(Tableau1[[#This Row],[Type de réponse]]='Paramètre (masquer)'!$A$10,Tableau1[[#This Row],[Nuit
MA/ME]],"")</f>
        <v/>
      </c>
      <c r="AG345" s="78" t="str">
        <f>IF(Tableau1[[#This Row],[Type de réponse]]='Paramètre (masquer)'!$A$10,Tableau1[[#This Row],[Nuit
ME/JE]],"")</f>
        <v/>
      </c>
      <c r="AH345" s="78" t="str">
        <f>IF(Tableau1[[#This Row],[Type de réponse]]='Paramètre (masquer)'!$A$10,Tableau1[[#This Row],[Nuit JE/VE]],"")</f>
        <v/>
      </c>
      <c r="AI345" s="78" t="str">
        <f>IF(Tableau1[[#This Row],[Type de réponse]]='Paramètre (masquer)'!$A$10,Tableau1[[#This Row],[Nuit
VE/SA]],"")</f>
        <v/>
      </c>
      <c r="AJ345" s="78" t="str">
        <f>IF(Tableau1[[#This Row],[Type de réponse]]='Paramètre (masquer)'!$A$10,Tableau1[[#This Row],[Nuit
SA/DI]],"")</f>
        <v/>
      </c>
      <c r="AK345" s="78" t="str">
        <f>IF(Tableau1[[#This Row],[Type de réponse]]='Paramètre (masquer)'!$A$10,Tableau1[[#This Row],[Nuit
DI/LU]],"")</f>
        <v/>
      </c>
      <c r="AL345" s="76" t="str">
        <f>IF(Tableau1[[#This Row],[Nuit
LU /MA]]="Oui",0,IF(Tableau1[[#This Row],[Nuit
LU /MA]]="Non",1,""))</f>
        <v/>
      </c>
      <c r="AM345" s="76" t="str">
        <f>IF(Tableau1[[#This Row],[Nuit
MA/ ME]]="Oui",0,IF(Tableau1[[#This Row],[Nuit
MA/ ME]]="Non",1,""))</f>
        <v/>
      </c>
      <c r="AN345" s="76" t="str">
        <f>IF(Tableau1[[#This Row],[Nuit
ME/ JE]]="Oui",0,IF(Tableau1[[#This Row],[Nuit
ME/ JE]]="Non",1,""))</f>
        <v/>
      </c>
      <c r="AO345" s="76" t="str">
        <f>IF(Tableau1[[#This Row],[Nuit JE/ VE]]="Oui",0,IF(Tableau1[[#This Row],[Nuit JE/ VE]]="Non",1,""))</f>
        <v/>
      </c>
      <c r="AP345" s="76" t="str">
        <f>IF(Tableau1[[#This Row],[Nuit
VE/ SA]]="Oui",0,IF(Tableau1[[#This Row],[Nuit
VE/ SA]]="Non",1,""))</f>
        <v/>
      </c>
      <c r="AQ345" s="76" t="str">
        <f>IF(Tableau1[[#This Row],[Nuit
SA/ DI]]="Oui",0,IF(Tableau1[[#This Row],[Nuit
SA/ DI]]="Non",1,""))</f>
        <v/>
      </c>
      <c r="AR345" s="76" t="str">
        <f>IF(Tableau1[[#This Row],[Nuit
DI/ LU]]="Oui",0,IF(Tableau1[[#This Row],[Nuit
DI/ LU]]="Non",1,""))</f>
        <v/>
      </c>
      <c r="AS345" s="76" t="str">
        <f>IF(Tableau1[[#This Row],[Type de réponse]]='Paramètre (masquer)'!$A$10,Tableau1[[#This Row],[FE]],"")</f>
        <v/>
      </c>
      <c r="AT345" s="76" t="str">
        <f>_xlfn.CONCAT(Tableau1[[#This Row],[LUN]:[DIM]])</f>
        <v/>
      </c>
      <c r="AU345" s="79"/>
      <c r="AV3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5" s="76" t="e">
        <f>Tableau1[[#This Row],[Nbre de nuits sur la période]]*Tableau1[[#This Row],[Nombre de train accédant / nuit *]]</f>
        <v>#VALUE!</v>
      </c>
      <c r="AY345" s="76" t="e">
        <f>Tableau1[[#This Row],[Uo voies - nuit]]*((59*400/1000)+5)</f>
        <v>#VALUE!</v>
      </c>
    </row>
    <row r="346" spans="1:51" ht="15.75">
      <c r="A346" s="51">
        <f t="shared" si="17"/>
        <v>333</v>
      </c>
      <c r="B346" s="85"/>
      <c r="C346" s="52" t="str">
        <f>IFERROR(VLOOKUP(Tableau1[[#This Row],[Site *
Un fichier Excel par DT]],Tableau7[[#All],[Nom de la gare]:[EIC]],5,FALSE),"")</f>
        <v/>
      </c>
      <c r="D346" s="77"/>
      <c r="E346" s="74"/>
      <c r="F346" s="74"/>
      <c r="G346" s="76"/>
      <c r="H346" s="72" t="str">
        <f>IF(Tableau1[[#This Row],[Régime d''utilisation (Quotidien ? Oui ou Non)]]="Oui","Oui","Non")</f>
        <v>Non</v>
      </c>
      <c r="I346" s="72" t="str">
        <f>IF(Tableau1[[#This Row],[Régime d''utilisation (Quotidien ? Oui ou Non)]]="Oui","Oui","Non")</f>
        <v>Non</v>
      </c>
      <c r="J346" s="72" t="str">
        <f>IF(Tableau1[[#This Row],[Régime d''utilisation (Quotidien ? Oui ou Non)]]="Oui","Oui","Non")</f>
        <v>Non</v>
      </c>
      <c r="K346" s="72" t="str">
        <f>IF(Tableau1[[#This Row],[Régime d''utilisation (Quotidien ? Oui ou Non)]]="Oui","Oui","Non")</f>
        <v>Non</v>
      </c>
      <c r="L346" s="72" t="str">
        <f>IF(Tableau1[[#This Row],[Régime d''utilisation (Quotidien ? Oui ou Non)]]="Oui","Oui","Non")</f>
        <v>Non</v>
      </c>
      <c r="M346" s="72" t="str">
        <f>IF(Tableau1[[#This Row],[Régime d''utilisation (Quotidien ? Oui ou Non)]]="Oui","Oui","Non")</f>
        <v>Non</v>
      </c>
      <c r="N346" s="72" t="str">
        <f>IF(Tableau1[[#This Row],[Régime d''utilisation (Quotidien ? Oui ou Non)]]="Oui","Oui","Non")</f>
        <v>Non</v>
      </c>
      <c r="O346" s="72" t="str">
        <f>IF(Tableau1[[#This Row],[Régime d''utilisation (Quotidien ? Oui ou Non)]]="Oui","Oui","Non")</f>
        <v>Non</v>
      </c>
      <c r="P346" s="76"/>
      <c r="Q346" s="76"/>
      <c r="R346" s="76"/>
      <c r="S346" s="52" t="str">
        <f t="shared" si="15"/>
        <v>Compris entre 00h00 et 5h00</v>
      </c>
      <c r="T346" s="76"/>
      <c r="U346" s="53" t="str">
        <f t="shared" si="16"/>
        <v>Voyageur</v>
      </c>
      <c r="V346" s="76"/>
      <c r="W346" s="76"/>
      <c r="X346" s="76"/>
      <c r="Y346" s="76"/>
      <c r="Z346" s="76"/>
      <c r="AA346" s="76"/>
      <c r="AB346" s="53">
        <f>400</f>
        <v>400</v>
      </c>
      <c r="AC346" s="78" t="str">
        <f>IF(Tableau1[[#This Row],[Type de réponse]]='Paramètre (masquer)'!$A$10,Tableau1[[#This Row],[Période de début *]],"")</f>
        <v/>
      </c>
      <c r="AD346" s="78" t="str">
        <f>IF(Tableau1[[#This Row],[Type de réponse]]='Paramètre (masquer)'!$A$10,Tableau1[[#This Row],[Période de fin *]],"")</f>
        <v/>
      </c>
      <c r="AE346" s="78" t="str">
        <f>IF(Tableau1[[#This Row],[Type de réponse]]='Paramètre (masquer)'!$A$10,Tableau1[[#This Row],[Nuit
LU/MA]],"")</f>
        <v/>
      </c>
      <c r="AF346" s="78" t="str">
        <f>IF(Tableau1[[#This Row],[Type de réponse]]='Paramètre (masquer)'!$A$10,Tableau1[[#This Row],[Nuit
MA/ME]],"")</f>
        <v/>
      </c>
      <c r="AG346" s="78" t="str">
        <f>IF(Tableau1[[#This Row],[Type de réponse]]='Paramètre (masquer)'!$A$10,Tableau1[[#This Row],[Nuit
ME/JE]],"")</f>
        <v/>
      </c>
      <c r="AH346" s="78" t="str">
        <f>IF(Tableau1[[#This Row],[Type de réponse]]='Paramètre (masquer)'!$A$10,Tableau1[[#This Row],[Nuit JE/VE]],"")</f>
        <v/>
      </c>
      <c r="AI346" s="78" t="str">
        <f>IF(Tableau1[[#This Row],[Type de réponse]]='Paramètre (masquer)'!$A$10,Tableau1[[#This Row],[Nuit
VE/SA]],"")</f>
        <v/>
      </c>
      <c r="AJ346" s="78" t="str">
        <f>IF(Tableau1[[#This Row],[Type de réponse]]='Paramètre (masquer)'!$A$10,Tableau1[[#This Row],[Nuit
SA/DI]],"")</f>
        <v/>
      </c>
      <c r="AK346" s="78" t="str">
        <f>IF(Tableau1[[#This Row],[Type de réponse]]='Paramètre (masquer)'!$A$10,Tableau1[[#This Row],[Nuit
DI/LU]],"")</f>
        <v/>
      </c>
      <c r="AL346" s="76" t="str">
        <f>IF(Tableau1[[#This Row],[Nuit
LU /MA]]="Oui",0,IF(Tableau1[[#This Row],[Nuit
LU /MA]]="Non",1,""))</f>
        <v/>
      </c>
      <c r="AM346" s="76" t="str">
        <f>IF(Tableau1[[#This Row],[Nuit
MA/ ME]]="Oui",0,IF(Tableau1[[#This Row],[Nuit
MA/ ME]]="Non",1,""))</f>
        <v/>
      </c>
      <c r="AN346" s="76" t="str">
        <f>IF(Tableau1[[#This Row],[Nuit
ME/ JE]]="Oui",0,IF(Tableau1[[#This Row],[Nuit
ME/ JE]]="Non",1,""))</f>
        <v/>
      </c>
      <c r="AO346" s="76" t="str">
        <f>IF(Tableau1[[#This Row],[Nuit JE/ VE]]="Oui",0,IF(Tableau1[[#This Row],[Nuit JE/ VE]]="Non",1,""))</f>
        <v/>
      </c>
      <c r="AP346" s="76" t="str">
        <f>IF(Tableau1[[#This Row],[Nuit
VE/ SA]]="Oui",0,IF(Tableau1[[#This Row],[Nuit
VE/ SA]]="Non",1,""))</f>
        <v/>
      </c>
      <c r="AQ346" s="76" t="str">
        <f>IF(Tableau1[[#This Row],[Nuit
SA/ DI]]="Oui",0,IF(Tableau1[[#This Row],[Nuit
SA/ DI]]="Non",1,""))</f>
        <v/>
      </c>
      <c r="AR346" s="76" t="str">
        <f>IF(Tableau1[[#This Row],[Nuit
DI/ LU]]="Oui",0,IF(Tableau1[[#This Row],[Nuit
DI/ LU]]="Non",1,""))</f>
        <v/>
      </c>
      <c r="AS346" s="76" t="str">
        <f>IF(Tableau1[[#This Row],[Type de réponse]]='Paramètre (masquer)'!$A$10,Tableau1[[#This Row],[FE]],"")</f>
        <v/>
      </c>
      <c r="AT346" s="76" t="str">
        <f>_xlfn.CONCAT(Tableau1[[#This Row],[LUN]:[DIM]])</f>
        <v/>
      </c>
      <c r="AU346" s="79"/>
      <c r="AV3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6" s="76" t="e">
        <f>Tableau1[[#This Row],[Nbre de nuits sur la période]]*Tableau1[[#This Row],[Nombre de train accédant / nuit *]]</f>
        <v>#VALUE!</v>
      </c>
      <c r="AY346" s="76" t="e">
        <f>Tableau1[[#This Row],[Uo voies - nuit]]*((59*400/1000)+5)</f>
        <v>#VALUE!</v>
      </c>
    </row>
    <row r="347" spans="1:51" ht="15.75">
      <c r="A347" s="51">
        <f t="shared" si="17"/>
        <v>334</v>
      </c>
      <c r="B347" s="85"/>
      <c r="C347" s="52" t="str">
        <f>IFERROR(VLOOKUP(Tableau1[[#This Row],[Site *
Un fichier Excel par DT]],Tableau7[[#All],[Nom de la gare]:[EIC]],5,FALSE),"")</f>
        <v/>
      </c>
      <c r="D347" s="77"/>
      <c r="E347" s="74"/>
      <c r="F347" s="74"/>
      <c r="G347" s="76"/>
      <c r="H347" s="72" t="str">
        <f>IF(Tableau1[[#This Row],[Régime d''utilisation (Quotidien ? Oui ou Non)]]="Oui","Oui","Non")</f>
        <v>Non</v>
      </c>
      <c r="I347" s="72" t="str">
        <f>IF(Tableau1[[#This Row],[Régime d''utilisation (Quotidien ? Oui ou Non)]]="Oui","Oui","Non")</f>
        <v>Non</v>
      </c>
      <c r="J347" s="72" t="str">
        <f>IF(Tableau1[[#This Row],[Régime d''utilisation (Quotidien ? Oui ou Non)]]="Oui","Oui","Non")</f>
        <v>Non</v>
      </c>
      <c r="K347" s="72" t="str">
        <f>IF(Tableau1[[#This Row],[Régime d''utilisation (Quotidien ? Oui ou Non)]]="Oui","Oui","Non")</f>
        <v>Non</v>
      </c>
      <c r="L347" s="72" t="str">
        <f>IF(Tableau1[[#This Row],[Régime d''utilisation (Quotidien ? Oui ou Non)]]="Oui","Oui","Non")</f>
        <v>Non</v>
      </c>
      <c r="M347" s="72" t="str">
        <f>IF(Tableau1[[#This Row],[Régime d''utilisation (Quotidien ? Oui ou Non)]]="Oui","Oui","Non")</f>
        <v>Non</v>
      </c>
      <c r="N347" s="72" t="str">
        <f>IF(Tableau1[[#This Row],[Régime d''utilisation (Quotidien ? Oui ou Non)]]="Oui","Oui","Non")</f>
        <v>Non</v>
      </c>
      <c r="O347" s="72" t="str">
        <f>IF(Tableau1[[#This Row],[Régime d''utilisation (Quotidien ? Oui ou Non)]]="Oui","Oui","Non")</f>
        <v>Non</v>
      </c>
      <c r="P347" s="76"/>
      <c r="Q347" s="76"/>
      <c r="R347" s="76"/>
      <c r="S347" s="52" t="str">
        <f t="shared" si="15"/>
        <v>Compris entre 00h00 et 5h00</v>
      </c>
      <c r="T347" s="76"/>
      <c r="U347" s="53" t="str">
        <f t="shared" si="16"/>
        <v>Voyageur</v>
      </c>
      <c r="V347" s="76"/>
      <c r="W347" s="76"/>
      <c r="X347" s="76"/>
      <c r="Y347" s="76"/>
      <c r="Z347" s="76"/>
      <c r="AA347" s="76"/>
      <c r="AB347" s="53">
        <f>400</f>
        <v>400</v>
      </c>
      <c r="AC347" s="78" t="str">
        <f>IF(Tableau1[[#This Row],[Type de réponse]]='Paramètre (masquer)'!$A$10,Tableau1[[#This Row],[Période de début *]],"")</f>
        <v/>
      </c>
      <c r="AD347" s="78" t="str">
        <f>IF(Tableau1[[#This Row],[Type de réponse]]='Paramètre (masquer)'!$A$10,Tableau1[[#This Row],[Période de fin *]],"")</f>
        <v/>
      </c>
      <c r="AE347" s="78" t="str">
        <f>IF(Tableau1[[#This Row],[Type de réponse]]='Paramètre (masquer)'!$A$10,Tableau1[[#This Row],[Nuit
LU/MA]],"")</f>
        <v/>
      </c>
      <c r="AF347" s="78" t="str">
        <f>IF(Tableau1[[#This Row],[Type de réponse]]='Paramètre (masquer)'!$A$10,Tableau1[[#This Row],[Nuit
MA/ME]],"")</f>
        <v/>
      </c>
      <c r="AG347" s="78" t="str">
        <f>IF(Tableau1[[#This Row],[Type de réponse]]='Paramètre (masquer)'!$A$10,Tableau1[[#This Row],[Nuit
ME/JE]],"")</f>
        <v/>
      </c>
      <c r="AH347" s="78" t="str">
        <f>IF(Tableau1[[#This Row],[Type de réponse]]='Paramètre (masquer)'!$A$10,Tableau1[[#This Row],[Nuit JE/VE]],"")</f>
        <v/>
      </c>
      <c r="AI347" s="78" t="str">
        <f>IF(Tableau1[[#This Row],[Type de réponse]]='Paramètre (masquer)'!$A$10,Tableau1[[#This Row],[Nuit
VE/SA]],"")</f>
        <v/>
      </c>
      <c r="AJ347" s="78" t="str">
        <f>IF(Tableau1[[#This Row],[Type de réponse]]='Paramètre (masquer)'!$A$10,Tableau1[[#This Row],[Nuit
SA/DI]],"")</f>
        <v/>
      </c>
      <c r="AK347" s="78" t="str">
        <f>IF(Tableau1[[#This Row],[Type de réponse]]='Paramètre (masquer)'!$A$10,Tableau1[[#This Row],[Nuit
DI/LU]],"")</f>
        <v/>
      </c>
      <c r="AL347" s="76" t="str">
        <f>IF(Tableau1[[#This Row],[Nuit
LU /MA]]="Oui",0,IF(Tableau1[[#This Row],[Nuit
LU /MA]]="Non",1,""))</f>
        <v/>
      </c>
      <c r="AM347" s="76" t="str">
        <f>IF(Tableau1[[#This Row],[Nuit
MA/ ME]]="Oui",0,IF(Tableau1[[#This Row],[Nuit
MA/ ME]]="Non",1,""))</f>
        <v/>
      </c>
      <c r="AN347" s="76" t="str">
        <f>IF(Tableau1[[#This Row],[Nuit
ME/ JE]]="Oui",0,IF(Tableau1[[#This Row],[Nuit
ME/ JE]]="Non",1,""))</f>
        <v/>
      </c>
      <c r="AO347" s="76" t="str">
        <f>IF(Tableau1[[#This Row],[Nuit JE/ VE]]="Oui",0,IF(Tableau1[[#This Row],[Nuit JE/ VE]]="Non",1,""))</f>
        <v/>
      </c>
      <c r="AP347" s="76" t="str">
        <f>IF(Tableau1[[#This Row],[Nuit
VE/ SA]]="Oui",0,IF(Tableau1[[#This Row],[Nuit
VE/ SA]]="Non",1,""))</f>
        <v/>
      </c>
      <c r="AQ347" s="76" t="str">
        <f>IF(Tableau1[[#This Row],[Nuit
SA/ DI]]="Oui",0,IF(Tableau1[[#This Row],[Nuit
SA/ DI]]="Non",1,""))</f>
        <v/>
      </c>
      <c r="AR347" s="76" t="str">
        <f>IF(Tableau1[[#This Row],[Nuit
DI/ LU]]="Oui",0,IF(Tableau1[[#This Row],[Nuit
DI/ LU]]="Non",1,""))</f>
        <v/>
      </c>
      <c r="AS347" s="76" t="str">
        <f>IF(Tableau1[[#This Row],[Type de réponse]]='Paramètre (masquer)'!$A$10,Tableau1[[#This Row],[FE]],"")</f>
        <v/>
      </c>
      <c r="AT347" s="76" t="str">
        <f>_xlfn.CONCAT(Tableau1[[#This Row],[LUN]:[DIM]])</f>
        <v/>
      </c>
      <c r="AU347" s="79"/>
      <c r="AV3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7" s="76" t="e">
        <f>Tableau1[[#This Row],[Nbre de nuits sur la période]]*Tableau1[[#This Row],[Nombre de train accédant / nuit *]]</f>
        <v>#VALUE!</v>
      </c>
      <c r="AY347" s="76" t="e">
        <f>Tableau1[[#This Row],[Uo voies - nuit]]*((59*400/1000)+5)</f>
        <v>#VALUE!</v>
      </c>
    </row>
    <row r="348" spans="1:51" ht="15.75">
      <c r="A348" s="51">
        <f t="shared" si="17"/>
        <v>335</v>
      </c>
      <c r="B348" s="85"/>
      <c r="C348" s="52" t="str">
        <f>IFERROR(VLOOKUP(Tableau1[[#This Row],[Site *
Un fichier Excel par DT]],Tableau7[[#All],[Nom de la gare]:[EIC]],5,FALSE),"")</f>
        <v/>
      </c>
      <c r="D348" s="77"/>
      <c r="E348" s="74"/>
      <c r="F348" s="74"/>
      <c r="G348" s="76"/>
      <c r="H348" s="72" t="str">
        <f>IF(Tableau1[[#This Row],[Régime d''utilisation (Quotidien ? Oui ou Non)]]="Oui","Oui","Non")</f>
        <v>Non</v>
      </c>
      <c r="I348" s="72" t="str">
        <f>IF(Tableau1[[#This Row],[Régime d''utilisation (Quotidien ? Oui ou Non)]]="Oui","Oui","Non")</f>
        <v>Non</v>
      </c>
      <c r="J348" s="72" t="str">
        <f>IF(Tableau1[[#This Row],[Régime d''utilisation (Quotidien ? Oui ou Non)]]="Oui","Oui","Non")</f>
        <v>Non</v>
      </c>
      <c r="K348" s="72" t="str">
        <f>IF(Tableau1[[#This Row],[Régime d''utilisation (Quotidien ? Oui ou Non)]]="Oui","Oui","Non")</f>
        <v>Non</v>
      </c>
      <c r="L348" s="72" t="str">
        <f>IF(Tableau1[[#This Row],[Régime d''utilisation (Quotidien ? Oui ou Non)]]="Oui","Oui","Non")</f>
        <v>Non</v>
      </c>
      <c r="M348" s="72" t="str">
        <f>IF(Tableau1[[#This Row],[Régime d''utilisation (Quotidien ? Oui ou Non)]]="Oui","Oui","Non")</f>
        <v>Non</v>
      </c>
      <c r="N348" s="72" t="str">
        <f>IF(Tableau1[[#This Row],[Régime d''utilisation (Quotidien ? Oui ou Non)]]="Oui","Oui","Non")</f>
        <v>Non</v>
      </c>
      <c r="O348" s="72" t="str">
        <f>IF(Tableau1[[#This Row],[Régime d''utilisation (Quotidien ? Oui ou Non)]]="Oui","Oui","Non")</f>
        <v>Non</v>
      </c>
      <c r="P348" s="76"/>
      <c r="Q348" s="76"/>
      <c r="R348" s="76"/>
      <c r="S348" s="52" t="str">
        <f t="shared" si="15"/>
        <v>Compris entre 00h00 et 5h00</v>
      </c>
      <c r="T348" s="76"/>
      <c r="U348" s="53" t="str">
        <f t="shared" si="16"/>
        <v>Voyageur</v>
      </c>
      <c r="V348" s="76"/>
      <c r="W348" s="76"/>
      <c r="X348" s="76"/>
      <c r="Y348" s="76"/>
      <c r="Z348" s="76"/>
      <c r="AA348" s="76"/>
      <c r="AB348" s="53">
        <f>400</f>
        <v>400</v>
      </c>
      <c r="AC348" s="78" t="str">
        <f>IF(Tableau1[[#This Row],[Type de réponse]]='Paramètre (masquer)'!$A$10,Tableau1[[#This Row],[Période de début *]],"")</f>
        <v/>
      </c>
      <c r="AD348" s="78" t="str">
        <f>IF(Tableau1[[#This Row],[Type de réponse]]='Paramètre (masquer)'!$A$10,Tableau1[[#This Row],[Période de fin *]],"")</f>
        <v/>
      </c>
      <c r="AE348" s="78" t="str">
        <f>IF(Tableau1[[#This Row],[Type de réponse]]='Paramètre (masquer)'!$A$10,Tableau1[[#This Row],[Nuit
LU/MA]],"")</f>
        <v/>
      </c>
      <c r="AF348" s="78" t="str">
        <f>IF(Tableau1[[#This Row],[Type de réponse]]='Paramètre (masquer)'!$A$10,Tableau1[[#This Row],[Nuit
MA/ME]],"")</f>
        <v/>
      </c>
      <c r="AG348" s="78" t="str">
        <f>IF(Tableau1[[#This Row],[Type de réponse]]='Paramètre (masquer)'!$A$10,Tableau1[[#This Row],[Nuit
ME/JE]],"")</f>
        <v/>
      </c>
      <c r="AH348" s="78" t="str">
        <f>IF(Tableau1[[#This Row],[Type de réponse]]='Paramètre (masquer)'!$A$10,Tableau1[[#This Row],[Nuit JE/VE]],"")</f>
        <v/>
      </c>
      <c r="AI348" s="78" t="str">
        <f>IF(Tableau1[[#This Row],[Type de réponse]]='Paramètre (masquer)'!$A$10,Tableau1[[#This Row],[Nuit
VE/SA]],"")</f>
        <v/>
      </c>
      <c r="AJ348" s="78" t="str">
        <f>IF(Tableau1[[#This Row],[Type de réponse]]='Paramètre (masquer)'!$A$10,Tableau1[[#This Row],[Nuit
SA/DI]],"")</f>
        <v/>
      </c>
      <c r="AK348" s="78" t="str">
        <f>IF(Tableau1[[#This Row],[Type de réponse]]='Paramètre (masquer)'!$A$10,Tableau1[[#This Row],[Nuit
DI/LU]],"")</f>
        <v/>
      </c>
      <c r="AL348" s="76" t="str">
        <f>IF(Tableau1[[#This Row],[Nuit
LU /MA]]="Oui",0,IF(Tableau1[[#This Row],[Nuit
LU /MA]]="Non",1,""))</f>
        <v/>
      </c>
      <c r="AM348" s="76" t="str">
        <f>IF(Tableau1[[#This Row],[Nuit
MA/ ME]]="Oui",0,IF(Tableau1[[#This Row],[Nuit
MA/ ME]]="Non",1,""))</f>
        <v/>
      </c>
      <c r="AN348" s="76" t="str">
        <f>IF(Tableau1[[#This Row],[Nuit
ME/ JE]]="Oui",0,IF(Tableau1[[#This Row],[Nuit
ME/ JE]]="Non",1,""))</f>
        <v/>
      </c>
      <c r="AO348" s="76" t="str">
        <f>IF(Tableau1[[#This Row],[Nuit JE/ VE]]="Oui",0,IF(Tableau1[[#This Row],[Nuit JE/ VE]]="Non",1,""))</f>
        <v/>
      </c>
      <c r="AP348" s="76" t="str">
        <f>IF(Tableau1[[#This Row],[Nuit
VE/ SA]]="Oui",0,IF(Tableau1[[#This Row],[Nuit
VE/ SA]]="Non",1,""))</f>
        <v/>
      </c>
      <c r="AQ348" s="76" t="str">
        <f>IF(Tableau1[[#This Row],[Nuit
SA/ DI]]="Oui",0,IF(Tableau1[[#This Row],[Nuit
SA/ DI]]="Non",1,""))</f>
        <v/>
      </c>
      <c r="AR348" s="76" t="str">
        <f>IF(Tableau1[[#This Row],[Nuit
DI/ LU]]="Oui",0,IF(Tableau1[[#This Row],[Nuit
DI/ LU]]="Non",1,""))</f>
        <v/>
      </c>
      <c r="AS348" s="76" t="str">
        <f>IF(Tableau1[[#This Row],[Type de réponse]]='Paramètre (masquer)'!$A$10,Tableau1[[#This Row],[FE]],"")</f>
        <v/>
      </c>
      <c r="AT348" s="76" t="str">
        <f>_xlfn.CONCAT(Tableau1[[#This Row],[LUN]:[DIM]])</f>
        <v/>
      </c>
      <c r="AU348" s="79"/>
      <c r="AV3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8" s="76" t="e">
        <f>Tableau1[[#This Row],[Nbre de nuits sur la période]]*Tableau1[[#This Row],[Nombre de train accédant / nuit *]]</f>
        <v>#VALUE!</v>
      </c>
      <c r="AY348" s="76" t="e">
        <f>Tableau1[[#This Row],[Uo voies - nuit]]*((59*400/1000)+5)</f>
        <v>#VALUE!</v>
      </c>
    </row>
    <row r="349" spans="1:51" ht="15.75">
      <c r="A349" s="51">
        <f t="shared" si="17"/>
        <v>336</v>
      </c>
      <c r="B349" s="85"/>
      <c r="C349" s="52" t="str">
        <f>IFERROR(VLOOKUP(Tableau1[[#This Row],[Site *
Un fichier Excel par DT]],Tableau7[[#All],[Nom de la gare]:[EIC]],5,FALSE),"")</f>
        <v/>
      </c>
      <c r="D349" s="77"/>
      <c r="E349" s="74"/>
      <c r="F349" s="74"/>
      <c r="G349" s="76"/>
      <c r="H349" s="72" t="str">
        <f>IF(Tableau1[[#This Row],[Régime d''utilisation (Quotidien ? Oui ou Non)]]="Oui","Oui","Non")</f>
        <v>Non</v>
      </c>
      <c r="I349" s="72" t="str">
        <f>IF(Tableau1[[#This Row],[Régime d''utilisation (Quotidien ? Oui ou Non)]]="Oui","Oui","Non")</f>
        <v>Non</v>
      </c>
      <c r="J349" s="72" t="str">
        <f>IF(Tableau1[[#This Row],[Régime d''utilisation (Quotidien ? Oui ou Non)]]="Oui","Oui","Non")</f>
        <v>Non</v>
      </c>
      <c r="K349" s="72" t="str">
        <f>IF(Tableau1[[#This Row],[Régime d''utilisation (Quotidien ? Oui ou Non)]]="Oui","Oui","Non")</f>
        <v>Non</v>
      </c>
      <c r="L349" s="72" t="str">
        <f>IF(Tableau1[[#This Row],[Régime d''utilisation (Quotidien ? Oui ou Non)]]="Oui","Oui","Non")</f>
        <v>Non</v>
      </c>
      <c r="M349" s="72" t="str">
        <f>IF(Tableau1[[#This Row],[Régime d''utilisation (Quotidien ? Oui ou Non)]]="Oui","Oui","Non")</f>
        <v>Non</v>
      </c>
      <c r="N349" s="72" t="str">
        <f>IF(Tableau1[[#This Row],[Régime d''utilisation (Quotidien ? Oui ou Non)]]="Oui","Oui","Non")</f>
        <v>Non</v>
      </c>
      <c r="O349" s="72" t="str">
        <f>IF(Tableau1[[#This Row],[Régime d''utilisation (Quotidien ? Oui ou Non)]]="Oui","Oui","Non")</f>
        <v>Non</v>
      </c>
      <c r="P349" s="76"/>
      <c r="Q349" s="76"/>
      <c r="R349" s="76"/>
      <c r="S349" s="52" t="str">
        <f t="shared" si="15"/>
        <v>Compris entre 00h00 et 5h00</v>
      </c>
      <c r="T349" s="76"/>
      <c r="U349" s="53" t="str">
        <f t="shared" si="16"/>
        <v>Voyageur</v>
      </c>
      <c r="V349" s="76"/>
      <c r="W349" s="76"/>
      <c r="X349" s="76"/>
      <c r="Y349" s="76"/>
      <c r="Z349" s="76"/>
      <c r="AA349" s="76"/>
      <c r="AB349" s="53">
        <f>400</f>
        <v>400</v>
      </c>
      <c r="AC349" s="78" t="str">
        <f>IF(Tableau1[[#This Row],[Type de réponse]]='Paramètre (masquer)'!$A$10,Tableau1[[#This Row],[Période de début *]],"")</f>
        <v/>
      </c>
      <c r="AD349" s="78" t="str">
        <f>IF(Tableau1[[#This Row],[Type de réponse]]='Paramètre (masquer)'!$A$10,Tableau1[[#This Row],[Période de fin *]],"")</f>
        <v/>
      </c>
      <c r="AE349" s="78" t="str">
        <f>IF(Tableau1[[#This Row],[Type de réponse]]='Paramètre (masquer)'!$A$10,Tableau1[[#This Row],[Nuit
LU/MA]],"")</f>
        <v/>
      </c>
      <c r="AF349" s="78" t="str">
        <f>IF(Tableau1[[#This Row],[Type de réponse]]='Paramètre (masquer)'!$A$10,Tableau1[[#This Row],[Nuit
MA/ME]],"")</f>
        <v/>
      </c>
      <c r="AG349" s="78" t="str">
        <f>IF(Tableau1[[#This Row],[Type de réponse]]='Paramètre (masquer)'!$A$10,Tableau1[[#This Row],[Nuit
ME/JE]],"")</f>
        <v/>
      </c>
      <c r="AH349" s="78" t="str">
        <f>IF(Tableau1[[#This Row],[Type de réponse]]='Paramètre (masquer)'!$A$10,Tableau1[[#This Row],[Nuit JE/VE]],"")</f>
        <v/>
      </c>
      <c r="AI349" s="78" t="str">
        <f>IF(Tableau1[[#This Row],[Type de réponse]]='Paramètre (masquer)'!$A$10,Tableau1[[#This Row],[Nuit
VE/SA]],"")</f>
        <v/>
      </c>
      <c r="AJ349" s="78" t="str">
        <f>IF(Tableau1[[#This Row],[Type de réponse]]='Paramètre (masquer)'!$A$10,Tableau1[[#This Row],[Nuit
SA/DI]],"")</f>
        <v/>
      </c>
      <c r="AK349" s="78" t="str">
        <f>IF(Tableau1[[#This Row],[Type de réponse]]='Paramètre (masquer)'!$A$10,Tableau1[[#This Row],[Nuit
DI/LU]],"")</f>
        <v/>
      </c>
      <c r="AL349" s="76" t="str">
        <f>IF(Tableau1[[#This Row],[Nuit
LU /MA]]="Oui",0,IF(Tableau1[[#This Row],[Nuit
LU /MA]]="Non",1,""))</f>
        <v/>
      </c>
      <c r="AM349" s="76" t="str">
        <f>IF(Tableau1[[#This Row],[Nuit
MA/ ME]]="Oui",0,IF(Tableau1[[#This Row],[Nuit
MA/ ME]]="Non",1,""))</f>
        <v/>
      </c>
      <c r="AN349" s="76" t="str">
        <f>IF(Tableau1[[#This Row],[Nuit
ME/ JE]]="Oui",0,IF(Tableau1[[#This Row],[Nuit
ME/ JE]]="Non",1,""))</f>
        <v/>
      </c>
      <c r="AO349" s="76" t="str">
        <f>IF(Tableau1[[#This Row],[Nuit JE/ VE]]="Oui",0,IF(Tableau1[[#This Row],[Nuit JE/ VE]]="Non",1,""))</f>
        <v/>
      </c>
      <c r="AP349" s="76" t="str">
        <f>IF(Tableau1[[#This Row],[Nuit
VE/ SA]]="Oui",0,IF(Tableau1[[#This Row],[Nuit
VE/ SA]]="Non",1,""))</f>
        <v/>
      </c>
      <c r="AQ349" s="76" t="str">
        <f>IF(Tableau1[[#This Row],[Nuit
SA/ DI]]="Oui",0,IF(Tableau1[[#This Row],[Nuit
SA/ DI]]="Non",1,""))</f>
        <v/>
      </c>
      <c r="AR349" s="76" t="str">
        <f>IF(Tableau1[[#This Row],[Nuit
DI/ LU]]="Oui",0,IF(Tableau1[[#This Row],[Nuit
DI/ LU]]="Non",1,""))</f>
        <v/>
      </c>
      <c r="AS349" s="76" t="str">
        <f>IF(Tableau1[[#This Row],[Type de réponse]]='Paramètre (masquer)'!$A$10,Tableau1[[#This Row],[FE]],"")</f>
        <v/>
      </c>
      <c r="AT349" s="76" t="str">
        <f>_xlfn.CONCAT(Tableau1[[#This Row],[LUN]:[DIM]])</f>
        <v/>
      </c>
      <c r="AU349" s="79"/>
      <c r="AV3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9" s="76" t="e">
        <f>Tableau1[[#This Row],[Nbre de nuits sur la période]]*Tableau1[[#This Row],[Nombre de train accédant / nuit *]]</f>
        <v>#VALUE!</v>
      </c>
      <c r="AY349" s="76" t="e">
        <f>Tableau1[[#This Row],[Uo voies - nuit]]*((59*400/1000)+5)</f>
        <v>#VALUE!</v>
      </c>
    </row>
    <row r="350" spans="1:51" ht="15.75">
      <c r="A350" s="51">
        <f t="shared" si="17"/>
        <v>337</v>
      </c>
      <c r="B350" s="85"/>
      <c r="C350" s="52" t="str">
        <f>IFERROR(VLOOKUP(Tableau1[[#This Row],[Site *
Un fichier Excel par DT]],Tableau7[[#All],[Nom de la gare]:[EIC]],5,FALSE),"")</f>
        <v/>
      </c>
      <c r="D350" s="77"/>
      <c r="E350" s="74"/>
      <c r="F350" s="74"/>
      <c r="G350" s="76"/>
      <c r="H350" s="72" t="str">
        <f>IF(Tableau1[[#This Row],[Régime d''utilisation (Quotidien ? Oui ou Non)]]="Oui","Oui","Non")</f>
        <v>Non</v>
      </c>
      <c r="I350" s="72" t="str">
        <f>IF(Tableau1[[#This Row],[Régime d''utilisation (Quotidien ? Oui ou Non)]]="Oui","Oui","Non")</f>
        <v>Non</v>
      </c>
      <c r="J350" s="72" t="str">
        <f>IF(Tableau1[[#This Row],[Régime d''utilisation (Quotidien ? Oui ou Non)]]="Oui","Oui","Non")</f>
        <v>Non</v>
      </c>
      <c r="K350" s="72" t="str">
        <f>IF(Tableau1[[#This Row],[Régime d''utilisation (Quotidien ? Oui ou Non)]]="Oui","Oui","Non")</f>
        <v>Non</v>
      </c>
      <c r="L350" s="72" t="str">
        <f>IF(Tableau1[[#This Row],[Régime d''utilisation (Quotidien ? Oui ou Non)]]="Oui","Oui","Non")</f>
        <v>Non</v>
      </c>
      <c r="M350" s="72" t="str">
        <f>IF(Tableau1[[#This Row],[Régime d''utilisation (Quotidien ? Oui ou Non)]]="Oui","Oui","Non")</f>
        <v>Non</v>
      </c>
      <c r="N350" s="72" t="str">
        <f>IF(Tableau1[[#This Row],[Régime d''utilisation (Quotidien ? Oui ou Non)]]="Oui","Oui","Non")</f>
        <v>Non</v>
      </c>
      <c r="O350" s="72" t="str">
        <f>IF(Tableau1[[#This Row],[Régime d''utilisation (Quotidien ? Oui ou Non)]]="Oui","Oui","Non")</f>
        <v>Non</v>
      </c>
      <c r="P350" s="76"/>
      <c r="Q350" s="76"/>
      <c r="R350" s="76"/>
      <c r="S350" s="52" t="str">
        <f t="shared" si="15"/>
        <v>Compris entre 00h00 et 5h00</v>
      </c>
      <c r="T350" s="76"/>
      <c r="U350" s="53" t="str">
        <f t="shared" si="16"/>
        <v>Voyageur</v>
      </c>
      <c r="V350" s="76"/>
      <c r="W350" s="76"/>
      <c r="X350" s="76"/>
      <c r="Y350" s="76"/>
      <c r="Z350" s="76"/>
      <c r="AA350" s="76"/>
      <c r="AB350" s="53">
        <f>400</f>
        <v>400</v>
      </c>
      <c r="AC350" s="78" t="str">
        <f>IF(Tableau1[[#This Row],[Type de réponse]]='Paramètre (masquer)'!$A$10,Tableau1[[#This Row],[Période de début *]],"")</f>
        <v/>
      </c>
      <c r="AD350" s="78" t="str">
        <f>IF(Tableau1[[#This Row],[Type de réponse]]='Paramètre (masquer)'!$A$10,Tableau1[[#This Row],[Période de fin *]],"")</f>
        <v/>
      </c>
      <c r="AE350" s="78" t="str">
        <f>IF(Tableau1[[#This Row],[Type de réponse]]='Paramètre (masquer)'!$A$10,Tableau1[[#This Row],[Nuit
LU/MA]],"")</f>
        <v/>
      </c>
      <c r="AF350" s="78" t="str">
        <f>IF(Tableau1[[#This Row],[Type de réponse]]='Paramètre (masquer)'!$A$10,Tableau1[[#This Row],[Nuit
MA/ME]],"")</f>
        <v/>
      </c>
      <c r="AG350" s="78" t="str">
        <f>IF(Tableau1[[#This Row],[Type de réponse]]='Paramètre (masquer)'!$A$10,Tableau1[[#This Row],[Nuit
ME/JE]],"")</f>
        <v/>
      </c>
      <c r="AH350" s="78" t="str">
        <f>IF(Tableau1[[#This Row],[Type de réponse]]='Paramètre (masquer)'!$A$10,Tableau1[[#This Row],[Nuit JE/VE]],"")</f>
        <v/>
      </c>
      <c r="AI350" s="78" t="str">
        <f>IF(Tableau1[[#This Row],[Type de réponse]]='Paramètre (masquer)'!$A$10,Tableau1[[#This Row],[Nuit
VE/SA]],"")</f>
        <v/>
      </c>
      <c r="AJ350" s="78" t="str">
        <f>IF(Tableau1[[#This Row],[Type de réponse]]='Paramètre (masquer)'!$A$10,Tableau1[[#This Row],[Nuit
SA/DI]],"")</f>
        <v/>
      </c>
      <c r="AK350" s="78" t="str">
        <f>IF(Tableau1[[#This Row],[Type de réponse]]='Paramètre (masquer)'!$A$10,Tableau1[[#This Row],[Nuit
DI/LU]],"")</f>
        <v/>
      </c>
      <c r="AL350" s="76" t="str">
        <f>IF(Tableau1[[#This Row],[Nuit
LU /MA]]="Oui",0,IF(Tableau1[[#This Row],[Nuit
LU /MA]]="Non",1,""))</f>
        <v/>
      </c>
      <c r="AM350" s="76" t="str">
        <f>IF(Tableau1[[#This Row],[Nuit
MA/ ME]]="Oui",0,IF(Tableau1[[#This Row],[Nuit
MA/ ME]]="Non",1,""))</f>
        <v/>
      </c>
      <c r="AN350" s="76" t="str">
        <f>IF(Tableau1[[#This Row],[Nuit
ME/ JE]]="Oui",0,IF(Tableau1[[#This Row],[Nuit
ME/ JE]]="Non",1,""))</f>
        <v/>
      </c>
      <c r="AO350" s="76" t="str">
        <f>IF(Tableau1[[#This Row],[Nuit JE/ VE]]="Oui",0,IF(Tableau1[[#This Row],[Nuit JE/ VE]]="Non",1,""))</f>
        <v/>
      </c>
      <c r="AP350" s="76" t="str">
        <f>IF(Tableau1[[#This Row],[Nuit
VE/ SA]]="Oui",0,IF(Tableau1[[#This Row],[Nuit
VE/ SA]]="Non",1,""))</f>
        <v/>
      </c>
      <c r="AQ350" s="76" t="str">
        <f>IF(Tableau1[[#This Row],[Nuit
SA/ DI]]="Oui",0,IF(Tableau1[[#This Row],[Nuit
SA/ DI]]="Non",1,""))</f>
        <v/>
      </c>
      <c r="AR350" s="76" t="str">
        <f>IF(Tableau1[[#This Row],[Nuit
DI/ LU]]="Oui",0,IF(Tableau1[[#This Row],[Nuit
DI/ LU]]="Non",1,""))</f>
        <v/>
      </c>
      <c r="AS350" s="76" t="str">
        <f>IF(Tableau1[[#This Row],[Type de réponse]]='Paramètre (masquer)'!$A$10,Tableau1[[#This Row],[FE]],"")</f>
        <v/>
      </c>
      <c r="AT350" s="76" t="str">
        <f>_xlfn.CONCAT(Tableau1[[#This Row],[LUN]:[DIM]])</f>
        <v/>
      </c>
      <c r="AU350" s="79"/>
      <c r="AV3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0" s="76" t="e">
        <f>Tableau1[[#This Row],[Nbre de nuits sur la période]]*Tableau1[[#This Row],[Nombre de train accédant / nuit *]]</f>
        <v>#VALUE!</v>
      </c>
      <c r="AY350" s="76" t="e">
        <f>Tableau1[[#This Row],[Uo voies - nuit]]*((59*400/1000)+5)</f>
        <v>#VALUE!</v>
      </c>
    </row>
    <row r="351" spans="1:51" ht="15.75">
      <c r="A351" s="51">
        <f t="shared" si="17"/>
        <v>338</v>
      </c>
      <c r="B351" s="85"/>
      <c r="C351" s="52" t="str">
        <f>IFERROR(VLOOKUP(Tableau1[[#This Row],[Site *
Un fichier Excel par DT]],Tableau7[[#All],[Nom de la gare]:[EIC]],5,FALSE),"")</f>
        <v/>
      </c>
      <c r="D351" s="77"/>
      <c r="E351" s="74"/>
      <c r="F351" s="74"/>
      <c r="G351" s="76"/>
      <c r="H351" s="72" t="str">
        <f>IF(Tableau1[[#This Row],[Régime d''utilisation (Quotidien ? Oui ou Non)]]="Oui","Oui","Non")</f>
        <v>Non</v>
      </c>
      <c r="I351" s="72" t="str">
        <f>IF(Tableau1[[#This Row],[Régime d''utilisation (Quotidien ? Oui ou Non)]]="Oui","Oui","Non")</f>
        <v>Non</v>
      </c>
      <c r="J351" s="72" t="str">
        <f>IF(Tableau1[[#This Row],[Régime d''utilisation (Quotidien ? Oui ou Non)]]="Oui","Oui","Non")</f>
        <v>Non</v>
      </c>
      <c r="K351" s="72" t="str">
        <f>IF(Tableau1[[#This Row],[Régime d''utilisation (Quotidien ? Oui ou Non)]]="Oui","Oui","Non")</f>
        <v>Non</v>
      </c>
      <c r="L351" s="72" t="str">
        <f>IF(Tableau1[[#This Row],[Régime d''utilisation (Quotidien ? Oui ou Non)]]="Oui","Oui","Non")</f>
        <v>Non</v>
      </c>
      <c r="M351" s="72" t="str">
        <f>IF(Tableau1[[#This Row],[Régime d''utilisation (Quotidien ? Oui ou Non)]]="Oui","Oui","Non")</f>
        <v>Non</v>
      </c>
      <c r="N351" s="72" t="str">
        <f>IF(Tableau1[[#This Row],[Régime d''utilisation (Quotidien ? Oui ou Non)]]="Oui","Oui","Non")</f>
        <v>Non</v>
      </c>
      <c r="O351" s="72" t="str">
        <f>IF(Tableau1[[#This Row],[Régime d''utilisation (Quotidien ? Oui ou Non)]]="Oui","Oui","Non")</f>
        <v>Non</v>
      </c>
      <c r="P351" s="76"/>
      <c r="Q351" s="76"/>
      <c r="R351" s="76"/>
      <c r="S351" s="52" t="str">
        <f t="shared" si="15"/>
        <v>Compris entre 00h00 et 5h00</v>
      </c>
      <c r="T351" s="76"/>
      <c r="U351" s="53" t="str">
        <f t="shared" si="16"/>
        <v>Voyageur</v>
      </c>
      <c r="V351" s="76"/>
      <c r="W351" s="76"/>
      <c r="X351" s="76"/>
      <c r="Y351" s="76"/>
      <c r="Z351" s="76"/>
      <c r="AA351" s="76"/>
      <c r="AB351" s="53">
        <f>400</f>
        <v>400</v>
      </c>
      <c r="AC351" s="78" t="str">
        <f>IF(Tableau1[[#This Row],[Type de réponse]]='Paramètre (masquer)'!$A$10,Tableau1[[#This Row],[Période de début *]],"")</f>
        <v/>
      </c>
      <c r="AD351" s="78" t="str">
        <f>IF(Tableau1[[#This Row],[Type de réponse]]='Paramètre (masquer)'!$A$10,Tableau1[[#This Row],[Période de fin *]],"")</f>
        <v/>
      </c>
      <c r="AE351" s="78" t="str">
        <f>IF(Tableau1[[#This Row],[Type de réponse]]='Paramètre (masquer)'!$A$10,Tableau1[[#This Row],[Nuit
LU/MA]],"")</f>
        <v/>
      </c>
      <c r="AF351" s="78" t="str">
        <f>IF(Tableau1[[#This Row],[Type de réponse]]='Paramètre (masquer)'!$A$10,Tableau1[[#This Row],[Nuit
MA/ME]],"")</f>
        <v/>
      </c>
      <c r="AG351" s="78" t="str">
        <f>IF(Tableau1[[#This Row],[Type de réponse]]='Paramètre (masquer)'!$A$10,Tableau1[[#This Row],[Nuit
ME/JE]],"")</f>
        <v/>
      </c>
      <c r="AH351" s="78" t="str">
        <f>IF(Tableau1[[#This Row],[Type de réponse]]='Paramètre (masquer)'!$A$10,Tableau1[[#This Row],[Nuit JE/VE]],"")</f>
        <v/>
      </c>
      <c r="AI351" s="78" t="str">
        <f>IF(Tableau1[[#This Row],[Type de réponse]]='Paramètre (masquer)'!$A$10,Tableau1[[#This Row],[Nuit
VE/SA]],"")</f>
        <v/>
      </c>
      <c r="AJ351" s="78" t="str">
        <f>IF(Tableau1[[#This Row],[Type de réponse]]='Paramètre (masquer)'!$A$10,Tableau1[[#This Row],[Nuit
SA/DI]],"")</f>
        <v/>
      </c>
      <c r="AK351" s="78" t="str">
        <f>IF(Tableau1[[#This Row],[Type de réponse]]='Paramètre (masquer)'!$A$10,Tableau1[[#This Row],[Nuit
DI/LU]],"")</f>
        <v/>
      </c>
      <c r="AL351" s="76" t="str">
        <f>IF(Tableau1[[#This Row],[Nuit
LU /MA]]="Oui",0,IF(Tableau1[[#This Row],[Nuit
LU /MA]]="Non",1,""))</f>
        <v/>
      </c>
      <c r="AM351" s="76" t="str">
        <f>IF(Tableau1[[#This Row],[Nuit
MA/ ME]]="Oui",0,IF(Tableau1[[#This Row],[Nuit
MA/ ME]]="Non",1,""))</f>
        <v/>
      </c>
      <c r="AN351" s="76" t="str">
        <f>IF(Tableau1[[#This Row],[Nuit
ME/ JE]]="Oui",0,IF(Tableau1[[#This Row],[Nuit
ME/ JE]]="Non",1,""))</f>
        <v/>
      </c>
      <c r="AO351" s="76" t="str">
        <f>IF(Tableau1[[#This Row],[Nuit JE/ VE]]="Oui",0,IF(Tableau1[[#This Row],[Nuit JE/ VE]]="Non",1,""))</f>
        <v/>
      </c>
      <c r="AP351" s="76" t="str">
        <f>IF(Tableau1[[#This Row],[Nuit
VE/ SA]]="Oui",0,IF(Tableau1[[#This Row],[Nuit
VE/ SA]]="Non",1,""))</f>
        <v/>
      </c>
      <c r="AQ351" s="76" t="str">
        <f>IF(Tableau1[[#This Row],[Nuit
SA/ DI]]="Oui",0,IF(Tableau1[[#This Row],[Nuit
SA/ DI]]="Non",1,""))</f>
        <v/>
      </c>
      <c r="AR351" s="76" t="str">
        <f>IF(Tableau1[[#This Row],[Nuit
DI/ LU]]="Oui",0,IF(Tableau1[[#This Row],[Nuit
DI/ LU]]="Non",1,""))</f>
        <v/>
      </c>
      <c r="AS351" s="76" t="str">
        <f>IF(Tableau1[[#This Row],[Type de réponse]]='Paramètre (masquer)'!$A$10,Tableau1[[#This Row],[FE]],"")</f>
        <v/>
      </c>
      <c r="AT351" s="76" t="str">
        <f>_xlfn.CONCAT(Tableau1[[#This Row],[LUN]:[DIM]])</f>
        <v/>
      </c>
      <c r="AU351" s="79"/>
      <c r="AV3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1" s="76" t="e">
        <f>Tableau1[[#This Row],[Nbre de nuits sur la période]]*Tableau1[[#This Row],[Nombre de train accédant / nuit *]]</f>
        <v>#VALUE!</v>
      </c>
      <c r="AY351" s="76" t="e">
        <f>Tableau1[[#This Row],[Uo voies - nuit]]*((59*400/1000)+5)</f>
        <v>#VALUE!</v>
      </c>
    </row>
    <row r="352" spans="1:51" ht="15.75">
      <c r="A352" s="51">
        <f t="shared" si="17"/>
        <v>339</v>
      </c>
      <c r="B352" s="85"/>
      <c r="C352" s="52" t="str">
        <f>IFERROR(VLOOKUP(Tableau1[[#This Row],[Site *
Un fichier Excel par DT]],Tableau7[[#All],[Nom de la gare]:[EIC]],5,FALSE),"")</f>
        <v/>
      </c>
      <c r="D352" s="77"/>
      <c r="E352" s="74"/>
      <c r="F352" s="74"/>
      <c r="G352" s="76"/>
      <c r="H352" s="72" t="str">
        <f>IF(Tableau1[[#This Row],[Régime d''utilisation (Quotidien ? Oui ou Non)]]="Oui","Oui","Non")</f>
        <v>Non</v>
      </c>
      <c r="I352" s="72" t="str">
        <f>IF(Tableau1[[#This Row],[Régime d''utilisation (Quotidien ? Oui ou Non)]]="Oui","Oui","Non")</f>
        <v>Non</v>
      </c>
      <c r="J352" s="72" t="str">
        <f>IF(Tableau1[[#This Row],[Régime d''utilisation (Quotidien ? Oui ou Non)]]="Oui","Oui","Non")</f>
        <v>Non</v>
      </c>
      <c r="K352" s="72" t="str">
        <f>IF(Tableau1[[#This Row],[Régime d''utilisation (Quotidien ? Oui ou Non)]]="Oui","Oui","Non")</f>
        <v>Non</v>
      </c>
      <c r="L352" s="72" t="str">
        <f>IF(Tableau1[[#This Row],[Régime d''utilisation (Quotidien ? Oui ou Non)]]="Oui","Oui","Non")</f>
        <v>Non</v>
      </c>
      <c r="M352" s="72" t="str">
        <f>IF(Tableau1[[#This Row],[Régime d''utilisation (Quotidien ? Oui ou Non)]]="Oui","Oui","Non")</f>
        <v>Non</v>
      </c>
      <c r="N352" s="72" t="str">
        <f>IF(Tableau1[[#This Row],[Régime d''utilisation (Quotidien ? Oui ou Non)]]="Oui","Oui","Non")</f>
        <v>Non</v>
      </c>
      <c r="O352" s="72" t="str">
        <f>IF(Tableau1[[#This Row],[Régime d''utilisation (Quotidien ? Oui ou Non)]]="Oui","Oui","Non")</f>
        <v>Non</v>
      </c>
      <c r="P352" s="76"/>
      <c r="Q352" s="76"/>
      <c r="R352" s="76"/>
      <c r="S352" s="52" t="str">
        <f t="shared" si="15"/>
        <v>Compris entre 00h00 et 5h00</v>
      </c>
      <c r="T352" s="76"/>
      <c r="U352" s="53" t="str">
        <f t="shared" si="16"/>
        <v>Voyageur</v>
      </c>
      <c r="V352" s="76"/>
      <c r="W352" s="76"/>
      <c r="X352" s="76"/>
      <c r="Y352" s="76"/>
      <c r="Z352" s="76"/>
      <c r="AA352" s="76"/>
      <c r="AB352" s="53">
        <f>400</f>
        <v>400</v>
      </c>
      <c r="AC352" s="78" t="str">
        <f>IF(Tableau1[[#This Row],[Type de réponse]]='Paramètre (masquer)'!$A$10,Tableau1[[#This Row],[Période de début *]],"")</f>
        <v/>
      </c>
      <c r="AD352" s="78" t="str">
        <f>IF(Tableau1[[#This Row],[Type de réponse]]='Paramètre (masquer)'!$A$10,Tableau1[[#This Row],[Période de fin *]],"")</f>
        <v/>
      </c>
      <c r="AE352" s="78" t="str">
        <f>IF(Tableau1[[#This Row],[Type de réponse]]='Paramètre (masquer)'!$A$10,Tableau1[[#This Row],[Nuit
LU/MA]],"")</f>
        <v/>
      </c>
      <c r="AF352" s="78" t="str">
        <f>IF(Tableau1[[#This Row],[Type de réponse]]='Paramètre (masquer)'!$A$10,Tableau1[[#This Row],[Nuit
MA/ME]],"")</f>
        <v/>
      </c>
      <c r="AG352" s="78" t="str">
        <f>IF(Tableau1[[#This Row],[Type de réponse]]='Paramètre (masquer)'!$A$10,Tableau1[[#This Row],[Nuit
ME/JE]],"")</f>
        <v/>
      </c>
      <c r="AH352" s="78" t="str">
        <f>IF(Tableau1[[#This Row],[Type de réponse]]='Paramètre (masquer)'!$A$10,Tableau1[[#This Row],[Nuit JE/VE]],"")</f>
        <v/>
      </c>
      <c r="AI352" s="78" t="str">
        <f>IF(Tableau1[[#This Row],[Type de réponse]]='Paramètre (masquer)'!$A$10,Tableau1[[#This Row],[Nuit
VE/SA]],"")</f>
        <v/>
      </c>
      <c r="AJ352" s="78" t="str">
        <f>IF(Tableau1[[#This Row],[Type de réponse]]='Paramètre (masquer)'!$A$10,Tableau1[[#This Row],[Nuit
SA/DI]],"")</f>
        <v/>
      </c>
      <c r="AK352" s="78" t="str">
        <f>IF(Tableau1[[#This Row],[Type de réponse]]='Paramètre (masquer)'!$A$10,Tableau1[[#This Row],[Nuit
DI/LU]],"")</f>
        <v/>
      </c>
      <c r="AL352" s="76" t="str">
        <f>IF(Tableau1[[#This Row],[Nuit
LU /MA]]="Oui",0,IF(Tableau1[[#This Row],[Nuit
LU /MA]]="Non",1,""))</f>
        <v/>
      </c>
      <c r="AM352" s="76" t="str">
        <f>IF(Tableau1[[#This Row],[Nuit
MA/ ME]]="Oui",0,IF(Tableau1[[#This Row],[Nuit
MA/ ME]]="Non",1,""))</f>
        <v/>
      </c>
      <c r="AN352" s="76" t="str">
        <f>IF(Tableau1[[#This Row],[Nuit
ME/ JE]]="Oui",0,IF(Tableau1[[#This Row],[Nuit
ME/ JE]]="Non",1,""))</f>
        <v/>
      </c>
      <c r="AO352" s="76" t="str">
        <f>IF(Tableau1[[#This Row],[Nuit JE/ VE]]="Oui",0,IF(Tableau1[[#This Row],[Nuit JE/ VE]]="Non",1,""))</f>
        <v/>
      </c>
      <c r="AP352" s="76" t="str">
        <f>IF(Tableau1[[#This Row],[Nuit
VE/ SA]]="Oui",0,IF(Tableau1[[#This Row],[Nuit
VE/ SA]]="Non",1,""))</f>
        <v/>
      </c>
      <c r="AQ352" s="76" t="str">
        <f>IF(Tableau1[[#This Row],[Nuit
SA/ DI]]="Oui",0,IF(Tableau1[[#This Row],[Nuit
SA/ DI]]="Non",1,""))</f>
        <v/>
      </c>
      <c r="AR352" s="76" t="str">
        <f>IF(Tableau1[[#This Row],[Nuit
DI/ LU]]="Oui",0,IF(Tableau1[[#This Row],[Nuit
DI/ LU]]="Non",1,""))</f>
        <v/>
      </c>
      <c r="AS352" s="76" t="str">
        <f>IF(Tableau1[[#This Row],[Type de réponse]]='Paramètre (masquer)'!$A$10,Tableau1[[#This Row],[FE]],"")</f>
        <v/>
      </c>
      <c r="AT352" s="76" t="str">
        <f>_xlfn.CONCAT(Tableau1[[#This Row],[LUN]:[DIM]])</f>
        <v/>
      </c>
      <c r="AU352" s="79"/>
      <c r="AV3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2" s="76" t="e">
        <f>Tableau1[[#This Row],[Nbre de nuits sur la période]]*Tableau1[[#This Row],[Nombre de train accédant / nuit *]]</f>
        <v>#VALUE!</v>
      </c>
      <c r="AY352" s="76" t="e">
        <f>Tableau1[[#This Row],[Uo voies - nuit]]*((59*400/1000)+5)</f>
        <v>#VALUE!</v>
      </c>
    </row>
    <row r="353" spans="1:51" ht="15.75">
      <c r="A353" s="51">
        <f t="shared" si="17"/>
        <v>340</v>
      </c>
      <c r="B353" s="85"/>
      <c r="C353" s="52" t="str">
        <f>IFERROR(VLOOKUP(Tableau1[[#This Row],[Site *
Un fichier Excel par DT]],Tableau7[[#All],[Nom de la gare]:[EIC]],5,FALSE),"")</f>
        <v/>
      </c>
      <c r="D353" s="77"/>
      <c r="E353" s="74"/>
      <c r="F353" s="74"/>
      <c r="G353" s="76"/>
      <c r="H353" s="72" t="str">
        <f>IF(Tableau1[[#This Row],[Régime d''utilisation (Quotidien ? Oui ou Non)]]="Oui","Oui","Non")</f>
        <v>Non</v>
      </c>
      <c r="I353" s="72" t="str">
        <f>IF(Tableau1[[#This Row],[Régime d''utilisation (Quotidien ? Oui ou Non)]]="Oui","Oui","Non")</f>
        <v>Non</v>
      </c>
      <c r="J353" s="72" t="str">
        <f>IF(Tableau1[[#This Row],[Régime d''utilisation (Quotidien ? Oui ou Non)]]="Oui","Oui","Non")</f>
        <v>Non</v>
      </c>
      <c r="K353" s="72" t="str">
        <f>IF(Tableau1[[#This Row],[Régime d''utilisation (Quotidien ? Oui ou Non)]]="Oui","Oui","Non")</f>
        <v>Non</v>
      </c>
      <c r="L353" s="72" t="str">
        <f>IF(Tableau1[[#This Row],[Régime d''utilisation (Quotidien ? Oui ou Non)]]="Oui","Oui","Non")</f>
        <v>Non</v>
      </c>
      <c r="M353" s="72" t="str">
        <f>IF(Tableau1[[#This Row],[Régime d''utilisation (Quotidien ? Oui ou Non)]]="Oui","Oui","Non")</f>
        <v>Non</v>
      </c>
      <c r="N353" s="72" t="str">
        <f>IF(Tableau1[[#This Row],[Régime d''utilisation (Quotidien ? Oui ou Non)]]="Oui","Oui","Non")</f>
        <v>Non</v>
      </c>
      <c r="O353" s="72" t="str">
        <f>IF(Tableau1[[#This Row],[Régime d''utilisation (Quotidien ? Oui ou Non)]]="Oui","Oui","Non")</f>
        <v>Non</v>
      </c>
      <c r="P353" s="76"/>
      <c r="Q353" s="76"/>
      <c r="R353" s="76"/>
      <c r="S353" s="52" t="str">
        <f t="shared" si="15"/>
        <v>Compris entre 00h00 et 5h00</v>
      </c>
      <c r="T353" s="76"/>
      <c r="U353" s="53" t="str">
        <f t="shared" si="16"/>
        <v>Voyageur</v>
      </c>
      <c r="V353" s="76"/>
      <c r="W353" s="76"/>
      <c r="X353" s="76"/>
      <c r="Y353" s="76"/>
      <c r="Z353" s="76"/>
      <c r="AA353" s="76"/>
      <c r="AB353" s="53">
        <f>400</f>
        <v>400</v>
      </c>
      <c r="AC353" s="78" t="str">
        <f>IF(Tableau1[[#This Row],[Type de réponse]]='Paramètre (masquer)'!$A$10,Tableau1[[#This Row],[Période de début *]],"")</f>
        <v/>
      </c>
      <c r="AD353" s="78" t="str">
        <f>IF(Tableau1[[#This Row],[Type de réponse]]='Paramètre (masquer)'!$A$10,Tableau1[[#This Row],[Période de fin *]],"")</f>
        <v/>
      </c>
      <c r="AE353" s="78" t="str">
        <f>IF(Tableau1[[#This Row],[Type de réponse]]='Paramètre (masquer)'!$A$10,Tableau1[[#This Row],[Nuit
LU/MA]],"")</f>
        <v/>
      </c>
      <c r="AF353" s="78" t="str">
        <f>IF(Tableau1[[#This Row],[Type de réponse]]='Paramètre (masquer)'!$A$10,Tableau1[[#This Row],[Nuit
MA/ME]],"")</f>
        <v/>
      </c>
      <c r="AG353" s="78" t="str">
        <f>IF(Tableau1[[#This Row],[Type de réponse]]='Paramètre (masquer)'!$A$10,Tableau1[[#This Row],[Nuit
ME/JE]],"")</f>
        <v/>
      </c>
      <c r="AH353" s="78" t="str">
        <f>IF(Tableau1[[#This Row],[Type de réponse]]='Paramètre (masquer)'!$A$10,Tableau1[[#This Row],[Nuit JE/VE]],"")</f>
        <v/>
      </c>
      <c r="AI353" s="78" t="str">
        <f>IF(Tableau1[[#This Row],[Type de réponse]]='Paramètre (masquer)'!$A$10,Tableau1[[#This Row],[Nuit
VE/SA]],"")</f>
        <v/>
      </c>
      <c r="AJ353" s="78" t="str">
        <f>IF(Tableau1[[#This Row],[Type de réponse]]='Paramètre (masquer)'!$A$10,Tableau1[[#This Row],[Nuit
SA/DI]],"")</f>
        <v/>
      </c>
      <c r="AK353" s="78" t="str">
        <f>IF(Tableau1[[#This Row],[Type de réponse]]='Paramètre (masquer)'!$A$10,Tableau1[[#This Row],[Nuit
DI/LU]],"")</f>
        <v/>
      </c>
      <c r="AL353" s="76" t="str">
        <f>IF(Tableau1[[#This Row],[Nuit
LU /MA]]="Oui",0,IF(Tableau1[[#This Row],[Nuit
LU /MA]]="Non",1,""))</f>
        <v/>
      </c>
      <c r="AM353" s="76" t="str">
        <f>IF(Tableau1[[#This Row],[Nuit
MA/ ME]]="Oui",0,IF(Tableau1[[#This Row],[Nuit
MA/ ME]]="Non",1,""))</f>
        <v/>
      </c>
      <c r="AN353" s="76" t="str">
        <f>IF(Tableau1[[#This Row],[Nuit
ME/ JE]]="Oui",0,IF(Tableau1[[#This Row],[Nuit
ME/ JE]]="Non",1,""))</f>
        <v/>
      </c>
      <c r="AO353" s="76" t="str">
        <f>IF(Tableau1[[#This Row],[Nuit JE/ VE]]="Oui",0,IF(Tableau1[[#This Row],[Nuit JE/ VE]]="Non",1,""))</f>
        <v/>
      </c>
      <c r="AP353" s="76" t="str">
        <f>IF(Tableau1[[#This Row],[Nuit
VE/ SA]]="Oui",0,IF(Tableau1[[#This Row],[Nuit
VE/ SA]]="Non",1,""))</f>
        <v/>
      </c>
      <c r="AQ353" s="76" t="str">
        <f>IF(Tableau1[[#This Row],[Nuit
SA/ DI]]="Oui",0,IF(Tableau1[[#This Row],[Nuit
SA/ DI]]="Non",1,""))</f>
        <v/>
      </c>
      <c r="AR353" s="76" t="str">
        <f>IF(Tableau1[[#This Row],[Nuit
DI/ LU]]="Oui",0,IF(Tableau1[[#This Row],[Nuit
DI/ LU]]="Non",1,""))</f>
        <v/>
      </c>
      <c r="AS353" s="76" t="str">
        <f>IF(Tableau1[[#This Row],[Type de réponse]]='Paramètre (masquer)'!$A$10,Tableau1[[#This Row],[FE]],"")</f>
        <v/>
      </c>
      <c r="AT353" s="76" t="str">
        <f>_xlfn.CONCAT(Tableau1[[#This Row],[LUN]:[DIM]])</f>
        <v/>
      </c>
      <c r="AU353" s="79"/>
      <c r="AV3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3" s="76" t="e">
        <f>Tableau1[[#This Row],[Nbre de nuits sur la période]]*Tableau1[[#This Row],[Nombre de train accédant / nuit *]]</f>
        <v>#VALUE!</v>
      </c>
      <c r="AY353" s="76" t="e">
        <f>Tableau1[[#This Row],[Uo voies - nuit]]*((59*400/1000)+5)</f>
        <v>#VALUE!</v>
      </c>
    </row>
    <row r="354" spans="1:51" ht="15.75">
      <c r="A354" s="51">
        <f t="shared" si="17"/>
        <v>341</v>
      </c>
      <c r="B354" s="85"/>
      <c r="C354" s="52" t="str">
        <f>IFERROR(VLOOKUP(Tableau1[[#This Row],[Site *
Un fichier Excel par DT]],Tableau7[[#All],[Nom de la gare]:[EIC]],5,FALSE),"")</f>
        <v/>
      </c>
      <c r="D354" s="77"/>
      <c r="E354" s="74"/>
      <c r="F354" s="74"/>
      <c r="G354" s="76"/>
      <c r="H354" s="72" t="str">
        <f>IF(Tableau1[[#This Row],[Régime d''utilisation (Quotidien ? Oui ou Non)]]="Oui","Oui","Non")</f>
        <v>Non</v>
      </c>
      <c r="I354" s="72" t="str">
        <f>IF(Tableau1[[#This Row],[Régime d''utilisation (Quotidien ? Oui ou Non)]]="Oui","Oui","Non")</f>
        <v>Non</v>
      </c>
      <c r="J354" s="72" t="str">
        <f>IF(Tableau1[[#This Row],[Régime d''utilisation (Quotidien ? Oui ou Non)]]="Oui","Oui","Non")</f>
        <v>Non</v>
      </c>
      <c r="K354" s="72" t="str">
        <f>IF(Tableau1[[#This Row],[Régime d''utilisation (Quotidien ? Oui ou Non)]]="Oui","Oui","Non")</f>
        <v>Non</v>
      </c>
      <c r="L354" s="72" t="str">
        <f>IF(Tableau1[[#This Row],[Régime d''utilisation (Quotidien ? Oui ou Non)]]="Oui","Oui","Non")</f>
        <v>Non</v>
      </c>
      <c r="M354" s="72" t="str">
        <f>IF(Tableau1[[#This Row],[Régime d''utilisation (Quotidien ? Oui ou Non)]]="Oui","Oui","Non")</f>
        <v>Non</v>
      </c>
      <c r="N354" s="72" t="str">
        <f>IF(Tableau1[[#This Row],[Régime d''utilisation (Quotidien ? Oui ou Non)]]="Oui","Oui","Non")</f>
        <v>Non</v>
      </c>
      <c r="O354" s="72" t="str">
        <f>IF(Tableau1[[#This Row],[Régime d''utilisation (Quotidien ? Oui ou Non)]]="Oui","Oui","Non")</f>
        <v>Non</v>
      </c>
      <c r="P354" s="76"/>
      <c r="Q354" s="76"/>
      <c r="R354" s="76"/>
      <c r="S354" s="52" t="str">
        <f t="shared" si="15"/>
        <v>Compris entre 00h00 et 5h00</v>
      </c>
      <c r="T354" s="76"/>
      <c r="U354" s="53" t="str">
        <f t="shared" si="16"/>
        <v>Voyageur</v>
      </c>
      <c r="V354" s="76"/>
      <c r="W354" s="76"/>
      <c r="X354" s="76"/>
      <c r="Y354" s="76"/>
      <c r="Z354" s="76"/>
      <c r="AA354" s="76"/>
      <c r="AB354" s="53">
        <f>400</f>
        <v>400</v>
      </c>
      <c r="AC354" s="78" t="str">
        <f>IF(Tableau1[[#This Row],[Type de réponse]]='Paramètre (masquer)'!$A$10,Tableau1[[#This Row],[Période de début *]],"")</f>
        <v/>
      </c>
      <c r="AD354" s="78" t="str">
        <f>IF(Tableau1[[#This Row],[Type de réponse]]='Paramètre (masquer)'!$A$10,Tableau1[[#This Row],[Période de fin *]],"")</f>
        <v/>
      </c>
      <c r="AE354" s="78" t="str">
        <f>IF(Tableau1[[#This Row],[Type de réponse]]='Paramètre (masquer)'!$A$10,Tableau1[[#This Row],[Nuit
LU/MA]],"")</f>
        <v/>
      </c>
      <c r="AF354" s="78" t="str">
        <f>IF(Tableau1[[#This Row],[Type de réponse]]='Paramètre (masquer)'!$A$10,Tableau1[[#This Row],[Nuit
MA/ME]],"")</f>
        <v/>
      </c>
      <c r="AG354" s="78" t="str">
        <f>IF(Tableau1[[#This Row],[Type de réponse]]='Paramètre (masquer)'!$A$10,Tableau1[[#This Row],[Nuit
ME/JE]],"")</f>
        <v/>
      </c>
      <c r="AH354" s="78" t="str">
        <f>IF(Tableau1[[#This Row],[Type de réponse]]='Paramètre (masquer)'!$A$10,Tableau1[[#This Row],[Nuit JE/VE]],"")</f>
        <v/>
      </c>
      <c r="AI354" s="78" t="str">
        <f>IF(Tableau1[[#This Row],[Type de réponse]]='Paramètre (masquer)'!$A$10,Tableau1[[#This Row],[Nuit
VE/SA]],"")</f>
        <v/>
      </c>
      <c r="AJ354" s="78" t="str">
        <f>IF(Tableau1[[#This Row],[Type de réponse]]='Paramètre (masquer)'!$A$10,Tableau1[[#This Row],[Nuit
SA/DI]],"")</f>
        <v/>
      </c>
      <c r="AK354" s="78" t="str">
        <f>IF(Tableau1[[#This Row],[Type de réponse]]='Paramètre (masquer)'!$A$10,Tableau1[[#This Row],[Nuit
DI/LU]],"")</f>
        <v/>
      </c>
      <c r="AL354" s="76" t="str">
        <f>IF(Tableau1[[#This Row],[Nuit
LU /MA]]="Oui",0,IF(Tableau1[[#This Row],[Nuit
LU /MA]]="Non",1,""))</f>
        <v/>
      </c>
      <c r="AM354" s="76" t="str">
        <f>IF(Tableau1[[#This Row],[Nuit
MA/ ME]]="Oui",0,IF(Tableau1[[#This Row],[Nuit
MA/ ME]]="Non",1,""))</f>
        <v/>
      </c>
      <c r="AN354" s="76" t="str">
        <f>IF(Tableau1[[#This Row],[Nuit
ME/ JE]]="Oui",0,IF(Tableau1[[#This Row],[Nuit
ME/ JE]]="Non",1,""))</f>
        <v/>
      </c>
      <c r="AO354" s="76" t="str">
        <f>IF(Tableau1[[#This Row],[Nuit JE/ VE]]="Oui",0,IF(Tableau1[[#This Row],[Nuit JE/ VE]]="Non",1,""))</f>
        <v/>
      </c>
      <c r="AP354" s="76" t="str">
        <f>IF(Tableau1[[#This Row],[Nuit
VE/ SA]]="Oui",0,IF(Tableau1[[#This Row],[Nuit
VE/ SA]]="Non",1,""))</f>
        <v/>
      </c>
      <c r="AQ354" s="76" t="str">
        <f>IF(Tableau1[[#This Row],[Nuit
SA/ DI]]="Oui",0,IF(Tableau1[[#This Row],[Nuit
SA/ DI]]="Non",1,""))</f>
        <v/>
      </c>
      <c r="AR354" s="76" t="str">
        <f>IF(Tableau1[[#This Row],[Nuit
DI/ LU]]="Oui",0,IF(Tableau1[[#This Row],[Nuit
DI/ LU]]="Non",1,""))</f>
        <v/>
      </c>
      <c r="AS354" s="76" t="str">
        <f>IF(Tableau1[[#This Row],[Type de réponse]]='Paramètre (masquer)'!$A$10,Tableau1[[#This Row],[FE]],"")</f>
        <v/>
      </c>
      <c r="AT354" s="76" t="str">
        <f>_xlfn.CONCAT(Tableau1[[#This Row],[LUN]:[DIM]])</f>
        <v/>
      </c>
      <c r="AU354" s="79"/>
      <c r="AV3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4" s="76" t="e">
        <f>Tableau1[[#This Row],[Nbre de nuits sur la période]]*Tableau1[[#This Row],[Nombre de train accédant / nuit *]]</f>
        <v>#VALUE!</v>
      </c>
      <c r="AY354" s="76" t="e">
        <f>Tableau1[[#This Row],[Uo voies - nuit]]*((59*400/1000)+5)</f>
        <v>#VALUE!</v>
      </c>
    </row>
    <row r="355" spans="1:51" ht="15.75">
      <c r="A355" s="51">
        <f t="shared" si="17"/>
        <v>342</v>
      </c>
      <c r="B355" s="85"/>
      <c r="C355" s="52" t="str">
        <f>IFERROR(VLOOKUP(Tableau1[[#This Row],[Site *
Un fichier Excel par DT]],Tableau7[[#All],[Nom de la gare]:[EIC]],5,FALSE),"")</f>
        <v/>
      </c>
      <c r="D355" s="77"/>
      <c r="E355" s="74"/>
      <c r="F355" s="74"/>
      <c r="G355" s="76"/>
      <c r="H355" s="72" t="str">
        <f>IF(Tableau1[[#This Row],[Régime d''utilisation (Quotidien ? Oui ou Non)]]="Oui","Oui","Non")</f>
        <v>Non</v>
      </c>
      <c r="I355" s="72" t="str">
        <f>IF(Tableau1[[#This Row],[Régime d''utilisation (Quotidien ? Oui ou Non)]]="Oui","Oui","Non")</f>
        <v>Non</v>
      </c>
      <c r="J355" s="72" t="str">
        <f>IF(Tableau1[[#This Row],[Régime d''utilisation (Quotidien ? Oui ou Non)]]="Oui","Oui","Non")</f>
        <v>Non</v>
      </c>
      <c r="K355" s="72" t="str">
        <f>IF(Tableau1[[#This Row],[Régime d''utilisation (Quotidien ? Oui ou Non)]]="Oui","Oui","Non")</f>
        <v>Non</v>
      </c>
      <c r="L355" s="72" t="str">
        <f>IF(Tableau1[[#This Row],[Régime d''utilisation (Quotidien ? Oui ou Non)]]="Oui","Oui","Non")</f>
        <v>Non</v>
      </c>
      <c r="M355" s="72" t="str">
        <f>IF(Tableau1[[#This Row],[Régime d''utilisation (Quotidien ? Oui ou Non)]]="Oui","Oui","Non")</f>
        <v>Non</v>
      </c>
      <c r="N355" s="72" t="str">
        <f>IF(Tableau1[[#This Row],[Régime d''utilisation (Quotidien ? Oui ou Non)]]="Oui","Oui","Non")</f>
        <v>Non</v>
      </c>
      <c r="O355" s="72" t="str">
        <f>IF(Tableau1[[#This Row],[Régime d''utilisation (Quotidien ? Oui ou Non)]]="Oui","Oui","Non")</f>
        <v>Non</v>
      </c>
      <c r="P355" s="76"/>
      <c r="Q355" s="76"/>
      <c r="R355" s="76"/>
      <c r="S355" s="52" t="str">
        <f t="shared" si="15"/>
        <v>Compris entre 00h00 et 5h00</v>
      </c>
      <c r="T355" s="76"/>
      <c r="U355" s="53" t="str">
        <f t="shared" si="16"/>
        <v>Voyageur</v>
      </c>
      <c r="V355" s="76"/>
      <c r="W355" s="76"/>
      <c r="X355" s="76"/>
      <c r="Y355" s="76"/>
      <c r="Z355" s="76"/>
      <c r="AA355" s="76"/>
      <c r="AB355" s="53">
        <f>400</f>
        <v>400</v>
      </c>
      <c r="AC355" s="78" t="str">
        <f>IF(Tableau1[[#This Row],[Type de réponse]]='Paramètre (masquer)'!$A$10,Tableau1[[#This Row],[Période de début *]],"")</f>
        <v/>
      </c>
      <c r="AD355" s="78" t="str">
        <f>IF(Tableau1[[#This Row],[Type de réponse]]='Paramètre (masquer)'!$A$10,Tableau1[[#This Row],[Période de fin *]],"")</f>
        <v/>
      </c>
      <c r="AE355" s="78" t="str">
        <f>IF(Tableau1[[#This Row],[Type de réponse]]='Paramètre (masquer)'!$A$10,Tableau1[[#This Row],[Nuit
LU/MA]],"")</f>
        <v/>
      </c>
      <c r="AF355" s="78" t="str">
        <f>IF(Tableau1[[#This Row],[Type de réponse]]='Paramètre (masquer)'!$A$10,Tableau1[[#This Row],[Nuit
MA/ME]],"")</f>
        <v/>
      </c>
      <c r="AG355" s="78" t="str">
        <f>IF(Tableau1[[#This Row],[Type de réponse]]='Paramètre (masquer)'!$A$10,Tableau1[[#This Row],[Nuit
ME/JE]],"")</f>
        <v/>
      </c>
      <c r="AH355" s="78" t="str">
        <f>IF(Tableau1[[#This Row],[Type de réponse]]='Paramètre (masquer)'!$A$10,Tableau1[[#This Row],[Nuit JE/VE]],"")</f>
        <v/>
      </c>
      <c r="AI355" s="78" t="str">
        <f>IF(Tableau1[[#This Row],[Type de réponse]]='Paramètre (masquer)'!$A$10,Tableau1[[#This Row],[Nuit
VE/SA]],"")</f>
        <v/>
      </c>
      <c r="AJ355" s="78" t="str">
        <f>IF(Tableau1[[#This Row],[Type de réponse]]='Paramètre (masquer)'!$A$10,Tableau1[[#This Row],[Nuit
SA/DI]],"")</f>
        <v/>
      </c>
      <c r="AK355" s="78" t="str">
        <f>IF(Tableau1[[#This Row],[Type de réponse]]='Paramètre (masquer)'!$A$10,Tableau1[[#This Row],[Nuit
DI/LU]],"")</f>
        <v/>
      </c>
      <c r="AL355" s="76" t="str">
        <f>IF(Tableau1[[#This Row],[Nuit
LU /MA]]="Oui",0,IF(Tableau1[[#This Row],[Nuit
LU /MA]]="Non",1,""))</f>
        <v/>
      </c>
      <c r="AM355" s="76" t="str">
        <f>IF(Tableau1[[#This Row],[Nuit
MA/ ME]]="Oui",0,IF(Tableau1[[#This Row],[Nuit
MA/ ME]]="Non",1,""))</f>
        <v/>
      </c>
      <c r="AN355" s="76" t="str">
        <f>IF(Tableau1[[#This Row],[Nuit
ME/ JE]]="Oui",0,IF(Tableau1[[#This Row],[Nuit
ME/ JE]]="Non",1,""))</f>
        <v/>
      </c>
      <c r="AO355" s="76" t="str">
        <f>IF(Tableau1[[#This Row],[Nuit JE/ VE]]="Oui",0,IF(Tableau1[[#This Row],[Nuit JE/ VE]]="Non",1,""))</f>
        <v/>
      </c>
      <c r="AP355" s="76" t="str">
        <f>IF(Tableau1[[#This Row],[Nuit
VE/ SA]]="Oui",0,IF(Tableau1[[#This Row],[Nuit
VE/ SA]]="Non",1,""))</f>
        <v/>
      </c>
      <c r="AQ355" s="76" t="str">
        <f>IF(Tableau1[[#This Row],[Nuit
SA/ DI]]="Oui",0,IF(Tableau1[[#This Row],[Nuit
SA/ DI]]="Non",1,""))</f>
        <v/>
      </c>
      <c r="AR355" s="76" t="str">
        <f>IF(Tableau1[[#This Row],[Nuit
DI/ LU]]="Oui",0,IF(Tableau1[[#This Row],[Nuit
DI/ LU]]="Non",1,""))</f>
        <v/>
      </c>
      <c r="AS355" s="76" t="str">
        <f>IF(Tableau1[[#This Row],[Type de réponse]]='Paramètre (masquer)'!$A$10,Tableau1[[#This Row],[FE]],"")</f>
        <v/>
      </c>
      <c r="AT355" s="76" t="str">
        <f>_xlfn.CONCAT(Tableau1[[#This Row],[LUN]:[DIM]])</f>
        <v/>
      </c>
      <c r="AU355" s="79"/>
      <c r="AV3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5" s="76" t="e">
        <f>Tableau1[[#This Row],[Nbre de nuits sur la période]]*Tableau1[[#This Row],[Nombre de train accédant / nuit *]]</f>
        <v>#VALUE!</v>
      </c>
      <c r="AY355" s="76" t="e">
        <f>Tableau1[[#This Row],[Uo voies - nuit]]*((59*400/1000)+5)</f>
        <v>#VALUE!</v>
      </c>
    </row>
    <row r="356" spans="1:51" ht="15.75">
      <c r="A356" s="51">
        <f t="shared" si="17"/>
        <v>343</v>
      </c>
      <c r="B356" s="85"/>
      <c r="C356" s="52" t="str">
        <f>IFERROR(VLOOKUP(Tableau1[[#This Row],[Site *
Un fichier Excel par DT]],Tableau7[[#All],[Nom de la gare]:[EIC]],5,FALSE),"")</f>
        <v/>
      </c>
      <c r="D356" s="77"/>
      <c r="E356" s="74"/>
      <c r="F356" s="74"/>
      <c r="G356" s="76"/>
      <c r="H356" s="72" t="str">
        <f>IF(Tableau1[[#This Row],[Régime d''utilisation (Quotidien ? Oui ou Non)]]="Oui","Oui","Non")</f>
        <v>Non</v>
      </c>
      <c r="I356" s="72" t="str">
        <f>IF(Tableau1[[#This Row],[Régime d''utilisation (Quotidien ? Oui ou Non)]]="Oui","Oui","Non")</f>
        <v>Non</v>
      </c>
      <c r="J356" s="72" t="str">
        <f>IF(Tableau1[[#This Row],[Régime d''utilisation (Quotidien ? Oui ou Non)]]="Oui","Oui","Non")</f>
        <v>Non</v>
      </c>
      <c r="K356" s="72" t="str">
        <f>IF(Tableau1[[#This Row],[Régime d''utilisation (Quotidien ? Oui ou Non)]]="Oui","Oui","Non")</f>
        <v>Non</v>
      </c>
      <c r="L356" s="72" t="str">
        <f>IF(Tableau1[[#This Row],[Régime d''utilisation (Quotidien ? Oui ou Non)]]="Oui","Oui","Non")</f>
        <v>Non</v>
      </c>
      <c r="M356" s="72" t="str">
        <f>IF(Tableau1[[#This Row],[Régime d''utilisation (Quotidien ? Oui ou Non)]]="Oui","Oui","Non")</f>
        <v>Non</v>
      </c>
      <c r="N356" s="72" t="str">
        <f>IF(Tableau1[[#This Row],[Régime d''utilisation (Quotidien ? Oui ou Non)]]="Oui","Oui","Non")</f>
        <v>Non</v>
      </c>
      <c r="O356" s="72" t="str">
        <f>IF(Tableau1[[#This Row],[Régime d''utilisation (Quotidien ? Oui ou Non)]]="Oui","Oui","Non")</f>
        <v>Non</v>
      </c>
      <c r="P356" s="76"/>
      <c r="Q356" s="76"/>
      <c r="R356" s="76"/>
      <c r="S356" s="52" t="str">
        <f t="shared" si="15"/>
        <v>Compris entre 00h00 et 5h00</v>
      </c>
      <c r="T356" s="76"/>
      <c r="U356" s="53" t="str">
        <f t="shared" si="16"/>
        <v>Voyageur</v>
      </c>
      <c r="V356" s="76"/>
      <c r="W356" s="76"/>
      <c r="X356" s="76"/>
      <c r="Y356" s="76"/>
      <c r="Z356" s="76"/>
      <c r="AA356" s="76"/>
      <c r="AB356" s="53">
        <f>400</f>
        <v>400</v>
      </c>
      <c r="AC356" s="78" t="str">
        <f>IF(Tableau1[[#This Row],[Type de réponse]]='Paramètre (masquer)'!$A$10,Tableau1[[#This Row],[Période de début *]],"")</f>
        <v/>
      </c>
      <c r="AD356" s="78" t="str">
        <f>IF(Tableau1[[#This Row],[Type de réponse]]='Paramètre (masquer)'!$A$10,Tableau1[[#This Row],[Période de fin *]],"")</f>
        <v/>
      </c>
      <c r="AE356" s="78" t="str">
        <f>IF(Tableau1[[#This Row],[Type de réponse]]='Paramètre (masquer)'!$A$10,Tableau1[[#This Row],[Nuit
LU/MA]],"")</f>
        <v/>
      </c>
      <c r="AF356" s="78" t="str">
        <f>IF(Tableau1[[#This Row],[Type de réponse]]='Paramètre (masquer)'!$A$10,Tableau1[[#This Row],[Nuit
MA/ME]],"")</f>
        <v/>
      </c>
      <c r="AG356" s="78" t="str">
        <f>IF(Tableau1[[#This Row],[Type de réponse]]='Paramètre (masquer)'!$A$10,Tableau1[[#This Row],[Nuit
ME/JE]],"")</f>
        <v/>
      </c>
      <c r="AH356" s="78" t="str">
        <f>IF(Tableau1[[#This Row],[Type de réponse]]='Paramètre (masquer)'!$A$10,Tableau1[[#This Row],[Nuit JE/VE]],"")</f>
        <v/>
      </c>
      <c r="AI356" s="78" t="str">
        <f>IF(Tableau1[[#This Row],[Type de réponse]]='Paramètre (masquer)'!$A$10,Tableau1[[#This Row],[Nuit
VE/SA]],"")</f>
        <v/>
      </c>
      <c r="AJ356" s="78" t="str">
        <f>IF(Tableau1[[#This Row],[Type de réponse]]='Paramètre (masquer)'!$A$10,Tableau1[[#This Row],[Nuit
SA/DI]],"")</f>
        <v/>
      </c>
      <c r="AK356" s="78" t="str">
        <f>IF(Tableau1[[#This Row],[Type de réponse]]='Paramètre (masquer)'!$A$10,Tableau1[[#This Row],[Nuit
DI/LU]],"")</f>
        <v/>
      </c>
      <c r="AL356" s="76" t="str">
        <f>IF(Tableau1[[#This Row],[Nuit
LU /MA]]="Oui",0,IF(Tableau1[[#This Row],[Nuit
LU /MA]]="Non",1,""))</f>
        <v/>
      </c>
      <c r="AM356" s="76" t="str">
        <f>IF(Tableau1[[#This Row],[Nuit
MA/ ME]]="Oui",0,IF(Tableau1[[#This Row],[Nuit
MA/ ME]]="Non",1,""))</f>
        <v/>
      </c>
      <c r="AN356" s="76" t="str">
        <f>IF(Tableau1[[#This Row],[Nuit
ME/ JE]]="Oui",0,IF(Tableau1[[#This Row],[Nuit
ME/ JE]]="Non",1,""))</f>
        <v/>
      </c>
      <c r="AO356" s="76" t="str">
        <f>IF(Tableau1[[#This Row],[Nuit JE/ VE]]="Oui",0,IF(Tableau1[[#This Row],[Nuit JE/ VE]]="Non",1,""))</f>
        <v/>
      </c>
      <c r="AP356" s="76" t="str">
        <f>IF(Tableau1[[#This Row],[Nuit
VE/ SA]]="Oui",0,IF(Tableau1[[#This Row],[Nuit
VE/ SA]]="Non",1,""))</f>
        <v/>
      </c>
      <c r="AQ356" s="76" t="str">
        <f>IF(Tableau1[[#This Row],[Nuit
SA/ DI]]="Oui",0,IF(Tableau1[[#This Row],[Nuit
SA/ DI]]="Non",1,""))</f>
        <v/>
      </c>
      <c r="AR356" s="76" t="str">
        <f>IF(Tableau1[[#This Row],[Nuit
DI/ LU]]="Oui",0,IF(Tableau1[[#This Row],[Nuit
DI/ LU]]="Non",1,""))</f>
        <v/>
      </c>
      <c r="AS356" s="76" t="str">
        <f>IF(Tableau1[[#This Row],[Type de réponse]]='Paramètre (masquer)'!$A$10,Tableau1[[#This Row],[FE]],"")</f>
        <v/>
      </c>
      <c r="AT356" s="76" t="str">
        <f>_xlfn.CONCAT(Tableau1[[#This Row],[LUN]:[DIM]])</f>
        <v/>
      </c>
      <c r="AU356" s="79"/>
      <c r="AV3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6" s="76" t="e">
        <f>Tableau1[[#This Row],[Nbre de nuits sur la période]]*Tableau1[[#This Row],[Nombre de train accédant / nuit *]]</f>
        <v>#VALUE!</v>
      </c>
      <c r="AY356" s="76" t="e">
        <f>Tableau1[[#This Row],[Uo voies - nuit]]*((59*400/1000)+5)</f>
        <v>#VALUE!</v>
      </c>
    </row>
    <row r="357" spans="1:51" ht="15.75">
      <c r="A357" s="51">
        <f t="shared" si="17"/>
        <v>344</v>
      </c>
      <c r="B357" s="85"/>
      <c r="C357" s="52" t="str">
        <f>IFERROR(VLOOKUP(Tableau1[[#This Row],[Site *
Un fichier Excel par DT]],Tableau7[[#All],[Nom de la gare]:[EIC]],5,FALSE),"")</f>
        <v/>
      </c>
      <c r="D357" s="77"/>
      <c r="E357" s="74"/>
      <c r="F357" s="74"/>
      <c r="G357" s="76"/>
      <c r="H357" s="72" t="str">
        <f>IF(Tableau1[[#This Row],[Régime d''utilisation (Quotidien ? Oui ou Non)]]="Oui","Oui","Non")</f>
        <v>Non</v>
      </c>
      <c r="I357" s="72" t="str">
        <f>IF(Tableau1[[#This Row],[Régime d''utilisation (Quotidien ? Oui ou Non)]]="Oui","Oui","Non")</f>
        <v>Non</v>
      </c>
      <c r="J357" s="72" t="str">
        <f>IF(Tableau1[[#This Row],[Régime d''utilisation (Quotidien ? Oui ou Non)]]="Oui","Oui","Non")</f>
        <v>Non</v>
      </c>
      <c r="K357" s="72" t="str">
        <f>IF(Tableau1[[#This Row],[Régime d''utilisation (Quotidien ? Oui ou Non)]]="Oui","Oui","Non")</f>
        <v>Non</v>
      </c>
      <c r="L357" s="72" t="str">
        <f>IF(Tableau1[[#This Row],[Régime d''utilisation (Quotidien ? Oui ou Non)]]="Oui","Oui","Non")</f>
        <v>Non</v>
      </c>
      <c r="M357" s="72" t="str">
        <f>IF(Tableau1[[#This Row],[Régime d''utilisation (Quotidien ? Oui ou Non)]]="Oui","Oui","Non")</f>
        <v>Non</v>
      </c>
      <c r="N357" s="72" t="str">
        <f>IF(Tableau1[[#This Row],[Régime d''utilisation (Quotidien ? Oui ou Non)]]="Oui","Oui","Non")</f>
        <v>Non</v>
      </c>
      <c r="O357" s="72" t="str">
        <f>IF(Tableau1[[#This Row],[Régime d''utilisation (Quotidien ? Oui ou Non)]]="Oui","Oui","Non")</f>
        <v>Non</v>
      </c>
      <c r="P357" s="76"/>
      <c r="Q357" s="76"/>
      <c r="R357" s="76"/>
      <c r="S357" s="52" t="str">
        <f t="shared" si="15"/>
        <v>Compris entre 00h00 et 5h00</v>
      </c>
      <c r="T357" s="76"/>
      <c r="U357" s="53" t="str">
        <f t="shared" si="16"/>
        <v>Voyageur</v>
      </c>
      <c r="V357" s="76"/>
      <c r="W357" s="76"/>
      <c r="X357" s="76"/>
      <c r="Y357" s="76"/>
      <c r="Z357" s="76"/>
      <c r="AA357" s="76"/>
      <c r="AB357" s="53">
        <f>400</f>
        <v>400</v>
      </c>
      <c r="AC357" s="78" t="str">
        <f>IF(Tableau1[[#This Row],[Type de réponse]]='Paramètre (masquer)'!$A$10,Tableau1[[#This Row],[Période de début *]],"")</f>
        <v/>
      </c>
      <c r="AD357" s="78" t="str">
        <f>IF(Tableau1[[#This Row],[Type de réponse]]='Paramètre (masquer)'!$A$10,Tableau1[[#This Row],[Période de fin *]],"")</f>
        <v/>
      </c>
      <c r="AE357" s="78" t="str">
        <f>IF(Tableau1[[#This Row],[Type de réponse]]='Paramètre (masquer)'!$A$10,Tableau1[[#This Row],[Nuit
LU/MA]],"")</f>
        <v/>
      </c>
      <c r="AF357" s="78" t="str">
        <f>IF(Tableau1[[#This Row],[Type de réponse]]='Paramètre (masquer)'!$A$10,Tableau1[[#This Row],[Nuit
MA/ME]],"")</f>
        <v/>
      </c>
      <c r="AG357" s="78" t="str">
        <f>IF(Tableau1[[#This Row],[Type de réponse]]='Paramètre (masquer)'!$A$10,Tableau1[[#This Row],[Nuit
ME/JE]],"")</f>
        <v/>
      </c>
      <c r="AH357" s="78" t="str">
        <f>IF(Tableau1[[#This Row],[Type de réponse]]='Paramètre (masquer)'!$A$10,Tableau1[[#This Row],[Nuit JE/VE]],"")</f>
        <v/>
      </c>
      <c r="AI357" s="78" t="str">
        <f>IF(Tableau1[[#This Row],[Type de réponse]]='Paramètre (masquer)'!$A$10,Tableau1[[#This Row],[Nuit
VE/SA]],"")</f>
        <v/>
      </c>
      <c r="AJ357" s="78" t="str">
        <f>IF(Tableau1[[#This Row],[Type de réponse]]='Paramètre (masquer)'!$A$10,Tableau1[[#This Row],[Nuit
SA/DI]],"")</f>
        <v/>
      </c>
      <c r="AK357" s="78" t="str">
        <f>IF(Tableau1[[#This Row],[Type de réponse]]='Paramètre (masquer)'!$A$10,Tableau1[[#This Row],[Nuit
DI/LU]],"")</f>
        <v/>
      </c>
      <c r="AL357" s="76" t="str">
        <f>IF(Tableau1[[#This Row],[Nuit
LU /MA]]="Oui",0,IF(Tableau1[[#This Row],[Nuit
LU /MA]]="Non",1,""))</f>
        <v/>
      </c>
      <c r="AM357" s="76" t="str">
        <f>IF(Tableau1[[#This Row],[Nuit
MA/ ME]]="Oui",0,IF(Tableau1[[#This Row],[Nuit
MA/ ME]]="Non",1,""))</f>
        <v/>
      </c>
      <c r="AN357" s="76" t="str">
        <f>IF(Tableau1[[#This Row],[Nuit
ME/ JE]]="Oui",0,IF(Tableau1[[#This Row],[Nuit
ME/ JE]]="Non",1,""))</f>
        <v/>
      </c>
      <c r="AO357" s="76" t="str">
        <f>IF(Tableau1[[#This Row],[Nuit JE/ VE]]="Oui",0,IF(Tableau1[[#This Row],[Nuit JE/ VE]]="Non",1,""))</f>
        <v/>
      </c>
      <c r="AP357" s="76" t="str">
        <f>IF(Tableau1[[#This Row],[Nuit
VE/ SA]]="Oui",0,IF(Tableau1[[#This Row],[Nuit
VE/ SA]]="Non",1,""))</f>
        <v/>
      </c>
      <c r="AQ357" s="76" t="str">
        <f>IF(Tableau1[[#This Row],[Nuit
SA/ DI]]="Oui",0,IF(Tableau1[[#This Row],[Nuit
SA/ DI]]="Non",1,""))</f>
        <v/>
      </c>
      <c r="AR357" s="76" t="str">
        <f>IF(Tableau1[[#This Row],[Nuit
DI/ LU]]="Oui",0,IF(Tableau1[[#This Row],[Nuit
DI/ LU]]="Non",1,""))</f>
        <v/>
      </c>
      <c r="AS357" s="76" t="str">
        <f>IF(Tableau1[[#This Row],[Type de réponse]]='Paramètre (masquer)'!$A$10,Tableau1[[#This Row],[FE]],"")</f>
        <v/>
      </c>
      <c r="AT357" s="76" t="str">
        <f>_xlfn.CONCAT(Tableau1[[#This Row],[LUN]:[DIM]])</f>
        <v/>
      </c>
      <c r="AU357" s="79"/>
      <c r="AV3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7" s="76" t="e">
        <f>Tableau1[[#This Row],[Nbre de nuits sur la période]]*Tableau1[[#This Row],[Nombre de train accédant / nuit *]]</f>
        <v>#VALUE!</v>
      </c>
      <c r="AY357" s="76" t="e">
        <f>Tableau1[[#This Row],[Uo voies - nuit]]*((59*400/1000)+5)</f>
        <v>#VALUE!</v>
      </c>
    </row>
    <row r="358" spans="1:51" ht="15.75">
      <c r="A358" s="51">
        <f t="shared" si="17"/>
        <v>345</v>
      </c>
      <c r="B358" s="85"/>
      <c r="C358" s="52" t="str">
        <f>IFERROR(VLOOKUP(Tableau1[[#This Row],[Site *
Un fichier Excel par DT]],Tableau7[[#All],[Nom de la gare]:[EIC]],5,FALSE),"")</f>
        <v/>
      </c>
      <c r="D358" s="77"/>
      <c r="E358" s="74"/>
      <c r="F358" s="74"/>
      <c r="G358" s="76"/>
      <c r="H358" s="72" t="str">
        <f>IF(Tableau1[[#This Row],[Régime d''utilisation (Quotidien ? Oui ou Non)]]="Oui","Oui","Non")</f>
        <v>Non</v>
      </c>
      <c r="I358" s="72" t="str">
        <f>IF(Tableau1[[#This Row],[Régime d''utilisation (Quotidien ? Oui ou Non)]]="Oui","Oui","Non")</f>
        <v>Non</v>
      </c>
      <c r="J358" s="72" t="str">
        <f>IF(Tableau1[[#This Row],[Régime d''utilisation (Quotidien ? Oui ou Non)]]="Oui","Oui","Non")</f>
        <v>Non</v>
      </c>
      <c r="K358" s="72" t="str">
        <f>IF(Tableau1[[#This Row],[Régime d''utilisation (Quotidien ? Oui ou Non)]]="Oui","Oui","Non")</f>
        <v>Non</v>
      </c>
      <c r="L358" s="72" t="str">
        <f>IF(Tableau1[[#This Row],[Régime d''utilisation (Quotidien ? Oui ou Non)]]="Oui","Oui","Non")</f>
        <v>Non</v>
      </c>
      <c r="M358" s="72" t="str">
        <f>IF(Tableau1[[#This Row],[Régime d''utilisation (Quotidien ? Oui ou Non)]]="Oui","Oui","Non")</f>
        <v>Non</v>
      </c>
      <c r="N358" s="72" t="str">
        <f>IF(Tableau1[[#This Row],[Régime d''utilisation (Quotidien ? Oui ou Non)]]="Oui","Oui","Non")</f>
        <v>Non</v>
      </c>
      <c r="O358" s="72" t="str">
        <f>IF(Tableau1[[#This Row],[Régime d''utilisation (Quotidien ? Oui ou Non)]]="Oui","Oui","Non")</f>
        <v>Non</v>
      </c>
      <c r="P358" s="76"/>
      <c r="Q358" s="76"/>
      <c r="R358" s="76"/>
      <c r="S358" s="52" t="str">
        <f t="shared" si="15"/>
        <v>Compris entre 00h00 et 5h00</v>
      </c>
      <c r="T358" s="76"/>
      <c r="U358" s="53" t="str">
        <f t="shared" si="16"/>
        <v>Voyageur</v>
      </c>
      <c r="V358" s="76"/>
      <c r="W358" s="76"/>
      <c r="X358" s="76"/>
      <c r="Y358" s="76"/>
      <c r="Z358" s="76"/>
      <c r="AA358" s="76"/>
      <c r="AB358" s="53">
        <f>400</f>
        <v>400</v>
      </c>
      <c r="AC358" s="78" t="str">
        <f>IF(Tableau1[[#This Row],[Type de réponse]]='Paramètre (masquer)'!$A$10,Tableau1[[#This Row],[Période de début *]],"")</f>
        <v/>
      </c>
      <c r="AD358" s="78" t="str">
        <f>IF(Tableau1[[#This Row],[Type de réponse]]='Paramètre (masquer)'!$A$10,Tableau1[[#This Row],[Période de fin *]],"")</f>
        <v/>
      </c>
      <c r="AE358" s="78" t="str">
        <f>IF(Tableau1[[#This Row],[Type de réponse]]='Paramètre (masquer)'!$A$10,Tableau1[[#This Row],[Nuit
LU/MA]],"")</f>
        <v/>
      </c>
      <c r="AF358" s="78" t="str">
        <f>IF(Tableau1[[#This Row],[Type de réponse]]='Paramètre (masquer)'!$A$10,Tableau1[[#This Row],[Nuit
MA/ME]],"")</f>
        <v/>
      </c>
      <c r="AG358" s="78" t="str">
        <f>IF(Tableau1[[#This Row],[Type de réponse]]='Paramètre (masquer)'!$A$10,Tableau1[[#This Row],[Nuit
ME/JE]],"")</f>
        <v/>
      </c>
      <c r="AH358" s="78" t="str">
        <f>IF(Tableau1[[#This Row],[Type de réponse]]='Paramètre (masquer)'!$A$10,Tableau1[[#This Row],[Nuit JE/VE]],"")</f>
        <v/>
      </c>
      <c r="AI358" s="78" t="str">
        <f>IF(Tableau1[[#This Row],[Type de réponse]]='Paramètre (masquer)'!$A$10,Tableau1[[#This Row],[Nuit
VE/SA]],"")</f>
        <v/>
      </c>
      <c r="AJ358" s="78" t="str">
        <f>IF(Tableau1[[#This Row],[Type de réponse]]='Paramètre (masquer)'!$A$10,Tableau1[[#This Row],[Nuit
SA/DI]],"")</f>
        <v/>
      </c>
      <c r="AK358" s="78" t="str">
        <f>IF(Tableau1[[#This Row],[Type de réponse]]='Paramètre (masquer)'!$A$10,Tableau1[[#This Row],[Nuit
DI/LU]],"")</f>
        <v/>
      </c>
      <c r="AL358" s="76" t="str">
        <f>IF(Tableau1[[#This Row],[Nuit
LU /MA]]="Oui",0,IF(Tableau1[[#This Row],[Nuit
LU /MA]]="Non",1,""))</f>
        <v/>
      </c>
      <c r="AM358" s="76" t="str">
        <f>IF(Tableau1[[#This Row],[Nuit
MA/ ME]]="Oui",0,IF(Tableau1[[#This Row],[Nuit
MA/ ME]]="Non",1,""))</f>
        <v/>
      </c>
      <c r="AN358" s="76" t="str">
        <f>IF(Tableau1[[#This Row],[Nuit
ME/ JE]]="Oui",0,IF(Tableau1[[#This Row],[Nuit
ME/ JE]]="Non",1,""))</f>
        <v/>
      </c>
      <c r="AO358" s="76" t="str">
        <f>IF(Tableau1[[#This Row],[Nuit JE/ VE]]="Oui",0,IF(Tableau1[[#This Row],[Nuit JE/ VE]]="Non",1,""))</f>
        <v/>
      </c>
      <c r="AP358" s="76" t="str">
        <f>IF(Tableau1[[#This Row],[Nuit
VE/ SA]]="Oui",0,IF(Tableau1[[#This Row],[Nuit
VE/ SA]]="Non",1,""))</f>
        <v/>
      </c>
      <c r="AQ358" s="76" t="str">
        <f>IF(Tableau1[[#This Row],[Nuit
SA/ DI]]="Oui",0,IF(Tableau1[[#This Row],[Nuit
SA/ DI]]="Non",1,""))</f>
        <v/>
      </c>
      <c r="AR358" s="76" t="str">
        <f>IF(Tableau1[[#This Row],[Nuit
DI/ LU]]="Oui",0,IF(Tableau1[[#This Row],[Nuit
DI/ LU]]="Non",1,""))</f>
        <v/>
      </c>
      <c r="AS358" s="76" t="str">
        <f>IF(Tableau1[[#This Row],[Type de réponse]]='Paramètre (masquer)'!$A$10,Tableau1[[#This Row],[FE]],"")</f>
        <v/>
      </c>
      <c r="AT358" s="76" t="str">
        <f>_xlfn.CONCAT(Tableau1[[#This Row],[LUN]:[DIM]])</f>
        <v/>
      </c>
      <c r="AU358" s="79"/>
      <c r="AV3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8" s="76" t="e">
        <f>Tableau1[[#This Row],[Nbre de nuits sur la période]]*Tableau1[[#This Row],[Nombre de train accédant / nuit *]]</f>
        <v>#VALUE!</v>
      </c>
      <c r="AY358" s="76" t="e">
        <f>Tableau1[[#This Row],[Uo voies - nuit]]*((59*400/1000)+5)</f>
        <v>#VALUE!</v>
      </c>
    </row>
    <row r="359" spans="1:51" ht="15.75">
      <c r="A359" s="51">
        <f t="shared" si="17"/>
        <v>346</v>
      </c>
      <c r="B359" s="85"/>
      <c r="C359" s="52" t="str">
        <f>IFERROR(VLOOKUP(Tableau1[[#This Row],[Site *
Un fichier Excel par DT]],Tableau7[[#All],[Nom de la gare]:[EIC]],5,FALSE),"")</f>
        <v/>
      </c>
      <c r="D359" s="77"/>
      <c r="E359" s="74"/>
      <c r="F359" s="74"/>
      <c r="G359" s="76"/>
      <c r="H359" s="72" t="str">
        <f>IF(Tableau1[[#This Row],[Régime d''utilisation (Quotidien ? Oui ou Non)]]="Oui","Oui","Non")</f>
        <v>Non</v>
      </c>
      <c r="I359" s="72" t="str">
        <f>IF(Tableau1[[#This Row],[Régime d''utilisation (Quotidien ? Oui ou Non)]]="Oui","Oui","Non")</f>
        <v>Non</v>
      </c>
      <c r="J359" s="72" t="str">
        <f>IF(Tableau1[[#This Row],[Régime d''utilisation (Quotidien ? Oui ou Non)]]="Oui","Oui","Non")</f>
        <v>Non</v>
      </c>
      <c r="K359" s="72" t="str">
        <f>IF(Tableau1[[#This Row],[Régime d''utilisation (Quotidien ? Oui ou Non)]]="Oui","Oui","Non")</f>
        <v>Non</v>
      </c>
      <c r="L359" s="72" t="str">
        <f>IF(Tableau1[[#This Row],[Régime d''utilisation (Quotidien ? Oui ou Non)]]="Oui","Oui","Non")</f>
        <v>Non</v>
      </c>
      <c r="M359" s="72" t="str">
        <f>IF(Tableau1[[#This Row],[Régime d''utilisation (Quotidien ? Oui ou Non)]]="Oui","Oui","Non")</f>
        <v>Non</v>
      </c>
      <c r="N359" s="72" t="str">
        <f>IF(Tableau1[[#This Row],[Régime d''utilisation (Quotidien ? Oui ou Non)]]="Oui","Oui","Non")</f>
        <v>Non</v>
      </c>
      <c r="O359" s="72" t="str">
        <f>IF(Tableau1[[#This Row],[Régime d''utilisation (Quotidien ? Oui ou Non)]]="Oui","Oui","Non")</f>
        <v>Non</v>
      </c>
      <c r="P359" s="76"/>
      <c r="Q359" s="76"/>
      <c r="R359" s="76"/>
      <c r="S359" s="52" t="str">
        <f t="shared" si="15"/>
        <v>Compris entre 00h00 et 5h00</v>
      </c>
      <c r="T359" s="76"/>
      <c r="U359" s="53" t="str">
        <f t="shared" si="16"/>
        <v>Voyageur</v>
      </c>
      <c r="V359" s="76"/>
      <c r="W359" s="76"/>
      <c r="X359" s="76"/>
      <c r="Y359" s="76"/>
      <c r="Z359" s="76"/>
      <c r="AA359" s="76"/>
      <c r="AB359" s="53">
        <f>400</f>
        <v>400</v>
      </c>
      <c r="AC359" s="78" t="str">
        <f>IF(Tableau1[[#This Row],[Type de réponse]]='Paramètre (masquer)'!$A$10,Tableau1[[#This Row],[Période de début *]],"")</f>
        <v/>
      </c>
      <c r="AD359" s="78" t="str">
        <f>IF(Tableau1[[#This Row],[Type de réponse]]='Paramètre (masquer)'!$A$10,Tableau1[[#This Row],[Période de fin *]],"")</f>
        <v/>
      </c>
      <c r="AE359" s="78" t="str">
        <f>IF(Tableau1[[#This Row],[Type de réponse]]='Paramètre (masquer)'!$A$10,Tableau1[[#This Row],[Nuit
LU/MA]],"")</f>
        <v/>
      </c>
      <c r="AF359" s="78" t="str">
        <f>IF(Tableau1[[#This Row],[Type de réponse]]='Paramètre (masquer)'!$A$10,Tableau1[[#This Row],[Nuit
MA/ME]],"")</f>
        <v/>
      </c>
      <c r="AG359" s="78" t="str">
        <f>IF(Tableau1[[#This Row],[Type de réponse]]='Paramètre (masquer)'!$A$10,Tableau1[[#This Row],[Nuit
ME/JE]],"")</f>
        <v/>
      </c>
      <c r="AH359" s="78" t="str">
        <f>IF(Tableau1[[#This Row],[Type de réponse]]='Paramètre (masquer)'!$A$10,Tableau1[[#This Row],[Nuit JE/VE]],"")</f>
        <v/>
      </c>
      <c r="AI359" s="78" t="str">
        <f>IF(Tableau1[[#This Row],[Type de réponse]]='Paramètre (masquer)'!$A$10,Tableau1[[#This Row],[Nuit
VE/SA]],"")</f>
        <v/>
      </c>
      <c r="AJ359" s="78" t="str">
        <f>IF(Tableau1[[#This Row],[Type de réponse]]='Paramètre (masquer)'!$A$10,Tableau1[[#This Row],[Nuit
SA/DI]],"")</f>
        <v/>
      </c>
      <c r="AK359" s="78" t="str">
        <f>IF(Tableau1[[#This Row],[Type de réponse]]='Paramètre (masquer)'!$A$10,Tableau1[[#This Row],[Nuit
DI/LU]],"")</f>
        <v/>
      </c>
      <c r="AL359" s="76" t="str">
        <f>IF(Tableau1[[#This Row],[Nuit
LU /MA]]="Oui",0,IF(Tableau1[[#This Row],[Nuit
LU /MA]]="Non",1,""))</f>
        <v/>
      </c>
      <c r="AM359" s="76" t="str">
        <f>IF(Tableau1[[#This Row],[Nuit
MA/ ME]]="Oui",0,IF(Tableau1[[#This Row],[Nuit
MA/ ME]]="Non",1,""))</f>
        <v/>
      </c>
      <c r="AN359" s="76" t="str">
        <f>IF(Tableau1[[#This Row],[Nuit
ME/ JE]]="Oui",0,IF(Tableau1[[#This Row],[Nuit
ME/ JE]]="Non",1,""))</f>
        <v/>
      </c>
      <c r="AO359" s="76" t="str">
        <f>IF(Tableau1[[#This Row],[Nuit JE/ VE]]="Oui",0,IF(Tableau1[[#This Row],[Nuit JE/ VE]]="Non",1,""))</f>
        <v/>
      </c>
      <c r="AP359" s="76" t="str">
        <f>IF(Tableau1[[#This Row],[Nuit
VE/ SA]]="Oui",0,IF(Tableau1[[#This Row],[Nuit
VE/ SA]]="Non",1,""))</f>
        <v/>
      </c>
      <c r="AQ359" s="76" t="str">
        <f>IF(Tableau1[[#This Row],[Nuit
SA/ DI]]="Oui",0,IF(Tableau1[[#This Row],[Nuit
SA/ DI]]="Non",1,""))</f>
        <v/>
      </c>
      <c r="AR359" s="76" t="str">
        <f>IF(Tableau1[[#This Row],[Nuit
DI/ LU]]="Oui",0,IF(Tableau1[[#This Row],[Nuit
DI/ LU]]="Non",1,""))</f>
        <v/>
      </c>
      <c r="AS359" s="76" t="str">
        <f>IF(Tableau1[[#This Row],[Type de réponse]]='Paramètre (masquer)'!$A$10,Tableau1[[#This Row],[FE]],"")</f>
        <v/>
      </c>
      <c r="AT359" s="76" t="str">
        <f>_xlfn.CONCAT(Tableau1[[#This Row],[LUN]:[DIM]])</f>
        <v/>
      </c>
      <c r="AU359" s="79"/>
      <c r="AV3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9" s="76" t="e">
        <f>Tableau1[[#This Row],[Nbre de nuits sur la période]]*Tableau1[[#This Row],[Nombre de train accédant / nuit *]]</f>
        <v>#VALUE!</v>
      </c>
      <c r="AY359" s="76" t="e">
        <f>Tableau1[[#This Row],[Uo voies - nuit]]*((59*400/1000)+5)</f>
        <v>#VALUE!</v>
      </c>
    </row>
    <row r="360" spans="1:51" ht="15.75">
      <c r="A360" s="51">
        <f t="shared" si="17"/>
        <v>347</v>
      </c>
      <c r="B360" s="85"/>
      <c r="C360" s="52" t="str">
        <f>IFERROR(VLOOKUP(Tableau1[[#This Row],[Site *
Un fichier Excel par DT]],Tableau7[[#All],[Nom de la gare]:[EIC]],5,FALSE),"")</f>
        <v/>
      </c>
      <c r="D360" s="77"/>
      <c r="E360" s="74"/>
      <c r="F360" s="74"/>
      <c r="G360" s="76"/>
      <c r="H360" s="72" t="str">
        <f>IF(Tableau1[[#This Row],[Régime d''utilisation (Quotidien ? Oui ou Non)]]="Oui","Oui","Non")</f>
        <v>Non</v>
      </c>
      <c r="I360" s="72" t="str">
        <f>IF(Tableau1[[#This Row],[Régime d''utilisation (Quotidien ? Oui ou Non)]]="Oui","Oui","Non")</f>
        <v>Non</v>
      </c>
      <c r="J360" s="72" t="str">
        <f>IF(Tableau1[[#This Row],[Régime d''utilisation (Quotidien ? Oui ou Non)]]="Oui","Oui","Non")</f>
        <v>Non</v>
      </c>
      <c r="K360" s="72" t="str">
        <f>IF(Tableau1[[#This Row],[Régime d''utilisation (Quotidien ? Oui ou Non)]]="Oui","Oui","Non")</f>
        <v>Non</v>
      </c>
      <c r="L360" s="72" t="str">
        <f>IF(Tableau1[[#This Row],[Régime d''utilisation (Quotidien ? Oui ou Non)]]="Oui","Oui","Non")</f>
        <v>Non</v>
      </c>
      <c r="M360" s="72" t="str">
        <f>IF(Tableau1[[#This Row],[Régime d''utilisation (Quotidien ? Oui ou Non)]]="Oui","Oui","Non")</f>
        <v>Non</v>
      </c>
      <c r="N360" s="72" t="str">
        <f>IF(Tableau1[[#This Row],[Régime d''utilisation (Quotidien ? Oui ou Non)]]="Oui","Oui","Non")</f>
        <v>Non</v>
      </c>
      <c r="O360" s="72" t="str">
        <f>IF(Tableau1[[#This Row],[Régime d''utilisation (Quotidien ? Oui ou Non)]]="Oui","Oui","Non")</f>
        <v>Non</v>
      </c>
      <c r="P360" s="76"/>
      <c r="Q360" s="76"/>
      <c r="R360" s="76"/>
      <c r="S360" s="52" t="str">
        <f t="shared" si="15"/>
        <v>Compris entre 00h00 et 5h00</v>
      </c>
      <c r="T360" s="76"/>
      <c r="U360" s="53" t="str">
        <f t="shared" si="16"/>
        <v>Voyageur</v>
      </c>
      <c r="V360" s="76"/>
      <c r="W360" s="76"/>
      <c r="X360" s="76"/>
      <c r="Y360" s="76"/>
      <c r="Z360" s="76"/>
      <c r="AA360" s="76"/>
      <c r="AB360" s="53">
        <f>400</f>
        <v>400</v>
      </c>
      <c r="AC360" s="78" t="str">
        <f>IF(Tableau1[[#This Row],[Type de réponse]]='Paramètre (masquer)'!$A$10,Tableau1[[#This Row],[Période de début *]],"")</f>
        <v/>
      </c>
      <c r="AD360" s="78" t="str">
        <f>IF(Tableau1[[#This Row],[Type de réponse]]='Paramètre (masquer)'!$A$10,Tableau1[[#This Row],[Période de fin *]],"")</f>
        <v/>
      </c>
      <c r="AE360" s="78" t="str">
        <f>IF(Tableau1[[#This Row],[Type de réponse]]='Paramètre (masquer)'!$A$10,Tableau1[[#This Row],[Nuit
LU/MA]],"")</f>
        <v/>
      </c>
      <c r="AF360" s="78" t="str">
        <f>IF(Tableau1[[#This Row],[Type de réponse]]='Paramètre (masquer)'!$A$10,Tableau1[[#This Row],[Nuit
MA/ME]],"")</f>
        <v/>
      </c>
      <c r="AG360" s="78" t="str">
        <f>IF(Tableau1[[#This Row],[Type de réponse]]='Paramètre (masquer)'!$A$10,Tableau1[[#This Row],[Nuit
ME/JE]],"")</f>
        <v/>
      </c>
      <c r="AH360" s="78" t="str">
        <f>IF(Tableau1[[#This Row],[Type de réponse]]='Paramètre (masquer)'!$A$10,Tableau1[[#This Row],[Nuit JE/VE]],"")</f>
        <v/>
      </c>
      <c r="AI360" s="78" t="str">
        <f>IF(Tableau1[[#This Row],[Type de réponse]]='Paramètre (masquer)'!$A$10,Tableau1[[#This Row],[Nuit
VE/SA]],"")</f>
        <v/>
      </c>
      <c r="AJ360" s="78" t="str">
        <f>IF(Tableau1[[#This Row],[Type de réponse]]='Paramètre (masquer)'!$A$10,Tableau1[[#This Row],[Nuit
SA/DI]],"")</f>
        <v/>
      </c>
      <c r="AK360" s="78" t="str">
        <f>IF(Tableau1[[#This Row],[Type de réponse]]='Paramètre (masquer)'!$A$10,Tableau1[[#This Row],[Nuit
DI/LU]],"")</f>
        <v/>
      </c>
      <c r="AL360" s="76" t="str">
        <f>IF(Tableau1[[#This Row],[Nuit
LU /MA]]="Oui",0,IF(Tableau1[[#This Row],[Nuit
LU /MA]]="Non",1,""))</f>
        <v/>
      </c>
      <c r="AM360" s="76" t="str">
        <f>IF(Tableau1[[#This Row],[Nuit
MA/ ME]]="Oui",0,IF(Tableau1[[#This Row],[Nuit
MA/ ME]]="Non",1,""))</f>
        <v/>
      </c>
      <c r="AN360" s="76" t="str">
        <f>IF(Tableau1[[#This Row],[Nuit
ME/ JE]]="Oui",0,IF(Tableau1[[#This Row],[Nuit
ME/ JE]]="Non",1,""))</f>
        <v/>
      </c>
      <c r="AO360" s="76" t="str">
        <f>IF(Tableau1[[#This Row],[Nuit JE/ VE]]="Oui",0,IF(Tableau1[[#This Row],[Nuit JE/ VE]]="Non",1,""))</f>
        <v/>
      </c>
      <c r="AP360" s="76" t="str">
        <f>IF(Tableau1[[#This Row],[Nuit
VE/ SA]]="Oui",0,IF(Tableau1[[#This Row],[Nuit
VE/ SA]]="Non",1,""))</f>
        <v/>
      </c>
      <c r="AQ360" s="76" t="str">
        <f>IF(Tableau1[[#This Row],[Nuit
SA/ DI]]="Oui",0,IF(Tableau1[[#This Row],[Nuit
SA/ DI]]="Non",1,""))</f>
        <v/>
      </c>
      <c r="AR360" s="76" t="str">
        <f>IF(Tableau1[[#This Row],[Nuit
DI/ LU]]="Oui",0,IF(Tableau1[[#This Row],[Nuit
DI/ LU]]="Non",1,""))</f>
        <v/>
      </c>
      <c r="AS360" s="76" t="str">
        <f>IF(Tableau1[[#This Row],[Type de réponse]]='Paramètre (masquer)'!$A$10,Tableau1[[#This Row],[FE]],"")</f>
        <v/>
      </c>
      <c r="AT360" s="76" t="str">
        <f>_xlfn.CONCAT(Tableau1[[#This Row],[LUN]:[DIM]])</f>
        <v/>
      </c>
      <c r="AU360" s="79"/>
      <c r="AV3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0" s="76" t="e">
        <f>Tableau1[[#This Row],[Nbre de nuits sur la période]]*Tableau1[[#This Row],[Nombre de train accédant / nuit *]]</f>
        <v>#VALUE!</v>
      </c>
      <c r="AY360" s="76" t="e">
        <f>Tableau1[[#This Row],[Uo voies - nuit]]*((59*400/1000)+5)</f>
        <v>#VALUE!</v>
      </c>
    </row>
    <row r="361" spans="1:51" ht="15.75">
      <c r="A361" s="51">
        <f t="shared" si="17"/>
        <v>348</v>
      </c>
      <c r="B361" s="85"/>
      <c r="C361" s="52" t="str">
        <f>IFERROR(VLOOKUP(Tableau1[[#This Row],[Site *
Un fichier Excel par DT]],Tableau7[[#All],[Nom de la gare]:[EIC]],5,FALSE),"")</f>
        <v/>
      </c>
      <c r="D361" s="77"/>
      <c r="E361" s="74"/>
      <c r="F361" s="74"/>
      <c r="G361" s="76"/>
      <c r="H361" s="72" t="str">
        <f>IF(Tableau1[[#This Row],[Régime d''utilisation (Quotidien ? Oui ou Non)]]="Oui","Oui","Non")</f>
        <v>Non</v>
      </c>
      <c r="I361" s="72" t="str">
        <f>IF(Tableau1[[#This Row],[Régime d''utilisation (Quotidien ? Oui ou Non)]]="Oui","Oui","Non")</f>
        <v>Non</v>
      </c>
      <c r="J361" s="72" t="str">
        <f>IF(Tableau1[[#This Row],[Régime d''utilisation (Quotidien ? Oui ou Non)]]="Oui","Oui","Non")</f>
        <v>Non</v>
      </c>
      <c r="K361" s="72" t="str">
        <f>IF(Tableau1[[#This Row],[Régime d''utilisation (Quotidien ? Oui ou Non)]]="Oui","Oui","Non")</f>
        <v>Non</v>
      </c>
      <c r="L361" s="72" t="str">
        <f>IF(Tableau1[[#This Row],[Régime d''utilisation (Quotidien ? Oui ou Non)]]="Oui","Oui","Non")</f>
        <v>Non</v>
      </c>
      <c r="M361" s="72" t="str">
        <f>IF(Tableau1[[#This Row],[Régime d''utilisation (Quotidien ? Oui ou Non)]]="Oui","Oui","Non")</f>
        <v>Non</v>
      </c>
      <c r="N361" s="72" t="str">
        <f>IF(Tableau1[[#This Row],[Régime d''utilisation (Quotidien ? Oui ou Non)]]="Oui","Oui","Non")</f>
        <v>Non</v>
      </c>
      <c r="O361" s="72" t="str">
        <f>IF(Tableau1[[#This Row],[Régime d''utilisation (Quotidien ? Oui ou Non)]]="Oui","Oui","Non")</f>
        <v>Non</v>
      </c>
      <c r="P361" s="76"/>
      <c r="Q361" s="76"/>
      <c r="R361" s="76"/>
      <c r="S361" s="52" t="str">
        <f t="shared" si="15"/>
        <v>Compris entre 00h00 et 5h00</v>
      </c>
      <c r="T361" s="76"/>
      <c r="U361" s="53" t="str">
        <f t="shared" si="16"/>
        <v>Voyageur</v>
      </c>
      <c r="V361" s="76"/>
      <c r="W361" s="76"/>
      <c r="X361" s="76"/>
      <c r="Y361" s="76"/>
      <c r="Z361" s="76"/>
      <c r="AA361" s="76"/>
      <c r="AB361" s="53">
        <f>400</f>
        <v>400</v>
      </c>
      <c r="AC361" s="78" t="str">
        <f>IF(Tableau1[[#This Row],[Type de réponse]]='Paramètre (masquer)'!$A$10,Tableau1[[#This Row],[Période de début *]],"")</f>
        <v/>
      </c>
      <c r="AD361" s="78" t="str">
        <f>IF(Tableau1[[#This Row],[Type de réponse]]='Paramètre (masquer)'!$A$10,Tableau1[[#This Row],[Période de fin *]],"")</f>
        <v/>
      </c>
      <c r="AE361" s="78" t="str">
        <f>IF(Tableau1[[#This Row],[Type de réponse]]='Paramètre (masquer)'!$A$10,Tableau1[[#This Row],[Nuit
LU/MA]],"")</f>
        <v/>
      </c>
      <c r="AF361" s="78" t="str">
        <f>IF(Tableau1[[#This Row],[Type de réponse]]='Paramètre (masquer)'!$A$10,Tableau1[[#This Row],[Nuit
MA/ME]],"")</f>
        <v/>
      </c>
      <c r="AG361" s="78" t="str">
        <f>IF(Tableau1[[#This Row],[Type de réponse]]='Paramètre (masquer)'!$A$10,Tableau1[[#This Row],[Nuit
ME/JE]],"")</f>
        <v/>
      </c>
      <c r="AH361" s="78" t="str">
        <f>IF(Tableau1[[#This Row],[Type de réponse]]='Paramètre (masquer)'!$A$10,Tableau1[[#This Row],[Nuit JE/VE]],"")</f>
        <v/>
      </c>
      <c r="AI361" s="78" t="str">
        <f>IF(Tableau1[[#This Row],[Type de réponse]]='Paramètre (masquer)'!$A$10,Tableau1[[#This Row],[Nuit
VE/SA]],"")</f>
        <v/>
      </c>
      <c r="AJ361" s="78" t="str">
        <f>IF(Tableau1[[#This Row],[Type de réponse]]='Paramètre (masquer)'!$A$10,Tableau1[[#This Row],[Nuit
SA/DI]],"")</f>
        <v/>
      </c>
      <c r="AK361" s="78" t="str">
        <f>IF(Tableau1[[#This Row],[Type de réponse]]='Paramètre (masquer)'!$A$10,Tableau1[[#This Row],[Nuit
DI/LU]],"")</f>
        <v/>
      </c>
      <c r="AL361" s="76" t="str">
        <f>IF(Tableau1[[#This Row],[Nuit
LU /MA]]="Oui",0,IF(Tableau1[[#This Row],[Nuit
LU /MA]]="Non",1,""))</f>
        <v/>
      </c>
      <c r="AM361" s="76" t="str">
        <f>IF(Tableau1[[#This Row],[Nuit
MA/ ME]]="Oui",0,IF(Tableau1[[#This Row],[Nuit
MA/ ME]]="Non",1,""))</f>
        <v/>
      </c>
      <c r="AN361" s="76" t="str">
        <f>IF(Tableau1[[#This Row],[Nuit
ME/ JE]]="Oui",0,IF(Tableau1[[#This Row],[Nuit
ME/ JE]]="Non",1,""))</f>
        <v/>
      </c>
      <c r="AO361" s="76" t="str">
        <f>IF(Tableau1[[#This Row],[Nuit JE/ VE]]="Oui",0,IF(Tableau1[[#This Row],[Nuit JE/ VE]]="Non",1,""))</f>
        <v/>
      </c>
      <c r="AP361" s="76" t="str">
        <f>IF(Tableau1[[#This Row],[Nuit
VE/ SA]]="Oui",0,IF(Tableau1[[#This Row],[Nuit
VE/ SA]]="Non",1,""))</f>
        <v/>
      </c>
      <c r="AQ361" s="76" t="str">
        <f>IF(Tableau1[[#This Row],[Nuit
SA/ DI]]="Oui",0,IF(Tableau1[[#This Row],[Nuit
SA/ DI]]="Non",1,""))</f>
        <v/>
      </c>
      <c r="AR361" s="76" t="str">
        <f>IF(Tableau1[[#This Row],[Nuit
DI/ LU]]="Oui",0,IF(Tableau1[[#This Row],[Nuit
DI/ LU]]="Non",1,""))</f>
        <v/>
      </c>
      <c r="AS361" s="76" t="str">
        <f>IF(Tableau1[[#This Row],[Type de réponse]]='Paramètre (masquer)'!$A$10,Tableau1[[#This Row],[FE]],"")</f>
        <v/>
      </c>
      <c r="AT361" s="76" t="str">
        <f>_xlfn.CONCAT(Tableau1[[#This Row],[LUN]:[DIM]])</f>
        <v/>
      </c>
      <c r="AU361" s="79"/>
      <c r="AV3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1" s="76" t="e">
        <f>Tableau1[[#This Row],[Nbre de nuits sur la période]]*Tableau1[[#This Row],[Nombre de train accédant / nuit *]]</f>
        <v>#VALUE!</v>
      </c>
      <c r="AY361" s="76" t="e">
        <f>Tableau1[[#This Row],[Uo voies - nuit]]*((59*400/1000)+5)</f>
        <v>#VALUE!</v>
      </c>
    </row>
    <row r="362" spans="1:51" ht="15.75">
      <c r="A362" s="51">
        <f t="shared" si="17"/>
        <v>349</v>
      </c>
      <c r="B362" s="85"/>
      <c r="C362" s="52" t="str">
        <f>IFERROR(VLOOKUP(Tableau1[[#This Row],[Site *
Un fichier Excel par DT]],Tableau7[[#All],[Nom de la gare]:[EIC]],5,FALSE),"")</f>
        <v/>
      </c>
      <c r="D362" s="77"/>
      <c r="E362" s="74"/>
      <c r="F362" s="74"/>
      <c r="G362" s="76"/>
      <c r="H362" s="72" t="str">
        <f>IF(Tableau1[[#This Row],[Régime d''utilisation (Quotidien ? Oui ou Non)]]="Oui","Oui","Non")</f>
        <v>Non</v>
      </c>
      <c r="I362" s="72" t="str">
        <f>IF(Tableau1[[#This Row],[Régime d''utilisation (Quotidien ? Oui ou Non)]]="Oui","Oui","Non")</f>
        <v>Non</v>
      </c>
      <c r="J362" s="72" t="str">
        <f>IF(Tableau1[[#This Row],[Régime d''utilisation (Quotidien ? Oui ou Non)]]="Oui","Oui","Non")</f>
        <v>Non</v>
      </c>
      <c r="K362" s="72" t="str">
        <f>IF(Tableau1[[#This Row],[Régime d''utilisation (Quotidien ? Oui ou Non)]]="Oui","Oui","Non")</f>
        <v>Non</v>
      </c>
      <c r="L362" s="72" t="str">
        <f>IF(Tableau1[[#This Row],[Régime d''utilisation (Quotidien ? Oui ou Non)]]="Oui","Oui","Non")</f>
        <v>Non</v>
      </c>
      <c r="M362" s="72" t="str">
        <f>IF(Tableau1[[#This Row],[Régime d''utilisation (Quotidien ? Oui ou Non)]]="Oui","Oui","Non")</f>
        <v>Non</v>
      </c>
      <c r="N362" s="72" t="str">
        <f>IF(Tableau1[[#This Row],[Régime d''utilisation (Quotidien ? Oui ou Non)]]="Oui","Oui","Non")</f>
        <v>Non</v>
      </c>
      <c r="O362" s="72" t="str">
        <f>IF(Tableau1[[#This Row],[Régime d''utilisation (Quotidien ? Oui ou Non)]]="Oui","Oui","Non")</f>
        <v>Non</v>
      </c>
      <c r="P362" s="76"/>
      <c r="Q362" s="76"/>
      <c r="R362" s="76"/>
      <c r="S362" s="52" t="str">
        <f t="shared" si="15"/>
        <v>Compris entre 00h00 et 5h00</v>
      </c>
      <c r="T362" s="76"/>
      <c r="U362" s="53" t="str">
        <f t="shared" si="16"/>
        <v>Voyageur</v>
      </c>
      <c r="V362" s="76"/>
      <c r="W362" s="76"/>
      <c r="X362" s="76"/>
      <c r="Y362" s="76"/>
      <c r="Z362" s="76"/>
      <c r="AA362" s="76"/>
      <c r="AB362" s="53">
        <f>400</f>
        <v>400</v>
      </c>
      <c r="AC362" s="78" t="str">
        <f>IF(Tableau1[[#This Row],[Type de réponse]]='Paramètre (masquer)'!$A$10,Tableau1[[#This Row],[Période de début *]],"")</f>
        <v/>
      </c>
      <c r="AD362" s="78" t="str">
        <f>IF(Tableau1[[#This Row],[Type de réponse]]='Paramètre (masquer)'!$A$10,Tableau1[[#This Row],[Période de fin *]],"")</f>
        <v/>
      </c>
      <c r="AE362" s="78" t="str">
        <f>IF(Tableau1[[#This Row],[Type de réponse]]='Paramètre (masquer)'!$A$10,Tableau1[[#This Row],[Nuit
LU/MA]],"")</f>
        <v/>
      </c>
      <c r="AF362" s="78" t="str">
        <f>IF(Tableau1[[#This Row],[Type de réponse]]='Paramètre (masquer)'!$A$10,Tableau1[[#This Row],[Nuit
MA/ME]],"")</f>
        <v/>
      </c>
      <c r="AG362" s="78" t="str">
        <f>IF(Tableau1[[#This Row],[Type de réponse]]='Paramètre (masquer)'!$A$10,Tableau1[[#This Row],[Nuit
ME/JE]],"")</f>
        <v/>
      </c>
      <c r="AH362" s="78" t="str">
        <f>IF(Tableau1[[#This Row],[Type de réponse]]='Paramètre (masquer)'!$A$10,Tableau1[[#This Row],[Nuit JE/VE]],"")</f>
        <v/>
      </c>
      <c r="AI362" s="78" t="str">
        <f>IF(Tableau1[[#This Row],[Type de réponse]]='Paramètre (masquer)'!$A$10,Tableau1[[#This Row],[Nuit
VE/SA]],"")</f>
        <v/>
      </c>
      <c r="AJ362" s="78" t="str">
        <f>IF(Tableau1[[#This Row],[Type de réponse]]='Paramètre (masquer)'!$A$10,Tableau1[[#This Row],[Nuit
SA/DI]],"")</f>
        <v/>
      </c>
      <c r="AK362" s="78" t="str">
        <f>IF(Tableau1[[#This Row],[Type de réponse]]='Paramètre (masquer)'!$A$10,Tableau1[[#This Row],[Nuit
DI/LU]],"")</f>
        <v/>
      </c>
      <c r="AL362" s="76" t="str">
        <f>IF(Tableau1[[#This Row],[Nuit
LU /MA]]="Oui",0,IF(Tableau1[[#This Row],[Nuit
LU /MA]]="Non",1,""))</f>
        <v/>
      </c>
      <c r="AM362" s="76" t="str">
        <f>IF(Tableau1[[#This Row],[Nuit
MA/ ME]]="Oui",0,IF(Tableau1[[#This Row],[Nuit
MA/ ME]]="Non",1,""))</f>
        <v/>
      </c>
      <c r="AN362" s="76" t="str">
        <f>IF(Tableau1[[#This Row],[Nuit
ME/ JE]]="Oui",0,IF(Tableau1[[#This Row],[Nuit
ME/ JE]]="Non",1,""))</f>
        <v/>
      </c>
      <c r="AO362" s="76" t="str">
        <f>IF(Tableau1[[#This Row],[Nuit JE/ VE]]="Oui",0,IF(Tableau1[[#This Row],[Nuit JE/ VE]]="Non",1,""))</f>
        <v/>
      </c>
      <c r="AP362" s="76" t="str">
        <f>IF(Tableau1[[#This Row],[Nuit
VE/ SA]]="Oui",0,IF(Tableau1[[#This Row],[Nuit
VE/ SA]]="Non",1,""))</f>
        <v/>
      </c>
      <c r="AQ362" s="76" t="str">
        <f>IF(Tableau1[[#This Row],[Nuit
SA/ DI]]="Oui",0,IF(Tableau1[[#This Row],[Nuit
SA/ DI]]="Non",1,""))</f>
        <v/>
      </c>
      <c r="AR362" s="76" t="str">
        <f>IF(Tableau1[[#This Row],[Nuit
DI/ LU]]="Oui",0,IF(Tableau1[[#This Row],[Nuit
DI/ LU]]="Non",1,""))</f>
        <v/>
      </c>
      <c r="AS362" s="76" t="str">
        <f>IF(Tableau1[[#This Row],[Type de réponse]]='Paramètre (masquer)'!$A$10,Tableau1[[#This Row],[FE]],"")</f>
        <v/>
      </c>
      <c r="AT362" s="76" t="str">
        <f>_xlfn.CONCAT(Tableau1[[#This Row],[LUN]:[DIM]])</f>
        <v/>
      </c>
      <c r="AU362" s="79"/>
      <c r="AV3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2" s="76" t="e">
        <f>Tableau1[[#This Row],[Nbre de nuits sur la période]]*Tableau1[[#This Row],[Nombre de train accédant / nuit *]]</f>
        <v>#VALUE!</v>
      </c>
      <c r="AY362" s="76" t="e">
        <f>Tableau1[[#This Row],[Uo voies - nuit]]*((59*400/1000)+5)</f>
        <v>#VALUE!</v>
      </c>
    </row>
    <row r="363" spans="1:51" ht="15.75">
      <c r="A363" s="51">
        <f t="shared" si="17"/>
        <v>350</v>
      </c>
      <c r="B363" s="85"/>
      <c r="C363" s="52" t="str">
        <f>IFERROR(VLOOKUP(Tableau1[[#This Row],[Site *
Un fichier Excel par DT]],Tableau7[[#All],[Nom de la gare]:[EIC]],5,FALSE),"")</f>
        <v/>
      </c>
      <c r="D363" s="77"/>
      <c r="E363" s="74"/>
      <c r="F363" s="74"/>
      <c r="G363" s="76"/>
      <c r="H363" s="72" t="str">
        <f>IF(Tableau1[[#This Row],[Régime d''utilisation (Quotidien ? Oui ou Non)]]="Oui","Oui","Non")</f>
        <v>Non</v>
      </c>
      <c r="I363" s="72" t="str">
        <f>IF(Tableau1[[#This Row],[Régime d''utilisation (Quotidien ? Oui ou Non)]]="Oui","Oui","Non")</f>
        <v>Non</v>
      </c>
      <c r="J363" s="72" t="str">
        <f>IF(Tableau1[[#This Row],[Régime d''utilisation (Quotidien ? Oui ou Non)]]="Oui","Oui","Non")</f>
        <v>Non</v>
      </c>
      <c r="K363" s="72" t="str">
        <f>IF(Tableau1[[#This Row],[Régime d''utilisation (Quotidien ? Oui ou Non)]]="Oui","Oui","Non")</f>
        <v>Non</v>
      </c>
      <c r="L363" s="72" t="str">
        <f>IF(Tableau1[[#This Row],[Régime d''utilisation (Quotidien ? Oui ou Non)]]="Oui","Oui","Non")</f>
        <v>Non</v>
      </c>
      <c r="M363" s="72" t="str">
        <f>IF(Tableau1[[#This Row],[Régime d''utilisation (Quotidien ? Oui ou Non)]]="Oui","Oui","Non")</f>
        <v>Non</v>
      </c>
      <c r="N363" s="72" t="str">
        <f>IF(Tableau1[[#This Row],[Régime d''utilisation (Quotidien ? Oui ou Non)]]="Oui","Oui","Non")</f>
        <v>Non</v>
      </c>
      <c r="O363" s="72" t="str">
        <f>IF(Tableau1[[#This Row],[Régime d''utilisation (Quotidien ? Oui ou Non)]]="Oui","Oui","Non")</f>
        <v>Non</v>
      </c>
      <c r="P363" s="76"/>
      <c r="Q363" s="76"/>
      <c r="R363" s="76"/>
      <c r="S363" s="52" t="str">
        <f t="shared" si="15"/>
        <v>Compris entre 00h00 et 5h00</v>
      </c>
      <c r="T363" s="76"/>
      <c r="U363" s="53" t="str">
        <f t="shared" si="16"/>
        <v>Voyageur</v>
      </c>
      <c r="V363" s="76"/>
      <c r="W363" s="76"/>
      <c r="X363" s="76"/>
      <c r="Y363" s="76"/>
      <c r="Z363" s="76"/>
      <c r="AA363" s="76"/>
      <c r="AB363" s="53">
        <f>400</f>
        <v>400</v>
      </c>
      <c r="AC363" s="78" t="str">
        <f>IF(Tableau1[[#This Row],[Type de réponse]]='Paramètre (masquer)'!$A$10,Tableau1[[#This Row],[Période de début *]],"")</f>
        <v/>
      </c>
      <c r="AD363" s="78" t="str">
        <f>IF(Tableau1[[#This Row],[Type de réponse]]='Paramètre (masquer)'!$A$10,Tableau1[[#This Row],[Période de fin *]],"")</f>
        <v/>
      </c>
      <c r="AE363" s="78" t="str">
        <f>IF(Tableau1[[#This Row],[Type de réponse]]='Paramètre (masquer)'!$A$10,Tableau1[[#This Row],[Nuit
LU/MA]],"")</f>
        <v/>
      </c>
      <c r="AF363" s="78" t="str">
        <f>IF(Tableau1[[#This Row],[Type de réponse]]='Paramètre (masquer)'!$A$10,Tableau1[[#This Row],[Nuit
MA/ME]],"")</f>
        <v/>
      </c>
      <c r="AG363" s="78" t="str">
        <f>IF(Tableau1[[#This Row],[Type de réponse]]='Paramètre (masquer)'!$A$10,Tableau1[[#This Row],[Nuit
ME/JE]],"")</f>
        <v/>
      </c>
      <c r="AH363" s="78" t="str">
        <f>IF(Tableau1[[#This Row],[Type de réponse]]='Paramètre (masquer)'!$A$10,Tableau1[[#This Row],[Nuit JE/VE]],"")</f>
        <v/>
      </c>
      <c r="AI363" s="78" t="str">
        <f>IF(Tableau1[[#This Row],[Type de réponse]]='Paramètre (masquer)'!$A$10,Tableau1[[#This Row],[Nuit
VE/SA]],"")</f>
        <v/>
      </c>
      <c r="AJ363" s="78" t="str">
        <f>IF(Tableau1[[#This Row],[Type de réponse]]='Paramètre (masquer)'!$A$10,Tableau1[[#This Row],[Nuit
SA/DI]],"")</f>
        <v/>
      </c>
      <c r="AK363" s="78" t="str">
        <f>IF(Tableau1[[#This Row],[Type de réponse]]='Paramètre (masquer)'!$A$10,Tableau1[[#This Row],[Nuit
DI/LU]],"")</f>
        <v/>
      </c>
      <c r="AL363" s="76" t="str">
        <f>IF(Tableau1[[#This Row],[Nuit
LU /MA]]="Oui",0,IF(Tableau1[[#This Row],[Nuit
LU /MA]]="Non",1,""))</f>
        <v/>
      </c>
      <c r="AM363" s="76" t="str">
        <f>IF(Tableau1[[#This Row],[Nuit
MA/ ME]]="Oui",0,IF(Tableau1[[#This Row],[Nuit
MA/ ME]]="Non",1,""))</f>
        <v/>
      </c>
      <c r="AN363" s="76" t="str">
        <f>IF(Tableau1[[#This Row],[Nuit
ME/ JE]]="Oui",0,IF(Tableau1[[#This Row],[Nuit
ME/ JE]]="Non",1,""))</f>
        <v/>
      </c>
      <c r="AO363" s="76" t="str">
        <f>IF(Tableau1[[#This Row],[Nuit JE/ VE]]="Oui",0,IF(Tableau1[[#This Row],[Nuit JE/ VE]]="Non",1,""))</f>
        <v/>
      </c>
      <c r="AP363" s="76" t="str">
        <f>IF(Tableau1[[#This Row],[Nuit
VE/ SA]]="Oui",0,IF(Tableau1[[#This Row],[Nuit
VE/ SA]]="Non",1,""))</f>
        <v/>
      </c>
      <c r="AQ363" s="76" t="str">
        <f>IF(Tableau1[[#This Row],[Nuit
SA/ DI]]="Oui",0,IF(Tableau1[[#This Row],[Nuit
SA/ DI]]="Non",1,""))</f>
        <v/>
      </c>
      <c r="AR363" s="76" t="str">
        <f>IF(Tableau1[[#This Row],[Nuit
DI/ LU]]="Oui",0,IF(Tableau1[[#This Row],[Nuit
DI/ LU]]="Non",1,""))</f>
        <v/>
      </c>
      <c r="AS363" s="76" t="str">
        <f>IF(Tableau1[[#This Row],[Type de réponse]]='Paramètre (masquer)'!$A$10,Tableau1[[#This Row],[FE]],"")</f>
        <v/>
      </c>
      <c r="AT363" s="76" t="str">
        <f>_xlfn.CONCAT(Tableau1[[#This Row],[LUN]:[DIM]])</f>
        <v/>
      </c>
      <c r="AU363" s="79"/>
      <c r="AV3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3" s="76" t="e">
        <f>Tableau1[[#This Row],[Nbre de nuits sur la période]]*Tableau1[[#This Row],[Nombre de train accédant / nuit *]]</f>
        <v>#VALUE!</v>
      </c>
      <c r="AY363" s="76" t="e">
        <f>Tableau1[[#This Row],[Uo voies - nuit]]*((59*400/1000)+5)</f>
        <v>#VALUE!</v>
      </c>
    </row>
    <row r="364" spans="1:51" ht="15.75">
      <c r="A364" s="51">
        <f t="shared" si="17"/>
        <v>351</v>
      </c>
      <c r="B364" s="85"/>
      <c r="C364" s="52" t="str">
        <f>IFERROR(VLOOKUP(Tableau1[[#This Row],[Site *
Un fichier Excel par DT]],Tableau7[[#All],[Nom de la gare]:[EIC]],5,FALSE),"")</f>
        <v/>
      </c>
      <c r="D364" s="77"/>
      <c r="E364" s="74"/>
      <c r="F364" s="74"/>
      <c r="G364" s="76"/>
      <c r="H364" s="72" t="str">
        <f>IF(Tableau1[[#This Row],[Régime d''utilisation (Quotidien ? Oui ou Non)]]="Oui","Oui","Non")</f>
        <v>Non</v>
      </c>
      <c r="I364" s="72" t="str">
        <f>IF(Tableau1[[#This Row],[Régime d''utilisation (Quotidien ? Oui ou Non)]]="Oui","Oui","Non")</f>
        <v>Non</v>
      </c>
      <c r="J364" s="72" t="str">
        <f>IF(Tableau1[[#This Row],[Régime d''utilisation (Quotidien ? Oui ou Non)]]="Oui","Oui","Non")</f>
        <v>Non</v>
      </c>
      <c r="K364" s="72" t="str">
        <f>IF(Tableau1[[#This Row],[Régime d''utilisation (Quotidien ? Oui ou Non)]]="Oui","Oui","Non")</f>
        <v>Non</v>
      </c>
      <c r="L364" s="72" t="str">
        <f>IF(Tableau1[[#This Row],[Régime d''utilisation (Quotidien ? Oui ou Non)]]="Oui","Oui","Non")</f>
        <v>Non</v>
      </c>
      <c r="M364" s="72" t="str">
        <f>IF(Tableau1[[#This Row],[Régime d''utilisation (Quotidien ? Oui ou Non)]]="Oui","Oui","Non")</f>
        <v>Non</v>
      </c>
      <c r="N364" s="72" t="str">
        <f>IF(Tableau1[[#This Row],[Régime d''utilisation (Quotidien ? Oui ou Non)]]="Oui","Oui","Non")</f>
        <v>Non</v>
      </c>
      <c r="O364" s="72" t="str">
        <f>IF(Tableau1[[#This Row],[Régime d''utilisation (Quotidien ? Oui ou Non)]]="Oui","Oui","Non")</f>
        <v>Non</v>
      </c>
      <c r="P364" s="76"/>
      <c r="Q364" s="76"/>
      <c r="R364" s="76"/>
      <c r="S364" s="52" t="str">
        <f t="shared" si="15"/>
        <v>Compris entre 00h00 et 5h00</v>
      </c>
      <c r="T364" s="76"/>
      <c r="U364" s="53" t="str">
        <f t="shared" si="16"/>
        <v>Voyageur</v>
      </c>
      <c r="V364" s="76"/>
      <c r="W364" s="76"/>
      <c r="X364" s="76"/>
      <c r="Y364" s="76"/>
      <c r="Z364" s="76"/>
      <c r="AA364" s="76"/>
      <c r="AB364" s="53">
        <f>400</f>
        <v>400</v>
      </c>
      <c r="AC364" s="78" t="str">
        <f>IF(Tableau1[[#This Row],[Type de réponse]]='Paramètre (masquer)'!$A$10,Tableau1[[#This Row],[Période de début *]],"")</f>
        <v/>
      </c>
      <c r="AD364" s="78" t="str">
        <f>IF(Tableau1[[#This Row],[Type de réponse]]='Paramètre (masquer)'!$A$10,Tableau1[[#This Row],[Période de fin *]],"")</f>
        <v/>
      </c>
      <c r="AE364" s="78" t="str">
        <f>IF(Tableau1[[#This Row],[Type de réponse]]='Paramètre (masquer)'!$A$10,Tableau1[[#This Row],[Nuit
LU/MA]],"")</f>
        <v/>
      </c>
      <c r="AF364" s="78" t="str">
        <f>IF(Tableau1[[#This Row],[Type de réponse]]='Paramètre (masquer)'!$A$10,Tableau1[[#This Row],[Nuit
MA/ME]],"")</f>
        <v/>
      </c>
      <c r="AG364" s="78" t="str">
        <f>IF(Tableau1[[#This Row],[Type de réponse]]='Paramètre (masquer)'!$A$10,Tableau1[[#This Row],[Nuit
ME/JE]],"")</f>
        <v/>
      </c>
      <c r="AH364" s="78" t="str">
        <f>IF(Tableau1[[#This Row],[Type de réponse]]='Paramètre (masquer)'!$A$10,Tableau1[[#This Row],[Nuit JE/VE]],"")</f>
        <v/>
      </c>
      <c r="AI364" s="78" t="str">
        <f>IF(Tableau1[[#This Row],[Type de réponse]]='Paramètre (masquer)'!$A$10,Tableau1[[#This Row],[Nuit
VE/SA]],"")</f>
        <v/>
      </c>
      <c r="AJ364" s="78" t="str">
        <f>IF(Tableau1[[#This Row],[Type de réponse]]='Paramètre (masquer)'!$A$10,Tableau1[[#This Row],[Nuit
SA/DI]],"")</f>
        <v/>
      </c>
      <c r="AK364" s="78" t="str">
        <f>IF(Tableau1[[#This Row],[Type de réponse]]='Paramètre (masquer)'!$A$10,Tableau1[[#This Row],[Nuit
DI/LU]],"")</f>
        <v/>
      </c>
      <c r="AL364" s="76" t="str">
        <f>IF(Tableau1[[#This Row],[Nuit
LU /MA]]="Oui",0,IF(Tableau1[[#This Row],[Nuit
LU /MA]]="Non",1,""))</f>
        <v/>
      </c>
      <c r="AM364" s="76" t="str">
        <f>IF(Tableau1[[#This Row],[Nuit
MA/ ME]]="Oui",0,IF(Tableau1[[#This Row],[Nuit
MA/ ME]]="Non",1,""))</f>
        <v/>
      </c>
      <c r="AN364" s="76" t="str">
        <f>IF(Tableau1[[#This Row],[Nuit
ME/ JE]]="Oui",0,IF(Tableau1[[#This Row],[Nuit
ME/ JE]]="Non",1,""))</f>
        <v/>
      </c>
      <c r="AO364" s="76" t="str">
        <f>IF(Tableau1[[#This Row],[Nuit JE/ VE]]="Oui",0,IF(Tableau1[[#This Row],[Nuit JE/ VE]]="Non",1,""))</f>
        <v/>
      </c>
      <c r="AP364" s="76" t="str">
        <f>IF(Tableau1[[#This Row],[Nuit
VE/ SA]]="Oui",0,IF(Tableau1[[#This Row],[Nuit
VE/ SA]]="Non",1,""))</f>
        <v/>
      </c>
      <c r="AQ364" s="76" t="str">
        <f>IF(Tableau1[[#This Row],[Nuit
SA/ DI]]="Oui",0,IF(Tableau1[[#This Row],[Nuit
SA/ DI]]="Non",1,""))</f>
        <v/>
      </c>
      <c r="AR364" s="76" t="str">
        <f>IF(Tableau1[[#This Row],[Nuit
DI/ LU]]="Oui",0,IF(Tableau1[[#This Row],[Nuit
DI/ LU]]="Non",1,""))</f>
        <v/>
      </c>
      <c r="AS364" s="76" t="str">
        <f>IF(Tableau1[[#This Row],[Type de réponse]]='Paramètre (masquer)'!$A$10,Tableau1[[#This Row],[FE]],"")</f>
        <v/>
      </c>
      <c r="AT364" s="76" t="str">
        <f>_xlfn.CONCAT(Tableau1[[#This Row],[LUN]:[DIM]])</f>
        <v/>
      </c>
      <c r="AU364" s="79"/>
      <c r="AV3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4" s="76" t="e">
        <f>Tableau1[[#This Row],[Nbre de nuits sur la période]]*Tableau1[[#This Row],[Nombre de train accédant / nuit *]]</f>
        <v>#VALUE!</v>
      </c>
      <c r="AY364" s="76" t="e">
        <f>Tableau1[[#This Row],[Uo voies - nuit]]*((59*400/1000)+5)</f>
        <v>#VALUE!</v>
      </c>
    </row>
    <row r="365" spans="1:51" ht="15.75">
      <c r="A365" s="51">
        <f t="shared" si="17"/>
        <v>352</v>
      </c>
      <c r="B365" s="85"/>
      <c r="C365" s="52" t="str">
        <f>IFERROR(VLOOKUP(Tableau1[[#This Row],[Site *
Un fichier Excel par DT]],Tableau7[[#All],[Nom de la gare]:[EIC]],5,FALSE),"")</f>
        <v/>
      </c>
      <c r="D365" s="77"/>
      <c r="E365" s="74"/>
      <c r="F365" s="74"/>
      <c r="G365" s="76"/>
      <c r="H365" s="72" t="str">
        <f>IF(Tableau1[[#This Row],[Régime d''utilisation (Quotidien ? Oui ou Non)]]="Oui","Oui","Non")</f>
        <v>Non</v>
      </c>
      <c r="I365" s="72" t="str">
        <f>IF(Tableau1[[#This Row],[Régime d''utilisation (Quotidien ? Oui ou Non)]]="Oui","Oui","Non")</f>
        <v>Non</v>
      </c>
      <c r="J365" s="72" t="str">
        <f>IF(Tableau1[[#This Row],[Régime d''utilisation (Quotidien ? Oui ou Non)]]="Oui","Oui","Non")</f>
        <v>Non</v>
      </c>
      <c r="K365" s="72" t="str">
        <f>IF(Tableau1[[#This Row],[Régime d''utilisation (Quotidien ? Oui ou Non)]]="Oui","Oui","Non")</f>
        <v>Non</v>
      </c>
      <c r="L365" s="72" t="str">
        <f>IF(Tableau1[[#This Row],[Régime d''utilisation (Quotidien ? Oui ou Non)]]="Oui","Oui","Non")</f>
        <v>Non</v>
      </c>
      <c r="M365" s="72" t="str">
        <f>IF(Tableau1[[#This Row],[Régime d''utilisation (Quotidien ? Oui ou Non)]]="Oui","Oui","Non")</f>
        <v>Non</v>
      </c>
      <c r="N365" s="72" t="str">
        <f>IF(Tableau1[[#This Row],[Régime d''utilisation (Quotidien ? Oui ou Non)]]="Oui","Oui","Non")</f>
        <v>Non</v>
      </c>
      <c r="O365" s="72" t="str">
        <f>IF(Tableau1[[#This Row],[Régime d''utilisation (Quotidien ? Oui ou Non)]]="Oui","Oui","Non")</f>
        <v>Non</v>
      </c>
      <c r="P365" s="76"/>
      <c r="Q365" s="76"/>
      <c r="R365" s="76"/>
      <c r="S365" s="52" t="str">
        <f t="shared" si="15"/>
        <v>Compris entre 00h00 et 5h00</v>
      </c>
      <c r="T365" s="76"/>
      <c r="U365" s="53" t="str">
        <f t="shared" si="16"/>
        <v>Voyageur</v>
      </c>
      <c r="V365" s="76"/>
      <c r="W365" s="76"/>
      <c r="X365" s="76"/>
      <c r="Y365" s="76"/>
      <c r="Z365" s="76"/>
      <c r="AA365" s="76"/>
      <c r="AB365" s="53">
        <f>400</f>
        <v>400</v>
      </c>
      <c r="AC365" s="78" t="str">
        <f>IF(Tableau1[[#This Row],[Type de réponse]]='Paramètre (masquer)'!$A$10,Tableau1[[#This Row],[Période de début *]],"")</f>
        <v/>
      </c>
      <c r="AD365" s="78" t="str">
        <f>IF(Tableau1[[#This Row],[Type de réponse]]='Paramètre (masquer)'!$A$10,Tableau1[[#This Row],[Période de fin *]],"")</f>
        <v/>
      </c>
      <c r="AE365" s="78" t="str">
        <f>IF(Tableau1[[#This Row],[Type de réponse]]='Paramètre (masquer)'!$A$10,Tableau1[[#This Row],[Nuit
LU/MA]],"")</f>
        <v/>
      </c>
      <c r="AF365" s="78" t="str">
        <f>IF(Tableau1[[#This Row],[Type de réponse]]='Paramètre (masquer)'!$A$10,Tableau1[[#This Row],[Nuit
MA/ME]],"")</f>
        <v/>
      </c>
      <c r="AG365" s="78" t="str">
        <f>IF(Tableau1[[#This Row],[Type de réponse]]='Paramètre (masquer)'!$A$10,Tableau1[[#This Row],[Nuit
ME/JE]],"")</f>
        <v/>
      </c>
      <c r="AH365" s="78" t="str">
        <f>IF(Tableau1[[#This Row],[Type de réponse]]='Paramètre (masquer)'!$A$10,Tableau1[[#This Row],[Nuit JE/VE]],"")</f>
        <v/>
      </c>
      <c r="AI365" s="78" t="str">
        <f>IF(Tableau1[[#This Row],[Type de réponse]]='Paramètre (masquer)'!$A$10,Tableau1[[#This Row],[Nuit
VE/SA]],"")</f>
        <v/>
      </c>
      <c r="AJ365" s="78" t="str">
        <f>IF(Tableau1[[#This Row],[Type de réponse]]='Paramètre (masquer)'!$A$10,Tableau1[[#This Row],[Nuit
SA/DI]],"")</f>
        <v/>
      </c>
      <c r="AK365" s="78" t="str">
        <f>IF(Tableau1[[#This Row],[Type de réponse]]='Paramètre (masquer)'!$A$10,Tableau1[[#This Row],[Nuit
DI/LU]],"")</f>
        <v/>
      </c>
      <c r="AL365" s="76" t="str">
        <f>IF(Tableau1[[#This Row],[Nuit
LU /MA]]="Oui",0,IF(Tableau1[[#This Row],[Nuit
LU /MA]]="Non",1,""))</f>
        <v/>
      </c>
      <c r="AM365" s="76" t="str">
        <f>IF(Tableau1[[#This Row],[Nuit
MA/ ME]]="Oui",0,IF(Tableau1[[#This Row],[Nuit
MA/ ME]]="Non",1,""))</f>
        <v/>
      </c>
      <c r="AN365" s="76" t="str">
        <f>IF(Tableau1[[#This Row],[Nuit
ME/ JE]]="Oui",0,IF(Tableau1[[#This Row],[Nuit
ME/ JE]]="Non",1,""))</f>
        <v/>
      </c>
      <c r="AO365" s="76" t="str">
        <f>IF(Tableau1[[#This Row],[Nuit JE/ VE]]="Oui",0,IF(Tableau1[[#This Row],[Nuit JE/ VE]]="Non",1,""))</f>
        <v/>
      </c>
      <c r="AP365" s="76" t="str">
        <f>IF(Tableau1[[#This Row],[Nuit
VE/ SA]]="Oui",0,IF(Tableau1[[#This Row],[Nuit
VE/ SA]]="Non",1,""))</f>
        <v/>
      </c>
      <c r="AQ365" s="76" t="str">
        <f>IF(Tableau1[[#This Row],[Nuit
SA/ DI]]="Oui",0,IF(Tableau1[[#This Row],[Nuit
SA/ DI]]="Non",1,""))</f>
        <v/>
      </c>
      <c r="AR365" s="76" t="str">
        <f>IF(Tableau1[[#This Row],[Nuit
DI/ LU]]="Oui",0,IF(Tableau1[[#This Row],[Nuit
DI/ LU]]="Non",1,""))</f>
        <v/>
      </c>
      <c r="AS365" s="76" t="str">
        <f>IF(Tableau1[[#This Row],[Type de réponse]]='Paramètre (masquer)'!$A$10,Tableau1[[#This Row],[FE]],"")</f>
        <v/>
      </c>
      <c r="AT365" s="76" t="str">
        <f>_xlfn.CONCAT(Tableau1[[#This Row],[LUN]:[DIM]])</f>
        <v/>
      </c>
      <c r="AU365" s="79"/>
      <c r="AV3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5" s="76" t="e">
        <f>Tableau1[[#This Row],[Nbre de nuits sur la période]]*Tableau1[[#This Row],[Nombre de train accédant / nuit *]]</f>
        <v>#VALUE!</v>
      </c>
      <c r="AY365" s="76" t="e">
        <f>Tableau1[[#This Row],[Uo voies - nuit]]*((59*400/1000)+5)</f>
        <v>#VALUE!</v>
      </c>
    </row>
    <row r="366" spans="1:51" ht="15.75">
      <c r="A366" s="51">
        <f t="shared" si="17"/>
        <v>353</v>
      </c>
      <c r="B366" s="85"/>
      <c r="C366" s="52" t="str">
        <f>IFERROR(VLOOKUP(Tableau1[[#This Row],[Site *
Un fichier Excel par DT]],Tableau7[[#All],[Nom de la gare]:[EIC]],5,FALSE),"")</f>
        <v/>
      </c>
      <c r="D366" s="77"/>
      <c r="E366" s="74"/>
      <c r="F366" s="74"/>
      <c r="G366" s="76"/>
      <c r="H366" s="72" t="str">
        <f>IF(Tableau1[[#This Row],[Régime d''utilisation (Quotidien ? Oui ou Non)]]="Oui","Oui","Non")</f>
        <v>Non</v>
      </c>
      <c r="I366" s="72" t="str">
        <f>IF(Tableau1[[#This Row],[Régime d''utilisation (Quotidien ? Oui ou Non)]]="Oui","Oui","Non")</f>
        <v>Non</v>
      </c>
      <c r="J366" s="72" t="str">
        <f>IF(Tableau1[[#This Row],[Régime d''utilisation (Quotidien ? Oui ou Non)]]="Oui","Oui","Non")</f>
        <v>Non</v>
      </c>
      <c r="K366" s="72" t="str">
        <f>IF(Tableau1[[#This Row],[Régime d''utilisation (Quotidien ? Oui ou Non)]]="Oui","Oui","Non")</f>
        <v>Non</v>
      </c>
      <c r="L366" s="72" t="str">
        <f>IF(Tableau1[[#This Row],[Régime d''utilisation (Quotidien ? Oui ou Non)]]="Oui","Oui","Non")</f>
        <v>Non</v>
      </c>
      <c r="M366" s="72" t="str">
        <f>IF(Tableau1[[#This Row],[Régime d''utilisation (Quotidien ? Oui ou Non)]]="Oui","Oui","Non")</f>
        <v>Non</v>
      </c>
      <c r="N366" s="72" t="str">
        <f>IF(Tableau1[[#This Row],[Régime d''utilisation (Quotidien ? Oui ou Non)]]="Oui","Oui","Non")</f>
        <v>Non</v>
      </c>
      <c r="O366" s="72" t="str">
        <f>IF(Tableau1[[#This Row],[Régime d''utilisation (Quotidien ? Oui ou Non)]]="Oui","Oui","Non")</f>
        <v>Non</v>
      </c>
      <c r="P366" s="76"/>
      <c r="Q366" s="76"/>
      <c r="R366" s="76"/>
      <c r="S366" s="52" t="str">
        <f t="shared" si="15"/>
        <v>Compris entre 00h00 et 5h00</v>
      </c>
      <c r="T366" s="76"/>
      <c r="U366" s="53" t="str">
        <f t="shared" si="16"/>
        <v>Voyageur</v>
      </c>
      <c r="V366" s="76"/>
      <c r="W366" s="76"/>
      <c r="X366" s="76"/>
      <c r="Y366" s="76"/>
      <c r="Z366" s="76"/>
      <c r="AA366" s="76"/>
      <c r="AB366" s="53">
        <f>400</f>
        <v>400</v>
      </c>
      <c r="AC366" s="78" t="str">
        <f>IF(Tableau1[[#This Row],[Type de réponse]]='Paramètre (masquer)'!$A$10,Tableau1[[#This Row],[Période de début *]],"")</f>
        <v/>
      </c>
      <c r="AD366" s="78" t="str">
        <f>IF(Tableau1[[#This Row],[Type de réponse]]='Paramètre (masquer)'!$A$10,Tableau1[[#This Row],[Période de fin *]],"")</f>
        <v/>
      </c>
      <c r="AE366" s="78" t="str">
        <f>IF(Tableau1[[#This Row],[Type de réponse]]='Paramètre (masquer)'!$A$10,Tableau1[[#This Row],[Nuit
LU/MA]],"")</f>
        <v/>
      </c>
      <c r="AF366" s="78" t="str">
        <f>IF(Tableau1[[#This Row],[Type de réponse]]='Paramètre (masquer)'!$A$10,Tableau1[[#This Row],[Nuit
MA/ME]],"")</f>
        <v/>
      </c>
      <c r="AG366" s="78" t="str">
        <f>IF(Tableau1[[#This Row],[Type de réponse]]='Paramètre (masquer)'!$A$10,Tableau1[[#This Row],[Nuit
ME/JE]],"")</f>
        <v/>
      </c>
      <c r="AH366" s="78" t="str">
        <f>IF(Tableau1[[#This Row],[Type de réponse]]='Paramètre (masquer)'!$A$10,Tableau1[[#This Row],[Nuit JE/VE]],"")</f>
        <v/>
      </c>
      <c r="AI366" s="78" t="str">
        <f>IF(Tableau1[[#This Row],[Type de réponse]]='Paramètre (masquer)'!$A$10,Tableau1[[#This Row],[Nuit
VE/SA]],"")</f>
        <v/>
      </c>
      <c r="AJ366" s="78" t="str">
        <f>IF(Tableau1[[#This Row],[Type de réponse]]='Paramètre (masquer)'!$A$10,Tableau1[[#This Row],[Nuit
SA/DI]],"")</f>
        <v/>
      </c>
      <c r="AK366" s="78" t="str">
        <f>IF(Tableau1[[#This Row],[Type de réponse]]='Paramètre (masquer)'!$A$10,Tableau1[[#This Row],[Nuit
DI/LU]],"")</f>
        <v/>
      </c>
      <c r="AL366" s="76" t="str">
        <f>IF(Tableau1[[#This Row],[Nuit
LU /MA]]="Oui",0,IF(Tableau1[[#This Row],[Nuit
LU /MA]]="Non",1,""))</f>
        <v/>
      </c>
      <c r="AM366" s="76" t="str">
        <f>IF(Tableau1[[#This Row],[Nuit
MA/ ME]]="Oui",0,IF(Tableau1[[#This Row],[Nuit
MA/ ME]]="Non",1,""))</f>
        <v/>
      </c>
      <c r="AN366" s="76" t="str">
        <f>IF(Tableau1[[#This Row],[Nuit
ME/ JE]]="Oui",0,IF(Tableau1[[#This Row],[Nuit
ME/ JE]]="Non",1,""))</f>
        <v/>
      </c>
      <c r="AO366" s="76" t="str">
        <f>IF(Tableau1[[#This Row],[Nuit JE/ VE]]="Oui",0,IF(Tableau1[[#This Row],[Nuit JE/ VE]]="Non",1,""))</f>
        <v/>
      </c>
      <c r="AP366" s="76" t="str">
        <f>IF(Tableau1[[#This Row],[Nuit
VE/ SA]]="Oui",0,IF(Tableau1[[#This Row],[Nuit
VE/ SA]]="Non",1,""))</f>
        <v/>
      </c>
      <c r="AQ366" s="76" t="str">
        <f>IF(Tableau1[[#This Row],[Nuit
SA/ DI]]="Oui",0,IF(Tableau1[[#This Row],[Nuit
SA/ DI]]="Non",1,""))</f>
        <v/>
      </c>
      <c r="AR366" s="76" t="str">
        <f>IF(Tableau1[[#This Row],[Nuit
DI/ LU]]="Oui",0,IF(Tableau1[[#This Row],[Nuit
DI/ LU]]="Non",1,""))</f>
        <v/>
      </c>
      <c r="AS366" s="76" t="str">
        <f>IF(Tableau1[[#This Row],[Type de réponse]]='Paramètre (masquer)'!$A$10,Tableau1[[#This Row],[FE]],"")</f>
        <v/>
      </c>
      <c r="AT366" s="76" t="str">
        <f>_xlfn.CONCAT(Tableau1[[#This Row],[LUN]:[DIM]])</f>
        <v/>
      </c>
      <c r="AU366" s="79"/>
      <c r="AV3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6" s="76" t="e">
        <f>Tableau1[[#This Row],[Nbre de nuits sur la période]]*Tableau1[[#This Row],[Nombre de train accédant / nuit *]]</f>
        <v>#VALUE!</v>
      </c>
      <c r="AY366" s="76" t="e">
        <f>Tableau1[[#This Row],[Uo voies - nuit]]*((59*400/1000)+5)</f>
        <v>#VALUE!</v>
      </c>
    </row>
    <row r="367" spans="1:51" ht="15.75">
      <c r="A367" s="51">
        <f t="shared" si="17"/>
        <v>354</v>
      </c>
      <c r="B367" s="85"/>
      <c r="C367" s="52" t="str">
        <f>IFERROR(VLOOKUP(Tableau1[[#This Row],[Site *
Un fichier Excel par DT]],Tableau7[[#All],[Nom de la gare]:[EIC]],5,FALSE),"")</f>
        <v/>
      </c>
      <c r="D367" s="77"/>
      <c r="E367" s="74"/>
      <c r="F367" s="74"/>
      <c r="G367" s="76"/>
      <c r="H367" s="72" t="str">
        <f>IF(Tableau1[[#This Row],[Régime d''utilisation (Quotidien ? Oui ou Non)]]="Oui","Oui","Non")</f>
        <v>Non</v>
      </c>
      <c r="I367" s="72" t="str">
        <f>IF(Tableau1[[#This Row],[Régime d''utilisation (Quotidien ? Oui ou Non)]]="Oui","Oui","Non")</f>
        <v>Non</v>
      </c>
      <c r="J367" s="72" t="str">
        <f>IF(Tableau1[[#This Row],[Régime d''utilisation (Quotidien ? Oui ou Non)]]="Oui","Oui","Non")</f>
        <v>Non</v>
      </c>
      <c r="K367" s="72" t="str">
        <f>IF(Tableau1[[#This Row],[Régime d''utilisation (Quotidien ? Oui ou Non)]]="Oui","Oui","Non")</f>
        <v>Non</v>
      </c>
      <c r="L367" s="72" t="str">
        <f>IF(Tableau1[[#This Row],[Régime d''utilisation (Quotidien ? Oui ou Non)]]="Oui","Oui","Non")</f>
        <v>Non</v>
      </c>
      <c r="M367" s="72" t="str">
        <f>IF(Tableau1[[#This Row],[Régime d''utilisation (Quotidien ? Oui ou Non)]]="Oui","Oui","Non")</f>
        <v>Non</v>
      </c>
      <c r="N367" s="72" t="str">
        <f>IF(Tableau1[[#This Row],[Régime d''utilisation (Quotidien ? Oui ou Non)]]="Oui","Oui","Non")</f>
        <v>Non</v>
      </c>
      <c r="O367" s="72" t="str">
        <f>IF(Tableau1[[#This Row],[Régime d''utilisation (Quotidien ? Oui ou Non)]]="Oui","Oui","Non")</f>
        <v>Non</v>
      </c>
      <c r="P367" s="76"/>
      <c r="Q367" s="76"/>
      <c r="R367" s="76"/>
      <c r="S367" s="52" t="str">
        <f t="shared" si="15"/>
        <v>Compris entre 00h00 et 5h00</v>
      </c>
      <c r="T367" s="76"/>
      <c r="U367" s="53" t="str">
        <f t="shared" si="16"/>
        <v>Voyageur</v>
      </c>
      <c r="V367" s="76"/>
      <c r="W367" s="76"/>
      <c r="X367" s="76"/>
      <c r="Y367" s="76"/>
      <c r="Z367" s="76"/>
      <c r="AA367" s="76"/>
      <c r="AB367" s="53">
        <f>400</f>
        <v>400</v>
      </c>
      <c r="AC367" s="78" t="str">
        <f>IF(Tableau1[[#This Row],[Type de réponse]]='Paramètre (masquer)'!$A$10,Tableau1[[#This Row],[Période de début *]],"")</f>
        <v/>
      </c>
      <c r="AD367" s="78" t="str">
        <f>IF(Tableau1[[#This Row],[Type de réponse]]='Paramètre (masquer)'!$A$10,Tableau1[[#This Row],[Période de fin *]],"")</f>
        <v/>
      </c>
      <c r="AE367" s="78" t="str">
        <f>IF(Tableau1[[#This Row],[Type de réponse]]='Paramètre (masquer)'!$A$10,Tableau1[[#This Row],[Nuit
LU/MA]],"")</f>
        <v/>
      </c>
      <c r="AF367" s="78" t="str">
        <f>IF(Tableau1[[#This Row],[Type de réponse]]='Paramètre (masquer)'!$A$10,Tableau1[[#This Row],[Nuit
MA/ME]],"")</f>
        <v/>
      </c>
      <c r="AG367" s="78" t="str">
        <f>IF(Tableau1[[#This Row],[Type de réponse]]='Paramètre (masquer)'!$A$10,Tableau1[[#This Row],[Nuit
ME/JE]],"")</f>
        <v/>
      </c>
      <c r="AH367" s="78" t="str">
        <f>IF(Tableau1[[#This Row],[Type de réponse]]='Paramètre (masquer)'!$A$10,Tableau1[[#This Row],[Nuit JE/VE]],"")</f>
        <v/>
      </c>
      <c r="AI367" s="78" t="str">
        <f>IF(Tableau1[[#This Row],[Type de réponse]]='Paramètre (masquer)'!$A$10,Tableau1[[#This Row],[Nuit
VE/SA]],"")</f>
        <v/>
      </c>
      <c r="AJ367" s="78" t="str">
        <f>IF(Tableau1[[#This Row],[Type de réponse]]='Paramètre (masquer)'!$A$10,Tableau1[[#This Row],[Nuit
SA/DI]],"")</f>
        <v/>
      </c>
      <c r="AK367" s="78" t="str">
        <f>IF(Tableau1[[#This Row],[Type de réponse]]='Paramètre (masquer)'!$A$10,Tableau1[[#This Row],[Nuit
DI/LU]],"")</f>
        <v/>
      </c>
      <c r="AL367" s="76" t="str">
        <f>IF(Tableau1[[#This Row],[Nuit
LU /MA]]="Oui",0,IF(Tableau1[[#This Row],[Nuit
LU /MA]]="Non",1,""))</f>
        <v/>
      </c>
      <c r="AM367" s="76" t="str">
        <f>IF(Tableau1[[#This Row],[Nuit
MA/ ME]]="Oui",0,IF(Tableau1[[#This Row],[Nuit
MA/ ME]]="Non",1,""))</f>
        <v/>
      </c>
      <c r="AN367" s="76" t="str">
        <f>IF(Tableau1[[#This Row],[Nuit
ME/ JE]]="Oui",0,IF(Tableau1[[#This Row],[Nuit
ME/ JE]]="Non",1,""))</f>
        <v/>
      </c>
      <c r="AO367" s="76" t="str">
        <f>IF(Tableau1[[#This Row],[Nuit JE/ VE]]="Oui",0,IF(Tableau1[[#This Row],[Nuit JE/ VE]]="Non",1,""))</f>
        <v/>
      </c>
      <c r="AP367" s="76" t="str">
        <f>IF(Tableau1[[#This Row],[Nuit
VE/ SA]]="Oui",0,IF(Tableau1[[#This Row],[Nuit
VE/ SA]]="Non",1,""))</f>
        <v/>
      </c>
      <c r="AQ367" s="76" t="str">
        <f>IF(Tableau1[[#This Row],[Nuit
SA/ DI]]="Oui",0,IF(Tableau1[[#This Row],[Nuit
SA/ DI]]="Non",1,""))</f>
        <v/>
      </c>
      <c r="AR367" s="76" t="str">
        <f>IF(Tableau1[[#This Row],[Nuit
DI/ LU]]="Oui",0,IF(Tableau1[[#This Row],[Nuit
DI/ LU]]="Non",1,""))</f>
        <v/>
      </c>
      <c r="AS367" s="76" t="str">
        <f>IF(Tableau1[[#This Row],[Type de réponse]]='Paramètre (masquer)'!$A$10,Tableau1[[#This Row],[FE]],"")</f>
        <v/>
      </c>
      <c r="AT367" s="76" t="str">
        <f>_xlfn.CONCAT(Tableau1[[#This Row],[LUN]:[DIM]])</f>
        <v/>
      </c>
      <c r="AU367" s="79"/>
      <c r="AV3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7" s="76" t="e">
        <f>Tableau1[[#This Row],[Nbre de nuits sur la période]]*Tableau1[[#This Row],[Nombre de train accédant / nuit *]]</f>
        <v>#VALUE!</v>
      </c>
      <c r="AY367" s="76" t="e">
        <f>Tableau1[[#This Row],[Uo voies - nuit]]*((59*400/1000)+5)</f>
        <v>#VALUE!</v>
      </c>
    </row>
    <row r="368" spans="1:51" ht="15.75">
      <c r="A368" s="51">
        <f t="shared" si="17"/>
        <v>355</v>
      </c>
      <c r="B368" s="85"/>
      <c r="C368" s="52" t="str">
        <f>IFERROR(VLOOKUP(Tableau1[[#This Row],[Site *
Un fichier Excel par DT]],Tableau7[[#All],[Nom de la gare]:[EIC]],5,FALSE),"")</f>
        <v/>
      </c>
      <c r="D368" s="77"/>
      <c r="E368" s="74"/>
      <c r="F368" s="74"/>
      <c r="G368" s="76"/>
      <c r="H368" s="72" t="str">
        <f>IF(Tableau1[[#This Row],[Régime d''utilisation (Quotidien ? Oui ou Non)]]="Oui","Oui","Non")</f>
        <v>Non</v>
      </c>
      <c r="I368" s="72" t="str">
        <f>IF(Tableau1[[#This Row],[Régime d''utilisation (Quotidien ? Oui ou Non)]]="Oui","Oui","Non")</f>
        <v>Non</v>
      </c>
      <c r="J368" s="72" t="str">
        <f>IF(Tableau1[[#This Row],[Régime d''utilisation (Quotidien ? Oui ou Non)]]="Oui","Oui","Non")</f>
        <v>Non</v>
      </c>
      <c r="K368" s="72" t="str">
        <f>IF(Tableau1[[#This Row],[Régime d''utilisation (Quotidien ? Oui ou Non)]]="Oui","Oui","Non")</f>
        <v>Non</v>
      </c>
      <c r="L368" s="72" t="str">
        <f>IF(Tableau1[[#This Row],[Régime d''utilisation (Quotidien ? Oui ou Non)]]="Oui","Oui","Non")</f>
        <v>Non</v>
      </c>
      <c r="M368" s="72" t="str">
        <f>IF(Tableau1[[#This Row],[Régime d''utilisation (Quotidien ? Oui ou Non)]]="Oui","Oui","Non")</f>
        <v>Non</v>
      </c>
      <c r="N368" s="72" t="str">
        <f>IF(Tableau1[[#This Row],[Régime d''utilisation (Quotidien ? Oui ou Non)]]="Oui","Oui","Non")</f>
        <v>Non</v>
      </c>
      <c r="O368" s="72" t="str">
        <f>IF(Tableau1[[#This Row],[Régime d''utilisation (Quotidien ? Oui ou Non)]]="Oui","Oui","Non")</f>
        <v>Non</v>
      </c>
      <c r="P368" s="76"/>
      <c r="Q368" s="76"/>
      <c r="R368" s="76"/>
      <c r="S368" s="52" t="str">
        <f t="shared" si="15"/>
        <v>Compris entre 00h00 et 5h00</v>
      </c>
      <c r="T368" s="76"/>
      <c r="U368" s="53" t="str">
        <f t="shared" si="16"/>
        <v>Voyageur</v>
      </c>
      <c r="V368" s="76"/>
      <c r="W368" s="76"/>
      <c r="X368" s="76"/>
      <c r="Y368" s="76"/>
      <c r="Z368" s="76"/>
      <c r="AA368" s="76"/>
      <c r="AB368" s="53">
        <f>400</f>
        <v>400</v>
      </c>
      <c r="AC368" s="78" t="str">
        <f>IF(Tableau1[[#This Row],[Type de réponse]]='Paramètre (masquer)'!$A$10,Tableau1[[#This Row],[Période de début *]],"")</f>
        <v/>
      </c>
      <c r="AD368" s="78" t="str">
        <f>IF(Tableau1[[#This Row],[Type de réponse]]='Paramètre (masquer)'!$A$10,Tableau1[[#This Row],[Période de fin *]],"")</f>
        <v/>
      </c>
      <c r="AE368" s="78" t="str">
        <f>IF(Tableau1[[#This Row],[Type de réponse]]='Paramètre (masquer)'!$A$10,Tableau1[[#This Row],[Nuit
LU/MA]],"")</f>
        <v/>
      </c>
      <c r="AF368" s="78" t="str">
        <f>IF(Tableau1[[#This Row],[Type de réponse]]='Paramètre (masquer)'!$A$10,Tableau1[[#This Row],[Nuit
MA/ME]],"")</f>
        <v/>
      </c>
      <c r="AG368" s="78" t="str">
        <f>IF(Tableau1[[#This Row],[Type de réponse]]='Paramètre (masquer)'!$A$10,Tableau1[[#This Row],[Nuit
ME/JE]],"")</f>
        <v/>
      </c>
      <c r="AH368" s="78" t="str">
        <f>IF(Tableau1[[#This Row],[Type de réponse]]='Paramètre (masquer)'!$A$10,Tableau1[[#This Row],[Nuit JE/VE]],"")</f>
        <v/>
      </c>
      <c r="AI368" s="78" t="str">
        <f>IF(Tableau1[[#This Row],[Type de réponse]]='Paramètre (masquer)'!$A$10,Tableau1[[#This Row],[Nuit
VE/SA]],"")</f>
        <v/>
      </c>
      <c r="AJ368" s="78" t="str">
        <f>IF(Tableau1[[#This Row],[Type de réponse]]='Paramètre (masquer)'!$A$10,Tableau1[[#This Row],[Nuit
SA/DI]],"")</f>
        <v/>
      </c>
      <c r="AK368" s="78" t="str">
        <f>IF(Tableau1[[#This Row],[Type de réponse]]='Paramètre (masquer)'!$A$10,Tableau1[[#This Row],[Nuit
DI/LU]],"")</f>
        <v/>
      </c>
      <c r="AL368" s="76" t="str">
        <f>IF(Tableau1[[#This Row],[Nuit
LU /MA]]="Oui",0,IF(Tableau1[[#This Row],[Nuit
LU /MA]]="Non",1,""))</f>
        <v/>
      </c>
      <c r="AM368" s="76" t="str">
        <f>IF(Tableau1[[#This Row],[Nuit
MA/ ME]]="Oui",0,IF(Tableau1[[#This Row],[Nuit
MA/ ME]]="Non",1,""))</f>
        <v/>
      </c>
      <c r="AN368" s="76" t="str">
        <f>IF(Tableau1[[#This Row],[Nuit
ME/ JE]]="Oui",0,IF(Tableau1[[#This Row],[Nuit
ME/ JE]]="Non",1,""))</f>
        <v/>
      </c>
      <c r="AO368" s="76" t="str">
        <f>IF(Tableau1[[#This Row],[Nuit JE/ VE]]="Oui",0,IF(Tableau1[[#This Row],[Nuit JE/ VE]]="Non",1,""))</f>
        <v/>
      </c>
      <c r="AP368" s="76" t="str">
        <f>IF(Tableau1[[#This Row],[Nuit
VE/ SA]]="Oui",0,IF(Tableau1[[#This Row],[Nuit
VE/ SA]]="Non",1,""))</f>
        <v/>
      </c>
      <c r="AQ368" s="76" t="str">
        <f>IF(Tableau1[[#This Row],[Nuit
SA/ DI]]="Oui",0,IF(Tableau1[[#This Row],[Nuit
SA/ DI]]="Non",1,""))</f>
        <v/>
      </c>
      <c r="AR368" s="76" t="str">
        <f>IF(Tableau1[[#This Row],[Nuit
DI/ LU]]="Oui",0,IF(Tableau1[[#This Row],[Nuit
DI/ LU]]="Non",1,""))</f>
        <v/>
      </c>
      <c r="AS368" s="76" t="str">
        <f>IF(Tableau1[[#This Row],[Type de réponse]]='Paramètre (masquer)'!$A$10,Tableau1[[#This Row],[FE]],"")</f>
        <v/>
      </c>
      <c r="AT368" s="76" t="str">
        <f>_xlfn.CONCAT(Tableau1[[#This Row],[LUN]:[DIM]])</f>
        <v/>
      </c>
      <c r="AU368" s="79"/>
      <c r="AV3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8" s="76" t="e">
        <f>Tableau1[[#This Row],[Nbre de nuits sur la période]]*Tableau1[[#This Row],[Nombre de train accédant / nuit *]]</f>
        <v>#VALUE!</v>
      </c>
      <c r="AY368" s="76" t="e">
        <f>Tableau1[[#This Row],[Uo voies - nuit]]*((59*400/1000)+5)</f>
        <v>#VALUE!</v>
      </c>
    </row>
    <row r="369" spans="1:51" ht="15.75">
      <c r="A369" s="51">
        <f t="shared" si="17"/>
        <v>356</v>
      </c>
      <c r="B369" s="85"/>
      <c r="C369" s="52" t="str">
        <f>IFERROR(VLOOKUP(Tableau1[[#This Row],[Site *
Un fichier Excel par DT]],Tableau7[[#All],[Nom de la gare]:[EIC]],5,FALSE),"")</f>
        <v/>
      </c>
      <c r="D369" s="77"/>
      <c r="E369" s="74"/>
      <c r="F369" s="74"/>
      <c r="G369" s="76"/>
      <c r="H369" s="72" t="str">
        <f>IF(Tableau1[[#This Row],[Régime d''utilisation (Quotidien ? Oui ou Non)]]="Oui","Oui","Non")</f>
        <v>Non</v>
      </c>
      <c r="I369" s="72" t="str">
        <f>IF(Tableau1[[#This Row],[Régime d''utilisation (Quotidien ? Oui ou Non)]]="Oui","Oui","Non")</f>
        <v>Non</v>
      </c>
      <c r="J369" s="72" t="str">
        <f>IF(Tableau1[[#This Row],[Régime d''utilisation (Quotidien ? Oui ou Non)]]="Oui","Oui","Non")</f>
        <v>Non</v>
      </c>
      <c r="K369" s="72" t="str">
        <f>IF(Tableau1[[#This Row],[Régime d''utilisation (Quotidien ? Oui ou Non)]]="Oui","Oui","Non")</f>
        <v>Non</v>
      </c>
      <c r="L369" s="72" t="str">
        <f>IF(Tableau1[[#This Row],[Régime d''utilisation (Quotidien ? Oui ou Non)]]="Oui","Oui","Non")</f>
        <v>Non</v>
      </c>
      <c r="M369" s="72" t="str">
        <f>IF(Tableau1[[#This Row],[Régime d''utilisation (Quotidien ? Oui ou Non)]]="Oui","Oui","Non")</f>
        <v>Non</v>
      </c>
      <c r="N369" s="72" t="str">
        <f>IF(Tableau1[[#This Row],[Régime d''utilisation (Quotidien ? Oui ou Non)]]="Oui","Oui","Non")</f>
        <v>Non</v>
      </c>
      <c r="O369" s="72" t="str">
        <f>IF(Tableau1[[#This Row],[Régime d''utilisation (Quotidien ? Oui ou Non)]]="Oui","Oui","Non")</f>
        <v>Non</v>
      </c>
      <c r="P369" s="76"/>
      <c r="Q369" s="76"/>
      <c r="R369" s="76"/>
      <c r="S369" s="52" t="str">
        <f t="shared" si="15"/>
        <v>Compris entre 00h00 et 5h00</v>
      </c>
      <c r="T369" s="76"/>
      <c r="U369" s="53" t="str">
        <f t="shared" si="16"/>
        <v>Voyageur</v>
      </c>
      <c r="V369" s="76"/>
      <c r="W369" s="76"/>
      <c r="X369" s="76"/>
      <c r="Y369" s="76"/>
      <c r="Z369" s="76"/>
      <c r="AA369" s="76"/>
      <c r="AB369" s="53">
        <f>400</f>
        <v>400</v>
      </c>
      <c r="AC369" s="78" t="str">
        <f>IF(Tableau1[[#This Row],[Type de réponse]]='Paramètre (masquer)'!$A$10,Tableau1[[#This Row],[Période de début *]],"")</f>
        <v/>
      </c>
      <c r="AD369" s="78" t="str">
        <f>IF(Tableau1[[#This Row],[Type de réponse]]='Paramètre (masquer)'!$A$10,Tableau1[[#This Row],[Période de fin *]],"")</f>
        <v/>
      </c>
      <c r="AE369" s="78" t="str">
        <f>IF(Tableau1[[#This Row],[Type de réponse]]='Paramètre (masquer)'!$A$10,Tableau1[[#This Row],[Nuit
LU/MA]],"")</f>
        <v/>
      </c>
      <c r="AF369" s="78" t="str">
        <f>IF(Tableau1[[#This Row],[Type de réponse]]='Paramètre (masquer)'!$A$10,Tableau1[[#This Row],[Nuit
MA/ME]],"")</f>
        <v/>
      </c>
      <c r="AG369" s="78" t="str">
        <f>IF(Tableau1[[#This Row],[Type de réponse]]='Paramètre (masquer)'!$A$10,Tableau1[[#This Row],[Nuit
ME/JE]],"")</f>
        <v/>
      </c>
      <c r="AH369" s="78" t="str">
        <f>IF(Tableau1[[#This Row],[Type de réponse]]='Paramètre (masquer)'!$A$10,Tableau1[[#This Row],[Nuit JE/VE]],"")</f>
        <v/>
      </c>
      <c r="AI369" s="78" t="str">
        <f>IF(Tableau1[[#This Row],[Type de réponse]]='Paramètre (masquer)'!$A$10,Tableau1[[#This Row],[Nuit
VE/SA]],"")</f>
        <v/>
      </c>
      <c r="AJ369" s="78" t="str">
        <f>IF(Tableau1[[#This Row],[Type de réponse]]='Paramètre (masquer)'!$A$10,Tableau1[[#This Row],[Nuit
SA/DI]],"")</f>
        <v/>
      </c>
      <c r="AK369" s="78" t="str">
        <f>IF(Tableau1[[#This Row],[Type de réponse]]='Paramètre (masquer)'!$A$10,Tableau1[[#This Row],[Nuit
DI/LU]],"")</f>
        <v/>
      </c>
      <c r="AL369" s="76" t="str">
        <f>IF(Tableau1[[#This Row],[Nuit
LU /MA]]="Oui",0,IF(Tableau1[[#This Row],[Nuit
LU /MA]]="Non",1,""))</f>
        <v/>
      </c>
      <c r="AM369" s="76" t="str">
        <f>IF(Tableau1[[#This Row],[Nuit
MA/ ME]]="Oui",0,IF(Tableau1[[#This Row],[Nuit
MA/ ME]]="Non",1,""))</f>
        <v/>
      </c>
      <c r="AN369" s="76" t="str">
        <f>IF(Tableau1[[#This Row],[Nuit
ME/ JE]]="Oui",0,IF(Tableau1[[#This Row],[Nuit
ME/ JE]]="Non",1,""))</f>
        <v/>
      </c>
      <c r="AO369" s="76" t="str">
        <f>IF(Tableau1[[#This Row],[Nuit JE/ VE]]="Oui",0,IF(Tableau1[[#This Row],[Nuit JE/ VE]]="Non",1,""))</f>
        <v/>
      </c>
      <c r="AP369" s="76" t="str">
        <f>IF(Tableau1[[#This Row],[Nuit
VE/ SA]]="Oui",0,IF(Tableau1[[#This Row],[Nuit
VE/ SA]]="Non",1,""))</f>
        <v/>
      </c>
      <c r="AQ369" s="76" t="str">
        <f>IF(Tableau1[[#This Row],[Nuit
SA/ DI]]="Oui",0,IF(Tableau1[[#This Row],[Nuit
SA/ DI]]="Non",1,""))</f>
        <v/>
      </c>
      <c r="AR369" s="76" t="str">
        <f>IF(Tableau1[[#This Row],[Nuit
DI/ LU]]="Oui",0,IF(Tableau1[[#This Row],[Nuit
DI/ LU]]="Non",1,""))</f>
        <v/>
      </c>
      <c r="AS369" s="76" t="str">
        <f>IF(Tableau1[[#This Row],[Type de réponse]]='Paramètre (masquer)'!$A$10,Tableau1[[#This Row],[FE]],"")</f>
        <v/>
      </c>
      <c r="AT369" s="76" t="str">
        <f>_xlfn.CONCAT(Tableau1[[#This Row],[LUN]:[DIM]])</f>
        <v/>
      </c>
      <c r="AU369" s="79"/>
      <c r="AV3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9" s="76" t="e">
        <f>Tableau1[[#This Row],[Nbre de nuits sur la période]]*Tableau1[[#This Row],[Nombre de train accédant / nuit *]]</f>
        <v>#VALUE!</v>
      </c>
      <c r="AY369" s="76" t="e">
        <f>Tableau1[[#This Row],[Uo voies - nuit]]*((59*400/1000)+5)</f>
        <v>#VALUE!</v>
      </c>
    </row>
    <row r="370" spans="1:51" ht="15.75">
      <c r="A370" s="51">
        <f t="shared" si="17"/>
        <v>357</v>
      </c>
      <c r="B370" s="85"/>
      <c r="C370" s="52" t="str">
        <f>IFERROR(VLOOKUP(Tableau1[[#This Row],[Site *
Un fichier Excel par DT]],Tableau7[[#All],[Nom de la gare]:[EIC]],5,FALSE),"")</f>
        <v/>
      </c>
      <c r="D370" s="77"/>
      <c r="E370" s="74"/>
      <c r="F370" s="74"/>
      <c r="G370" s="76"/>
      <c r="H370" s="72" t="str">
        <f>IF(Tableau1[[#This Row],[Régime d''utilisation (Quotidien ? Oui ou Non)]]="Oui","Oui","Non")</f>
        <v>Non</v>
      </c>
      <c r="I370" s="72" t="str">
        <f>IF(Tableau1[[#This Row],[Régime d''utilisation (Quotidien ? Oui ou Non)]]="Oui","Oui","Non")</f>
        <v>Non</v>
      </c>
      <c r="J370" s="72" t="str">
        <f>IF(Tableau1[[#This Row],[Régime d''utilisation (Quotidien ? Oui ou Non)]]="Oui","Oui","Non")</f>
        <v>Non</v>
      </c>
      <c r="K370" s="72" t="str">
        <f>IF(Tableau1[[#This Row],[Régime d''utilisation (Quotidien ? Oui ou Non)]]="Oui","Oui","Non")</f>
        <v>Non</v>
      </c>
      <c r="L370" s="72" t="str">
        <f>IF(Tableau1[[#This Row],[Régime d''utilisation (Quotidien ? Oui ou Non)]]="Oui","Oui","Non")</f>
        <v>Non</v>
      </c>
      <c r="M370" s="72" t="str">
        <f>IF(Tableau1[[#This Row],[Régime d''utilisation (Quotidien ? Oui ou Non)]]="Oui","Oui","Non")</f>
        <v>Non</v>
      </c>
      <c r="N370" s="72" t="str">
        <f>IF(Tableau1[[#This Row],[Régime d''utilisation (Quotidien ? Oui ou Non)]]="Oui","Oui","Non")</f>
        <v>Non</v>
      </c>
      <c r="O370" s="72" t="str">
        <f>IF(Tableau1[[#This Row],[Régime d''utilisation (Quotidien ? Oui ou Non)]]="Oui","Oui","Non")</f>
        <v>Non</v>
      </c>
      <c r="P370" s="76"/>
      <c r="Q370" s="76"/>
      <c r="R370" s="76"/>
      <c r="S370" s="52" t="str">
        <f t="shared" si="15"/>
        <v>Compris entre 00h00 et 5h00</v>
      </c>
      <c r="T370" s="76"/>
      <c r="U370" s="53" t="str">
        <f t="shared" si="16"/>
        <v>Voyageur</v>
      </c>
      <c r="V370" s="76"/>
      <c r="W370" s="76"/>
      <c r="X370" s="76"/>
      <c r="Y370" s="76"/>
      <c r="Z370" s="76"/>
      <c r="AA370" s="76"/>
      <c r="AB370" s="53">
        <f>400</f>
        <v>400</v>
      </c>
      <c r="AC370" s="78" t="str">
        <f>IF(Tableau1[[#This Row],[Type de réponse]]='Paramètre (masquer)'!$A$10,Tableau1[[#This Row],[Période de début *]],"")</f>
        <v/>
      </c>
      <c r="AD370" s="78" t="str">
        <f>IF(Tableau1[[#This Row],[Type de réponse]]='Paramètre (masquer)'!$A$10,Tableau1[[#This Row],[Période de fin *]],"")</f>
        <v/>
      </c>
      <c r="AE370" s="78" t="str">
        <f>IF(Tableau1[[#This Row],[Type de réponse]]='Paramètre (masquer)'!$A$10,Tableau1[[#This Row],[Nuit
LU/MA]],"")</f>
        <v/>
      </c>
      <c r="AF370" s="78" t="str">
        <f>IF(Tableau1[[#This Row],[Type de réponse]]='Paramètre (masquer)'!$A$10,Tableau1[[#This Row],[Nuit
MA/ME]],"")</f>
        <v/>
      </c>
      <c r="AG370" s="78" t="str">
        <f>IF(Tableau1[[#This Row],[Type de réponse]]='Paramètre (masquer)'!$A$10,Tableau1[[#This Row],[Nuit
ME/JE]],"")</f>
        <v/>
      </c>
      <c r="AH370" s="78" t="str">
        <f>IF(Tableau1[[#This Row],[Type de réponse]]='Paramètre (masquer)'!$A$10,Tableau1[[#This Row],[Nuit JE/VE]],"")</f>
        <v/>
      </c>
      <c r="AI370" s="78" t="str">
        <f>IF(Tableau1[[#This Row],[Type de réponse]]='Paramètre (masquer)'!$A$10,Tableau1[[#This Row],[Nuit
VE/SA]],"")</f>
        <v/>
      </c>
      <c r="AJ370" s="78" t="str">
        <f>IF(Tableau1[[#This Row],[Type de réponse]]='Paramètre (masquer)'!$A$10,Tableau1[[#This Row],[Nuit
SA/DI]],"")</f>
        <v/>
      </c>
      <c r="AK370" s="78" t="str">
        <f>IF(Tableau1[[#This Row],[Type de réponse]]='Paramètre (masquer)'!$A$10,Tableau1[[#This Row],[Nuit
DI/LU]],"")</f>
        <v/>
      </c>
      <c r="AL370" s="76" t="str">
        <f>IF(Tableau1[[#This Row],[Nuit
LU /MA]]="Oui",0,IF(Tableau1[[#This Row],[Nuit
LU /MA]]="Non",1,""))</f>
        <v/>
      </c>
      <c r="AM370" s="76" t="str">
        <f>IF(Tableau1[[#This Row],[Nuit
MA/ ME]]="Oui",0,IF(Tableau1[[#This Row],[Nuit
MA/ ME]]="Non",1,""))</f>
        <v/>
      </c>
      <c r="AN370" s="76" t="str">
        <f>IF(Tableau1[[#This Row],[Nuit
ME/ JE]]="Oui",0,IF(Tableau1[[#This Row],[Nuit
ME/ JE]]="Non",1,""))</f>
        <v/>
      </c>
      <c r="AO370" s="76" t="str">
        <f>IF(Tableau1[[#This Row],[Nuit JE/ VE]]="Oui",0,IF(Tableau1[[#This Row],[Nuit JE/ VE]]="Non",1,""))</f>
        <v/>
      </c>
      <c r="AP370" s="76" t="str">
        <f>IF(Tableau1[[#This Row],[Nuit
VE/ SA]]="Oui",0,IF(Tableau1[[#This Row],[Nuit
VE/ SA]]="Non",1,""))</f>
        <v/>
      </c>
      <c r="AQ370" s="76" t="str">
        <f>IF(Tableau1[[#This Row],[Nuit
SA/ DI]]="Oui",0,IF(Tableau1[[#This Row],[Nuit
SA/ DI]]="Non",1,""))</f>
        <v/>
      </c>
      <c r="AR370" s="76" t="str">
        <f>IF(Tableau1[[#This Row],[Nuit
DI/ LU]]="Oui",0,IF(Tableau1[[#This Row],[Nuit
DI/ LU]]="Non",1,""))</f>
        <v/>
      </c>
      <c r="AS370" s="76" t="str">
        <f>IF(Tableau1[[#This Row],[Type de réponse]]='Paramètre (masquer)'!$A$10,Tableau1[[#This Row],[FE]],"")</f>
        <v/>
      </c>
      <c r="AT370" s="76" t="str">
        <f>_xlfn.CONCAT(Tableau1[[#This Row],[LUN]:[DIM]])</f>
        <v/>
      </c>
      <c r="AU370" s="79"/>
      <c r="AV3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0" s="76" t="e">
        <f>Tableau1[[#This Row],[Nbre de nuits sur la période]]*Tableau1[[#This Row],[Nombre de train accédant / nuit *]]</f>
        <v>#VALUE!</v>
      </c>
      <c r="AY370" s="76" t="e">
        <f>Tableau1[[#This Row],[Uo voies - nuit]]*((59*400/1000)+5)</f>
        <v>#VALUE!</v>
      </c>
    </row>
    <row r="371" spans="1:51" ht="15.75">
      <c r="A371" s="51">
        <f t="shared" si="17"/>
        <v>358</v>
      </c>
      <c r="B371" s="85"/>
      <c r="C371" s="52" t="str">
        <f>IFERROR(VLOOKUP(Tableau1[[#This Row],[Site *
Un fichier Excel par DT]],Tableau7[[#All],[Nom de la gare]:[EIC]],5,FALSE),"")</f>
        <v/>
      </c>
      <c r="D371" s="77"/>
      <c r="E371" s="74"/>
      <c r="F371" s="74"/>
      <c r="G371" s="76"/>
      <c r="H371" s="72" t="str">
        <f>IF(Tableau1[[#This Row],[Régime d''utilisation (Quotidien ? Oui ou Non)]]="Oui","Oui","Non")</f>
        <v>Non</v>
      </c>
      <c r="I371" s="72" t="str">
        <f>IF(Tableau1[[#This Row],[Régime d''utilisation (Quotidien ? Oui ou Non)]]="Oui","Oui","Non")</f>
        <v>Non</v>
      </c>
      <c r="J371" s="72" t="str">
        <f>IF(Tableau1[[#This Row],[Régime d''utilisation (Quotidien ? Oui ou Non)]]="Oui","Oui","Non")</f>
        <v>Non</v>
      </c>
      <c r="K371" s="72" t="str">
        <f>IF(Tableau1[[#This Row],[Régime d''utilisation (Quotidien ? Oui ou Non)]]="Oui","Oui","Non")</f>
        <v>Non</v>
      </c>
      <c r="L371" s="72" t="str">
        <f>IF(Tableau1[[#This Row],[Régime d''utilisation (Quotidien ? Oui ou Non)]]="Oui","Oui","Non")</f>
        <v>Non</v>
      </c>
      <c r="M371" s="72" t="str">
        <f>IF(Tableau1[[#This Row],[Régime d''utilisation (Quotidien ? Oui ou Non)]]="Oui","Oui","Non")</f>
        <v>Non</v>
      </c>
      <c r="N371" s="72" t="str">
        <f>IF(Tableau1[[#This Row],[Régime d''utilisation (Quotidien ? Oui ou Non)]]="Oui","Oui","Non")</f>
        <v>Non</v>
      </c>
      <c r="O371" s="72" t="str">
        <f>IF(Tableau1[[#This Row],[Régime d''utilisation (Quotidien ? Oui ou Non)]]="Oui","Oui","Non")</f>
        <v>Non</v>
      </c>
      <c r="P371" s="76"/>
      <c r="Q371" s="76"/>
      <c r="R371" s="76"/>
      <c r="S371" s="52" t="str">
        <f t="shared" si="15"/>
        <v>Compris entre 00h00 et 5h00</v>
      </c>
      <c r="T371" s="76"/>
      <c r="U371" s="53" t="str">
        <f t="shared" si="16"/>
        <v>Voyageur</v>
      </c>
      <c r="V371" s="76"/>
      <c r="W371" s="76"/>
      <c r="X371" s="76"/>
      <c r="Y371" s="76"/>
      <c r="Z371" s="76"/>
      <c r="AA371" s="76"/>
      <c r="AB371" s="53">
        <f>400</f>
        <v>400</v>
      </c>
      <c r="AC371" s="78" t="str">
        <f>IF(Tableau1[[#This Row],[Type de réponse]]='Paramètre (masquer)'!$A$10,Tableau1[[#This Row],[Période de début *]],"")</f>
        <v/>
      </c>
      <c r="AD371" s="78" t="str">
        <f>IF(Tableau1[[#This Row],[Type de réponse]]='Paramètre (masquer)'!$A$10,Tableau1[[#This Row],[Période de fin *]],"")</f>
        <v/>
      </c>
      <c r="AE371" s="78" t="str">
        <f>IF(Tableau1[[#This Row],[Type de réponse]]='Paramètre (masquer)'!$A$10,Tableau1[[#This Row],[Nuit
LU/MA]],"")</f>
        <v/>
      </c>
      <c r="AF371" s="78" t="str">
        <f>IF(Tableau1[[#This Row],[Type de réponse]]='Paramètre (masquer)'!$A$10,Tableau1[[#This Row],[Nuit
MA/ME]],"")</f>
        <v/>
      </c>
      <c r="AG371" s="78" t="str">
        <f>IF(Tableau1[[#This Row],[Type de réponse]]='Paramètre (masquer)'!$A$10,Tableau1[[#This Row],[Nuit
ME/JE]],"")</f>
        <v/>
      </c>
      <c r="AH371" s="78" t="str">
        <f>IF(Tableau1[[#This Row],[Type de réponse]]='Paramètre (masquer)'!$A$10,Tableau1[[#This Row],[Nuit JE/VE]],"")</f>
        <v/>
      </c>
      <c r="AI371" s="78" t="str">
        <f>IF(Tableau1[[#This Row],[Type de réponse]]='Paramètre (masquer)'!$A$10,Tableau1[[#This Row],[Nuit
VE/SA]],"")</f>
        <v/>
      </c>
      <c r="AJ371" s="78" t="str">
        <f>IF(Tableau1[[#This Row],[Type de réponse]]='Paramètre (masquer)'!$A$10,Tableau1[[#This Row],[Nuit
SA/DI]],"")</f>
        <v/>
      </c>
      <c r="AK371" s="78" t="str">
        <f>IF(Tableau1[[#This Row],[Type de réponse]]='Paramètre (masquer)'!$A$10,Tableau1[[#This Row],[Nuit
DI/LU]],"")</f>
        <v/>
      </c>
      <c r="AL371" s="76" t="str">
        <f>IF(Tableau1[[#This Row],[Nuit
LU /MA]]="Oui",0,IF(Tableau1[[#This Row],[Nuit
LU /MA]]="Non",1,""))</f>
        <v/>
      </c>
      <c r="AM371" s="76" t="str">
        <f>IF(Tableau1[[#This Row],[Nuit
MA/ ME]]="Oui",0,IF(Tableau1[[#This Row],[Nuit
MA/ ME]]="Non",1,""))</f>
        <v/>
      </c>
      <c r="AN371" s="76" t="str">
        <f>IF(Tableau1[[#This Row],[Nuit
ME/ JE]]="Oui",0,IF(Tableau1[[#This Row],[Nuit
ME/ JE]]="Non",1,""))</f>
        <v/>
      </c>
      <c r="AO371" s="76" t="str">
        <f>IF(Tableau1[[#This Row],[Nuit JE/ VE]]="Oui",0,IF(Tableau1[[#This Row],[Nuit JE/ VE]]="Non",1,""))</f>
        <v/>
      </c>
      <c r="AP371" s="76" t="str">
        <f>IF(Tableau1[[#This Row],[Nuit
VE/ SA]]="Oui",0,IF(Tableau1[[#This Row],[Nuit
VE/ SA]]="Non",1,""))</f>
        <v/>
      </c>
      <c r="AQ371" s="76" t="str">
        <f>IF(Tableau1[[#This Row],[Nuit
SA/ DI]]="Oui",0,IF(Tableau1[[#This Row],[Nuit
SA/ DI]]="Non",1,""))</f>
        <v/>
      </c>
      <c r="AR371" s="76" t="str">
        <f>IF(Tableau1[[#This Row],[Nuit
DI/ LU]]="Oui",0,IF(Tableau1[[#This Row],[Nuit
DI/ LU]]="Non",1,""))</f>
        <v/>
      </c>
      <c r="AS371" s="76" t="str">
        <f>IF(Tableau1[[#This Row],[Type de réponse]]='Paramètre (masquer)'!$A$10,Tableau1[[#This Row],[FE]],"")</f>
        <v/>
      </c>
      <c r="AT371" s="76" t="str">
        <f>_xlfn.CONCAT(Tableau1[[#This Row],[LUN]:[DIM]])</f>
        <v/>
      </c>
      <c r="AU371" s="79"/>
      <c r="AV3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1" s="76" t="e">
        <f>Tableau1[[#This Row],[Nbre de nuits sur la période]]*Tableau1[[#This Row],[Nombre de train accédant / nuit *]]</f>
        <v>#VALUE!</v>
      </c>
      <c r="AY371" s="76" t="e">
        <f>Tableau1[[#This Row],[Uo voies - nuit]]*((59*400/1000)+5)</f>
        <v>#VALUE!</v>
      </c>
    </row>
    <row r="372" spans="1:51" ht="15.75">
      <c r="A372" s="51">
        <f t="shared" si="17"/>
        <v>359</v>
      </c>
      <c r="B372" s="85"/>
      <c r="C372" s="52" t="str">
        <f>IFERROR(VLOOKUP(Tableau1[[#This Row],[Site *
Un fichier Excel par DT]],Tableau7[[#All],[Nom de la gare]:[EIC]],5,FALSE),"")</f>
        <v/>
      </c>
      <c r="D372" s="77"/>
      <c r="E372" s="74"/>
      <c r="F372" s="74"/>
      <c r="G372" s="76"/>
      <c r="H372" s="72" t="str">
        <f>IF(Tableau1[[#This Row],[Régime d''utilisation (Quotidien ? Oui ou Non)]]="Oui","Oui","Non")</f>
        <v>Non</v>
      </c>
      <c r="I372" s="72" t="str">
        <f>IF(Tableau1[[#This Row],[Régime d''utilisation (Quotidien ? Oui ou Non)]]="Oui","Oui","Non")</f>
        <v>Non</v>
      </c>
      <c r="J372" s="72" t="str">
        <f>IF(Tableau1[[#This Row],[Régime d''utilisation (Quotidien ? Oui ou Non)]]="Oui","Oui","Non")</f>
        <v>Non</v>
      </c>
      <c r="K372" s="72" t="str">
        <f>IF(Tableau1[[#This Row],[Régime d''utilisation (Quotidien ? Oui ou Non)]]="Oui","Oui","Non")</f>
        <v>Non</v>
      </c>
      <c r="L372" s="72" t="str">
        <f>IF(Tableau1[[#This Row],[Régime d''utilisation (Quotidien ? Oui ou Non)]]="Oui","Oui","Non")</f>
        <v>Non</v>
      </c>
      <c r="M372" s="72" t="str">
        <f>IF(Tableau1[[#This Row],[Régime d''utilisation (Quotidien ? Oui ou Non)]]="Oui","Oui","Non")</f>
        <v>Non</v>
      </c>
      <c r="N372" s="72" t="str">
        <f>IF(Tableau1[[#This Row],[Régime d''utilisation (Quotidien ? Oui ou Non)]]="Oui","Oui","Non")</f>
        <v>Non</v>
      </c>
      <c r="O372" s="72" t="str">
        <f>IF(Tableau1[[#This Row],[Régime d''utilisation (Quotidien ? Oui ou Non)]]="Oui","Oui","Non")</f>
        <v>Non</v>
      </c>
      <c r="P372" s="76"/>
      <c r="Q372" s="76"/>
      <c r="R372" s="76"/>
      <c r="S372" s="52" t="str">
        <f t="shared" si="15"/>
        <v>Compris entre 00h00 et 5h00</v>
      </c>
      <c r="T372" s="76"/>
      <c r="U372" s="53" t="str">
        <f t="shared" si="16"/>
        <v>Voyageur</v>
      </c>
      <c r="V372" s="76"/>
      <c r="W372" s="76"/>
      <c r="X372" s="76"/>
      <c r="Y372" s="76"/>
      <c r="Z372" s="76"/>
      <c r="AA372" s="76"/>
      <c r="AB372" s="53">
        <f>400</f>
        <v>400</v>
      </c>
      <c r="AC372" s="78" t="str">
        <f>IF(Tableau1[[#This Row],[Type de réponse]]='Paramètre (masquer)'!$A$10,Tableau1[[#This Row],[Période de début *]],"")</f>
        <v/>
      </c>
      <c r="AD372" s="78" t="str">
        <f>IF(Tableau1[[#This Row],[Type de réponse]]='Paramètre (masquer)'!$A$10,Tableau1[[#This Row],[Période de fin *]],"")</f>
        <v/>
      </c>
      <c r="AE372" s="78" t="str">
        <f>IF(Tableau1[[#This Row],[Type de réponse]]='Paramètre (masquer)'!$A$10,Tableau1[[#This Row],[Nuit
LU/MA]],"")</f>
        <v/>
      </c>
      <c r="AF372" s="78" t="str">
        <f>IF(Tableau1[[#This Row],[Type de réponse]]='Paramètre (masquer)'!$A$10,Tableau1[[#This Row],[Nuit
MA/ME]],"")</f>
        <v/>
      </c>
      <c r="AG372" s="78" t="str">
        <f>IF(Tableau1[[#This Row],[Type de réponse]]='Paramètre (masquer)'!$A$10,Tableau1[[#This Row],[Nuit
ME/JE]],"")</f>
        <v/>
      </c>
      <c r="AH372" s="78" t="str">
        <f>IF(Tableau1[[#This Row],[Type de réponse]]='Paramètre (masquer)'!$A$10,Tableau1[[#This Row],[Nuit JE/VE]],"")</f>
        <v/>
      </c>
      <c r="AI372" s="78" t="str">
        <f>IF(Tableau1[[#This Row],[Type de réponse]]='Paramètre (masquer)'!$A$10,Tableau1[[#This Row],[Nuit
VE/SA]],"")</f>
        <v/>
      </c>
      <c r="AJ372" s="78" t="str">
        <f>IF(Tableau1[[#This Row],[Type de réponse]]='Paramètre (masquer)'!$A$10,Tableau1[[#This Row],[Nuit
SA/DI]],"")</f>
        <v/>
      </c>
      <c r="AK372" s="78" t="str">
        <f>IF(Tableau1[[#This Row],[Type de réponse]]='Paramètre (masquer)'!$A$10,Tableau1[[#This Row],[Nuit
DI/LU]],"")</f>
        <v/>
      </c>
      <c r="AL372" s="76" t="str">
        <f>IF(Tableau1[[#This Row],[Nuit
LU /MA]]="Oui",0,IF(Tableau1[[#This Row],[Nuit
LU /MA]]="Non",1,""))</f>
        <v/>
      </c>
      <c r="AM372" s="76" t="str">
        <f>IF(Tableau1[[#This Row],[Nuit
MA/ ME]]="Oui",0,IF(Tableau1[[#This Row],[Nuit
MA/ ME]]="Non",1,""))</f>
        <v/>
      </c>
      <c r="AN372" s="76" t="str">
        <f>IF(Tableau1[[#This Row],[Nuit
ME/ JE]]="Oui",0,IF(Tableau1[[#This Row],[Nuit
ME/ JE]]="Non",1,""))</f>
        <v/>
      </c>
      <c r="AO372" s="76" t="str">
        <f>IF(Tableau1[[#This Row],[Nuit JE/ VE]]="Oui",0,IF(Tableau1[[#This Row],[Nuit JE/ VE]]="Non",1,""))</f>
        <v/>
      </c>
      <c r="AP372" s="76" t="str">
        <f>IF(Tableau1[[#This Row],[Nuit
VE/ SA]]="Oui",0,IF(Tableau1[[#This Row],[Nuit
VE/ SA]]="Non",1,""))</f>
        <v/>
      </c>
      <c r="AQ372" s="76" t="str">
        <f>IF(Tableau1[[#This Row],[Nuit
SA/ DI]]="Oui",0,IF(Tableau1[[#This Row],[Nuit
SA/ DI]]="Non",1,""))</f>
        <v/>
      </c>
      <c r="AR372" s="76" t="str">
        <f>IF(Tableau1[[#This Row],[Nuit
DI/ LU]]="Oui",0,IF(Tableau1[[#This Row],[Nuit
DI/ LU]]="Non",1,""))</f>
        <v/>
      </c>
      <c r="AS372" s="76" t="str">
        <f>IF(Tableau1[[#This Row],[Type de réponse]]='Paramètre (masquer)'!$A$10,Tableau1[[#This Row],[FE]],"")</f>
        <v/>
      </c>
      <c r="AT372" s="76" t="str">
        <f>_xlfn.CONCAT(Tableau1[[#This Row],[LUN]:[DIM]])</f>
        <v/>
      </c>
      <c r="AU372" s="79"/>
      <c r="AV3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2" s="76" t="e">
        <f>Tableau1[[#This Row],[Nbre de nuits sur la période]]*Tableau1[[#This Row],[Nombre de train accédant / nuit *]]</f>
        <v>#VALUE!</v>
      </c>
      <c r="AY372" s="76" t="e">
        <f>Tableau1[[#This Row],[Uo voies - nuit]]*((59*400/1000)+5)</f>
        <v>#VALUE!</v>
      </c>
    </row>
    <row r="373" spans="1:51" ht="15.75">
      <c r="A373" s="51">
        <f t="shared" si="17"/>
        <v>360</v>
      </c>
      <c r="B373" s="85"/>
      <c r="C373" s="52" t="str">
        <f>IFERROR(VLOOKUP(Tableau1[[#This Row],[Site *
Un fichier Excel par DT]],Tableau7[[#All],[Nom de la gare]:[EIC]],5,FALSE),"")</f>
        <v/>
      </c>
      <c r="D373" s="77"/>
      <c r="E373" s="74"/>
      <c r="F373" s="74"/>
      <c r="G373" s="76"/>
      <c r="H373" s="72" t="str">
        <f>IF(Tableau1[[#This Row],[Régime d''utilisation (Quotidien ? Oui ou Non)]]="Oui","Oui","Non")</f>
        <v>Non</v>
      </c>
      <c r="I373" s="72" t="str">
        <f>IF(Tableau1[[#This Row],[Régime d''utilisation (Quotidien ? Oui ou Non)]]="Oui","Oui","Non")</f>
        <v>Non</v>
      </c>
      <c r="J373" s="72" t="str">
        <f>IF(Tableau1[[#This Row],[Régime d''utilisation (Quotidien ? Oui ou Non)]]="Oui","Oui","Non")</f>
        <v>Non</v>
      </c>
      <c r="K373" s="72" t="str">
        <f>IF(Tableau1[[#This Row],[Régime d''utilisation (Quotidien ? Oui ou Non)]]="Oui","Oui","Non")</f>
        <v>Non</v>
      </c>
      <c r="L373" s="72" t="str">
        <f>IF(Tableau1[[#This Row],[Régime d''utilisation (Quotidien ? Oui ou Non)]]="Oui","Oui","Non")</f>
        <v>Non</v>
      </c>
      <c r="M373" s="72" t="str">
        <f>IF(Tableau1[[#This Row],[Régime d''utilisation (Quotidien ? Oui ou Non)]]="Oui","Oui","Non")</f>
        <v>Non</v>
      </c>
      <c r="N373" s="72" t="str">
        <f>IF(Tableau1[[#This Row],[Régime d''utilisation (Quotidien ? Oui ou Non)]]="Oui","Oui","Non")</f>
        <v>Non</v>
      </c>
      <c r="O373" s="72" t="str">
        <f>IF(Tableau1[[#This Row],[Régime d''utilisation (Quotidien ? Oui ou Non)]]="Oui","Oui","Non")</f>
        <v>Non</v>
      </c>
      <c r="P373" s="76"/>
      <c r="Q373" s="76"/>
      <c r="R373" s="76"/>
      <c r="S373" s="52" t="str">
        <f t="shared" si="15"/>
        <v>Compris entre 00h00 et 5h00</v>
      </c>
      <c r="T373" s="76"/>
      <c r="U373" s="53" t="str">
        <f t="shared" si="16"/>
        <v>Voyageur</v>
      </c>
      <c r="V373" s="76"/>
      <c r="W373" s="76"/>
      <c r="X373" s="76"/>
      <c r="Y373" s="76"/>
      <c r="Z373" s="76"/>
      <c r="AA373" s="76"/>
      <c r="AB373" s="53">
        <f>400</f>
        <v>400</v>
      </c>
      <c r="AC373" s="78" t="str">
        <f>IF(Tableau1[[#This Row],[Type de réponse]]='Paramètre (masquer)'!$A$10,Tableau1[[#This Row],[Période de début *]],"")</f>
        <v/>
      </c>
      <c r="AD373" s="78" t="str">
        <f>IF(Tableau1[[#This Row],[Type de réponse]]='Paramètre (masquer)'!$A$10,Tableau1[[#This Row],[Période de fin *]],"")</f>
        <v/>
      </c>
      <c r="AE373" s="78" t="str">
        <f>IF(Tableau1[[#This Row],[Type de réponse]]='Paramètre (masquer)'!$A$10,Tableau1[[#This Row],[Nuit
LU/MA]],"")</f>
        <v/>
      </c>
      <c r="AF373" s="78" t="str">
        <f>IF(Tableau1[[#This Row],[Type de réponse]]='Paramètre (masquer)'!$A$10,Tableau1[[#This Row],[Nuit
MA/ME]],"")</f>
        <v/>
      </c>
      <c r="AG373" s="78" t="str">
        <f>IF(Tableau1[[#This Row],[Type de réponse]]='Paramètre (masquer)'!$A$10,Tableau1[[#This Row],[Nuit
ME/JE]],"")</f>
        <v/>
      </c>
      <c r="AH373" s="78" t="str">
        <f>IF(Tableau1[[#This Row],[Type de réponse]]='Paramètre (masquer)'!$A$10,Tableau1[[#This Row],[Nuit JE/VE]],"")</f>
        <v/>
      </c>
      <c r="AI373" s="78" t="str">
        <f>IF(Tableau1[[#This Row],[Type de réponse]]='Paramètre (masquer)'!$A$10,Tableau1[[#This Row],[Nuit
VE/SA]],"")</f>
        <v/>
      </c>
      <c r="AJ373" s="78" t="str">
        <f>IF(Tableau1[[#This Row],[Type de réponse]]='Paramètre (masquer)'!$A$10,Tableau1[[#This Row],[Nuit
SA/DI]],"")</f>
        <v/>
      </c>
      <c r="AK373" s="78" t="str">
        <f>IF(Tableau1[[#This Row],[Type de réponse]]='Paramètre (masquer)'!$A$10,Tableau1[[#This Row],[Nuit
DI/LU]],"")</f>
        <v/>
      </c>
      <c r="AL373" s="76" t="str">
        <f>IF(Tableau1[[#This Row],[Nuit
LU /MA]]="Oui",0,IF(Tableau1[[#This Row],[Nuit
LU /MA]]="Non",1,""))</f>
        <v/>
      </c>
      <c r="AM373" s="76" t="str">
        <f>IF(Tableau1[[#This Row],[Nuit
MA/ ME]]="Oui",0,IF(Tableau1[[#This Row],[Nuit
MA/ ME]]="Non",1,""))</f>
        <v/>
      </c>
      <c r="AN373" s="76" t="str">
        <f>IF(Tableau1[[#This Row],[Nuit
ME/ JE]]="Oui",0,IF(Tableau1[[#This Row],[Nuit
ME/ JE]]="Non",1,""))</f>
        <v/>
      </c>
      <c r="AO373" s="76" t="str">
        <f>IF(Tableau1[[#This Row],[Nuit JE/ VE]]="Oui",0,IF(Tableau1[[#This Row],[Nuit JE/ VE]]="Non",1,""))</f>
        <v/>
      </c>
      <c r="AP373" s="76" t="str">
        <f>IF(Tableau1[[#This Row],[Nuit
VE/ SA]]="Oui",0,IF(Tableau1[[#This Row],[Nuit
VE/ SA]]="Non",1,""))</f>
        <v/>
      </c>
      <c r="AQ373" s="76" t="str">
        <f>IF(Tableau1[[#This Row],[Nuit
SA/ DI]]="Oui",0,IF(Tableau1[[#This Row],[Nuit
SA/ DI]]="Non",1,""))</f>
        <v/>
      </c>
      <c r="AR373" s="76" t="str">
        <f>IF(Tableau1[[#This Row],[Nuit
DI/ LU]]="Oui",0,IF(Tableau1[[#This Row],[Nuit
DI/ LU]]="Non",1,""))</f>
        <v/>
      </c>
      <c r="AS373" s="76" t="str">
        <f>IF(Tableau1[[#This Row],[Type de réponse]]='Paramètre (masquer)'!$A$10,Tableau1[[#This Row],[FE]],"")</f>
        <v/>
      </c>
      <c r="AT373" s="76" t="str">
        <f>_xlfn.CONCAT(Tableau1[[#This Row],[LUN]:[DIM]])</f>
        <v/>
      </c>
      <c r="AU373" s="79"/>
      <c r="AV3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3" s="76" t="e">
        <f>Tableau1[[#This Row],[Nbre de nuits sur la période]]*Tableau1[[#This Row],[Nombre de train accédant / nuit *]]</f>
        <v>#VALUE!</v>
      </c>
      <c r="AY373" s="76" t="e">
        <f>Tableau1[[#This Row],[Uo voies - nuit]]*((59*400/1000)+5)</f>
        <v>#VALUE!</v>
      </c>
    </row>
    <row r="374" spans="1:51" ht="15.75">
      <c r="A374" s="51">
        <f t="shared" si="17"/>
        <v>361</v>
      </c>
      <c r="B374" s="85"/>
      <c r="C374" s="52" t="str">
        <f>IFERROR(VLOOKUP(Tableau1[[#This Row],[Site *
Un fichier Excel par DT]],Tableau7[[#All],[Nom de la gare]:[EIC]],5,FALSE),"")</f>
        <v/>
      </c>
      <c r="D374" s="77"/>
      <c r="E374" s="74"/>
      <c r="F374" s="74"/>
      <c r="G374" s="76"/>
      <c r="H374" s="72" t="str">
        <f>IF(Tableau1[[#This Row],[Régime d''utilisation (Quotidien ? Oui ou Non)]]="Oui","Oui","Non")</f>
        <v>Non</v>
      </c>
      <c r="I374" s="72" t="str">
        <f>IF(Tableau1[[#This Row],[Régime d''utilisation (Quotidien ? Oui ou Non)]]="Oui","Oui","Non")</f>
        <v>Non</v>
      </c>
      <c r="J374" s="72" t="str">
        <f>IF(Tableau1[[#This Row],[Régime d''utilisation (Quotidien ? Oui ou Non)]]="Oui","Oui","Non")</f>
        <v>Non</v>
      </c>
      <c r="K374" s="72" t="str">
        <f>IF(Tableau1[[#This Row],[Régime d''utilisation (Quotidien ? Oui ou Non)]]="Oui","Oui","Non")</f>
        <v>Non</v>
      </c>
      <c r="L374" s="72" t="str">
        <f>IF(Tableau1[[#This Row],[Régime d''utilisation (Quotidien ? Oui ou Non)]]="Oui","Oui","Non")</f>
        <v>Non</v>
      </c>
      <c r="M374" s="72" t="str">
        <f>IF(Tableau1[[#This Row],[Régime d''utilisation (Quotidien ? Oui ou Non)]]="Oui","Oui","Non")</f>
        <v>Non</v>
      </c>
      <c r="N374" s="72" t="str">
        <f>IF(Tableau1[[#This Row],[Régime d''utilisation (Quotidien ? Oui ou Non)]]="Oui","Oui","Non")</f>
        <v>Non</v>
      </c>
      <c r="O374" s="72" t="str">
        <f>IF(Tableau1[[#This Row],[Régime d''utilisation (Quotidien ? Oui ou Non)]]="Oui","Oui","Non")</f>
        <v>Non</v>
      </c>
      <c r="P374" s="76"/>
      <c r="Q374" s="76"/>
      <c r="R374" s="76"/>
      <c r="S374" s="52" t="str">
        <f t="shared" si="15"/>
        <v>Compris entre 00h00 et 5h00</v>
      </c>
      <c r="T374" s="76"/>
      <c r="U374" s="53" t="str">
        <f t="shared" si="16"/>
        <v>Voyageur</v>
      </c>
      <c r="V374" s="76"/>
      <c r="W374" s="76"/>
      <c r="X374" s="76"/>
      <c r="Y374" s="76"/>
      <c r="Z374" s="76"/>
      <c r="AA374" s="76"/>
      <c r="AB374" s="53">
        <f>400</f>
        <v>400</v>
      </c>
      <c r="AC374" s="78" t="str">
        <f>IF(Tableau1[[#This Row],[Type de réponse]]='Paramètre (masquer)'!$A$10,Tableau1[[#This Row],[Période de début *]],"")</f>
        <v/>
      </c>
      <c r="AD374" s="78" t="str">
        <f>IF(Tableau1[[#This Row],[Type de réponse]]='Paramètre (masquer)'!$A$10,Tableau1[[#This Row],[Période de fin *]],"")</f>
        <v/>
      </c>
      <c r="AE374" s="78" t="str">
        <f>IF(Tableau1[[#This Row],[Type de réponse]]='Paramètre (masquer)'!$A$10,Tableau1[[#This Row],[Nuit
LU/MA]],"")</f>
        <v/>
      </c>
      <c r="AF374" s="78" t="str">
        <f>IF(Tableau1[[#This Row],[Type de réponse]]='Paramètre (masquer)'!$A$10,Tableau1[[#This Row],[Nuit
MA/ME]],"")</f>
        <v/>
      </c>
      <c r="AG374" s="78" t="str">
        <f>IF(Tableau1[[#This Row],[Type de réponse]]='Paramètre (masquer)'!$A$10,Tableau1[[#This Row],[Nuit
ME/JE]],"")</f>
        <v/>
      </c>
      <c r="AH374" s="78" t="str">
        <f>IF(Tableau1[[#This Row],[Type de réponse]]='Paramètre (masquer)'!$A$10,Tableau1[[#This Row],[Nuit JE/VE]],"")</f>
        <v/>
      </c>
      <c r="AI374" s="78" t="str">
        <f>IF(Tableau1[[#This Row],[Type de réponse]]='Paramètre (masquer)'!$A$10,Tableau1[[#This Row],[Nuit
VE/SA]],"")</f>
        <v/>
      </c>
      <c r="AJ374" s="78" t="str">
        <f>IF(Tableau1[[#This Row],[Type de réponse]]='Paramètre (masquer)'!$A$10,Tableau1[[#This Row],[Nuit
SA/DI]],"")</f>
        <v/>
      </c>
      <c r="AK374" s="78" t="str">
        <f>IF(Tableau1[[#This Row],[Type de réponse]]='Paramètre (masquer)'!$A$10,Tableau1[[#This Row],[Nuit
DI/LU]],"")</f>
        <v/>
      </c>
      <c r="AL374" s="76" t="str">
        <f>IF(Tableau1[[#This Row],[Nuit
LU /MA]]="Oui",0,IF(Tableau1[[#This Row],[Nuit
LU /MA]]="Non",1,""))</f>
        <v/>
      </c>
      <c r="AM374" s="76" t="str">
        <f>IF(Tableau1[[#This Row],[Nuit
MA/ ME]]="Oui",0,IF(Tableau1[[#This Row],[Nuit
MA/ ME]]="Non",1,""))</f>
        <v/>
      </c>
      <c r="AN374" s="76" t="str">
        <f>IF(Tableau1[[#This Row],[Nuit
ME/ JE]]="Oui",0,IF(Tableau1[[#This Row],[Nuit
ME/ JE]]="Non",1,""))</f>
        <v/>
      </c>
      <c r="AO374" s="76" t="str">
        <f>IF(Tableau1[[#This Row],[Nuit JE/ VE]]="Oui",0,IF(Tableau1[[#This Row],[Nuit JE/ VE]]="Non",1,""))</f>
        <v/>
      </c>
      <c r="AP374" s="76" t="str">
        <f>IF(Tableau1[[#This Row],[Nuit
VE/ SA]]="Oui",0,IF(Tableau1[[#This Row],[Nuit
VE/ SA]]="Non",1,""))</f>
        <v/>
      </c>
      <c r="AQ374" s="76" t="str">
        <f>IF(Tableau1[[#This Row],[Nuit
SA/ DI]]="Oui",0,IF(Tableau1[[#This Row],[Nuit
SA/ DI]]="Non",1,""))</f>
        <v/>
      </c>
      <c r="AR374" s="76" t="str">
        <f>IF(Tableau1[[#This Row],[Nuit
DI/ LU]]="Oui",0,IF(Tableau1[[#This Row],[Nuit
DI/ LU]]="Non",1,""))</f>
        <v/>
      </c>
      <c r="AS374" s="76" t="str">
        <f>IF(Tableau1[[#This Row],[Type de réponse]]='Paramètre (masquer)'!$A$10,Tableau1[[#This Row],[FE]],"")</f>
        <v/>
      </c>
      <c r="AT374" s="76" t="str">
        <f>_xlfn.CONCAT(Tableau1[[#This Row],[LUN]:[DIM]])</f>
        <v/>
      </c>
      <c r="AU374" s="79"/>
      <c r="AV3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4" s="76" t="e">
        <f>Tableau1[[#This Row],[Nbre de nuits sur la période]]*Tableau1[[#This Row],[Nombre de train accédant / nuit *]]</f>
        <v>#VALUE!</v>
      </c>
      <c r="AY374" s="76" t="e">
        <f>Tableau1[[#This Row],[Uo voies - nuit]]*((59*400/1000)+5)</f>
        <v>#VALUE!</v>
      </c>
    </row>
    <row r="375" spans="1:51" ht="15.75">
      <c r="A375" s="51">
        <f t="shared" si="17"/>
        <v>362</v>
      </c>
      <c r="B375" s="85"/>
      <c r="C375" s="52" t="str">
        <f>IFERROR(VLOOKUP(Tableau1[[#This Row],[Site *
Un fichier Excel par DT]],Tableau7[[#All],[Nom de la gare]:[EIC]],5,FALSE),"")</f>
        <v/>
      </c>
      <c r="D375" s="77"/>
      <c r="E375" s="74"/>
      <c r="F375" s="74"/>
      <c r="G375" s="76"/>
      <c r="H375" s="72" t="str">
        <f>IF(Tableau1[[#This Row],[Régime d''utilisation (Quotidien ? Oui ou Non)]]="Oui","Oui","Non")</f>
        <v>Non</v>
      </c>
      <c r="I375" s="72" t="str">
        <f>IF(Tableau1[[#This Row],[Régime d''utilisation (Quotidien ? Oui ou Non)]]="Oui","Oui","Non")</f>
        <v>Non</v>
      </c>
      <c r="J375" s="72" t="str">
        <f>IF(Tableau1[[#This Row],[Régime d''utilisation (Quotidien ? Oui ou Non)]]="Oui","Oui","Non")</f>
        <v>Non</v>
      </c>
      <c r="K375" s="72" t="str">
        <f>IF(Tableau1[[#This Row],[Régime d''utilisation (Quotidien ? Oui ou Non)]]="Oui","Oui","Non")</f>
        <v>Non</v>
      </c>
      <c r="L375" s="72" t="str">
        <f>IF(Tableau1[[#This Row],[Régime d''utilisation (Quotidien ? Oui ou Non)]]="Oui","Oui","Non")</f>
        <v>Non</v>
      </c>
      <c r="M375" s="72" t="str">
        <f>IF(Tableau1[[#This Row],[Régime d''utilisation (Quotidien ? Oui ou Non)]]="Oui","Oui","Non")</f>
        <v>Non</v>
      </c>
      <c r="N375" s="72" t="str">
        <f>IF(Tableau1[[#This Row],[Régime d''utilisation (Quotidien ? Oui ou Non)]]="Oui","Oui","Non")</f>
        <v>Non</v>
      </c>
      <c r="O375" s="72" t="str">
        <f>IF(Tableau1[[#This Row],[Régime d''utilisation (Quotidien ? Oui ou Non)]]="Oui","Oui","Non")</f>
        <v>Non</v>
      </c>
      <c r="P375" s="76"/>
      <c r="Q375" s="76"/>
      <c r="R375" s="76"/>
      <c r="S375" s="52" t="str">
        <f t="shared" si="15"/>
        <v>Compris entre 00h00 et 5h00</v>
      </c>
      <c r="T375" s="76"/>
      <c r="U375" s="53" t="str">
        <f t="shared" si="16"/>
        <v>Voyageur</v>
      </c>
      <c r="V375" s="76"/>
      <c r="W375" s="76"/>
      <c r="X375" s="76"/>
      <c r="Y375" s="76"/>
      <c r="Z375" s="76"/>
      <c r="AA375" s="76"/>
      <c r="AB375" s="53">
        <f>400</f>
        <v>400</v>
      </c>
      <c r="AC375" s="78" t="str">
        <f>IF(Tableau1[[#This Row],[Type de réponse]]='Paramètre (masquer)'!$A$10,Tableau1[[#This Row],[Période de début *]],"")</f>
        <v/>
      </c>
      <c r="AD375" s="78" t="str">
        <f>IF(Tableau1[[#This Row],[Type de réponse]]='Paramètre (masquer)'!$A$10,Tableau1[[#This Row],[Période de fin *]],"")</f>
        <v/>
      </c>
      <c r="AE375" s="78" t="str">
        <f>IF(Tableau1[[#This Row],[Type de réponse]]='Paramètre (masquer)'!$A$10,Tableau1[[#This Row],[Nuit
LU/MA]],"")</f>
        <v/>
      </c>
      <c r="AF375" s="78" t="str">
        <f>IF(Tableau1[[#This Row],[Type de réponse]]='Paramètre (masquer)'!$A$10,Tableau1[[#This Row],[Nuit
MA/ME]],"")</f>
        <v/>
      </c>
      <c r="AG375" s="78" t="str">
        <f>IF(Tableau1[[#This Row],[Type de réponse]]='Paramètre (masquer)'!$A$10,Tableau1[[#This Row],[Nuit
ME/JE]],"")</f>
        <v/>
      </c>
      <c r="AH375" s="78" t="str">
        <f>IF(Tableau1[[#This Row],[Type de réponse]]='Paramètre (masquer)'!$A$10,Tableau1[[#This Row],[Nuit JE/VE]],"")</f>
        <v/>
      </c>
      <c r="AI375" s="78" t="str">
        <f>IF(Tableau1[[#This Row],[Type de réponse]]='Paramètre (masquer)'!$A$10,Tableau1[[#This Row],[Nuit
VE/SA]],"")</f>
        <v/>
      </c>
      <c r="AJ375" s="78" t="str">
        <f>IF(Tableau1[[#This Row],[Type de réponse]]='Paramètre (masquer)'!$A$10,Tableau1[[#This Row],[Nuit
SA/DI]],"")</f>
        <v/>
      </c>
      <c r="AK375" s="78" t="str">
        <f>IF(Tableau1[[#This Row],[Type de réponse]]='Paramètre (masquer)'!$A$10,Tableau1[[#This Row],[Nuit
DI/LU]],"")</f>
        <v/>
      </c>
      <c r="AL375" s="76" t="str">
        <f>IF(Tableau1[[#This Row],[Nuit
LU /MA]]="Oui",0,IF(Tableau1[[#This Row],[Nuit
LU /MA]]="Non",1,""))</f>
        <v/>
      </c>
      <c r="AM375" s="76" t="str">
        <f>IF(Tableau1[[#This Row],[Nuit
MA/ ME]]="Oui",0,IF(Tableau1[[#This Row],[Nuit
MA/ ME]]="Non",1,""))</f>
        <v/>
      </c>
      <c r="AN375" s="76" t="str">
        <f>IF(Tableau1[[#This Row],[Nuit
ME/ JE]]="Oui",0,IF(Tableau1[[#This Row],[Nuit
ME/ JE]]="Non",1,""))</f>
        <v/>
      </c>
      <c r="AO375" s="76" t="str">
        <f>IF(Tableau1[[#This Row],[Nuit JE/ VE]]="Oui",0,IF(Tableau1[[#This Row],[Nuit JE/ VE]]="Non",1,""))</f>
        <v/>
      </c>
      <c r="AP375" s="76" t="str">
        <f>IF(Tableau1[[#This Row],[Nuit
VE/ SA]]="Oui",0,IF(Tableau1[[#This Row],[Nuit
VE/ SA]]="Non",1,""))</f>
        <v/>
      </c>
      <c r="AQ375" s="76" t="str">
        <f>IF(Tableau1[[#This Row],[Nuit
SA/ DI]]="Oui",0,IF(Tableau1[[#This Row],[Nuit
SA/ DI]]="Non",1,""))</f>
        <v/>
      </c>
      <c r="AR375" s="76" t="str">
        <f>IF(Tableau1[[#This Row],[Nuit
DI/ LU]]="Oui",0,IF(Tableau1[[#This Row],[Nuit
DI/ LU]]="Non",1,""))</f>
        <v/>
      </c>
      <c r="AS375" s="76" t="str">
        <f>IF(Tableau1[[#This Row],[Type de réponse]]='Paramètre (masquer)'!$A$10,Tableau1[[#This Row],[FE]],"")</f>
        <v/>
      </c>
      <c r="AT375" s="76" t="str">
        <f>_xlfn.CONCAT(Tableau1[[#This Row],[LUN]:[DIM]])</f>
        <v/>
      </c>
      <c r="AU375" s="79"/>
      <c r="AV3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5" s="76" t="e">
        <f>Tableau1[[#This Row],[Nbre de nuits sur la période]]*Tableau1[[#This Row],[Nombre de train accédant / nuit *]]</f>
        <v>#VALUE!</v>
      </c>
      <c r="AY375" s="76" t="e">
        <f>Tableau1[[#This Row],[Uo voies - nuit]]*((59*400/1000)+5)</f>
        <v>#VALUE!</v>
      </c>
    </row>
    <row r="376" spans="1:51" ht="15.75">
      <c r="A376" s="51">
        <f t="shared" si="17"/>
        <v>363</v>
      </c>
      <c r="B376" s="85"/>
      <c r="C376" s="52" t="str">
        <f>IFERROR(VLOOKUP(Tableau1[[#This Row],[Site *
Un fichier Excel par DT]],Tableau7[[#All],[Nom de la gare]:[EIC]],5,FALSE),"")</f>
        <v/>
      </c>
      <c r="D376" s="77"/>
      <c r="E376" s="74"/>
      <c r="F376" s="74"/>
      <c r="G376" s="76"/>
      <c r="H376" s="72" t="str">
        <f>IF(Tableau1[[#This Row],[Régime d''utilisation (Quotidien ? Oui ou Non)]]="Oui","Oui","Non")</f>
        <v>Non</v>
      </c>
      <c r="I376" s="72" t="str">
        <f>IF(Tableau1[[#This Row],[Régime d''utilisation (Quotidien ? Oui ou Non)]]="Oui","Oui","Non")</f>
        <v>Non</v>
      </c>
      <c r="J376" s="72" t="str">
        <f>IF(Tableau1[[#This Row],[Régime d''utilisation (Quotidien ? Oui ou Non)]]="Oui","Oui","Non")</f>
        <v>Non</v>
      </c>
      <c r="K376" s="72" t="str">
        <f>IF(Tableau1[[#This Row],[Régime d''utilisation (Quotidien ? Oui ou Non)]]="Oui","Oui","Non")</f>
        <v>Non</v>
      </c>
      <c r="L376" s="72" t="str">
        <f>IF(Tableau1[[#This Row],[Régime d''utilisation (Quotidien ? Oui ou Non)]]="Oui","Oui","Non")</f>
        <v>Non</v>
      </c>
      <c r="M376" s="72" t="str">
        <f>IF(Tableau1[[#This Row],[Régime d''utilisation (Quotidien ? Oui ou Non)]]="Oui","Oui","Non")</f>
        <v>Non</v>
      </c>
      <c r="N376" s="72" t="str">
        <f>IF(Tableau1[[#This Row],[Régime d''utilisation (Quotidien ? Oui ou Non)]]="Oui","Oui","Non")</f>
        <v>Non</v>
      </c>
      <c r="O376" s="72" t="str">
        <f>IF(Tableau1[[#This Row],[Régime d''utilisation (Quotidien ? Oui ou Non)]]="Oui","Oui","Non")</f>
        <v>Non</v>
      </c>
      <c r="P376" s="76"/>
      <c r="Q376" s="76"/>
      <c r="R376" s="76"/>
      <c r="S376" s="52" t="str">
        <f t="shared" si="15"/>
        <v>Compris entre 00h00 et 5h00</v>
      </c>
      <c r="T376" s="76"/>
      <c r="U376" s="53" t="str">
        <f t="shared" si="16"/>
        <v>Voyageur</v>
      </c>
      <c r="V376" s="76"/>
      <c r="W376" s="76"/>
      <c r="X376" s="76"/>
      <c r="Y376" s="76"/>
      <c r="Z376" s="76"/>
      <c r="AA376" s="76"/>
      <c r="AB376" s="53">
        <f>400</f>
        <v>400</v>
      </c>
      <c r="AC376" s="78" t="str">
        <f>IF(Tableau1[[#This Row],[Type de réponse]]='Paramètre (masquer)'!$A$10,Tableau1[[#This Row],[Période de début *]],"")</f>
        <v/>
      </c>
      <c r="AD376" s="78" t="str">
        <f>IF(Tableau1[[#This Row],[Type de réponse]]='Paramètre (masquer)'!$A$10,Tableau1[[#This Row],[Période de fin *]],"")</f>
        <v/>
      </c>
      <c r="AE376" s="78" t="str">
        <f>IF(Tableau1[[#This Row],[Type de réponse]]='Paramètre (masquer)'!$A$10,Tableau1[[#This Row],[Nuit
LU/MA]],"")</f>
        <v/>
      </c>
      <c r="AF376" s="78" t="str">
        <f>IF(Tableau1[[#This Row],[Type de réponse]]='Paramètre (masquer)'!$A$10,Tableau1[[#This Row],[Nuit
MA/ME]],"")</f>
        <v/>
      </c>
      <c r="AG376" s="78" t="str">
        <f>IF(Tableau1[[#This Row],[Type de réponse]]='Paramètre (masquer)'!$A$10,Tableau1[[#This Row],[Nuit
ME/JE]],"")</f>
        <v/>
      </c>
      <c r="AH376" s="78" t="str">
        <f>IF(Tableau1[[#This Row],[Type de réponse]]='Paramètre (masquer)'!$A$10,Tableau1[[#This Row],[Nuit JE/VE]],"")</f>
        <v/>
      </c>
      <c r="AI376" s="78" t="str">
        <f>IF(Tableau1[[#This Row],[Type de réponse]]='Paramètre (masquer)'!$A$10,Tableau1[[#This Row],[Nuit
VE/SA]],"")</f>
        <v/>
      </c>
      <c r="AJ376" s="78" t="str">
        <f>IF(Tableau1[[#This Row],[Type de réponse]]='Paramètre (masquer)'!$A$10,Tableau1[[#This Row],[Nuit
SA/DI]],"")</f>
        <v/>
      </c>
      <c r="AK376" s="78" t="str">
        <f>IF(Tableau1[[#This Row],[Type de réponse]]='Paramètre (masquer)'!$A$10,Tableau1[[#This Row],[Nuit
DI/LU]],"")</f>
        <v/>
      </c>
      <c r="AL376" s="76" t="str">
        <f>IF(Tableau1[[#This Row],[Nuit
LU /MA]]="Oui",0,IF(Tableau1[[#This Row],[Nuit
LU /MA]]="Non",1,""))</f>
        <v/>
      </c>
      <c r="AM376" s="76" t="str">
        <f>IF(Tableau1[[#This Row],[Nuit
MA/ ME]]="Oui",0,IF(Tableau1[[#This Row],[Nuit
MA/ ME]]="Non",1,""))</f>
        <v/>
      </c>
      <c r="AN376" s="76" t="str">
        <f>IF(Tableau1[[#This Row],[Nuit
ME/ JE]]="Oui",0,IF(Tableau1[[#This Row],[Nuit
ME/ JE]]="Non",1,""))</f>
        <v/>
      </c>
      <c r="AO376" s="76" t="str">
        <f>IF(Tableau1[[#This Row],[Nuit JE/ VE]]="Oui",0,IF(Tableau1[[#This Row],[Nuit JE/ VE]]="Non",1,""))</f>
        <v/>
      </c>
      <c r="AP376" s="76" t="str">
        <f>IF(Tableau1[[#This Row],[Nuit
VE/ SA]]="Oui",0,IF(Tableau1[[#This Row],[Nuit
VE/ SA]]="Non",1,""))</f>
        <v/>
      </c>
      <c r="AQ376" s="76" t="str">
        <f>IF(Tableau1[[#This Row],[Nuit
SA/ DI]]="Oui",0,IF(Tableau1[[#This Row],[Nuit
SA/ DI]]="Non",1,""))</f>
        <v/>
      </c>
      <c r="AR376" s="76" t="str">
        <f>IF(Tableau1[[#This Row],[Nuit
DI/ LU]]="Oui",0,IF(Tableau1[[#This Row],[Nuit
DI/ LU]]="Non",1,""))</f>
        <v/>
      </c>
      <c r="AS376" s="76" t="str">
        <f>IF(Tableau1[[#This Row],[Type de réponse]]='Paramètre (masquer)'!$A$10,Tableau1[[#This Row],[FE]],"")</f>
        <v/>
      </c>
      <c r="AT376" s="76" t="str">
        <f>_xlfn.CONCAT(Tableau1[[#This Row],[LUN]:[DIM]])</f>
        <v/>
      </c>
      <c r="AU376" s="79"/>
      <c r="AV3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6" s="76" t="e">
        <f>Tableau1[[#This Row],[Nbre de nuits sur la période]]*Tableau1[[#This Row],[Nombre de train accédant / nuit *]]</f>
        <v>#VALUE!</v>
      </c>
      <c r="AY376" s="76" t="e">
        <f>Tableau1[[#This Row],[Uo voies - nuit]]*((59*400/1000)+5)</f>
        <v>#VALUE!</v>
      </c>
    </row>
    <row r="377" spans="1:51" ht="15.75">
      <c r="A377" s="51">
        <f t="shared" si="17"/>
        <v>364</v>
      </c>
      <c r="B377" s="85"/>
      <c r="C377" s="52" t="str">
        <f>IFERROR(VLOOKUP(Tableau1[[#This Row],[Site *
Un fichier Excel par DT]],Tableau7[[#All],[Nom de la gare]:[EIC]],5,FALSE),"")</f>
        <v/>
      </c>
      <c r="D377" s="77"/>
      <c r="E377" s="74"/>
      <c r="F377" s="74"/>
      <c r="G377" s="76"/>
      <c r="H377" s="72" t="str">
        <f>IF(Tableau1[[#This Row],[Régime d''utilisation (Quotidien ? Oui ou Non)]]="Oui","Oui","Non")</f>
        <v>Non</v>
      </c>
      <c r="I377" s="72" t="str">
        <f>IF(Tableau1[[#This Row],[Régime d''utilisation (Quotidien ? Oui ou Non)]]="Oui","Oui","Non")</f>
        <v>Non</v>
      </c>
      <c r="J377" s="72" t="str">
        <f>IF(Tableau1[[#This Row],[Régime d''utilisation (Quotidien ? Oui ou Non)]]="Oui","Oui","Non")</f>
        <v>Non</v>
      </c>
      <c r="K377" s="72" t="str">
        <f>IF(Tableau1[[#This Row],[Régime d''utilisation (Quotidien ? Oui ou Non)]]="Oui","Oui","Non")</f>
        <v>Non</v>
      </c>
      <c r="L377" s="72" t="str">
        <f>IF(Tableau1[[#This Row],[Régime d''utilisation (Quotidien ? Oui ou Non)]]="Oui","Oui","Non")</f>
        <v>Non</v>
      </c>
      <c r="M377" s="72" t="str">
        <f>IF(Tableau1[[#This Row],[Régime d''utilisation (Quotidien ? Oui ou Non)]]="Oui","Oui","Non")</f>
        <v>Non</v>
      </c>
      <c r="N377" s="72" t="str">
        <f>IF(Tableau1[[#This Row],[Régime d''utilisation (Quotidien ? Oui ou Non)]]="Oui","Oui","Non")</f>
        <v>Non</v>
      </c>
      <c r="O377" s="72" t="str">
        <f>IF(Tableau1[[#This Row],[Régime d''utilisation (Quotidien ? Oui ou Non)]]="Oui","Oui","Non")</f>
        <v>Non</v>
      </c>
      <c r="P377" s="76"/>
      <c r="Q377" s="76"/>
      <c r="R377" s="76"/>
      <c r="S377" s="52" t="str">
        <f t="shared" si="15"/>
        <v>Compris entre 00h00 et 5h00</v>
      </c>
      <c r="T377" s="76"/>
      <c r="U377" s="53" t="str">
        <f t="shared" si="16"/>
        <v>Voyageur</v>
      </c>
      <c r="V377" s="76"/>
      <c r="W377" s="76"/>
      <c r="X377" s="76"/>
      <c r="Y377" s="76"/>
      <c r="Z377" s="76"/>
      <c r="AA377" s="76"/>
      <c r="AB377" s="53">
        <f>400</f>
        <v>400</v>
      </c>
      <c r="AC377" s="78" t="str">
        <f>IF(Tableau1[[#This Row],[Type de réponse]]='Paramètre (masquer)'!$A$10,Tableau1[[#This Row],[Période de début *]],"")</f>
        <v/>
      </c>
      <c r="AD377" s="78" t="str">
        <f>IF(Tableau1[[#This Row],[Type de réponse]]='Paramètre (masquer)'!$A$10,Tableau1[[#This Row],[Période de fin *]],"")</f>
        <v/>
      </c>
      <c r="AE377" s="78" t="str">
        <f>IF(Tableau1[[#This Row],[Type de réponse]]='Paramètre (masquer)'!$A$10,Tableau1[[#This Row],[Nuit
LU/MA]],"")</f>
        <v/>
      </c>
      <c r="AF377" s="78" t="str">
        <f>IF(Tableau1[[#This Row],[Type de réponse]]='Paramètre (masquer)'!$A$10,Tableau1[[#This Row],[Nuit
MA/ME]],"")</f>
        <v/>
      </c>
      <c r="AG377" s="78" t="str">
        <f>IF(Tableau1[[#This Row],[Type de réponse]]='Paramètre (masquer)'!$A$10,Tableau1[[#This Row],[Nuit
ME/JE]],"")</f>
        <v/>
      </c>
      <c r="AH377" s="78" t="str">
        <f>IF(Tableau1[[#This Row],[Type de réponse]]='Paramètre (masquer)'!$A$10,Tableau1[[#This Row],[Nuit JE/VE]],"")</f>
        <v/>
      </c>
      <c r="AI377" s="78" t="str">
        <f>IF(Tableau1[[#This Row],[Type de réponse]]='Paramètre (masquer)'!$A$10,Tableau1[[#This Row],[Nuit
VE/SA]],"")</f>
        <v/>
      </c>
      <c r="AJ377" s="78" t="str">
        <f>IF(Tableau1[[#This Row],[Type de réponse]]='Paramètre (masquer)'!$A$10,Tableau1[[#This Row],[Nuit
SA/DI]],"")</f>
        <v/>
      </c>
      <c r="AK377" s="78" t="str">
        <f>IF(Tableau1[[#This Row],[Type de réponse]]='Paramètre (masquer)'!$A$10,Tableau1[[#This Row],[Nuit
DI/LU]],"")</f>
        <v/>
      </c>
      <c r="AL377" s="76" t="str">
        <f>IF(Tableau1[[#This Row],[Nuit
LU /MA]]="Oui",0,IF(Tableau1[[#This Row],[Nuit
LU /MA]]="Non",1,""))</f>
        <v/>
      </c>
      <c r="AM377" s="76" t="str">
        <f>IF(Tableau1[[#This Row],[Nuit
MA/ ME]]="Oui",0,IF(Tableau1[[#This Row],[Nuit
MA/ ME]]="Non",1,""))</f>
        <v/>
      </c>
      <c r="AN377" s="76" t="str">
        <f>IF(Tableau1[[#This Row],[Nuit
ME/ JE]]="Oui",0,IF(Tableau1[[#This Row],[Nuit
ME/ JE]]="Non",1,""))</f>
        <v/>
      </c>
      <c r="AO377" s="76" t="str">
        <f>IF(Tableau1[[#This Row],[Nuit JE/ VE]]="Oui",0,IF(Tableau1[[#This Row],[Nuit JE/ VE]]="Non",1,""))</f>
        <v/>
      </c>
      <c r="AP377" s="76" t="str">
        <f>IF(Tableau1[[#This Row],[Nuit
VE/ SA]]="Oui",0,IF(Tableau1[[#This Row],[Nuit
VE/ SA]]="Non",1,""))</f>
        <v/>
      </c>
      <c r="AQ377" s="76" t="str">
        <f>IF(Tableau1[[#This Row],[Nuit
SA/ DI]]="Oui",0,IF(Tableau1[[#This Row],[Nuit
SA/ DI]]="Non",1,""))</f>
        <v/>
      </c>
      <c r="AR377" s="76" t="str">
        <f>IF(Tableau1[[#This Row],[Nuit
DI/ LU]]="Oui",0,IF(Tableau1[[#This Row],[Nuit
DI/ LU]]="Non",1,""))</f>
        <v/>
      </c>
      <c r="AS377" s="76" t="str">
        <f>IF(Tableau1[[#This Row],[Type de réponse]]='Paramètre (masquer)'!$A$10,Tableau1[[#This Row],[FE]],"")</f>
        <v/>
      </c>
      <c r="AT377" s="76" t="str">
        <f>_xlfn.CONCAT(Tableau1[[#This Row],[LUN]:[DIM]])</f>
        <v/>
      </c>
      <c r="AU377" s="79"/>
      <c r="AV3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7" s="76" t="e">
        <f>Tableau1[[#This Row],[Nbre de nuits sur la période]]*Tableau1[[#This Row],[Nombre de train accédant / nuit *]]</f>
        <v>#VALUE!</v>
      </c>
      <c r="AY377" s="76" t="e">
        <f>Tableau1[[#This Row],[Uo voies - nuit]]*((59*400/1000)+5)</f>
        <v>#VALUE!</v>
      </c>
    </row>
    <row r="378" spans="1:51" ht="15.75">
      <c r="A378" s="51">
        <f t="shared" si="17"/>
        <v>365</v>
      </c>
      <c r="B378" s="85"/>
      <c r="C378" s="52" t="str">
        <f>IFERROR(VLOOKUP(Tableau1[[#This Row],[Site *
Un fichier Excel par DT]],Tableau7[[#All],[Nom de la gare]:[EIC]],5,FALSE),"")</f>
        <v/>
      </c>
      <c r="D378" s="77"/>
      <c r="E378" s="74"/>
      <c r="F378" s="74"/>
      <c r="G378" s="76"/>
      <c r="H378" s="72" t="str">
        <f>IF(Tableau1[[#This Row],[Régime d''utilisation (Quotidien ? Oui ou Non)]]="Oui","Oui","Non")</f>
        <v>Non</v>
      </c>
      <c r="I378" s="72" t="str">
        <f>IF(Tableau1[[#This Row],[Régime d''utilisation (Quotidien ? Oui ou Non)]]="Oui","Oui","Non")</f>
        <v>Non</v>
      </c>
      <c r="J378" s="72" t="str">
        <f>IF(Tableau1[[#This Row],[Régime d''utilisation (Quotidien ? Oui ou Non)]]="Oui","Oui","Non")</f>
        <v>Non</v>
      </c>
      <c r="K378" s="72" t="str">
        <f>IF(Tableau1[[#This Row],[Régime d''utilisation (Quotidien ? Oui ou Non)]]="Oui","Oui","Non")</f>
        <v>Non</v>
      </c>
      <c r="L378" s="72" t="str">
        <f>IF(Tableau1[[#This Row],[Régime d''utilisation (Quotidien ? Oui ou Non)]]="Oui","Oui","Non")</f>
        <v>Non</v>
      </c>
      <c r="M378" s="72" t="str">
        <f>IF(Tableau1[[#This Row],[Régime d''utilisation (Quotidien ? Oui ou Non)]]="Oui","Oui","Non")</f>
        <v>Non</v>
      </c>
      <c r="N378" s="72" t="str">
        <f>IF(Tableau1[[#This Row],[Régime d''utilisation (Quotidien ? Oui ou Non)]]="Oui","Oui","Non")</f>
        <v>Non</v>
      </c>
      <c r="O378" s="72" t="str">
        <f>IF(Tableau1[[#This Row],[Régime d''utilisation (Quotidien ? Oui ou Non)]]="Oui","Oui","Non")</f>
        <v>Non</v>
      </c>
      <c r="P378" s="76"/>
      <c r="Q378" s="76"/>
      <c r="R378" s="76"/>
      <c r="S378" s="52" t="str">
        <f t="shared" si="15"/>
        <v>Compris entre 00h00 et 5h00</v>
      </c>
      <c r="T378" s="76"/>
      <c r="U378" s="53" t="str">
        <f t="shared" si="16"/>
        <v>Voyageur</v>
      </c>
      <c r="V378" s="76"/>
      <c r="W378" s="76"/>
      <c r="X378" s="76"/>
      <c r="Y378" s="76"/>
      <c r="Z378" s="76"/>
      <c r="AA378" s="76"/>
      <c r="AB378" s="53">
        <f>400</f>
        <v>400</v>
      </c>
      <c r="AC378" s="78" t="str">
        <f>IF(Tableau1[[#This Row],[Type de réponse]]='Paramètre (masquer)'!$A$10,Tableau1[[#This Row],[Période de début *]],"")</f>
        <v/>
      </c>
      <c r="AD378" s="78" t="str">
        <f>IF(Tableau1[[#This Row],[Type de réponse]]='Paramètre (masquer)'!$A$10,Tableau1[[#This Row],[Période de fin *]],"")</f>
        <v/>
      </c>
      <c r="AE378" s="78" t="str">
        <f>IF(Tableau1[[#This Row],[Type de réponse]]='Paramètre (masquer)'!$A$10,Tableau1[[#This Row],[Nuit
LU/MA]],"")</f>
        <v/>
      </c>
      <c r="AF378" s="78" t="str">
        <f>IF(Tableau1[[#This Row],[Type de réponse]]='Paramètre (masquer)'!$A$10,Tableau1[[#This Row],[Nuit
MA/ME]],"")</f>
        <v/>
      </c>
      <c r="AG378" s="78" t="str">
        <f>IF(Tableau1[[#This Row],[Type de réponse]]='Paramètre (masquer)'!$A$10,Tableau1[[#This Row],[Nuit
ME/JE]],"")</f>
        <v/>
      </c>
      <c r="AH378" s="78" t="str">
        <f>IF(Tableau1[[#This Row],[Type de réponse]]='Paramètre (masquer)'!$A$10,Tableau1[[#This Row],[Nuit JE/VE]],"")</f>
        <v/>
      </c>
      <c r="AI378" s="78" t="str">
        <f>IF(Tableau1[[#This Row],[Type de réponse]]='Paramètre (masquer)'!$A$10,Tableau1[[#This Row],[Nuit
VE/SA]],"")</f>
        <v/>
      </c>
      <c r="AJ378" s="78" t="str">
        <f>IF(Tableau1[[#This Row],[Type de réponse]]='Paramètre (masquer)'!$A$10,Tableau1[[#This Row],[Nuit
SA/DI]],"")</f>
        <v/>
      </c>
      <c r="AK378" s="78" t="str">
        <f>IF(Tableau1[[#This Row],[Type de réponse]]='Paramètre (masquer)'!$A$10,Tableau1[[#This Row],[Nuit
DI/LU]],"")</f>
        <v/>
      </c>
      <c r="AL378" s="76" t="str">
        <f>IF(Tableau1[[#This Row],[Nuit
LU /MA]]="Oui",0,IF(Tableau1[[#This Row],[Nuit
LU /MA]]="Non",1,""))</f>
        <v/>
      </c>
      <c r="AM378" s="76" t="str">
        <f>IF(Tableau1[[#This Row],[Nuit
MA/ ME]]="Oui",0,IF(Tableau1[[#This Row],[Nuit
MA/ ME]]="Non",1,""))</f>
        <v/>
      </c>
      <c r="AN378" s="76" t="str">
        <f>IF(Tableau1[[#This Row],[Nuit
ME/ JE]]="Oui",0,IF(Tableau1[[#This Row],[Nuit
ME/ JE]]="Non",1,""))</f>
        <v/>
      </c>
      <c r="AO378" s="76" t="str">
        <f>IF(Tableau1[[#This Row],[Nuit JE/ VE]]="Oui",0,IF(Tableau1[[#This Row],[Nuit JE/ VE]]="Non",1,""))</f>
        <v/>
      </c>
      <c r="AP378" s="76" t="str">
        <f>IF(Tableau1[[#This Row],[Nuit
VE/ SA]]="Oui",0,IF(Tableau1[[#This Row],[Nuit
VE/ SA]]="Non",1,""))</f>
        <v/>
      </c>
      <c r="AQ378" s="76" t="str">
        <f>IF(Tableau1[[#This Row],[Nuit
SA/ DI]]="Oui",0,IF(Tableau1[[#This Row],[Nuit
SA/ DI]]="Non",1,""))</f>
        <v/>
      </c>
      <c r="AR378" s="76" t="str">
        <f>IF(Tableau1[[#This Row],[Nuit
DI/ LU]]="Oui",0,IF(Tableau1[[#This Row],[Nuit
DI/ LU]]="Non",1,""))</f>
        <v/>
      </c>
      <c r="AS378" s="76" t="str">
        <f>IF(Tableau1[[#This Row],[Type de réponse]]='Paramètre (masquer)'!$A$10,Tableau1[[#This Row],[FE]],"")</f>
        <v/>
      </c>
      <c r="AT378" s="76" t="str">
        <f>_xlfn.CONCAT(Tableau1[[#This Row],[LUN]:[DIM]])</f>
        <v/>
      </c>
      <c r="AU378" s="79"/>
      <c r="AV3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8" s="76" t="e">
        <f>Tableau1[[#This Row],[Nbre de nuits sur la période]]*Tableau1[[#This Row],[Nombre de train accédant / nuit *]]</f>
        <v>#VALUE!</v>
      </c>
      <c r="AY378" s="76" t="e">
        <f>Tableau1[[#This Row],[Uo voies - nuit]]*((59*400/1000)+5)</f>
        <v>#VALUE!</v>
      </c>
    </row>
    <row r="379" spans="1:51" ht="15.75">
      <c r="A379" s="51">
        <f t="shared" si="17"/>
        <v>366</v>
      </c>
      <c r="B379" s="85"/>
      <c r="C379" s="52" t="str">
        <f>IFERROR(VLOOKUP(Tableau1[[#This Row],[Site *
Un fichier Excel par DT]],Tableau7[[#All],[Nom de la gare]:[EIC]],5,FALSE),"")</f>
        <v/>
      </c>
      <c r="D379" s="77"/>
      <c r="E379" s="74"/>
      <c r="F379" s="74"/>
      <c r="G379" s="76"/>
      <c r="H379" s="72" t="str">
        <f>IF(Tableau1[[#This Row],[Régime d''utilisation (Quotidien ? Oui ou Non)]]="Oui","Oui","Non")</f>
        <v>Non</v>
      </c>
      <c r="I379" s="72" t="str">
        <f>IF(Tableau1[[#This Row],[Régime d''utilisation (Quotidien ? Oui ou Non)]]="Oui","Oui","Non")</f>
        <v>Non</v>
      </c>
      <c r="J379" s="72" t="str">
        <f>IF(Tableau1[[#This Row],[Régime d''utilisation (Quotidien ? Oui ou Non)]]="Oui","Oui","Non")</f>
        <v>Non</v>
      </c>
      <c r="K379" s="72" t="str">
        <f>IF(Tableau1[[#This Row],[Régime d''utilisation (Quotidien ? Oui ou Non)]]="Oui","Oui","Non")</f>
        <v>Non</v>
      </c>
      <c r="L379" s="72" t="str">
        <f>IF(Tableau1[[#This Row],[Régime d''utilisation (Quotidien ? Oui ou Non)]]="Oui","Oui","Non")</f>
        <v>Non</v>
      </c>
      <c r="M379" s="72" t="str">
        <f>IF(Tableau1[[#This Row],[Régime d''utilisation (Quotidien ? Oui ou Non)]]="Oui","Oui","Non")</f>
        <v>Non</v>
      </c>
      <c r="N379" s="72" t="str">
        <f>IF(Tableau1[[#This Row],[Régime d''utilisation (Quotidien ? Oui ou Non)]]="Oui","Oui","Non")</f>
        <v>Non</v>
      </c>
      <c r="O379" s="72" t="str">
        <f>IF(Tableau1[[#This Row],[Régime d''utilisation (Quotidien ? Oui ou Non)]]="Oui","Oui","Non")</f>
        <v>Non</v>
      </c>
      <c r="P379" s="76"/>
      <c r="Q379" s="76"/>
      <c r="R379" s="76"/>
      <c r="S379" s="52" t="str">
        <f t="shared" si="15"/>
        <v>Compris entre 00h00 et 5h00</v>
      </c>
      <c r="T379" s="76"/>
      <c r="U379" s="53" t="str">
        <f t="shared" si="16"/>
        <v>Voyageur</v>
      </c>
      <c r="V379" s="76"/>
      <c r="W379" s="76"/>
      <c r="X379" s="76"/>
      <c r="Y379" s="76"/>
      <c r="Z379" s="76"/>
      <c r="AA379" s="76"/>
      <c r="AB379" s="53">
        <f>400</f>
        <v>400</v>
      </c>
      <c r="AC379" s="78" t="str">
        <f>IF(Tableau1[[#This Row],[Type de réponse]]='Paramètre (masquer)'!$A$10,Tableau1[[#This Row],[Période de début *]],"")</f>
        <v/>
      </c>
      <c r="AD379" s="78" t="str">
        <f>IF(Tableau1[[#This Row],[Type de réponse]]='Paramètre (masquer)'!$A$10,Tableau1[[#This Row],[Période de fin *]],"")</f>
        <v/>
      </c>
      <c r="AE379" s="78" t="str">
        <f>IF(Tableau1[[#This Row],[Type de réponse]]='Paramètre (masquer)'!$A$10,Tableau1[[#This Row],[Nuit
LU/MA]],"")</f>
        <v/>
      </c>
      <c r="AF379" s="78" t="str">
        <f>IF(Tableau1[[#This Row],[Type de réponse]]='Paramètre (masquer)'!$A$10,Tableau1[[#This Row],[Nuit
MA/ME]],"")</f>
        <v/>
      </c>
      <c r="AG379" s="78" t="str">
        <f>IF(Tableau1[[#This Row],[Type de réponse]]='Paramètre (masquer)'!$A$10,Tableau1[[#This Row],[Nuit
ME/JE]],"")</f>
        <v/>
      </c>
      <c r="AH379" s="78" t="str">
        <f>IF(Tableau1[[#This Row],[Type de réponse]]='Paramètre (masquer)'!$A$10,Tableau1[[#This Row],[Nuit JE/VE]],"")</f>
        <v/>
      </c>
      <c r="AI379" s="78" t="str">
        <f>IF(Tableau1[[#This Row],[Type de réponse]]='Paramètre (masquer)'!$A$10,Tableau1[[#This Row],[Nuit
VE/SA]],"")</f>
        <v/>
      </c>
      <c r="AJ379" s="78" t="str">
        <f>IF(Tableau1[[#This Row],[Type de réponse]]='Paramètre (masquer)'!$A$10,Tableau1[[#This Row],[Nuit
SA/DI]],"")</f>
        <v/>
      </c>
      <c r="AK379" s="78" t="str">
        <f>IF(Tableau1[[#This Row],[Type de réponse]]='Paramètre (masquer)'!$A$10,Tableau1[[#This Row],[Nuit
DI/LU]],"")</f>
        <v/>
      </c>
      <c r="AL379" s="76" t="str">
        <f>IF(Tableau1[[#This Row],[Nuit
LU /MA]]="Oui",0,IF(Tableau1[[#This Row],[Nuit
LU /MA]]="Non",1,""))</f>
        <v/>
      </c>
      <c r="AM379" s="76" t="str">
        <f>IF(Tableau1[[#This Row],[Nuit
MA/ ME]]="Oui",0,IF(Tableau1[[#This Row],[Nuit
MA/ ME]]="Non",1,""))</f>
        <v/>
      </c>
      <c r="AN379" s="76" t="str">
        <f>IF(Tableau1[[#This Row],[Nuit
ME/ JE]]="Oui",0,IF(Tableau1[[#This Row],[Nuit
ME/ JE]]="Non",1,""))</f>
        <v/>
      </c>
      <c r="AO379" s="76" t="str">
        <f>IF(Tableau1[[#This Row],[Nuit JE/ VE]]="Oui",0,IF(Tableau1[[#This Row],[Nuit JE/ VE]]="Non",1,""))</f>
        <v/>
      </c>
      <c r="AP379" s="76" t="str">
        <f>IF(Tableau1[[#This Row],[Nuit
VE/ SA]]="Oui",0,IF(Tableau1[[#This Row],[Nuit
VE/ SA]]="Non",1,""))</f>
        <v/>
      </c>
      <c r="AQ379" s="76" t="str">
        <f>IF(Tableau1[[#This Row],[Nuit
SA/ DI]]="Oui",0,IF(Tableau1[[#This Row],[Nuit
SA/ DI]]="Non",1,""))</f>
        <v/>
      </c>
      <c r="AR379" s="76" t="str">
        <f>IF(Tableau1[[#This Row],[Nuit
DI/ LU]]="Oui",0,IF(Tableau1[[#This Row],[Nuit
DI/ LU]]="Non",1,""))</f>
        <v/>
      </c>
      <c r="AS379" s="76" t="str">
        <f>IF(Tableau1[[#This Row],[Type de réponse]]='Paramètre (masquer)'!$A$10,Tableau1[[#This Row],[FE]],"")</f>
        <v/>
      </c>
      <c r="AT379" s="76" t="str">
        <f>_xlfn.CONCAT(Tableau1[[#This Row],[LUN]:[DIM]])</f>
        <v/>
      </c>
      <c r="AU379" s="79"/>
      <c r="AV3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9" s="76" t="e">
        <f>Tableau1[[#This Row],[Nbre de nuits sur la période]]*Tableau1[[#This Row],[Nombre de train accédant / nuit *]]</f>
        <v>#VALUE!</v>
      </c>
      <c r="AY379" s="76" t="e">
        <f>Tableau1[[#This Row],[Uo voies - nuit]]*((59*400/1000)+5)</f>
        <v>#VALUE!</v>
      </c>
    </row>
    <row r="380" spans="1:51" ht="15.75">
      <c r="A380" s="51">
        <f t="shared" si="17"/>
        <v>367</v>
      </c>
      <c r="B380" s="85"/>
      <c r="C380" s="52" t="str">
        <f>IFERROR(VLOOKUP(Tableau1[[#This Row],[Site *
Un fichier Excel par DT]],Tableau7[[#All],[Nom de la gare]:[EIC]],5,FALSE),"")</f>
        <v/>
      </c>
      <c r="D380" s="77"/>
      <c r="E380" s="74"/>
      <c r="F380" s="74"/>
      <c r="G380" s="76"/>
      <c r="H380" s="72" t="str">
        <f>IF(Tableau1[[#This Row],[Régime d''utilisation (Quotidien ? Oui ou Non)]]="Oui","Oui","Non")</f>
        <v>Non</v>
      </c>
      <c r="I380" s="72" t="str">
        <f>IF(Tableau1[[#This Row],[Régime d''utilisation (Quotidien ? Oui ou Non)]]="Oui","Oui","Non")</f>
        <v>Non</v>
      </c>
      <c r="J380" s="72" t="str">
        <f>IF(Tableau1[[#This Row],[Régime d''utilisation (Quotidien ? Oui ou Non)]]="Oui","Oui","Non")</f>
        <v>Non</v>
      </c>
      <c r="K380" s="72" t="str">
        <f>IF(Tableau1[[#This Row],[Régime d''utilisation (Quotidien ? Oui ou Non)]]="Oui","Oui","Non")</f>
        <v>Non</v>
      </c>
      <c r="L380" s="72" t="str">
        <f>IF(Tableau1[[#This Row],[Régime d''utilisation (Quotidien ? Oui ou Non)]]="Oui","Oui","Non")</f>
        <v>Non</v>
      </c>
      <c r="M380" s="72" t="str">
        <f>IF(Tableau1[[#This Row],[Régime d''utilisation (Quotidien ? Oui ou Non)]]="Oui","Oui","Non")</f>
        <v>Non</v>
      </c>
      <c r="N380" s="72" t="str">
        <f>IF(Tableau1[[#This Row],[Régime d''utilisation (Quotidien ? Oui ou Non)]]="Oui","Oui","Non")</f>
        <v>Non</v>
      </c>
      <c r="O380" s="72" t="str">
        <f>IF(Tableau1[[#This Row],[Régime d''utilisation (Quotidien ? Oui ou Non)]]="Oui","Oui","Non")</f>
        <v>Non</v>
      </c>
      <c r="P380" s="76"/>
      <c r="Q380" s="76"/>
      <c r="R380" s="76"/>
      <c r="S380" s="52" t="str">
        <f t="shared" si="15"/>
        <v>Compris entre 00h00 et 5h00</v>
      </c>
      <c r="T380" s="76"/>
      <c r="U380" s="53" t="str">
        <f t="shared" si="16"/>
        <v>Voyageur</v>
      </c>
      <c r="V380" s="76"/>
      <c r="W380" s="76"/>
      <c r="X380" s="76"/>
      <c r="Y380" s="76"/>
      <c r="Z380" s="76"/>
      <c r="AA380" s="76"/>
      <c r="AB380" s="53">
        <f>400</f>
        <v>400</v>
      </c>
      <c r="AC380" s="78" t="str">
        <f>IF(Tableau1[[#This Row],[Type de réponse]]='Paramètre (masquer)'!$A$10,Tableau1[[#This Row],[Période de début *]],"")</f>
        <v/>
      </c>
      <c r="AD380" s="78" t="str">
        <f>IF(Tableau1[[#This Row],[Type de réponse]]='Paramètre (masquer)'!$A$10,Tableau1[[#This Row],[Période de fin *]],"")</f>
        <v/>
      </c>
      <c r="AE380" s="78" t="str">
        <f>IF(Tableau1[[#This Row],[Type de réponse]]='Paramètre (masquer)'!$A$10,Tableau1[[#This Row],[Nuit
LU/MA]],"")</f>
        <v/>
      </c>
      <c r="AF380" s="78" t="str">
        <f>IF(Tableau1[[#This Row],[Type de réponse]]='Paramètre (masquer)'!$A$10,Tableau1[[#This Row],[Nuit
MA/ME]],"")</f>
        <v/>
      </c>
      <c r="AG380" s="78" t="str">
        <f>IF(Tableau1[[#This Row],[Type de réponse]]='Paramètre (masquer)'!$A$10,Tableau1[[#This Row],[Nuit
ME/JE]],"")</f>
        <v/>
      </c>
      <c r="AH380" s="78" t="str">
        <f>IF(Tableau1[[#This Row],[Type de réponse]]='Paramètre (masquer)'!$A$10,Tableau1[[#This Row],[Nuit JE/VE]],"")</f>
        <v/>
      </c>
      <c r="AI380" s="78" t="str">
        <f>IF(Tableau1[[#This Row],[Type de réponse]]='Paramètre (masquer)'!$A$10,Tableau1[[#This Row],[Nuit
VE/SA]],"")</f>
        <v/>
      </c>
      <c r="AJ380" s="78" t="str">
        <f>IF(Tableau1[[#This Row],[Type de réponse]]='Paramètre (masquer)'!$A$10,Tableau1[[#This Row],[Nuit
SA/DI]],"")</f>
        <v/>
      </c>
      <c r="AK380" s="78" t="str">
        <f>IF(Tableau1[[#This Row],[Type de réponse]]='Paramètre (masquer)'!$A$10,Tableau1[[#This Row],[Nuit
DI/LU]],"")</f>
        <v/>
      </c>
      <c r="AL380" s="76" t="str">
        <f>IF(Tableau1[[#This Row],[Nuit
LU /MA]]="Oui",0,IF(Tableau1[[#This Row],[Nuit
LU /MA]]="Non",1,""))</f>
        <v/>
      </c>
      <c r="AM380" s="76" t="str">
        <f>IF(Tableau1[[#This Row],[Nuit
MA/ ME]]="Oui",0,IF(Tableau1[[#This Row],[Nuit
MA/ ME]]="Non",1,""))</f>
        <v/>
      </c>
      <c r="AN380" s="76" t="str">
        <f>IF(Tableau1[[#This Row],[Nuit
ME/ JE]]="Oui",0,IF(Tableau1[[#This Row],[Nuit
ME/ JE]]="Non",1,""))</f>
        <v/>
      </c>
      <c r="AO380" s="76" t="str">
        <f>IF(Tableau1[[#This Row],[Nuit JE/ VE]]="Oui",0,IF(Tableau1[[#This Row],[Nuit JE/ VE]]="Non",1,""))</f>
        <v/>
      </c>
      <c r="AP380" s="76" t="str">
        <f>IF(Tableau1[[#This Row],[Nuit
VE/ SA]]="Oui",0,IF(Tableau1[[#This Row],[Nuit
VE/ SA]]="Non",1,""))</f>
        <v/>
      </c>
      <c r="AQ380" s="76" t="str">
        <f>IF(Tableau1[[#This Row],[Nuit
SA/ DI]]="Oui",0,IF(Tableau1[[#This Row],[Nuit
SA/ DI]]="Non",1,""))</f>
        <v/>
      </c>
      <c r="AR380" s="76" t="str">
        <f>IF(Tableau1[[#This Row],[Nuit
DI/ LU]]="Oui",0,IF(Tableau1[[#This Row],[Nuit
DI/ LU]]="Non",1,""))</f>
        <v/>
      </c>
      <c r="AS380" s="76" t="str">
        <f>IF(Tableau1[[#This Row],[Type de réponse]]='Paramètre (masquer)'!$A$10,Tableau1[[#This Row],[FE]],"")</f>
        <v/>
      </c>
      <c r="AT380" s="76" t="str">
        <f>_xlfn.CONCAT(Tableau1[[#This Row],[LUN]:[DIM]])</f>
        <v/>
      </c>
      <c r="AU380" s="79"/>
      <c r="AV3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0" s="76" t="e">
        <f>Tableau1[[#This Row],[Nbre de nuits sur la période]]*Tableau1[[#This Row],[Nombre de train accédant / nuit *]]</f>
        <v>#VALUE!</v>
      </c>
      <c r="AY380" s="76" t="e">
        <f>Tableau1[[#This Row],[Uo voies - nuit]]*((59*400/1000)+5)</f>
        <v>#VALUE!</v>
      </c>
    </row>
    <row r="381" spans="1:51" ht="15.75">
      <c r="A381" s="51">
        <f t="shared" si="17"/>
        <v>368</v>
      </c>
      <c r="B381" s="85"/>
      <c r="C381" s="52" t="str">
        <f>IFERROR(VLOOKUP(Tableau1[[#This Row],[Site *
Un fichier Excel par DT]],Tableau7[[#All],[Nom de la gare]:[EIC]],5,FALSE),"")</f>
        <v/>
      </c>
      <c r="D381" s="77"/>
      <c r="E381" s="74"/>
      <c r="F381" s="74"/>
      <c r="G381" s="76"/>
      <c r="H381" s="72" t="str">
        <f>IF(Tableau1[[#This Row],[Régime d''utilisation (Quotidien ? Oui ou Non)]]="Oui","Oui","Non")</f>
        <v>Non</v>
      </c>
      <c r="I381" s="72" t="str">
        <f>IF(Tableau1[[#This Row],[Régime d''utilisation (Quotidien ? Oui ou Non)]]="Oui","Oui","Non")</f>
        <v>Non</v>
      </c>
      <c r="J381" s="72" t="str">
        <f>IF(Tableau1[[#This Row],[Régime d''utilisation (Quotidien ? Oui ou Non)]]="Oui","Oui","Non")</f>
        <v>Non</v>
      </c>
      <c r="K381" s="72" t="str">
        <f>IF(Tableau1[[#This Row],[Régime d''utilisation (Quotidien ? Oui ou Non)]]="Oui","Oui","Non")</f>
        <v>Non</v>
      </c>
      <c r="L381" s="72" t="str">
        <f>IF(Tableau1[[#This Row],[Régime d''utilisation (Quotidien ? Oui ou Non)]]="Oui","Oui","Non")</f>
        <v>Non</v>
      </c>
      <c r="M381" s="72" t="str">
        <f>IF(Tableau1[[#This Row],[Régime d''utilisation (Quotidien ? Oui ou Non)]]="Oui","Oui","Non")</f>
        <v>Non</v>
      </c>
      <c r="N381" s="72" t="str">
        <f>IF(Tableau1[[#This Row],[Régime d''utilisation (Quotidien ? Oui ou Non)]]="Oui","Oui","Non")</f>
        <v>Non</v>
      </c>
      <c r="O381" s="72" t="str">
        <f>IF(Tableau1[[#This Row],[Régime d''utilisation (Quotidien ? Oui ou Non)]]="Oui","Oui","Non")</f>
        <v>Non</v>
      </c>
      <c r="P381" s="76"/>
      <c r="Q381" s="76"/>
      <c r="R381" s="76"/>
      <c r="S381" s="52" t="str">
        <f t="shared" si="15"/>
        <v>Compris entre 00h00 et 5h00</v>
      </c>
      <c r="T381" s="76"/>
      <c r="U381" s="53" t="str">
        <f t="shared" si="16"/>
        <v>Voyageur</v>
      </c>
      <c r="V381" s="76"/>
      <c r="W381" s="76"/>
      <c r="X381" s="76"/>
      <c r="Y381" s="76"/>
      <c r="Z381" s="76"/>
      <c r="AA381" s="76"/>
      <c r="AB381" s="53">
        <f>400</f>
        <v>400</v>
      </c>
      <c r="AC381" s="78" t="str">
        <f>IF(Tableau1[[#This Row],[Type de réponse]]='Paramètre (masquer)'!$A$10,Tableau1[[#This Row],[Période de début *]],"")</f>
        <v/>
      </c>
      <c r="AD381" s="78" t="str">
        <f>IF(Tableau1[[#This Row],[Type de réponse]]='Paramètre (masquer)'!$A$10,Tableau1[[#This Row],[Période de fin *]],"")</f>
        <v/>
      </c>
      <c r="AE381" s="78" t="str">
        <f>IF(Tableau1[[#This Row],[Type de réponse]]='Paramètre (masquer)'!$A$10,Tableau1[[#This Row],[Nuit
LU/MA]],"")</f>
        <v/>
      </c>
      <c r="AF381" s="78" t="str">
        <f>IF(Tableau1[[#This Row],[Type de réponse]]='Paramètre (masquer)'!$A$10,Tableau1[[#This Row],[Nuit
MA/ME]],"")</f>
        <v/>
      </c>
      <c r="AG381" s="78" t="str">
        <f>IF(Tableau1[[#This Row],[Type de réponse]]='Paramètre (masquer)'!$A$10,Tableau1[[#This Row],[Nuit
ME/JE]],"")</f>
        <v/>
      </c>
      <c r="AH381" s="78" t="str">
        <f>IF(Tableau1[[#This Row],[Type de réponse]]='Paramètre (masquer)'!$A$10,Tableau1[[#This Row],[Nuit JE/VE]],"")</f>
        <v/>
      </c>
      <c r="AI381" s="78" t="str">
        <f>IF(Tableau1[[#This Row],[Type de réponse]]='Paramètre (masquer)'!$A$10,Tableau1[[#This Row],[Nuit
VE/SA]],"")</f>
        <v/>
      </c>
      <c r="AJ381" s="78" t="str">
        <f>IF(Tableau1[[#This Row],[Type de réponse]]='Paramètre (masquer)'!$A$10,Tableau1[[#This Row],[Nuit
SA/DI]],"")</f>
        <v/>
      </c>
      <c r="AK381" s="78" t="str">
        <f>IF(Tableau1[[#This Row],[Type de réponse]]='Paramètre (masquer)'!$A$10,Tableau1[[#This Row],[Nuit
DI/LU]],"")</f>
        <v/>
      </c>
      <c r="AL381" s="76" t="str">
        <f>IF(Tableau1[[#This Row],[Nuit
LU /MA]]="Oui",0,IF(Tableau1[[#This Row],[Nuit
LU /MA]]="Non",1,""))</f>
        <v/>
      </c>
      <c r="AM381" s="76" t="str">
        <f>IF(Tableau1[[#This Row],[Nuit
MA/ ME]]="Oui",0,IF(Tableau1[[#This Row],[Nuit
MA/ ME]]="Non",1,""))</f>
        <v/>
      </c>
      <c r="AN381" s="76" t="str">
        <f>IF(Tableau1[[#This Row],[Nuit
ME/ JE]]="Oui",0,IF(Tableau1[[#This Row],[Nuit
ME/ JE]]="Non",1,""))</f>
        <v/>
      </c>
      <c r="AO381" s="76" t="str">
        <f>IF(Tableau1[[#This Row],[Nuit JE/ VE]]="Oui",0,IF(Tableau1[[#This Row],[Nuit JE/ VE]]="Non",1,""))</f>
        <v/>
      </c>
      <c r="AP381" s="76" t="str">
        <f>IF(Tableau1[[#This Row],[Nuit
VE/ SA]]="Oui",0,IF(Tableau1[[#This Row],[Nuit
VE/ SA]]="Non",1,""))</f>
        <v/>
      </c>
      <c r="AQ381" s="76" t="str">
        <f>IF(Tableau1[[#This Row],[Nuit
SA/ DI]]="Oui",0,IF(Tableau1[[#This Row],[Nuit
SA/ DI]]="Non",1,""))</f>
        <v/>
      </c>
      <c r="AR381" s="76" t="str">
        <f>IF(Tableau1[[#This Row],[Nuit
DI/ LU]]="Oui",0,IF(Tableau1[[#This Row],[Nuit
DI/ LU]]="Non",1,""))</f>
        <v/>
      </c>
      <c r="AS381" s="76" t="str">
        <f>IF(Tableau1[[#This Row],[Type de réponse]]='Paramètre (masquer)'!$A$10,Tableau1[[#This Row],[FE]],"")</f>
        <v/>
      </c>
      <c r="AT381" s="76" t="str">
        <f>_xlfn.CONCAT(Tableau1[[#This Row],[LUN]:[DIM]])</f>
        <v/>
      </c>
      <c r="AU381" s="79"/>
      <c r="AV3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1" s="76" t="e">
        <f>Tableau1[[#This Row],[Nbre de nuits sur la période]]*Tableau1[[#This Row],[Nombre de train accédant / nuit *]]</f>
        <v>#VALUE!</v>
      </c>
      <c r="AY381" s="76" t="e">
        <f>Tableau1[[#This Row],[Uo voies - nuit]]*((59*400/1000)+5)</f>
        <v>#VALUE!</v>
      </c>
    </row>
    <row r="382" spans="1:51" ht="15.75">
      <c r="A382" s="51">
        <f t="shared" si="17"/>
        <v>369</v>
      </c>
      <c r="B382" s="85"/>
      <c r="C382" s="52" t="str">
        <f>IFERROR(VLOOKUP(Tableau1[[#This Row],[Site *
Un fichier Excel par DT]],Tableau7[[#All],[Nom de la gare]:[EIC]],5,FALSE),"")</f>
        <v/>
      </c>
      <c r="D382" s="77"/>
      <c r="E382" s="74"/>
      <c r="F382" s="74"/>
      <c r="G382" s="76"/>
      <c r="H382" s="72" t="str">
        <f>IF(Tableau1[[#This Row],[Régime d''utilisation (Quotidien ? Oui ou Non)]]="Oui","Oui","Non")</f>
        <v>Non</v>
      </c>
      <c r="I382" s="72" t="str">
        <f>IF(Tableau1[[#This Row],[Régime d''utilisation (Quotidien ? Oui ou Non)]]="Oui","Oui","Non")</f>
        <v>Non</v>
      </c>
      <c r="J382" s="72" t="str">
        <f>IF(Tableau1[[#This Row],[Régime d''utilisation (Quotidien ? Oui ou Non)]]="Oui","Oui","Non")</f>
        <v>Non</v>
      </c>
      <c r="K382" s="72" t="str">
        <f>IF(Tableau1[[#This Row],[Régime d''utilisation (Quotidien ? Oui ou Non)]]="Oui","Oui","Non")</f>
        <v>Non</v>
      </c>
      <c r="L382" s="72" t="str">
        <f>IF(Tableau1[[#This Row],[Régime d''utilisation (Quotidien ? Oui ou Non)]]="Oui","Oui","Non")</f>
        <v>Non</v>
      </c>
      <c r="M382" s="72" t="str">
        <f>IF(Tableau1[[#This Row],[Régime d''utilisation (Quotidien ? Oui ou Non)]]="Oui","Oui","Non")</f>
        <v>Non</v>
      </c>
      <c r="N382" s="72" t="str">
        <f>IF(Tableau1[[#This Row],[Régime d''utilisation (Quotidien ? Oui ou Non)]]="Oui","Oui","Non")</f>
        <v>Non</v>
      </c>
      <c r="O382" s="72" t="str">
        <f>IF(Tableau1[[#This Row],[Régime d''utilisation (Quotidien ? Oui ou Non)]]="Oui","Oui","Non")</f>
        <v>Non</v>
      </c>
      <c r="P382" s="76"/>
      <c r="Q382" s="76"/>
      <c r="R382" s="76"/>
      <c r="S382" s="52" t="str">
        <f t="shared" si="15"/>
        <v>Compris entre 00h00 et 5h00</v>
      </c>
      <c r="T382" s="76"/>
      <c r="U382" s="53" t="str">
        <f t="shared" si="16"/>
        <v>Voyageur</v>
      </c>
      <c r="V382" s="76"/>
      <c r="W382" s="76"/>
      <c r="X382" s="76"/>
      <c r="Y382" s="76"/>
      <c r="Z382" s="76"/>
      <c r="AA382" s="76"/>
      <c r="AB382" s="53">
        <f>400</f>
        <v>400</v>
      </c>
      <c r="AC382" s="78" t="str">
        <f>IF(Tableau1[[#This Row],[Type de réponse]]='Paramètre (masquer)'!$A$10,Tableau1[[#This Row],[Période de début *]],"")</f>
        <v/>
      </c>
      <c r="AD382" s="78" t="str">
        <f>IF(Tableau1[[#This Row],[Type de réponse]]='Paramètre (masquer)'!$A$10,Tableau1[[#This Row],[Période de fin *]],"")</f>
        <v/>
      </c>
      <c r="AE382" s="78" t="str">
        <f>IF(Tableau1[[#This Row],[Type de réponse]]='Paramètre (masquer)'!$A$10,Tableau1[[#This Row],[Nuit
LU/MA]],"")</f>
        <v/>
      </c>
      <c r="AF382" s="78" t="str">
        <f>IF(Tableau1[[#This Row],[Type de réponse]]='Paramètre (masquer)'!$A$10,Tableau1[[#This Row],[Nuit
MA/ME]],"")</f>
        <v/>
      </c>
      <c r="AG382" s="78" t="str">
        <f>IF(Tableau1[[#This Row],[Type de réponse]]='Paramètre (masquer)'!$A$10,Tableau1[[#This Row],[Nuit
ME/JE]],"")</f>
        <v/>
      </c>
      <c r="AH382" s="78" t="str">
        <f>IF(Tableau1[[#This Row],[Type de réponse]]='Paramètre (masquer)'!$A$10,Tableau1[[#This Row],[Nuit JE/VE]],"")</f>
        <v/>
      </c>
      <c r="AI382" s="78" t="str">
        <f>IF(Tableau1[[#This Row],[Type de réponse]]='Paramètre (masquer)'!$A$10,Tableau1[[#This Row],[Nuit
VE/SA]],"")</f>
        <v/>
      </c>
      <c r="AJ382" s="78" t="str">
        <f>IF(Tableau1[[#This Row],[Type de réponse]]='Paramètre (masquer)'!$A$10,Tableau1[[#This Row],[Nuit
SA/DI]],"")</f>
        <v/>
      </c>
      <c r="AK382" s="78" t="str">
        <f>IF(Tableau1[[#This Row],[Type de réponse]]='Paramètre (masquer)'!$A$10,Tableau1[[#This Row],[Nuit
DI/LU]],"")</f>
        <v/>
      </c>
      <c r="AL382" s="76" t="str">
        <f>IF(Tableau1[[#This Row],[Nuit
LU /MA]]="Oui",0,IF(Tableau1[[#This Row],[Nuit
LU /MA]]="Non",1,""))</f>
        <v/>
      </c>
      <c r="AM382" s="76" t="str">
        <f>IF(Tableau1[[#This Row],[Nuit
MA/ ME]]="Oui",0,IF(Tableau1[[#This Row],[Nuit
MA/ ME]]="Non",1,""))</f>
        <v/>
      </c>
      <c r="AN382" s="76" t="str">
        <f>IF(Tableau1[[#This Row],[Nuit
ME/ JE]]="Oui",0,IF(Tableau1[[#This Row],[Nuit
ME/ JE]]="Non",1,""))</f>
        <v/>
      </c>
      <c r="AO382" s="76" t="str">
        <f>IF(Tableau1[[#This Row],[Nuit JE/ VE]]="Oui",0,IF(Tableau1[[#This Row],[Nuit JE/ VE]]="Non",1,""))</f>
        <v/>
      </c>
      <c r="AP382" s="76" t="str">
        <f>IF(Tableau1[[#This Row],[Nuit
VE/ SA]]="Oui",0,IF(Tableau1[[#This Row],[Nuit
VE/ SA]]="Non",1,""))</f>
        <v/>
      </c>
      <c r="AQ382" s="76" t="str">
        <f>IF(Tableau1[[#This Row],[Nuit
SA/ DI]]="Oui",0,IF(Tableau1[[#This Row],[Nuit
SA/ DI]]="Non",1,""))</f>
        <v/>
      </c>
      <c r="AR382" s="76" t="str">
        <f>IF(Tableau1[[#This Row],[Nuit
DI/ LU]]="Oui",0,IF(Tableau1[[#This Row],[Nuit
DI/ LU]]="Non",1,""))</f>
        <v/>
      </c>
      <c r="AS382" s="76" t="str">
        <f>IF(Tableau1[[#This Row],[Type de réponse]]='Paramètre (masquer)'!$A$10,Tableau1[[#This Row],[FE]],"")</f>
        <v/>
      </c>
      <c r="AT382" s="76" t="str">
        <f>_xlfn.CONCAT(Tableau1[[#This Row],[LUN]:[DIM]])</f>
        <v/>
      </c>
      <c r="AU382" s="79"/>
      <c r="AV3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2" s="76" t="e">
        <f>Tableau1[[#This Row],[Nbre de nuits sur la période]]*Tableau1[[#This Row],[Nombre de train accédant / nuit *]]</f>
        <v>#VALUE!</v>
      </c>
      <c r="AY382" s="76" t="e">
        <f>Tableau1[[#This Row],[Uo voies - nuit]]*((59*400/1000)+5)</f>
        <v>#VALUE!</v>
      </c>
    </row>
    <row r="383" spans="1:51" ht="15.75">
      <c r="A383" s="51">
        <f t="shared" si="17"/>
        <v>370</v>
      </c>
      <c r="B383" s="85"/>
      <c r="C383" s="52" t="str">
        <f>IFERROR(VLOOKUP(Tableau1[[#This Row],[Site *
Un fichier Excel par DT]],Tableau7[[#All],[Nom de la gare]:[EIC]],5,FALSE),"")</f>
        <v/>
      </c>
      <c r="D383" s="77"/>
      <c r="E383" s="74"/>
      <c r="F383" s="74"/>
      <c r="G383" s="76"/>
      <c r="H383" s="72" t="str">
        <f>IF(Tableau1[[#This Row],[Régime d''utilisation (Quotidien ? Oui ou Non)]]="Oui","Oui","Non")</f>
        <v>Non</v>
      </c>
      <c r="I383" s="72" t="str">
        <f>IF(Tableau1[[#This Row],[Régime d''utilisation (Quotidien ? Oui ou Non)]]="Oui","Oui","Non")</f>
        <v>Non</v>
      </c>
      <c r="J383" s="72" t="str">
        <f>IF(Tableau1[[#This Row],[Régime d''utilisation (Quotidien ? Oui ou Non)]]="Oui","Oui","Non")</f>
        <v>Non</v>
      </c>
      <c r="K383" s="72" t="str">
        <f>IF(Tableau1[[#This Row],[Régime d''utilisation (Quotidien ? Oui ou Non)]]="Oui","Oui","Non")</f>
        <v>Non</v>
      </c>
      <c r="L383" s="72" t="str">
        <f>IF(Tableau1[[#This Row],[Régime d''utilisation (Quotidien ? Oui ou Non)]]="Oui","Oui","Non")</f>
        <v>Non</v>
      </c>
      <c r="M383" s="72" t="str">
        <f>IF(Tableau1[[#This Row],[Régime d''utilisation (Quotidien ? Oui ou Non)]]="Oui","Oui","Non")</f>
        <v>Non</v>
      </c>
      <c r="N383" s="72" t="str">
        <f>IF(Tableau1[[#This Row],[Régime d''utilisation (Quotidien ? Oui ou Non)]]="Oui","Oui","Non")</f>
        <v>Non</v>
      </c>
      <c r="O383" s="72" t="str">
        <f>IF(Tableau1[[#This Row],[Régime d''utilisation (Quotidien ? Oui ou Non)]]="Oui","Oui","Non")</f>
        <v>Non</v>
      </c>
      <c r="P383" s="76"/>
      <c r="Q383" s="76"/>
      <c r="R383" s="76"/>
      <c r="S383" s="52" t="str">
        <f t="shared" si="15"/>
        <v>Compris entre 00h00 et 5h00</v>
      </c>
      <c r="T383" s="76"/>
      <c r="U383" s="53" t="str">
        <f t="shared" si="16"/>
        <v>Voyageur</v>
      </c>
      <c r="V383" s="76"/>
      <c r="W383" s="76"/>
      <c r="X383" s="76"/>
      <c r="Y383" s="76"/>
      <c r="Z383" s="76"/>
      <c r="AA383" s="76"/>
      <c r="AB383" s="53">
        <f>400</f>
        <v>400</v>
      </c>
      <c r="AC383" s="78" t="str">
        <f>IF(Tableau1[[#This Row],[Type de réponse]]='Paramètre (masquer)'!$A$10,Tableau1[[#This Row],[Période de début *]],"")</f>
        <v/>
      </c>
      <c r="AD383" s="78" t="str">
        <f>IF(Tableau1[[#This Row],[Type de réponse]]='Paramètre (masquer)'!$A$10,Tableau1[[#This Row],[Période de fin *]],"")</f>
        <v/>
      </c>
      <c r="AE383" s="78" t="str">
        <f>IF(Tableau1[[#This Row],[Type de réponse]]='Paramètre (masquer)'!$A$10,Tableau1[[#This Row],[Nuit
LU/MA]],"")</f>
        <v/>
      </c>
      <c r="AF383" s="78" t="str">
        <f>IF(Tableau1[[#This Row],[Type de réponse]]='Paramètre (masquer)'!$A$10,Tableau1[[#This Row],[Nuit
MA/ME]],"")</f>
        <v/>
      </c>
      <c r="AG383" s="78" t="str">
        <f>IF(Tableau1[[#This Row],[Type de réponse]]='Paramètre (masquer)'!$A$10,Tableau1[[#This Row],[Nuit
ME/JE]],"")</f>
        <v/>
      </c>
      <c r="AH383" s="78" t="str">
        <f>IF(Tableau1[[#This Row],[Type de réponse]]='Paramètre (masquer)'!$A$10,Tableau1[[#This Row],[Nuit JE/VE]],"")</f>
        <v/>
      </c>
      <c r="AI383" s="78" t="str">
        <f>IF(Tableau1[[#This Row],[Type de réponse]]='Paramètre (masquer)'!$A$10,Tableau1[[#This Row],[Nuit
VE/SA]],"")</f>
        <v/>
      </c>
      <c r="AJ383" s="78" t="str">
        <f>IF(Tableau1[[#This Row],[Type de réponse]]='Paramètre (masquer)'!$A$10,Tableau1[[#This Row],[Nuit
SA/DI]],"")</f>
        <v/>
      </c>
      <c r="AK383" s="78" t="str">
        <f>IF(Tableau1[[#This Row],[Type de réponse]]='Paramètre (masquer)'!$A$10,Tableau1[[#This Row],[Nuit
DI/LU]],"")</f>
        <v/>
      </c>
      <c r="AL383" s="76" t="str">
        <f>IF(Tableau1[[#This Row],[Nuit
LU /MA]]="Oui",0,IF(Tableau1[[#This Row],[Nuit
LU /MA]]="Non",1,""))</f>
        <v/>
      </c>
      <c r="AM383" s="76" t="str">
        <f>IF(Tableau1[[#This Row],[Nuit
MA/ ME]]="Oui",0,IF(Tableau1[[#This Row],[Nuit
MA/ ME]]="Non",1,""))</f>
        <v/>
      </c>
      <c r="AN383" s="76" t="str">
        <f>IF(Tableau1[[#This Row],[Nuit
ME/ JE]]="Oui",0,IF(Tableau1[[#This Row],[Nuit
ME/ JE]]="Non",1,""))</f>
        <v/>
      </c>
      <c r="AO383" s="76" t="str">
        <f>IF(Tableau1[[#This Row],[Nuit JE/ VE]]="Oui",0,IF(Tableau1[[#This Row],[Nuit JE/ VE]]="Non",1,""))</f>
        <v/>
      </c>
      <c r="AP383" s="76" t="str">
        <f>IF(Tableau1[[#This Row],[Nuit
VE/ SA]]="Oui",0,IF(Tableau1[[#This Row],[Nuit
VE/ SA]]="Non",1,""))</f>
        <v/>
      </c>
      <c r="AQ383" s="76" t="str">
        <f>IF(Tableau1[[#This Row],[Nuit
SA/ DI]]="Oui",0,IF(Tableau1[[#This Row],[Nuit
SA/ DI]]="Non",1,""))</f>
        <v/>
      </c>
      <c r="AR383" s="76" t="str">
        <f>IF(Tableau1[[#This Row],[Nuit
DI/ LU]]="Oui",0,IF(Tableau1[[#This Row],[Nuit
DI/ LU]]="Non",1,""))</f>
        <v/>
      </c>
      <c r="AS383" s="76" t="str">
        <f>IF(Tableau1[[#This Row],[Type de réponse]]='Paramètre (masquer)'!$A$10,Tableau1[[#This Row],[FE]],"")</f>
        <v/>
      </c>
      <c r="AT383" s="76" t="str">
        <f>_xlfn.CONCAT(Tableau1[[#This Row],[LUN]:[DIM]])</f>
        <v/>
      </c>
      <c r="AU383" s="79"/>
      <c r="AV3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3" s="76" t="e">
        <f>Tableau1[[#This Row],[Nbre de nuits sur la période]]*Tableau1[[#This Row],[Nombre de train accédant / nuit *]]</f>
        <v>#VALUE!</v>
      </c>
      <c r="AY383" s="76" t="e">
        <f>Tableau1[[#This Row],[Uo voies - nuit]]*((59*400/1000)+5)</f>
        <v>#VALUE!</v>
      </c>
    </row>
    <row r="384" spans="1:51" ht="15.75">
      <c r="A384" s="51">
        <f t="shared" si="17"/>
        <v>371</v>
      </c>
      <c r="B384" s="85"/>
      <c r="C384" s="52" t="str">
        <f>IFERROR(VLOOKUP(Tableau1[[#This Row],[Site *
Un fichier Excel par DT]],Tableau7[[#All],[Nom de la gare]:[EIC]],5,FALSE),"")</f>
        <v/>
      </c>
      <c r="D384" s="77"/>
      <c r="E384" s="74"/>
      <c r="F384" s="74"/>
      <c r="G384" s="76"/>
      <c r="H384" s="72" t="str">
        <f>IF(Tableau1[[#This Row],[Régime d''utilisation (Quotidien ? Oui ou Non)]]="Oui","Oui","Non")</f>
        <v>Non</v>
      </c>
      <c r="I384" s="72" t="str">
        <f>IF(Tableau1[[#This Row],[Régime d''utilisation (Quotidien ? Oui ou Non)]]="Oui","Oui","Non")</f>
        <v>Non</v>
      </c>
      <c r="J384" s="72" t="str">
        <f>IF(Tableau1[[#This Row],[Régime d''utilisation (Quotidien ? Oui ou Non)]]="Oui","Oui","Non")</f>
        <v>Non</v>
      </c>
      <c r="K384" s="72" t="str">
        <f>IF(Tableau1[[#This Row],[Régime d''utilisation (Quotidien ? Oui ou Non)]]="Oui","Oui","Non")</f>
        <v>Non</v>
      </c>
      <c r="L384" s="72" t="str">
        <f>IF(Tableau1[[#This Row],[Régime d''utilisation (Quotidien ? Oui ou Non)]]="Oui","Oui","Non")</f>
        <v>Non</v>
      </c>
      <c r="M384" s="72" t="str">
        <f>IF(Tableau1[[#This Row],[Régime d''utilisation (Quotidien ? Oui ou Non)]]="Oui","Oui","Non")</f>
        <v>Non</v>
      </c>
      <c r="N384" s="72" t="str">
        <f>IF(Tableau1[[#This Row],[Régime d''utilisation (Quotidien ? Oui ou Non)]]="Oui","Oui","Non")</f>
        <v>Non</v>
      </c>
      <c r="O384" s="72" t="str">
        <f>IF(Tableau1[[#This Row],[Régime d''utilisation (Quotidien ? Oui ou Non)]]="Oui","Oui","Non")</f>
        <v>Non</v>
      </c>
      <c r="P384" s="76"/>
      <c r="Q384" s="76"/>
      <c r="R384" s="76"/>
      <c r="S384" s="52" t="str">
        <f t="shared" si="15"/>
        <v>Compris entre 00h00 et 5h00</v>
      </c>
      <c r="T384" s="76"/>
      <c r="U384" s="53" t="str">
        <f t="shared" si="16"/>
        <v>Voyageur</v>
      </c>
      <c r="V384" s="76"/>
      <c r="W384" s="76"/>
      <c r="X384" s="76"/>
      <c r="Y384" s="76"/>
      <c r="Z384" s="76"/>
      <c r="AA384" s="76"/>
      <c r="AB384" s="53">
        <f>400</f>
        <v>400</v>
      </c>
      <c r="AC384" s="78" t="str">
        <f>IF(Tableau1[[#This Row],[Type de réponse]]='Paramètre (masquer)'!$A$10,Tableau1[[#This Row],[Période de début *]],"")</f>
        <v/>
      </c>
      <c r="AD384" s="78" t="str">
        <f>IF(Tableau1[[#This Row],[Type de réponse]]='Paramètre (masquer)'!$A$10,Tableau1[[#This Row],[Période de fin *]],"")</f>
        <v/>
      </c>
      <c r="AE384" s="78" t="str">
        <f>IF(Tableau1[[#This Row],[Type de réponse]]='Paramètre (masquer)'!$A$10,Tableau1[[#This Row],[Nuit
LU/MA]],"")</f>
        <v/>
      </c>
      <c r="AF384" s="78" t="str">
        <f>IF(Tableau1[[#This Row],[Type de réponse]]='Paramètre (masquer)'!$A$10,Tableau1[[#This Row],[Nuit
MA/ME]],"")</f>
        <v/>
      </c>
      <c r="AG384" s="78" t="str">
        <f>IF(Tableau1[[#This Row],[Type de réponse]]='Paramètre (masquer)'!$A$10,Tableau1[[#This Row],[Nuit
ME/JE]],"")</f>
        <v/>
      </c>
      <c r="AH384" s="78" t="str">
        <f>IF(Tableau1[[#This Row],[Type de réponse]]='Paramètre (masquer)'!$A$10,Tableau1[[#This Row],[Nuit JE/VE]],"")</f>
        <v/>
      </c>
      <c r="AI384" s="78" t="str">
        <f>IF(Tableau1[[#This Row],[Type de réponse]]='Paramètre (masquer)'!$A$10,Tableau1[[#This Row],[Nuit
VE/SA]],"")</f>
        <v/>
      </c>
      <c r="AJ384" s="78" t="str">
        <f>IF(Tableau1[[#This Row],[Type de réponse]]='Paramètre (masquer)'!$A$10,Tableau1[[#This Row],[Nuit
SA/DI]],"")</f>
        <v/>
      </c>
      <c r="AK384" s="78" t="str">
        <f>IF(Tableau1[[#This Row],[Type de réponse]]='Paramètre (masquer)'!$A$10,Tableau1[[#This Row],[Nuit
DI/LU]],"")</f>
        <v/>
      </c>
      <c r="AL384" s="76" t="str">
        <f>IF(Tableau1[[#This Row],[Nuit
LU /MA]]="Oui",0,IF(Tableau1[[#This Row],[Nuit
LU /MA]]="Non",1,""))</f>
        <v/>
      </c>
      <c r="AM384" s="76" t="str">
        <f>IF(Tableau1[[#This Row],[Nuit
MA/ ME]]="Oui",0,IF(Tableau1[[#This Row],[Nuit
MA/ ME]]="Non",1,""))</f>
        <v/>
      </c>
      <c r="AN384" s="76" t="str">
        <f>IF(Tableau1[[#This Row],[Nuit
ME/ JE]]="Oui",0,IF(Tableau1[[#This Row],[Nuit
ME/ JE]]="Non",1,""))</f>
        <v/>
      </c>
      <c r="AO384" s="76" t="str">
        <f>IF(Tableau1[[#This Row],[Nuit JE/ VE]]="Oui",0,IF(Tableau1[[#This Row],[Nuit JE/ VE]]="Non",1,""))</f>
        <v/>
      </c>
      <c r="AP384" s="76" t="str">
        <f>IF(Tableau1[[#This Row],[Nuit
VE/ SA]]="Oui",0,IF(Tableau1[[#This Row],[Nuit
VE/ SA]]="Non",1,""))</f>
        <v/>
      </c>
      <c r="AQ384" s="76" t="str">
        <f>IF(Tableau1[[#This Row],[Nuit
SA/ DI]]="Oui",0,IF(Tableau1[[#This Row],[Nuit
SA/ DI]]="Non",1,""))</f>
        <v/>
      </c>
      <c r="AR384" s="76" t="str">
        <f>IF(Tableau1[[#This Row],[Nuit
DI/ LU]]="Oui",0,IF(Tableau1[[#This Row],[Nuit
DI/ LU]]="Non",1,""))</f>
        <v/>
      </c>
      <c r="AS384" s="76" t="str">
        <f>IF(Tableau1[[#This Row],[Type de réponse]]='Paramètre (masquer)'!$A$10,Tableau1[[#This Row],[FE]],"")</f>
        <v/>
      </c>
      <c r="AT384" s="76" t="str">
        <f>_xlfn.CONCAT(Tableau1[[#This Row],[LUN]:[DIM]])</f>
        <v/>
      </c>
      <c r="AU384" s="79"/>
      <c r="AV3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4" s="76" t="e">
        <f>Tableau1[[#This Row],[Nbre de nuits sur la période]]*Tableau1[[#This Row],[Nombre de train accédant / nuit *]]</f>
        <v>#VALUE!</v>
      </c>
      <c r="AY384" s="76" t="e">
        <f>Tableau1[[#This Row],[Uo voies - nuit]]*((59*400/1000)+5)</f>
        <v>#VALUE!</v>
      </c>
    </row>
    <row r="385" spans="1:51" ht="15.75">
      <c r="A385" s="51">
        <f t="shared" si="17"/>
        <v>372</v>
      </c>
      <c r="B385" s="85"/>
      <c r="C385" s="52" t="str">
        <f>IFERROR(VLOOKUP(Tableau1[[#This Row],[Site *
Un fichier Excel par DT]],Tableau7[[#All],[Nom de la gare]:[EIC]],5,FALSE),"")</f>
        <v/>
      </c>
      <c r="D385" s="77"/>
      <c r="E385" s="74"/>
      <c r="F385" s="74"/>
      <c r="G385" s="76"/>
      <c r="H385" s="72" t="str">
        <f>IF(Tableau1[[#This Row],[Régime d''utilisation (Quotidien ? Oui ou Non)]]="Oui","Oui","Non")</f>
        <v>Non</v>
      </c>
      <c r="I385" s="72" t="str">
        <f>IF(Tableau1[[#This Row],[Régime d''utilisation (Quotidien ? Oui ou Non)]]="Oui","Oui","Non")</f>
        <v>Non</v>
      </c>
      <c r="J385" s="72" t="str">
        <f>IF(Tableau1[[#This Row],[Régime d''utilisation (Quotidien ? Oui ou Non)]]="Oui","Oui","Non")</f>
        <v>Non</v>
      </c>
      <c r="K385" s="72" t="str">
        <f>IF(Tableau1[[#This Row],[Régime d''utilisation (Quotidien ? Oui ou Non)]]="Oui","Oui","Non")</f>
        <v>Non</v>
      </c>
      <c r="L385" s="72" t="str">
        <f>IF(Tableau1[[#This Row],[Régime d''utilisation (Quotidien ? Oui ou Non)]]="Oui","Oui","Non")</f>
        <v>Non</v>
      </c>
      <c r="M385" s="72" t="str">
        <f>IF(Tableau1[[#This Row],[Régime d''utilisation (Quotidien ? Oui ou Non)]]="Oui","Oui","Non")</f>
        <v>Non</v>
      </c>
      <c r="N385" s="72" t="str">
        <f>IF(Tableau1[[#This Row],[Régime d''utilisation (Quotidien ? Oui ou Non)]]="Oui","Oui","Non")</f>
        <v>Non</v>
      </c>
      <c r="O385" s="72" t="str">
        <f>IF(Tableau1[[#This Row],[Régime d''utilisation (Quotidien ? Oui ou Non)]]="Oui","Oui","Non")</f>
        <v>Non</v>
      </c>
      <c r="P385" s="76"/>
      <c r="Q385" s="76"/>
      <c r="R385" s="76"/>
      <c r="S385" s="52" t="str">
        <f t="shared" si="15"/>
        <v>Compris entre 00h00 et 5h00</v>
      </c>
      <c r="T385" s="76"/>
      <c r="U385" s="53" t="str">
        <f t="shared" si="16"/>
        <v>Voyageur</v>
      </c>
      <c r="V385" s="76"/>
      <c r="W385" s="76"/>
      <c r="X385" s="76"/>
      <c r="Y385" s="76"/>
      <c r="Z385" s="76"/>
      <c r="AA385" s="76"/>
      <c r="AB385" s="53">
        <f>400</f>
        <v>400</v>
      </c>
      <c r="AC385" s="78" t="str">
        <f>IF(Tableau1[[#This Row],[Type de réponse]]='Paramètre (masquer)'!$A$10,Tableau1[[#This Row],[Période de début *]],"")</f>
        <v/>
      </c>
      <c r="AD385" s="78" t="str">
        <f>IF(Tableau1[[#This Row],[Type de réponse]]='Paramètre (masquer)'!$A$10,Tableau1[[#This Row],[Période de fin *]],"")</f>
        <v/>
      </c>
      <c r="AE385" s="78" t="str">
        <f>IF(Tableau1[[#This Row],[Type de réponse]]='Paramètre (masquer)'!$A$10,Tableau1[[#This Row],[Nuit
LU/MA]],"")</f>
        <v/>
      </c>
      <c r="AF385" s="78" t="str">
        <f>IF(Tableau1[[#This Row],[Type de réponse]]='Paramètre (masquer)'!$A$10,Tableau1[[#This Row],[Nuit
MA/ME]],"")</f>
        <v/>
      </c>
      <c r="AG385" s="78" t="str">
        <f>IF(Tableau1[[#This Row],[Type de réponse]]='Paramètre (masquer)'!$A$10,Tableau1[[#This Row],[Nuit
ME/JE]],"")</f>
        <v/>
      </c>
      <c r="AH385" s="78" t="str">
        <f>IF(Tableau1[[#This Row],[Type de réponse]]='Paramètre (masquer)'!$A$10,Tableau1[[#This Row],[Nuit JE/VE]],"")</f>
        <v/>
      </c>
      <c r="AI385" s="78" t="str">
        <f>IF(Tableau1[[#This Row],[Type de réponse]]='Paramètre (masquer)'!$A$10,Tableau1[[#This Row],[Nuit
VE/SA]],"")</f>
        <v/>
      </c>
      <c r="AJ385" s="78" t="str">
        <f>IF(Tableau1[[#This Row],[Type de réponse]]='Paramètre (masquer)'!$A$10,Tableau1[[#This Row],[Nuit
SA/DI]],"")</f>
        <v/>
      </c>
      <c r="AK385" s="78" t="str">
        <f>IF(Tableau1[[#This Row],[Type de réponse]]='Paramètre (masquer)'!$A$10,Tableau1[[#This Row],[Nuit
DI/LU]],"")</f>
        <v/>
      </c>
      <c r="AL385" s="76" t="str">
        <f>IF(Tableau1[[#This Row],[Nuit
LU /MA]]="Oui",0,IF(Tableau1[[#This Row],[Nuit
LU /MA]]="Non",1,""))</f>
        <v/>
      </c>
      <c r="AM385" s="76" t="str">
        <f>IF(Tableau1[[#This Row],[Nuit
MA/ ME]]="Oui",0,IF(Tableau1[[#This Row],[Nuit
MA/ ME]]="Non",1,""))</f>
        <v/>
      </c>
      <c r="AN385" s="76" t="str">
        <f>IF(Tableau1[[#This Row],[Nuit
ME/ JE]]="Oui",0,IF(Tableau1[[#This Row],[Nuit
ME/ JE]]="Non",1,""))</f>
        <v/>
      </c>
      <c r="AO385" s="76" t="str">
        <f>IF(Tableau1[[#This Row],[Nuit JE/ VE]]="Oui",0,IF(Tableau1[[#This Row],[Nuit JE/ VE]]="Non",1,""))</f>
        <v/>
      </c>
      <c r="AP385" s="76" t="str">
        <f>IF(Tableau1[[#This Row],[Nuit
VE/ SA]]="Oui",0,IF(Tableau1[[#This Row],[Nuit
VE/ SA]]="Non",1,""))</f>
        <v/>
      </c>
      <c r="AQ385" s="76" t="str">
        <f>IF(Tableau1[[#This Row],[Nuit
SA/ DI]]="Oui",0,IF(Tableau1[[#This Row],[Nuit
SA/ DI]]="Non",1,""))</f>
        <v/>
      </c>
      <c r="AR385" s="76" t="str">
        <f>IF(Tableau1[[#This Row],[Nuit
DI/ LU]]="Oui",0,IF(Tableau1[[#This Row],[Nuit
DI/ LU]]="Non",1,""))</f>
        <v/>
      </c>
      <c r="AS385" s="76" t="str">
        <f>IF(Tableau1[[#This Row],[Type de réponse]]='Paramètre (masquer)'!$A$10,Tableau1[[#This Row],[FE]],"")</f>
        <v/>
      </c>
      <c r="AT385" s="76" t="str">
        <f>_xlfn.CONCAT(Tableau1[[#This Row],[LUN]:[DIM]])</f>
        <v/>
      </c>
      <c r="AU385" s="79"/>
      <c r="AV3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5" s="76" t="e">
        <f>Tableau1[[#This Row],[Nbre de nuits sur la période]]*Tableau1[[#This Row],[Nombre de train accédant / nuit *]]</f>
        <v>#VALUE!</v>
      </c>
      <c r="AY385" s="76" t="e">
        <f>Tableau1[[#This Row],[Uo voies - nuit]]*((59*400/1000)+5)</f>
        <v>#VALUE!</v>
      </c>
    </row>
    <row r="386" spans="1:51" ht="15.75">
      <c r="A386" s="51">
        <f t="shared" si="17"/>
        <v>373</v>
      </c>
      <c r="B386" s="85"/>
      <c r="C386" s="52" t="str">
        <f>IFERROR(VLOOKUP(Tableau1[[#This Row],[Site *
Un fichier Excel par DT]],Tableau7[[#All],[Nom de la gare]:[EIC]],5,FALSE),"")</f>
        <v/>
      </c>
      <c r="D386" s="77"/>
      <c r="E386" s="74"/>
      <c r="F386" s="74"/>
      <c r="G386" s="76"/>
      <c r="H386" s="72" t="str">
        <f>IF(Tableau1[[#This Row],[Régime d''utilisation (Quotidien ? Oui ou Non)]]="Oui","Oui","Non")</f>
        <v>Non</v>
      </c>
      <c r="I386" s="72" t="str">
        <f>IF(Tableau1[[#This Row],[Régime d''utilisation (Quotidien ? Oui ou Non)]]="Oui","Oui","Non")</f>
        <v>Non</v>
      </c>
      <c r="J386" s="72" t="str">
        <f>IF(Tableau1[[#This Row],[Régime d''utilisation (Quotidien ? Oui ou Non)]]="Oui","Oui","Non")</f>
        <v>Non</v>
      </c>
      <c r="K386" s="72" t="str">
        <f>IF(Tableau1[[#This Row],[Régime d''utilisation (Quotidien ? Oui ou Non)]]="Oui","Oui","Non")</f>
        <v>Non</v>
      </c>
      <c r="L386" s="72" t="str">
        <f>IF(Tableau1[[#This Row],[Régime d''utilisation (Quotidien ? Oui ou Non)]]="Oui","Oui","Non")</f>
        <v>Non</v>
      </c>
      <c r="M386" s="72" t="str">
        <f>IF(Tableau1[[#This Row],[Régime d''utilisation (Quotidien ? Oui ou Non)]]="Oui","Oui","Non")</f>
        <v>Non</v>
      </c>
      <c r="N386" s="72" t="str">
        <f>IF(Tableau1[[#This Row],[Régime d''utilisation (Quotidien ? Oui ou Non)]]="Oui","Oui","Non")</f>
        <v>Non</v>
      </c>
      <c r="O386" s="72" t="str">
        <f>IF(Tableau1[[#This Row],[Régime d''utilisation (Quotidien ? Oui ou Non)]]="Oui","Oui","Non")</f>
        <v>Non</v>
      </c>
      <c r="P386" s="76"/>
      <c r="Q386" s="76"/>
      <c r="R386" s="76"/>
      <c r="S386" s="52" t="str">
        <f t="shared" si="15"/>
        <v>Compris entre 00h00 et 5h00</v>
      </c>
      <c r="T386" s="76"/>
      <c r="U386" s="53" t="str">
        <f t="shared" si="16"/>
        <v>Voyageur</v>
      </c>
      <c r="V386" s="76"/>
      <c r="W386" s="76"/>
      <c r="X386" s="76"/>
      <c r="Y386" s="76"/>
      <c r="Z386" s="76"/>
      <c r="AA386" s="76"/>
      <c r="AB386" s="53">
        <f>400</f>
        <v>400</v>
      </c>
      <c r="AC386" s="78" t="str">
        <f>IF(Tableau1[[#This Row],[Type de réponse]]='Paramètre (masquer)'!$A$10,Tableau1[[#This Row],[Période de début *]],"")</f>
        <v/>
      </c>
      <c r="AD386" s="78" t="str">
        <f>IF(Tableau1[[#This Row],[Type de réponse]]='Paramètre (masquer)'!$A$10,Tableau1[[#This Row],[Période de fin *]],"")</f>
        <v/>
      </c>
      <c r="AE386" s="78" t="str">
        <f>IF(Tableau1[[#This Row],[Type de réponse]]='Paramètre (masquer)'!$A$10,Tableau1[[#This Row],[Nuit
LU/MA]],"")</f>
        <v/>
      </c>
      <c r="AF386" s="78" t="str">
        <f>IF(Tableau1[[#This Row],[Type de réponse]]='Paramètre (masquer)'!$A$10,Tableau1[[#This Row],[Nuit
MA/ME]],"")</f>
        <v/>
      </c>
      <c r="AG386" s="78" t="str">
        <f>IF(Tableau1[[#This Row],[Type de réponse]]='Paramètre (masquer)'!$A$10,Tableau1[[#This Row],[Nuit
ME/JE]],"")</f>
        <v/>
      </c>
      <c r="AH386" s="78" t="str">
        <f>IF(Tableau1[[#This Row],[Type de réponse]]='Paramètre (masquer)'!$A$10,Tableau1[[#This Row],[Nuit JE/VE]],"")</f>
        <v/>
      </c>
      <c r="AI386" s="78" t="str">
        <f>IF(Tableau1[[#This Row],[Type de réponse]]='Paramètre (masquer)'!$A$10,Tableau1[[#This Row],[Nuit
VE/SA]],"")</f>
        <v/>
      </c>
      <c r="AJ386" s="78" t="str">
        <f>IF(Tableau1[[#This Row],[Type de réponse]]='Paramètre (masquer)'!$A$10,Tableau1[[#This Row],[Nuit
SA/DI]],"")</f>
        <v/>
      </c>
      <c r="AK386" s="78" t="str">
        <f>IF(Tableau1[[#This Row],[Type de réponse]]='Paramètre (masquer)'!$A$10,Tableau1[[#This Row],[Nuit
DI/LU]],"")</f>
        <v/>
      </c>
      <c r="AL386" s="76" t="str">
        <f>IF(Tableau1[[#This Row],[Nuit
LU /MA]]="Oui",0,IF(Tableau1[[#This Row],[Nuit
LU /MA]]="Non",1,""))</f>
        <v/>
      </c>
      <c r="AM386" s="76" t="str">
        <f>IF(Tableau1[[#This Row],[Nuit
MA/ ME]]="Oui",0,IF(Tableau1[[#This Row],[Nuit
MA/ ME]]="Non",1,""))</f>
        <v/>
      </c>
      <c r="AN386" s="76" t="str">
        <f>IF(Tableau1[[#This Row],[Nuit
ME/ JE]]="Oui",0,IF(Tableau1[[#This Row],[Nuit
ME/ JE]]="Non",1,""))</f>
        <v/>
      </c>
      <c r="AO386" s="76" t="str">
        <f>IF(Tableau1[[#This Row],[Nuit JE/ VE]]="Oui",0,IF(Tableau1[[#This Row],[Nuit JE/ VE]]="Non",1,""))</f>
        <v/>
      </c>
      <c r="AP386" s="76" t="str">
        <f>IF(Tableau1[[#This Row],[Nuit
VE/ SA]]="Oui",0,IF(Tableau1[[#This Row],[Nuit
VE/ SA]]="Non",1,""))</f>
        <v/>
      </c>
      <c r="AQ386" s="76" t="str">
        <f>IF(Tableau1[[#This Row],[Nuit
SA/ DI]]="Oui",0,IF(Tableau1[[#This Row],[Nuit
SA/ DI]]="Non",1,""))</f>
        <v/>
      </c>
      <c r="AR386" s="76" t="str">
        <f>IF(Tableau1[[#This Row],[Nuit
DI/ LU]]="Oui",0,IF(Tableau1[[#This Row],[Nuit
DI/ LU]]="Non",1,""))</f>
        <v/>
      </c>
      <c r="AS386" s="76" t="str">
        <f>IF(Tableau1[[#This Row],[Type de réponse]]='Paramètre (masquer)'!$A$10,Tableau1[[#This Row],[FE]],"")</f>
        <v/>
      </c>
      <c r="AT386" s="76" t="str">
        <f>_xlfn.CONCAT(Tableau1[[#This Row],[LUN]:[DIM]])</f>
        <v/>
      </c>
      <c r="AU386" s="79"/>
      <c r="AV3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6" s="76" t="e">
        <f>Tableau1[[#This Row],[Nbre de nuits sur la période]]*Tableau1[[#This Row],[Nombre de train accédant / nuit *]]</f>
        <v>#VALUE!</v>
      </c>
      <c r="AY386" s="76" t="e">
        <f>Tableau1[[#This Row],[Uo voies - nuit]]*((59*400/1000)+5)</f>
        <v>#VALUE!</v>
      </c>
    </row>
    <row r="387" spans="1:51" ht="15.75">
      <c r="A387" s="51">
        <f t="shared" si="17"/>
        <v>374</v>
      </c>
      <c r="B387" s="85"/>
      <c r="C387" s="52" t="str">
        <f>IFERROR(VLOOKUP(Tableau1[[#This Row],[Site *
Un fichier Excel par DT]],Tableau7[[#All],[Nom de la gare]:[EIC]],5,FALSE),"")</f>
        <v/>
      </c>
      <c r="D387" s="77"/>
      <c r="E387" s="74"/>
      <c r="F387" s="74"/>
      <c r="G387" s="76"/>
      <c r="H387" s="72" t="str">
        <f>IF(Tableau1[[#This Row],[Régime d''utilisation (Quotidien ? Oui ou Non)]]="Oui","Oui","Non")</f>
        <v>Non</v>
      </c>
      <c r="I387" s="72" t="str">
        <f>IF(Tableau1[[#This Row],[Régime d''utilisation (Quotidien ? Oui ou Non)]]="Oui","Oui","Non")</f>
        <v>Non</v>
      </c>
      <c r="J387" s="72" t="str">
        <f>IF(Tableau1[[#This Row],[Régime d''utilisation (Quotidien ? Oui ou Non)]]="Oui","Oui","Non")</f>
        <v>Non</v>
      </c>
      <c r="K387" s="72" t="str">
        <f>IF(Tableau1[[#This Row],[Régime d''utilisation (Quotidien ? Oui ou Non)]]="Oui","Oui","Non")</f>
        <v>Non</v>
      </c>
      <c r="L387" s="72" t="str">
        <f>IF(Tableau1[[#This Row],[Régime d''utilisation (Quotidien ? Oui ou Non)]]="Oui","Oui","Non")</f>
        <v>Non</v>
      </c>
      <c r="M387" s="72" t="str">
        <f>IF(Tableau1[[#This Row],[Régime d''utilisation (Quotidien ? Oui ou Non)]]="Oui","Oui","Non")</f>
        <v>Non</v>
      </c>
      <c r="N387" s="72" t="str">
        <f>IF(Tableau1[[#This Row],[Régime d''utilisation (Quotidien ? Oui ou Non)]]="Oui","Oui","Non")</f>
        <v>Non</v>
      </c>
      <c r="O387" s="72" t="str">
        <f>IF(Tableau1[[#This Row],[Régime d''utilisation (Quotidien ? Oui ou Non)]]="Oui","Oui","Non")</f>
        <v>Non</v>
      </c>
      <c r="P387" s="76"/>
      <c r="Q387" s="76"/>
      <c r="R387" s="76"/>
      <c r="S387" s="52" t="str">
        <f t="shared" si="15"/>
        <v>Compris entre 00h00 et 5h00</v>
      </c>
      <c r="T387" s="76"/>
      <c r="U387" s="53" t="str">
        <f t="shared" si="16"/>
        <v>Voyageur</v>
      </c>
      <c r="V387" s="76"/>
      <c r="W387" s="76"/>
      <c r="X387" s="76"/>
      <c r="Y387" s="76"/>
      <c r="Z387" s="76"/>
      <c r="AA387" s="76"/>
      <c r="AB387" s="53">
        <f>400</f>
        <v>400</v>
      </c>
      <c r="AC387" s="78" t="str">
        <f>IF(Tableau1[[#This Row],[Type de réponse]]='Paramètre (masquer)'!$A$10,Tableau1[[#This Row],[Période de début *]],"")</f>
        <v/>
      </c>
      <c r="AD387" s="78" t="str">
        <f>IF(Tableau1[[#This Row],[Type de réponse]]='Paramètre (masquer)'!$A$10,Tableau1[[#This Row],[Période de fin *]],"")</f>
        <v/>
      </c>
      <c r="AE387" s="78" t="str">
        <f>IF(Tableau1[[#This Row],[Type de réponse]]='Paramètre (masquer)'!$A$10,Tableau1[[#This Row],[Nuit
LU/MA]],"")</f>
        <v/>
      </c>
      <c r="AF387" s="78" t="str">
        <f>IF(Tableau1[[#This Row],[Type de réponse]]='Paramètre (masquer)'!$A$10,Tableau1[[#This Row],[Nuit
MA/ME]],"")</f>
        <v/>
      </c>
      <c r="AG387" s="78" t="str">
        <f>IF(Tableau1[[#This Row],[Type de réponse]]='Paramètre (masquer)'!$A$10,Tableau1[[#This Row],[Nuit
ME/JE]],"")</f>
        <v/>
      </c>
      <c r="AH387" s="78" t="str">
        <f>IF(Tableau1[[#This Row],[Type de réponse]]='Paramètre (masquer)'!$A$10,Tableau1[[#This Row],[Nuit JE/VE]],"")</f>
        <v/>
      </c>
      <c r="AI387" s="78" t="str">
        <f>IF(Tableau1[[#This Row],[Type de réponse]]='Paramètre (masquer)'!$A$10,Tableau1[[#This Row],[Nuit
VE/SA]],"")</f>
        <v/>
      </c>
      <c r="AJ387" s="78" t="str">
        <f>IF(Tableau1[[#This Row],[Type de réponse]]='Paramètre (masquer)'!$A$10,Tableau1[[#This Row],[Nuit
SA/DI]],"")</f>
        <v/>
      </c>
      <c r="AK387" s="78" t="str">
        <f>IF(Tableau1[[#This Row],[Type de réponse]]='Paramètre (masquer)'!$A$10,Tableau1[[#This Row],[Nuit
DI/LU]],"")</f>
        <v/>
      </c>
      <c r="AL387" s="76" t="str">
        <f>IF(Tableau1[[#This Row],[Nuit
LU /MA]]="Oui",0,IF(Tableau1[[#This Row],[Nuit
LU /MA]]="Non",1,""))</f>
        <v/>
      </c>
      <c r="AM387" s="76" t="str">
        <f>IF(Tableau1[[#This Row],[Nuit
MA/ ME]]="Oui",0,IF(Tableau1[[#This Row],[Nuit
MA/ ME]]="Non",1,""))</f>
        <v/>
      </c>
      <c r="AN387" s="76" t="str">
        <f>IF(Tableau1[[#This Row],[Nuit
ME/ JE]]="Oui",0,IF(Tableau1[[#This Row],[Nuit
ME/ JE]]="Non",1,""))</f>
        <v/>
      </c>
      <c r="AO387" s="76" t="str">
        <f>IF(Tableau1[[#This Row],[Nuit JE/ VE]]="Oui",0,IF(Tableau1[[#This Row],[Nuit JE/ VE]]="Non",1,""))</f>
        <v/>
      </c>
      <c r="AP387" s="76" t="str">
        <f>IF(Tableau1[[#This Row],[Nuit
VE/ SA]]="Oui",0,IF(Tableau1[[#This Row],[Nuit
VE/ SA]]="Non",1,""))</f>
        <v/>
      </c>
      <c r="AQ387" s="76" t="str">
        <f>IF(Tableau1[[#This Row],[Nuit
SA/ DI]]="Oui",0,IF(Tableau1[[#This Row],[Nuit
SA/ DI]]="Non",1,""))</f>
        <v/>
      </c>
      <c r="AR387" s="76" t="str">
        <f>IF(Tableau1[[#This Row],[Nuit
DI/ LU]]="Oui",0,IF(Tableau1[[#This Row],[Nuit
DI/ LU]]="Non",1,""))</f>
        <v/>
      </c>
      <c r="AS387" s="76" t="str">
        <f>IF(Tableau1[[#This Row],[Type de réponse]]='Paramètre (masquer)'!$A$10,Tableau1[[#This Row],[FE]],"")</f>
        <v/>
      </c>
      <c r="AT387" s="76" t="str">
        <f>_xlfn.CONCAT(Tableau1[[#This Row],[LUN]:[DIM]])</f>
        <v/>
      </c>
      <c r="AU387" s="79"/>
      <c r="AV3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7" s="76" t="e">
        <f>Tableau1[[#This Row],[Nbre de nuits sur la période]]*Tableau1[[#This Row],[Nombre de train accédant / nuit *]]</f>
        <v>#VALUE!</v>
      </c>
      <c r="AY387" s="76" t="e">
        <f>Tableau1[[#This Row],[Uo voies - nuit]]*((59*400/1000)+5)</f>
        <v>#VALUE!</v>
      </c>
    </row>
    <row r="388" spans="1:51" ht="15.75">
      <c r="A388" s="51">
        <f t="shared" si="17"/>
        <v>375</v>
      </c>
      <c r="B388" s="85"/>
      <c r="C388" s="52" t="str">
        <f>IFERROR(VLOOKUP(Tableau1[[#This Row],[Site *
Un fichier Excel par DT]],Tableau7[[#All],[Nom de la gare]:[EIC]],5,FALSE),"")</f>
        <v/>
      </c>
      <c r="D388" s="77"/>
      <c r="E388" s="74"/>
      <c r="F388" s="74"/>
      <c r="G388" s="76"/>
      <c r="H388" s="72" t="str">
        <f>IF(Tableau1[[#This Row],[Régime d''utilisation (Quotidien ? Oui ou Non)]]="Oui","Oui","Non")</f>
        <v>Non</v>
      </c>
      <c r="I388" s="72" t="str">
        <f>IF(Tableau1[[#This Row],[Régime d''utilisation (Quotidien ? Oui ou Non)]]="Oui","Oui","Non")</f>
        <v>Non</v>
      </c>
      <c r="J388" s="72" t="str">
        <f>IF(Tableau1[[#This Row],[Régime d''utilisation (Quotidien ? Oui ou Non)]]="Oui","Oui","Non")</f>
        <v>Non</v>
      </c>
      <c r="K388" s="72" t="str">
        <f>IF(Tableau1[[#This Row],[Régime d''utilisation (Quotidien ? Oui ou Non)]]="Oui","Oui","Non")</f>
        <v>Non</v>
      </c>
      <c r="L388" s="72" t="str">
        <f>IF(Tableau1[[#This Row],[Régime d''utilisation (Quotidien ? Oui ou Non)]]="Oui","Oui","Non")</f>
        <v>Non</v>
      </c>
      <c r="M388" s="72" t="str">
        <f>IF(Tableau1[[#This Row],[Régime d''utilisation (Quotidien ? Oui ou Non)]]="Oui","Oui","Non")</f>
        <v>Non</v>
      </c>
      <c r="N388" s="72" t="str">
        <f>IF(Tableau1[[#This Row],[Régime d''utilisation (Quotidien ? Oui ou Non)]]="Oui","Oui","Non")</f>
        <v>Non</v>
      </c>
      <c r="O388" s="72" t="str">
        <f>IF(Tableau1[[#This Row],[Régime d''utilisation (Quotidien ? Oui ou Non)]]="Oui","Oui","Non")</f>
        <v>Non</v>
      </c>
      <c r="P388" s="76"/>
      <c r="Q388" s="76"/>
      <c r="R388" s="76"/>
      <c r="S388" s="52" t="str">
        <f t="shared" si="15"/>
        <v>Compris entre 00h00 et 5h00</v>
      </c>
      <c r="T388" s="76"/>
      <c r="U388" s="53" t="str">
        <f t="shared" si="16"/>
        <v>Voyageur</v>
      </c>
      <c r="V388" s="76"/>
      <c r="W388" s="76"/>
      <c r="X388" s="76"/>
      <c r="Y388" s="76"/>
      <c r="Z388" s="76"/>
      <c r="AA388" s="76"/>
      <c r="AB388" s="53">
        <f>400</f>
        <v>400</v>
      </c>
      <c r="AC388" s="78" t="str">
        <f>IF(Tableau1[[#This Row],[Type de réponse]]='Paramètre (masquer)'!$A$10,Tableau1[[#This Row],[Période de début *]],"")</f>
        <v/>
      </c>
      <c r="AD388" s="78" t="str">
        <f>IF(Tableau1[[#This Row],[Type de réponse]]='Paramètre (masquer)'!$A$10,Tableau1[[#This Row],[Période de fin *]],"")</f>
        <v/>
      </c>
      <c r="AE388" s="78" t="str">
        <f>IF(Tableau1[[#This Row],[Type de réponse]]='Paramètre (masquer)'!$A$10,Tableau1[[#This Row],[Nuit
LU/MA]],"")</f>
        <v/>
      </c>
      <c r="AF388" s="78" t="str">
        <f>IF(Tableau1[[#This Row],[Type de réponse]]='Paramètre (masquer)'!$A$10,Tableau1[[#This Row],[Nuit
MA/ME]],"")</f>
        <v/>
      </c>
      <c r="AG388" s="78" t="str">
        <f>IF(Tableau1[[#This Row],[Type de réponse]]='Paramètre (masquer)'!$A$10,Tableau1[[#This Row],[Nuit
ME/JE]],"")</f>
        <v/>
      </c>
      <c r="AH388" s="78" t="str">
        <f>IF(Tableau1[[#This Row],[Type de réponse]]='Paramètre (masquer)'!$A$10,Tableau1[[#This Row],[Nuit JE/VE]],"")</f>
        <v/>
      </c>
      <c r="AI388" s="78" t="str">
        <f>IF(Tableau1[[#This Row],[Type de réponse]]='Paramètre (masquer)'!$A$10,Tableau1[[#This Row],[Nuit
VE/SA]],"")</f>
        <v/>
      </c>
      <c r="AJ388" s="78" t="str">
        <f>IF(Tableau1[[#This Row],[Type de réponse]]='Paramètre (masquer)'!$A$10,Tableau1[[#This Row],[Nuit
SA/DI]],"")</f>
        <v/>
      </c>
      <c r="AK388" s="78" t="str">
        <f>IF(Tableau1[[#This Row],[Type de réponse]]='Paramètre (masquer)'!$A$10,Tableau1[[#This Row],[Nuit
DI/LU]],"")</f>
        <v/>
      </c>
      <c r="AL388" s="76" t="str">
        <f>IF(Tableau1[[#This Row],[Nuit
LU /MA]]="Oui",0,IF(Tableau1[[#This Row],[Nuit
LU /MA]]="Non",1,""))</f>
        <v/>
      </c>
      <c r="AM388" s="76" t="str">
        <f>IF(Tableau1[[#This Row],[Nuit
MA/ ME]]="Oui",0,IF(Tableau1[[#This Row],[Nuit
MA/ ME]]="Non",1,""))</f>
        <v/>
      </c>
      <c r="AN388" s="76" t="str">
        <f>IF(Tableau1[[#This Row],[Nuit
ME/ JE]]="Oui",0,IF(Tableau1[[#This Row],[Nuit
ME/ JE]]="Non",1,""))</f>
        <v/>
      </c>
      <c r="AO388" s="76" t="str">
        <f>IF(Tableau1[[#This Row],[Nuit JE/ VE]]="Oui",0,IF(Tableau1[[#This Row],[Nuit JE/ VE]]="Non",1,""))</f>
        <v/>
      </c>
      <c r="AP388" s="76" t="str">
        <f>IF(Tableau1[[#This Row],[Nuit
VE/ SA]]="Oui",0,IF(Tableau1[[#This Row],[Nuit
VE/ SA]]="Non",1,""))</f>
        <v/>
      </c>
      <c r="AQ388" s="76" t="str">
        <f>IF(Tableau1[[#This Row],[Nuit
SA/ DI]]="Oui",0,IF(Tableau1[[#This Row],[Nuit
SA/ DI]]="Non",1,""))</f>
        <v/>
      </c>
      <c r="AR388" s="76" t="str">
        <f>IF(Tableau1[[#This Row],[Nuit
DI/ LU]]="Oui",0,IF(Tableau1[[#This Row],[Nuit
DI/ LU]]="Non",1,""))</f>
        <v/>
      </c>
      <c r="AS388" s="76" t="str">
        <f>IF(Tableau1[[#This Row],[Type de réponse]]='Paramètre (masquer)'!$A$10,Tableau1[[#This Row],[FE]],"")</f>
        <v/>
      </c>
      <c r="AT388" s="76" t="str">
        <f>_xlfn.CONCAT(Tableau1[[#This Row],[LUN]:[DIM]])</f>
        <v/>
      </c>
      <c r="AU388" s="79"/>
      <c r="AV3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8" s="76" t="e">
        <f>Tableau1[[#This Row],[Nbre de nuits sur la période]]*Tableau1[[#This Row],[Nombre de train accédant / nuit *]]</f>
        <v>#VALUE!</v>
      </c>
      <c r="AY388" s="76" t="e">
        <f>Tableau1[[#This Row],[Uo voies - nuit]]*((59*400/1000)+5)</f>
        <v>#VALUE!</v>
      </c>
    </row>
    <row r="389" spans="1:51" ht="15.75">
      <c r="A389" s="51">
        <f t="shared" si="17"/>
        <v>376</v>
      </c>
      <c r="B389" s="85"/>
      <c r="C389" s="52" t="str">
        <f>IFERROR(VLOOKUP(Tableau1[[#This Row],[Site *
Un fichier Excel par DT]],Tableau7[[#All],[Nom de la gare]:[EIC]],5,FALSE),"")</f>
        <v/>
      </c>
      <c r="D389" s="77"/>
      <c r="E389" s="74"/>
      <c r="F389" s="74"/>
      <c r="G389" s="76"/>
      <c r="H389" s="72" t="str">
        <f>IF(Tableau1[[#This Row],[Régime d''utilisation (Quotidien ? Oui ou Non)]]="Oui","Oui","Non")</f>
        <v>Non</v>
      </c>
      <c r="I389" s="72" t="str">
        <f>IF(Tableau1[[#This Row],[Régime d''utilisation (Quotidien ? Oui ou Non)]]="Oui","Oui","Non")</f>
        <v>Non</v>
      </c>
      <c r="J389" s="72" t="str">
        <f>IF(Tableau1[[#This Row],[Régime d''utilisation (Quotidien ? Oui ou Non)]]="Oui","Oui","Non")</f>
        <v>Non</v>
      </c>
      <c r="K389" s="72" t="str">
        <f>IF(Tableau1[[#This Row],[Régime d''utilisation (Quotidien ? Oui ou Non)]]="Oui","Oui","Non")</f>
        <v>Non</v>
      </c>
      <c r="L389" s="72" t="str">
        <f>IF(Tableau1[[#This Row],[Régime d''utilisation (Quotidien ? Oui ou Non)]]="Oui","Oui","Non")</f>
        <v>Non</v>
      </c>
      <c r="M389" s="72" t="str">
        <f>IF(Tableau1[[#This Row],[Régime d''utilisation (Quotidien ? Oui ou Non)]]="Oui","Oui","Non")</f>
        <v>Non</v>
      </c>
      <c r="N389" s="72" t="str">
        <f>IF(Tableau1[[#This Row],[Régime d''utilisation (Quotidien ? Oui ou Non)]]="Oui","Oui","Non")</f>
        <v>Non</v>
      </c>
      <c r="O389" s="72" t="str">
        <f>IF(Tableau1[[#This Row],[Régime d''utilisation (Quotidien ? Oui ou Non)]]="Oui","Oui","Non")</f>
        <v>Non</v>
      </c>
      <c r="P389" s="76"/>
      <c r="Q389" s="76"/>
      <c r="R389" s="76"/>
      <c r="S389" s="52" t="str">
        <f t="shared" si="15"/>
        <v>Compris entre 00h00 et 5h00</v>
      </c>
      <c r="T389" s="76"/>
      <c r="U389" s="53" t="str">
        <f t="shared" si="16"/>
        <v>Voyageur</v>
      </c>
      <c r="V389" s="76"/>
      <c r="W389" s="76"/>
      <c r="X389" s="76"/>
      <c r="Y389" s="76"/>
      <c r="Z389" s="76"/>
      <c r="AA389" s="76"/>
      <c r="AB389" s="53">
        <f>400</f>
        <v>400</v>
      </c>
      <c r="AC389" s="78" t="str">
        <f>IF(Tableau1[[#This Row],[Type de réponse]]='Paramètre (masquer)'!$A$10,Tableau1[[#This Row],[Période de début *]],"")</f>
        <v/>
      </c>
      <c r="AD389" s="78" t="str">
        <f>IF(Tableau1[[#This Row],[Type de réponse]]='Paramètre (masquer)'!$A$10,Tableau1[[#This Row],[Période de fin *]],"")</f>
        <v/>
      </c>
      <c r="AE389" s="78" t="str">
        <f>IF(Tableau1[[#This Row],[Type de réponse]]='Paramètre (masquer)'!$A$10,Tableau1[[#This Row],[Nuit
LU/MA]],"")</f>
        <v/>
      </c>
      <c r="AF389" s="78" t="str">
        <f>IF(Tableau1[[#This Row],[Type de réponse]]='Paramètre (masquer)'!$A$10,Tableau1[[#This Row],[Nuit
MA/ME]],"")</f>
        <v/>
      </c>
      <c r="AG389" s="78" t="str">
        <f>IF(Tableau1[[#This Row],[Type de réponse]]='Paramètre (masquer)'!$A$10,Tableau1[[#This Row],[Nuit
ME/JE]],"")</f>
        <v/>
      </c>
      <c r="AH389" s="78" t="str">
        <f>IF(Tableau1[[#This Row],[Type de réponse]]='Paramètre (masquer)'!$A$10,Tableau1[[#This Row],[Nuit JE/VE]],"")</f>
        <v/>
      </c>
      <c r="AI389" s="78" t="str">
        <f>IF(Tableau1[[#This Row],[Type de réponse]]='Paramètre (masquer)'!$A$10,Tableau1[[#This Row],[Nuit
VE/SA]],"")</f>
        <v/>
      </c>
      <c r="AJ389" s="78" t="str">
        <f>IF(Tableau1[[#This Row],[Type de réponse]]='Paramètre (masquer)'!$A$10,Tableau1[[#This Row],[Nuit
SA/DI]],"")</f>
        <v/>
      </c>
      <c r="AK389" s="78" t="str">
        <f>IF(Tableau1[[#This Row],[Type de réponse]]='Paramètre (masquer)'!$A$10,Tableau1[[#This Row],[Nuit
DI/LU]],"")</f>
        <v/>
      </c>
      <c r="AL389" s="76" t="str">
        <f>IF(Tableau1[[#This Row],[Nuit
LU /MA]]="Oui",0,IF(Tableau1[[#This Row],[Nuit
LU /MA]]="Non",1,""))</f>
        <v/>
      </c>
      <c r="AM389" s="76" t="str">
        <f>IF(Tableau1[[#This Row],[Nuit
MA/ ME]]="Oui",0,IF(Tableau1[[#This Row],[Nuit
MA/ ME]]="Non",1,""))</f>
        <v/>
      </c>
      <c r="AN389" s="76" t="str">
        <f>IF(Tableau1[[#This Row],[Nuit
ME/ JE]]="Oui",0,IF(Tableau1[[#This Row],[Nuit
ME/ JE]]="Non",1,""))</f>
        <v/>
      </c>
      <c r="AO389" s="76" t="str">
        <f>IF(Tableau1[[#This Row],[Nuit JE/ VE]]="Oui",0,IF(Tableau1[[#This Row],[Nuit JE/ VE]]="Non",1,""))</f>
        <v/>
      </c>
      <c r="AP389" s="76" t="str">
        <f>IF(Tableau1[[#This Row],[Nuit
VE/ SA]]="Oui",0,IF(Tableau1[[#This Row],[Nuit
VE/ SA]]="Non",1,""))</f>
        <v/>
      </c>
      <c r="AQ389" s="76" t="str">
        <f>IF(Tableau1[[#This Row],[Nuit
SA/ DI]]="Oui",0,IF(Tableau1[[#This Row],[Nuit
SA/ DI]]="Non",1,""))</f>
        <v/>
      </c>
      <c r="AR389" s="76" t="str">
        <f>IF(Tableau1[[#This Row],[Nuit
DI/ LU]]="Oui",0,IF(Tableau1[[#This Row],[Nuit
DI/ LU]]="Non",1,""))</f>
        <v/>
      </c>
      <c r="AS389" s="76" t="str">
        <f>IF(Tableau1[[#This Row],[Type de réponse]]='Paramètre (masquer)'!$A$10,Tableau1[[#This Row],[FE]],"")</f>
        <v/>
      </c>
      <c r="AT389" s="76" t="str">
        <f>_xlfn.CONCAT(Tableau1[[#This Row],[LUN]:[DIM]])</f>
        <v/>
      </c>
      <c r="AU389" s="79"/>
      <c r="AV3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9" s="76" t="e">
        <f>Tableau1[[#This Row],[Nbre de nuits sur la période]]*Tableau1[[#This Row],[Nombre de train accédant / nuit *]]</f>
        <v>#VALUE!</v>
      </c>
      <c r="AY389" s="76" t="e">
        <f>Tableau1[[#This Row],[Uo voies - nuit]]*((59*400/1000)+5)</f>
        <v>#VALUE!</v>
      </c>
    </row>
    <row r="390" spans="1:51" ht="15.75">
      <c r="A390" s="51">
        <f t="shared" si="17"/>
        <v>377</v>
      </c>
      <c r="B390" s="85"/>
      <c r="C390" s="52" t="str">
        <f>IFERROR(VLOOKUP(Tableau1[[#This Row],[Site *
Un fichier Excel par DT]],Tableau7[[#All],[Nom de la gare]:[EIC]],5,FALSE),"")</f>
        <v/>
      </c>
      <c r="D390" s="77"/>
      <c r="E390" s="74"/>
      <c r="F390" s="74"/>
      <c r="G390" s="76"/>
      <c r="H390" s="72" t="str">
        <f>IF(Tableau1[[#This Row],[Régime d''utilisation (Quotidien ? Oui ou Non)]]="Oui","Oui","Non")</f>
        <v>Non</v>
      </c>
      <c r="I390" s="72" t="str">
        <f>IF(Tableau1[[#This Row],[Régime d''utilisation (Quotidien ? Oui ou Non)]]="Oui","Oui","Non")</f>
        <v>Non</v>
      </c>
      <c r="J390" s="72" t="str">
        <f>IF(Tableau1[[#This Row],[Régime d''utilisation (Quotidien ? Oui ou Non)]]="Oui","Oui","Non")</f>
        <v>Non</v>
      </c>
      <c r="K390" s="72" t="str">
        <f>IF(Tableau1[[#This Row],[Régime d''utilisation (Quotidien ? Oui ou Non)]]="Oui","Oui","Non")</f>
        <v>Non</v>
      </c>
      <c r="L390" s="72" t="str">
        <f>IF(Tableau1[[#This Row],[Régime d''utilisation (Quotidien ? Oui ou Non)]]="Oui","Oui","Non")</f>
        <v>Non</v>
      </c>
      <c r="M390" s="72" t="str">
        <f>IF(Tableau1[[#This Row],[Régime d''utilisation (Quotidien ? Oui ou Non)]]="Oui","Oui","Non")</f>
        <v>Non</v>
      </c>
      <c r="N390" s="72" t="str">
        <f>IF(Tableau1[[#This Row],[Régime d''utilisation (Quotidien ? Oui ou Non)]]="Oui","Oui","Non")</f>
        <v>Non</v>
      </c>
      <c r="O390" s="72" t="str">
        <f>IF(Tableau1[[#This Row],[Régime d''utilisation (Quotidien ? Oui ou Non)]]="Oui","Oui","Non")</f>
        <v>Non</v>
      </c>
      <c r="P390" s="76"/>
      <c r="Q390" s="76"/>
      <c r="R390" s="76"/>
      <c r="S390" s="52" t="str">
        <f t="shared" si="15"/>
        <v>Compris entre 00h00 et 5h00</v>
      </c>
      <c r="T390" s="76"/>
      <c r="U390" s="53" t="str">
        <f t="shared" si="16"/>
        <v>Voyageur</v>
      </c>
      <c r="V390" s="76"/>
      <c r="W390" s="76"/>
      <c r="X390" s="76"/>
      <c r="Y390" s="76"/>
      <c r="Z390" s="76"/>
      <c r="AA390" s="76"/>
      <c r="AB390" s="53">
        <f>400</f>
        <v>400</v>
      </c>
      <c r="AC390" s="78" t="str">
        <f>IF(Tableau1[[#This Row],[Type de réponse]]='Paramètre (masquer)'!$A$10,Tableau1[[#This Row],[Période de début *]],"")</f>
        <v/>
      </c>
      <c r="AD390" s="78" t="str">
        <f>IF(Tableau1[[#This Row],[Type de réponse]]='Paramètre (masquer)'!$A$10,Tableau1[[#This Row],[Période de fin *]],"")</f>
        <v/>
      </c>
      <c r="AE390" s="78" t="str">
        <f>IF(Tableau1[[#This Row],[Type de réponse]]='Paramètre (masquer)'!$A$10,Tableau1[[#This Row],[Nuit
LU/MA]],"")</f>
        <v/>
      </c>
      <c r="AF390" s="78" t="str">
        <f>IF(Tableau1[[#This Row],[Type de réponse]]='Paramètre (masquer)'!$A$10,Tableau1[[#This Row],[Nuit
MA/ME]],"")</f>
        <v/>
      </c>
      <c r="AG390" s="78" t="str">
        <f>IF(Tableau1[[#This Row],[Type de réponse]]='Paramètre (masquer)'!$A$10,Tableau1[[#This Row],[Nuit
ME/JE]],"")</f>
        <v/>
      </c>
      <c r="AH390" s="78" t="str">
        <f>IF(Tableau1[[#This Row],[Type de réponse]]='Paramètre (masquer)'!$A$10,Tableau1[[#This Row],[Nuit JE/VE]],"")</f>
        <v/>
      </c>
      <c r="AI390" s="78" t="str">
        <f>IF(Tableau1[[#This Row],[Type de réponse]]='Paramètre (masquer)'!$A$10,Tableau1[[#This Row],[Nuit
VE/SA]],"")</f>
        <v/>
      </c>
      <c r="AJ390" s="78" t="str">
        <f>IF(Tableau1[[#This Row],[Type de réponse]]='Paramètre (masquer)'!$A$10,Tableau1[[#This Row],[Nuit
SA/DI]],"")</f>
        <v/>
      </c>
      <c r="AK390" s="78" t="str">
        <f>IF(Tableau1[[#This Row],[Type de réponse]]='Paramètre (masquer)'!$A$10,Tableau1[[#This Row],[Nuit
DI/LU]],"")</f>
        <v/>
      </c>
      <c r="AL390" s="76" t="str">
        <f>IF(Tableau1[[#This Row],[Nuit
LU /MA]]="Oui",0,IF(Tableau1[[#This Row],[Nuit
LU /MA]]="Non",1,""))</f>
        <v/>
      </c>
      <c r="AM390" s="76" t="str">
        <f>IF(Tableau1[[#This Row],[Nuit
MA/ ME]]="Oui",0,IF(Tableau1[[#This Row],[Nuit
MA/ ME]]="Non",1,""))</f>
        <v/>
      </c>
      <c r="AN390" s="76" t="str">
        <f>IF(Tableau1[[#This Row],[Nuit
ME/ JE]]="Oui",0,IF(Tableau1[[#This Row],[Nuit
ME/ JE]]="Non",1,""))</f>
        <v/>
      </c>
      <c r="AO390" s="76" t="str">
        <f>IF(Tableau1[[#This Row],[Nuit JE/ VE]]="Oui",0,IF(Tableau1[[#This Row],[Nuit JE/ VE]]="Non",1,""))</f>
        <v/>
      </c>
      <c r="AP390" s="76" t="str">
        <f>IF(Tableau1[[#This Row],[Nuit
VE/ SA]]="Oui",0,IF(Tableau1[[#This Row],[Nuit
VE/ SA]]="Non",1,""))</f>
        <v/>
      </c>
      <c r="AQ390" s="76" t="str">
        <f>IF(Tableau1[[#This Row],[Nuit
SA/ DI]]="Oui",0,IF(Tableau1[[#This Row],[Nuit
SA/ DI]]="Non",1,""))</f>
        <v/>
      </c>
      <c r="AR390" s="76" t="str">
        <f>IF(Tableau1[[#This Row],[Nuit
DI/ LU]]="Oui",0,IF(Tableau1[[#This Row],[Nuit
DI/ LU]]="Non",1,""))</f>
        <v/>
      </c>
      <c r="AS390" s="76" t="str">
        <f>IF(Tableau1[[#This Row],[Type de réponse]]='Paramètre (masquer)'!$A$10,Tableau1[[#This Row],[FE]],"")</f>
        <v/>
      </c>
      <c r="AT390" s="76" t="str">
        <f>_xlfn.CONCAT(Tableau1[[#This Row],[LUN]:[DIM]])</f>
        <v/>
      </c>
      <c r="AU390" s="79"/>
      <c r="AV3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0" s="76" t="e">
        <f>Tableau1[[#This Row],[Nbre de nuits sur la période]]*Tableau1[[#This Row],[Nombre de train accédant / nuit *]]</f>
        <v>#VALUE!</v>
      </c>
      <c r="AY390" s="76" t="e">
        <f>Tableau1[[#This Row],[Uo voies - nuit]]*((59*400/1000)+5)</f>
        <v>#VALUE!</v>
      </c>
    </row>
    <row r="391" spans="1:51" ht="15.75">
      <c r="A391" s="51">
        <f t="shared" si="17"/>
        <v>378</v>
      </c>
      <c r="B391" s="85"/>
      <c r="C391" s="52" t="str">
        <f>IFERROR(VLOOKUP(Tableau1[[#This Row],[Site *
Un fichier Excel par DT]],Tableau7[[#All],[Nom de la gare]:[EIC]],5,FALSE),"")</f>
        <v/>
      </c>
      <c r="D391" s="77"/>
      <c r="E391" s="74"/>
      <c r="F391" s="74"/>
      <c r="G391" s="76"/>
      <c r="H391" s="72" t="str">
        <f>IF(Tableau1[[#This Row],[Régime d''utilisation (Quotidien ? Oui ou Non)]]="Oui","Oui","Non")</f>
        <v>Non</v>
      </c>
      <c r="I391" s="72" t="str">
        <f>IF(Tableau1[[#This Row],[Régime d''utilisation (Quotidien ? Oui ou Non)]]="Oui","Oui","Non")</f>
        <v>Non</v>
      </c>
      <c r="J391" s="72" t="str">
        <f>IF(Tableau1[[#This Row],[Régime d''utilisation (Quotidien ? Oui ou Non)]]="Oui","Oui","Non")</f>
        <v>Non</v>
      </c>
      <c r="K391" s="72" t="str">
        <f>IF(Tableau1[[#This Row],[Régime d''utilisation (Quotidien ? Oui ou Non)]]="Oui","Oui","Non")</f>
        <v>Non</v>
      </c>
      <c r="L391" s="72" t="str">
        <f>IF(Tableau1[[#This Row],[Régime d''utilisation (Quotidien ? Oui ou Non)]]="Oui","Oui","Non")</f>
        <v>Non</v>
      </c>
      <c r="M391" s="72" t="str">
        <f>IF(Tableau1[[#This Row],[Régime d''utilisation (Quotidien ? Oui ou Non)]]="Oui","Oui","Non")</f>
        <v>Non</v>
      </c>
      <c r="N391" s="72" t="str">
        <f>IF(Tableau1[[#This Row],[Régime d''utilisation (Quotidien ? Oui ou Non)]]="Oui","Oui","Non")</f>
        <v>Non</v>
      </c>
      <c r="O391" s="72" t="str">
        <f>IF(Tableau1[[#This Row],[Régime d''utilisation (Quotidien ? Oui ou Non)]]="Oui","Oui","Non")</f>
        <v>Non</v>
      </c>
      <c r="P391" s="76"/>
      <c r="Q391" s="76"/>
      <c r="R391" s="76"/>
      <c r="S391" s="52" t="str">
        <f t="shared" si="15"/>
        <v>Compris entre 00h00 et 5h00</v>
      </c>
      <c r="T391" s="76"/>
      <c r="U391" s="53" t="str">
        <f t="shared" si="16"/>
        <v>Voyageur</v>
      </c>
      <c r="V391" s="76"/>
      <c r="W391" s="76"/>
      <c r="X391" s="76"/>
      <c r="Y391" s="76"/>
      <c r="Z391" s="76"/>
      <c r="AA391" s="76"/>
      <c r="AB391" s="53">
        <f>400</f>
        <v>400</v>
      </c>
      <c r="AC391" s="78" t="str">
        <f>IF(Tableau1[[#This Row],[Type de réponse]]='Paramètre (masquer)'!$A$10,Tableau1[[#This Row],[Période de début *]],"")</f>
        <v/>
      </c>
      <c r="AD391" s="78" t="str">
        <f>IF(Tableau1[[#This Row],[Type de réponse]]='Paramètre (masquer)'!$A$10,Tableau1[[#This Row],[Période de fin *]],"")</f>
        <v/>
      </c>
      <c r="AE391" s="78" t="str">
        <f>IF(Tableau1[[#This Row],[Type de réponse]]='Paramètre (masquer)'!$A$10,Tableau1[[#This Row],[Nuit
LU/MA]],"")</f>
        <v/>
      </c>
      <c r="AF391" s="78" t="str">
        <f>IF(Tableau1[[#This Row],[Type de réponse]]='Paramètre (masquer)'!$A$10,Tableau1[[#This Row],[Nuit
MA/ME]],"")</f>
        <v/>
      </c>
      <c r="AG391" s="78" t="str">
        <f>IF(Tableau1[[#This Row],[Type de réponse]]='Paramètre (masquer)'!$A$10,Tableau1[[#This Row],[Nuit
ME/JE]],"")</f>
        <v/>
      </c>
      <c r="AH391" s="78" t="str">
        <f>IF(Tableau1[[#This Row],[Type de réponse]]='Paramètre (masquer)'!$A$10,Tableau1[[#This Row],[Nuit JE/VE]],"")</f>
        <v/>
      </c>
      <c r="AI391" s="78" t="str">
        <f>IF(Tableau1[[#This Row],[Type de réponse]]='Paramètre (masquer)'!$A$10,Tableau1[[#This Row],[Nuit
VE/SA]],"")</f>
        <v/>
      </c>
      <c r="AJ391" s="78" t="str">
        <f>IF(Tableau1[[#This Row],[Type de réponse]]='Paramètre (masquer)'!$A$10,Tableau1[[#This Row],[Nuit
SA/DI]],"")</f>
        <v/>
      </c>
      <c r="AK391" s="78" t="str">
        <f>IF(Tableau1[[#This Row],[Type de réponse]]='Paramètre (masquer)'!$A$10,Tableau1[[#This Row],[Nuit
DI/LU]],"")</f>
        <v/>
      </c>
      <c r="AL391" s="76" t="str">
        <f>IF(Tableau1[[#This Row],[Nuit
LU /MA]]="Oui",0,IF(Tableau1[[#This Row],[Nuit
LU /MA]]="Non",1,""))</f>
        <v/>
      </c>
      <c r="AM391" s="76" t="str">
        <f>IF(Tableau1[[#This Row],[Nuit
MA/ ME]]="Oui",0,IF(Tableau1[[#This Row],[Nuit
MA/ ME]]="Non",1,""))</f>
        <v/>
      </c>
      <c r="AN391" s="76" t="str">
        <f>IF(Tableau1[[#This Row],[Nuit
ME/ JE]]="Oui",0,IF(Tableau1[[#This Row],[Nuit
ME/ JE]]="Non",1,""))</f>
        <v/>
      </c>
      <c r="AO391" s="76" t="str">
        <f>IF(Tableau1[[#This Row],[Nuit JE/ VE]]="Oui",0,IF(Tableau1[[#This Row],[Nuit JE/ VE]]="Non",1,""))</f>
        <v/>
      </c>
      <c r="AP391" s="76" t="str">
        <f>IF(Tableau1[[#This Row],[Nuit
VE/ SA]]="Oui",0,IF(Tableau1[[#This Row],[Nuit
VE/ SA]]="Non",1,""))</f>
        <v/>
      </c>
      <c r="AQ391" s="76" t="str">
        <f>IF(Tableau1[[#This Row],[Nuit
SA/ DI]]="Oui",0,IF(Tableau1[[#This Row],[Nuit
SA/ DI]]="Non",1,""))</f>
        <v/>
      </c>
      <c r="AR391" s="76" t="str">
        <f>IF(Tableau1[[#This Row],[Nuit
DI/ LU]]="Oui",0,IF(Tableau1[[#This Row],[Nuit
DI/ LU]]="Non",1,""))</f>
        <v/>
      </c>
      <c r="AS391" s="76" t="str">
        <f>IF(Tableau1[[#This Row],[Type de réponse]]='Paramètre (masquer)'!$A$10,Tableau1[[#This Row],[FE]],"")</f>
        <v/>
      </c>
      <c r="AT391" s="76" t="str">
        <f>_xlfn.CONCAT(Tableau1[[#This Row],[LUN]:[DIM]])</f>
        <v/>
      </c>
      <c r="AU391" s="79"/>
      <c r="AV3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1" s="76" t="e">
        <f>Tableau1[[#This Row],[Nbre de nuits sur la période]]*Tableau1[[#This Row],[Nombre de train accédant / nuit *]]</f>
        <v>#VALUE!</v>
      </c>
      <c r="AY391" s="76" t="e">
        <f>Tableau1[[#This Row],[Uo voies - nuit]]*((59*400/1000)+5)</f>
        <v>#VALUE!</v>
      </c>
    </row>
    <row r="392" spans="1:51" ht="15.75">
      <c r="A392" s="51">
        <f t="shared" si="17"/>
        <v>379</v>
      </c>
      <c r="B392" s="85"/>
      <c r="C392" s="52" t="str">
        <f>IFERROR(VLOOKUP(Tableau1[[#This Row],[Site *
Un fichier Excel par DT]],Tableau7[[#All],[Nom de la gare]:[EIC]],5,FALSE),"")</f>
        <v/>
      </c>
      <c r="D392" s="77"/>
      <c r="E392" s="74"/>
      <c r="F392" s="74"/>
      <c r="G392" s="76"/>
      <c r="H392" s="72" t="str">
        <f>IF(Tableau1[[#This Row],[Régime d''utilisation (Quotidien ? Oui ou Non)]]="Oui","Oui","Non")</f>
        <v>Non</v>
      </c>
      <c r="I392" s="72" t="str">
        <f>IF(Tableau1[[#This Row],[Régime d''utilisation (Quotidien ? Oui ou Non)]]="Oui","Oui","Non")</f>
        <v>Non</v>
      </c>
      <c r="J392" s="72" t="str">
        <f>IF(Tableau1[[#This Row],[Régime d''utilisation (Quotidien ? Oui ou Non)]]="Oui","Oui","Non")</f>
        <v>Non</v>
      </c>
      <c r="K392" s="72" t="str">
        <f>IF(Tableau1[[#This Row],[Régime d''utilisation (Quotidien ? Oui ou Non)]]="Oui","Oui","Non")</f>
        <v>Non</v>
      </c>
      <c r="L392" s="72" t="str">
        <f>IF(Tableau1[[#This Row],[Régime d''utilisation (Quotidien ? Oui ou Non)]]="Oui","Oui","Non")</f>
        <v>Non</v>
      </c>
      <c r="M392" s="72" t="str">
        <f>IF(Tableau1[[#This Row],[Régime d''utilisation (Quotidien ? Oui ou Non)]]="Oui","Oui","Non")</f>
        <v>Non</v>
      </c>
      <c r="N392" s="72" t="str">
        <f>IF(Tableau1[[#This Row],[Régime d''utilisation (Quotidien ? Oui ou Non)]]="Oui","Oui","Non")</f>
        <v>Non</v>
      </c>
      <c r="O392" s="72" t="str">
        <f>IF(Tableau1[[#This Row],[Régime d''utilisation (Quotidien ? Oui ou Non)]]="Oui","Oui","Non")</f>
        <v>Non</v>
      </c>
      <c r="P392" s="76"/>
      <c r="Q392" s="76"/>
      <c r="R392" s="76"/>
      <c r="S392" s="52" t="str">
        <f t="shared" si="15"/>
        <v>Compris entre 00h00 et 5h00</v>
      </c>
      <c r="T392" s="76"/>
      <c r="U392" s="53" t="str">
        <f t="shared" si="16"/>
        <v>Voyageur</v>
      </c>
      <c r="V392" s="76"/>
      <c r="W392" s="76"/>
      <c r="X392" s="76"/>
      <c r="Y392" s="76"/>
      <c r="Z392" s="76"/>
      <c r="AA392" s="76"/>
      <c r="AB392" s="53">
        <f>400</f>
        <v>400</v>
      </c>
      <c r="AC392" s="78" t="str">
        <f>IF(Tableau1[[#This Row],[Type de réponse]]='Paramètre (masquer)'!$A$10,Tableau1[[#This Row],[Période de début *]],"")</f>
        <v/>
      </c>
      <c r="AD392" s="78" t="str">
        <f>IF(Tableau1[[#This Row],[Type de réponse]]='Paramètre (masquer)'!$A$10,Tableau1[[#This Row],[Période de fin *]],"")</f>
        <v/>
      </c>
      <c r="AE392" s="78" t="str">
        <f>IF(Tableau1[[#This Row],[Type de réponse]]='Paramètre (masquer)'!$A$10,Tableau1[[#This Row],[Nuit
LU/MA]],"")</f>
        <v/>
      </c>
      <c r="AF392" s="78" t="str">
        <f>IF(Tableau1[[#This Row],[Type de réponse]]='Paramètre (masquer)'!$A$10,Tableau1[[#This Row],[Nuit
MA/ME]],"")</f>
        <v/>
      </c>
      <c r="AG392" s="78" t="str">
        <f>IF(Tableau1[[#This Row],[Type de réponse]]='Paramètre (masquer)'!$A$10,Tableau1[[#This Row],[Nuit
ME/JE]],"")</f>
        <v/>
      </c>
      <c r="AH392" s="78" t="str">
        <f>IF(Tableau1[[#This Row],[Type de réponse]]='Paramètre (masquer)'!$A$10,Tableau1[[#This Row],[Nuit JE/VE]],"")</f>
        <v/>
      </c>
      <c r="AI392" s="78" t="str">
        <f>IF(Tableau1[[#This Row],[Type de réponse]]='Paramètre (masquer)'!$A$10,Tableau1[[#This Row],[Nuit
VE/SA]],"")</f>
        <v/>
      </c>
      <c r="AJ392" s="78" t="str">
        <f>IF(Tableau1[[#This Row],[Type de réponse]]='Paramètre (masquer)'!$A$10,Tableau1[[#This Row],[Nuit
SA/DI]],"")</f>
        <v/>
      </c>
      <c r="AK392" s="78" t="str">
        <f>IF(Tableau1[[#This Row],[Type de réponse]]='Paramètre (masquer)'!$A$10,Tableau1[[#This Row],[Nuit
DI/LU]],"")</f>
        <v/>
      </c>
      <c r="AL392" s="76" t="str">
        <f>IF(Tableau1[[#This Row],[Nuit
LU /MA]]="Oui",0,IF(Tableau1[[#This Row],[Nuit
LU /MA]]="Non",1,""))</f>
        <v/>
      </c>
      <c r="AM392" s="76" t="str">
        <f>IF(Tableau1[[#This Row],[Nuit
MA/ ME]]="Oui",0,IF(Tableau1[[#This Row],[Nuit
MA/ ME]]="Non",1,""))</f>
        <v/>
      </c>
      <c r="AN392" s="76" t="str">
        <f>IF(Tableau1[[#This Row],[Nuit
ME/ JE]]="Oui",0,IF(Tableau1[[#This Row],[Nuit
ME/ JE]]="Non",1,""))</f>
        <v/>
      </c>
      <c r="AO392" s="76" t="str">
        <f>IF(Tableau1[[#This Row],[Nuit JE/ VE]]="Oui",0,IF(Tableau1[[#This Row],[Nuit JE/ VE]]="Non",1,""))</f>
        <v/>
      </c>
      <c r="AP392" s="76" t="str">
        <f>IF(Tableau1[[#This Row],[Nuit
VE/ SA]]="Oui",0,IF(Tableau1[[#This Row],[Nuit
VE/ SA]]="Non",1,""))</f>
        <v/>
      </c>
      <c r="AQ392" s="76" t="str">
        <f>IF(Tableau1[[#This Row],[Nuit
SA/ DI]]="Oui",0,IF(Tableau1[[#This Row],[Nuit
SA/ DI]]="Non",1,""))</f>
        <v/>
      </c>
      <c r="AR392" s="76" t="str">
        <f>IF(Tableau1[[#This Row],[Nuit
DI/ LU]]="Oui",0,IF(Tableau1[[#This Row],[Nuit
DI/ LU]]="Non",1,""))</f>
        <v/>
      </c>
      <c r="AS392" s="76" t="str">
        <f>IF(Tableau1[[#This Row],[Type de réponse]]='Paramètre (masquer)'!$A$10,Tableau1[[#This Row],[FE]],"")</f>
        <v/>
      </c>
      <c r="AT392" s="76" t="str">
        <f>_xlfn.CONCAT(Tableau1[[#This Row],[LUN]:[DIM]])</f>
        <v/>
      </c>
      <c r="AU392" s="79"/>
      <c r="AV3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2" s="76" t="e">
        <f>Tableau1[[#This Row],[Nbre de nuits sur la période]]*Tableau1[[#This Row],[Nombre de train accédant / nuit *]]</f>
        <v>#VALUE!</v>
      </c>
      <c r="AY392" s="76" t="e">
        <f>Tableau1[[#This Row],[Uo voies - nuit]]*((59*400/1000)+5)</f>
        <v>#VALUE!</v>
      </c>
    </row>
    <row r="393" spans="1:51" ht="15.75">
      <c r="A393" s="51">
        <f t="shared" si="17"/>
        <v>380</v>
      </c>
      <c r="B393" s="85"/>
      <c r="C393" s="52" t="str">
        <f>IFERROR(VLOOKUP(Tableau1[[#This Row],[Site *
Un fichier Excel par DT]],Tableau7[[#All],[Nom de la gare]:[EIC]],5,FALSE),"")</f>
        <v/>
      </c>
      <c r="D393" s="77"/>
      <c r="E393" s="74"/>
      <c r="F393" s="74"/>
      <c r="G393" s="76"/>
      <c r="H393" s="72" t="str">
        <f>IF(Tableau1[[#This Row],[Régime d''utilisation (Quotidien ? Oui ou Non)]]="Oui","Oui","Non")</f>
        <v>Non</v>
      </c>
      <c r="I393" s="72" t="str">
        <f>IF(Tableau1[[#This Row],[Régime d''utilisation (Quotidien ? Oui ou Non)]]="Oui","Oui","Non")</f>
        <v>Non</v>
      </c>
      <c r="J393" s="72" t="str">
        <f>IF(Tableau1[[#This Row],[Régime d''utilisation (Quotidien ? Oui ou Non)]]="Oui","Oui","Non")</f>
        <v>Non</v>
      </c>
      <c r="K393" s="72" t="str">
        <f>IF(Tableau1[[#This Row],[Régime d''utilisation (Quotidien ? Oui ou Non)]]="Oui","Oui","Non")</f>
        <v>Non</v>
      </c>
      <c r="L393" s="72" t="str">
        <f>IF(Tableau1[[#This Row],[Régime d''utilisation (Quotidien ? Oui ou Non)]]="Oui","Oui","Non")</f>
        <v>Non</v>
      </c>
      <c r="M393" s="72" t="str">
        <f>IF(Tableau1[[#This Row],[Régime d''utilisation (Quotidien ? Oui ou Non)]]="Oui","Oui","Non")</f>
        <v>Non</v>
      </c>
      <c r="N393" s="72" t="str">
        <f>IF(Tableau1[[#This Row],[Régime d''utilisation (Quotidien ? Oui ou Non)]]="Oui","Oui","Non")</f>
        <v>Non</v>
      </c>
      <c r="O393" s="72" t="str">
        <f>IF(Tableau1[[#This Row],[Régime d''utilisation (Quotidien ? Oui ou Non)]]="Oui","Oui","Non")</f>
        <v>Non</v>
      </c>
      <c r="P393" s="76"/>
      <c r="Q393" s="76"/>
      <c r="R393" s="76"/>
      <c r="S393" s="52" t="str">
        <f t="shared" si="15"/>
        <v>Compris entre 00h00 et 5h00</v>
      </c>
      <c r="T393" s="76"/>
      <c r="U393" s="53" t="str">
        <f t="shared" si="16"/>
        <v>Voyageur</v>
      </c>
      <c r="V393" s="76"/>
      <c r="W393" s="76"/>
      <c r="X393" s="76"/>
      <c r="Y393" s="76"/>
      <c r="Z393" s="76"/>
      <c r="AA393" s="76"/>
      <c r="AB393" s="53">
        <f>400</f>
        <v>400</v>
      </c>
      <c r="AC393" s="78" t="str">
        <f>IF(Tableau1[[#This Row],[Type de réponse]]='Paramètre (masquer)'!$A$10,Tableau1[[#This Row],[Période de début *]],"")</f>
        <v/>
      </c>
      <c r="AD393" s="78" t="str">
        <f>IF(Tableau1[[#This Row],[Type de réponse]]='Paramètre (masquer)'!$A$10,Tableau1[[#This Row],[Période de fin *]],"")</f>
        <v/>
      </c>
      <c r="AE393" s="78" t="str">
        <f>IF(Tableau1[[#This Row],[Type de réponse]]='Paramètre (masquer)'!$A$10,Tableau1[[#This Row],[Nuit
LU/MA]],"")</f>
        <v/>
      </c>
      <c r="AF393" s="78" t="str">
        <f>IF(Tableau1[[#This Row],[Type de réponse]]='Paramètre (masquer)'!$A$10,Tableau1[[#This Row],[Nuit
MA/ME]],"")</f>
        <v/>
      </c>
      <c r="AG393" s="78" t="str">
        <f>IF(Tableau1[[#This Row],[Type de réponse]]='Paramètre (masquer)'!$A$10,Tableau1[[#This Row],[Nuit
ME/JE]],"")</f>
        <v/>
      </c>
      <c r="AH393" s="78" t="str">
        <f>IF(Tableau1[[#This Row],[Type de réponse]]='Paramètre (masquer)'!$A$10,Tableau1[[#This Row],[Nuit JE/VE]],"")</f>
        <v/>
      </c>
      <c r="AI393" s="78" t="str">
        <f>IF(Tableau1[[#This Row],[Type de réponse]]='Paramètre (masquer)'!$A$10,Tableau1[[#This Row],[Nuit
VE/SA]],"")</f>
        <v/>
      </c>
      <c r="AJ393" s="78" t="str">
        <f>IF(Tableau1[[#This Row],[Type de réponse]]='Paramètre (masquer)'!$A$10,Tableau1[[#This Row],[Nuit
SA/DI]],"")</f>
        <v/>
      </c>
      <c r="AK393" s="78" t="str">
        <f>IF(Tableau1[[#This Row],[Type de réponse]]='Paramètre (masquer)'!$A$10,Tableau1[[#This Row],[Nuit
DI/LU]],"")</f>
        <v/>
      </c>
      <c r="AL393" s="76" t="str">
        <f>IF(Tableau1[[#This Row],[Nuit
LU /MA]]="Oui",0,IF(Tableau1[[#This Row],[Nuit
LU /MA]]="Non",1,""))</f>
        <v/>
      </c>
      <c r="AM393" s="76" t="str">
        <f>IF(Tableau1[[#This Row],[Nuit
MA/ ME]]="Oui",0,IF(Tableau1[[#This Row],[Nuit
MA/ ME]]="Non",1,""))</f>
        <v/>
      </c>
      <c r="AN393" s="76" t="str">
        <f>IF(Tableau1[[#This Row],[Nuit
ME/ JE]]="Oui",0,IF(Tableau1[[#This Row],[Nuit
ME/ JE]]="Non",1,""))</f>
        <v/>
      </c>
      <c r="AO393" s="76" t="str">
        <f>IF(Tableau1[[#This Row],[Nuit JE/ VE]]="Oui",0,IF(Tableau1[[#This Row],[Nuit JE/ VE]]="Non",1,""))</f>
        <v/>
      </c>
      <c r="AP393" s="76" t="str">
        <f>IF(Tableau1[[#This Row],[Nuit
VE/ SA]]="Oui",0,IF(Tableau1[[#This Row],[Nuit
VE/ SA]]="Non",1,""))</f>
        <v/>
      </c>
      <c r="AQ393" s="76" t="str">
        <f>IF(Tableau1[[#This Row],[Nuit
SA/ DI]]="Oui",0,IF(Tableau1[[#This Row],[Nuit
SA/ DI]]="Non",1,""))</f>
        <v/>
      </c>
      <c r="AR393" s="76" t="str">
        <f>IF(Tableau1[[#This Row],[Nuit
DI/ LU]]="Oui",0,IF(Tableau1[[#This Row],[Nuit
DI/ LU]]="Non",1,""))</f>
        <v/>
      </c>
      <c r="AS393" s="76" t="str">
        <f>IF(Tableau1[[#This Row],[Type de réponse]]='Paramètre (masquer)'!$A$10,Tableau1[[#This Row],[FE]],"")</f>
        <v/>
      </c>
      <c r="AT393" s="76" t="str">
        <f>_xlfn.CONCAT(Tableau1[[#This Row],[LUN]:[DIM]])</f>
        <v/>
      </c>
      <c r="AU393" s="79"/>
      <c r="AV3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3" s="76" t="e">
        <f>Tableau1[[#This Row],[Nbre de nuits sur la période]]*Tableau1[[#This Row],[Nombre de train accédant / nuit *]]</f>
        <v>#VALUE!</v>
      </c>
      <c r="AY393" s="76" t="e">
        <f>Tableau1[[#This Row],[Uo voies - nuit]]*((59*400/1000)+5)</f>
        <v>#VALUE!</v>
      </c>
    </row>
    <row r="394" spans="1:51" ht="15.75">
      <c r="A394" s="51">
        <f t="shared" si="17"/>
        <v>381</v>
      </c>
      <c r="B394" s="85"/>
      <c r="C394" s="52" t="str">
        <f>IFERROR(VLOOKUP(Tableau1[[#This Row],[Site *
Un fichier Excel par DT]],Tableau7[[#All],[Nom de la gare]:[EIC]],5,FALSE),"")</f>
        <v/>
      </c>
      <c r="D394" s="77"/>
      <c r="E394" s="74"/>
      <c r="F394" s="74"/>
      <c r="G394" s="76"/>
      <c r="H394" s="72" t="str">
        <f>IF(Tableau1[[#This Row],[Régime d''utilisation (Quotidien ? Oui ou Non)]]="Oui","Oui","Non")</f>
        <v>Non</v>
      </c>
      <c r="I394" s="72" t="str">
        <f>IF(Tableau1[[#This Row],[Régime d''utilisation (Quotidien ? Oui ou Non)]]="Oui","Oui","Non")</f>
        <v>Non</v>
      </c>
      <c r="J394" s="72" t="str">
        <f>IF(Tableau1[[#This Row],[Régime d''utilisation (Quotidien ? Oui ou Non)]]="Oui","Oui","Non")</f>
        <v>Non</v>
      </c>
      <c r="K394" s="72" t="str">
        <f>IF(Tableau1[[#This Row],[Régime d''utilisation (Quotidien ? Oui ou Non)]]="Oui","Oui","Non")</f>
        <v>Non</v>
      </c>
      <c r="L394" s="72" t="str">
        <f>IF(Tableau1[[#This Row],[Régime d''utilisation (Quotidien ? Oui ou Non)]]="Oui","Oui","Non")</f>
        <v>Non</v>
      </c>
      <c r="M394" s="72" t="str">
        <f>IF(Tableau1[[#This Row],[Régime d''utilisation (Quotidien ? Oui ou Non)]]="Oui","Oui","Non")</f>
        <v>Non</v>
      </c>
      <c r="N394" s="72" t="str">
        <f>IF(Tableau1[[#This Row],[Régime d''utilisation (Quotidien ? Oui ou Non)]]="Oui","Oui","Non")</f>
        <v>Non</v>
      </c>
      <c r="O394" s="72" t="str">
        <f>IF(Tableau1[[#This Row],[Régime d''utilisation (Quotidien ? Oui ou Non)]]="Oui","Oui","Non")</f>
        <v>Non</v>
      </c>
      <c r="P394" s="76"/>
      <c r="Q394" s="76"/>
      <c r="R394" s="76"/>
      <c r="S394" s="52" t="str">
        <f t="shared" si="15"/>
        <v>Compris entre 00h00 et 5h00</v>
      </c>
      <c r="T394" s="76"/>
      <c r="U394" s="53" t="str">
        <f t="shared" si="16"/>
        <v>Voyageur</v>
      </c>
      <c r="V394" s="76"/>
      <c r="W394" s="76"/>
      <c r="X394" s="76"/>
      <c r="Y394" s="76"/>
      <c r="Z394" s="76"/>
      <c r="AA394" s="76"/>
      <c r="AB394" s="53">
        <f>400</f>
        <v>400</v>
      </c>
      <c r="AC394" s="78" t="str">
        <f>IF(Tableau1[[#This Row],[Type de réponse]]='Paramètre (masquer)'!$A$10,Tableau1[[#This Row],[Période de début *]],"")</f>
        <v/>
      </c>
      <c r="AD394" s="78" t="str">
        <f>IF(Tableau1[[#This Row],[Type de réponse]]='Paramètre (masquer)'!$A$10,Tableau1[[#This Row],[Période de fin *]],"")</f>
        <v/>
      </c>
      <c r="AE394" s="78" t="str">
        <f>IF(Tableau1[[#This Row],[Type de réponse]]='Paramètre (masquer)'!$A$10,Tableau1[[#This Row],[Nuit
LU/MA]],"")</f>
        <v/>
      </c>
      <c r="AF394" s="78" t="str">
        <f>IF(Tableau1[[#This Row],[Type de réponse]]='Paramètre (masquer)'!$A$10,Tableau1[[#This Row],[Nuit
MA/ME]],"")</f>
        <v/>
      </c>
      <c r="AG394" s="78" t="str">
        <f>IF(Tableau1[[#This Row],[Type de réponse]]='Paramètre (masquer)'!$A$10,Tableau1[[#This Row],[Nuit
ME/JE]],"")</f>
        <v/>
      </c>
      <c r="AH394" s="78" t="str">
        <f>IF(Tableau1[[#This Row],[Type de réponse]]='Paramètre (masquer)'!$A$10,Tableau1[[#This Row],[Nuit JE/VE]],"")</f>
        <v/>
      </c>
      <c r="AI394" s="78" t="str">
        <f>IF(Tableau1[[#This Row],[Type de réponse]]='Paramètre (masquer)'!$A$10,Tableau1[[#This Row],[Nuit
VE/SA]],"")</f>
        <v/>
      </c>
      <c r="AJ394" s="78" t="str">
        <f>IF(Tableau1[[#This Row],[Type de réponse]]='Paramètre (masquer)'!$A$10,Tableau1[[#This Row],[Nuit
SA/DI]],"")</f>
        <v/>
      </c>
      <c r="AK394" s="78" t="str">
        <f>IF(Tableau1[[#This Row],[Type de réponse]]='Paramètre (masquer)'!$A$10,Tableau1[[#This Row],[Nuit
DI/LU]],"")</f>
        <v/>
      </c>
      <c r="AL394" s="76" t="str">
        <f>IF(Tableau1[[#This Row],[Nuit
LU /MA]]="Oui",0,IF(Tableau1[[#This Row],[Nuit
LU /MA]]="Non",1,""))</f>
        <v/>
      </c>
      <c r="AM394" s="76" t="str">
        <f>IF(Tableau1[[#This Row],[Nuit
MA/ ME]]="Oui",0,IF(Tableau1[[#This Row],[Nuit
MA/ ME]]="Non",1,""))</f>
        <v/>
      </c>
      <c r="AN394" s="76" t="str">
        <f>IF(Tableau1[[#This Row],[Nuit
ME/ JE]]="Oui",0,IF(Tableau1[[#This Row],[Nuit
ME/ JE]]="Non",1,""))</f>
        <v/>
      </c>
      <c r="AO394" s="76" t="str">
        <f>IF(Tableau1[[#This Row],[Nuit JE/ VE]]="Oui",0,IF(Tableau1[[#This Row],[Nuit JE/ VE]]="Non",1,""))</f>
        <v/>
      </c>
      <c r="AP394" s="76" t="str">
        <f>IF(Tableau1[[#This Row],[Nuit
VE/ SA]]="Oui",0,IF(Tableau1[[#This Row],[Nuit
VE/ SA]]="Non",1,""))</f>
        <v/>
      </c>
      <c r="AQ394" s="76" t="str">
        <f>IF(Tableau1[[#This Row],[Nuit
SA/ DI]]="Oui",0,IF(Tableau1[[#This Row],[Nuit
SA/ DI]]="Non",1,""))</f>
        <v/>
      </c>
      <c r="AR394" s="76" t="str">
        <f>IF(Tableau1[[#This Row],[Nuit
DI/ LU]]="Oui",0,IF(Tableau1[[#This Row],[Nuit
DI/ LU]]="Non",1,""))</f>
        <v/>
      </c>
      <c r="AS394" s="76" t="str">
        <f>IF(Tableau1[[#This Row],[Type de réponse]]='Paramètre (masquer)'!$A$10,Tableau1[[#This Row],[FE]],"")</f>
        <v/>
      </c>
      <c r="AT394" s="76" t="str">
        <f>_xlfn.CONCAT(Tableau1[[#This Row],[LUN]:[DIM]])</f>
        <v/>
      </c>
      <c r="AU394" s="79"/>
      <c r="AV3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4" s="76" t="e">
        <f>Tableau1[[#This Row],[Nbre de nuits sur la période]]*Tableau1[[#This Row],[Nombre de train accédant / nuit *]]</f>
        <v>#VALUE!</v>
      </c>
      <c r="AY394" s="76" t="e">
        <f>Tableau1[[#This Row],[Uo voies - nuit]]*((59*400/1000)+5)</f>
        <v>#VALUE!</v>
      </c>
    </row>
    <row r="395" spans="1:51" ht="15.75">
      <c r="A395" s="51">
        <f t="shared" si="17"/>
        <v>382</v>
      </c>
      <c r="B395" s="85"/>
      <c r="C395" s="52" t="str">
        <f>IFERROR(VLOOKUP(Tableau1[[#This Row],[Site *
Un fichier Excel par DT]],Tableau7[[#All],[Nom de la gare]:[EIC]],5,FALSE),"")</f>
        <v/>
      </c>
      <c r="D395" s="77"/>
      <c r="E395" s="74"/>
      <c r="F395" s="74"/>
      <c r="G395" s="76"/>
      <c r="H395" s="72" t="str">
        <f>IF(Tableau1[[#This Row],[Régime d''utilisation (Quotidien ? Oui ou Non)]]="Oui","Oui","Non")</f>
        <v>Non</v>
      </c>
      <c r="I395" s="72" t="str">
        <f>IF(Tableau1[[#This Row],[Régime d''utilisation (Quotidien ? Oui ou Non)]]="Oui","Oui","Non")</f>
        <v>Non</v>
      </c>
      <c r="J395" s="72" t="str">
        <f>IF(Tableau1[[#This Row],[Régime d''utilisation (Quotidien ? Oui ou Non)]]="Oui","Oui","Non")</f>
        <v>Non</v>
      </c>
      <c r="K395" s="72" t="str">
        <f>IF(Tableau1[[#This Row],[Régime d''utilisation (Quotidien ? Oui ou Non)]]="Oui","Oui","Non")</f>
        <v>Non</v>
      </c>
      <c r="L395" s="72" t="str">
        <f>IF(Tableau1[[#This Row],[Régime d''utilisation (Quotidien ? Oui ou Non)]]="Oui","Oui","Non")</f>
        <v>Non</v>
      </c>
      <c r="M395" s="72" t="str">
        <f>IF(Tableau1[[#This Row],[Régime d''utilisation (Quotidien ? Oui ou Non)]]="Oui","Oui","Non")</f>
        <v>Non</v>
      </c>
      <c r="N395" s="72" t="str">
        <f>IF(Tableau1[[#This Row],[Régime d''utilisation (Quotidien ? Oui ou Non)]]="Oui","Oui","Non")</f>
        <v>Non</v>
      </c>
      <c r="O395" s="72" t="str">
        <f>IF(Tableau1[[#This Row],[Régime d''utilisation (Quotidien ? Oui ou Non)]]="Oui","Oui","Non")</f>
        <v>Non</v>
      </c>
      <c r="P395" s="76"/>
      <c r="Q395" s="76"/>
      <c r="R395" s="76"/>
      <c r="S395" s="52" t="str">
        <f t="shared" si="15"/>
        <v>Compris entre 00h00 et 5h00</v>
      </c>
      <c r="T395" s="76"/>
      <c r="U395" s="53" t="str">
        <f t="shared" si="16"/>
        <v>Voyageur</v>
      </c>
      <c r="V395" s="76"/>
      <c r="W395" s="76"/>
      <c r="X395" s="76"/>
      <c r="Y395" s="76"/>
      <c r="Z395" s="76"/>
      <c r="AA395" s="76"/>
      <c r="AB395" s="53">
        <f>400</f>
        <v>400</v>
      </c>
      <c r="AC395" s="78" t="str">
        <f>IF(Tableau1[[#This Row],[Type de réponse]]='Paramètre (masquer)'!$A$10,Tableau1[[#This Row],[Période de début *]],"")</f>
        <v/>
      </c>
      <c r="AD395" s="78" t="str">
        <f>IF(Tableau1[[#This Row],[Type de réponse]]='Paramètre (masquer)'!$A$10,Tableau1[[#This Row],[Période de fin *]],"")</f>
        <v/>
      </c>
      <c r="AE395" s="78" t="str">
        <f>IF(Tableau1[[#This Row],[Type de réponse]]='Paramètre (masquer)'!$A$10,Tableau1[[#This Row],[Nuit
LU/MA]],"")</f>
        <v/>
      </c>
      <c r="AF395" s="78" t="str">
        <f>IF(Tableau1[[#This Row],[Type de réponse]]='Paramètre (masquer)'!$A$10,Tableau1[[#This Row],[Nuit
MA/ME]],"")</f>
        <v/>
      </c>
      <c r="AG395" s="78" t="str">
        <f>IF(Tableau1[[#This Row],[Type de réponse]]='Paramètre (masquer)'!$A$10,Tableau1[[#This Row],[Nuit
ME/JE]],"")</f>
        <v/>
      </c>
      <c r="AH395" s="78" t="str">
        <f>IF(Tableau1[[#This Row],[Type de réponse]]='Paramètre (masquer)'!$A$10,Tableau1[[#This Row],[Nuit JE/VE]],"")</f>
        <v/>
      </c>
      <c r="AI395" s="78" t="str">
        <f>IF(Tableau1[[#This Row],[Type de réponse]]='Paramètre (masquer)'!$A$10,Tableau1[[#This Row],[Nuit
VE/SA]],"")</f>
        <v/>
      </c>
      <c r="AJ395" s="78" t="str">
        <f>IF(Tableau1[[#This Row],[Type de réponse]]='Paramètre (masquer)'!$A$10,Tableau1[[#This Row],[Nuit
SA/DI]],"")</f>
        <v/>
      </c>
      <c r="AK395" s="78" t="str">
        <f>IF(Tableau1[[#This Row],[Type de réponse]]='Paramètre (masquer)'!$A$10,Tableau1[[#This Row],[Nuit
DI/LU]],"")</f>
        <v/>
      </c>
      <c r="AL395" s="76" t="str">
        <f>IF(Tableau1[[#This Row],[Nuit
LU /MA]]="Oui",0,IF(Tableau1[[#This Row],[Nuit
LU /MA]]="Non",1,""))</f>
        <v/>
      </c>
      <c r="AM395" s="76" t="str">
        <f>IF(Tableau1[[#This Row],[Nuit
MA/ ME]]="Oui",0,IF(Tableau1[[#This Row],[Nuit
MA/ ME]]="Non",1,""))</f>
        <v/>
      </c>
      <c r="AN395" s="76" t="str">
        <f>IF(Tableau1[[#This Row],[Nuit
ME/ JE]]="Oui",0,IF(Tableau1[[#This Row],[Nuit
ME/ JE]]="Non",1,""))</f>
        <v/>
      </c>
      <c r="AO395" s="76" t="str">
        <f>IF(Tableau1[[#This Row],[Nuit JE/ VE]]="Oui",0,IF(Tableau1[[#This Row],[Nuit JE/ VE]]="Non",1,""))</f>
        <v/>
      </c>
      <c r="AP395" s="76" t="str">
        <f>IF(Tableau1[[#This Row],[Nuit
VE/ SA]]="Oui",0,IF(Tableau1[[#This Row],[Nuit
VE/ SA]]="Non",1,""))</f>
        <v/>
      </c>
      <c r="AQ395" s="76" t="str">
        <f>IF(Tableau1[[#This Row],[Nuit
SA/ DI]]="Oui",0,IF(Tableau1[[#This Row],[Nuit
SA/ DI]]="Non",1,""))</f>
        <v/>
      </c>
      <c r="AR395" s="76" t="str">
        <f>IF(Tableau1[[#This Row],[Nuit
DI/ LU]]="Oui",0,IF(Tableau1[[#This Row],[Nuit
DI/ LU]]="Non",1,""))</f>
        <v/>
      </c>
      <c r="AS395" s="76" t="str">
        <f>IF(Tableau1[[#This Row],[Type de réponse]]='Paramètre (masquer)'!$A$10,Tableau1[[#This Row],[FE]],"")</f>
        <v/>
      </c>
      <c r="AT395" s="76" t="str">
        <f>_xlfn.CONCAT(Tableau1[[#This Row],[LUN]:[DIM]])</f>
        <v/>
      </c>
      <c r="AU395" s="79"/>
      <c r="AV3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5" s="76" t="e">
        <f>Tableau1[[#This Row],[Nbre de nuits sur la période]]*Tableau1[[#This Row],[Nombre de train accédant / nuit *]]</f>
        <v>#VALUE!</v>
      </c>
      <c r="AY395" s="76" t="e">
        <f>Tableau1[[#This Row],[Uo voies - nuit]]*((59*400/1000)+5)</f>
        <v>#VALUE!</v>
      </c>
    </row>
    <row r="396" spans="1:51" ht="15.75">
      <c r="A396" s="51">
        <f t="shared" si="17"/>
        <v>383</v>
      </c>
      <c r="B396" s="85"/>
      <c r="C396" s="52" t="str">
        <f>IFERROR(VLOOKUP(Tableau1[[#This Row],[Site *
Un fichier Excel par DT]],Tableau7[[#All],[Nom de la gare]:[EIC]],5,FALSE),"")</f>
        <v/>
      </c>
      <c r="D396" s="77"/>
      <c r="E396" s="74"/>
      <c r="F396" s="74"/>
      <c r="G396" s="76"/>
      <c r="H396" s="72" t="str">
        <f>IF(Tableau1[[#This Row],[Régime d''utilisation (Quotidien ? Oui ou Non)]]="Oui","Oui","Non")</f>
        <v>Non</v>
      </c>
      <c r="I396" s="72" t="str">
        <f>IF(Tableau1[[#This Row],[Régime d''utilisation (Quotidien ? Oui ou Non)]]="Oui","Oui","Non")</f>
        <v>Non</v>
      </c>
      <c r="J396" s="72" t="str">
        <f>IF(Tableau1[[#This Row],[Régime d''utilisation (Quotidien ? Oui ou Non)]]="Oui","Oui","Non")</f>
        <v>Non</v>
      </c>
      <c r="K396" s="72" t="str">
        <f>IF(Tableau1[[#This Row],[Régime d''utilisation (Quotidien ? Oui ou Non)]]="Oui","Oui","Non")</f>
        <v>Non</v>
      </c>
      <c r="L396" s="72" t="str">
        <f>IF(Tableau1[[#This Row],[Régime d''utilisation (Quotidien ? Oui ou Non)]]="Oui","Oui","Non")</f>
        <v>Non</v>
      </c>
      <c r="M396" s="72" t="str">
        <f>IF(Tableau1[[#This Row],[Régime d''utilisation (Quotidien ? Oui ou Non)]]="Oui","Oui","Non")</f>
        <v>Non</v>
      </c>
      <c r="N396" s="72" t="str">
        <f>IF(Tableau1[[#This Row],[Régime d''utilisation (Quotidien ? Oui ou Non)]]="Oui","Oui","Non")</f>
        <v>Non</v>
      </c>
      <c r="O396" s="72" t="str">
        <f>IF(Tableau1[[#This Row],[Régime d''utilisation (Quotidien ? Oui ou Non)]]="Oui","Oui","Non")</f>
        <v>Non</v>
      </c>
      <c r="P396" s="76"/>
      <c r="Q396" s="76"/>
      <c r="R396" s="76"/>
      <c r="S396" s="52" t="str">
        <f t="shared" si="15"/>
        <v>Compris entre 00h00 et 5h00</v>
      </c>
      <c r="T396" s="76"/>
      <c r="U396" s="53" t="str">
        <f t="shared" si="16"/>
        <v>Voyageur</v>
      </c>
      <c r="V396" s="76"/>
      <c r="W396" s="76"/>
      <c r="X396" s="76"/>
      <c r="Y396" s="76"/>
      <c r="Z396" s="76"/>
      <c r="AA396" s="76"/>
      <c r="AB396" s="53">
        <f>400</f>
        <v>400</v>
      </c>
      <c r="AC396" s="78" t="str">
        <f>IF(Tableau1[[#This Row],[Type de réponse]]='Paramètre (masquer)'!$A$10,Tableau1[[#This Row],[Période de début *]],"")</f>
        <v/>
      </c>
      <c r="AD396" s="78" t="str">
        <f>IF(Tableau1[[#This Row],[Type de réponse]]='Paramètre (masquer)'!$A$10,Tableau1[[#This Row],[Période de fin *]],"")</f>
        <v/>
      </c>
      <c r="AE396" s="78" t="str">
        <f>IF(Tableau1[[#This Row],[Type de réponse]]='Paramètre (masquer)'!$A$10,Tableau1[[#This Row],[Nuit
LU/MA]],"")</f>
        <v/>
      </c>
      <c r="AF396" s="78" t="str">
        <f>IF(Tableau1[[#This Row],[Type de réponse]]='Paramètre (masquer)'!$A$10,Tableau1[[#This Row],[Nuit
MA/ME]],"")</f>
        <v/>
      </c>
      <c r="AG396" s="78" t="str">
        <f>IF(Tableau1[[#This Row],[Type de réponse]]='Paramètre (masquer)'!$A$10,Tableau1[[#This Row],[Nuit
ME/JE]],"")</f>
        <v/>
      </c>
      <c r="AH396" s="78" t="str">
        <f>IF(Tableau1[[#This Row],[Type de réponse]]='Paramètre (masquer)'!$A$10,Tableau1[[#This Row],[Nuit JE/VE]],"")</f>
        <v/>
      </c>
      <c r="AI396" s="78" t="str">
        <f>IF(Tableau1[[#This Row],[Type de réponse]]='Paramètre (masquer)'!$A$10,Tableau1[[#This Row],[Nuit
VE/SA]],"")</f>
        <v/>
      </c>
      <c r="AJ396" s="78" t="str">
        <f>IF(Tableau1[[#This Row],[Type de réponse]]='Paramètre (masquer)'!$A$10,Tableau1[[#This Row],[Nuit
SA/DI]],"")</f>
        <v/>
      </c>
      <c r="AK396" s="78" t="str">
        <f>IF(Tableau1[[#This Row],[Type de réponse]]='Paramètre (masquer)'!$A$10,Tableau1[[#This Row],[Nuit
DI/LU]],"")</f>
        <v/>
      </c>
      <c r="AL396" s="76" t="str">
        <f>IF(Tableau1[[#This Row],[Nuit
LU /MA]]="Oui",0,IF(Tableau1[[#This Row],[Nuit
LU /MA]]="Non",1,""))</f>
        <v/>
      </c>
      <c r="AM396" s="76" t="str">
        <f>IF(Tableau1[[#This Row],[Nuit
MA/ ME]]="Oui",0,IF(Tableau1[[#This Row],[Nuit
MA/ ME]]="Non",1,""))</f>
        <v/>
      </c>
      <c r="AN396" s="76" t="str">
        <f>IF(Tableau1[[#This Row],[Nuit
ME/ JE]]="Oui",0,IF(Tableau1[[#This Row],[Nuit
ME/ JE]]="Non",1,""))</f>
        <v/>
      </c>
      <c r="AO396" s="76" t="str">
        <f>IF(Tableau1[[#This Row],[Nuit JE/ VE]]="Oui",0,IF(Tableau1[[#This Row],[Nuit JE/ VE]]="Non",1,""))</f>
        <v/>
      </c>
      <c r="AP396" s="76" t="str">
        <f>IF(Tableau1[[#This Row],[Nuit
VE/ SA]]="Oui",0,IF(Tableau1[[#This Row],[Nuit
VE/ SA]]="Non",1,""))</f>
        <v/>
      </c>
      <c r="AQ396" s="76" t="str">
        <f>IF(Tableau1[[#This Row],[Nuit
SA/ DI]]="Oui",0,IF(Tableau1[[#This Row],[Nuit
SA/ DI]]="Non",1,""))</f>
        <v/>
      </c>
      <c r="AR396" s="76" t="str">
        <f>IF(Tableau1[[#This Row],[Nuit
DI/ LU]]="Oui",0,IF(Tableau1[[#This Row],[Nuit
DI/ LU]]="Non",1,""))</f>
        <v/>
      </c>
      <c r="AS396" s="76" t="str">
        <f>IF(Tableau1[[#This Row],[Type de réponse]]='Paramètre (masquer)'!$A$10,Tableau1[[#This Row],[FE]],"")</f>
        <v/>
      </c>
      <c r="AT396" s="76" t="str">
        <f>_xlfn.CONCAT(Tableau1[[#This Row],[LUN]:[DIM]])</f>
        <v/>
      </c>
      <c r="AU396" s="79"/>
      <c r="AV3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6" s="76" t="e">
        <f>Tableau1[[#This Row],[Nbre de nuits sur la période]]*Tableau1[[#This Row],[Nombre de train accédant / nuit *]]</f>
        <v>#VALUE!</v>
      </c>
      <c r="AY396" s="76" t="e">
        <f>Tableau1[[#This Row],[Uo voies - nuit]]*((59*400/1000)+5)</f>
        <v>#VALUE!</v>
      </c>
    </row>
    <row r="397" spans="1:51" ht="15.75">
      <c r="A397" s="51">
        <f t="shared" si="17"/>
        <v>384</v>
      </c>
      <c r="B397" s="85"/>
      <c r="C397" s="52" t="str">
        <f>IFERROR(VLOOKUP(Tableau1[[#This Row],[Site *
Un fichier Excel par DT]],Tableau7[[#All],[Nom de la gare]:[EIC]],5,FALSE),"")</f>
        <v/>
      </c>
      <c r="D397" s="77"/>
      <c r="E397" s="74"/>
      <c r="F397" s="74"/>
      <c r="G397" s="76"/>
      <c r="H397" s="72" t="str">
        <f>IF(Tableau1[[#This Row],[Régime d''utilisation (Quotidien ? Oui ou Non)]]="Oui","Oui","Non")</f>
        <v>Non</v>
      </c>
      <c r="I397" s="72" t="str">
        <f>IF(Tableau1[[#This Row],[Régime d''utilisation (Quotidien ? Oui ou Non)]]="Oui","Oui","Non")</f>
        <v>Non</v>
      </c>
      <c r="J397" s="72" t="str">
        <f>IF(Tableau1[[#This Row],[Régime d''utilisation (Quotidien ? Oui ou Non)]]="Oui","Oui","Non")</f>
        <v>Non</v>
      </c>
      <c r="K397" s="72" t="str">
        <f>IF(Tableau1[[#This Row],[Régime d''utilisation (Quotidien ? Oui ou Non)]]="Oui","Oui","Non")</f>
        <v>Non</v>
      </c>
      <c r="L397" s="72" t="str">
        <f>IF(Tableau1[[#This Row],[Régime d''utilisation (Quotidien ? Oui ou Non)]]="Oui","Oui","Non")</f>
        <v>Non</v>
      </c>
      <c r="M397" s="72" t="str">
        <f>IF(Tableau1[[#This Row],[Régime d''utilisation (Quotidien ? Oui ou Non)]]="Oui","Oui","Non")</f>
        <v>Non</v>
      </c>
      <c r="N397" s="72" t="str">
        <f>IF(Tableau1[[#This Row],[Régime d''utilisation (Quotidien ? Oui ou Non)]]="Oui","Oui","Non")</f>
        <v>Non</v>
      </c>
      <c r="O397" s="72" t="str">
        <f>IF(Tableau1[[#This Row],[Régime d''utilisation (Quotidien ? Oui ou Non)]]="Oui","Oui","Non")</f>
        <v>Non</v>
      </c>
      <c r="P397" s="76"/>
      <c r="Q397" s="76"/>
      <c r="R397" s="76"/>
      <c r="S397" s="52" t="str">
        <f t="shared" si="15"/>
        <v>Compris entre 00h00 et 5h00</v>
      </c>
      <c r="T397" s="76"/>
      <c r="U397" s="53" t="str">
        <f t="shared" si="16"/>
        <v>Voyageur</v>
      </c>
      <c r="V397" s="76"/>
      <c r="W397" s="76"/>
      <c r="X397" s="76"/>
      <c r="Y397" s="76"/>
      <c r="Z397" s="76"/>
      <c r="AA397" s="76"/>
      <c r="AB397" s="53">
        <f>400</f>
        <v>400</v>
      </c>
      <c r="AC397" s="78" t="str">
        <f>IF(Tableau1[[#This Row],[Type de réponse]]='Paramètre (masquer)'!$A$10,Tableau1[[#This Row],[Période de début *]],"")</f>
        <v/>
      </c>
      <c r="AD397" s="78" t="str">
        <f>IF(Tableau1[[#This Row],[Type de réponse]]='Paramètre (masquer)'!$A$10,Tableau1[[#This Row],[Période de fin *]],"")</f>
        <v/>
      </c>
      <c r="AE397" s="78" t="str">
        <f>IF(Tableau1[[#This Row],[Type de réponse]]='Paramètre (masquer)'!$A$10,Tableau1[[#This Row],[Nuit
LU/MA]],"")</f>
        <v/>
      </c>
      <c r="AF397" s="78" t="str">
        <f>IF(Tableau1[[#This Row],[Type de réponse]]='Paramètre (masquer)'!$A$10,Tableau1[[#This Row],[Nuit
MA/ME]],"")</f>
        <v/>
      </c>
      <c r="AG397" s="78" t="str">
        <f>IF(Tableau1[[#This Row],[Type de réponse]]='Paramètre (masquer)'!$A$10,Tableau1[[#This Row],[Nuit
ME/JE]],"")</f>
        <v/>
      </c>
      <c r="AH397" s="78" t="str">
        <f>IF(Tableau1[[#This Row],[Type de réponse]]='Paramètre (masquer)'!$A$10,Tableau1[[#This Row],[Nuit JE/VE]],"")</f>
        <v/>
      </c>
      <c r="AI397" s="78" t="str">
        <f>IF(Tableau1[[#This Row],[Type de réponse]]='Paramètre (masquer)'!$A$10,Tableau1[[#This Row],[Nuit
VE/SA]],"")</f>
        <v/>
      </c>
      <c r="AJ397" s="78" t="str">
        <f>IF(Tableau1[[#This Row],[Type de réponse]]='Paramètre (masquer)'!$A$10,Tableau1[[#This Row],[Nuit
SA/DI]],"")</f>
        <v/>
      </c>
      <c r="AK397" s="78" t="str">
        <f>IF(Tableau1[[#This Row],[Type de réponse]]='Paramètre (masquer)'!$A$10,Tableau1[[#This Row],[Nuit
DI/LU]],"")</f>
        <v/>
      </c>
      <c r="AL397" s="76" t="str">
        <f>IF(Tableau1[[#This Row],[Nuit
LU /MA]]="Oui",0,IF(Tableau1[[#This Row],[Nuit
LU /MA]]="Non",1,""))</f>
        <v/>
      </c>
      <c r="AM397" s="76" t="str">
        <f>IF(Tableau1[[#This Row],[Nuit
MA/ ME]]="Oui",0,IF(Tableau1[[#This Row],[Nuit
MA/ ME]]="Non",1,""))</f>
        <v/>
      </c>
      <c r="AN397" s="76" t="str">
        <f>IF(Tableau1[[#This Row],[Nuit
ME/ JE]]="Oui",0,IF(Tableau1[[#This Row],[Nuit
ME/ JE]]="Non",1,""))</f>
        <v/>
      </c>
      <c r="AO397" s="76" t="str">
        <f>IF(Tableau1[[#This Row],[Nuit JE/ VE]]="Oui",0,IF(Tableau1[[#This Row],[Nuit JE/ VE]]="Non",1,""))</f>
        <v/>
      </c>
      <c r="AP397" s="76" t="str">
        <f>IF(Tableau1[[#This Row],[Nuit
VE/ SA]]="Oui",0,IF(Tableau1[[#This Row],[Nuit
VE/ SA]]="Non",1,""))</f>
        <v/>
      </c>
      <c r="AQ397" s="76" t="str">
        <f>IF(Tableau1[[#This Row],[Nuit
SA/ DI]]="Oui",0,IF(Tableau1[[#This Row],[Nuit
SA/ DI]]="Non",1,""))</f>
        <v/>
      </c>
      <c r="AR397" s="76" t="str">
        <f>IF(Tableau1[[#This Row],[Nuit
DI/ LU]]="Oui",0,IF(Tableau1[[#This Row],[Nuit
DI/ LU]]="Non",1,""))</f>
        <v/>
      </c>
      <c r="AS397" s="76" t="str">
        <f>IF(Tableau1[[#This Row],[Type de réponse]]='Paramètre (masquer)'!$A$10,Tableau1[[#This Row],[FE]],"")</f>
        <v/>
      </c>
      <c r="AT397" s="76" t="str">
        <f>_xlfn.CONCAT(Tableau1[[#This Row],[LUN]:[DIM]])</f>
        <v/>
      </c>
      <c r="AU397" s="79"/>
      <c r="AV3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7" s="76" t="e">
        <f>Tableau1[[#This Row],[Nbre de nuits sur la période]]*Tableau1[[#This Row],[Nombre de train accédant / nuit *]]</f>
        <v>#VALUE!</v>
      </c>
      <c r="AY397" s="76" t="e">
        <f>Tableau1[[#This Row],[Uo voies - nuit]]*((59*400/1000)+5)</f>
        <v>#VALUE!</v>
      </c>
    </row>
    <row r="398" spans="1:51" ht="15.75">
      <c r="A398" s="51">
        <f t="shared" si="17"/>
        <v>385</v>
      </c>
      <c r="B398" s="85"/>
      <c r="C398" s="52" t="str">
        <f>IFERROR(VLOOKUP(Tableau1[[#This Row],[Site *
Un fichier Excel par DT]],Tableau7[[#All],[Nom de la gare]:[EIC]],5,FALSE),"")</f>
        <v/>
      </c>
      <c r="D398" s="77"/>
      <c r="E398" s="74"/>
      <c r="F398" s="74"/>
      <c r="G398" s="76"/>
      <c r="H398" s="72" t="str">
        <f>IF(Tableau1[[#This Row],[Régime d''utilisation (Quotidien ? Oui ou Non)]]="Oui","Oui","Non")</f>
        <v>Non</v>
      </c>
      <c r="I398" s="72" t="str">
        <f>IF(Tableau1[[#This Row],[Régime d''utilisation (Quotidien ? Oui ou Non)]]="Oui","Oui","Non")</f>
        <v>Non</v>
      </c>
      <c r="J398" s="72" t="str">
        <f>IF(Tableau1[[#This Row],[Régime d''utilisation (Quotidien ? Oui ou Non)]]="Oui","Oui","Non")</f>
        <v>Non</v>
      </c>
      <c r="K398" s="72" t="str">
        <f>IF(Tableau1[[#This Row],[Régime d''utilisation (Quotidien ? Oui ou Non)]]="Oui","Oui","Non")</f>
        <v>Non</v>
      </c>
      <c r="L398" s="72" t="str">
        <f>IF(Tableau1[[#This Row],[Régime d''utilisation (Quotidien ? Oui ou Non)]]="Oui","Oui","Non")</f>
        <v>Non</v>
      </c>
      <c r="M398" s="72" t="str">
        <f>IF(Tableau1[[#This Row],[Régime d''utilisation (Quotidien ? Oui ou Non)]]="Oui","Oui","Non")</f>
        <v>Non</v>
      </c>
      <c r="N398" s="72" t="str">
        <f>IF(Tableau1[[#This Row],[Régime d''utilisation (Quotidien ? Oui ou Non)]]="Oui","Oui","Non")</f>
        <v>Non</v>
      </c>
      <c r="O398" s="72" t="str">
        <f>IF(Tableau1[[#This Row],[Régime d''utilisation (Quotidien ? Oui ou Non)]]="Oui","Oui","Non")</f>
        <v>Non</v>
      </c>
      <c r="P398" s="76"/>
      <c r="Q398" s="76"/>
      <c r="R398" s="76"/>
      <c r="S398" s="52" t="str">
        <f t="shared" ref="S398:S461" si="18">"Compris entre 00h00 et 5h00"</f>
        <v>Compris entre 00h00 et 5h00</v>
      </c>
      <c r="T398" s="76"/>
      <c r="U398" s="53" t="str">
        <f t="shared" ref="U398:U461" si="19">"Voyageur"</f>
        <v>Voyageur</v>
      </c>
      <c r="V398" s="76"/>
      <c r="W398" s="76"/>
      <c r="X398" s="76"/>
      <c r="Y398" s="76"/>
      <c r="Z398" s="76"/>
      <c r="AA398" s="76"/>
      <c r="AB398" s="53">
        <f>400</f>
        <v>400</v>
      </c>
      <c r="AC398" s="78" t="str">
        <f>IF(Tableau1[[#This Row],[Type de réponse]]='Paramètre (masquer)'!$A$10,Tableau1[[#This Row],[Période de début *]],"")</f>
        <v/>
      </c>
      <c r="AD398" s="78" t="str">
        <f>IF(Tableau1[[#This Row],[Type de réponse]]='Paramètre (masquer)'!$A$10,Tableau1[[#This Row],[Période de fin *]],"")</f>
        <v/>
      </c>
      <c r="AE398" s="78" t="str">
        <f>IF(Tableau1[[#This Row],[Type de réponse]]='Paramètre (masquer)'!$A$10,Tableau1[[#This Row],[Nuit
LU/MA]],"")</f>
        <v/>
      </c>
      <c r="AF398" s="78" t="str">
        <f>IF(Tableau1[[#This Row],[Type de réponse]]='Paramètre (masquer)'!$A$10,Tableau1[[#This Row],[Nuit
MA/ME]],"")</f>
        <v/>
      </c>
      <c r="AG398" s="78" t="str">
        <f>IF(Tableau1[[#This Row],[Type de réponse]]='Paramètre (masquer)'!$A$10,Tableau1[[#This Row],[Nuit
ME/JE]],"")</f>
        <v/>
      </c>
      <c r="AH398" s="78" t="str">
        <f>IF(Tableau1[[#This Row],[Type de réponse]]='Paramètre (masquer)'!$A$10,Tableau1[[#This Row],[Nuit JE/VE]],"")</f>
        <v/>
      </c>
      <c r="AI398" s="78" t="str">
        <f>IF(Tableau1[[#This Row],[Type de réponse]]='Paramètre (masquer)'!$A$10,Tableau1[[#This Row],[Nuit
VE/SA]],"")</f>
        <v/>
      </c>
      <c r="AJ398" s="78" t="str">
        <f>IF(Tableau1[[#This Row],[Type de réponse]]='Paramètre (masquer)'!$A$10,Tableau1[[#This Row],[Nuit
SA/DI]],"")</f>
        <v/>
      </c>
      <c r="AK398" s="78" t="str">
        <f>IF(Tableau1[[#This Row],[Type de réponse]]='Paramètre (masquer)'!$A$10,Tableau1[[#This Row],[Nuit
DI/LU]],"")</f>
        <v/>
      </c>
      <c r="AL398" s="76" t="str">
        <f>IF(Tableau1[[#This Row],[Nuit
LU /MA]]="Oui",0,IF(Tableau1[[#This Row],[Nuit
LU /MA]]="Non",1,""))</f>
        <v/>
      </c>
      <c r="AM398" s="76" t="str">
        <f>IF(Tableau1[[#This Row],[Nuit
MA/ ME]]="Oui",0,IF(Tableau1[[#This Row],[Nuit
MA/ ME]]="Non",1,""))</f>
        <v/>
      </c>
      <c r="AN398" s="76" t="str">
        <f>IF(Tableau1[[#This Row],[Nuit
ME/ JE]]="Oui",0,IF(Tableau1[[#This Row],[Nuit
ME/ JE]]="Non",1,""))</f>
        <v/>
      </c>
      <c r="AO398" s="76" t="str">
        <f>IF(Tableau1[[#This Row],[Nuit JE/ VE]]="Oui",0,IF(Tableau1[[#This Row],[Nuit JE/ VE]]="Non",1,""))</f>
        <v/>
      </c>
      <c r="AP398" s="76" t="str">
        <f>IF(Tableau1[[#This Row],[Nuit
VE/ SA]]="Oui",0,IF(Tableau1[[#This Row],[Nuit
VE/ SA]]="Non",1,""))</f>
        <v/>
      </c>
      <c r="AQ398" s="76" t="str">
        <f>IF(Tableau1[[#This Row],[Nuit
SA/ DI]]="Oui",0,IF(Tableau1[[#This Row],[Nuit
SA/ DI]]="Non",1,""))</f>
        <v/>
      </c>
      <c r="AR398" s="76" t="str">
        <f>IF(Tableau1[[#This Row],[Nuit
DI/ LU]]="Oui",0,IF(Tableau1[[#This Row],[Nuit
DI/ LU]]="Non",1,""))</f>
        <v/>
      </c>
      <c r="AS398" s="76" t="str">
        <f>IF(Tableau1[[#This Row],[Type de réponse]]='Paramètre (masquer)'!$A$10,Tableau1[[#This Row],[FE]],"")</f>
        <v/>
      </c>
      <c r="AT398" s="76" t="str">
        <f>_xlfn.CONCAT(Tableau1[[#This Row],[LUN]:[DIM]])</f>
        <v/>
      </c>
      <c r="AU398" s="79"/>
      <c r="AV3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8" s="76" t="e">
        <f>Tableau1[[#This Row],[Nbre de nuits sur la période]]*Tableau1[[#This Row],[Nombre de train accédant / nuit *]]</f>
        <v>#VALUE!</v>
      </c>
      <c r="AY398" s="76" t="e">
        <f>Tableau1[[#This Row],[Uo voies - nuit]]*((59*400/1000)+5)</f>
        <v>#VALUE!</v>
      </c>
    </row>
    <row r="399" spans="1:51" ht="15.75">
      <c r="A399" s="51">
        <f t="shared" ref="A399:A462" si="20">1+A398</f>
        <v>386</v>
      </c>
      <c r="B399" s="85"/>
      <c r="C399" s="52" t="str">
        <f>IFERROR(VLOOKUP(Tableau1[[#This Row],[Site *
Un fichier Excel par DT]],Tableau7[[#All],[Nom de la gare]:[EIC]],5,FALSE),"")</f>
        <v/>
      </c>
      <c r="D399" s="77"/>
      <c r="E399" s="74"/>
      <c r="F399" s="74"/>
      <c r="G399" s="76"/>
      <c r="H399" s="72" t="str">
        <f>IF(Tableau1[[#This Row],[Régime d''utilisation (Quotidien ? Oui ou Non)]]="Oui","Oui","Non")</f>
        <v>Non</v>
      </c>
      <c r="I399" s="72" t="str">
        <f>IF(Tableau1[[#This Row],[Régime d''utilisation (Quotidien ? Oui ou Non)]]="Oui","Oui","Non")</f>
        <v>Non</v>
      </c>
      <c r="J399" s="72" t="str">
        <f>IF(Tableau1[[#This Row],[Régime d''utilisation (Quotidien ? Oui ou Non)]]="Oui","Oui","Non")</f>
        <v>Non</v>
      </c>
      <c r="K399" s="72" t="str">
        <f>IF(Tableau1[[#This Row],[Régime d''utilisation (Quotidien ? Oui ou Non)]]="Oui","Oui","Non")</f>
        <v>Non</v>
      </c>
      <c r="L399" s="72" t="str">
        <f>IF(Tableau1[[#This Row],[Régime d''utilisation (Quotidien ? Oui ou Non)]]="Oui","Oui","Non")</f>
        <v>Non</v>
      </c>
      <c r="M399" s="72" t="str">
        <f>IF(Tableau1[[#This Row],[Régime d''utilisation (Quotidien ? Oui ou Non)]]="Oui","Oui","Non")</f>
        <v>Non</v>
      </c>
      <c r="N399" s="72" t="str">
        <f>IF(Tableau1[[#This Row],[Régime d''utilisation (Quotidien ? Oui ou Non)]]="Oui","Oui","Non")</f>
        <v>Non</v>
      </c>
      <c r="O399" s="72" t="str">
        <f>IF(Tableau1[[#This Row],[Régime d''utilisation (Quotidien ? Oui ou Non)]]="Oui","Oui","Non")</f>
        <v>Non</v>
      </c>
      <c r="P399" s="76"/>
      <c r="Q399" s="76"/>
      <c r="R399" s="76"/>
      <c r="S399" s="52" t="str">
        <f t="shared" si="18"/>
        <v>Compris entre 00h00 et 5h00</v>
      </c>
      <c r="T399" s="76"/>
      <c r="U399" s="53" t="str">
        <f t="shared" si="19"/>
        <v>Voyageur</v>
      </c>
      <c r="V399" s="76"/>
      <c r="W399" s="76"/>
      <c r="X399" s="76"/>
      <c r="Y399" s="76"/>
      <c r="Z399" s="76"/>
      <c r="AA399" s="76"/>
      <c r="AB399" s="53">
        <f>400</f>
        <v>400</v>
      </c>
      <c r="AC399" s="78" t="str">
        <f>IF(Tableau1[[#This Row],[Type de réponse]]='Paramètre (masquer)'!$A$10,Tableau1[[#This Row],[Période de début *]],"")</f>
        <v/>
      </c>
      <c r="AD399" s="78" t="str">
        <f>IF(Tableau1[[#This Row],[Type de réponse]]='Paramètre (masquer)'!$A$10,Tableau1[[#This Row],[Période de fin *]],"")</f>
        <v/>
      </c>
      <c r="AE399" s="78" t="str">
        <f>IF(Tableau1[[#This Row],[Type de réponse]]='Paramètre (masquer)'!$A$10,Tableau1[[#This Row],[Nuit
LU/MA]],"")</f>
        <v/>
      </c>
      <c r="AF399" s="78" t="str">
        <f>IF(Tableau1[[#This Row],[Type de réponse]]='Paramètre (masquer)'!$A$10,Tableau1[[#This Row],[Nuit
MA/ME]],"")</f>
        <v/>
      </c>
      <c r="AG399" s="78" t="str">
        <f>IF(Tableau1[[#This Row],[Type de réponse]]='Paramètre (masquer)'!$A$10,Tableau1[[#This Row],[Nuit
ME/JE]],"")</f>
        <v/>
      </c>
      <c r="AH399" s="78" t="str">
        <f>IF(Tableau1[[#This Row],[Type de réponse]]='Paramètre (masquer)'!$A$10,Tableau1[[#This Row],[Nuit JE/VE]],"")</f>
        <v/>
      </c>
      <c r="AI399" s="78" t="str">
        <f>IF(Tableau1[[#This Row],[Type de réponse]]='Paramètre (masquer)'!$A$10,Tableau1[[#This Row],[Nuit
VE/SA]],"")</f>
        <v/>
      </c>
      <c r="AJ399" s="78" t="str">
        <f>IF(Tableau1[[#This Row],[Type de réponse]]='Paramètre (masquer)'!$A$10,Tableau1[[#This Row],[Nuit
SA/DI]],"")</f>
        <v/>
      </c>
      <c r="AK399" s="78" t="str">
        <f>IF(Tableau1[[#This Row],[Type de réponse]]='Paramètre (masquer)'!$A$10,Tableau1[[#This Row],[Nuit
DI/LU]],"")</f>
        <v/>
      </c>
      <c r="AL399" s="76" t="str">
        <f>IF(Tableau1[[#This Row],[Nuit
LU /MA]]="Oui",0,IF(Tableau1[[#This Row],[Nuit
LU /MA]]="Non",1,""))</f>
        <v/>
      </c>
      <c r="AM399" s="76" t="str">
        <f>IF(Tableau1[[#This Row],[Nuit
MA/ ME]]="Oui",0,IF(Tableau1[[#This Row],[Nuit
MA/ ME]]="Non",1,""))</f>
        <v/>
      </c>
      <c r="AN399" s="76" t="str">
        <f>IF(Tableau1[[#This Row],[Nuit
ME/ JE]]="Oui",0,IF(Tableau1[[#This Row],[Nuit
ME/ JE]]="Non",1,""))</f>
        <v/>
      </c>
      <c r="AO399" s="76" t="str">
        <f>IF(Tableau1[[#This Row],[Nuit JE/ VE]]="Oui",0,IF(Tableau1[[#This Row],[Nuit JE/ VE]]="Non",1,""))</f>
        <v/>
      </c>
      <c r="AP399" s="76" t="str">
        <f>IF(Tableau1[[#This Row],[Nuit
VE/ SA]]="Oui",0,IF(Tableau1[[#This Row],[Nuit
VE/ SA]]="Non",1,""))</f>
        <v/>
      </c>
      <c r="AQ399" s="76" t="str">
        <f>IF(Tableau1[[#This Row],[Nuit
SA/ DI]]="Oui",0,IF(Tableau1[[#This Row],[Nuit
SA/ DI]]="Non",1,""))</f>
        <v/>
      </c>
      <c r="AR399" s="76" t="str">
        <f>IF(Tableau1[[#This Row],[Nuit
DI/ LU]]="Oui",0,IF(Tableau1[[#This Row],[Nuit
DI/ LU]]="Non",1,""))</f>
        <v/>
      </c>
      <c r="AS399" s="76" t="str">
        <f>IF(Tableau1[[#This Row],[Type de réponse]]='Paramètre (masquer)'!$A$10,Tableau1[[#This Row],[FE]],"")</f>
        <v/>
      </c>
      <c r="AT399" s="76" t="str">
        <f>_xlfn.CONCAT(Tableau1[[#This Row],[LUN]:[DIM]])</f>
        <v/>
      </c>
      <c r="AU399" s="79"/>
      <c r="AV3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9" s="76" t="e">
        <f>Tableau1[[#This Row],[Nbre de nuits sur la période]]*Tableau1[[#This Row],[Nombre de train accédant / nuit *]]</f>
        <v>#VALUE!</v>
      </c>
      <c r="AY399" s="76" t="e">
        <f>Tableau1[[#This Row],[Uo voies - nuit]]*((59*400/1000)+5)</f>
        <v>#VALUE!</v>
      </c>
    </row>
    <row r="400" spans="1:51" ht="15.75">
      <c r="A400" s="51">
        <f t="shared" si="20"/>
        <v>387</v>
      </c>
      <c r="B400" s="85"/>
      <c r="C400" s="52" t="str">
        <f>IFERROR(VLOOKUP(Tableau1[[#This Row],[Site *
Un fichier Excel par DT]],Tableau7[[#All],[Nom de la gare]:[EIC]],5,FALSE),"")</f>
        <v/>
      </c>
      <c r="D400" s="77"/>
      <c r="E400" s="74"/>
      <c r="F400" s="74"/>
      <c r="G400" s="76"/>
      <c r="H400" s="72" t="str">
        <f>IF(Tableau1[[#This Row],[Régime d''utilisation (Quotidien ? Oui ou Non)]]="Oui","Oui","Non")</f>
        <v>Non</v>
      </c>
      <c r="I400" s="72" t="str">
        <f>IF(Tableau1[[#This Row],[Régime d''utilisation (Quotidien ? Oui ou Non)]]="Oui","Oui","Non")</f>
        <v>Non</v>
      </c>
      <c r="J400" s="72" t="str">
        <f>IF(Tableau1[[#This Row],[Régime d''utilisation (Quotidien ? Oui ou Non)]]="Oui","Oui","Non")</f>
        <v>Non</v>
      </c>
      <c r="K400" s="72" t="str">
        <f>IF(Tableau1[[#This Row],[Régime d''utilisation (Quotidien ? Oui ou Non)]]="Oui","Oui","Non")</f>
        <v>Non</v>
      </c>
      <c r="L400" s="72" t="str">
        <f>IF(Tableau1[[#This Row],[Régime d''utilisation (Quotidien ? Oui ou Non)]]="Oui","Oui","Non")</f>
        <v>Non</v>
      </c>
      <c r="M400" s="72" t="str">
        <f>IF(Tableau1[[#This Row],[Régime d''utilisation (Quotidien ? Oui ou Non)]]="Oui","Oui","Non")</f>
        <v>Non</v>
      </c>
      <c r="N400" s="72" t="str">
        <f>IF(Tableau1[[#This Row],[Régime d''utilisation (Quotidien ? Oui ou Non)]]="Oui","Oui","Non")</f>
        <v>Non</v>
      </c>
      <c r="O400" s="72" t="str">
        <f>IF(Tableau1[[#This Row],[Régime d''utilisation (Quotidien ? Oui ou Non)]]="Oui","Oui","Non")</f>
        <v>Non</v>
      </c>
      <c r="P400" s="76"/>
      <c r="Q400" s="76"/>
      <c r="R400" s="76"/>
      <c r="S400" s="52" t="str">
        <f t="shared" si="18"/>
        <v>Compris entre 00h00 et 5h00</v>
      </c>
      <c r="T400" s="76"/>
      <c r="U400" s="53" t="str">
        <f t="shared" si="19"/>
        <v>Voyageur</v>
      </c>
      <c r="V400" s="76"/>
      <c r="W400" s="76"/>
      <c r="X400" s="76"/>
      <c r="Y400" s="76"/>
      <c r="Z400" s="76"/>
      <c r="AA400" s="76"/>
      <c r="AB400" s="53">
        <f>400</f>
        <v>400</v>
      </c>
      <c r="AC400" s="78" t="str">
        <f>IF(Tableau1[[#This Row],[Type de réponse]]='Paramètre (masquer)'!$A$10,Tableau1[[#This Row],[Période de début *]],"")</f>
        <v/>
      </c>
      <c r="AD400" s="78" t="str">
        <f>IF(Tableau1[[#This Row],[Type de réponse]]='Paramètre (masquer)'!$A$10,Tableau1[[#This Row],[Période de fin *]],"")</f>
        <v/>
      </c>
      <c r="AE400" s="78" t="str">
        <f>IF(Tableau1[[#This Row],[Type de réponse]]='Paramètre (masquer)'!$A$10,Tableau1[[#This Row],[Nuit
LU/MA]],"")</f>
        <v/>
      </c>
      <c r="AF400" s="78" t="str">
        <f>IF(Tableau1[[#This Row],[Type de réponse]]='Paramètre (masquer)'!$A$10,Tableau1[[#This Row],[Nuit
MA/ME]],"")</f>
        <v/>
      </c>
      <c r="AG400" s="78" t="str">
        <f>IF(Tableau1[[#This Row],[Type de réponse]]='Paramètre (masquer)'!$A$10,Tableau1[[#This Row],[Nuit
ME/JE]],"")</f>
        <v/>
      </c>
      <c r="AH400" s="78" t="str">
        <f>IF(Tableau1[[#This Row],[Type de réponse]]='Paramètre (masquer)'!$A$10,Tableau1[[#This Row],[Nuit JE/VE]],"")</f>
        <v/>
      </c>
      <c r="AI400" s="78" t="str">
        <f>IF(Tableau1[[#This Row],[Type de réponse]]='Paramètre (masquer)'!$A$10,Tableau1[[#This Row],[Nuit
VE/SA]],"")</f>
        <v/>
      </c>
      <c r="AJ400" s="78" t="str">
        <f>IF(Tableau1[[#This Row],[Type de réponse]]='Paramètre (masquer)'!$A$10,Tableau1[[#This Row],[Nuit
SA/DI]],"")</f>
        <v/>
      </c>
      <c r="AK400" s="78" t="str">
        <f>IF(Tableau1[[#This Row],[Type de réponse]]='Paramètre (masquer)'!$A$10,Tableau1[[#This Row],[Nuit
DI/LU]],"")</f>
        <v/>
      </c>
      <c r="AL400" s="76" t="str">
        <f>IF(Tableau1[[#This Row],[Nuit
LU /MA]]="Oui",0,IF(Tableau1[[#This Row],[Nuit
LU /MA]]="Non",1,""))</f>
        <v/>
      </c>
      <c r="AM400" s="76" t="str">
        <f>IF(Tableau1[[#This Row],[Nuit
MA/ ME]]="Oui",0,IF(Tableau1[[#This Row],[Nuit
MA/ ME]]="Non",1,""))</f>
        <v/>
      </c>
      <c r="AN400" s="76" t="str">
        <f>IF(Tableau1[[#This Row],[Nuit
ME/ JE]]="Oui",0,IF(Tableau1[[#This Row],[Nuit
ME/ JE]]="Non",1,""))</f>
        <v/>
      </c>
      <c r="AO400" s="76" t="str">
        <f>IF(Tableau1[[#This Row],[Nuit JE/ VE]]="Oui",0,IF(Tableau1[[#This Row],[Nuit JE/ VE]]="Non",1,""))</f>
        <v/>
      </c>
      <c r="AP400" s="76" t="str">
        <f>IF(Tableau1[[#This Row],[Nuit
VE/ SA]]="Oui",0,IF(Tableau1[[#This Row],[Nuit
VE/ SA]]="Non",1,""))</f>
        <v/>
      </c>
      <c r="AQ400" s="76" t="str">
        <f>IF(Tableau1[[#This Row],[Nuit
SA/ DI]]="Oui",0,IF(Tableau1[[#This Row],[Nuit
SA/ DI]]="Non",1,""))</f>
        <v/>
      </c>
      <c r="AR400" s="76" t="str">
        <f>IF(Tableau1[[#This Row],[Nuit
DI/ LU]]="Oui",0,IF(Tableau1[[#This Row],[Nuit
DI/ LU]]="Non",1,""))</f>
        <v/>
      </c>
      <c r="AS400" s="76" t="str">
        <f>IF(Tableau1[[#This Row],[Type de réponse]]='Paramètre (masquer)'!$A$10,Tableau1[[#This Row],[FE]],"")</f>
        <v/>
      </c>
      <c r="AT400" s="76" t="str">
        <f>_xlfn.CONCAT(Tableau1[[#This Row],[LUN]:[DIM]])</f>
        <v/>
      </c>
      <c r="AU400" s="79"/>
      <c r="AV4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0" s="76" t="e">
        <f>Tableau1[[#This Row],[Nbre de nuits sur la période]]*Tableau1[[#This Row],[Nombre de train accédant / nuit *]]</f>
        <v>#VALUE!</v>
      </c>
      <c r="AY400" s="76" t="e">
        <f>Tableau1[[#This Row],[Uo voies - nuit]]*((59*400/1000)+5)</f>
        <v>#VALUE!</v>
      </c>
    </row>
    <row r="401" spans="1:51" ht="15.75">
      <c r="A401" s="51">
        <f t="shared" si="20"/>
        <v>388</v>
      </c>
      <c r="B401" s="85"/>
      <c r="C401" s="52" t="str">
        <f>IFERROR(VLOOKUP(Tableau1[[#This Row],[Site *
Un fichier Excel par DT]],Tableau7[[#All],[Nom de la gare]:[EIC]],5,FALSE),"")</f>
        <v/>
      </c>
      <c r="D401" s="77"/>
      <c r="E401" s="74"/>
      <c r="F401" s="74"/>
      <c r="G401" s="76"/>
      <c r="H401" s="72" t="str">
        <f>IF(Tableau1[[#This Row],[Régime d''utilisation (Quotidien ? Oui ou Non)]]="Oui","Oui","Non")</f>
        <v>Non</v>
      </c>
      <c r="I401" s="72" t="str">
        <f>IF(Tableau1[[#This Row],[Régime d''utilisation (Quotidien ? Oui ou Non)]]="Oui","Oui","Non")</f>
        <v>Non</v>
      </c>
      <c r="J401" s="72" t="str">
        <f>IF(Tableau1[[#This Row],[Régime d''utilisation (Quotidien ? Oui ou Non)]]="Oui","Oui","Non")</f>
        <v>Non</v>
      </c>
      <c r="K401" s="72" t="str">
        <f>IF(Tableau1[[#This Row],[Régime d''utilisation (Quotidien ? Oui ou Non)]]="Oui","Oui","Non")</f>
        <v>Non</v>
      </c>
      <c r="L401" s="72" t="str">
        <f>IF(Tableau1[[#This Row],[Régime d''utilisation (Quotidien ? Oui ou Non)]]="Oui","Oui","Non")</f>
        <v>Non</v>
      </c>
      <c r="M401" s="72" t="str">
        <f>IF(Tableau1[[#This Row],[Régime d''utilisation (Quotidien ? Oui ou Non)]]="Oui","Oui","Non")</f>
        <v>Non</v>
      </c>
      <c r="N401" s="72" t="str">
        <f>IF(Tableau1[[#This Row],[Régime d''utilisation (Quotidien ? Oui ou Non)]]="Oui","Oui","Non")</f>
        <v>Non</v>
      </c>
      <c r="O401" s="72" t="str">
        <f>IF(Tableau1[[#This Row],[Régime d''utilisation (Quotidien ? Oui ou Non)]]="Oui","Oui","Non")</f>
        <v>Non</v>
      </c>
      <c r="P401" s="76"/>
      <c r="Q401" s="76"/>
      <c r="R401" s="76"/>
      <c r="S401" s="52" t="str">
        <f t="shared" si="18"/>
        <v>Compris entre 00h00 et 5h00</v>
      </c>
      <c r="T401" s="76"/>
      <c r="U401" s="53" t="str">
        <f t="shared" si="19"/>
        <v>Voyageur</v>
      </c>
      <c r="V401" s="76"/>
      <c r="W401" s="76"/>
      <c r="X401" s="76"/>
      <c r="Y401" s="76"/>
      <c r="Z401" s="76"/>
      <c r="AA401" s="76"/>
      <c r="AB401" s="53">
        <f>400</f>
        <v>400</v>
      </c>
      <c r="AC401" s="78" t="str">
        <f>IF(Tableau1[[#This Row],[Type de réponse]]='Paramètre (masquer)'!$A$10,Tableau1[[#This Row],[Période de début *]],"")</f>
        <v/>
      </c>
      <c r="AD401" s="78" t="str">
        <f>IF(Tableau1[[#This Row],[Type de réponse]]='Paramètre (masquer)'!$A$10,Tableau1[[#This Row],[Période de fin *]],"")</f>
        <v/>
      </c>
      <c r="AE401" s="78" t="str">
        <f>IF(Tableau1[[#This Row],[Type de réponse]]='Paramètre (masquer)'!$A$10,Tableau1[[#This Row],[Nuit
LU/MA]],"")</f>
        <v/>
      </c>
      <c r="AF401" s="78" t="str">
        <f>IF(Tableau1[[#This Row],[Type de réponse]]='Paramètre (masquer)'!$A$10,Tableau1[[#This Row],[Nuit
MA/ME]],"")</f>
        <v/>
      </c>
      <c r="AG401" s="78" t="str">
        <f>IF(Tableau1[[#This Row],[Type de réponse]]='Paramètre (masquer)'!$A$10,Tableau1[[#This Row],[Nuit
ME/JE]],"")</f>
        <v/>
      </c>
      <c r="AH401" s="78" t="str">
        <f>IF(Tableau1[[#This Row],[Type de réponse]]='Paramètre (masquer)'!$A$10,Tableau1[[#This Row],[Nuit JE/VE]],"")</f>
        <v/>
      </c>
      <c r="AI401" s="78" t="str">
        <f>IF(Tableau1[[#This Row],[Type de réponse]]='Paramètre (masquer)'!$A$10,Tableau1[[#This Row],[Nuit
VE/SA]],"")</f>
        <v/>
      </c>
      <c r="AJ401" s="78" t="str">
        <f>IF(Tableau1[[#This Row],[Type de réponse]]='Paramètre (masquer)'!$A$10,Tableau1[[#This Row],[Nuit
SA/DI]],"")</f>
        <v/>
      </c>
      <c r="AK401" s="78" t="str">
        <f>IF(Tableau1[[#This Row],[Type de réponse]]='Paramètre (masquer)'!$A$10,Tableau1[[#This Row],[Nuit
DI/LU]],"")</f>
        <v/>
      </c>
      <c r="AL401" s="76" t="str">
        <f>IF(Tableau1[[#This Row],[Nuit
LU /MA]]="Oui",0,IF(Tableau1[[#This Row],[Nuit
LU /MA]]="Non",1,""))</f>
        <v/>
      </c>
      <c r="AM401" s="76" t="str">
        <f>IF(Tableau1[[#This Row],[Nuit
MA/ ME]]="Oui",0,IF(Tableau1[[#This Row],[Nuit
MA/ ME]]="Non",1,""))</f>
        <v/>
      </c>
      <c r="AN401" s="76" t="str">
        <f>IF(Tableau1[[#This Row],[Nuit
ME/ JE]]="Oui",0,IF(Tableau1[[#This Row],[Nuit
ME/ JE]]="Non",1,""))</f>
        <v/>
      </c>
      <c r="AO401" s="76" t="str">
        <f>IF(Tableau1[[#This Row],[Nuit JE/ VE]]="Oui",0,IF(Tableau1[[#This Row],[Nuit JE/ VE]]="Non",1,""))</f>
        <v/>
      </c>
      <c r="AP401" s="76" t="str">
        <f>IF(Tableau1[[#This Row],[Nuit
VE/ SA]]="Oui",0,IF(Tableau1[[#This Row],[Nuit
VE/ SA]]="Non",1,""))</f>
        <v/>
      </c>
      <c r="AQ401" s="76" t="str">
        <f>IF(Tableau1[[#This Row],[Nuit
SA/ DI]]="Oui",0,IF(Tableau1[[#This Row],[Nuit
SA/ DI]]="Non",1,""))</f>
        <v/>
      </c>
      <c r="AR401" s="76" t="str">
        <f>IF(Tableau1[[#This Row],[Nuit
DI/ LU]]="Oui",0,IF(Tableau1[[#This Row],[Nuit
DI/ LU]]="Non",1,""))</f>
        <v/>
      </c>
      <c r="AS401" s="76" t="str">
        <f>IF(Tableau1[[#This Row],[Type de réponse]]='Paramètre (masquer)'!$A$10,Tableau1[[#This Row],[FE]],"")</f>
        <v/>
      </c>
      <c r="AT401" s="76" t="str">
        <f>_xlfn.CONCAT(Tableau1[[#This Row],[LUN]:[DIM]])</f>
        <v/>
      </c>
      <c r="AU401" s="79"/>
      <c r="AV4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1" s="76" t="e">
        <f>Tableau1[[#This Row],[Nbre de nuits sur la période]]*Tableau1[[#This Row],[Nombre de train accédant / nuit *]]</f>
        <v>#VALUE!</v>
      </c>
      <c r="AY401" s="76" t="e">
        <f>Tableau1[[#This Row],[Uo voies - nuit]]*((59*400/1000)+5)</f>
        <v>#VALUE!</v>
      </c>
    </row>
    <row r="402" spans="1:51" ht="15.75">
      <c r="A402" s="51">
        <f t="shared" si="20"/>
        <v>389</v>
      </c>
      <c r="B402" s="85"/>
      <c r="C402" s="52" t="str">
        <f>IFERROR(VLOOKUP(Tableau1[[#This Row],[Site *
Un fichier Excel par DT]],Tableau7[[#All],[Nom de la gare]:[EIC]],5,FALSE),"")</f>
        <v/>
      </c>
      <c r="D402" s="77"/>
      <c r="E402" s="74"/>
      <c r="F402" s="74"/>
      <c r="G402" s="76"/>
      <c r="H402" s="72" t="str">
        <f>IF(Tableau1[[#This Row],[Régime d''utilisation (Quotidien ? Oui ou Non)]]="Oui","Oui","Non")</f>
        <v>Non</v>
      </c>
      <c r="I402" s="72" t="str">
        <f>IF(Tableau1[[#This Row],[Régime d''utilisation (Quotidien ? Oui ou Non)]]="Oui","Oui","Non")</f>
        <v>Non</v>
      </c>
      <c r="J402" s="72" t="str">
        <f>IF(Tableau1[[#This Row],[Régime d''utilisation (Quotidien ? Oui ou Non)]]="Oui","Oui","Non")</f>
        <v>Non</v>
      </c>
      <c r="K402" s="72" t="str">
        <f>IF(Tableau1[[#This Row],[Régime d''utilisation (Quotidien ? Oui ou Non)]]="Oui","Oui","Non")</f>
        <v>Non</v>
      </c>
      <c r="L402" s="72" t="str">
        <f>IF(Tableau1[[#This Row],[Régime d''utilisation (Quotidien ? Oui ou Non)]]="Oui","Oui","Non")</f>
        <v>Non</v>
      </c>
      <c r="M402" s="72" t="str">
        <f>IF(Tableau1[[#This Row],[Régime d''utilisation (Quotidien ? Oui ou Non)]]="Oui","Oui","Non")</f>
        <v>Non</v>
      </c>
      <c r="N402" s="72" t="str">
        <f>IF(Tableau1[[#This Row],[Régime d''utilisation (Quotidien ? Oui ou Non)]]="Oui","Oui","Non")</f>
        <v>Non</v>
      </c>
      <c r="O402" s="72" t="str">
        <f>IF(Tableau1[[#This Row],[Régime d''utilisation (Quotidien ? Oui ou Non)]]="Oui","Oui","Non")</f>
        <v>Non</v>
      </c>
      <c r="P402" s="76"/>
      <c r="Q402" s="76"/>
      <c r="R402" s="76"/>
      <c r="S402" s="52" t="str">
        <f t="shared" si="18"/>
        <v>Compris entre 00h00 et 5h00</v>
      </c>
      <c r="T402" s="76"/>
      <c r="U402" s="53" t="str">
        <f t="shared" si="19"/>
        <v>Voyageur</v>
      </c>
      <c r="V402" s="76"/>
      <c r="W402" s="76"/>
      <c r="X402" s="76"/>
      <c r="Y402" s="76"/>
      <c r="Z402" s="76"/>
      <c r="AA402" s="76"/>
      <c r="AB402" s="53">
        <f>400</f>
        <v>400</v>
      </c>
      <c r="AC402" s="78" t="str">
        <f>IF(Tableau1[[#This Row],[Type de réponse]]='Paramètre (masquer)'!$A$10,Tableau1[[#This Row],[Période de début *]],"")</f>
        <v/>
      </c>
      <c r="AD402" s="78" t="str">
        <f>IF(Tableau1[[#This Row],[Type de réponse]]='Paramètre (masquer)'!$A$10,Tableau1[[#This Row],[Période de fin *]],"")</f>
        <v/>
      </c>
      <c r="AE402" s="78" t="str">
        <f>IF(Tableau1[[#This Row],[Type de réponse]]='Paramètre (masquer)'!$A$10,Tableau1[[#This Row],[Nuit
LU/MA]],"")</f>
        <v/>
      </c>
      <c r="AF402" s="78" t="str">
        <f>IF(Tableau1[[#This Row],[Type de réponse]]='Paramètre (masquer)'!$A$10,Tableau1[[#This Row],[Nuit
MA/ME]],"")</f>
        <v/>
      </c>
      <c r="AG402" s="78" t="str">
        <f>IF(Tableau1[[#This Row],[Type de réponse]]='Paramètre (masquer)'!$A$10,Tableau1[[#This Row],[Nuit
ME/JE]],"")</f>
        <v/>
      </c>
      <c r="AH402" s="78" t="str">
        <f>IF(Tableau1[[#This Row],[Type de réponse]]='Paramètre (masquer)'!$A$10,Tableau1[[#This Row],[Nuit JE/VE]],"")</f>
        <v/>
      </c>
      <c r="AI402" s="78" t="str">
        <f>IF(Tableau1[[#This Row],[Type de réponse]]='Paramètre (masquer)'!$A$10,Tableau1[[#This Row],[Nuit
VE/SA]],"")</f>
        <v/>
      </c>
      <c r="AJ402" s="78" t="str">
        <f>IF(Tableau1[[#This Row],[Type de réponse]]='Paramètre (masquer)'!$A$10,Tableau1[[#This Row],[Nuit
SA/DI]],"")</f>
        <v/>
      </c>
      <c r="AK402" s="78" t="str">
        <f>IF(Tableau1[[#This Row],[Type de réponse]]='Paramètre (masquer)'!$A$10,Tableau1[[#This Row],[Nuit
DI/LU]],"")</f>
        <v/>
      </c>
      <c r="AL402" s="76" t="str">
        <f>IF(Tableau1[[#This Row],[Nuit
LU /MA]]="Oui",0,IF(Tableau1[[#This Row],[Nuit
LU /MA]]="Non",1,""))</f>
        <v/>
      </c>
      <c r="AM402" s="76" t="str">
        <f>IF(Tableau1[[#This Row],[Nuit
MA/ ME]]="Oui",0,IF(Tableau1[[#This Row],[Nuit
MA/ ME]]="Non",1,""))</f>
        <v/>
      </c>
      <c r="AN402" s="76" t="str">
        <f>IF(Tableau1[[#This Row],[Nuit
ME/ JE]]="Oui",0,IF(Tableau1[[#This Row],[Nuit
ME/ JE]]="Non",1,""))</f>
        <v/>
      </c>
      <c r="AO402" s="76" t="str">
        <f>IF(Tableau1[[#This Row],[Nuit JE/ VE]]="Oui",0,IF(Tableau1[[#This Row],[Nuit JE/ VE]]="Non",1,""))</f>
        <v/>
      </c>
      <c r="AP402" s="76" t="str">
        <f>IF(Tableau1[[#This Row],[Nuit
VE/ SA]]="Oui",0,IF(Tableau1[[#This Row],[Nuit
VE/ SA]]="Non",1,""))</f>
        <v/>
      </c>
      <c r="AQ402" s="76" t="str">
        <f>IF(Tableau1[[#This Row],[Nuit
SA/ DI]]="Oui",0,IF(Tableau1[[#This Row],[Nuit
SA/ DI]]="Non",1,""))</f>
        <v/>
      </c>
      <c r="AR402" s="76" t="str">
        <f>IF(Tableau1[[#This Row],[Nuit
DI/ LU]]="Oui",0,IF(Tableau1[[#This Row],[Nuit
DI/ LU]]="Non",1,""))</f>
        <v/>
      </c>
      <c r="AS402" s="76" t="str">
        <f>IF(Tableau1[[#This Row],[Type de réponse]]='Paramètre (masquer)'!$A$10,Tableau1[[#This Row],[FE]],"")</f>
        <v/>
      </c>
      <c r="AT402" s="76" t="str">
        <f>_xlfn.CONCAT(Tableau1[[#This Row],[LUN]:[DIM]])</f>
        <v/>
      </c>
      <c r="AU402" s="79"/>
      <c r="AV4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2" s="76" t="e">
        <f>Tableau1[[#This Row],[Nbre de nuits sur la période]]*Tableau1[[#This Row],[Nombre de train accédant / nuit *]]</f>
        <v>#VALUE!</v>
      </c>
      <c r="AY402" s="76" t="e">
        <f>Tableau1[[#This Row],[Uo voies - nuit]]*((59*400/1000)+5)</f>
        <v>#VALUE!</v>
      </c>
    </row>
    <row r="403" spans="1:51" ht="15.75">
      <c r="A403" s="51">
        <f t="shared" si="20"/>
        <v>390</v>
      </c>
      <c r="B403" s="85"/>
      <c r="C403" s="52" t="str">
        <f>IFERROR(VLOOKUP(Tableau1[[#This Row],[Site *
Un fichier Excel par DT]],Tableau7[[#All],[Nom de la gare]:[EIC]],5,FALSE),"")</f>
        <v/>
      </c>
      <c r="D403" s="77"/>
      <c r="E403" s="74"/>
      <c r="F403" s="74"/>
      <c r="G403" s="76"/>
      <c r="H403" s="72" t="str">
        <f>IF(Tableau1[[#This Row],[Régime d''utilisation (Quotidien ? Oui ou Non)]]="Oui","Oui","Non")</f>
        <v>Non</v>
      </c>
      <c r="I403" s="72" t="str">
        <f>IF(Tableau1[[#This Row],[Régime d''utilisation (Quotidien ? Oui ou Non)]]="Oui","Oui","Non")</f>
        <v>Non</v>
      </c>
      <c r="J403" s="72" t="str">
        <f>IF(Tableau1[[#This Row],[Régime d''utilisation (Quotidien ? Oui ou Non)]]="Oui","Oui","Non")</f>
        <v>Non</v>
      </c>
      <c r="K403" s="72" t="str">
        <f>IF(Tableau1[[#This Row],[Régime d''utilisation (Quotidien ? Oui ou Non)]]="Oui","Oui","Non")</f>
        <v>Non</v>
      </c>
      <c r="L403" s="72" t="str">
        <f>IF(Tableau1[[#This Row],[Régime d''utilisation (Quotidien ? Oui ou Non)]]="Oui","Oui","Non")</f>
        <v>Non</v>
      </c>
      <c r="M403" s="72" t="str">
        <f>IF(Tableau1[[#This Row],[Régime d''utilisation (Quotidien ? Oui ou Non)]]="Oui","Oui","Non")</f>
        <v>Non</v>
      </c>
      <c r="N403" s="72" t="str">
        <f>IF(Tableau1[[#This Row],[Régime d''utilisation (Quotidien ? Oui ou Non)]]="Oui","Oui","Non")</f>
        <v>Non</v>
      </c>
      <c r="O403" s="72" t="str">
        <f>IF(Tableau1[[#This Row],[Régime d''utilisation (Quotidien ? Oui ou Non)]]="Oui","Oui","Non")</f>
        <v>Non</v>
      </c>
      <c r="P403" s="76"/>
      <c r="Q403" s="76"/>
      <c r="R403" s="76"/>
      <c r="S403" s="52" t="str">
        <f t="shared" si="18"/>
        <v>Compris entre 00h00 et 5h00</v>
      </c>
      <c r="T403" s="76"/>
      <c r="U403" s="53" t="str">
        <f t="shared" si="19"/>
        <v>Voyageur</v>
      </c>
      <c r="V403" s="76"/>
      <c r="W403" s="76"/>
      <c r="X403" s="76"/>
      <c r="Y403" s="76"/>
      <c r="Z403" s="76"/>
      <c r="AA403" s="76"/>
      <c r="AB403" s="53">
        <f>400</f>
        <v>400</v>
      </c>
      <c r="AC403" s="78" t="str">
        <f>IF(Tableau1[[#This Row],[Type de réponse]]='Paramètre (masquer)'!$A$10,Tableau1[[#This Row],[Période de début *]],"")</f>
        <v/>
      </c>
      <c r="AD403" s="78" t="str">
        <f>IF(Tableau1[[#This Row],[Type de réponse]]='Paramètre (masquer)'!$A$10,Tableau1[[#This Row],[Période de fin *]],"")</f>
        <v/>
      </c>
      <c r="AE403" s="78" t="str">
        <f>IF(Tableau1[[#This Row],[Type de réponse]]='Paramètre (masquer)'!$A$10,Tableau1[[#This Row],[Nuit
LU/MA]],"")</f>
        <v/>
      </c>
      <c r="AF403" s="78" t="str">
        <f>IF(Tableau1[[#This Row],[Type de réponse]]='Paramètre (masquer)'!$A$10,Tableau1[[#This Row],[Nuit
MA/ME]],"")</f>
        <v/>
      </c>
      <c r="AG403" s="78" t="str">
        <f>IF(Tableau1[[#This Row],[Type de réponse]]='Paramètre (masquer)'!$A$10,Tableau1[[#This Row],[Nuit
ME/JE]],"")</f>
        <v/>
      </c>
      <c r="AH403" s="78" t="str">
        <f>IF(Tableau1[[#This Row],[Type de réponse]]='Paramètre (masquer)'!$A$10,Tableau1[[#This Row],[Nuit JE/VE]],"")</f>
        <v/>
      </c>
      <c r="AI403" s="78" t="str">
        <f>IF(Tableau1[[#This Row],[Type de réponse]]='Paramètre (masquer)'!$A$10,Tableau1[[#This Row],[Nuit
VE/SA]],"")</f>
        <v/>
      </c>
      <c r="AJ403" s="78" t="str">
        <f>IF(Tableau1[[#This Row],[Type de réponse]]='Paramètre (masquer)'!$A$10,Tableau1[[#This Row],[Nuit
SA/DI]],"")</f>
        <v/>
      </c>
      <c r="AK403" s="78" t="str">
        <f>IF(Tableau1[[#This Row],[Type de réponse]]='Paramètre (masquer)'!$A$10,Tableau1[[#This Row],[Nuit
DI/LU]],"")</f>
        <v/>
      </c>
      <c r="AL403" s="76" t="str">
        <f>IF(Tableau1[[#This Row],[Nuit
LU /MA]]="Oui",0,IF(Tableau1[[#This Row],[Nuit
LU /MA]]="Non",1,""))</f>
        <v/>
      </c>
      <c r="AM403" s="76" t="str">
        <f>IF(Tableau1[[#This Row],[Nuit
MA/ ME]]="Oui",0,IF(Tableau1[[#This Row],[Nuit
MA/ ME]]="Non",1,""))</f>
        <v/>
      </c>
      <c r="AN403" s="76" t="str">
        <f>IF(Tableau1[[#This Row],[Nuit
ME/ JE]]="Oui",0,IF(Tableau1[[#This Row],[Nuit
ME/ JE]]="Non",1,""))</f>
        <v/>
      </c>
      <c r="AO403" s="76" t="str">
        <f>IF(Tableau1[[#This Row],[Nuit JE/ VE]]="Oui",0,IF(Tableau1[[#This Row],[Nuit JE/ VE]]="Non",1,""))</f>
        <v/>
      </c>
      <c r="AP403" s="76" t="str">
        <f>IF(Tableau1[[#This Row],[Nuit
VE/ SA]]="Oui",0,IF(Tableau1[[#This Row],[Nuit
VE/ SA]]="Non",1,""))</f>
        <v/>
      </c>
      <c r="AQ403" s="76" t="str">
        <f>IF(Tableau1[[#This Row],[Nuit
SA/ DI]]="Oui",0,IF(Tableau1[[#This Row],[Nuit
SA/ DI]]="Non",1,""))</f>
        <v/>
      </c>
      <c r="AR403" s="76" t="str">
        <f>IF(Tableau1[[#This Row],[Nuit
DI/ LU]]="Oui",0,IF(Tableau1[[#This Row],[Nuit
DI/ LU]]="Non",1,""))</f>
        <v/>
      </c>
      <c r="AS403" s="76" t="str">
        <f>IF(Tableau1[[#This Row],[Type de réponse]]='Paramètre (masquer)'!$A$10,Tableau1[[#This Row],[FE]],"")</f>
        <v/>
      </c>
      <c r="AT403" s="76" t="str">
        <f>_xlfn.CONCAT(Tableau1[[#This Row],[LUN]:[DIM]])</f>
        <v/>
      </c>
      <c r="AU403" s="79"/>
      <c r="AV4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3" s="76" t="e">
        <f>Tableau1[[#This Row],[Nbre de nuits sur la période]]*Tableau1[[#This Row],[Nombre de train accédant / nuit *]]</f>
        <v>#VALUE!</v>
      </c>
      <c r="AY403" s="76" t="e">
        <f>Tableau1[[#This Row],[Uo voies - nuit]]*((59*400/1000)+5)</f>
        <v>#VALUE!</v>
      </c>
    </row>
    <row r="404" spans="1:51" ht="15.75">
      <c r="A404" s="51">
        <f t="shared" si="20"/>
        <v>391</v>
      </c>
      <c r="B404" s="85"/>
      <c r="C404" s="52" t="str">
        <f>IFERROR(VLOOKUP(Tableau1[[#This Row],[Site *
Un fichier Excel par DT]],Tableau7[[#All],[Nom de la gare]:[EIC]],5,FALSE),"")</f>
        <v/>
      </c>
      <c r="D404" s="77"/>
      <c r="E404" s="74"/>
      <c r="F404" s="74"/>
      <c r="G404" s="76"/>
      <c r="H404" s="72" t="str">
        <f>IF(Tableau1[[#This Row],[Régime d''utilisation (Quotidien ? Oui ou Non)]]="Oui","Oui","Non")</f>
        <v>Non</v>
      </c>
      <c r="I404" s="72" t="str">
        <f>IF(Tableau1[[#This Row],[Régime d''utilisation (Quotidien ? Oui ou Non)]]="Oui","Oui","Non")</f>
        <v>Non</v>
      </c>
      <c r="J404" s="72" t="str">
        <f>IF(Tableau1[[#This Row],[Régime d''utilisation (Quotidien ? Oui ou Non)]]="Oui","Oui","Non")</f>
        <v>Non</v>
      </c>
      <c r="K404" s="72" t="str">
        <f>IF(Tableau1[[#This Row],[Régime d''utilisation (Quotidien ? Oui ou Non)]]="Oui","Oui","Non")</f>
        <v>Non</v>
      </c>
      <c r="L404" s="72" t="str">
        <f>IF(Tableau1[[#This Row],[Régime d''utilisation (Quotidien ? Oui ou Non)]]="Oui","Oui","Non")</f>
        <v>Non</v>
      </c>
      <c r="M404" s="72" t="str">
        <f>IF(Tableau1[[#This Row],[Régime d''utilisation (Quotidien ? Oui ou Non)]]="Oui","Oui","Non")</f>
        <v>Non</v>
      </c>
      <c r="N404" s="72" t="str">
        <f>IF(Tableau1[[#This Row],[Régime d''utilisation (Quotidien ? Oui ou Non)]]="Oui","Oui","Non")</f>
        <v>Non</v>
      </c>
      <c r="O404" s="72" t="str">
        <f>IF(Tableau1[[#This Row],[Régime d''utilisation (Quotidien ? Oui ou Non)]]="Oui","Oui","Non")</f>
        <v>Non</v>
      </c>
      <c r="P404" s="76"/>
      <c r="Q404" s="76"/>
      <c r="R404" s="76"/>
      <c r="S404" s="52" t="str">
        <f t="shared" si="18"/>
        <v>Compris entre 00h00 et 5h00</v>
      </c>
      <c r="T404" s="76"/>
      <c r="U404" s="53" t="str">
        <f t="shared" si="19"/>
        <v>Voyageur</v>
      </c>
      <c r="V404" s="76"/>
      <c r="W404" s="76"/>
      <c r="X404" s="76"/>
      <c r="Y404" s="76"/>
      <c r="Z404" s="76"/>
      <c r="AA404" s="76"/>
      <c r="AB404" s="53">
        <f>400</f>
        <v>400</v>
      </c>
      <c r="AC404" s="78" t="str">
        <f>IF(Tableau1[[#This Row],[Type de réponse]]='Paramètre (masquer)'!$A$10,Tableau1[[#This Row],[Période de début *]],"")</f>
        <v/>
      </c>
      <c r="AD404" s="78" t="str">
        <f>IF(Tableau1[[#This Row],[Type de réponse]]='Paramètre (masquer)'!$A$10,Tableau1[[#This Row],[Période de fin *]],"")</f>
        <v/>
      </c>
      <c r="AE404" s="78" t="str">
        <f>IF(Tableau1[[#This Row],[Type de réponse]]='Paramètre (masquer)'!$A$10,Tableau1[[#This Row],[Nuit
LU/MA]],"")</f>
        <v/>
      </c>
      <c r="AF404" s="78" t="str">
        <f>IF(Tableau1[[#This Row],[Type de réponse]]='Paramètre (masquer)'!$A$10,Tableau1[[#This Row],[Nuit
MA/ME]],"")</f>
        <v/>
      </c>
      <c r="AG404" s="78" t="str">
        <f>IF(Tableau1[[#This Row],[Type de réponse]]='Paramètre (masquer)'!$A$10,Tableau1[[#This Row],[Nuit
ME/JE]],"")</f>
        <v/>
      </c>
      <c r="AH404" s="78" t="str">
        <f>IF(Tableau1[[#This Row],[Type de réponse]]='Paramètre (masquer)'!$A$10,Tableau1[[#This Row],[Nuit JE/VE]],"")</f>
        <v/>
      </c>
      <c r="AI404" s="78" t="str">
        <f>IF(Tableau1[[#This Row],[Type de réponse]]='Paramètre (masquer)'!$A$10,Tableau1[[#This Row],[Nuit
VE/SA]],"")</f>
        <v/>
      </c>
      <c r="AJ404" s="78" t="str">
        <f>IF(Tableau1[[#This Row],[Type de réponse]]='Paramètre (masquer)'!$A$10,Tableau1[[#This Row],[Nuit
SA/DI]],"")</f>
        <v/>
      </c>
      <c r="AK404" s="78" t="str">
        <f>IF(Tableau1[[#This Row],[Type de réponse]]='Paramètre (masquer)'!$A$10,Tableau1[[#This Row],[Nuit
DI/LU]],"")</f>
        <v/>
      </c>
      <c r="AL404" s="76" t="str">
        <f>IF(Tableau1[[#This Row],[Nuit
LU /MA]]="Oui",0,IF(Tableau1[[#This Row],[Nuit
LU /MA]]="Non",1,""))</f>
        <v/>
      </c>
      <c r="AM404" s="76" t="str">
        <f>IF(Tableau1[[#This Row],[Nuit
MA/ ME]]="Oui",0,IF(Tableau1[[#This Row],[Nuit
MA/ ME]]="Non",1,""))</f>
        <v/>
      </c>
      <c r="AN404" s="76" t="str">
        <f>IF(Tableau1[[#This Row],[Nuit
ME/ JE]]="Oui",0,IF(Tableau1[[#This Row],[Nuit
ME/ JE]]="Non",1,""))</f>
        <v/>
      </c>
      <c r="AO404" s="76" t="str">
        <f>IF(Tableau1[[#This Row],[Nuit JE/ VE]]="Oui",0,IF(Tableau1[[#This Row],[Nuit JE/ VE]]="Non",1,""))</f>
        <v/>
      </c>
      <c r="AP404" s="76" t="str">
        <f>IF(Tableau1[[#This Row],[Nuit
VE/ SA]]="Oui",0,IF(Tableau1[[#This Row],[Nuit
VE/ SA]]="Non",1,""))</f>
        <v/>
      </c>
      <c r="AQ404" s="76" t="str">
        <f>IF(Tableau1[[#This Row],[Nuit
SA/ DI]]="Oui",0,IF(Tableau1[[#This Row],[Nuit
SA/ DI]]="Non",1,""))</f>
        <v/>
      </c>
      <c r="AR404" s="76" t="str">
        <f>IF(Tableau1[[#This Row],[Nuit
DI/ LU]]="Oui",0,IF(Tableau1[[#This Row],[Nuit
DI/ LU]]="Non",1,""))</f>
        <v/>
      </c>
      <c r="AS404" s="76" t="str">
        <f>IF(Tableau1[[#This Row],[Type de réponse]]='Paramètre (masquer)'!$A$10,Tableau1[[#This Row],[FE]],"")</f>
        <v/>
      </c>
      <c r="AT404" s="76" t="str">
        <f>_xlfn.CONCAT(Tableau1[[#This Row],[LUN]:[DIM]])</f>
        <v/>
      </c>
      <c r="AU404" s="79"/>
      <c r="AV4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4" s="76" t="e">
        <f>Tableau1[[#This Row],[Nbre de nuits sur la période]]*Tableau1[[#This Row],[Nombre de train accédant / nuit *]]</f>
        <v>#VALUE!</v>
      </c>
      <c r="AY404" s="76" t="e">
        <f>Tableau1[[#This Row],[Uo voies - nuit]]*((59*400/1000)+5)</f>
        <v>#VALUE!</v>
      </c>
    </row>
    <row r="405" spans="1:51" ht="15.75">
      <c r="A405" s="51">
        <f t="shared" si="20"/>
        <v>392</v>
      </c>
      <c r="B405" s="85"/>
      <c r="C405" s="52" t="str">
        <f>IFERROR(VLOOKUP(Tableau1[[#This Row],[Site *
Un fichier Excel par DT]],Tableau7[[#All],[Nom de la gare]:[EIC]],5,FALSE),"")</f>
        <v/>
      </c>
      <c r="D405" s="77"/>
      <c r="E405" s="74"/>
      <c r="F405" s="74"/>
      <c r="G405" s="76"/>
      <c r="H405" s="72" t="str">
        <f>IF(Tableau1[[#This Row],[Régime d''utilisation (Quotidien ? Oui ou Non)]]="Oui","Oui","Non")</f>
        <v>Non</v>
      </c>
      <c r="I405" s="72" t="str">
        <f>IF(Tableau1[[#This Row],[Régime d''utilisation (Quotidien ? Oui ou Non)]]="Oui","Oui","Non")</f>
        <v>Non</v>
      </c>
      <c r="J405" s="72" t="str">
        <f>IF(Tableau1[[#This Row],[Régime d''utilisation (Quotidien ? Oui ou Non)]]="Oui","Oui","Non")</f>
        <v>Non</v>
      </c>
      <c r="K405" s="72" t="str">
        <f>IF(Tableau1[[#This Row],[Régime d''utilisation (Quotidien ? Oui ou Non)]]="Oui","Oui","Non")</f>
        <v>Non</v>
      </c>
      <c r="L405" s="72" t="str">
        <f>IF(Tableau1[[#This Row],[Régime d''utilisation (Quotidien ? Oui ou Non)]]="Oui","Oui","Non")</f>
        <v>Non</v>
      </c>
      <c r="M405" s="72" t="str">
        <f>IF(Tableau1[[#This Row],[Régime d''utilisation (Quotidien ? Oui ou Non)]]="Oui","Oui","Non")</f>
        <v>Non</v>
      </c>
      <c r="N405" s="72" t="str">
        <f>IF(Tableau1[[#This Row],[Régime d''utilisation (Quotidien ? Oui ou Non)]]="Oui","Oui","Non")</f>
        <v>Non</v>
      </c>
      <c r="O405" s="72" t="str">
        <f>IF(Tableau1[[#This Row],[Régime d''utilisation (Quotidien ? Oui ou Non)]]="Oui","Oui","Non")</f>
        <v>Non</v>
      </c>
      <c r="P405" s="76"/>
      <c r="Q405" s="76"/>
      <c r="R405" s="76"/>
      <c r="S405" s="52" t="str">
        <f t="shared" si="18"/>
        <v>Compris entre 00h00 et 5h00</v>
      </c>
      <c r="T405" s="76"/>
      <c r="U405" s="53" t="str">
        <f t="shared" si="19"/>
        <v>Voyageur</v>
      </c>
      <c r="V405" s="76"/>
      <c r="W405" s="76"/>
      <c r="X405" s="76"/>
      <c r="Y405" s="76"/>
      <c r="Z405" s="76"/>
      <c r="AA405" s="76"/>
      <c r="AB405" s="53">
        <f>400</f>
        <v>400</v>
      </c>
      <c r="AC405" s="78" t="str">
        <f>IF(Tableau1[[#This Row],[Type de réponse]]='Paramètre (masquer)'!$A$10,Tableau1[[#This Row],[Période de début *]],"")</f>
        <v/>
      </c>
      <c r="AD405" s="78" t="str">
        <f>IF(Tableau1[[#This Row],[Type de réponse]]='Paramètre (masquer)'!$A$10,Tableau1[[#This Row],[Période de fin *]],"")</f>
        <v/>
      </c>
      <c r="AE405" s="78" t="str">
        <f>IF(Tableau1[[#This Row],[Type de réponse]]='Paramètre (masquer)'!$A$10,Tableau1[[#This Row],[Nuit
LU/MA]],"")</f>
        <v/>
      </c>
      <c r="AF405" s="78" t="str">
        <f>IF(Tableau1[[#This Row],[Type de réponse]]='Paramètre (masquer)'!$A$10,Tableau1[[#This Row],[Nuit
MA/ME]],"")</f>
        <v/>
      </c>
      <c r="AG405" s="78" t="str">
        <f>IF(Tableau1[[#This Row],[Type de réponse]]='Paramètre (masquer)'!$A$10,Tableau1[[#This Row],[Nuit
ME/JE]],"")</f>
        <v/>
      </c>
      <c r="AH405" s="78" t="str">
        <f>IF(Tableau1[[#This Row],[Type de réponse]]='Paramètre (masquer)'!$A$10,Tableau1[[#This Row],[Nuit JE/VE]],"")</f>
        <v/>
      </c>
      <c r="AI405" s="78" t="str">
        <f>IF(Tableau1[[#This Row],[Type de réponse]]='Paramètre (masquer)'!$A$10,Tableau1[[#This Row],[Nuit
VE/SA]],"")</f>
        <v/>
      </c>
      <c r="AJ405" s="78" t="str">
        <f>IF(Tableau1[[#This Row],[Type de réponse]]='Paramètre (masquer)'!$A$10,Tableau1[[#This Row],[Nuit
SA/DI]],"")</f>
        <v/>
      </c>
      <c r="AK405" s="78" t="str">
        <f>IF(Tableau1[[#This Row],[Type de réponse]]='Paramètre (masquer)'!$A$10,Tableau1[[#This Row],[Nuit
DI/LU]],"")</f>
        <v/>
      </c>
      <c r="AL405" s="76" t="str">
        <f>IF(Tableau1[[#This Row],[Nuit
LU /MA]]="Oui",0,IF(Tableau1[[#This Row],[Nuit
LU /MA]]="Non",1,""))</f>
        <v/>
      </c>
      <c r="AM405" s="76" t="str">
        <f>IF(Tableau1[[#This Row],[Nuit
MA/ ME]]="Oui",0,IF(Tableau1[[#This Row],[Nuit
MA/ ME]]="Non",1,""))</f>
        <v/>
      </c>
      <c r="AN405" s="76" t="str">
        <f>IF(Tableau1[[#This Row],[Nuit
ME/ JE]]="Oui",0,IF(Tableau1[[#This Row],[Nuit
ME/ JE]]="Non",1,""))</f>
        <v/>
      </c>
      <c r="AO405" s="76" t="str">
        <f>IF(Tableau1[[#This Row],[Nuit JE/ VE]]="Oui",0,IF(Tableau1[[#This Row],[Nuit JE/ VE]]="Non",1,""))</f>
        <v/>
      </c>
      <c r="AP405" s="76" t="str">
        <f>IF(Tableau1[[#This Row],[Nuit
VE/ SA]]="Oui",0,IF(Tableau1[[#This Row],[Nuit
VE/ SA]]="Non",1,""))</f>
        <v/>
      </c>
      <c r="AQ405" s="76" t="str">
        <f>IF(Tableau1[[#This Row],[Nuit
SA/ DI]]="Oui",0,IF(Tableau1[[#This Row],[Nuit
SA/ DI]]="Non",1,""))</f>
        <v/>
      </c>
      <c r="AR405" s="76" t="str">
        <f>IF(Tableau1[[#This Row],[Nuit
DI/ LU]]="Oui",0,IF(Tableau1[[#This Row],[Nuit
DI/ LU]]="Non",1,""))</f>
        <v/>
      </c>
      <c r="AS405" s="76" t="str">
        <f>IF(Tableau1[[#This Row],[Type de réponse]]='Paramètre (masquer)'!$A$10,Tableau1[[#This Row],[FE]],"")</f>
        <v/>
      </c>
      <c r="AT405" s="76" t="str">
        <f>_xlfn.CONCAT(Tableau1[[#This Row],[LUN]:[DIM]])</f>
        <v/>
      </c>
      <c r="AU405" s="79"/>
      <c r="AV4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5" s="76" t="e">
        <f>Tableau1[[#This Row],[Nbre de nuits sur la période]]*Tableau1[[#This Row],[Nombre de train accédant / nuit *]]</f>
        <v>#VALUE!</v>
      </c>
      <c r="AY405" s="76" t="e">
        <f>Tableau1[[#This Row],[Uo voies - nuit]]*((59*400/1000)+5)</f>
        <v>#VALUE!</v>
      </c>
    </row>
    <row r="406" spans="1:51" ht="15.75">
      <c r="A406" s="51">
        <f t="shared" si="20"/>
        <v>393</v>
      </c>
      <c r="B406" s="85"/>
      <c r="C406" s="52" t="str">
        <f>IFERROR(VLOOKUP(Tableau1[[#This Row],[Site *
Un fichier Excel par DT]],Tableau7[[#All],[Nom de la gare]:[EIC]],5,FALSE),"")</f>
        <v/>
      </c>
      <c r="D406" s="77"/>
      <c r="E406" s="74"/>
      <c r="F406" s="74"/>
      <c r="G406" s="76"/>
      <c r="H406" s="72" t="str">
        <f>IF(Tableau1[[#This Row],[Régime d''utilisation (Quotidien ? Oui ou Non)]]="Oui","Oui","Non")</f>
        <v>Non</v>
      </c>
      <c r="I406" s="72" t="str">
        <f>IF(Tableau1[[#This Row],[Régime d''utilisation (Quotidien ? Oui ou Non)]]="Oui","Oui","Non")</f>
        <v>Non</v>
      </c>
      <c r="J406" s="72" t="str">
        <f>IF(Tableau1[[#This Row],[Régime d''utilisation (Quotidien ? Oui ou Non)]]="Oui","Oui","Non")</f>
        <v>Non</v>
      </c>
      <c r="K406" s="72" t="str">
        <f>IF(Tableau1[[#This Row],[Régime d''utilisation (Quotidien ? Oui ou Non)]]="Oui","Oui","Non")</f>
        <v>Non</v>
      </c>
      <c r="L406" s="72" t="str">
        <f>IF(Tableau1[[#This Row],[Régime d''utilisation (Quotidien ? Oui ou Non)]]="Oui","Oui","Non")</f>
        <v>Non</v>
      </c>
      <c r="M406" s="72" t="str">
        <f>IF(Tableau1[[#This Row],[Régime d''utilisation (Quotidien ? Oui ou Non)]]="Oui","Oui","Non")</f>
        <v>Non</v>
      </c>
      <c r="N406" s="72" t="str">
        <f>IF(Tableau1[[#This Row],[Régime d''utilisation (Quotidien ? Oui ou Non)]]="Oui","Oui","Non")</f>
        <v>Non</v>
      </c>
      <c r="O406" s="72" t="str">
        <f>IF(Tableau1[[#This Row],[Régime d''utilisation (Quotidien ? Oui ou Non)]]="Oui","Oui","Non")</f>
        <v>Non</v>
      </c>
      <c r="P406" s="76"/>
      <c r="Q406" s="76"/>
      <c r="R406" s="76"/>
      <c r="S406" s="52" t="str">
        <f t="shared" si="18"/>
        <v>Compris entre 00h00 et 5h00</v>
      </c>
      <c r="T406" s="76"/>
      <c r="U406" s="53" t="str">
        <f t="shared" si="19"/>
        <v>Voyageur</v>
      </c>
      <c r="V406" s="76"/>
      <c r="W406" s="76"/>
      <c r="X406" s="76"/>
      <c r="Y406" s="76"/>
      <c r="Z406" s="76"/>
      <c r="AA406" s="76"/>
      <c r="AB406" s="53">
        <f>400</f>
        <v>400</v>
      </c>
      <c r="AC406" s="78" t="str">
        <f>IF(Tableau1[[#This Row],[Type de réponse]]='Paramètre (masquer)'!$A$10,Tableau1[[#This Row],[Période de début *]],"")</f>
        <v/>
      </c>
      <c r="AD406" s="78" t="str">
        <f>IF(Tableau1[[#This Row],[Type de réponse]]='Paramètre (masquer)'!$A$10,Tableau1[[#This Row],[Période de fin *]],"")</f>
        <v/>
      </c>
      <c r="AE406" s="78" t="str">
        <f>IF(Tableau1[[#This Row],[Type de réponse]]='Paramètre (masquer)'!$A$10,Tableau1[[#This Row],[Nuit
LU/MA]],"")</f>
        <v/>
      </c>
      <c r="AF406" s="78" t="str">
        <f>IF(Tableau1[[#This Row],[Type de réponse]]='Paramètre (masquer)'!$A$10,Tableau1[[#This Row],[Nuit
MA/ME]],"")</f>
        <v/>
      </c>
      <c r="AG406" s="78" t="str">
        <f>IF(Tableau1[[#This Row],[Type de réponse]]='Paramètre (masquer)'!$A$10,Tableau1[[#This Row],[Nuit
ME/JE]],"")</f>
        <v/>
      </c>
      <c r="AH406" s="78" t="str">
        <f>IF(Tableau1[[#This Row],[Type de réponse]]='Paramètre (masquer)'!$A$10,Tableau1[[#This Row],[Nuit JE/VE]],"")</f>
        <v/>
      </c>
      <c r="AI406" s="78" t="str">
        <f>IF(Tableau1[[#This Row],[Type de réponse]]='Paramètre (masquer)'!$A$10,Tableau1[[#This Row],[Nuit
VE/SA]],"")</f>
        <v/>
      </c>
      <c r="AJ406" s="78" t="str">
        <f>IF(Tableau1[[#This Row],[Type de réponse]]='Paramètre (masquer)'!$A$10,Tableau1[[#This Row],[Nuit
SA/DI]],"")</f>
        <v/>
      </c>
      <c r="AK406" s="78" t="str">
        <f>IF(Tableau1[[#This Row],[Type de réponse]]='Paramètre (masquer)'!$A$10,Tableau1[[#This Row],[Nuit
DI/LU]],"")</f>
        <v/>
      </c>
      <c r="AL406" s="76" t="str">
        <f>IF(Tableau1[[#This Row],[Nuit
LU /MA]]="Oui",0,IF(Tableau1[[#This Row],[Nuit
LU /MA]]="Non",1,""))</f>
        <v/>
      </c>
      <c r="AM406" s="76" t="str">
        <f>IF(Tableau1[[#This Row],[Nuit
MA/ ME]]="Oui",0,IF(Tableau1[[#This Row],[Nuit
MA/ ME]]="Non",1,""))</f>
        <v/>
      </c>
      <c r="AN406" s="76" t="str">
        <f>IF(Tableau1[[#This Row],[Nuit
ME/ JE]]="Oui",0,IF(Tableau1[[#This Row],[Nuit
ME/ JE]]="Non",1,""))</f>
        <v/>
      </c>
      <c r="AO406" s="76" t="str">
        <f>IF(Tableau1[[#This Row],[Nuit JE/ VE]]="Oui",0,IF(Tableau1[[#This Row],[Nuit JE/ VE]]="Non",1,""))</f>
        <v/>
      </c>
      <c r="AP406" s="76" t="str">
        <f>IF(Tableau1[[#This Row],[Nuit
VE/ SA]]="Oui",0,IF(Tableau1[[#This Row],[Nuit
VE/ SA]]="Non",1,""))</f>
        <v/>
      </c>
      <c r="AQ406" s="76" t="str">
        <f>IF(Tableau1[[#This Row],[Nuit
SA/ DI]]="Oui",0,IF(Tableau1[[#This Row],[Nuit
SA/ DI]]="Non",1,""))</f>
        <v/>
      </c>
      <c r="AR406" s="76" t="str">
        <f>IF(Tableau1[[#This Row],[Nuit
DI/ LU]]="Oui",0,IF(Tableau1[[#This Row],[Nuit
DI/ LU]]="Non",1,""))</f>
        <v/>
      </c>
      <c r="AS406" s="76" t="str">
        <f>IF(Tableau1[[#This Row],[Type de réponse]]='Paramètre (masquer)'!$A$10,Tableau1[[#This Row],[FE]],"")</f>
        <v/>
      </c>
      <c r="AT406" s="76" t="str">
        <f>_xlfn.CONCAT(Tableau1[[#This Row],[LUN]:[DIM]])</f>
        <v/>
      </c>
      <c r="AU406" s="79"/>
      <c r="AV4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6" s="76" t="e">
        <f>Tableau1[[#This Row],[Nbre de nuits sur la période]]*Tableau1[[#This Row],[Nombre de train accédant / nuit *]]</f>
        <v>#VALUE!</v>
      </c>
      <c r="AY406" s="76" t="e">
        <f>Tableau1[[#This Row],[Uo voies - nuit]]*((59*400/1000)+5)</f>
        <v>#VALUE!</v>
      </c>
    </row>
    <row r="407" spans="1:51" ht="15.75">
      <c r="A407" s="51">
        <f t="shared" si="20"/>
        <v>394</v>
      </c>
      <c r="B407" s="85"/>
      <c r="C407" s="52" t="str">
        <f>IFERROR(VLOOKUP(Tableau1[[#This Row],[Site *
Un fichier Excel par DT]],Tableau7[[#All],[Nom de la gare]:[EIC]],5,FALSE),"")</f>
        <v/>
      </c>
      <c r="D407" s="77"/>
      <c r="E407" s="74"/>
      <c r="F407" s="74"/>
      <c r="G407" s="76"/>
      <c r="H407" s="72" t="str">
        <f>IF(Tableau1[[#This Row],[Régime d''utilisation (Quotidien ? Oui ou Non)]]="Oui","Oui","Non")</f>
        <v>Non</v>
      </c>
      <c r="I407" s="72" t="str">
        <f>IF(Tableau1[[#This Row],[Régime d''utilisation (Quotidien ? Oui ou Non)]]="Oui","Oui","Non")</f>
        <v>Non</v>
      </c>
      <c r="J407" s="72" t="str">
        <f>IF(Tableau1[[#This Row],[Régime d''utilisation (Quotidien ? Oui ou Non)]]="Oui","Oui","Non")</f>
        <v>Non</v>
      </c>
      <c r="K407" s="72" t="str">
        <f>IF(Tableau1[[#This Row],[Régime d''utilisation (Quotidien ? Oui ou Non)]]="Oui","Oui","Non")</f>
        <v>Non</v>
      </c>
      <c r="L407" s="72" t="str">
        <f>IF(Tableau1[[#This Row],[Régime d''utilisation (Quotidien ? Oui ou Non)]]="Oui","Oui","Non")</f>
        <v>Non</v>
      </c>
      <c r="M407" s="72" t="str">
        <f>IF(Tableau1[[#This Row],[Régime d''utilisation (Quotidien ? Oui ou Non)]]="Oui","Oui","Non")</f>
        <v>Non</v>
      </c>
      <c r="N407" s="72" t="str">
        <f>IF(Tableau1[[#This Row],[Régime d''utilisation (Quotidien ? Oui ou Non)]]="Oui","Oui","Non")</f>
        <v>Non</v>
      </c>
      <c r="O407" s="72" t="str">
        <f>IF(Tableau1[[#This Row],[Régime d''utilisation (Quotidien ? Oui ou Non)]]="Oui","Oui","Non")</f>
        <v>Non</v>
      </c>
      <c r="P407" s="76"/>
      <c r="Q407" s="76"/>
      <c r="R407" s="76"/>
      <c r="S407" s="52" t="str">
        <f t="shared" si="18"/>
        <v>Compris entre 00h00 et 5h00</v>
      </c>
      <c r="T407" s="76"/>
      <c r="U407" s="53" t="str">
        <f t="shared" si="19"/>
        <v>Voyageur</v>
      </c>
      <c r="V407" s="76"/>
      <c r="W407" s="76"/>
      <c r="X407" s="76"/>
      <c r="Y407" s="76"/>
      <c r="Z407" s="76"/>
      <c r="AA407" s="76"/>
      <c r="AB407" s="53">
        <f>400</f>
        <v>400</v>
      </c>
      <c r="AC407" s="78" t="str">
        <f>IF(Tableau1[[#This Row],[Type de réponse]]='Paramètre (masquer)'!$A$10,Tableau1[[#This Row],[Période de début *]],"")</f>
        <v/>
      </c>
      <c r="AD407" s="78" t="str">
        <f>IF(Tableau1[[#This Row],[Type de réponse]]='Paramètre (masquer)'!$A$10,Tableau1[[#This Row],[Période de fin *]],"")</f>
        <v/>
      </c>
      <c r="AE407" s="78" t="str">
        <f>IF(Tableau1[[#This Row],[Type de réponse]]='Paramètre (masquer)'!$A$10,Tableau1[[#This Row],[Nuit
LU/MA]],"")</f>
        <v/>
      </c>
      <c r="AF407" s="78" t="str">
        <f>IF(Tableau1[[#This Row],[Type de réponse]]='Paramètre (masquer)'!$A$10,Tableau1[[#This Row],[Nuit
MA/ME]],"")</f>
        <v/>
      </c>
      <c r="AG407" s="78" t="str">
        <f>IF(Tableau1[[#This Row],[Type de réponse]]='Paramètre (masquer)'!$A$10,Tableau1[[#This Row],[Nuit
ME/JE]],"")</f>
        <v/>
      </c>
      <c r="AH407" s="78" t="str">
        <f>IF(Tableau1[[#This Row],[Type de réponse]]='Paramètre (masquer)'!$A$10,Tableau1[[#This Row],[Nuit JE/VE]],"")</f>
        <v/>
      </c>
      <c r="AI407" s="78" t="str">
        <f>IF(Tableau1[[#This Row],[Type de réponse]]='Paramètre (masquer)'!$A$10,Tableau1[[#This Row],[Nuit
VE/SA]],"")</f>
        <v/>
      </c>
      <c r="AJ407" s="78" t="str">
        <f>IF(Tableau1[[#This Row],[Type de réponse]]='Paramètre (masquer)'!$A$10,Tableau1[[#This Row],[Nuit
SA/DI]],"")</f>
        <v/>
      </c>
      <c r="AK407" s="78" t="str">
        <f>IF(Tableau1[[#This Row],[Type de réponse]]='Paramètre (masquer)'!$A$10,Tableau1[[#This Row],[Nuit
DI/LU]],"")</f>
        <v/>
      </c>
      <c r="AL407" s="76" t="str">
        <f>IF(Tableau1[[#This Row],[Nuit
LU /MA]]="Oui",0,IF(Tableau1[[#This Row],[Nuit
LU /MA]]="Non",1,""))</f>
        <v/>
      </c>
      <c r="AM407" s="76" t="str">
        <f>IF(Tableau1[[#This Row],[Nuit
MA/ ME]]="Oui",0,IF(Tableau1[[#This Row],[Nuit
MA/ ME]]="Non",1,""))</f>
        <v/>
      </c>
      <c r="AN407" s="76" t="str">
        <f>IF(Tableau1[[#This Row],[Nuit
ME/ JE]]="Oui",0,IF(Tableau1[[#This Row],[Nuit
ME/ JE]]="Non",1,""))</f>
        <v/>
      </c>
      <c r="AO407" s="76" t="str">
        <f>IF(Tableau1[[#This Row],[Nuit JE/ VE]]="Oui",0,IF(Tableau1[[#This Row],[Nuit JE/ VE]]="Non",1,""))</f>
        <v/>
      </c>
      <c r="AP407" s="76" t="str">
        <f>IF(Tableau1[[#This Row],[Nuit
VE/ SA]]="Oui",0,IF(Tableau1[[#This Row],[Nuit
VE/ SA]]="Non",1,""))</f>
        <v/>
      </c>
      <c r="AQ407" s="76" t="str">
        <f>IF(Tableau1[[#This Row],[Nuit
SA/ DI]]="Oui",0,IF(Tableau1[[#This Row],[Nuit
SA/ DI]]="Non",1,""))</f>
        <v/>
      </c>
      <c r="AR407" s="76" t="str">
        <f>IF(Tableau1[[#This Row],[Nuit
DI/ LU]]="Oui",0,IF(Tableau1[[#This Row],[Nuit
DI/ LU]]="Non",1,""))</f>
        <v/>
      </c>
      <c r="AS407" s="76" t="str">
        <f>IF(Tableau1[[#This Row],[Type de réponse]]='Paramètre (masquer)'!$A$10,Tableau1[[#This Row],[FE]],"")</f>
        <v/>
      </c>
      <c r="AT407" s="76" t="str">
        <f>_xlfn.CONCAT(Tableau1[[#This Row],[LUN]:[DIM]])</f>
        <v/>
      </c>
      <c r="AU407" s="79"/>
      <c r="AV4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7" s="76" t="e">
        <f>Tableau1[[#This Row],[Nbre de nuits sur la période]]*Tableau1[[#This Row],[Nombre de train accédant / nuit *]]</f>
        <v>#VALUE!</v>
      </c>
      <c r="AY407" s="76" t="e">
        <f>Tableau1[[#This Row],[Uo voies - nuit]]*((59*400/1000)+5)</f>
        <v>#VALUE!</v>
      </c>
    </row>
    <row r="408" spans="1:51" ht="15.75">
      <c r="A408" s="51">
        <f t="shared" si="20"/>
        <v>395</v>
      </c>
      <c r="B408" s="85"/>
      <c r="C408" s="52" t="str">
        <f>IFERROR(VLOOKUP(Tableau1[[#This Row],[Site *
Un fichier Excel par DT]],Tableau7[[#All],[Nom de la gare]:[EIC]],5,FALSE),"")</f>
        <v/>
      </c>
      <c r="D408" s="77"/>
      <c r="E408" s="74"/>
      <c r="F408" s="74"/>
      <c r="G408" s="76"/>
      <c r="H408" s="72" t="str">
        <f>IF(Tableau1[[#This Row],[Régime d''utilisation (Quotidien ? Oui ou Non)]]="Oui","Oui","Non")</f>
        <v>Non</v>
      </c>
      <c r="I408" s="72" t="str">
        <f>IF(Tableau1[[#This Row],[Régime d''utilisation (Quotidien ? Oui ou Non)]]="Oui","Oui","Non")</f>
        <v>Non</v>
      </c>
      <c r="J408" s="72" t="str">
        <f>IF(Tableau1[[#This Row],[Régime d''utilisation (Quotidien ? Oui ou Non)]]="Oui","Oui","Non")</f>
        <v>Non</v>
      </c>
      <c r="K408" s="72" t="str">
        <f>IF(Tableau1[[#This Row],[Régime d''utilisation (Quotidien ? Oui ou Non)]]="Oui","Oui","Non")</f>
        <v>Non</v>
      </c>
      <c r="L408" s="72" t="str">
        <f>IF(Tableau1[[#This Row],[Régime d''utilisation (Quotidien ? Oui ou Non)]]="Oui","Oui","Non")</f>
        <v>Non</v>
      </c>
      <c r="M408" s="72" t="str">
        <f>IF(Tableau1[[#This Row],[Régime d''utilisation (Quotidien ? Oui ou Non)]]="Oui","Oui","Non")</f>
        <v>Non</v>
      </c>
      <c r="N408" s="72" t="str">
        <f>IF(Tableau1[[#This Row],[Régime d''utilisation (Quotidien ? Oui ou Non)]]="Oui","Oui","Non")</f>
        <v>Non</v>
      </c>
      <c r="O408" s="72" t="str">
        <f>IF(Tableau1[[#This Row],[Régime d''utilisation (Quotidien ? Oui ou Non)]]="Oui","Oui","Non")</f>
        <v>Non</v>
      </c>
      <c r="P408" s="76"/>
      <c r="Q408" s="76"/>
      <c r="R408" s="76"/>
      <c r="S408" s="52" t="str">
        <f t="shared" si="18"/>
        <v>Compris entre 00h00 et 5h00</v>
      </c>
      <c r="T408" s="76"/>
      <c r="U408" s="53" t="str">
        <f t="shared" si="19"/>
        <v>Voyageur</v>
      </c>
      <c r="V408" s="76"/>
      <c r="W408" s="76"/>
      <c r="X408" s="76"/>
      <c r="Y408" s="76"/>
      <c r="Z408" s="76"/>
      <c r="AA408" s="76"/>
      <c r="AB408" s="53">
        <f>400</f>
        <v>400</v>
      </c>
      <c r="AC408" s="78" t="str">
        <f>IF(Tableau1[[#This Row],[Type de réponse]]='Paramètre (masquer)'!$A$10,Tableau1[[#This Row],[Période de début *]],"")</f>
        <v/>
      </c>
      <c r="AD408" s="78" t="str">
        <f>IF(Tableau1[[#This Row],[Type de réponse]]='Paramètre (masquer)'!$A$10,Tableau1[[#This Row],[Période de fin *]],"")</f>
        <v/>
      </c>
      <c r="AE408" s="78" t="str">
        <f>IF(Tableau1[[#This Row],[Type de réponse]]='Paramètre (masquer)'!$A$10,Tableau1[[#This Row],[Nuit
LU/MA]],"")</f>
        <v/>
      </c>
      <c r="AF408" s="78" t="str">
        <f>IF(Tableau1[[#This Row],[Type de réponse]]='Paramètre (masquer)'!$A$10,Tableau1[[#This Row],[Nuit
MA/ME]],"")</f>
        <v/>
      </c>
      <c r="AG408" s="78" t="str">
        <f>IF(Tableau1[[#This Row],[Type de réponse]]='Paramètre (masquer)'!$A$10,Tableau1[[#This Row],[Nuit
ME/JE]],"")</f>
        <v/>
      </c>
      <c r="AH408" s="78" t="str">
        <f>IF(Tableau1[[#This Row],[Type de réponse]]='Paramètre (masquer)'!$A$10,Tableau1[[#This Row],[Nuit JE/VE]],"")</f>
        <v/>
      </c>
      <c r="AI408" s="78" t="str">
        <f>IF(Tableau1[[#This Row],[Type de réponse]]='Paramètre (masquer)'!$A$10,Tableau1[[#This Row],[Nuit
VE/SA]],"")</f>
        <v/>
      </c>
      <c r="AJ408" s="78" t="str">
        <f>IF(Tableau1[[#This Row],[Type de réponse]]='Paramètre (masquer)'!$A$10,Tableau1[[#This Row],[Nuit
SA/DI]],"")</f>
        <v/>
      </c>
      <c r="AK408" s="78" t="str">
        <f>IF(Tableau1[[#This Row],[Type de réponse]]='Paramètre (masquer)'!$A$10,Tableau1[[#This Row],[Nuit
DI/LU]],"")</f>
        <v/>
      </c>
      <c r="AL408" s="76" t="str">
        <f>IF(Tableau1[[#This Row],[Nuit
LU /MA]]="Oui",0,IF(Tableau1[[#This Row],[Nuit
LU /MA]]="Non",1,""))</f>
        <v/>
      </c>
      <c r="AM408" s="76" t="str">
        <f>IF(Tableau1[[#This Row],[Nuit
MA/ ME]]="Oui",0,IF(Tableau1[[#This Row],[Nuit
MA/ ME]]="Non",1,""))</f>
        <v/>
      </c>
      <c r="AN408" s="76" t="str">
        <f>IF(Tableau1[[#This Row],[Nuit
ME/ JE]]="Oui",0,IF(Tableau1[[#This Row],[Nuit
ME/ JE]]="Non",1,""))</f>
        <v/>
      </c>
      <c r="AO408" s="76" t="str">
        <f>IF(Tableau1[[#This Row],[Nuit JE/ VE]]="Oui",0,IF(Tableau1[[#This Row],[Nuit JE/ VE]]="Non",1,""))</f>
        <v/>
      </c>
      <c r="AP408" s="76" t="str">
        <f>IF(Tableau1[[#This Row],[Nuit
VE/ SA]]="Oui",0,IF(Tableau1[[#This Row],[Nuit
VE/ SA]]="Non",1,""))</f>
        <v/>
      </c>
      <c r="AQ408" s="76" t="str">
        <f>IF(Tableau1[[#This Row],[Nuit
SA/ DI]]="Oui",0,IF(Tableau1[[#This Row],[Nuit
SA/ DI]]="Non",1,""))</f>
        <v/>
      </c>
      <c r="AR408" s="76" t="str">
        <f>IF(Tableau1[[#This Row],[Nuit
DI/ LU]]="Oui",0,IF(Tableau1[[#This Row],[Nuit
DI/ LU]]="Non",1,""))</f>
        <v/>
      </c>
      <c r="AS408" s="76" t="str">
        <f>IF(Tableau1[[#This Row],[Type de réponse]]='Paramètre (masquer)'!$A$10,Tableau1[[#This Row],[FE]],"")</f>
        <v/>
      </c>
      <c r="AT408" s="76" t="str">
        <f>_xlfn.CONCAT(Tableau1[[#This Row],[LUN]:[DIM]])</f>
        <v/>
      </c>
      <c r="AU408" s="79"/>
      <c r="AV4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8" s="76" t="e">
        <f>Tableau1[[#This Row],[Nbre de nuits sur la période]]*Tableau1[[#This Row],[Nombre de train accédant / nuit *]]</f>
        <v>#VALUE!</v>
      </c>
      <c r="AY408" s="76" t="e">
        <f>Tableau1[[#This Row],[Uo voies - nuit]]*((59*400/1000)+5)</f>
        <v>#VALUE!</v>
      </c>
    </row>
    <row r="409" spans="1:51" ht="15.75">
      <c r="A409" s="51">
        <f t="shared" si="20"/>
        <v>396</v>
      </c>
      <c r="B409" s="85"/>
      <c r="C409" s="52" t="str">
        <f>IFERROR(VLOOKUP(Tableau1[[#This Row],[Site *
Un fichier Excel par DT]],Tableau7[[#All],[Nom de la gare]:[EIC]],5,FALSE),"")</f>
        <v/>
      </c>
      <c r="D409" s="77"/>
      <c r="E409" s="74"/>
      <c r="F409" s="74"/>
      <c r="G409" s="76"/>
      <c r="H409" s="72" t="str">
        <f>IF(Tableau1[[#This Row],[Régime d''utilisation (Quotidien ? Oui ou Non)]]="Oui","Oui","Non")</f>
        <v>Non</v>
      </c>
      <c r="I409" s="72" t="str">
        <f>IF(Tableau1[[#This Row],[Régime d''utilisation (Quotidien ? Oui ou Non)]]="Oui","Oui","Non")</f>
        <v>Non</v>
      </c>
      <c r="J409" s="72" t="str">
        <f>IF(Tableau1[[#This Row],[Régime d''utilisation (Quotidien ? Oui ou Non)]]="Oui","Oui","Non")</f>
        <v>Non</v>
      </c>
      <c r="K409" s="72" t="str">
        <f>IF(Tableau1[[#This Row],[Régime d''utilisation (Quotidien ? Oui ou Non)]]="Oui","Oui","Non")</f>
        <v>Non</v>
      </c>
      <c r="L409" s="72" t="str">
        <f>IF(Tableau1[[#This Row],[Régime d''utilisation (Quotidien ? Oui ou Non)]]="Oui","Oui","Non")</f>
        <v>Non</v>
      </c>
      <c r="M409" s="72" t="str">
        <f>IF(Tableau1[[#This Row],[Régime d''utilisation (Quotidien ? Oui ou Non)]]="Oui","Oui","Non")</f>
        <v>Non</v>
      </c>
      <c r="N409" s="72" t="str">
        <f>IF(Tableau1[[#This Row],[Régime d''utilisation (Quotidien ? Oui ou Non)]]="Oui","Oui","Non")</f>
        <v>Non</v>
      </c>
      <c r="O409" s="72" t="str">
        <f>IF(Tableau1[[#This Row],[Régime d''utilisation (Quotidien ? Oui ou Non)]]="Oui","Oui","Non")</f>
        <v>Non</v>
      </c>
      <c r="P409" s="76"/>
      <c r="Q409" s="76"/>
      <c r="R409" s="76"/>
      <c r="S409" s="52" t="str">
        <f t="shared" si="18"/>
        <v>Compris entre 00h00 et 5h00</v>
      </c>
      <c r="T409" s="76"/>
      <c r="U409" s="53" t="str">
        <f t="shared" si="19"/>
        <v>Voyageur</v>
      </c>
      <c r="V409" s="76"/>
      <c r="W409" s="76"/>
      <c r="X409" s="76"/>
      <c r="Y409" s="76"/>
      <c r="Z409" s="76"/>
      <c r="AA409" s="76"/>
      <c r="AB409" s="53">
        <f>400</f>
        <v>400</v>
      </c>
      <c r="AC409" s="78" t="str">
        <f>IF(Tableau1[[#This Row],[Type de réponse]]='Paramètre (masquer)'!$A$10,Tableau1[[#This Row],[Période de début *]],"")</f>
        <v/>
      </c>
      <c r="AD409" s="78" t="str">
        <f>IF(Tableau1[[#This Row],[Type de réponse]]='Paramètre (masquer)'!$A$10,Tableau1[[#This Row],[Période de fin *]],"")</f>
        <v/>
      </c>
      <c r="AE409" s="78" t="str">
        <f>IF(Tableau1[[#This Row],[Type de réponse]]='Paramètre (masquer)'!$A$10,Tableau1[[#This Row],[Nuit
LU/MA]],"")</f>
        <v/>
      </c>
      <c r="AF409" s="78" t="str">
        <f>IF(Tableau1[[#This Row],[Type de réponse]]='Paramètre (masquer)'!$A$10,Tableau1[[#This Row],[Nuit
MA/ME]],"")</f>
        <v/>
      </c>
      <c r="AG409" s="78" t="str">
        <f>IF(Tableau1[[#This Row],[Type de réponse]]='Paramètre (masquer)'!$A$10,Tableau1[[#This Row],[Nuit
ME/JE]],"")</f>
        <v/>
      </c>
      <c r="AH409" s="78" t="str">
        <f>IF(Tableau1[[#This Row],[Type de réponse]]='Paramètre (masquer)'!$A$10,Tableau1[[#This Row],[Nuit JE/VE]],"")</f>
        <v/>
      </c>
      <c r="AI409" s="78" t="str">
        <f>IF(Tableau1[[#This Row],[Type de réponse]]='Paramètre (masquer)'!$A$10,Tableau1[[#This Row],[Nuit
VE/SA]],"")</f>
        <v/>
      </c>
      <c r="AJ409" s="78" t="str">
        <f>IF(Tableau1[[#This Row],[Type de réponse]]='Paramètre (masquer)'!$A$10,Tableau1[[#This Row],[Nuit
SA/DI]],"")</f>
        <v/>
      </c>
      <c r="AK409" s="78" t="str">
        <f>IF(Tableau1[[#This Row],[Type de réponse]]='Paramètre (masquer)'!$A$10,Tableau1[[#This Row],[Nuit
DI/LU]],"")</f>
        <v/>
      </c>
      <c r="AL409" s="76" t="str">
        <f>IF(Tableau1[[#This Row],[Nuit
LU /MA]]="Oui",0,IF(Tableau1[[#This Row],[Nuit
LU /MA]]="Non",1,""))</f>
        <v/>
      </c>
      <c r="AM409" s="76" t="str">
        <f>IF(Tableau1[[#This Row],[Nuit
MA/ ME]]="Oui",0,IF(Tableau1[[#This Row],[Nuit
MA/ ME]]="Non",1,""))</f>
        <v/>
      </c>
      <c r="AN409" s="76" t="str">
        <f>IF(Tableau1[[#This Row],[Nuit
ME/ JE]]="Oui",0,IF(Tableau1[[#This Row],[Nuit
ME/ JE]]="Non",1,""))</f>
        <v/>
      </c>
      <c r="AO409" s="76" t="str">
        <f>IF(Tableau1[[#This Row],[Nuit JE/ VE]]="Oui",0,IF(Tableau1[[#This Row],[Nuit JE/ VE]]="Non",1,""))</f>
        <v/>
      </c>
      <c r="AP409" s="76" t="str">
        <f>IF(Tableau1[[#This Row],[Nuit
VE/ SA]]="Oui",0,IF(Tableau1[[#This Row],[Nuit
VE/ SA]]="Non",1,""))</f>
        <v/>
      </c>
      <c r="AQ409" s="76" t="str">
        <f>IF(Tableau1[[#This Row],[Nuit
SA/ DI]]="Oui",0,IF(Tableau1[[#This Row],[Nuit
SA/ DI]]="Non",1,""))</f>
        <v/>
      </c>
      <c r="AR409" s="76" t="str">
        <f>IF(Tableau1[[#This Row],[Nuit
DI/ LU]]="Oui",0,IF(Tableau1[[#This Row],[Nuit
DI/ LU]]="Non",1,""))</f>
        <v/>
      </c>
      <c r="AS409" s="76" t="str">
        <f>IF(Tableau1[[#This Row],[Type de réponse]]='Paramètre (masquer)'!$A$10,Tableau1[[#This Row],[FE]],"")</f>
        <v/>
      </c>
      <c r="AT409" s="76" t="str">
        <f>_xlfn.CONCAT(Tableau1[[#This Row],[LUN]:[DIM]])</f>
        <v/>
      </c>
      <c r="AU409" s="79"/>
      <c r="AV4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9" s="76" t="e">
        <f>Tableau1[[#This Row],[Nbre de nuits sur la période]]*Tableau1[[#This Row],[Nombre de train accédant / nuit *]]</f>
        <v>#VALUE!</v>
      </c>
      <c r="AY409" s="76" t="e">
        <f>Tableau1[[#This Row],[Uo voies - nuit]]*((59*400/1000)+5)</f>
        <v>#VALUE!</v>
      </c>
    </row>
    <row r="410" spans="1:51" ht="15.75">
      <c r="A410" s="51">
        <f t="shared" si="20"/>
        <v>397</v>
      </c>
      <c r="B410" s="85"/>
      <c r="C410" s="52" t="str">
        <f>IFERROR(VLOOKUP(Tableau1[[#This Row],[Site *
Un fichier Excel par DT]],Tableau7[[#All],[Nom de la gare]:[EIC]],5,FALSE),"")</f>
        <v/>
      </c>
      <c r="D410" s="77"/>
      <c r="E410" s="74"/>
      <c r="F410" s="74"/>
      <c r="G410" s="76"/>
      <c r="H410" s="72" t="str">
        <f>IF(Tableau1[[#This Row],[Régime d''utilisation (Quotidien ? Oui ou Non)]]="Oui","Oui","Non")</f>
        <v>Non</v>
      </c>
      <c r="I410" s="72" t="str">
        <f>IF(Tableau1[[#This Row],[Régime d''utilisation (Quotidien ? Oui ou Non)]]="Oui","Oui","Non")</f>
        <v>Non</v>
      </c>
      <c r="J410" s="72" t="str">
        <f>IF(Tableau1[[#This Row],[Régime d''utilisation (Quotidien ? Oui ou Non)]]="Oui","Oui","Non")</f>
        <v>Non</v>
      </c>
      <c r="K410" s="72" t="str">
        <f>IF(Tableau1[[#This Row],[Régime d''utilisation (Quotidien ? Oui ou Non)]]="Oui","Oui","Non")</f>
        <v>Non</v>
      </c>
      <c r="L410" s="72" t="str">
        <f>IF(Tableau1[[#This Row],[Régime d''utilisation (Quotidien ? Oui ou Non)]]="Oui","Oui","Non")</f>
        <v>Non</v>
      </c>
      <c r="M410" s="72" t="str">
        <f>IF(Tableau1[[#This Row],[Régime d''utilisation (Quotidien ? Oui ou Non)]]="Oui","Oui","Non")</f>
        <v>Non</v>
      </c>
      <c r="N410" s="72" t="str">
        <f>IF(Tableau1[[#This Row],[Régime d''utilisation (Quotidien ? Oui ou Non)]]="Oui","Oui","Non")</f>
        <v>Non</v>
      </c>
      <c r="O410" s="72" t="str">
        <f>IF(Tableau1[[#This Row],[Régime d''utilisation (Quotidien ? Oui ou Non)]]="Oui","Oui","Non")</f>
        <v>Non</v>
      </c>
      <c r="P410" s="76"/>
      <c r="Q410" s="76"/>
      <c r="R410" s="76"/>
      <c r="S410" s="52" t="str">
        <f t="shared" si="18"/>
        <v>Compris entre 00h00 et 5h00</v>
      </c>
      <c r="T410" s="76"/>
      <c r="U410" s="53" t="str">
        <f t="shared" si="19"/>
        <v>Voyageur</v>
      </c>
      <c r="V410" s="76"/>
      <c r="W410" s="76"/>
      <c r="X410" s="76"/>
      <c r="Y410" s="76"/>
      <c r="Z410" s="76"/>
      <c r="AA410" s="76"/>
      <c r="AB410" s="53">
        <f>400</f>
        <v>400</v>
      </c>
      <c r="AC410" s="78" t="str">
        <f>IF(Tableau1[[#This Row],[Type de réponse]]='Paramètre (masquer)'!$A$10,Tableau1[[#This Row],[Période de début *]],"")</f>
        <v/>
      </c>
      <c r="AD410" s="78" t="str">
        <f>IF(Tableau1[[#This Row],[Type de réponse]]='Paramètre (masquer)'!$A$10,Tableau1[[#This Row],[Période de fin *]],"")</f>
        <v/>
      </c>
      <c r="AE410" s="78" t="str">
        <f>IF(Tableau1[[#This Row],[Type de réponse]]='Paramètre (masquer)'!$A$10,Tableau1[[#This Row],[Nuit
LU/MA]],"")</f>
        <v/>
      </c>
      <c r="AF410" s="78" t="str">
        <f>IF(Tableau1[[#This Row],[Type de réponse]]='Paramètre (masquer)'!$A$10,Tableau1[[#This Row],[Nuit
MA/ME]],"")</f>
        <v/>
      </c>
      <c r="AG410" s="78" t="str">
        <f>IF(Tableau1[[#This Row],[Type de réponse]]='Paramètre (masquer)'!$A$10,Tableau1[[#This Row],[Nuit
ME/JE]],"")</f>
        <v/>
      </c>
      <c r="AH410" s="78" t="str">
        <f>IF(Tableau1[[#This Row],[Type de réponse]]='Paramètre (masquer)'!$A$10,Tableau1[[#This Row],[Nuit JE/VE]],"")</f>
        <v/>
      </c>
      <c r="AI410" s="78" t="str">
        <f>IF(Tableau1[[#This Row],[Type de réponse]]='Paramètre (masquer)'!$A$10,Tableau1[[#This Row],[Nuit
VE/SA]],"")</f>
        <v/>
      </c>
      <c r="AJ410" s="78" t="str">
        <f>IF(Tableau1[[#This Row],[Type de réponse]]='Paramètre (masquer)'!$A$10,Tableau1[[#This Row],[Nuit
SA/DI]],"")</f>
        <v/>
      </c>
      <c r="AK410" s="78" t="str">
        <f>IF(Tableau1[[#This Row],[Type de réponse]]='Paramètre (masquer)'!$A$10,Tableau1[[#This Row],[Nuit
DI/LU]],"")</f>
        <v/>
      </c>
      <c r="AL410" s="76" t="str">
        <f>IF(Tableau1[[#This Row],[Nuit
LU /MA]]="Oui",0,IF(Tableau1[[#This Row],[Nuit
LU /MA]]="Non",1,""))</f>
        <v/>
      </c>
      <c r="AM410" s="76" t="str">
        <f>IF(Tableau1[[#This Row],[Nuit
MA/ ME]]="Oui",0,IF(Tableau1[[#This Row],[Nuit
MA/ ME]]="Non",1,""))</f>
        <v/>
      </c>
      <c r="AN410" s="76" t="str">
        <f>IF(Tableau1[[#This Row],[Nuit
ME/ JE]]="Oui",0,IF(Tableau1[[#This Row],[Nuit
ME/ JE]]="Non",1,""))</f>
        <v/>
      </c>
      <c r="AO410" s="76" t="str">
        <f>IF(Tableau1[[#This Row],[Nuit JE/ VE]]="Oui",0,IF(Tableau1[[#This Row],[Nuit JE/ VE]]="Non",1,""))</f>
        <v/>
      </c>
      <c r="AP410" s="76" t="str">
        <f>IF(Tableau1[[#This Row],[Nuit
VE/ SA]]="Oui",0,IF(Tableau1[[#This Row],[Nuit
VE/ SA]]="Non",1,""))</f>
        <v/>
      </c>
      <c r="AQ410" s="76" t="str">
        <f>IF(Tableau1[[#This Row],[Nuit
SA/ DI]]="Oui",0,IF(Tableau1[[#This Row],[Nuit
SA/ DI]]="Non",1,""))</f>
        <v/>
      </c>
      <c r="AR410" s="76" t="str">
        <f>IF(Tableau1[[#This Row],[Nuit
DI/ LU]]="Oui",0,IF(Tableau1[[#This Row],[Nuit
DI/ LU]]="Non",1,""))</f>
        <v/>
      </c>
      <c r="AS410" s="76" t="str">
        <f>IF(Tableau1[[#This Row],[Type de réponse]]='Paramètre (masquer)'!$A$10,Tableau1[[#This Row],[FE]],"")</f>
        <v/>
      </c>
      <c r="AT410" s="76" t="str">
        <f>_xlfn.CONCAT(Tableau1[[#This Row],[LUN]:[DIM]])</f>
        <v/>
      </c>
      <c r="AU410" s="79"/>
      <c r="AV4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0" s="76" t="e">
        <f>Tableau1[[#This Row],[Nbre de nuits sur la période]]*Tableau1[[#This Row],[Nombre de train accédant / nuit *]]</f>
        <v>#VALUE!</v>
      </c>
      <c r="AY410" s="76" t="e">
        <f>Tableau1[[#This Row],[Uo voies - nuit]]*((59*400/1000)+5)</f>
        <v>#VALUE!</v>
      </c>
    </row>
    <row r="411" spans="1:51" ht="15.75">
      <c r="A411" s="51">
        <f t="shared" si="20"/>
        <v>398</v>
      </c>
      <c r="B411" s="85"/>
      <c r="C411" s="52" t="str">
        <f>IFERROR(VLOOKUP(Tableau1[[#This Row],[Site *
Un fichier Excel par DT]],Tableau7[[#All],[Nom de la gare]:[EIC]],5,FALSE),"")</f>
        <v/>
      </c>
      <c r="D411" s="77"/>
      <c r="E411" s="74"/>
      <c r="F411" s="74"/>
      <c r="G411" s="76"/>
      <c r="H411" s="72" t="str">
        <f>IF(Tableau1[[#This Row],[Régime d''utilisation (Quotidien ? Oui ou Non)]]="Oui","Oui","Non")</f>
        <v>Non</v>
      </c>
      <c r="I411" s="72" t="str">
        <f>IF(Tableau1[[#This Row],[Régime d''utilisation (Quotidien ? Oui ou Non)]]="Oui","Oui","Non")</f>
        <v>Non</v>
      </c>
      <c r="J411" s="72" t="str">
        <f>IF(Tableau1[[#This Row],[Régime d''utilisation (Quotidien ? Oui ou Non)]]="Oui","Oui","Non")</f>
        <v>Non</v>
      </c>
      <c r="K411" s="72" t="str">
        <f>IF(Tableau1[[#This Row],[Régime d''utilisation (Quotidien ? Oui ou Non)]]="Oui","Oui","Non")</f>
        <v>Non</v>
      </c>
      <c r="L411" s="72" t="str">
        <f>IF(Tableau1[[#This Row],[Régime d''utilisation (Quotidien ? Oui ou Non)]]="Oui","Oui","Non")</f>
        <v>Non</v>
      </c>
      <c r="M411" s="72" t="str">
        <f>IF(Tableau1[[#This Row],[Régime d''utilisation (Quotidien ? Oui ou Non)]]="Oui","Oui","Non")</f>
        <v>Non</v>
      </c>
      <c r="N411" s="72" t="str">
        <f>IF(Tableau1[[#This Row],[Régime d''utilisation (Quotidien ? Oui ou Non)]]="Oui","Oui","Non")</f>
        <v>Non</v>
      </c>
      <c r="O411" s="72" t="str">
        <f>IF(Tableau1[[#This Row],[Régime d''utilisation (Quotidien ? Oui ou Non)]]="Oui","Oui","Non")</f>
        <v>Non</v>
      </c>
      <c r="P411" s="76"/>
      <c r="Q411" s="76"/>
      <c r="R411" s="76"/>
      <c r="S411" s="52" t="str">
        <f t="shared" si="18"/>
        <v>Compris entre 00h00 et 5h00</v>
      </c>
      <c r="T411" s="76"/>
      <c r="U411" s="53" t="str">
        <f t="shared" si="19"/>
        <v>Voyageur</v>
      </c>
      <c r="V411" s="76"/>
      <c r="W411" s="76"/>
      <c r="X411" s="76"/>
      <c r="Y411" s="76"/>
      <c r="Z411" s="76"/>
      <c r="AA411" s="76"/>
      <c r="AB411" s="53">
        <f>400</f>
        <v>400</v>
      </c>
      <c r="AC411" s="78" t="str">
        <f>IF(Tableau1[[#This Row],[Type de réponse]]='Paramètre (masquer)'!$A$10,Tableau1[[#This Row],[Période de début *]],"")</f>
        <v/>
      </c>
      <c r="AD411" s="78" t="str">
        <f>IF(Tableau1[[#This Row],[Type de réponse]]='Paramètre (masquer)'!$A$10,Tableau1[[#This Row],[Période de fin *]],"")</f>
        <v/>
      </c>
      <c r="AE411" s="78" t="str">
        <f>IF(Tableau1[[#This Row],[Type de réponse]]='Paramètre (masquer)'!$A$10,Tableau1[[#This Row],[Nuit
LU/MA]],"")</f>
        <v/>
      </c>
      <c r="AF411" s="78" t="str">
        <f>IF(Tableau1[[#This Row],[Type de réponse]]='Paramètre (masquer)'!$A$10,Tableau1[[#This Row],[Nuit
MA/ME]],"")</f>
        <v/>
      </c>
      <c r="AG411" s="78" t="str">
        <f>IF(Tableau1[[#This Row],[Type de réponse]]='Paramètre (masquer)'!$A$10,Tableau1[[#This Row],[Nuit
ME/JE]],"")</f>
        <v/>
      </c>
      <c r="AH411" s="78" t="str">
        <f>IF(Tableau1[[#This Row],[Type de réponse]]='Paramètre (masquer)'!$A$10,Tableau1[[#This Row],[Nuit JE/VE]],"")</f>
        <v/>
      </c>
      <c r="AI411" s="78" t="str">
        <f>IF(Tableau1[[#This Row],[Type de réponse]]='Paramètre (masquer)'!$A$10,Tableau1[[#This Row],[Nuit
VE/SA]],"")</f>
        <v/>
      </c>
      <c r="AJ411" s="78" t="str">
        <f>IF(Tableau1[[#This Row],[Type de réponse]]='Paramètre (masquer)'!$A$10,Tableau1[[#This Row],[Nuit
SA/DI]],"")</f>
        <v/>
      </c>
      <c r="AK411" s="78" t="str">
        <f>IF(Tableau1[[#This Row],[Type de réponse]]='Paramètre (masquer)'!$A$10,Tableau1[[#This Row],[Nuit
DI/LU]],"")</f>
        <v/>
      </c>
      <c r="AL411" s="76" t="str">
        <f>IF(Tableau1[[#This Row],[Nuit
LU /MA]]="Oui",0,IF(Tableau1[[#This Row],[Nuit
LU /MA]]="Non",1,""))</f>
        <v/>
      </c>
      <c r="AM411" s="76" t="str">
        <f>IF(Tableau1[[#This Row],[Nuit
MA/ ME]]="Oui",0,IF(Tableau1[[#This Row],[Nuit
MA/ ME]]="Non",1,""))</f>
        <v/>
      </c>
      <c r="AN411" s="76" t="str">
        <f>IF(Tableau1[[#This Row],[Nuit
ME/ JE]]="Oui",0,IF(Tableau1[[#This Row],[Nuit
ME/ JE]]="Non",1,""))</f>
        <v/>
      </c>
      <c r="AO411" s="76" t="str">
        <f>IF(Tableau1[[#This Row],[Nuit JE/ VE]]="Oui",0,IF(Tableau1[[#This Row],[Nuit JE/ VE]]="Non",1,""))</f>
        <v/>
      </c>
      <c r="AP411" s="76" t="str">
        <f>IF(Tableau1[[#This Row],[Nuit
VE/ SA]]="Oui",0,IF(Tableau1[[#This Row],[Nuit
VE/ SA]]="Non",1,""))</f>
        <v/>
      </c>
      <c r="AQ411" s="76" t="str">
        <f>IF(Tableau1[[#This Row],[Nuit
SA/ DI]]="Oui",0,IF(Tableau1[[#This Row],[Nuit
SA/ DI]]="Non",1,""))</f>
        <v/>
      </c>
      <c r="AR411" s="76" t="str">
        <f>IF(Tableau1[[#This Row],[Nuit
DI/ LU]]="Oui",0,IF(Tableau1[[#This Row],[Nuit
DI/ LU]]="Non",1,""))</f>
        <v/>
      </c>
      <c r="AS411" s="76" t="str">
        <f>IF(Tableau1[[#This Row],[Type de réponse]]='Paramètre (masquer)'!$A$10,Tableau1[[#This Row],[FE]],"")</f>
        <v/>
      </c>
      <c r="AT411" s="76" t="str">
        <f>_xlfn.CONCAT(Tableau1[[#This Row],[LUN]:[DIM]])</f>
        <v/>
      </c>
      <c r="AU411" s="79"/>
      <c r="AV4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1" s="76" t="e">
        <f>Tableau1[[#This Row],[Nbre de nuits sur la période]]*Tableau1[[#This Row],[Nombre de train accédant / nuit *]]</f>
        <v>#VALUE!</v>
      </c>
      <c r="AY411" s="76" t="e">
        <f>Tableau1[[#This Row],[Uo voies - nuit]]*((59*400/1000)+5)</f>
        <v>#VALUE!</v>
      </c>
    </row>
    <row r="412" spans="1:51" ht="15.75">
      <c r="A412" s="51">
        <f t="shared" si="20"/>
        <v>399</v>
      </c>
      <c r="B412" s="85"/>
      <c r="C412" s="52" t="str">
        <f>IFERROR(VLOOKUP(Tableau1[[#This Row],[Site *
Un fichier Excel par DT]],Tableau7[[#All],[Nom de la gare]:[EIC]],5,FALSE),"")</f>
        <v/>
      </c>
      <c r="D412" s="77"/>
      <c r="E412" s="74"/>
      <c r="F412" s="74"/>
      <c r="G412" s="76"/>
      <c r="H412" s="72" t="str">
        <f>IF(Tableau1[[#This Row],[Régime d''utilisation (Quotidien ? Oui ou Non)]]="Oui","Oui","Non")</f>
        <v>Non</v>
      </c>
      <c r="I412" s="72" t="str">
        <f>IF(Tableau1[[#This Row],[Régime d''utilisation (Quotidien ? Oui ou Non)]]="Oui","Oui","Non")</f>
        <v>Non</v>
      </c>
      <c r="J412" s="72" t="str">
        <f>IF(Tableau1[[#This Row],[Régime d''utilisation (Quotidien ? Oui ou Non)]]="Oui","Oui","Non")</f>
        <v>Non</v>
      </c>
      <c r="K412" s="72" t="str">
        <f>IF(Tableau1[[#This Row],[Régime d''utilisation (Quotidien ? Oui ou Non)]]="Oui","Oui","Non")</f>
        <v>Non</v>
      </c>
      <c r="L412" s="72" t="str">
        <f>IF(Tableau1[[#This Row],[Régime d''utilisation (Quotidien ? Oui ou Non)]]="Oui","Oui","Non")</f>
        <v>Non</v>
      </c>
      <c r="M412" s="72" t="str">
        <f>IF(Tableau1[[#This Row],[Régime d''utilisation (Quotidien ? Oui ou Non)]]="Oui","Oui","Non")</f>
        <v>Non</v>
      </c>
      <c r="N412" s="72" t="str">
        <f>IF(Tableau1[[#This Row],[Régime d''utilisation (Quotidien ? Oui ou Non)]]="Oui","Oui","Non")</f>
        <v>Non</v>
      </c>
      <c r="O412" s="72" t="str">
        <f>IF(Tableau1[[#This Row],[Régime d''utilisation (Quotidien ? Oui ou Non)]]="Oui","Oui","Non")</f>
        <v>Non</v>
      </c>
      <c r="P412" s="76"/>
      <c r="Q412" s="76"/>
      <c r="R412" s="76"/>
      <c r="S412" s="52" t="str">
        <f t="shared" si="18"/>
        <v>Compris entre 00h00 et 5h00</v>
      </c>
      <c r="T412" s="76"/>
      <c r="U412" s="53" t="str">
        <f t="shared" si="19"/>
        <v>Voyageur</v>
      </c>
      <c r="V412" s="76"/>
      <c r="W412" s="76"/>
      <c r="X412" s="76"/>
      <c r="Y412" s="76"/>
      <c r="Z412" s="76"/>
      <c r="AA412" s="76"/>
      <c r="AB412" s="53">
        <f>400</f>
        <v>400</v>
      </c>
      <c r="AC412" s="78" t="str">
        <f>IF(Tableau1[[#This Row],[Type de réponse]]='Paramètre (masquer)'!$A$10,Tableau1[[#This Row],[Période de début *]],"")</f>
        <v/>
      </c>
      <c r="AD412" s="78" t="str">
        <f>IF(Tableau1[[#This Row],[Type de réponse]]='Paramètre (masquer)'!$A$10,Tableau1[[#This Row],[Période de fin *]],"")</f>
        <v/>
      </c>
      <c r="AE412" s="78" t="str">
        <f>IF(Tableau1[[#This Row],[Type de réponse]]='Paramètre (masquer)'!$A$10,Tableau1[[#This Row],[Nuit
LU/MA]],"")</f>
        <v/>
      </c>
      <c r="AF412" s="78" t="str">
        <f>IF(Tableau1[[#This Row],[Type de réponse]]='Paramètre (masquer)'!$A$10,Tableau1[[#This Row],[Nuit
MA/ME]],"")</f>
        <v/>
      </c>
      <c r="AG412" s="78" t="str">
        <f>IF(Tableau1[[#This Row],[Type de réponse]]='Paramètre (masquer)'!$A$10,Tableau1[[#This Row],[Nuit
ME/JE]],"")</f>
        <v/>
      </c>
      <c r="AH412" s="78" t="str">
        <f>IF(Tableau1[[#This Row],[Type de réponse]]='Paramètre (masquer)'!$A$10,Tableau1[[#This Row],[Nuit JE/VE]],"")</f>
        <v/>
      </c>
      <c r="AI412" s="78" t="str">
        <f>IF(Tableau1[[#This Row],[Type de réponse]]='Paramètre (masquer)'!$A$10,Tableau1[[#This Row],[Nuit
VE/SA]],"")</f>
        <v/>
      </c>
      <c r="AJ412" s="78" t="str">
        <f>IF(Tableau1[[#This Row],[Type de réponse]]='Paramètre (masquer)'!$A$10,Tableau1[[#This Row],[Nuit
SA/DI]],"")</f>
        <v/>
      </c>
      <c r="AK412" s="78" t="str">
        <f>IF(Tableau1[[#This Row],[Type de réponse]]='Paramètre (masquer)'!$A$10,Tableau1[[#This Row],[Nuit
DI/LU]],"")</f>
        <v/>
      </c>
      <c r="AL412" s="76" t="str">
        <f>IF(Tableau1[[#This Row],[Nuit
LU /MA]]="Oui",0,IF(Tableau1[[#This Row],[Nuit
LU /MA]]="Non",1,""))</f>
        <v/>
      </c>
      <c r="AM412" s="76" t="str">
        <f>IF(Tableau1[[#This Row],[Nuit
MA/ ME]]="Oui",0,IF(Tableau1[[#This Row],[Nuit
MA/ ME]]="Non",1,""))</f>
        <v/>
      </c>
      <c r="AN412" s="76" t="str">
        <f>IF(Tableau1[[#This Row],[Nuit
ME/ JE]]="Oui",0,IF(Tableau1[[#This Row],[Nuit
ME/ JE]]="Non",1,""))</f>
        <v/>
      </c>
      <c r="AO412" s="76" t="str">
        <f>IF(Tableau1[[#This Row],[Nuit JE/ VE]]="Oui",0,IF(Tableau1[[#This Row],[Nuit JE/ VE]]="Non",1,""))</f>
        <v/>
      </c>
      <c r="AP412" s="76" t="str">
        <f>IF(Tableau1[[#This Row],[Nuit
VE/ SA]]="Oui",0,IF(Tableau1[[#This Row],[Nuit
VE/ SA]]="Non",1,""))</f>
        <v/>
      </c>
      <c r="AQ412" s="76" t="str">
        <f>IF(Tableau1[[#This Row],[Nuit
SA/ DI]]="Oui",0,IF(Tableau1[[#This Row],[Nuit
SA/ DI]]="Non",1,""))</f>
        <v/>
      </c>
      <c r="AR412" s="76" t="str">
        <f>IF(Tableau1[[#This Row],[Nuit
DI/ LU]]="Oui",0,IF(Tableau1[[#This Row],[Nuit
DI/ LU]]="Non",1,""))</f>
        <v/>
      </c>
      <c r="AS412" s="76" t="str">
        <f>IF(Tableau1[[#This Row],[Type de réponse]]='Paramètre (masquer)'!$A$10,Tableau1[[#This Row],[FE]],"")</f>
        <v/>
      </c>
      <c r="AT412" s="76" t="str">
        <f>_xlfn.CONCAT(Tableau1[[#This Row],[LUN]:[DIM]])</f>
        <v/>
      </c>
      <c r="AU412" s="79"/>
      <c r="AV4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2" s="76" t="e">
        <f>Tableau1[[#This Row],[Nbre de nuits sur la période]]*Tableau1[[#This Row],[Nombre de train accédant / nuit *]]</f>
        <v>#VALUE!</v>
      </c>
      <c r="AY412" s="76" t="e">
        <f>Tableau1[[#This Row],[Uo voies - nuit]]*((59*400/1000)+5)</f>
        <v>#VALUE!</v>
      </c>
    </row>
    <row r="413" spans="1:51" ht="15.75">
      <c r="A413" s="51">
        <f t="shared" si="20"/>
        <v>400</v>
      </c>
      <c r="B413" s="85"/>
      <c r="C413" s="52" t="str">
        <f>IFERROR(VLOOKUP(Tableau1[[#This Row],[Site *
Un fichier Excel par DT]],Tableau7[[#All],[Nom de la gare]:[EIC]],5,FALSE),"")</f>
        <v/>
      </c>
      <c r="D413" s="77"/>
      <c r="E413" s="74"/>
      <c r="F413" s="74"/>
      <c r="G413" s="76"/>
      <c r="H413" s="72" t="str">
        <f>IF(Tableau1[[#This Row],[Régime d''utilisation (Quotidien ? Oui ou Non)]]="Oui","Oui","Non")</f>
        <v>Non</v>
      </c>
      <c r="I413" s="72" t="str">
        <f>IF(Tableau1[[#This Row],[Régime d''utilisation (Quotidien ? Oui ou Non)]]="Oui","Oui","Non")</f>
        <v>Non</v>
      </c>
      <c r="J413" s="72" t="str">
        <f>IF(Tableau1[[#This Row],[Régime d''utilisation (Quotidien ? Oui ou Non)]]="Oui","Oui","Non")</f>
        <v>Non</v>
      </c>
      <c r="K413" s="72" t="str">
        <f>IF(Tableau1[[#This Row],[Régime d''utilisation (Quotidien ? Oui ou Non)]]="Oui","Oui","Non")</f>
        <v>Non</v>
      </c>
      <c r="L413" s="72" t="str">
        <f>IF(Tableau1[[#This Row],[Régime d''utilisation (Quotidien ? Oui ou Non)]]="Oui","Oui","Non")</f>
        <v>Non</v>
      </c>
      <c r="M413" s="72" t="str">
        <f>IF(Tableau1[[#This Row],[Régime d''utilisation (Quotidien ? Oui ou Non)]]="Oui","Oui","Non")</f>
        <v>Non</v>
      </c>
      <c r="N413" s="72" t="str">
        <f>IF(Tableau1[[#This Row],[Régime d''utilisation (Quotidien ? Oui ou Non)]]="Oui","Oui","Non")</f>
        <v>Non</v>
      </c>
      <c r="O413" s="72" t="str">
        <f>IF(Tableau1[[#This Row],[Régime d''utilisation (Quotidien ? Oui ou Non)]]="Oui","Oui","Non")</f>
        <v>Non</v>
      </c>
      <c r="P413" s="76"/>
      <c r="Q413" s="76"/>
      <c r="R413" s="76"/>
      <c r="S413" s="52" t="str">
        <f t="shared" si="18"/>
        <v>Compris entre 00h00 et 5h00</v>
      </c>
      <c r="T413" s="76"/>
      <c r="U413" s="53" t="str">
        <f t="shared" si="19"/>
        <v>Voyageur</v>
      </c>
      <c r="V413" s="76"/>
      <c r="W413" s="76"/>
      <c r="X413" s="76"/>
      <c r="Y413" s="76"/>
      <c r="Z413" s="76"/>
      <c r="AA413" s="76"/>
      <c r="AB413" s="53">
        <f>400</f>
        <v>400</v>
      </c>
      <c r="AC413" s="78" t="str">
        <f>IF(Tableau1[[#This Row],[Type de réponse]]='Paramètre (masquer)'!$A$10,Tableau1[[#This Row],[Période de début *]],"")</f>
        <v/>
      </c>
      <c r="AD413" s="78" t="str">
        <f>IF(Tableau1[[#This Row],[Type de réponse]]='Paramètre (masquer)'!$A$10,Tableau1[[#This Row],[Période de fin *]],"")</f>
        <v/>
      </c>
      <c r="AE413" s="78" t="str">
        <f>IF(Tableau1[[#This Row],[Type de réponse]]='Paramètre (masquer)'!$A$10,Tableau1[[#This Row],[Nuit
LU/MA]],"")</f>
        <v/>
      </c>
      <c r="AF413" s="78" t="str">
        <f>IF(Tableau1[[#This Row],[Type de réponse]]='Paramètre (masquer)'!$A$10,Tableau1[[#This Row],[Nuit
MA/ME]],"")</f>
        <v/>
      </c>
      <c r="AG413" s="78" t="str">
        <f>IF(Tableau1[[#This Row],[Type de réponse]]='Paramètre (masquer)'!$A$10,Tableau1[[#This Row],[Nuit
ME/JE]],"")</f>
        <v/>
      </c>
      <c r="AH413" s="78" t="str">
        <f>IF(Tableau1[[#This Row],[Type de réponse]]='Paramètre (masquer)'!$A$10,Tableau1[[#This Row],[Nuit JE/VE]],"")</f>
        <v/>
      </c>
      <c r="AI413" s="78" t="str">
        <f>IF(Tableau1[[#This Row],[Type de réponse]]='Paramètre (masquer)'!$A$10,Tableau1[[#This Row],[Nuit
VE/SA]],"")</f>
        <v/>
      </c>
      <c r="AJ413" s="78" t="str">
        <f>IF(Tableau1[[#This Row],[Type de réponse]]='Paramètre (masquer)'!$A$10,Tableau1[[#This Row],[Nuit
SA/DI]],"")</f>
        <v/>
      </c>
      <c r="AK413" s="78" t="str">
        <f>IF(Tableau1[[#This Row],[Type de réponse]]='Paramètre (masquer)'!$A$10,Tableau1[[#This Row],[Nuit
DI/LU]],"")</f>
        <v/>
      </c>
      <c r="AL413" s="76" t="str">
        <f>IF(Tableau1[[#This Row],[Nuit
LU /MA]]="Oui",0,IF(Tableau1[[#This Row],[Nuit
LU /MA]]="Non",1,""))</f>
        <v/>
      </c>
      <c r="AM413" s="76" t="str">
        <f>IF(Tableau1[[#This Row],[Nuit
MA/ ME]]="Oui",0,IF(Tableau1[[#This Row],[Nuit
MA/ ME]]="Non",1,""))</f>
        <v/>
      </c>
      <c r="AN413" s="76" t="str">
        <f>IF(Tableau1[[#This Row],[Nuit
ME/ JE]]="Oui",0,IF(Tableau1[[#This Row],[Nuit
ME/ JE]]="Non",1,""))</f>
        <v/>
      </c>
      <c r="AO413" s="76" t="str">
        <f>IF(Tableau1[[#This Row],[Nuit JE/ VE]]="Oui",0,IF(Tableau1[[#This Row],[Nuit JE/ VE]]="Non",1,""))</f>
        <v/>
      </c>
      <c r="AP413" s="76" t="str">
        <f>IF(Tableau1[[#This Row],[Nuit
VE/ SA]]="Oui",0,IF(Tableau1[[#This Row],[Nuit
VE/ SA]]="Non",1,""))</f>
        <v/>
      </c>
      <c r="AQ413" s="76" t="str">
        <f>IF(Tableau1[[#This Row],[Nuit
SA/ DI]]="Oui",0,IF(Tableau1[[#This Row],[Nuit
SA/ DI]]="Non",1,""))</f>
        <v/>
      </c>
      <c r="AR413" s="76" t="str">
        <f>IF(Tableau1[[#This Row],[Nuit
DI/ LU]]="Oui",0,IF(Tableau1[[#This Row],[Nuit
DI/ LU]]="Non",1,""))</f>
        <v/>
      </c>
      <c r="AS413" s="76" t="str">
        <f>IF(Tableau1[[#This Row],[Type de réponse]]='Paramètre (masquer)'!$A$10,Tableau1[[#This Row],[FE]],"")</f>
        <v/>
      </c>
      <c r="AT413" s="76" t="str">
        <f>_xlfn.CONCAT(Tableau1[[#This Row],[LUN]:[DIM]])</f>
        <v/>
      </c>
      <c r="AU413" s="79"/>
      <c r="AV4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3" s="76" t="e">
        <f>Tableau1[[#This Row],[Nbre de nuits sur la période]]*Tableau1[[#This Row],[Nombre de train accédant / nuit *]]</f>
        <v>#VALUE!</v>
      </c>
      <c r="AY413" s="76" t="e">
        <f>Tableau1[[#This Row],[Uo voies - nuit]]*((59*400/1000)+5)</f>
        <v>#VALUE!</v>
      </c>
    </row>
    <row r="414" spans="1:51" ht="15.75">
      <c r="A414" s="51">
        <f t="shared" si="20"/>
        <v>401</v>
      </c>
      <c r="B414" s="85"/>
      <c r="C414" s="52" t="str">
        <f>IFERROR(VLOOKUP(Tableau1[[#This Row],[Site *
Un fichier Excel par DT]],Tableau7[[#All],[Nom de la gare]:[EIC]],5,FALSE),"")</f>
        <v/>
      </c>
      <c r="D414" s="77"/>
      <c r="E414" s="74"/>
      <c r="F414" s="74"/>
      <c r="G414" s="76"/>
      <c r="H414" s="72" t="str">
        <f>IF(Tableau1[[#This Row],[Régime d''utilisation (Quotidien ? Oui ou Non)]]="Oui","Oui","Non")</f>
        <v>Non</v>
      </c>
      <c r="I414" s="72" t="str">
        <f>IF(Tableau1[[#This Row],[Régime d''utilisation (Quotidien ? Oui ou Non)]]="Oui","Oui","Non")</f>
        <v>Non</v>
      </c>
      <c r="J414" s="72" t="str">
        <f>IF(Tableau1[[#This Row],[Régime d''utilisation (Quotidien ? Oui ou Non)]]="Oui","Oui","Non")</f>
        <v>Non</v>
      </c>
      <c r="K414" s="72" t="str">
        <f>IF(Tableau1[[#This Row],[Régime d''utilisation (Quotidien ? Oui ou Non)]]="Oui","Oui","Non")</f>
        <v>Non</v>
      </c>
      <c r="L414" s="72" t="str">
        <f>IF(Tableau1[[#This Row],[Régime d''utilisation (Quotidien ? Oui ou Non)]]="Oui","Oui","Non")</f>
        <v>Non</v>
      </c>
      <c r="M414" s="72" t="str">
        <f>IF(Tableau1[[#This Row],[Régime d''utilisation (Quotidien ? Oui ou Non)]]="Oui","Oui","Non")</f>
        <v>Non</v>
      </c>
      <c r="N414" s="72" t="str">
        <f>IF(Tableau1[[#This Row],[Régime d''utilisation (Quotidien ? Oui ou Non)]]="Oui","Oui","Non")</f>
        <v>Non</v>
      </c>
      <c r="O414" s="72" t="str">
        <f>IF(Tableau1[[#This Row],[Régime d''utilisation (Quotidien ? Oui ou Non)]]="Oui","Oui","Non")</f>
        <v>Non</v>
      </c>
      <c r="P414" s="76"/>
      <c r="Q414" s="76"/>
      <c r="R414" s="76"/>
      <c r="S414" s="52" t="str">
        <f t="shared" si="18"/>
        <v>Compris entre 00h00 et 5h00</v>
      </c>
      <c r="T414" s="76"/>
      <c r="U414" s="53" t="str">
        <f t="shared" si="19"/>
        <v>Voyageur</v>
      </c>
      <c r="V414" s="76"/>
      <c r="W414" s="76"/>
      <c r="X414" s="76"/>
      <c r="Y414" s="76"/>
      <c r="Z414" s="76"/>
      <c r="AA414" s="76"/>
      <c r="AB414" s="53">
        <f>400</f>
        <v>400</v>
      </c>
      <c r="AC414" s="78" t="str">
        <f>IF(Tableau1[[#This Row],[Type de réponse]]='Paramètre (masquer)'!$A$10,Tableau1[[#This Row],[Période de début *]],"")</f>
        <v/>
      </c>
      <c r="AD414" s="78" t="str">
        <f>IF(Tableau1[[#This Row],[Type de réponse]]='Paramètre (masquer)'!$A$10,Tableau1[[#This Row],[Période de fin *]],"")</f>
        <v/>
      </c>
      <c r="AE414" s="78" t="str">
        <f>IF(Tableau1[[#This Row],[Type de réponse]]='Paramètre (masquer)'!$A$10,Tableau1[[#This Row],[Nuit
LU/MA]],"")</f>
        <v/>
      </c>
      <c r="AF414" s="78" t="str">
        <f>IF(Tableau1[[#This Row],[Type de réponse]]='Paramètre (masquer)'!$A$10,Tableau1[[#This Row],[Nuit
MA/ME]],"")</f>
        <v/>
      </c>
      <c r="AG414" s="78" t="str">
        <f>IF(Tableau1[[#This Row],[Type de réponse]]='Paramètre (masquer)'!$A$10,Tableau1[[#This Row],[Nuit
ME/JE]],"")</f>
        <v/>
      </c>
      <c r="AH414" s="78" t="str">
        <f>IF(Tableau1[[#This Row],[Type de réponse]]='Paramètre (masquer)'!$A$10,Tableau1[[#This Row],[Nuit JE/VE]],"")</f>
        <v/>
      </c>
      <c r="AI414" s="78" t="str">
        <f>IF(Tableau1[[#This Row],[Type de réponse]]='Paramètre (masquer)'!$A$10,Tableau1[[#This Row],[Nuit
VE/SA]],"")</f>
        <v/>
      </c>
      <c r="AJ414" s="78" t="str">
        <f>IF(Tableau1[[#This Row],[Type de réponse]]='Paramètre (masquer)'!$A$10,Tableau1[[#This Row],[Nuit
SA/DI]],"")</f>
        <v/>
      </c>
      <c r="AK414" s="78" t="str">
        <f>IF(Tableau1[[#This Row],[Type de réponse]]='Paramètre (masquer)'!$A$10,Tableau1[[#This Row],[Nuit
DI/LU]],"")</f>
        <v/>
      </c>
      <c r="AL414" s="76" t="str">
        <f>IF(Tableau1[[#This Row],[Nuit
LU /MA]]="Oui",0,IF(Tableau1[[#This Row],[Nuit
LU /MA]]="Non",1,""))</f>
        <v/>
      </c>
      <c r="AM414" s="76" t="str">
        <f>IF(Tableau1[[#This Row],[Nuit
MA/ ME]]="Oui",0,IF(Tableau1[[#This Row],[Nuit
MA/ ME]]="Non",1,""))</f>
        <v/>
      </c>
      <c r="AN414" s="76" t="str">
        <f>IF(Tableau1[[#This Row],[Nuit
ME/ JE]]="Oui",0,IF(Tableau1[[#This Row],[Nuit
ME/ JE]]="Non",1,""))</f>
        <v/>
      </c>
      <c r="AO414" s="76" t="str">
        <f>IF(Tableau1[[#This Row],[Nuit JE/ VE]]="Oui",0,IF(Tableau1[[#This Row],[Nuit JE/ VE]]="Non",1,""))</f>
        <v/>
      </c>
      <c r="AP414" s="76" t="str">
        <f>IF(Tableau1[[#This Row],[Nuit
VE/ SA]]="Oui",0,IF(Tableau1[[#This Row],[Nuit
VE/ SA]]="Non",1,""))</f>
        <v/>
      </c>
      <c r="AQ414" s="76" t="str">
        <f>IF(Tableau1[[#This Row],[Nuit
SA/ DI]]="Oui",0,IF(Tableau1[[#This Row],[Nuit
SA/ DI]]="Non",1,""))</f>
        <v/>
      </c>
      <c r="AR414" s="76" t="str">
        <f>IF(Tableau1[[#This Row],[Nuit
DI/ LU]]="Oui",0,IF(Tableau1[[#This Row],[Nuit
DI/ LU]]="Non",1,""))</f>
        <v/>
      </c>
      <c r="AS414" s="76" t="str">
        <f>IF(Tableau1[[#This Row],[Type de réponse]]='Paramètre (masquer)'!$A$10,Tableau1[[#This Row],[FE]],"")</f>
        <v/>
      </c>
      <c r="AT414" s="76" t="str">
        <f>_xlfn.CONCAT(Tableau1[[#This Row],[LUN]:[DIM]])</f>
        <v/>
      </c>
      <c r="AU414" s="79"/>
      <c r="AV4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4" s="76" t="e">
        <f>Tableau1[[#This Row],[Nbre de nuits sur la période]]*Tableau1[[#This Row],[Nombre de train accédant / nuit *]]</f>
        <v>#VALUE!</v>
      </c>
      <c r="AY414" s="76" t="e">
        <f>Tableau1[[#This Row],[Uo voies - nuit]]*((59*400/1000)+5)</f>
        <v>#VALUE!</v>
      </c>
    </row>
    <row r="415" spans="1:51" ht="15.75">
      <c r="A415" s="51">
        <f t="shared" si="20"/>
        <v>402</v>
      </c>
      <c r="B415" s="85"/>
      <c r="C415" s="52" t="str">
        <f>IFERROR(VLOOKUP(Tableau1[[#This Row],[Site *
Un fichier Excel par DT]],Tableau7[[#All],[Nom de la gare]:[EIC]],5,FALSE),"")</f>
        <v/>
      </c>
      <c r="D415" s="77"/>
      <c r="E415" s="74"/>
      <c r="F415" s="74"/>
      <c r="G415" s="76"/>
      <c r="H415" s="72" t="str">
        <f>IF(Tableau1[[#This Row],[Régime d''utilisation (Quotidien ? Oui ou Non)]]="Oui","Oui","Non")</f>
        <v>Non</v>
      </c>
      <c r="I415" s="72" t="str">
        <f>IF(Tableau1[[#This Row],[Régime d''utilisation (Quotidien ? Oui ou Non)]]="Oui","Oui","Non")</f>
        <v>Non</v>
      </c>
      <c r="J415" s="72" t="str">
        <f>IF(Tableau1[[#This Row],[Régime d''utilisation (Quotidien ? Oui ou Non)]]="Oui","Oui","Non")</f>
        <v>Non</v>
      </c>
      <c r="K415" s="72" t="str">
        <f>IF(Tableau1[[#This Row],[Régime d''utilisation (Quotidien ? Oui ou Non)]]="Oui","Oui","Non")</f>
        <v>Non</v>
      </c>
      <c r="L415" s="72" t="str">
        <f>IF(Tableau1[[#This Row],[Régime d''utilisation (Quotidien ? Oui ou Non)]]="Oui","Oui","Non")</f>
        <v>Non</v>
      </c>
      <c r="M415" s="72" t="str">
        <f>IF(Tableau1[[#This Row],[Régime d''utilisation (Quotidien ? Oui ou Non)]]="Oui","Oui","Non")</f>
        <v>Non</v>
      </c>
      <c r="N415" s="72" t="str">
        <f>IF(Tableau1[[#This Row],[Régime d''utilisation (Quotidien ? Oui ou Non)]]="Oui","Oui","Non")</f>
        <v>Non</v>
      </c>
      <c r="O415" s="72" t="str">
        <f>IF(Tableau1[[#This Row],[Régime d''utilisation (Quotidien ? Oui ou Non)]]="Oui","Oui","Non")</f>
        <v>Non</v>
      </c>
      <c r="P415" s="76"/>
      <c r="Q415" s="76"/>
      <c r="R415" s="76"/>
      <c r="S415" s="52" t="str">
        <f t="shared" si="18"/>
        <v>Compris entre 00h00 et 5h00</v>
      </c>
      <c r="T415" s="76"/>
      <c r="U415" s="53" t="str">
        <f t="shared" si="19"/>
        <v>Voyageur</v>
      </c>
      <c r="V415" s="76"/>
      <c r="W415" s="76"/>
      <c r="X415" s="76"/>
      <c r="Y415" s="76"/>
      <c r="Z415" s="76"/>
      <c r="AA415" s="76"/>
      <c r="AB415" s="53">
        <f>400</f>
        <v>400</v>
      </c>
      <c r="AC415" s="78" t="str">
        <f>IF(Tableau1[[#This Row],[Type de réponse]]='Paramètre (masquer)'!$A$10,Tableau1[[#This Row],[Période de début *]],"")</f>
        <v/>
      </c>
      <c r="AD415" s="78" t="str">
        <f>IF(Tableau1[[#This Row],[Type de réponse]]='Paramètre (masquer)'!$A$10,Tableau1[[#This Row],[Période de fin *]],"")</f>
        <v/>
      </c>
      <c r="AE415" s="78" t="str">
        <f>IF(Tableau1[[#This Row],[Type de réponse]]='Paramètre (masquer)'!$A$10,Tableau1[[#This Row],[Nuit
LU/MA]],"")</f>
        <v/>
      </c>
      <c r="AF415" s="78" t="str">
        <f>IF(Tableau1[[#This Row],[Type de réponse]]='Paramètre (masquer)'!$A$10,Tableau1[[#This Row],[Nuit
MA/ME]],"")</f>
        <v/>
      </c>
      <c r="AG415" s="78" t="str">
        <f>IF(Tableau1[[#This Row],[Type de réponse]]='Paramètre (masquer)'!$A$10,Tableau1[[#This Row],[Nuit
ME/JE]],"")</f>
        <v/>
      </c>
      <c r="AH415" s="78" t="str">
        <f>IF(Tableau1[[#This Row],[Type de réponse]]='Paramètre (masquer)'!$A$10,Tableau1[[#This Row],[Nuit JE/VE]],"")</f>
        <v/>
      </c>
      <c r="AI415" s="78" t="str">
        <f>IF(Tableau1[[#This Row],[Type de réponse]]='Paramètre (masquer)'!$A$10,Tableau1[[#This Row],[Nuit
VE/SA]],"")</f>
        <v/>
      </c>
      <c r="AJ415" s="78" t="str">
        <f>IF(Tableau1[[#This Row],[Type de réponse]]='Paramètre (masquer)'!$A$10,Tableau1[[#This Row],[Nuit
SA/DI]],"")</f>
        <v/>
      </c>
      <c r="AK415" s="78" t="str">
        <f>IF(Tableau1[[#This Row],[Type de réponse]]='Paramètre (masquer)'!$A$10,Tableau1[[#This Row],[Nuit
DI/LU]],"")</f>
        <v/>
      </c>
      <c r="AL415" s="76" t="str">
        <f>IF(Tableau1[[#This Row],[Nuit
LU /MA]]="Oui",0,IF(Tableau1[[#This Row],[Nuit
LU /MA]]="Non",1,""))</f>
        <v/>
      </c>
      <c r="AM415" s="76" t="str">
        <f>IF(Tableau1[[#This Row],[Nuit
MA/ ME]]="Oui",0,IF(Tableau1[[#This Row],[Nuit
MA/ ME]]="Non",1,""))</f>
        <v/>
      </c>
      <c r="AN415" s="76" t="str">
        <f>IF(Tableau1[[#This Row],[Nuit
ME/ JE]]="Oui",0,IF(Tableau1[[#This Row],[Nuit
ME/ JE]]="Non",1,""))</f>
        <v/>
      </c>
      <c r="AO415" s="76" t="str">
        <f>IF(Tableau1[[#This Row],[Nuit JE/ VE]]="Oui",0,IF(Tableau1[[#This Row],[Nuit JE/ VE]]="Non",1,""))</f>
        <v/>
      </c>
      <c r="AP415" s="76" t="str">
        <f>IF(Tableau1[[#This Row],[Nuit
VE/ SA]]="Oui",0,IF(Tableau1[[#This Row],[Nuit
VE/ SA]]="Non",1,""))</f>
        <v/>
      </c>
      <c r="AQ415" s="76" t="str">
        <f>IF(Tableau1[[#This Row],[Nuit
SA/ DI]]="Oui",0,IF(Tableau1[[#This Row],[Nuit
SA/ DI]]="Non",1,""))</f>
        <v/>
      </c>
      <c r="AR415" s="76" t="str">
        <f>IF(Tableau1[[#This Row],[Nuit
DI/ LU]]="Oui",0,IF(Tableau1[[#This Row],[Nuit
DI/ LU]]="Non",1,""))</f>
        <v/>
      </c>
      <c r="AS415" s="76" t="str">
        <f>IF(Tableau1[[#This Row],[Type de réponse]]='Paramètre (masquer)'!$A$10,Tableau1[[#This Row],[FE]],"")</f>
        <v/>
      </c>
      <c r="AT415" s="76" t="str">
        <f>_xlfn.CONCAT(Tableau1[[#This Row],[LUN]:[DIM]])</f>
        <v/>
      </c>
      <c r="AU415" s="79"/>
      <c r="AV4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5" s="76" t="e">
        <f>Tableau1[[#This Row],[Nbre de nuits sur la période]]*Tableau1[[#This Row],[Nombre de train accédant / nuit *]]</f>
        <v>#VALUE!</v>
      </c>
      <c r="AY415" s="76" t="e">
        <f>Tableau1[[#This Row],[Uo voies - nuit]]*((59*400/1000)+5)</f>
        <v>#VALUE!</v>
      </c>
    </row>
    <row r="416" spans="1:51" ht="15.75">
      <c r="A416" s="51">
        <f t="shared" si="20"/>
        <v>403</v>
      </c>
      <c r="B416" s="85"/>
      <c r="C416" s="52" t="str">
        <f>IFERROR(VLOOKUP(Tableau1[[#This Row],[Site *
Un fichier Excel par DT]],Tableau7[[#All],[Nom de la gare]:[EIC]],5,FALSE),"")</f>
        <v/>
      </c>
      <c r="D416" s="77"/>
      <c r="E416" s="74"/>
      <c r="F416" s="74"/>
      <c r="G416" s="76"/>
      <c r="H416" s="72" t="str">
        <f>IF(Tableau1[[#This Row],[Régime d''utilisation (Quotidien ? Oui ou Non)]]="Oui","Oui","Non")</f>
        <v>Non</v>
      </c>
      <c r="I416" s="72" t="str">
        <f>IF(Tableau1[[#This Row],[Régime d''utilisation (Quotidien ? Oui ou Non)]]="Oui","Oui","Non")</f>
        <v>Non</v>
      </c>
      <c r="J416" s="72" t="str">
        <f>IF(Tableau1[[#This Row],[Régime d''utilisation (Quotidien ? Oui ou Non)]]="Oui","Oui","Non")</f>
        <v>Non</v>
      </c>
      <c r="K416" s="72" t="str">
        <f>IF(Tableau1[[#This Row],[Régime d''utilisation (Quotidien ? Oui ou Non)]]="Oui","Oui","Non")</f>
        <v>Non</v>
      </c>
      <c r="L416" s="72" t="str">
        <f>IF(Tableau1[[#This Row],[Régime d''utilisation (Quotidien ? Oui ou Non)]]="Oui","Oui","Non")</f>
        <v>Non</v>
      </c>
      <c r="M416" s="72" t="str">
        <f>IF(Tableau1[[#This Row],[Régime d''utilisation (Quotidien ? Oui ou Non)]]="Oui","Oui","Non")</f>
        <v>Non</v>
      </c>
      <c r="N416" s="72" t="str">
        <f>IF(Tableau1[[#This Row],[Régime d''utilisation (Quotidien ? Oui ou Non)]]="Oui","Oui","Non")</f>
        <v>Non</v>
      </c>
      <c r="O416" s="72" t="str">
        <f>IF(Tableau1[[#This Row],[Régime d''utilisation (Quotidien ? Oui ou Non)]]="Oui","Oui","Non")</f>
        <v>Non</v>
      </c>
      <c r="P416" s="76"/>
      <c r="Q416" s="76"/>
      <c r="R416" s="76"/>
      <c r="S416" s="52" t="str">
        <f t="shared" si="18"/>
        <v>Compris entre 00h00 et 5h00</v>
      </c>
      <c r="T416" s="76"/>
      <c r="U416" s="53" t="str">
        <f t="shared" si="19"/>
        <v>Voyageur</v>
      </c>
      <c r="V416" s="76"/>
      <c r="W416" s="76"/>
      <c r="X416" s="76"/>
      <c r="Y416" s="76"/>
      <c r="Z416" s="76"/>
      <c r="AA416" s="76"/>
      <c r="AB416" s="53">
        <f>400</f>
        <v>400</v>
      </c>
      <c r="AC416" s="78" t="str">
        <f>IF(Tableau1[[#This Row],[Type de réponse]]='Paramètre (masquer)'!$A$10,Tableau1[[#This Row],[Période de début *]],"")</f>
        <v/>
      </c>
      <c r="AD416" s="78" t="str">
        <f>IF(Tableau1[[#This Row],[Type de réponse]]='Paramètre (masquer)'!$A$10,Tableau1[[#This Row],[Période de fin *]],"")</f>
        <v/>
      </c>
      <c r="AE416" s="78" t="str">
        <f>IF(Tableau1[[#This Row],[Type de réponse]]='Paramètre (masquer)'!$A$10,Tableau1[[#This Row],[Nuit
LU/MA]],"")</f>
        <v/>
      </c>
      <c r="AF416" s="78" t="str">
        <f>IF(Tableau1[[#This Row],[Type de réponse]]='Paramètre (masquer)'!$A$10,Tableau1[[#This Row],[Nuit
MA/ME]],"")</f>
        <v/>
      </c>
      <c r="AG416" s="78" t="str">
        <f>IF(Tableau1[[#This Row],[Type de réponse]]='Paramètre (masquer)'!$A$10,Tableau1[[#This Row],[Nuit
ME/JE]],"")</f>
        <v/>
      </c>
      <c r="AH416" s="78" t="str">
        <f>IF(Tableau1[[#This Row],[Type de réponse]]='Paramètre (masquer)'!$A$10,Tableau1[[#This Row],[Nuit JE/VE]],"")</f>
        <v/>
      </c>
      <c r="AI416" s="78" t="str">
        <f>IF(Tableau1[[#This Row],[Type de réponse]]='Paramètre (masquer)'!$A$10,Tableau1[[#This Row],[Nuit
VE/SA]],"")</f>
        <v/>
      </c>
      <c r="AJ416" s="78" t="str">
        <f>IF(Tableau1[[#This Row],[Type de réponse]]='Paramètre (masquer)'!$A$10,Tableau1[[#This Row],[Nuit
SA/DI]],"")</f>
        <v/>
      </c>
      <c r="AK416" s="78" t="str">
        <f>IF(Tableau1[[#This Row],[Type de réponse]]='Paramètre (masquer)'!$A$10,Tableau1[[#This Row],[Nuit
DI/LU]],"")</f>
        <v/>
      </c>
      <c r="AL416" s="76" t="str">
        <f>IF(Tableau1[[#This Row],[Nuit
LU /MA]]="Oui",0,IF(Tableau1[[#This Row],[Nuit
LU /MA]]="Non",1,""))</f>
        <v/>
      </c>
      <c r="AM416" s="76" t="str">
        <f>IF(Tableau1[[#This Row],[Nuit
MA/ ME]]="Oui",0,IF(Tableau1[[#This Row],[Nuit
MA/ ME]]="Non",1,""))</f>
        <v/>
      </c>
      <c r="AN416" s="76" t="str">
        <f>IF(Tableau1[[#This Row],[Nuit
ME/ JE]]="Oui",0,IF(Tableau1[[#This Row],[Nuit
ME/ JE]]="Non",1,""))</f>
        <v/>
      </c>
      <c r="AO416" s="76" t="str">
        <f>IF(Tableau1[[#This Row],[Nuit JE/ VE]]="Oui",0,IF(Tableau1[[#This Row],[Nuit JE/ VE]]="Non",1,""))</f>
        <v/>
      </c>
      <c r="AP416" s="76" t="str">
        <f>IF(Tableau1[[#This Row],[Nuit
VE/ SA]]="Oui",0,IF(Tableau1[[#This Row],[Nuit
VE/ SA]]="Non",1,""))</f>
        <v/>
      </c>
      <c r="AQ416" s="76" t="str">
        <f>IF(Tableau1[[#This Row],[Nuit
SA/ DI]]="Oui",0,IF(Tableau1[[#This Row],[Nuit
SA/ DI]]="Non",1,""))</f>
        <v/>
      </c>
      <c r="AR416" s="76" t="str">
        <f>IF(Tableau1[[#This Row],[Nuit
DI/ LU]]="Oui",0,IF(Tableau1[[#This Row],[Nuit
DI/ LU]]="Non",1,""))</f>
        <v/>
      </c>
      <c r="AS416" s="76" t="str">
        <f>IF(Tableau1[[#This Row],[Type de réponse]]='Paramètre (masquer)'!$A$10,Tableau1[[#This Row],[FE]],"")</f>
        <v/>
      </c>
      <c r="AT416" s="76" t="str">
        <f>_xlfn.CONCAT(Tableau1[[#This Row],[LUN]:[DIM]])</f>
        <v/>
      </c>
      <c r="AU416" s="79"/>
      <c r="AV4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6" s="76" t="e">
        <f>Tableau1[[#This Row],[Nbre de nuits sur la période]]*Tableau1[[#This Row],[Nombre de train accédant / nuit *]]</f>
        <v>#VALUE!</v>
      </c>
      <c r="AY416" s="76" t="e">
        <f>Tableau1[[#This Row],[Uo voies - nuit]]*((59*400/1000)+5)</f>
        <v>#VALUE!</v>
      </c>
    </row>
    <row r="417" spans="1:51" ht="15.75">
      <c r="A417" s="51">
        <f t="shared" si="20"/>
        <v>404</v>
      </c>
      <c r="B417" s="85"/>
      <c r="C417" s="52" t="str">
        <f>IFERROR(VLOOKUP(Tableau1[[#This Row],[Site *
Un fichier Excel par DT]],Tableau7[[#All],[Nom de la gare]:[EIC]],5,FALSE),"")</f>
        <v/>
      </c>
      <c r="D417" s="77"/>
      <c r="E417" s="74"/>
      <c r="F417" s="74"/>
      <c r="G417" s="76"/>
      <c r="H417" s="72" t="str">
        <f>IF(Tableau1[[#This Row],[Régime d''utilisation (Quotidien ? Oui ou Non)]]="Oui","Oui","Non")</f>
        <v>Non</v>
      </c>
      <c r="I417" s="72" t="str">
        <f>IF(Tableau1[[#This Row],[Régime d''utilisation (Quotidien ? Oui ou Non)]]="Oui","Oui","Non")</f>
        <v>Non</v>
      </c>
      <c r="J417" s="72" t="str">
        <f>IF(Tableau1[[#This Row],[Régime d''utilisation (Quotidien ? Oui ou Non)]]="Oui","Oui","Non")</f>
        <v>Non</v>
      </c>
      <c r="K417" s="72" t="str">
        <f>IF(Tableau1[[#This Row],[Régime d''utilisation (Quotidien ? Oui ou Non)]]="Oui","Oui","Non")</f>
        <v>Non</v>
      </c>
      <c r="L417" s="72" t="str">
        <f>IF(Tableau1[[#This Row],[Régime d''utilisation (Quotidien ? Oui ou Non)]]="Oui","Oui","Non")</f>
        <v>Non</v>
      </c>
      <c r="M417" s="72" t="str">
        <f>IF(Tableau1[[#This Row],[Régime d''utilisation (Quotidien ? Oui ou Non)]]="Oui","Oui","Non")</f>
        <v>Non</v>
      </c>
      <c r="N417" s="72" t="str">
        <f>IF(Tableau1[[#This Row],[Régime d''utilisation (Quotidien ? Oui ou Non)]]="Oui","Oui","Non")</f>
        <v>Non</v>
      </c>
      <c r="O417" s="72" t="str">
        <f>IF(Tableau1[[#This Row],[Régime d''utilisation (Quotidien ? Oui ou Non)]]="Oui","Oui","Non")</f>
        <v>Non</v>
      </c>
      <c r="P417" s="76"/>
      <c r="Q417" s="76"/>
      <c r="R417" s="76"/>
      <c r="S417" s="52" t="str">
        <f t="shared" si="18"/>
        <v>Compris entre 00h00 et 5h00</v>
      </c>
      <c r="T417" s="76"/>
      <c r="U417" s="53" t="str">
        <f t="shared" si="19"/>
        <v>Voyageur</v>
      </c>
      <c r="V417" s="76"/>
      <c r="W417" s="76"/>
      <c r="X417" s="76"/>
      <c r="Y417" s="76"/>
      <c r="Z417" s="76"/>
      <c r="AA417" s="76"/>
      <c r="AB417" s="53">
        <f>400</f>
        <v>400</v>
      </c>
      <c r="AC417" s="78" t="str">
        <f>IF(Tableau1[[#This Row],[Type de réponse]]='Paramètre (masquer)'!$A$10,Tableau1[[#This Row],[Période de début *]],"")</f>
        <v/>
      </c>
      <c r="AD417" s="78" t="str">
        <f>IF(Tableau1[[#This Row],[Type de réponse]]='Paramètre (masquer)'!$A$10,Tableau1[[#This Row],[Période de fin *]],"")</f>
        <v/>
      </c>
      <c r="AE417" s="78" t="str">
        <f>IF(Tableau1[[#This Row],[Type de réponse]]='Paramètre (masquer)'!$A$10,Tableau1[[#This Row],[Nuit
LU/MA]],"")</f>
        <v/>
      </c>
      <c r="AF417" s="78" t="str">
        <f>IF(Tableau1[[#This Row],[Type de réponse]]='Paramètre (masquer)'!$A$10,Tableau1[[#This Row],[Nuit
MA/ME]],"")</f>
        <v/>
      </c>
      <c r="AG417" s="78" t="str">
        <f>IF(Tableau1[[#This Row],[Type de réponse]]='Paramètre (masquer)'!$A$10,Tableau1[[#This Row],[Nuit
ME/JE]],"")</f>
        <v/>
      </c>
      <c r="AH417" s="78" t="str">
        <f>IF(Tableau1[[#This Row],[Type de réponse]]='Paramètre (masquer)'!$A$10,Tableau1[[#This Row],[Nuit JE/VE]],"")</f>
        <v/>
      </c>
      <c r="AI417" s="78" t="str">
        <f>IF(Tableau1[[#This Row],[Type de réponse]]='Paramètre (masquer)'!$A$10,Tableau1[[#This Row],[Nuit
VE/SA]],"")</f>
        <v/>
      </c>
      <c r="AJ417" s="78" t="str">
        <f>IF(Tableau1[[#This Row],[Type de réponse]]='Paramètre (masquer)'!$A$10,Tableau1[[#This Row],[Nuit
SA/DI]],"")</f>
        <v/>
      </c>
      <c r="AK417" s="78" t="str">
        <f>IF(Tableau1[[#This Row],[Type de réponse]]='Paramètre (masquer)'!$A$10,Tableau1[[#This Row],[Nuit
DI/LU]],"")</f>
        <v/>
      </c>
      <c r="AL417" s="76" t="str">
        <f>IF(Tableau1[[#This Row],[Nuit
LU /MA]]="Oui",0,IF(Tableau1[[#This Row],[Nuit
LU /MA]]="Non",1,""))</f>
        <v/>
      </c>
      <c r="AM417" s="76" t="str">
        <f>IF(Tableau1[[#This Row],[Nuit
MA/ ME]]="Oui",0,IF(Tableau1[[#This Row],[Nuit
MA/ ME]]="Non",1,""))</f>
        <v/>
      </c>
      <c r="AN417" s="76" t="str">
        <f>IF(Tableau1[[#This Row],[Nuit
ME/ JE]]="Oui",0,IF(Tableau1[[#This Row],[Nuit
ME/ JE]]="Non",1,""))</f>
        <v/>
      </c>
      <c r="AO417" s="76" t="str">
        <f>IF(Tableau1[[#This Row],[Nuit JE/ VE]]="Oui",0,IF(Tableau1[[#This Row],[Nuit JE/ VE]]="Non",1,""))</f>
        <v/>
      </c>
      <c r="AP417" s="76" t="str">
        <f>IF(Tableau1[[#This Row],[Nuit
VE/ SA]]="Oui",0,IF(Tableau1[[#This Row],[Nuit
VE/ SA]]="Non",1,""))</f>
        <v/>
      </c>
      <c r="AQ417" s="76" t="str">
        <f>IF(Tableau1[[#This Row],[Nuit
SA/ DI]]="Oui",0,IF(Tableau1[[#This Row],[Nuit
SA/ DI]]="Non",1,""))</f>
        <v/>
      </c>
      <c r="AR417" s="76" t="str">
        <f>IF(Tableau1[[#This Row],[Nuit
DI/ LU]]="Oui",0,IF(Tableau1[[#This Row],[Nuit
DI/ LU]]="Non",1,""))</f>
        <v/>
      </c>
      <c r="AS417" s="76" t="str">
        <f>IF(Tableau1[[#This Row],[Type de réponse]]='Paramètre (masquer)'!$A$10,Tableau1[[#This Row],[FE]],"")</f>
        <v/>
      </c>
      <c r="AT417" s="76" t="str">
        <f>_xlfn.CONCAT(Tableau1[[#This Row],[LUN]:[DIM]])</f>
        <v/>
      </c>
      <c r="AU417" s="79"/>
      <c r="AV4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7" s="76" t="e">
        <f>Tableau1[[#This Row],[Nbre de nuits sur la période]]*Tableau1[[#This Row],[Nombre de train accédant / nuit *]]</f>
        <v>#VALUE!</v>
      </c>
      <c r="AY417" s="76" t="e">
        <f>Tableau1[[#This Row],[Uo voies - nuit]]*((59*400/1000)+5)</f>
        <v>#VALUE!</v>
      </c>
    </row>
    <row r="418" spans="1:51" ht="15.75">
      <c r="A418" s="51">
        <f t="shared" si="20"/>
        <v>405</v>
      </c>
      <c r="B418" s="85"/>
      <c r="C418" s="52" t="str">
        <f>IFERROR(VLOOKUP(Tableau1[[#This Row],[Site *
Un fichier Excel par DT]],Tableau7[[#All],[Nom de la gare]:[EIC]],5,FALSE),"")</f>
        <v/>
      </c>
      <c r="D418" s="77"/>
      <c r="E418" s="74"/>
      <c r="F418" s="74"/>
      <c r="G418" s="76"/>
      <c r="H418" s="72" t="str">
        <f>IF(Tableau1[[#This Row],[Régime d''utilisation (Quotidien ? Oui ou Non)]]="Oui","Oui","Non")</f>
        <v>Non</v>
      </c>
      <c r="I418" s="72" t="str">
        <f>IF(Tableau1[[#This Row],[Régime d''utilisation (Quotidien ? Oui ou Non)]]="Oui","Oui","Non")</f>
        <v>Non</v>
      </c>
      <c r="J418" s="72" t="str">
        <f>IF(Tableau1[[#This Row],[Régime d''utilisation (Quotidien ? Oui ou Non)]]="Oui","Oui","Non")</f>
        <v>Non</v>
      </c>
      <c r="K418" s="72" t="str">
        <f>IF(Tableau1[[#This Row],[Régime d''utilisation (Quotidien ? Oui ou Non)]]="Oui","Oui","Non")</f>
        <v>Non</v>
      </c>
      <c r="L418" s="72" t="str">
        <f>IF(Tableau1[[#This Row],[Régime d''utilisation (Quotidien ? Oui ou Non)]]="Oui","Oui","Non")</f>
        <v>Non</v>
      </c>
      <c r="M418" s="72" t="str">
        <f>IF(Tableau1[[#This Row],[Régime d''utilisation (Quotidien ? Oui ou Non)]]="Oui","Oui","Non")</f>
        <v>Non</v>
      </c>
      <c r="N418" s="72" t="str">
        <f>IF(Tableau1[[#This Row],[Régime d''utilisation (Quotidien ? Oui ou Non)]]="Oui","Oui","Non")</f>
        <v>Non</v>
      </c>
      <c r="O418" s="72" t="str">
        <f>IF(Tableau1[[#This Row],[Régime d''utilisation (Quotidien ? Oui ou Non)]]="Oui","Oui","Non")</f>
        <v>Non</v>
      </c>
      <c r="P418" s="76"/>
      <c r="Q418" s="76"/>
      <c r="R418" s="76"/>
      <c r="S418" s="52" t="str">
        <f t="shared" si="18"/>
        <v>Compris entre 00h00 et 5h00</v>
      </c>
      <c r="T418" s="76"/>
      <c r="U418" s="53" t="str">
        <f t="shared" si="19"/>
        <v>Voyageur</v>
      </c>
      <c r="V418" s="76"/>
      <c r="W418" s="76"/>
      <c r="X418" s="76"/>
      <c r="Y418" s="76"/>
      <c r="Z418" s="76"/>
      <c r="AA418" s="76"/>
      <c r="AB418" s="53">
        <f>400</f>
        <v>400</v>
      </c>
      <c r="AC418" s="78" t="str">
        <f>IF(Tableau1[[#This Row],[Type de réponse]]='Paramètre (masquer)'!$A$10,Tableau1[[#This Row],[Période de début *]],"")</f>
        <v/>
      </c>
      <c r="AD418" s="78" t="str">
        <f>IF(Tableau1[[#This Row],[Type de réponse]]='Paramètre (masquer)'!$A$10,Tableau1[[#This Row],[Période de fin *]],"")</f>
        <v/>
      </c>
      <c r="AE418" s="78" t="str">
        <f>IF(Tableau1[[#This Row],[Type de réponse]]='Paramètre (masquer)'!$A$10,Tableau1[[#This Row],[Nuit
LU/MA]],"")</f>
        <v/>
      </c>
      <c r="AF418" s="78" t="str">
        <f>IF(Tableau1[[#This Row],[Type de réponse]]='Paramètre (masquer)'!$A$10,Tableau1[[#This Row],[Nuit
MA/ME]],"")</f>
        <v/>
      </c>
      <c r="AG418" s="78" t="str">
        <f>IF(Tableau1[[#This Row],[Type de réponse]]='Paramètre (masquer)'!$A$10,Tableau1[[#This Row],[Nuit
ME/JE]],"")</f>
        <v/>
      </c>
      <c r="AH418" s="78" t="str">
        <f>IF(Tableau1[[#This Row],[Type de réponse]]='Paramètre (masquer)'!$A$10,Tableau1[[#This Row],[Nuit JE/VE]],"")</f>
        <v/>
      </c>
      <c r="AI418" s="78" t="str">
        <f>IF(Tableau1[[#This Row],[Type de réponse]]='Paramètre (masquer)'!$A$10,Tableau1[[#This Row],[Nuit
VE/SA]],"")</f>
        <v/>
      </c>
      <c r="AJ418" s="78" t="str">
        <f>IF(Tableau1[[#This Row],[Type de réponse]]='Paramètre (masquer)'!$A$10,Tableau1[[#This Row],[Nuit
SA/DI]],"")</f>
        <v/>
      </c>
      <c r="AK418" s="78" t="str">
        <f>IF(Tableau1[[#This Row],[Type de réponse]]='Paramètre (masquer)'!$A$10,Tableau1[[#This Row],[Nuit
DI/LU]],"")</f>
        <v/>
      </c>
      <c r="AL418" s="76" t="str">
        <f>IF(Tableau1[[#This Row],[Nuit
LU /MA]]="Oui",0,IF(Tableau1[[#This Row],[Nuit
LU /MA]]="Non",1,""))</f>
        <v/>
      </c>
      <c r="AM418" s="76" t="str">
        <f>IF(Tableau1[[#This Row],[Nuit
MA/ ME]]="Oui",0,IF(Tableau1[[#This Row],[Nuit
MA/ ME]]="Non",1,""))</f>
        <v/>
      </c>
      <c r="AN418" s="76" t="str">
        <f>IF(Tableau1[[#This Row],[Nuit
ME/ JE]]="Oui",0,IF(Tableau1[[#This Row],[Nuit
ME/ JE]]="Non",1,""))</f>
        <v/>
      </c>
      <c r="AO418" s="76" t="str">
        <f>IF(Tableau1[[#This Row],[Nuit JE/ VE]]="Oui",0,IF(Tableau1[[#This Row],[Nuit JE/ VE]]="Non",1,""))</f>
        <v/>
      </c>
      <c r="AP418" s="76" t="str">
        <f>IF(Tableau1[[#This Row],[Nuit
VE/ SA]]="Oui",0,IF(Tableau1[[#This Row],[Nuit
VE/ SA]]="Non",1,""))</f>
        <v/>
      </c>
      <c r="AQ418" s="76" t="str">
        <f>IF(Tableau1[[#This Row],[Nuit
SA/ DI]]="Oui",0,IF(Tableau1[[#This Row],[Nuit
SA/ DI]]="Non",1,""))</f>
        <v/>
      </c>
      <c r="AR418" s="76" t="str">
        <f>IF(Tableau1[[#This Row],[Nuit
DI/ LU]]="Oui",0,IF(Tableau1[[#This Row],[Nuit
DI/ LU]]="Non",1,""))</f>
        <v/>
      </c>
      <c r="AS418" s="76" t="str">
        <f>IF(Tableau1[[#This Row],[Type de réponse]]='Paramètre (masquer)'!$A$10,Tableau1[[#This Row],[FE]],"")</f>
        <v/>
      </c>
      <c r="AT418" s="76" t="str">
        <f>_xlfn.CONCAT(Tableau1[[#This Row],[LUN]:[DIM]])</f>
        <v/>
      </c>
      <c r="AU418" s="79"/>
      <c r="AV4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8" s="76" t="e">
        <f>Tableau1[[#This Row],[Nbre de nuits sur la période]]*Tableau1[[#This Row],[Nombre de train accédant / nuit *]]</f>
        <v>#VALUE!</v>
      </c>
      <c r="AY418" s="76" t="e">
        <f>Tableau1[[#This Row],[Uo voies - nuit]]*((59*400/1000)+5)</f>
        <v>#VALUE!</v>
      </c>
    </row>
    <row r="419" spans="1:51" ht="15.75">
      <c r="A419" s="51">
        <f t="shared" si="20"/>
        <v>406</v>
      </c>
      <c r="B419" s="85"/>
      <c r="C419" s="52" t="str">
        <f>IFERROR(VLOOKUP(Tableau1[[#This Row],[Site *
Un fichier Excel par DT]],Tableau7[[#All],[Nom de la gare]:[EIC]],5,FALSE),"")</f>
        <v/>
      </c>
      <c r="D419" s="77"/>
      <c r="E419" s="74"/>
      <c r="F419" s="74"/>
      <c r="G419" s="76"/>
      <c r="H419" s="72" t="str">
        <f>IF(Tableau1[[#This Row],[Régime d''utilisation (Quotidien ? Oui ou Non)]]="Oui","Oui","Non")</f>
        <v>Non</v>
      </c>
      <c r="I419" s="72" t="str">
        <f>IF(Tableau1[[#This Row],[Régime d''utilisation (Quotidien ? Oui ou Non)]]="Oui","Oui","Non")</f>
        <v>Non</v>
      </c>
      <c r="J419" s="72" t="str">
        <f>IF(Tableau1[[#This Row],[Régime d''utilisation (Quotidien ? Oui ou Non)]]="Oui","Oui","Non")</f>
        <v>Non</v>
      </c>
      <c r="K419" s="72" t="str">
        <f>IF(Tableau1[[#This Row],[Régime d''utilisation (Quotidien ? Oui ou Non)]]="Oui","Oui","Non")</f>
        <v>Non</v>
      </c>
      <c r="L419" s="72" t="str">
        <f>IF(Tableau1[[#This Row],[Régime d''utilisation (Quotidien ? Oui ou Non)]]="Oui","Oui","Non")</f>
        <v>Non</v>
      </c>
      <c r="M419" s="72" t="str">
        <f>IF(Tableau1[[#This Row],[Régime d''utilisation (Quotidien ? Oui ou Non)]]="Oui","Oui","Non")</f>
        <v>Non</v>
      </c>
      <c r="N419" s="72" t="str">
        <f>IF(Tableau1[[#This Row],[Régime d''utilisation (Quotidien ? Oui ou Non)]]="Oui","Oui","Non")</f>
        <v>Non</v>
      </c>
      <c r="O419" s="72" t="str">
        <f>IF(Tableau1[[#This Row],[Régime d''utilisation (Quotidien ? Oui ou Non)]]="Oui","Oui","Non")</f>
        <v>Non</v>
      </c>
      <c r="P419" s="76"/>
      <c r="Q419" s="76"/>
      <c r="R419" s="76"/>
      <c r="S419" s="52" t="str">
        <f t="shared" si="18"/>
        <v>Compris entre 00h00 et 5h00</v>
      </c>
      <c r="T419" s="76"/>
      <c r="U419" s="53" t="str">
        <f t="shared" si="19"/>
        <v>Voyageur</v>
      </c>
      <c r="V419" s="76"/>
      <c r="W419" s="76"/>
      <c r="X419" s="76"/>
      <c r="Y419" s="76"/>
      <c r="Z419" s="76"/>
      <c r="AA419" s="76"/>
      <c r="AB419" s="53">
        <f>400</f>
        <v>400</v>
      </c>
      <c r="AC419" s="78" t="str">
        <f>IF(Tableau1[[#This Row],[Type de réponse]]='Paramètre (masquer)'!$A$10,Tableau1[[#This Row],[Période de début *]],"")</f>
        <v/>
      </c>
      <c r="AD419" s="78" t="str">
        <f>IF(Tableau1[[#This Row],[Type de réponse]]='Paramètre (masquer)'!$A$10,Tableau1[[#This Row],[Période de fin *]],"")</f>
        <v/>
      </c>
      <c r="AE419" s="78" t="str">
        <f>IF(Tableau1[[#This Row],[Type de réponse]]='Paramètre (masquer)'!$A$10,Tableau1[[#This Row],[Nuit
LU/MA]],"")</f>
        <v/>
      </c>
      <c r="AF419" s="78" t="str">
        <f>IF(Tableau1[[#This Row],[Type de réponse]]='Paramètre (masquer)'!$A$10,Tableau1[[#This Row],[Nuit
MA/ME]],"")</f>
        <v/>
      </c>
      <c r="AG419" s="78" t="str">
        <f>IF(Tableau1[[#This Row],[Type de réponse]]='Paramètre (masquer)'!$A$10,Tableau1[[#This Row],[Nuit
ME/JE]],"")</f>
        <v/>
      </c>
      <c r="AH419" s="78" t="str">
        <f>IF(Tableau1[[#This Row],[Type de réponse]]='Paramètre (masquer)'!$A$10,Tableau1[[#This Row],[Nuit JE/VE]],"")</f>
        <v/>
      </c>
      <c r="AI419" s="78" t="str">
        <f>IF(Tableau1[[#This Row],[Type de réponse]]='Paramètre (masquer)'!$A$10,Tableau1[[#This Row],[Nuit
VE/SA]],"")</f>
        <v/>
      </c>
      <c r="AJ419" s="78" t="str">
        <f>IF(Tableau1[[#This Row],[Type de réponse]]='Paramètre (masquer)'!$A$10,Tableau1[[#This Row],[Nuit
SA/DI]],"")</f>
        <v/>
      </c>
      <c r="AK419" s="78" t="str">
        <f>IF(Tableau1[[#This Row],[Type de réponse]]='Paramètre (masquer)'!$A$10,Tableau1[[#This Row],[Nuit
DI/LU]],"")</f>
        <v/>
      </c>
      <c r="AL419" s="76" t="str">
        <f>IF(Tableau1[[#This Row],[Nuit
LU /MA]]="Oui",0,IF(Tableau1[[#This Row],[Nuit
LU /MA]]="Non",1,""))</f>
        <v/>
      </c>
      <c r="AM419" s="76" t="str">
        <f>IF(Tableau1[[#This Row],[Nuit
MA/ ME]]="Oui",0,IF(Tableau1[[#This Row],[Nuit
MA/ ME]]="Non",1,""))</f>
        <v/>
      </c>
      <c r="AN419" s="76" t="str">
        <f>IF(Tableau1[[#This Row],[Nuit
ME/ JE]]="Oui",0,IF(Tableau1[[#This Row],[Nuit
ME/ JE]]="Non",1,""))</f>
        <v/>
      </c>
      <c r="AO419" s="76" t="str">
        <f>IF(Tableau1[[#This Row],[Nuit JE/ VE]]="Oui",0,IF(Tableau1[[#This Row],[Nuit JE/ VE]]="Non",1,""))</f>
        <v/>
      </c>
      <c r="AP419" s="76" t="str">
        <f>IF(Tableau1[[#This Row],[Nuit
VE/ SA]]="Oui",0,IF(Tableau1[[#This Row],[Nuit
VE/ SA]]="Non",1,""))</f>
        <v/>
      </c>
      <c r="AQ419" s="76" t="str">
        <f>IF(Tableau1[[#This Row],[Nuit
SA/ DI]]="Oui",0,IF(Tableau1[[#This Row],[Nuit
SA/ DI]]="Non",1,""))</f>
        <v/>
      </c>
      <c r="AR419" s="76" t="str">
        <f>IF(Tableau1[[#This Row],[Nuit
DI/ LU]]="Oui",0,IF(Tableau1[[#This Row],[Nuit
DI/ LU]]="Non",1,""))</f>
        <v/>
      </c>
      <c r="AS419" s="76" t="str">
        <f>IF(Tableau1[[#This Row],[Type de réponse]]='Paramètre (masquer)'!$A$10,Tableau1[[#This Row],[FE]],"")</f>
        <v/>
      </c>
      <c r="AT419" s="76" t="str">
        <f>_xlfn.CONCAT(Tableau1[[#This Row],[LUN]:[DIM]])</f>
        <v/>
      </c>
      <c r="AU419" s="79"/>
      <c r="AV4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9" s="76" t="e">
        <f>Tableau1[[#This Row],[Nbre de nuits sur la période]]*Tableau1[[#This Row],[Nombre de train accédant / nuit *]]</f>
        <v>#VALUE!</v>
      </c>
      <c r="AY419" s="76" t="e">
        <f>Tableau1[[#This Row],[Uo voies - nuit]]*((59*400/1000)+5)</f>
        <v>#VALUE!</v>
      </c>
    </row>
    <row r="420" spans="1:51" ht="15.75">
      <c r="A420" s="51">
        <f t="shared" si="20"/>
        <v>407</v>
      </c>
      <c r="B420" s="85"/>
      <c r="C420" s="52" t="str">
        <f>IFERROR(VLOOKUP(Tableau1[[#This Row],[Site *
Un fichier Excel par DT]],Tableau7[[#All],[Nom de la gare]:[EIC]],5,FALSE),"")</f>
        <v/>
      </c>
      <c r="D420" s="77"/>
      <c r="E420" s="74"/>
      <c r="F420" s="74"/>
      <c r="G420" s="76"/>
      <c r="H420" s="72" t="str">
        <f>IF(Tableau1[[#This Row],[Régime d''utilisation (Quotidien ? Oui ou Non)]]="Oui","Oui","Non")</f>
        <v>Non</v>
      </c>
      <c r="I420" s="72" t="str">
        <f>IF(Tableau1[[#This Row],[Régime d''utilisation (Quotidien ? Oui ou Non)]]="Oui","Oui","Non")</f>
        <v>Non</v>
      </c>
      <c r="J420" s="72" t="str">
        <f>IF(Tableau1[[#This Row],[Régime d''utilisation (Quotidien ? Oui ou Non)]]="Oui","Oui","Non")</f>
        <v>Non</v>
      </c>
      <c r="K420" s="72" t="str">
        <f>IF(Tableau1[[#This Row],[Régime d''utilisation (Quotidien ? Oui ou Non)]]="Oui","Oui","Non")</f>
        <v>Non</v>
      </c>
      <c r="L420" s="72" t="str">
        <f>IF(Tableau1[[#This Row],[Régime d''utilisation (Quotidien ? Oui ou Non)]]="Oui","Oui","Non")</f>
        <v>Non</v>
      </c>
      <c r="M420" s="72" t="str">
        <f>IF(Tableau1[[#This Row],[Régime d''utilisation (Quotidien ? Oui ou Non)]]="Oui","Oui","Non")</f>
        <v>Non</v>
      </c>
      <c r="N420" s="72" t="str">
        <f>IF(Tableau1[[#This Row],[Régime d''utilisation (Quotidien ? Oui ou Non)]]="Oui","Oui","Non")</f>
        <v>Non</v>
      </c>
      <c r="O420" s="72" t="str">
        <f>IF(Tableau1[[#This Row],[Régime d''utilisation (Quotidien ? Oui ou Non)]]="Oui","Oui","Non")</f>
        <v>Non</v>
      </c>
      <c r="P420" s="76"/>
      <c r="Q420" s="76"/>
      <c r="R420" s="76"/>
      <c r="S420" s="52" t="str">
        <f t="shared" si="18"/>
        <v>Compris entre 00h00 et 5h00</v>
      </c>
      <c r="T420" s="76"/>
      <c r="U420" s="53" t="str">
        <f t="shared" si="19"/>
        <v>Voyageur</v>
      </c>
      <c r="V420" s="76"/>
      <c r="W420" s="76"/>
      <c r="X420" s="76"/>
      <c r="Y420" s="76"/>
      <c r="Z420" s="76"/>
      <c r="AA420" s="76"/>
      <c r="AB420" s="53">
        <f>400</f>
        <v>400</v>
      </c>
      <c r="AC420" s="78" t="str">
        <f>IF(Tableau1[[#This Row],[Type de réponse]]='Paramètre (masquer)'!$A$10,Tableau1[[#This Row],[Période de début *]],"")</f>
        <v/>
      </c>
      <c r="AD420" s="78" t="str">
        <f>IF(Tableau1[[#This Row],[Type de réponse]]='Paramètre (masquer)'!$A$10,Tableau1[[#This Row],[Période de fin *]],"")</f>
        <v/>
      </c>
      <c r="AE420" s="78" t="str">
        <f>IF(Tableau1[[#This Row],[Type de réponse]]='Paramètre (masquer)'!$A$10,Tableau1[[#This Row],[Nuit
LU/MA]],"")</f>
        <v/>
      </c>
      <c r="AF420" s="78" t="str">
        <f>IF(Tableau1[[#This Row],[Type de réponse]]='Paramètre (masquer)'!$A$10,Tableau1[[#This Row],[Nuit
MA/ME]],"")</f>
        <v/>
      </c>
      <c r="AG420" s="78" t="str">
        <f>IF(Tableau1[[#This Row],[Type de réponse]]='Paramètre (masquer)'!$A$10,Tableau1[[#This Row],[Nuit
ME/JE]],"")</f>
        <v/>
      </c>
      <c r="AH420" s="78" t="str">
        <f>IF(Tableau1[[#This Row],[Type de réponse]]='Paramètre (masquer)'!$A$10,Tableau1[[#This Row],[Nuit JE/VE]],"")</f>
        <v/>
      </c>
      <c r="AI420" s="78" t="str">
        <f>IF(Tableau1[[#This Row],[Type de réponse]]='Paramètre (masquer)'!$A$10,Tableau1[[#This Row],[Nuit
VE/SA]],"")</f>
        <v/>
      </c>
      <c r="AJ420" s="78" t="str">
        <f>IF(Tableau1[[#This Row],[Type de réponse]]='Paramètre (masquer)'!$A$10,Tableau1[[#This Row],[Nuit
SA/DI]],"")</f>
        <v/>
      </c>
      <c r="AK420" s="78" t="str">
        <f>IF(Tableau1[[#This Row],[Type de réponse]]='Paramètre (masquer)'!$A$10,Tableau1[[#This Row],[Nuit
DI/LU]],"")</f>
        <v/>
      </c>
      <c r="AL420" s="76" t="str">
        <f>IF(Tableau1[[#This Row],[Nuit
LU /MA]]="Oui",0,IF(Tableau1[[#This Row],[Nuit
LU /MA]]="Non",1,""))</f>
        <v/>
      </c>
      <c r="AM420" s="76" t="str">
        <f>IF(Tableau1[[#This Row],[Nuit
MA/ ME]]="Oui",0,IF(Tableau1[[#This Row],[Nuit
MA/ ME]]="Non",1,""))</f>
        <v/>
      </c>
      <c r="AN420" s="76" t="str">
        <f>IF(Tableau1[[#This Row],[Nuit
ME/ JE]]="Oui",0,IF(Tableau1[[#This Row],[Nuit
ME/ JE]]="Non",1,""))</f>
        <v/>
      </c>
      <c r="AO420" s="76" t="str">
        <f>IF(Tableau1[[#This Row],[Nuit JE/ VE]]="Oui",0,IF(Tableau1[[#This Row],[Nuit JE/ VE]]="Non",1,""))</f>
        <v/>
      </c>
      <c r="AP420" s="76" t="str">
        <f>IF(Tableau1[[#This Row],[Nuit
VE/ SA]]="Oui",0,IF(Tableau1[[#This Row],[Nuit
VE/ SA]]="Non",1,""))</f>
        <v/>
      </c>
      <c r="AQ420" s="76" t="str">
        <f>IF(Tableau1[[#This Row],[Nuit
SA/ DI]]="Oui",0,IF(Tableau1[[#This Row],[Nuit
SA/ DI]]="Non",1,""))</f>
        <v/>
      </c>
      <c r="AR420" s="76" t="str">
        <f>IF(Tableau1[[#This Row],[Nuit
DI/ LU]]="Oui",0,IF(Tableau1[[#This Row],[Nuit
DI/ LU]]="Non",1,""))</f>
        <v/>
      </c>
      <c r="AS420" s="76" t="str">
        <f>IF(Tableau1[[#This Row],[Type de réponse]]='Paramètre (masquer)'!$A$10,Tableau1[[#This Row],[FE]],"")</f>
        <v/>
      </c>
      <c r="AT420" s="76" t="str">
        <f>_xlfn.CONCAT(Tableau1[[#This Row],[LUN]:[DIM]])</f>
        <v/>
      </c>
      <c r="AU420" s="79"/>
      <c r="AV4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0" s="76" t="e">
        <f>Tableau1[[#This Row],[Nbre de nuits sur la période]]*Tableau1[[#This Row],[Nombre de train accédant / nuit *]]</f>
        <v>#VALUE!</v>
      </c>
      <c r="AY420" s="76" t="e">
        <f>Tableau1[[#This Row],[Uo voies - nuit]]*((59*400/1000)+5)</f>
        <v>#VALUE!</v>
      </c>
    </row>
    <row r="421" spans="1:51" ht="15.75">
      <c r="A421" s="51">
        <f t="shared" si="20"/>
        <v>408</v>
      </c>
      <c r="B421" s="85"/>
      <c r="C421" s="52" t="str">
        <f>IFERROR(VLOOKUP(Tableau1[[#This Row],[Site *
Un fichier Excel par DT]],Tableau7[[#All],[Nom de la gare]:[EIC]],5,FALSE),"")</f>
        <v/>
      </c>
      <c r="D421" s="77"/>
      <c r="E421" s="74"/>
      <c r="F421" s="74"/>
      <c r="G421" s="76"/>
      <c r="H421" s="72" t="str">
        <f>IF(Tableau1[[#This Row],[Régime d''utilisation (Quotidien ? Oui ou Non)]]="Oui","Oui","Non")</f>
        <v>Non</v>
      </c>
      <c r="I421" s="72" t="str">
        <f>IF(Tableau1[[#This Row],[Régime d''utilisation (Quotidien ? Oui ou Non)]]="Oui","Oui","Non")</f>
        <v>Non</v>
      </c>
      <c r="J421" s="72" t="str">
        <f>IF(Tableau1[[#This Row],[Régime d''utilisation (Quotidien ? Oui ou Non)]]="Oui","Oui","Non")</f>
        <v>Non</v>
      </c>
      <c r="K421" s="72" t="str">
        <f>IF(Tableau1[[#This Row],[Régime d''utilisation (Quotidien ? Oui ou Non)]]="Oui","Oui","Non")</f>
        <v>Non</v>
      </c>
      <c r="L421" s="72" t="str">
        <f>IF(Tableau1[[#This Row],[Régime d''utilisation (Quotidien ? Oui ou Non)]]="Oui","Oui","Non")</f>
        <v>Non</v>
      </c>
      <c r="M421" s="72" t="str">
        <f>IF(Tableau1[[#This Row],[Régime d''utilisation (Quotidien ? Oui ou Non)]]="Oui","Oui","Non")</f>
        <v>Non</v>
      </c>
      <c r="N421" s="72" t="str">
        <f>IF(Tableau1[[#This Row],[Régime d''utilisation (Quotidien ? Oui ou Non)]]="Oui","Oui","Non")</f>
        <v>Non</v>
      </c>
      <c r="O421" s="72" t="str">
        <f>IF(Tableau1[[#This Row],[Régime d''utilisation (Quotidien ? Oui ou Non)]]="Oui","Oui","Non")</f>
        <v>Non</v>
      </c>
      <c r="P421" s="76"/>
      <c r="Q421" s="76"/>
      <c r="R421" s="76"/>
      <c r="S421" s="52" t="str">
        <f t="shared" si="18"/>
        <v>Compris entre 00h00 et 5h00</v>
      </c>
      <c r="T421" s="76"/>
      <c r="U421" s="53" t="str">
        <f t="shared" si="19"/>
        <v>Voyageur</v>
      </c>
      <c r="V421" s="76"/>
      <c r="W421" s="76"/>
      <c r="X421" s="76"/>
      <c r="Y421" s="76"/>
      <c r="Z421" s="76"/>
      <c r="AA421" s="76"/>
      <c r="AB421" s="53">
        <f>400</f>
        <v>400</v>
      </c>
      <c r="AC421" s="78" t="str">
        <f>IF(Tableau1[[#This Row],[Type de réponse]]='Paramètre (masquer)'!$A$10,Tableau1[[#This Row],[Période de début *]],"")</f>
        <v/>
      </c>
      <c r="AD421" s="78" t="str">
        <f>IF(Tableau1[[#This Row],[Type de réponse]]='Paramètre (masquer)'!$A$10,Tableau1[[#This Row],[Période de fin *]],"")</f>
        <v/>
      </c>
      <c r="AE421" s="78" t="str">
        <f>IF(Tableau1[[#This Row],[Type de réponse]]='Paramètre (masquer)'!$A$10,Tableau1[[#This Row],[Nuit
LU/MA]],"")</f>
        <v/>
      </c>
      <c r="AF421" s="78" t="str">
        <f>IF(Tableau1[[#This Row],[Type de réponse]]='Paramètre (masquer)'!$A$10,Tableau1[[#This Row],[Nuit
MA/ME]],"")</f>
        <v/>
      </c>
      <c r="AG421" s="78" t="str">
        <f>IF(Tableau1[[#This Row],[Type de réponse]]='Paramètre (masquer)'!$A$10,Tableau1[[#This Row],[Nuit
ME/JE]],"")</f>
        <v/>
      </c>
      <c r="AH421" s="78" t="str">
        <f>IF(Tableau1[[#This Row],[Type de réponse]]='Paramètre (masquer)'!$A$10,Tableau1[[#This Row],[Nuit JE/VE]],"")</f>
        <v/>
      </c>
      <c r="AI421" s="78" t="str">
        <f>IF(Tableau1[[#This Row],[Type de réponse]]='Paramètre (masquer)'!$A$10,Tableau1[[#This Row],[Nuit
VE/SA]],"")</f>
        <v/>
      </c>
      <c r="AJ421" s="78" t="str">
        <f>IF(Tableau1[[#This Row],[Type de réponse]]='Paramètre (masquer)'!$A$10,Tableau1[[#This Row],[Nuit
SA/DI]],"")</f>
        <v/>
      </c>
      <c r="AK421" s="78" t="str">
        <f>IF(Tableau1[[#This Row],[Type de réponse]]='Paramètre (masquer)'!$A$10,Tableau1[[#This Row],[Nuit
DI/LU]],"")</f>
        <v/>
      </c>
      <c r="AL421" s="76" t="str">
        <f>IF(Tableau1[[#This Row],[Nuit
LU /MA]]="Oui",0,IF(Tableau1[[#This Row],[Nuit
LU /MA]]="Non",1,""))</f>
        <v/>
      </c>
      <c r="AM421" s="76" t="str">
        <f>IF(Tableau1[[#This Row],[Nuit
MA/ ME]]="Oui",0,IF(Tableau1[[#This Row],[Nuit
MA/ ME]]="Non",1,""))</f>
        <v/>
      </c>
      <c r="AN421" s="76" t="str">
        <f>IF(Tableau1[[#This Row],[Nuit
ME/ JE]]="Oui",0,IF(Tableau1[[#This Row],[Nuit
ME/ JE]]="Non",1,""))</f>
        <v/>
      </c>
      <c r="AO421" s="76" t="str">
        <f>IF(Tableau1[[#This Row],[Nuit JE/ VE]]="Oui",0,IF(Tableau1[[#This Row],[Nuit JE/ VE]]="Non",1,""))</f>
        <v/>
      </c>
      <c r="AP421" s="76" t="str">
        <f>IF(Tableau1[[#This Row],[Nuit
VE/ SA]]="Oui",0,IF(Tableau1[[#This Row],[Nuit
VE/ SA]]="Non",1,""))</f>
        <v/>
      </c>
      <c r="AQ421" s="76" t="str">
        <f>IF(Tableau1[[#This Row],[Nuit
SA/ DI]]="Oui",0,IF(Tableau1[[#This Row],[Nuit
SA/ DI]]="Non",1,""))</f>
        <v/>
      </c>
      <c r="AR421" s="76" t="str">
        <f>IF(Tableau1[[#This Row],[Nuit
DI/ LU]]="Oui",0,IF(Tableau1[[#This Row],[Nuit
DI/ LU]]="Non",1,""))</f>
        <v/>
      </c>
      <c r="AS421" s="76" t="str">
        <f>IF(Tableau1[[#This Row],[Type de réponse]]='Paramètre (masquer)'!$A$10,Tableau1[[#This Row],[FE]],"")</f>
        <v/>
      </c>
      <c r="AT421" s="76" t="str">
        <f>_xlfn.CONCAT(Tableau1[[#This Row],[LUN]:[DIM]])</f>
        <v/>
      </c>
      <c r="AU421" s="79"/>
      <c r="AV4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1" s="76" t="e">
        <f>Tableau1[[#This Row],[Nbre de nuits sur la période]]*Tableau1[[#This Row],[Nombre de train accédant / nuit *]]</f>
        <v>#VALUE!</v>
      </c>
      <c r="AY421" s="76" t="e">
        <f>Tableau1[[#This Row],[Uo voies - nuit]]*((59*400/1000)+5)</f>
        <v>#VALUE!</v>
      </c>
    </row>
    <row r="422" spans="1:51" ht="15.75">
      <c r="A422" s="51">
        <f t="shared" si="20"/>
        <v>409</v>
      </c>
      <c r="B422" s="85"/>
      <c r="C422" s="52" t="str">
        <f>IFERROR(VLOOKUP(Tableau1[[#This Row],[Site *
Un fichier Excel par DT]],Tableau7[[#All],[Nom de la gare]:[EIC]],5,FALSE),"")</f>
        <v/>
      </c>
      <c r="D422" s="77"/>
      <c r="E422" s="74"/>
      <c r="F422" s="74"/>
      <c r="G422" s="76"/>
      <c r="H422" s="72" t="str">
        <f>IF(Tableau1[[#This Row],[Régime d''utilisation (Quotidien ? Oui ou Non)]]="Oui","Oui","Non")</f>
        <v>Non</v>
      </c>
      <c r="I422" s="72" t="str">
        <f>IF(Tableau1[[#This Row],[Régime d''utilisation (Quotidien ? Oui ou Non)]]="Oui","Oui","Non")</f>
        <v>Non</v>
      </c>
      <c r="J422" s="72" t="str">
        <f>IF(Tableau1[[#This Row],[Régime d''utilisation (Quotidien ? Oui ou Non)]]="Oui","Oui","Non")</f>
        <v>Non</v>
      </c>
      <c r="K422" s="72" t="str">
        <f>IF(Tableau1[[#This Row],[Régime d''utilisation (Quotidien ? Oui ou Non)]]="Oui","Oui","Non")</f>
        <v>Non</v>
      </c>
      <c r="L422" s="72" t="str">
        <f>IF(Tableau1[[#This Row],[Régime d''utilisation (Quotidien ? Oui ou Non)]]="Oui","Oui","Non")</f>
        <v>Non</v>
      </c>
      <c r="M422" s="72" t="str">
        <f>IF(Tableau1[[#This Row],[Régime d''utilisation (Quotidien ? Oui ou Non)]]="Oui","Oui","Non")</f>
        <v>Non</v>
      </c>
      <c r="N422" s="72" t="str">
        <f>IF(Tableau1[[#This Row],[Régime d''utilisation (Quotidien ? Oui ou Non)]]="Oui","Oui","Non")</f>
        <v>Non</v>
      </c>
      <c r="O422" s="72" t="str">
        <f>IF(Tableau1[[#This Row],[Régime d''utilisation (Quotidien ? Oui ou Non)]]="Oui","Oui","Non")</f>
        <v>Non</v>
      </c>
      <c r="P422" s="76"/>
      <c r="Q422" s="76"/>
      <c r="R422" s="76"/>
      <c r="S422" s="52" t="str">
        <f t="shared" si="18"/>
        <v>Compris entre 00h00 et 5h00</v>
      </c>
      <c r="T422" s="76"/>
      <c r="U422" s="53" t="str">
        <f t="shared" si="19"/>
        <v>Voyageur</v>
      </c>
      <c r="V422" s="76"/>
      <c r="W422" s="76"/>
      <c r="X422" s="76"/>
      <c r="Y422" s="76"/>
      <c r="Z422" s="76"/>
      <c r="AA422" s="76"/>
      <c r="AB422" s="53">
        <f>400</f>
        <v>400</v>
      </c>
      <c r="AC422" s="78" t="str">
        <f>IF(Tableau1[[#This Row],[Type de réponse]]='Paramètre (masquer)'!$A$10,Tableau1[[#This Row],[Période de début *]],"")</f>
        <v/>
      </c>
      <c r="AD422" s="78" t="str">
        <f>IF(Tableau1[[#This Row],[Type de réponse]]='Paramètre (masquer)'!$A$10,Tableau1[[#This Row],[Période de fin *]],"")</f>
        <v/>
      </c>
      <c r="AE422" s="78" t="str">
        <f>IF(Tableau1[[#This Row],[Type de réponse]]='Paramètre (masquer)'!$A$10,Tableau1[[#This Row],[Nuit
LU/MA]],"")</f>
        <v/>
      </c>
      <c r="AF422" s="78" t="str">
        <f>IF(Tableau1[[#This Row],[Type de réponse]]='Paramètre (masquer)'!$A$10,Tableau1[[#This Row],[Nuit
MA/ME]],"")</f>
        <v/>
      </c>
      <c r="AG422" s="78" t="str">
        <f>IF(Tableau1[[#This Row],[Type de réponse]]='Paramètre (masquer)'!$A$10,Tableau1[[#This Row],[Nuit
ME/JE]],"")</f>
        <v/>
      </c>
      <c r="AH422" s="78" t="str">
        <f>IF(Tableau1[[#This Row],[Type de réponse]]='Paramètre (masquer)'!$A$10,Tableau1[[#This Row],[Nuit JE/VE]],"")</f>
        <v/>
      </c>
      <c r="AI422" s="78" t="str">
        <f>IF(Tableau1[[#This Row],[Type de réponse]]='Paramètre (masquer)'!$A$10,Tableau1[[#This Row],[Nuit
VE/SA]],"")</f>
        <v/>
      </c>
      <c r="AJ422" s="78" t="str">
        <f>IF(Tableau1[[#This Row],[Type de réponse]]='Paramètre (masquer)'!$A$10,Tableau1[[#This Row],[Nuit
SA/DI]],"")</f>
        <v/>
      </c>
      <c r="AK422" s="78" t="str">
        <f>IF(Tableau1[[#This Row],[Type de réponse]]='Paramètre (masquer)'!$A$10,Tableau1[[#This Row],[Nuit
DI/LU]],"")</f>
        <v/>
      </c>
      <c r="AL422" s="76" t="str">
        <f>IF(Tableau1[[#This Row],[Nuit
LU /MA]]="Oui",0,IF(Tableau1[[#This Row],[Nuit
LU /MA]]="Non",1,""))</f>
        <v/>
      </c>
      <c r="AM422" s="76" t="str">
        <f>IF(Tableau1[[#This Row],[Nuit
MA/ ME]]="Oui",0,IF(Tableau1[[#This Row],[Nuit
MA/ ME]]="Non",1,""))</f>
        <v/>
      </c>
      <c r="AN422" s="76" t="str">
        <f>IF(Tableau1[[#This Row],[Nuit
ME/ JE]]="Oui",0,IF(Tableau1[[#This Row],[Nuit
ME/ JE]]="Non",1,""))</f>
        <v/>
      </c>
      <c r="AO422" s="76" t="str">
        <f>IF(Tableau1[[#This Row],[Nuit JE/ VE]]="Oui",0,IF(Tableau1[[#This Row],[Nuit JE/ VE]]="Non",1,""))</f>
        <v/>
      </c>
      <c r="AP422" s="76" t="str">
        <f>IF(Tableau1[[#This Row],[Nuit
VE/ SA]]="Oui",0,IF(Tableau1[[#This Row],[Nuit
VE/ SA]]="Non",1,""))</f>
        <v/>
      </c>
      <c r="AQ422" s="76" t="str">
        <f>IF(Tableau1[[#This Row],[Nuit
SA/ DI]]="Oui",0,IF(Tableau1[[#This Row],[Nuit
SA/ DI]]="Non",1,""))</f>
        <v/>
      </c>
      <c r="AR422" s="76" t="str">
        <f>IF(Tableau1[[#This Row],[Nuit
DI/ LU]]="Oui",0,IF(Tableau1[[#This Row],[Nuit
DI/ LU]]="Non",1,""))</f>
        <v/>
      </c>
      <c r="AS422" s="76" t="str">
        <f>IF(Tableau1[[#This Row],[Type de réponse]]='Paramètre (masquer)'!$A$10,Tableau1[[#This Row],[FE]],"")</f>
        <v/>
      </c>
      <c r="AT422" s="76" t="str">
        <f>_xlfn.CONCAT(Tableau1[[#This Row],[LUN]:[DIM]])</f>
        <v/>
      </c>
      <c r="AU422" s="79"/>
      <c r="AV4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2" s="76" t="e">
        <f>Tableau1[[#This Row],[Nbre de nuits sur la période]]*Tableau1[[#This Row],[Nombre de train accédant / nuit *]]</f>
        <v>#VALUE!</v>
      </c>
      <c r="AY422" s="76" t="e">
        <f>Tableau1[[#This Row],[Uo voies - nuit]]*((59*400/1000)+5)</f>
        <v>#VALUE!</v>
      </c>
    </row>
    <row r="423" spans="1:51" ht="15.75">
      <c r="A423" s="51">
        <f t="shared" si="20"/>
        <v>410</v>
      </c>
      <c r="B423" s="85"/>
      <c r="C423" s="52" t="str">
        <f>IFERROR(VLOOKUP(Tableau1[[#This Row],[Site *
Un fichier Excel par DT]],Tableau7[[#All],[Nom de la gare]:[EIC]],5,FALSE),"")</f>
        <v/>
      </c>
      <c r="D423" s="77"/>
      <c r="E423" s="74"/>
      <c r="F423" s="74"/>
      <c r="G423" s="76"/>
      <c r="H423" s="72" t="str">
        <f>IF(Tableau1[[#This Row],[Régime d''utilisation (Quotidien ? Oui ou Non)]]="Oui","Oui","Non")</f>
        <v>Non</v>
      </c>
      <c r="I423" s="72" t="str">
        <f>IF(Tableau1[[#This Row],[Régime d''utilisation (Quotidien ? Oui ou Non)]]="Oui","Oui","Non")</f>
        <v>Non</v>
      </c>
      <c r="J423" s="72" t="str">
        <f>IF(Tableau1[[#This Row],[Régime d''utilisation (Quotidien ? Oui ou Non)]]="Oui","Oui","Non")</f>
        <v>Non</v>
      </c>
      <c r="K423" s="72" t="str">
        <f>IF(Tableau1[[#This Row],[Régime d''utilisation (Quotidien ? Oui ou Non)]]="Oui","Oui","Non")</f>
        <v>Non</v>
      </c>
      <c r="L423" s="72" t="str">
        <f>IF(Tableau1[[#This Row],[Régime d''utilisation (Quotidien ? Oui ou Non)]]="Oui","Oui","Non")</f>
        <v>Non</v>
      </c>
      <c r="M423" s="72" t="str">
        <f>IF(Tableau1[[#This Row],[Régime d''utilisation (Quotidien ? Oui ou Non)]]="Oui","Oui","Non")</f>
        <v>Non</v>
      </c>
      <c r="N423" s="72" t="str">
        <f>IF(Tableau1[[#This Row],[Régime d''utilisation (Quotidien ? Oui ou Non)]]="Oui","Oui","Non")</f>
        <v>Non</v>
      </c>
      <c r="O423" s="72" t="str">
        <f>IF(Tableau1[[#This Row],[Régime d''utilisation (Quotidien ? Oui ou Non)]]="Oui","Oui","Non")</f>
        <v>Non</v>
      </c>
      <c r="P423" s="76"/>
      <c r="Q423" s="76"/>
      <c r="R423" s="76"/>
      <c r="S423" s="52" t="str">
        <f t="shared" si="18"/>
        <v>Compris entre 00h00 et 5h00</v>
      </c>
      <c r="T423" s="76"/>
      <c r="U423" s="53" t="str">
        <f t="shared" si="19"/>
        <v>Voyageur</v>
      </c>
      <c r="V423" s="76"/>
      <c r="W423" s="76"/>
      <c r="X423" s="76"/>
      <c r="Y423" s="76"/>
      <c r="Z423" s="76"/>
      <c r="AA423" s="76"/>
      <c r="AB423" s="53">
        <f>400</f>
        <v>400</v>
      </c>
      <c r="AC423" s="78" t="str">
        <f>IF(Tableau1[[#This Row],[Type de réponse]]='Paramètre (masquer)'!$A$10,Tableau1[[#This Row],[Période de début *]],"")</f>
        <v/>
      </c>
      <c r="AD423" s="78" t="str">
        <f>IF(Tableau1[[#This Row],[Type de réponse]]='Paramètre (masquer)'!$A$10,Tableau1[[#This Row],[Période de fin *]],"")</f>
        <v/>
      </c>
      <c r="AE423" s="78" t="str">
        <f>IF(Tableau1[[#This Row],[Type de réponse]]='Paramètre (masquer)'!$A$10,Tableau1[[#This Row],[Nuit
LU/MA]],"")</f>
        <v/>
      </c>
      <c r="AF423" s="78" t="str">
        <f>IF(Tableau1[[#This Row],[Type de réponse]]='Paramètre (masquer)'!$A$10,Tableau1[[#This Row],[Nuit
MA/ME]],"")</f>
        <v/>
      </c>
      <c r="AG423" s="78" t="str">
        <f>IF(Tableau1[[#This Row],[Type de réponse]]='Paramètre (masquer)'!$A$10,Tableau1[[#This Row],[Nuit
ME/JE]],"")</f>
        <v/>
      </c>
      <c r="AH423" s="78" t="str">
        <f>IF(Tableau1[[#This Row],[Type de réponse]]='Paramètre (masquer)'!$A$10,Tableau1[[#This Row],[Nuit JE/VE]],"")</f>
        <v/>
      </c>
      <c r="AI423" s="78" t="str">
        <f>IF(Tableau1[[#This Row],[Type de réponse]]='Paramètre (masquer)'!$A$10,Tableau1[[#This Row],[Nuit
VE/SA]],"")</f>
        <v/>
      </c>
      <c r="AJ423" s="78" t="str">
        <f>IF(Tableau1[[#This Row],[Type de réponse]]='Paramètre (masquer)'!$A$10,Tableau1[[#This Row],[Nuit
SA/DI]],"")</f>
        <v/>
      </c>
      <c r="AK423" s="78" t="str">
        <f>IF(Tableau1[[#This Row],[Type de réponse]]='Paramètre (masquer)'!$A$10,Tableau1[[#This Row],[Nuit
DI/LU]],"")</f>
        <v/>
      </c>
      <c r="AL423" s="76" t="str">
        <f>IF(Tableau1[[#This Row],[Nuit
LU /MA]]="Oui",0,IF(Tableau1[[#This Row],[Nuit
LU /MA]]="Non",1,""))</f>
        <v/>
      </c>
      <c r="AM423" s="76" t="str">
        <f>IF(Tableau1[[#This Row],[Nuit
MA/ ME]]="Oui",0,IF(Tableau1[[#This Row],[Nuit
MA/ ME]]="Non",1,""))</f>
        <v/>
      </c>
      <c r="AN423" s="76" t="str">
        <f>IF(Tableau1[[#This Row],[Nuit
ME/ JE]]="Oui",0,IF(Tableau1[[#This Row],[Nuit
ME/ JE]]="Non",1,""))</f>
        <v/>
      </c>
      <c r="AO423" s="76" t="str">
        <f>IF(Tableau1[[#This Row],[Nuit JE/ VE]]="Oui",0,IF(Tableau1[[#This Row],[Nuit JE/ VE]]="Non",1,""))</f>
        <v/>
      </c>
      <c r="AP423" s="76" t="str">
        <f>IF(Tableau1[[#This Row],[Nuit
VE/ SA]]="Oui",0,IF(Tableau1[[#This Row],[Nuit
VE/ SA]]="Non",1,""))</f>
        <v/>
      </c>
      <c r="AQ423" s="76" t="str">
        <f>IF(Tableau1[[#This Row],[Nuit
SA/ DI]]="Oui",0,IF(Tableau1[[#This Row],[Nuit
SA/ DI]]="Non",1,""))</f>
        <v/>
      </c>
      <c r="AR423" s="76" t="str">
        <f>IF(Tableau1[[#This Row],[Nuit
DI/ LU]]="Oui",0,IF(Tableau1[[#This Row],[Nuit
DI/ LU]]="Non",1,""))</f>
        <v/>
      </c>
      <c r="AS423" s="76" t="str">
        <f>IF(Tableau1[[#This Row],[Type de réponse]]='Paramètre (masquer)'!$A$10,Tableau1[[#This Row],[FE]],"")</f>
        <v/>
      </c>
      <c r="AT423" s="76" t="str">
        <f>_xlfn.CONCAT(Tableau1[[#This Row],[LUN]:[DIM]])</f>
        <v/>
      </c>
      <c r="AU423" s="79"/>
      <c r="AV4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3" s="76" t="e">
        <f>Tableau1[[#This Row],[Nbre de nuits sur la période]]*Tableau1[[#This Row],[Nombre de train accédant / nuit *]]</f>
        <v>#VALUE!</v>
      </c>
      <c r="AY423" s="76" t="e">
        <f>Tableau1[[#This Row],[Uo voies - nuit]]*((59*400/1000)+5)</f>
        <v>#VALUE!</v>
      </c>
    </row>
    <row r="424" spans="1:51" ht="15.75">
      <c r="A424" s="51">
        <f t="shared" si="20"/>
        <v>411</v>
      </c>
      <c r="B424" s="85"/>
      <c r="C424" s="52" t="str">
        <f>IFERROR(VLOOKUP(Tableau1[[#This Row],[Site *
Un fichier Excel par DT]],Tableau7[[#All],[Nom de la gare]:[EIC]],5,FALSE),"")</f>
        <v/>
      </c>
      <c r="D424" s="77"/>
      <c r="E424" s="74"/>
      <c r="F424" s="74"/>
      <c r="G424" s="76"/>
      <c r="H424" s="72" t="str">
        <f>IF(Tableau1[[#This Row],[Régime d''utilisation (Quotidien ? Oui ou Non)]]="Oui","Oui","Non")</f>
        <v>Non</v>
      </c>
      <c r="I424" s="72" t="str">
        <f>IF(Tableau1[[#This Row],[Régime d''utilisation (Quotidien ? Oui ou Non)]]="Oui","Oui","Non")</f>
        <v>Non</v>
      </c>
      <c r="J424" s="72" t="str">
        <f>IF(Tableau1[[#This Row],[Régime d''utilisation (Quotidien ? Oui ou Non)]]="Oui","Oui","Non")</f>
        <v>Non</v>
      </c>
      <c r="K424" s="72" t="str">
        <f>IF(Tableau1[[#This Row],[Régime d''utilisation (Quotidien ? Oui ou Non)]]="Oui","Oui","Non")</f>
        <v>Non</v>
      </c>
      <c r="L424" s="72" t="str">
        <f>IF(Tableau1[[#This Row],[Régime d''utilisation (Quotidien ? Oui ou Non)]]="Oui","Oui","Non")</f>
        <v>Non</v>
      </c>
      <c r="M424" s="72" t="str">
        <f>IF(Tableau1[[#This Row],[Régime d''utilisation (Quotidien ? Oui ou Non)]]="Oui","Oui","Non")</f>
        <v>Non</v>
      </c>
      <c r="N424" s="72" t="str">
        <f>IF(Tableau1[[#This Row],[Régime d''utilisation (Quotidien ? Oui ou Non)]]="Oui","Oui","Non")</f>
        <v>Non</v>
      </c>
      <c r="O424" s="72" t="str">
        <f>IF(Tableau1[[#This Row],[Régime d''utilisation (Quotidien ? Oui ou Non)]]="Oui","Oui","Non")</f>
        <v>Non</v>
      </c>
      <c r="P424" s="76"/>
      <c r="Q424" s="76"/>
      <c r="R424" s="76"/>
      <c r="S424" s="52" t="str">
        <f t="shared" si="18"/>
        <v>Compris entre 00h00 et 5h00</v>
      </c>
      <c r="T424" s="76"/>
      <c r="U424" s="53" t="str">
        <f t="shared" si="19"/>
        <v>Voyageur</v>
      </c>
      <c r="V424" s="76"/>
      <c r="W424" s="76"/>
      <c r="X424" s="76"/>
      <c r="Y424" s="76"/>
      <c r="Z424" s="76"/>
      <c r="AA424" s="76"/>
      <c r="AB424" s="53">
        <f>400</f>
        <v>400</v>
      </c>
      <c r="AC424" s="78" t="str">
        <f>IF(Tableau1[[#This Row],[Type de réponse]]='Paramètre (masquer)'!$A$10,Tableau1[[#This Row],[Période de début *]],"")</f>
        <v/>
      </c>
      <c r="AD424" s="78" t="str">
        <f>IF(Tableau1[[#This Row],[Type de réponse]]='Paramètre (masquer)'!$A$10,Tableau1[[#This Row],[Période de fin *]],"")</f>
        <v/>
      </c>
      <c r="AE424" s="78" t="str">
        <f>IF(Tableau1[[#This Row],[Type de réponse]]='Paramètre (masquer)'!$A$10,Tableau1[[#This Row],[Nuit
LU/MA]],"")</f>
        <v/>
      </c>
      <c r="AF424" s="78" t="str">
        <f>IF(Tableau1[[#This Row],[Type de réponse]]='Paramètre (masquer)'!$A$10,Tableau1[[#This Row],[Nuit
MA/ME]],"")</f>
        <v/>
      </c>
      <c r="AG424" s="78" t="str">
        <f>IF(Tableau1[[#This Row],[Type de réponse]]='Paramètre (masquer)'!$A$10,Tableau1[[#This Row],[Nuit
ME/JE]],"")</f>
        <v/>
      </c>
      <c r="AH424" s="78" t="str">
        <f>IF(Tableau1[[#This Row],[Type de réponse]]='Paramètre (masquer)'!$A$10,Tableau1[[#This Row],[Nuit JE/VE]],"")</f>
        <v/>
      </c>
      <c r="AI424" s="78" t="str">
        <f>IF(Tableau1[[#This Row],[Type de réponse]]='Paramètre (masquer)'!$A$10,Tableau1[[#This Row],[Nuit
VE/SA]],"")</f>
        <v/>
      </c>
      <c r="AJ424" s="78" t="str">
        <f>IF(Tableau1[[#This Row],[Type de réponse]]='Paramètre (masquer)'!$A$10,Tableau1[[#This Row],[Nuit
SA/DI]],"")</f>
        <v/>
      </c>
      <c r="AK424" s="78" t="str">
        <f>IF(Tableau1[[#This Row],[Type de réponse]]='Paramètre (masquer)'!$A$10,Tableau1[[#This Row],[Nuit
DI/LU]],"")</f>
        <v/>
      </c>
      <c r="AL424" s="76" t="str">
        <f>IF(Tableau1[[#This Row],[Nuit
LU /MA]]="Oui",0,IF(Tableau1[[#This Row],[Nuit
LU /MA]]="Non",1,""))</f>
        <v/>
      </c>
      <c r="AM424" s="76" t="str">
        <f>IF(Tableau1[[#This Row],[Nuit
MA/ ME]]="Oui",0,IF(Tableau1[[#This Row],[Nuit
MA/ ME]]="Non",1,""))</f>
        <v/>
      </c>
      <c r="AN424" s="76" t="str">
        <f>IF(Tableau1[[#This Row],[Nuit
ME/ JE]]="Oui",0,IF(Tableau1[[#This Row],[Nuit
ME/ JE]]="Non",1,""))</f>
        <v/>
      </c>
      <c r="AO424" s="76" t="str">
        <f>IF(Tableau1[[#This Row],[Nuit JE/ VE]]="Oui",0,IF(Tableau1[[#This Row],[Nuit JE/ VE]]="Non",1,""))</f>
        <v/>
      </c>
      <c r="AP424" s="76" t="str">
        <f>IF(Tableau1[[#This Row],[Nuit
VE/ SA]]="Oui",0,IF(Tableau1[[#This Row],[Nuit
VE/ SA]]="Non",1,""))</f>
        <v/>
      </c>
      <c r="AQ424" s="76" t="str">
        <f>IF(Tableau1[[#This Row],[Nuit
SA/ DI]]="Oui",0,IF(Tableau1[[#This Row],[Nuit
SA/ DI]]="Non",1,""))</f>
        <v/>
      </c>
      <c r="AR424" s="76" t="str">
        <f>IF(Tableau1[[#This Row],[Nuit
DI/ LU]]="Oui",0,IF(Tableau1[[#This Row],[Nuit
DI/ LU]]="Non",1,""))</f>
        <v/>
      </c>
      <c r="AS424" s="76" t="str">
        <f>IF(Tableau1[[#This Row],[Type de réponse]]='Paramètre (masquer)'!$A$10,Tableau1[[#This Row],[FE]],"")</f>
        <v/>
      </c>
      <c r="AT424" s="76" t="str">
        <f>_xlfn.CONCAT(Tableau1[[#This Row],[LUN]:[DIM]])</f>
        <v/>
      </c>
      <c r="AU424" s="79"/>
      <c r="AV4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4" s="76" t="e">
        <f>Tableau1[[#This Row],[Nbre de nuits sur la période]]*Tableau1[[#This Row],[Nombre de train accédant / nuit *]]</f>
        <v>#VALUE!</v>
      </c>
      <c r="AY424" s="76" t="e">
        <f>Tableau1[[#This Row],[Uo voies - nuit]]*((59*400/1000)+5)</f>
        <v>#VALUE!</v>
      </c>
    </row>
    <row r="425" spans="1:51" ht="15.75">
      <c r="A425" s="51">
        <f t="shared" si="20"/>
        <v>412</v>
      </c>
      <c r="B425" s="85"/>
      <c r="C425" s="52" t="str">
        <f>IFERROR(VLOOKUP(Tableau1[[#This Row],[Site *
Un fichier Excel par DT]],Tableau7[[#All],[Nom de la gare]:[EIC]],5,FALSE),"")</f>
        <v/>
      </c>
      <c r="D425" s="77"/>
      <c r="E425" s="74"/>
      <c r="F425" s="74"/>
      <c r="G425" s="76"/>
      <c r="H425" s="72" t="str">
        <f>IF(Tableau1[[#This Row],[Régime d''utilisation (Quotidien ? Oui ou Non)]]="Oui","Oui","Non")</f>
        <v>Non</v>
      </c>
      <c r="I425" s="72" t="str">
        <f>IF(Tableau1[[#This Row],[Régime d''utilisation (Quotidien ? Oui ou Non)]]="Oui","Oui","Non")</f>
        <v>Non</v>
      </c>
      <c r="J425" s="72" t="str">
        <f>IF(Tableau1[[#This Row],[Régime d''utilisation (Quotidien ? Oui ou Non)]]="Oui","Oui","Non")</f>
        <v>Non</v>
      </c>
      <c r="K425" s="72" t="str">
        <f>IF(Tableau1[[#This Row],[Régime d''utilisation (Quotidien ? Oui ou Non)]]="Oui","Oui","Non")</f>
        <v>Non</v>
      </c>
      <c r="L425" s="72" t="str">
        <f>IF(Tableau1[[#This Row],[Régime d''utilisation (Quotidien ? Oui ou Non)]]="Oui","Oui","Non")</f>
        <v>Non</v>
      </c>
      <c r="M425" s="72" t="str">
        <f>IF(Tableau1[[#This Row],[Régime d''utilisation (Quotidien ? Oui ou Non)]]="Oui","Oui","Non")</f>
        <v>Non</v>
      </c>
      <c r="N425" s="72" t="str">
        <f>IF(Tableau1[[#This Row],[Régime d''utilisation (Quotidien ? Oui ou Non)]]="Oui","Oui","Non")</f>
        <v>Non</v>
      </c>
      <c r="O425" s="72" t="str">
        <f>IF(Tableau1[[#This Row],[Régime d''utilisation (Quotidien ? Oui ou Non)]]="Oui","Oui","Non")</f>
        <v>Non</v>
      </c>
      <c r="P425" s="76"/>
      <c r="Q425" s="76"/>
      <c r="R425" s="76"/>
      <c r="S425" s="52" t="str">
        <f t="shared" si="18"/>
        <v>Compris entre 00h00 et 5h00</v>
      </c>
      <c r="T425" s="76"/>
      <c r="U425" s="53" t="str">
        <f t="shared" si="19"/>
        <v>Voyageur</v>
      </c>
      <c r="V425" s="76"/>
      <c r="W425" s="76"/>
      <c r="X425" s="76"/>
      <c r="Y425" s="76"/>
      <c r="Z425" s="76"/>
      <c r="AA425" s="76"/>
      <c r="AB425" s="53">
        <f>400</f>
        <v>400</v>
      </c>
      <c r="AC425" s="78" t="str">
        <f>IF(Tableau1[[#This Row],[Type de réponse]]='Paramètre (masquer)'!$A$10,Tableau1[[#This Row],[Période de début *]],"")</f>
        <v/>
      </c>
      <c r="AD425" s="78" t="str">
        <f>IF(Tableau1[[#This Row],[Type de réponse]]='Paramètre (masquer)'!$A$10,Tableau1[[#This Row],[Période de fin *]],"")</f>
        <v/>
      </c>
      <c r="AE425" s="78" t="str">
        <f>IF(Tableau1[[#This Row],[Type de réponse]]='Paramètre (masquer)'!$A$10,Tableau1[[#This Row],[Nuit
LU/MA]],"")</f>
        <v/>
      </c>
      <c r="AF425" s="78" t="str">
        <f>IF(Tableau1[[#This Row],[Type de réponse]]='Paramètre (masquer)'!$A$10,Tableau1[[#This Row],[Nuit
MA/ME]],"")</f>
        <v/>
      </c>
      <c r="AG425" s="78" t="str">
        <f>IF(Tableau1[[#This Row],[Type de réponse]]='Paramètre (masquer)'!$A$10,Tableau1[[#This Row],[Nuit
ME/JE]],"")</f>
        <v/>
      </c>
      <c r="AH425" s="78" t="str">
        <f>IF(Tableau1[[#This Row],[Type de réponse]]='Paramètre (masquer)'!$A$10,Tableau1[[#This Row],[Nuit JE/VE]],"")</f>
        <v/>
      </c>
      <c r="AI425" s="78" t="str">
        <f>IF(Tableau1[[#This Row],[Type de réponse]]='Paramètre (masquer)'!$A$10,Tableau1[[#This Row],[Nuit
VE/SA]],"")</f>
        <v/>
      </c>
      <c r="AJ425" s="78" t="str">
        <f>IF(Tableau1[[#This Row],[Type de réponse]]='Paramètre (masquer)'!$A$10,Tableau1[[#This Row],[Nuit
SA/DI]],"")</f>
        <v/>
      </c>
      <c r="AK425" s="78" t="str">
        <f>IF(Tableau1[[#This Row],[Type de réponse]]='Paramètre (masquer)'!$A$10,Tableau1[[#This Row],[Nuit
DI/LU]],"")</f>
        <v/>
      </c>
      <c r="AL425" s="76" t="str">
        <f>IF(Tableau1[[#This Row],[Nuit
LU /MA]]="Oui",0,IF(Tableau1[[#This Row],[Nuit
LU /MA]]="Non",1,""))</f>
        <v/>
      </c>
      <c r="AM425" s="76" t="str">
        <f>IF(Tableau1[[#This Row],[Nuit
MA/ ME]]="Oui",0,IF(Tableau1[[#This Row],[Nuit
MA/ ME]]="Non",1,""))</f>
        <v/>
      </c>
      <c r="AN425" s="76" t="str">
        <f>IF(Tableau1[[#This Row],[Nuit
ME/ JE]]="Oui",0,IF(Tableau1[[#This Row],[Nuit
ME/ JE]]="Non",1,""))</f>
        <v/>
      </c>
      <c r="AO425" s="76" t="str">
        <f>IF(Tableau1[[#This Row],[Nuit JE/ VE]]="Oui",0,IF(Tableau1[[#This Row],[Nuit JE/ VE]]="Non",1,""))</f>
        <v/>
      </c>
      <c r="AP425" s="76" t="str">
        <f>IF(Tableau1[[#This Row],[Nuit
VE/ SA]]="Oui",0,IF(Tableau1[[#This Row],[Nuit
VE/ SA]]="Non",1,""))</f>
        <v/>
      </c>
      <c r="AQ425" s="76" t="str">
        <f>IF(Tableau1[[#This Row],[Nuit
SA/ DI]]="Oui",0,IF(Tableau1[[#This Row],[Nuit
SA/ DI]]="Non",1,""))</f>
        <v/>
      </c>
      <c r="AR425" s="76" t="str">
        <f>IF(Tableau1[[#This Row],[Nuit
DI/ LU]]="Oui",0,IF(Tableau1[[#This Row],[Nuit
DI/ LU]]="Non",1,""))</f>
        <v/>
      </c>
      <c r="AS425" s="76" t="str">
        <f>IF(Tableau1[[#This Row],[Type de réponse]]='Paramètre (masquer)'!$A$10,Tableau1[[#This Row],[FE]],"")</f>
        <v/>
      </c>
      <c r="AT425" s="76" t="str">
        <f>_xlfn.CONCAT(Tableau1[[#This Row],[LUN]:[DIM]])</f>
        <v/>
      </c>
      <c r="AU425" s="79"/>
      <c r="AV4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5" s="76" t="e">
        <f>Tableau1[[#This Row],[Nbre de nuits sur la période]]*Tableau1[[#This Row],[Nombre de train accédant / nuit *]]</f>
        <v>#VALUE!</v>
      </c>
      <c r="AY425" s="76" t="e">
        <f>Tableau1[[#This Row],[Uo voies - nuit]]*((59*400/1000)+5)</f>
        <v>#VALUE!</v>
      </c>
    </row>
    <row r="426" spans="1:51" ht="15.75">
      <c r="A426" s="51">
        <f t="shared" si="20"/>
        <v>413</v>
      </c>
      <c r="B426" s="85"/>
      <c r="C426" s="52" t="str">
        <f>IFERROR(VLOOKUP(Tableau1[[#This Row],[Site *
Un fichier Excel par DT]],Tableau7[[#All],[Nom de la gare]:[EIC]],5,FALSE),"")</f>
        <v/>
      </c>
      <c r="D426" s="77"/>
      <c r="E426" s="74"/>
      <c r="F426" s="74"/>
      <c r="G426" s="76"/>
      <c r="H426" s="72" t="str">
        <f>IF(Tableau1[[#This Row],[Régime d''utilisation (Quotidien ? Oui ou Non)]]="Oui","Oui","Non")</f>
        <v>Non</v>
      </c>
      <c r="I426" s="72" t="str">
        <f>IF(Tableau1[[#This Row],[Régime d''utilisation (Quotidien ? Oui ou Non)]]="Oui","Oui","Non")</f>
        <v>Non</v>
      </c>
      <c r="J426" s="72" t="str">
        <f>IF(Tableau1[[#This Row],[Régime d''utilisation (Quotidien ? Oui ou Non)]]="Oui","Oui","Non")</f>
        <v>Non</v>
      </c>
      <c r="K426" s="72" t="str">
        <f>IF(Tableau1[[#This Row],[Régime d''utilisation (Quotidien ? Oui ou Non)]]="Oui","Oui","Non")</f>
        <v>Non</v>
      </c>
      <c r="L426" s="72" t="str">
        <f>IF(Tableau1[[#This Row],[Régime d''utilisation (Quotidien ? Oui ou Non)]]="Oui","Oui","Non")</f>
        <v>Non</v>
      </c>
      <c r="M426" s="72" t="str">
        <f>IF(Tableau1[[#This Row],[Régime d''utilisation (Quotidien ? Oui ou Non)]]="Oui","Oui","Non")</f>
        <v>Non</v>
      </c>
      <c r="N426" s="72" t="str">
        <f>IF(Tableau1[[#This Row],[Régime d''utilisation (Quotidien ? Oui ou Non)]]="Oui","Oui","Non")</f>
        <v>Non</v>
      </c>
      <c r="O426" s="72" t="str">
        <f>IF(Tableau1[[#This Row],[Régime d''utilisation (Quotidien ? Oui ou Non)]]="Oui","Oui","Non")</f>
        <v>Non</v>
      </c>
      <c r="P426" s="76"/>
      <c r="Q426" s="76"/>
      <c r="R426" s="76"/>
      <c r="S426" s="52" t="str">
        <f t="shared" si="18"/>
        <v>Compris entre 00h00 et 5h00</v>
      </c>
      <c r="T426" s="76"/>
      <c r="U426" s="53" t="str">
        <f t="shared" si="19"/>
        <v>Voyageur</v>
      </c>
      <c r="V426" s="76"/>
      <c r="W426" s="76"/>
      <c r="X426" s="76"/>
      <c r="Y426" s="76"/>
      <c r="Z426" s="76"/>
      <c r="AA426" s="76"/>
      <c r="AB426" s="53">
        <f>400</f>
        <v>400</v>
      </c>
      <c r="AC426" s="78" t="str">
        <f>IF(Tableau1[[#This Row],[Type de réponse]]='Paramètre (masquer)'!$A$10,Tableau1[[#This Row],[Période de début *]],"")</f>
        <v/>
      </c>
      <c r="AD426" s="78" t="str">
        <f>IF(Tableau1[[#This Row],[Type de réponse]]='Paramètre (masquer)'!$A$10,Tableau1[[#This Row],[Période de fin *]],"")</f>
        <v/>
      </c>
      <c r="AE426" s="78" t="str">
        <f>IF(Tableau1[[#This Row],[Type de réponse]]='Paramètre (masquer)'!$A$10,Tableau1[[#This Row],[Nuit
LU/MA]],"")</f>
        <v/>
      </c>
      <c r="AF426" s="78" t="str">
        <f>IF(Tableau1[[#This Row],[Type de réponse]]='Paramètre (masquer)'!$A$10,Tableau1[[#This Row],[Nuit
MA/ME]],"")</f>
        <v/>
      </c>
      <c r="AG426" s="78" t="str">
        <f>IF(Tableau1[[#This Row],[Type de réponse]]='Paramètre (masquer)'!$A$10,Tableau1[[#This Row],[Nuit
ME/JE]],"")</f>
        <v/>
      </c>
      <c r="AH426" s="78" t="str">
        <f>IF(Tableau1[[#This Row],[Type de réponse]]='Paramètre (masquer)'!$A$10,Tableau1[[#This Row],[Nuit JE/VE]],"")</f>
        <v/>
      </c>
      <c r="AI426" s="78" t="str">
        <f>IF(Tableau1[[#This Row],[Type de réponse]]='Paramètre (masquer)'!$A$10,Tableau1[[#This Row],[Nuit
VE/SA]],"")</f>
        <v/>
      </c>
      <c r="AJ426" s="78" t="str">
        <f>IF(Tableau1[[#This Row],[Type de réponse]]='Paramètre (masquer)'!$A$10,Tableau1[[#This Row],[Nuit
SA/DI]],"")</f>
        <v/>
      </c>
      <c r="AK426" s="78" t="str">
        <f>IF(Tableau1[[#This Row],[Type de réponse]]='Paramètre (masquer)'!$A$10,Tableau1[[#This Row],[Nuit
DI/LU]],"")</f>
        <v/>
      </c>
      <c r="AL426" s="76" t="str">
        <f>IF(Tableau1[[#This Row],[Nuit
LU /MA]]="Oui",0,IF(Tableau1[[#This Row],[Nuit
LU /MA]]="Non",1,""))</f>
        <v/>
      </c>
      <c r="AM426" s="76" t="str">
        <f>IF(Tableau1[[#This Row],[Nuit
MA/ ME]]="Oui",0,IF(Tableau1[[#This Row],[Nuit
MA/ ME]]="Non",1,""))</f>
        <v/>
      </c>
      <c r="AN426" s="76" t="str">
        <f>IF(Tableau1[[#This Row],[Nuit
ME/ JE]]="Oui",0,IF(Tableau1[[#This Row],[Nuit
ME/ JE]]="Non",1,""))</f>
        <v/>
      </c>
      <c r="AO426" s="76" t="str">
        <f>IF(Tableau1[[#This Row],[Nuit JE/ VE]]="Oui",0,IF(Tableau1[[#This Row],[Nuit JE/ VE]]="Non",1,""))</f>
        <v/>
      </c>
      <c r="AP426" s="76" t="str">
        <f>IF(Tableau1[[#This Row],[Nuit
VE/ SA]]="Oui",0,IF(Tableau1[[#This Row],[Nuit
VE/ SA]]="Non",1,""))</f>
        <v/>
      </c>
      <c r="AQ426" s="76" t="str">
        <f>IF(Tableau1[[#This Row],[Nuit
SA/ DI]]="Oui",0,IF(Tableau1[[#This Row],[Nuit
SA/ DI]]="Non",1,""))</f>
        <v/>
      </c>
      <c r="AR426" s="76" t="str">
        <f>IF(Tableau1[[#This Row],[Nuit
DI/ LU]]="Oui",0,IF(Tableau1[[#This Row],[Nuit
DI/ LU]]="Non",1,""))</f>
        <v/>
      </c>
      <c r="AS426" s="76" t="str">
        <f>IF(Tableau1[[#This Row],[Type de réponse]]='Paramètre (masquer)'!$A$10,Tableau1[[#This Row],[FE]],"")</f>
        <v/>
      </c>
      <c r="AT426" s="76" t="str">
        <f>_xlfn.CONCAT(Tableau1[[#This Row],[LUN]:[DIM]])</f>
        <v/>
      </c>
      <c r="AU426" s="79"/>
      <c r="AV4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6" s="76" t="e">
        <f>Tableau1[[#This Row],[Nbre de nuits sur la période]]*Tableau1[[#This Row],[Nombre de train accédant / nuit *]]</f>
        <v>#VALUE!</v>
      </c>
      <c r="AY426" s="76" t="e">
        <f>Tableau1[[#This Row],[Uo voies - nuit]]*((59*400/1000)+5)</f>
        <v>#VALUE!</v>
      </c>
    </row>
    <row r="427" spans="1:51" ht="15.75">
      <c r="A427" s="51">
        <f t="shared" si="20"/>
        <v>414</v>
      </c>
      <c r="B427" s="85"/>
      <c r="C427" s="52" t="str">
        <f>IFERROR(VLOOKUP(Tableau1[[#This Row],[Site *
Un fichier Excel par DT]],Tableau7[[#All],[Nom de la gare]:[EIC]],5,FALSE),"")</f>
        <v/>
      </c>
      <c r="D427" s="77"/>
      <c r="E427" s="74"/>
      <c r="F427" s="74"/>
      <c r="G427" s="76"/>
      <c r="H427" s="72" t="str">
        <f>IF(Tableau1[[#This Row],[Régime d''utilisation (Quotidien ? Oui ou Non)]]="Oui","Oui","Non")</f>
        <v>Non</v>
      </c>
      <c r="I427" s="72" t="str">
        <f>IF(Tableau1[[#This Row],[Régime d''utilisation (Quotidien ? Oui ou Non)]]="Oui","Oui","Non")</f>
        <v>Non</v>
      </c>
      <c r="J427" s="72" t="str">
        <f>IF(Tableau1[[#This Row],[Régime d''utilisation (Quotidien ? Oui ou Non)]]="Oui","Oui","Non")</f>
        <v>Non</v>
      </c>
      <c r="K427" s="72" t="str">
        <f>IF(Tableau1[[#This Row],[Régime d''utilisation (Quotidien ? Oui ou Non)]]="Oui","Oui","Non")</f>
        <v>Non</v>
      </c>
      <c r="L427" s="72" t="str">
        <f>IF(Tableau1[[#This Row],[Régime d''utilisation (Quotidien ? Oui ou Non)]]="Oui","Oui","Non")</f>
        <v>Non</v>
      </c>
      <c r="M427" s="72" t="str">
        <f>IF(Tableau1[[#This Row],[Régime d''utilisation (Quotidien ? Oui ou Non)]]="Oui","Oui","Non")</f>
        <v>Non</v>
      </c>
      <c r="N427" s="72" t="str">
        <f>IF(Tableau1[[#This Row],[Régime d''utilisation (Quotidien ? Oui ou Non)]]="Oui","Oui","Non")</f>
        <v>Non</v>
      </c>
      <c r="O427" s="72" t="str">
        <f>IF(Tableau1[[#This Row],[Régime d''utilisation (Quotidien ? Oui ou Non)]]="Oui","Oui","Non")</f>
        <v>Non</v>
      </c>
      <c r="P427" s="76"/>
      <c r="Q427" s="76"/>
      <c r="R427" s="76"/>
      <c r="S427" s="52" t="str">
        <f t="shared" si="18"/>
        <v>Compris entre 00h00 et 5h00</v>
      </c>
      <c r="T427" s="76"/>
      <c r="U427" s="53" t="str">
        <f t="shared" si="19"/>
        <v>Voyageur</v>
      </c>
      <c r="V427" s="76"/>
      <c r="W427" s="76"/>
      <c r="X427" s="76"/>
      <c r="Y427" s="76"/>
      <c r="Z427" s="76"/>
      <c r="AA427" s="76"/>
      <c r="AB427" s="53">
        <f>400</f>
        <v>400</v>
      </c>
      <c r="AC427" s="78" t="str">
        <f>IF(Tableau1[[#This Row],[Type de réponse]]='Paramètre (masquer)'!$A$10,Tableau1[[#This Row],[Période de début *]],"")</f>
        <v/>
      </c>
      <c r="AD427" s="78" t="str">
        <f>IF(Tableau1[[#This Row],[Type de réponse]]='Paramètre (masquer)'!$A$10,Tableau1[[#This Row],[Période de fin *]],"")</f>
        <v/>
      </c>
      <c r="AE427" s="78" t="str">
        <f>IF(Tableau1[[#This Row],[Type de réponse]]='Paramètre (masquer)'!$A$10,Tableau1[[#This Row],[Nuit
LU/MA]],"")</f>
        <v/>
      </c>
      <c r="AF427" s="78" t="str">
        <f>IF(Tableau1[[#This Row],[Type de réponse]]='Paramètre (masquer)'!$A$10,Tableau1[[#This Row],[Nuit
MA/ME]],"")</f>
        <v/>
      </c>
      <c r="AG427" s="78" t="str">
        <f>IF(Tableau1[[#This Row],[Type de réponse]]='Paramètre (masquer)'!$A$10,Tableau1[[#This Row],[Nuit
ME/JE]],"")</f>
        <v/>
      </c>
      <c r="AH427" s="78" t="str">
        <f>IF(Tableau1[[#This Row],[Type de réponse]]='Paramètre (masquer)'!$A$10,Tableau1[[#This Row],[Nuit JE/VE]],"")</f>
        <v/>
      </c>
      <c r="AI427" s="78" t="str">
        <f>IF(Tableau1[[#This Row],[Type de réponse]]='Paramètre (masquer)'!$A$10,Tableau1[[#This Row],[Nuit
VE/SA]],"")</f>
        <v/>
      </c>
      <c r="AJ427" s="78" t="str">
        <f>IF(Tableau1[[#This Row],[Type de réponse]]='Paramètre (masquer)'!$A$10,Tableau1[[#This Row],[Nuit
SA/DI]],"")</f>
        <v/>
      </c>
      <c r="AK427" s="78" t="str">
        <f>IF(Tableau1[[#This Row],[Type de réponse]]='Paramètre (masquer)'!$A$10,Tableau1[[#This Row],[Nuit
DI/LU]],"")</f>
        <v/>
      </c>
      <c r="AL427" s="76" t="str">
        <f>IF(Tableau1[[#This Row],[Nuit
LU /MA]]="Oui",0,IF(Tableau1[[#This Row],[Nuit
LU /MA]]="Non",1,""))</f>
        <v/>
      </c>
      <c r="AM427" s="76" t="str">
        <f>IF(Tableau1[[#This Row],[Nuit
MA/ ME]]="Oui",0,IF(Tableau1[[#This Row],[Nuit
MA/ ME]]="Non",1,""))</f>
        <v/>
      </c>
      <c r="AN427" s="76" t="str">
        <f>IF(Tableau1[[#This Row],[Nuit
ME/ JE]]="Oui",0,IF(Tableau1[[#This Row],[Nuit
ME/ JE]]="Non",1,""))</f>
        <v/>
      </c>
      <c r="AO427" s="76" t="str">
        <f>IF(Tableau1[[#This Row],[Nuit JE/ VE]]="Oui",0,IF(Tableau1[[#This Row],[Nuit JE/ VE]]="Non",1,""))</f>
        <v/>
      </c>
      <c r="AP427" s="76" t="str">
        <f>IF(Tableau1[[#This Row],[Nuit
VE/ SA]]="Oui",0,IF(Tableau1[[#This Row],[Nuit
VE/ SA]]="Non",1,""))</f>
        <v/>
      </c>
      <c r="AQ427" s="76" t="str">
        <f>IF(Tableau1[[#This Row],[Nuit
SA/ DI]]="Oui",0,IF(Tableau1[[#This Row],[Nuit
SA/ DI]]="Non",1,""))</f>
        <v/>
      </c>
      <c r="AR427" s="76" t="str">
        <f>IF(Tableau1[[#This Row],[Nuit
DI/ LU]]="Oui",0,IF(Tableau1[[#This Row],[Nuit
DI/ LU]]="Non",1,""))</f>
        <v/>
      </c>
      <c r="AS427" s="76" t="str">
        <f>IF(Tableau1[[#This Row],[Type de réponse]]='Paramètre (masquer)'!$A$10,Tableau1[[#This Row],[FE]],"")</f>
        <v/>
      </c>
      <c r="AT427" s="76" t="str">
        <f>_xlfn.CONCAT(Tableau1[[#This Row],[LUN]:[DIM]])</f>
        <v/>
      </c>
      <c r="AU427" s="79"/>
      <c r="AV4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7" s="76" t="e">
        <f>Tableau1[[#This Row],[Nbre de nuits sur la période]]*Tableau1[[#This Row],[Nombre de train accédant / nuit *]]</f>
        <v>#VALUE!</v>
      </c>
      <c r="AY427" s="76" t="e">
        <f>Tableau1[[#This Row],[Uo voies - nuit]]*((59*400/1000)+5)</f>
        <v>#VALUE!</v>
      </c>
    </row>
    <row r="428" spans="1:51" ht="15.75">
      <c r="A428" s="51">
        <f t="shared" si="20"/>
        <v>415</v>
      </c>
      <c r="B428" s="85"/>
      <c r="C428" s="52" t="str">
        <f>IFERROR(VLOOKUP(Tableau1[[#This Row],[Site *
Un fichier Excel par DT]],Tableau7[[#All],[Nom de la gare]:[EIC]],5,FALSE),"")</f>
        <v/>
      </c>
      <c r="D428" s="77"/>
      <c r="E428" s="74"/>
      <c r="F428" s="74"/>
      <c r="G428" s="76"/>
      <c r="H428" s="72" t="str">
        <f>IF(Tableau1[[#This Row],[Régime d''utilisation (Quotidien ? Oui ou Non)]]="Oui","Oui","Non")</f>
        <v>Non</v>
      </c>
      <c r="I428" s="72" t="str">
        <f>IF(Tableau1[[#This Row],[Régime d''utilisation (Quotidien ? Oui ou Non)]]="Oui","Oui","Non")</f>
        <v>Non</v>
      </c>
      <c r="J428" s="72" t="str">
        <f>IF(Tableau1[[#This Row],[Régime d''utilisation (Quotidien ? Oui ou Non)]]="Oui","Oui","Non")</f>
        <v>Non</v>
      </c>
      <c r="K428" s="72" t="str">
        <f>IF(Tableau1[[#This Row],[Régime d''utilisation (Quotidien ? Oui ou Non)]]="Oui","Oui","Non")</f>
        <v>Non</v>
      </c>
      <c r="L428" s="72" t="str">
        <f>IF(Tableau1[[#This Row],[Régime d''utilisation (Quotidien ? Oui ou Non)]]="Oui","Oui","Non")</f>
        <v>Non</v>
      </c>
      <c r="M428" s="72" t="str">
        <f>IF(Tableau1[[#This Row],[Régime d''utilisation (Quotidien ? Oui ou Non)]]="Oui","Oui","Non")</f>
        <v>Non</v>
      </c>
      <c r="N428" s="72" t="str">
        <f>IF(Tableau1[[#This Row],[Régime d''utilisation (Quotidien ? Oui ou Non)]]="Oui","Oui","Non")</f>
        <v>Non</v>
      </c>
      <c r="O428" s="72" t="str">
        <f>IF(Tableau1[[#This Row],[Régime d''utilisation (Quotidien ? Oui ou Non)]]="Oui","Oui","Non")</f>
        <v>Non</v>
      </c>
      <c r="P428" s="76"/>
      <c r="Q428" s="76"/>
      <c r="R428" s="76"/>
      <c r="S428" s="52" t="str">
        <f t="shared" si="18"/>
        <v>Compris entre 00h00 et 5h00</v>
      </c>
      <c r="T428" s="76"/>
      <c r="U428" s="53" t="str">
        <f t="shared" si="19"/>
        <v>Voyageur</v>
      </c>
      <c r="V428" s="76"/>
      <c r="W428" s="76"/>
      <c r="X428" s="76"/>
      <c r="Y428" s="76"/>
      <c r="Z428" s="76"/>
      <c r="AA428" s="76"/>
      <c r="AB428" s="53">
        <f>400</f>
        <v>400</v>
      </c>
      <c r="AC428" s="78" t="str">
        <f>IF(Tableau1[[#This Row],[Type de réponse]]='Paramètre (masquer)'!$A$10,Tableau1[[#This Row],[Période de début *]],"")</f>
        <v/>
      </c>
      <c r="AD428" s="78" t="str">
        <f>IF(Tableau1[[#This Row],[Type de réponse]]='Paramètre (masquer)'!$A$10,Tableau1[[#This Row],[Période de fin *]],"")</f>
        <v/>
      </c>
      <c r="AE428" s="78" t="str">
        <f>IF(Tableau1[[#This Row],[Type de réponse]]='Paramètre (masquer)'!$A$10,Tableau1[[#This Row],[Nuit
LU/MA]],"")</f>
        <v/>
      </c>
      <c r="AF428" s="78" t="str">
        <f>IF(Tableau1[[#This Row],[Type de réponse]]='Paramètre (masquer)'!$A$10,Tableau1[[#This Row],[Nuit
MA/ME]],"")</f>
        <v/>
      </c>
      <c r="AG428" s="78" t="str">
        <f>IF(Tableau1[[#This Row],[Type de réponse]]='Paramètre (masquer)'!$A$10,Tableau1[[#This Row],[Nuit
ME/JE]],"")</f>
        <v/>
      </c>
      <c r="AH428" s="78" t="str">
        <f>IF(Tableau1[[#This Row],[Type de réponse]]='Paramètre (masquer)'!$A$10,Tableau1[[#This Row],[Nuit JE/VE]],"")</f>
        <v/>
      </c>
      <c r="AI428" s="78" t="str">
        <f>IF(Tableau1[[#This Row],[Type de réponse]]='Paramètre (masquer)'!$A$10,Tableau1[[#This Row],[Nuit
VE/SA]],"")</f>
        <v/>
      </c>
      <c r="AJ428" s="78" t="str">
        <f>IF(Tableau1[[#This Row],[Type de réponse]]='Paramètre (masquer)'!$A$10,Tableau1[[#This Row],[Nuit
SA/DI]],"")</f>
        <v/>
      </c>
      <c r="AK428" s="78" t="str">
        <f>IF(Tableau1[[#This Row],[Type de réponse]]='Paramètre (masquer)'!$A$10,Tableau1[[#This Row],[Nuit
DI/LU]],"")</f>
        <v/>
      </c>
      <c r="AL428" s="76" t="str">
        <f>IF(Tableau1[[#This Row],[Nuit
LU /MA]]="Oui",0,IF(Tableau1[[#This Row],[Nuit
LU /MA]]="Non",1,""))</f>
        <v/>
      </c>
      <c r="AM428" s="76" t="str">
        <f>IF(Tableau1[[#This Row],[Nuit
MA/ ME]]="Oui",0,IF(Tableau1[[#This Row],[Nuit
MA/ ME]]="Non",1,""))</f>
        <v/>
      </c>
      <c r="AN428" s="76" t="str">
        <f>IF(Tableau1[[#This Row],[Nuit
ME/ JE]]="Oui",0,IF(Tableau1[[#This Row],[Nuit
ME/ JE]]="Non",1,""))</f>
        <v/>
      </c>
      <c r="AO428" s="76" t="str">
        <f>IF(Tableau1[[#This Row],[Nuit JE/ VE]]="Oui",0,IF(Tableau1[[#This Row],[Nuit JE/ VE]]="Non",1,""))</f>
        <v/>
      </c>
      <c r="AP428" s="76" t="str">
        <f>IF(Tableau1[[#This Row],[Nuit
VE/ SA]]="Oui",0,IF(Tableau1[[#This Row],[Nuit
VE/ SA]]="Non",1,""))</f>
        <v/>
      </c>
      <c r="AQ428" s="76" t="str">
        <f>IF(Tableau1[[#This Row],[Nuit
SA/ DI]]="Oui",0,IF(Tableau1[[#This Row],[Nuit
SA/ DI]]="Non",1,""))</f>
        <v/>
      </c>
      <c r="AR428" s="76" t="str">
        <f>IF(Tableau1[[#This Row],[Nuit
DI/ LU]]="Oui",0,IF(Tableau1[[#This Row],[Nuit
DI/ LU]]="Non",1,""))</f>
        <v/>
      </c>
      <c r="AS428" s="76" t="str">
        <f>IF(Tableau1[[#This Row],[Type de réponse]]='Paramètre (masquer)'!$A$10,Tableau1[[#This Row],[FE]],"")</f>
        <v/>
      </c>
      <c r="AT428" s="76" t="str">
        <f>_xlfn.CONCAT(Tableau1[[#This Row],[LUN]:[DIM]])</f>
        <v/>
      </c>
      <c r="AU428" s="79"/>
      <c r="AV4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8" s="76" t="e">
        <f>Tableau1[[#This Row],[Nbre de nuits sur la période]]*Tableau1[[#This Row],[Nombre de train accédant / nuit *]]</f>
        <v>#VALUE!</v>
      </c>
      <c r="AY428" s="76" t="e">
        <f>Tableau1[[#This Row],[Uo voies - nuit]]*((59*400/1000)+5)</f>
        <v>#VALUE!</v>
      </c>
    </row>
    <row r="429" spans="1:51" ht="15.75">
      <c r="A429" s="51">
        <f t="shared" si="20"/>
        <v>416</v>
      </c>
      <c r="B429" s="85"/>
      <c r="C429" s="52" t="str">
        <f>IFERROR(VLOOKUP(Tableau1[[#This Row],[Site *
Un fichier Excel par DT]],Tableau7[[#All],[Nom de la gare]:[EIC]],5,FALSE),"")</f>
        <v/>
      </c>
      <c r="D429" s="77"/>
      <c r="E429" s="74"/>
      <c r="F429" s="74"/>
      <c r="G429" s="76"/>
      <c r="H429" s="72" t="str">
        <f>IF(Tableau1[[#This Row],[Régime d''utilisation (Quotidien ? Oui ou Non)]]="Oui","Oui","Non")</f>
        <v>Non</v>
      </c>
      <c r="I429" s="72" t="str">
        <f>IF(Tableau1[[#This Row],[Régime d''utilisation (Quotidien ? Oui ou Non)]]="Oui","Oui","Non")</f>
        <v>Non</v>
      </c>
      <c r="J429" s="72" t="str">
        <f>IF(Tableau1[[#This Row],[Régime d''utilisation (Quotidien ? Oui ou Non)]]="Oui","Oui","Non")</f>
        <v>Non</v>
      </c>
      <c r="K429" s="72" t="str">
        <f>IF(Tableau1[[#This Row],[Régime d''utilisation (Quotidien ? Oui ou Non)]]="Oui","Oui","Non")</f>
        <v>Non</v>
      </c>
      <c r="L429" s="72" t="str">
        <f>IF(Tableau1[[#This Row],[Régime d''utilisation (Quotidien ? Oui ou Non)]]="Oui","Oui","Non")</f>
        <v>Non</v>
      </c>
      <c r="M429" s="72" t="str">
        <f>IF(Tableau1[[#This Row],[Régime d''utilisation (Quotidien ? Oui ou Non)]]="Oui","Oui","Non")</f>
        <v>Non</v>
      </c>
      <c r="N429" s="72" t="str">
        <f>IF(Tableau1[[#This Row],[Régime d''utilisation (Quotidien ? Oui ou Non)]]="Oui","Oui","Non")</f>
        <v>Non</v>
      </c>
      <c r="O429" s="72" t="str">
        <f>IF(Tableau1[[#This Row],[Régime d''utilisation (Quotidien ? Oui ou Non)]]="Oui","Oui","Non")</f>
        <v>Non</v>
      </c>
      <c r="P429" s="76"/>
      <c r="Q429" s="76"/>
      <c r="R429" s="76"/>
      <c r="S429" s="52" t="str">
        <f t="shared" si="18"/>
        <v>Compris entre 00h00 et 5h00</v>
      </c>
      <c r="T429" s="76"/>
      <c r="U429" s="53" t="str">
        <f t="shared" si="19"/>
        <v>Voyageur</v>
      </c>
      <c r="V429" s="76"/>
      <c r="W429" s="76"/>
      <c r="X429" s="76"/>
      <c r="Y429" s="76"/>
      <c r="Z429" s="76"/>
      <c r="AA429" s="76"/>
      <c r="AB429" s="53">
        <f>400</f>
        <v>400</v>
      </c>
      <c r="AC429" s="78" t="str">
        <f>IF(Tableau1[[#This Row],[Type de réponse]]='Paramètre (masquer)'!$A$10,Tableau1[[#This Row],[Période de début *]],"")</f>
        <v/>
      </c>
      <c r="AD429" s="78" t="str">
        <f>IF(Tableau1[[#This Row],[Type de réponse]]='Paramètre (masquer)'!$A$10,Tableau1[[#This Row],[Période de fin *]],"")</f>
        <v/>
      </c>
      <c r="AE429" s="78" t="str">
        <f>IF(Tableau1[[#This Row],[Type de réponse]]='Paramètre (masquer)'!$A$10,Tableau1[[#This Row],[Nuit
LU/MA]],"")</f>
        <v/>
      </c>
      <c r="AF429" s="78" t="str">
        <f>IF(Tableau1[[#This Row],[Type de réponse]]='Paramètre (masquer)'!$A$10,Tableau1[[#This Row],[Nuit
MA/ME]],"")</f>
        <v/>
      </c>
      <c r="AG429" s="78" t="str">
        <f>IF(Tableau1[[#This Row],[Type de réponse]]='Paramètre (masquer)'!$A$10,Tableau1[[#This Row],[Nuit
ME/JE]],"")</f>
        <v/>
      </c>
      <c r="AH429" s="78" t="str">
        <f>IF(Tableau1[[#This Row],[Type de réponse]]='Paramètre (masquer)'!$A$10,Tableau1[[#This Row],[Nuit JE/VE]],"")</f>
        <v/>
      </c>
      <c r="AI429" s="78" t="str">
        <f>IF(Tableau1[[#This Row],[Type de réponse]]='Paramètre (masquer)'!$A$10,Tableau1[[#This Row],[Nuit
VE/SA]],"")</f>
        <v/>
      </c>
      <c r="AJ429" s="78" t="str">
        <f>IF(Tableau1[[#This Row],[Type de réponse]]='Paramètre (masquer)'!$A$10,Tableau1[[#This Row],[Nuit
SA/DI]],"")</f>
        <v/>
      </c>
      <c r="AK429" s="78" t="str">
        <f>IF(Tableau1[[#This Row],[Type de réponse]]='Paramètre (masquer)'!$A$10,Tableau1[[#This Row],[Nuit
DI/LU]],"")</f>
        <v/>
      </c>
      <c r="AL429" s="76" t="str">
        <f>IF(Tableau1[[#This Row],[Nuit
LU /MA]]="Oui",0,IF(Tableau1[[#This Row],[Nuit
LU /MA]]="Non",1,""))</f>
        <v/>
      </c>
      <c r="AM429" s="76" t="str">
        <f>IF(Tableau1[[#This Row],[Nuit
MA/ ME]]="Oui",0,IF(Tableau1[[#This Row],[Nuit
MA/ ME]]="Non",1,""))</f>
        <v/>
      </c>
      <c r="AN429" s="76" t="str">
        <f>IF(Tableau1[[#This Row],[Nuit
ME/ JE]]="Oui",0,IF(Tableau1[[#This Row],[Nuit
ME/ JE]]="Non",1,""))</f>
        <v/>
      </c>
      <c r="AO429" s="76" t="str">
        <f>IF(Tableau1[[#This Row],[Nuit JE/ VE]]="Oui",0,IF(Tableau1[[#This Row],[Nuit JE/ VE]]="Non",1,""))</f>
        <v/>
      </c>
      <c r="AP429" s="76" t="str">
        <f>IF(Tableau1[[#This Row],[Nuit
VE/ SA]]="Oui",0,IF(Tableau1[[#This Row],[Nuit
VE/ SA]]="Non",1,""))</f>
        <v/>
      </c>
      <c r="AQ429" s="76" t="str">
        <f>IF(Tableau1[[#This Row],[Nuit
SA/ DI]]="Oui",0,IF(Tableau1[[#This Row],[Nuit
SA/ DI]]="Non",1,""))</f>
        <v/>
      </c>
      <c r="AR429" s="76" t="str">
        <f>IF(Tableau1[[#This Row],[Nuit
DI/ LU]]="Oui",0,IF(Tableau1[[#This Row],[Nuit
DI/ LU]]="Non",1,""))</f>
        <v/>
      </c>
      <c r="AS429" s="76" t="str">
        <f>IF(Tableau1[[#This Row],[Type de réponse]]='Paramètre (masquer)'!$A$10,Tableau1[[#This Row],[FE]],"")</f>
        <v/>
      </c>
      <c r="AT429" s="76" t="str">
        <f>_xlfn.CONCAT(Tableau1[[#This Row],[LUN]:[DIM]])</f>
        <v/>
      </c>
      <c r="AU429" s="79"/>
      <c r="AV4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9" s="76" t="e">
        <f>Tableau1[[#This Row],[Nbre de nuits sur la période]]*Tableau1[[#This Row],[Nombre de train accédant / nuit *]]</f>
        <v>#VALUE!</v>
      </c>
      <c r="AY429" s="76" t="e">
        <f>Tableau1[[#This Row],[Uo voies - nuit]]*((59*400/1000)+5)</f>
        <v>#VALUE!</v>
      </c>
    </row>
    <row r="430" spans="1:51" ht="15.75">
      <c r="A430" s="51">
        <f t="shared" si="20"/>
        <v>417</v>
      </c>
      <c r="B430" s="85"/>
      <c r="C430" s="52" t="str">
        <f>IFERROR(VLOOKUP(Tableau1[[#This Row],[Site *
Un fichier Excel par DT]],Tableau7[[#All],[Nom de la gare]:[EIC]],5,FALSE),"")</f>
        <v/>
      </c>
      <c r="D430" s="77"/>
      <c r="E430" s="74"/>
      <c r="F430" s="74"/>
      <c r="G430" s="76"/>
      <c r="H430" s="72" t="str">
        <f>IF(Tableau1[[#This Row],[Régime d''utilisation (Quotidien ? Oui ou Non)]]="Oui","Oui","Non")</f>
        <v>Non</v>
      </c>
      <c r="I430" s="72" t="str">
        <f>IF(Tableau1[[#This Row],[Régime d''utilisation (Quotidien ? Oui ou Non)]]="Oui","Oui","Non")</f>
        <v>Non</v>
      </c>
      <c r="J430" s="72" t="str">
        <f>IF(Tableau1[[#This Row],[Régime d''utilisation (Quotidien ? Oui ou Non)]]="Oui","Oui","Non")</f>
        <v>Non</v>
      </c>
      <c r="K430" s="72" t="str">
        <f>IF(Tableau1[[#This Row],[Régime d''utilisation (Quotidien ? Oui ou Non)]]="Oui","Oui","Non")</f>
        <v>Non</v>
      </c>
      <c r="L430" s="72" t="str">
        <f>IF(Tableau1[[#This Row],[Régime d''utilisation (Quotidien ? Oui ou Non)]]="Oui","Oui","Non")</f>
        <v>Non</v>
      </c>
      <c r="M430" s="72" t="str">
        <f>IF(Tableau1[[#This Row],[Régime d''utilisation (Quotidien ? Oui ou Non)]]="Oui","Oui","Non")</f>
        <v>Non</v>
      </c>
      <c r="N430" s="72" t="str">
        <f>IF(Tableau1[[#This Row],[Régime d''utilisation (Quotidien ? Oui ou Non)]]="Oui","Oui","Non")</f>
        <v>Non</v>
      </c>
      <c r="O430" s="72" t="str">
        <f>IF(Tableau1[[#This Row],[Régime d''utilisation (Quotidien ? Oui ou Non)]]="Oui","Oui","Non")</f>
        <v>Non</v>
      </c>
      <c r="P430" s="76"/>
      <c r="Q430" s="76"/>
      <c r="R430" s="76"/>
      <c r="S430" s="52" t="str">
        <f t="shared" si="18"/>
        <v>Compris entre 00h00 et 5h00</v>
      </c>
      <c r="T430" s="76"/>
      <c r="U430" s="53" t="str">
        <f t="shared" si="19"/>
        <v>Voyageur</v>
      </c>
      <c r="V430" s="76"/>
      <c r="W430" s="76"/>
      <c r="X430" s="76"/>
      <c r="Y430" s="76"/>
      <c r="Z430" s="76"/>
      <c r="AA430" s="76"/>
      <c r="AB430" s="53">
        <f>400</f>
        <v>400</v>
      </c>
      <c r="AC430" s="78" t="str">
        <f>IF(Tableau1[[#This Row],[Type de réponse]]='Paramètre (masquer)'!$A$10,Tableau1[[#This Row],[Période de début *]],"")</f>
        <v/>
      </c>
      <c r="AD430" s="78" t="str">
        <f>IF(Tableau1[[#This Row],[Type de réponse]]='Paramètre (masquer)'!$A$10,Tableau1[[#This Row],[Période de fin *]],"")</f>
        <v/>
      </c>
      <c r="AE430" s="78" t="str">
        <f>IF(Tableau1[[#This Row],[Type de réponse]]='Paramètre (masquer)'!$A$10,Tableau1[[#This Row],[Nuit
LU/MA]],"")</f>
        <v/>
      </c>
      <c r="AF430" s="78" t="str">
        <f>IF(Tableau1[[#This Row],[Type de réponse]]='Paramètre (masquer)'!$A$10,Tableau1[[#This Row],[Nuit
MA/ME]],"")</f>
        <v/>
      </c>
      <c r="AG430" s="78" t="str">
        <f>IF(Tableau1[[#This Row],[Type de réponse]]='Paramètre (masquer)'!$A$10,Tableau1[[#This Row],[Nuit
ME/JE]],"")</f>
        <v/>
      </c>
      <c r="AH430" s="78" t="str">
        <f>IF(Tableau1[[#This Row],[Type de réponse]]='Paramètre (masquer)'!$A$10,Tableau1[[#This Row],[Nuit JE/VE]],"")</f>
        <v/>
      </c>
      <c r="AI430" s="78" t="str">
        <f>IF(Tableau1[[#This Row],[Type de réponse]]='Paramètre (masquer)'!$A$10,Tableau1[[#This Row],[Nuit
VE/SA]],"")</f>
        <v/>
      </c>
      <c r="AJ430" s="78" t="str">
        <f>IF(Tableau1[[#This Row],[Type de réponse]]='Paramètre (masquer)'!$A$10,Tableau1[[#This Row],[Nuit
SA/DI]],"")</f>
        <v/>
      </c>
      <c r="AK430" s="78" t="str">
        <f>IF(Tableau1[[#This Row],[Type de réponse]]='Paramètre (masquer)'!$A$10,Tableau1[[#This Row],[Nuit
DI/LU]],"")</f>
        <v/>
      </c>
      <c r="AL430" s="76" t="str">
        <f>IF(Tableau1[[#This Row],[Nuit
LU /MA]]="Oui",0,IF(Tableau1[[#This Row],[Nuit
LU /MA]]="Non",1,""))</f>
        <v/>
      </c>
      <c r="AM430" s="76" t="str">
        <f>IF(Tableau1[[#This Row],[Nuit
MA/ ME]]="Oui",0,IF(Tableau1[[#This Row],[Nuit
MA/ ME]]="Non",1,""))</f>
        <v/>
      </c>
      <c r="AN430" s="76" t="str">
        <f>IF(Tableau1[[#This Row],[Nuit
ME/ JE]]="Oui",0,IF(Tableau1[[#This Row],[Nuit
ME/ JE]]="Non",1,""))</f>
        <v/>
      </c>
      <c r="AO430" s="76" t="str">
        <f>IF(Tableau1[[#This Row],[Nuit JE/ VE]]="Oui",0,IF(Tableau1[[#This Row],[Nuit JE/ VE]]="Non",1,""))</f>
        <v/>
      </c>
      <c r="AP430" s="76" t="str">
        <f>IF(Tableau1[[#This Row],[Nuit
VE/ SA]]="Oui",0,IF(Tableau1[[#This Row],[Nuit
VE/ SA]]="Non",1,""))</f>
        <v/>
      </c>
      <c r="AQ430" s="76" t="str">
        <f>IF(Tableau1[[#This Row],[Nuit
SA/ DI]]="Oui",0,IF(Tableau1[[#This Row],[Nuit
SA/ DI]]="Non",1,""))</f>
        <v/>
      </c>
      <c r="AR430" s="76" t="str">
        <f>IF(Tableau1[[#This Row],[Nuit
DI/ LU]]="Oui",0,IF(Tableau1[[#This Row],[Nuit
DI/ LU]]="Non",1,""))</f>
        <v/>
      </c>
      <c r="AS430" s="76" t="str">
        <f>IF(Tableau1[[#This Row],[Type de réponse]]='Paramètre (masquer)'!$A$10,Tableau1[[#This Row],[FE]],"")</f>
        <v/>
      </c>
      <c r="AT430" s="76" t="str">
        <f>_xlfn.CONCAT(Tableau1[[#This Row],[LUN]:[DIM]])</f>
        <v/>
      </c>
      <c r="AU430" s="79"/>
      <c r="AV4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0" s="76" t="e">
        <f>Tableau1[[#This Row],[Nbre de nuits sur la période]]*Tableau1[[#This Row],[Nombre de train accédant / nuit *]]</f>
        <v>#VALUE!</v>
      </c>
      <c r="AY430" s="76" t="e">
        <f>Tableau1[[#This Row],[Uo voies - nuit]]*((59*400/1000)+5)</f>
        <v>#VALUE!</v>
      </c>
    </row>
    <row r="431" spans="1:51" ht="15.75">
      <c r="A431" s="51">
        <f t="shared" si="20"/>
        <v>418</v>
      </c>
      <c r="B431" s="85"/>
      <c r="C431" s="52" t="str">
        <f>IFERROR(VLOOKUP(Tableau1[[#This Row],[Site *
Un fichier Excel par DT]],Tableau7[[#All],[Nom de la gare]:[EIC]],5,FALSE),"")</f>
        <v/>
      </c>
      <c r="D431" s="77"/>
      <c r="E431" s="74"/>
      <c r="F431" s="74"/>
      <c r="G431" s="76"/>
      <c r="H431" s="72" t="str">
        <f>IF(Tableau1[[#This Row],[Régime d''utilisation (Quotidien ? Oui ou Non)]]="Oui","Oui","Non")</f>
        <v>Non</v>
      </c>
      <c r="I431" s="72" t="str">
        <f>IF(Tableau1[[#This Row],[Régime d''utilisation (Quotidien ? Oui ou Non)]]="Oui","Oui","Non")</f>
        <v>Non</v>
      </c>
      <c r="J431" s="72" t="str">
        <f>IF(Tableau1[[#This Row],[Régime d''utilisation (Quotidien ? Oui ou Non)]]="Oui","Oui","Non")</f>
        <v>Non</v>
      </c>
      <c r="K431" s="72" t="str">
        <f>IF(Tableau1[[#This Row],[Régime d''utilisation (Quotidien ? Oui ou Non)]]="Oui","Oui","Non")</f>
        <v>Non</v>
      </c>
      <c r="L431" s="72" t="str">
        <f>IF(Tableau1[[#This Row],[Régime d''utilisation (Quotidien ? Oui ou Non)]]="Oui","Oui","Non")</f>
        <v>Non</v>
      </c>
      <c r="M431" s="72" t="str">
        <f>IF(Tableau1[[#This Row],[Régime d''utilisation (Quotidien ? Oui ou Non)]]="Oui","Oui","Non")</f>
        <v>Non</v>
      </c>
      <c r="N431" s="72" t="str">
        <f>IF(Tableau1[[#This Row],[Régime d''utilisation (Quotidien ? Oui ou Non)]]="Oui","Oui","Non")</f>
        <v>Non</v>
      </c>
      <c r="O431" s="72" t="str">
        <f>IF(Tableau1[[#This Row],[Régime d''utilisation (Quotidien ? Oui ou Non)]]="Oui","Oui","Non")</f>
        <v>Non</v>
      </c>
      <c r="P431" s="76"/>
      <c r="Q431" s="76"/>
      <c r="R431" s="76"/>
      <c r="S431" s="52" t="str">
        <f t="shared" si="18"/>
        <v>Compris entre 00h00 et 5h00</v>
      </c>
      <c r="T431" s="76"/>
      <c r="U431" s="53" t="str">
        <f t="shared" si="19"/>
        <v>Voyageur</v>
      </c>
      <c r="V431" s="76"/>
      <c r="W431" s="76"/>
      <c r="X431" s="76"/>
      <c r="Y431" s="76"/>
      <c r="Z431" s="76"/>
      <c r="AA431" s="76"/>
      <c r="AB431" s="53">
        <f>400</f>
        <v>400</v>
      </c>
      <c r="AC431" s="78" t="str">
        <f>IF(Tableau1[[#This Row],[Type de réponse]]='Paramètre (masquer)'!$A$10,Tableau1[[#This Row],[Période de début *]],"")</f>
        <v/>
      </c>
      <c r="AD431" s="78" t="str">
        <f>IF(Tableau1[[#This Row],[Type de réponse]]='Paramètre (masquer)'!$A$10,Tableau1[[#This Row],[Période de fin *]],"")</f>
        <v/>
      </c>
      <c r="AE431" s="78" t="str">
        <f>IF(Tableau1[[#This Row],[Type de réponse]]='Paramètre (masquer)'!$A$10,Tableau1[[#This Row],[Nuit
LU/MA]],"")</f>
        <v/>
      </c>
      <c r="AF431" s="78" t="str">
        <f>IF(Tableau1[[#This Row],[Type de réponse]]='Paramètre (masquer)'!$A$10,Tableau1[[#This Row],[Nuit
MA/ME]],"")</f>
        <v/>
      </c>
      <c r="AG431" s="78" t="str">
        <f>IF(Tableau1[[#This Row],[Type de réponse]]='Paramètre (masquer)'!$A$10,Tableau1[[#This Row],[Nuit
ME/JE]],"")</f>
        <v/>
      </c>
      <c r="AH431" s="78" t="str">
        <f>IF(Tableau1[[#This Row],[Type de réponse]]='Paramètre (masquer)'!$A$10,Tableau1[[#This Row],[Nuit JE/VE]],"")</f>
        <v/>
      </c>
      <c r="AI431" s="78" t="str">
        <f>IF(Tableau1[[#This Row],[Type de réponse]]='Paramètre (masquer)'!$A$10,Tableau1[[#This Row],[Nuit
VE/SA]],"")</f>
        <v/>
      </c>
      <c r="AJ431" s="78" t="str">
        <f>IF(Tableau1[[#This Row],[Type de réponse]]='Paramètre (masquer)'!$A$10,Tableau1[[#This Row],[Nuit
SA/DI]],"")</f>
        <v/>
      </c>
      <c r="AK431" s="78" t="str">
        <f>IF(Tableau1[[#This Row],[Type de réponse]]='Paramètre (masquer)'!$A$10,Tableau1[[#This Row],[Nuit
DI/LU]],"")</f>
        <v/>
      </c>
      <c r="AL431" s="76" t="str">
        <f>IF(Tableau1[[#This Row],[Nuit
LU /MA]]="Oui",0,IF(Tableau1[[#This Row],[Nuit
LU /MA]]="Non",1,""))</f>
        <v/>
      </c>
      <c r="AM431" s="76" t="str">
        <f>IF(Tableau1[[#This Row],[Nuit
MA/ ME]]="Oui",0,IF(Tableau1[[#This Row],[Nuit
MA/ ME]]="Non",1,""))</f>
        <v/>
      </c>
      <c r="AN431" s="76" t="str">
        <f>IF(Tableau1[[#This Row],[Nuit
ME/ JE]]="Oui",0,IF(Tableau1[[#This Row],[Nuit
ME/ JE]]="Non",1,""))</f>
        <v/>
      </c>
      <c r="AO431" s="76" t="str">
        <f>IF(Tableau1[[#This Row],[Nuit JE/ VE]]="Oui",0,IF(Tableau1[[#This Row],[Nuit JE/ VE]]="Non",1,""))</f>
        <v/>
      </c>
      <c r="AP431" s="76" t="str">
        <f>IF(Tableau1[[#This Row],[Nuit
VE/ SA]]="Oui",0,IF(Tableau1[[#This Row],[Nuit
VE/ SA]]="Non",1,""))</f>
        <v/>
      </c>
      <c r="AQ431" s="76" t="str">
        <f>IF(Tableau1[[#This Row],[Nuit
SA/ DI]]="Oui",0,IF(Tableau1[[#This Row],[Nuit
SA/ DI]]="Non",1,""))</f>
        <v/>
      </c>
      <c r="AR431" s="76" t="str">
        <f>IF(Tableau1[[#This Row],[Nuit
DI/ LU]]="Oui",0,IF(Tableau1[[#This Row],[Nuit
DI/ LU]]="Non",1,""))</f>
        <v/>
      </c>
      <c r="AS431" s="76" t="str">
        <f>IF(Tableau1[[#This Row],[Type de réponse]]='Paramètre (masquer)'!$A$10,Tableau1[[#This Row],[FE]],"")</f>
        <v/>
      </c>
      <c r="AT431" s="76" t="str">
        <f>_xlfn.CONCAT(Tableau1[[#This Row],[LUN]:[DIM]])</f>
        <v/>
      </c>
      <c r="AU431" s="79"/>
      <c r="AV4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1" s="76" t="e">
        <f>Tableau1[[#This Row],[Nbre de nuits sur la période]]*Tableau1[[#This Row],[Nombre de train accédant / nuit *]]</f>
        <v>#VALUE!</v>
      </c>
      <c r="AY431" s="76" t="e">
        <f>Tableau1[[#This Row],[Uo voies - nuit]]*((59*400/1000)+5)</f>
        <v>#VALUE!</v>
      </c>
    </row>
    <row r="432" spans="1:51" ht="15.75">
      <c r="A432" s="51">
        <f t="shared" si="20"/>
        <v>419</v>
      </c>
      <c r="B432" s="85"/>
      <c r="C432" s="52" t="str">
        <f>IFERROR(VLOOKUP(Tableau1[[#This Row],[Site *
Un fichier Excel par DT]],Tableau7[[#All],[Nom de la gare]:[EIC]],5,FALSE),"")</f>
        <v/>
      </c>
      <c r="D432" s="77"/>
      <c r="E432" s="74"/>
      <c r="F432" s="74"/>
      <c r="G432" s="76"/>
      <c r="H432" s="72" t="str">
        <f>IF(Tableau1[[#This Row],[Régime d''utilisation (Quotidien ? Oui ou Non)]]="Oui","Oui","Non")</f>
        <v>Non</v>
      </c>
      <c r="I432" s="72" t="str">
        <f>IF(Tableau1[[#This Row],[Régime d''utilisation (Quotidien ? Oui ou Non)]]="Oui","Oui","Non")</f>
        <v>Non</v>
      </c>
      <c r="J432" s="72" t="str">
        <f>IF(Tableau1[[#This Row],[Régime d''utilisation (Quotidien ? Oui ou Non)]]="Oui","Oui","Non")</f>
        <v>Non</v>
      </c>
      <c r="K432" s="72" t="str">
        <f>IF(Tableau1[[#This Row],[Régime d''utilisation (Quotidien ? Oui ou Non)]]="Oui","Oui","Non")</f>
        <v>Non</v>
      </c>
      <c r="L432" s="72" t="str">
        <f>IF(Tableau1[[#This Row],[Régime d''utilisation (Quotidien ? Oui ou Non)]]="Oui","Oui","Non")</f>
        <v>Non</v>
      </c>
      <c r="M432" s="72" t="str">
        <f>IF(Tableau1[[#This Row],[Régime d''utilisation (Quotidien ? Oui ou Non)]]="Oui","Oui","Non")</f>
        <v>Non</v>
      </c>
      <c r="N432" s="72" t="str">
        <f>IF(Tableau1[[#This Row],[Régime d''utilisation (Quotidien ? Oui ou Non)]]="Oui","Oui","Non")</f>
        <v>Non</v>
      </c>
      <c r="O432" s="72" t="str">
        <f>IF(Tableau1[[#This Row],[Régime d''utilisation (Quotidien ? Oui ou Non)]]="Oui","Oui","Non")</f>
        <v>Non</v>
      </c>
      <c r="P432" s="76"/>
      <c r="Q432" s="76"/>
      <c r="R432" s="76"/>
      <c r="S432" s="52" t="str">
        <f t="shared" si="18"/>
        <v>Compris entre 00h00 et 5h00</v>
      </c>
      <c r="T432" s="76"/>
      <c r="U432" s="53" t="str">
        <f t="shared" si="19"/>
        <v>Voyageur</v>
      </c>
      <c r="V432" s="76"/>
      <c r="W432" s="76"/>
      <c r="X432" s="76"/>
      <c r="Y432" s="76"/>
      <c r="Z432" s="76"/>
      <c r="AA432" s="76"/>
      <c r="AB432" s="53">
        <f>400</f>
        <v>400</v>
      </c>
      <c r="AC432" s="78" t="str">
        <f>IF(Tableau1[[#This Row],[Type de réponse]]='Paramètre (masquer)'!$A$10,Tableau1[[#This Row],[Période de début *]],"")</f>
        <v/>
      </c>
      <c r="AD432" s="78" t="str">
        <f>IF(Tableau1[[#This Row],[Type de réponse]]='Paramètre (masquer)'!$A$10,Tableau1[[#This Row],[Période de fin *]],"")</f>
        <v/>
      </c>
      <c r="AE432" s="78" t="str">
        <f>IF(Tableau1[[#This Row],[Type de réponse]]='Paramètre (masquer)'!$A$10,Tableau1[[#This Row],[Nuit
LU/MA]],"")</f>
        <v/>
      </c>
      <c r="AF432" s="78" t="str">
        <f>IF(Tableau1[[#This Row],[Type de réponse]]='Paramètre (masquer)'!$A$10,Tableau1[[#This Row],[Nuit
MA/ME]],"")</f>
        <v/>
      </c>
      <c r="AG432" s="78" t="str">
        <f>IF(Tableau1[[#This Row],[Type de réponse]]='Paramètre (masquer)'!$A$10,Tableau1[[#This Row],[Nuit
ME/JE]],"")</f>
        <v/>
      </c>
      <c r="AH432" s="78" t="str">
        <f>IF(Tableau1[[#This Row],[Type de réponse]]='Paramètre (masquer)'!$A$10,Tableau1[[#This Row],[Nuit JE/VE]],"")</f>
        <v/>
      </c>
      <c r="AI432" s="78" t="str">
        <f>IF(Tableau1[[#This Row],[Type de réponse]]='Paramètre (masquer)'!$A$10,Tableau1[[#This Row],[Nuit
VE/SA]],"")</f>
        <v/>
      </c>
      <c r="AJ432" s="78" t="str">
        <f>IF(Tableau1[[#This Row],[Type de réponse]]='Paramètre (masquer)'!$A$10,Tableau1[[#This Row],[Nuit
SA/DI]],"")</f>
        <v/>
      </c>
      <c r="AK432" s="78" t="str">
        <f>IF(Tableau1[[#This Row],[Type de réponse]]='Paramètre (masquer)'!$A$10,Tableau1[[#This Row],[Nuit
DI/LU]],"")</f>
        <v/>
      </c>
      <c r="AL432" s="76" t="str">
        <f>IF(Tableau1[[#This Row],[Nuit
LU /MA]]="Oui",0,IF(Tableau1[[#This Row],[Nuit
LU /MA]]="Non",1,""))</f>
        <v/>
      </c>
      <c r="AM432" s="76" t="str">
        <f>IF(Tableau1[[#This Row],[Nuit
MA/ ME]]="Oui",0,IF(Tableau1[[#This Row],[Nuit
MA/ ME]]="Non",1,""))</f>
        <v/>
      </c>
      <c r="AN432" s="76" t="str">
        <f>IF(Tableau1[[#This Row],[Nuit
ME/ JE]]="Oui",0,IF(Tableau1[[#This Row],[Nuit
ME/ JE]]="Non",1,""))</f>
        <v/>
      </c>
      <c r="AO432" s="76" t="str">
        <f>IF(Tableau1[[#This Row],[Nuit JE/ VE]]="Oui",0,IF(Tableau1[[#This Row],[Nuit JE/ VE]]="Non",1,""))</f>
        <v/>
      </c>
      <c r="AP432" s="76" t="str">
        <f>IF(Tableau1[[#This Row],[Nuit
VE/ SA]]="Oui",0,IF(Tableau1[[#This Row],[Nuit
VE/ SA]]="Non",1,""))</f>
        <v/>
      </c>
      <c r="AQ432" s="76" t="str">
        <f>IF(Tableau1[[#This Row],[Nuit
SA/ DI]]="Oui",0,IF(Tableau1[[#This Row],[Nuit
SA/ DI]]="Non",1,""))</f>
        <v/>
      </c>
      <c r="AR432" s="76" t="str">
        <f>IF(Tableau1[[#This Row],[Nuit
DI/ LU]]="Oui",0,IF(Tableau1[[#This Row],[Nuit
DI/ LU]]="Non",1,""))</f>
        <v/>
      </c>
      <c r="AS432" s="76" t="str">
        <f>IF(Tableau1[[#This Row],[Type de réponse]]='Paramètre (masquer)'!$A$10,Tableau1[[#This Row],[FE]],"")</f>
        <v/>
      </c>
      <c r="AT432" s="76" t="str">
        <f>_xlfn.CONCAT(Tableau1[[#This Row],[LUN]:[DIM]])</f>
        <v/>
      </c>
      <c r="AU432" s="79"/>
      <c r="AV4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2" s="76" t="e">
        <f>Tableau1[[#This Row],[Nbre de nuits sur la période]]*Tableau1[[#This Row],[Nombre de train accédant / nuit *]]</f>
        <v>#VALUE!</v>
      </c>
      <c r="AY432" s="76" t="e">
        <f>Tableau1[[#This Row],[Uo voies - nuit]]*((59*400/1000)+5)</f>
        <v>#VALUE!</v>
      </c>
    </row>
    <row r="433" spans="1:51" ht="15.75">
      <c r="A433" s="51">
        <f t="shared" si="20"/>
        <v>420</v>
      </c>
      <c r="B433" s="85"/>
      <c r="C433" s="52" t="str">
        <f>IFERROR(VLOOKUP(Tableau1[[#This Row],[Site *
Un fichier Excel par DT]],Tableau7[[#All],[Nom de la gare]:[EIC]],5,FALSE),"")</f>
        <v/>
      </c>
      <c r="D433" s="77"/>
      <c r="E433" s="74"/>
      <c r="F433" s="74"/>
      <c r="G433" s="76"/>
      <c r="H433" s="72" t="str">
        <f>IF(Tableau1[[#This Row],[Régime d''utilisation (Quotidien ? Oui ou Non)]]="Oui","Oui","Non")</f>
        <v>Non</v>
      </c>
      <c r="I433" s="72" t="str">
        <f>IF(Tableau1[[#This Row],[Régime d''utilisation (Quotidien ? Oui ou Non)]]="Oui","Oui","Non")</f>
        <v>Non</v>
      </c>
      <c r="J433" s="72" t="str">
        <f>IF(Tableau1[[#This Row],[Régime d''utilisation (Quotidien ? Oui ou Non)]]="Oui","Oui","Non")</f>
        <v>Non</v>
      </c>
      <c r="K433" s="72" t="str">
        <f>IF(Tableau1[[#This Row],[Régime d''utilisation (Quotidien ? Oui ou Non)]]="Oui","Oui","Non")</f>
        <v>Non</v>
      </c>
      <c r="L433" s="72" t="str">
        <f>IF(Tableau1[[#This Row],[Régime d''utilisation (Quotidien ? Oui ou Non)]]="Oui","Oui","Non")</f>
        <v>Non</v>
      </c>
      <c r="M433" s="72" t="str">
        <f>IF(Tableau1[[#This Row],[Régime d''utilisation (Quotidien ? Oui ou Non)]]="Oui","Oui","Non")</f>
        <v>Non</v>
      </c>
      <c r="N433" s="72" t="str">
        <f>IF(Tableau1[[#This Row],[Régime d''utilisation (Quotidien ? Oui ou Non)]]="Oui","Oui","Non")</f>
        <v>Non</v>
      </c>
      <c r="O433" s="72" t="str">
        <f>IF(Tableau1[[#This Row],[Régime d''utilisation (Quotidien ? Oui ou Non)]]="Oui","Oui","Non")</f>
        <v>Non</v>
      </c>
      <c r="P433" s="76"/>
      <c r="Q433" s="76"/>
      <c r="R433" s="76"/>
      <c r="S433" s="52" t="str">
        <f t="shared" si="18"/>
        <v>Compris entre 00h00 et 5h00</v>
      </c>
      <c r="T433" s="76"/>
      <c r="U433" s="53" t="str">
        <f t="shared" si="19"/>
        <v>Voyageur</v>
      </c>
      <c r="V433" s="76"/>
      <c r="W433" s="76"/>
      <c r="X433" s="76"/>
      <c r="Y433" s="76"/>
      <c r="Z433" s="76"/>
      <c r="AA433" s="76"/>
      <c r="AB433" s="53">
        <f>400</f>
        <v>400</v>
      </c>
      <c r="AC433" s="78" t="str">
        <f>IF(Tableau1[[#This Row],[Type de réponse]]='Paramètre (masquer)'!$A$10,Tableau1[[#This Row],[Période de début *]],"")</f>
        <v/>
      </c>
      <c r="AD433" s="78" t="str">
        <f>IF(Tableau1[[#This Row],[Type de réponse]]='Paramètre (masquer)'!$A$10,Tableau1[[#This Row],[Période de fin *]],"")</f>
        <v/>
      </c>
      <c r="AE433" s="78" t="str">
        <f>IF(Tableau1[[#This Row],[Type de réponse]]='Paramètre (masquer)'!$A$10,Tableau1[[#This Row],[Nuit
LU/MA]],"")</f>
        <v/>
      </c>
      <c r="AF433" s="78" t="str">
        <f>IF(Tableau1[[#This Row],[Type de réponse]]='Paramètre (masquer)'!$A$10,Tableau1[[#This Row],[Nuit
MA/ME]],"")</f>
        <v/>
      </c>
      <c r="AG433" s="78" t="str">
        <f>IF(Tableau1[[#This Row],[Type de réponse]]='Paramètre (masquer)'!$A$10,Tableau1[[#This Row],[Nuit
ME/JE]],"")</f>
        <v/>
      </c>
      <c r="AH433" s="78" t="str">
        <f>IF(Tableau1[[#This Row],[Type de réponse]]='Paramètre (masquer)'!$A$10,Tableau1[[#This Row],[Nuit JE/VE]],"")</f>
        <v/>
      </c>
      <c r="AI433" s="78" t="str">
        <f>IF(Tableau1[[#This Row],[Type de réponse]]='Paramètre (masquer)'!$A$10,Tableau1[[#This Row],[Nuit
VE/SA]],"")</f>
        <v/>
      </c>
      <c r="AJ433" s="78" t="str">
        <f>IF(Tableau1[[#This Row],[Type de réponse]]='Paramètre (masquer)'!$A$10,Tableau1[[#This Row],[Nuit
SA/DI]],"")</f>
        <v/>
      </c>
      <c r="AK433" s="78" t="str">
        <f>IF(Tableau1[[#This Row],[Type de réponse]]='Paramètre (masquer)'!$A$10,Tableau1[[#This Row],[Nuit
DI/LU]],"")</f>
        <v/>
      </c>
      <c r="AL433" s="76" t="str">
        <f>IF(Tableau1[[#This Row],[Nuit
LU /MA]]="Oui",0,IF(Tableau1[[#This Row],[Nuit
LU /MA]]="Non",1,""))</f>
        <v/>
      </c>
      <c r="AM433" s="76" t="str">
        <f>IF(Tableau1[[#This Row],[Nuit
MA/ ME]]="Oui",0,IF(Tableau1[[#This Row],[Nuit
MA/ ME]]="Non",1,""))</f>
        <v/>
      </c>
      <c r="AN433" s="76" t="str">
        <f>IF(Tableau1[[#This Row],[Nuit
ME/ JE]]="Oui",0,IF(Tableau1[[#This Row],[Nuit
ME/ JE]]="Non",1,""))</f>
        <v/>
      </c>
      <c r="AO433" s="76" t="str">
        <f>IF(Tableau1[[#This Row],[Nuit JE/ VE]]="Oui",0,IF(Tableau1[[#This Row],[Nuit JE/ VE]]="Non",1,""))</f>
        <v/>
      </c>
      <c r="AP433" s="76" t="str">
        <f>IF(Tableau1[[#This Row],[Nuit
VE/ SA]]="Oui",0,IF(Tableau1[[#This Row],[Nuit
VE/ SA]]="Non",1,""))</f>
        <v/>
      </c>
      <c r="AQ433" s="76" t="str">
        <f>IF(Tableau1[[#This Row],[Nuit
SA/ DI]]="Oui",0,IF(Tableau1[[#This Row],[Nuit
SA/ DI]]="Non",1,""))</f>
        <v/>
      </c>
      <c r="AR433" s="76" t="str">
        <f>IF(Tableau1[[#This Row],[Nuit
DI/ LU]]="Oui",0,IF(Tableau1[[#This Row],[Nuit
DI/ LU]]="Non",1,""))</f>
        <v/>
      </c>
      <c r="AS433" s="76" t="str">
        <f>IF(Tableau1[[#This Row],[Type de réponse]]='Paramètre (masquer)'!$A$10,Tableau1[[#This Row],[FE]],"")</f>
        <v/>
      </c>
      <c r="AT433" s="76" t="str">
        <f>_xlfn.CONCAT(Tableau1[[#This Row],[LUN]:[DIM]])</f>
        <v/>
      </c>
      <c r="AU433" s="79"/>
      <c r="AV4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3" s="76" t="e">
        <f>Tableau1[[#This Row],[Nbre de nuits sur la période]]*Tableau1[[#This Row],[Nombre de train accédant / nuit *]]</f>
        <v>#VALUE!</v>
      </c>
      <c r="AY433" s="76" t="e">
        <f>Tableau1[[#This Row],[Uo voies - nuit]]*((59*400/1000)+5)</f>
        <v>#VALUE!</v>
      </c>
    </row>
    <row r="434" spans="1:51" ht="15.75">
      <c r="A434" s="51">
        <f t="shared" si="20"/>
        <v>421</v>
      </c>
      <c r="B434" s="85"/>
      <c r="C434" s="52" t="str">
        <f>IFERROR(VLOOKUP(Tableau1[[#This Row],[Site *
Un fichier Excel par DT]],Tableau7[[#All],[Nom de la gare]:[EIC]],5,FALSE),"")</f>
        <v/>
      </c>
      <c r="D434" s="77"/>
      <c r="E434" s="74"/>
      <c r="F434" s="74"/>
      <c r="G434" s="76"/>
      <c r="H434" s="72" t="str">
        <f>IF(Tableau1[[#This Row],[Régime d''utilisation (Quotidien ? Oui ou Non)]]="Oui","Oui","Non")</f>
        <v>Non</v>
      </c>
      <c r="I434" s="72" t="str">
        <f>IF(Tableau1[[#This Row],[Régime d''utilisation (Quotidien ? Oui ou Non)]]="Oui","Oui","Non")</f>
        <v>Non</v>
      </c>
      <c r="J434" s="72" t="str">
        <f>IF(Tableau1[[#This Row],[Régime d''utilisation (Quotidien ? Oui ou Non)]]="Oui","Oui","Non")</f>
        <v>Non</v>
      </c>
      <c r="K434" s="72" t="str">
        <f>IF(Tableau1[[#This Row],[Régime d''utilisation (Quotidien ? Oui ou Non)]]="Oui","Oui","Non")</f>
        <v>Non</v>
      </c>
      <c r="L434" s="72" t="str">
        <f>IF(Tableau1[[#This Row],[Régime d''utilisation (Quotidien ? Oui ou Non)]]="Oui","Oui","Non")</f>
        <v>Non</v>
      </c>
      <c r="M434" s="72" t="str">
        <f>IF(Tableau1[[#This Row],[Régime d''utilisation (Quotidien ? Oui ou Non)]]="Oui","Oui","Non")</f>
        <v>Non</v>
      </c>
      <c r="N434" s="72" t="str">
        <f>IF(Tableau1[[#This Row],[Régime d''utilisation (Quotidien ? Oui ou Non)]]="Oui","Oui","Non")</f>
        <v>Non</v>
      </c>
      <c r="O434" s="72" t="str">
        <f>IF(Tableau1[[#This Row],[Régime d''utilisation (Quotidien ? Oui ou Non)]]="Oui","Oui","Non")</f>
        <v>Non</v>
      </c>
      <c r="P434" s="76"/>
      <c r="Q434" s="76"/>
      <c r="R434" s="76"/>
      <c r="S434" s="52" t="str">
        <f t="shared" si="18"/>
        <v>Compris entre 00h00 et 5h00</v>
      </c>
      <c r="T434" s="76"/>
      <c r="U434" s="53" t="str">
        <f t="shared" si="19"/>
        <v>Voyageur</v>
      </c>
      <c r="V434" s="76"/>
      <c r="W434" s="76"/>
      <c r="X434" s="76"/>
      <c r="Y434" s="76"/>
      <c r="Z434" s="76"/>
      <c r="AA434" s="76"/>
      <c r="AB434" s="53">
        <f>400</f>
        <v>400</v>
      </c>
      <c r="AC434" s="78" t="str">
        <f>IF(Tableau1[[#This Row],[Type de réponse]]='Paramètre (masquer)'!$A$10,Tableau1[[#This Row],[Période de début *]],"")</f>
        <v/>
      </c>
      <c r="AD434" s="78" t="str">
        <f>IF(Tableau1[[#This Row],[Type de réponse]]='Paramètre (masquer)'!$A$10,Tableau1[[#This Row],[Période de fin *]],"")</f>
        <v/>
      </c>
      <c r="AE434" s="78" t="str">
        <f>IF(Tableau1[[#This Row],[Type de réponse]]='Paramètre (masquer)'!$A$10,Tableau1[[#This Row],[Nuit
LU/MA]],"")</f>
        <v/>
      </c>
      <c r="AF434" s="78" t="str">
        <f>IF(Tableau1[[#This Row],[Type de réponse]]='Paramètre (masquer)'!$A$10,Tableau1[[#This Row],[Nuit
MA/ME]],"")</f>
        <v/>
      </c>
      <c r="AG434" s="78" t="str">
        <f>IF(Tableau1[[#This Row],[Type de réponse]]='Paramètre (masquer)'!$A$10,Tableau1[[#This Row],[Nuit
ME/JE]],"")</f>
        <v/>
      </c>
      <c r="AH434" s="78" t="str">
        <f>IF(Tableau1[[#This Row],[Type de réponse]]='Paramètre (masquer)'!$A$10,Tableau1[[#This Row],[Nuit JE/VE]],"")</f>
        <v/>
      </c>
      <c r="AI434" s="78" t="str">
        <f>IF(Tableau1[[#This Row],[Type de réponse]]='Paramètre (masquer)'!$A$10,Tableau1[[#This Row],[Nuit
VE/SA]],"")</f>
        <v/>
      </c>
      <c r="AJ434" s="78" t="str">
        <f>IF(Tableau1[[#This Row],[Type de réponse]]='Paramètre (masquer)'!$A$10,Tableau1[[#This Row],[Nuit
SA/DI]],"")</f>
        <v/>
      </c>
      <c r="AK434" s="78" t="str">
        <f>IF(Tableau1[[#This Row],[Type de réponse]]='Paramètre (masquer)'!$A$10,Tableau1[[#This Row],[Nuit
DI/LU]],"")</f>
        <v/>
      </c>
      <c r="AL434" s="76" t="str">
        <f>IF(Tableau1[[#This Row],[Nuit
LU /MA]]="Oui",0,IF(Tableau1[[#This Row],[Nuit
LU /MA]]="Non",1,""))</f>
        <v/>
      </c>
      <c r="AM434" s="76" t="str">
        <f>IF(Tableau1[[#This Row],[Nuit
MA/ ME]]="Oui",0,IF(Tableau1[[#This Row],[Nuit
MA/ ME]]="Non",1,""))</f>
        <v/>
      </c>
      <c r="AN434" s="76" t="str">
        <f>IF(Tableau1[[#This Row],[Nuit
ME/ JE]]="Oui",0,IF(Tableau1[[#This Row],[Nuit
ME/ JE]]="Non",1,""))</f>
        <v/>
      </c>
      <c r="AO434" s="76" t="str">
        <f>IF(Tableau1[[#This Row],[Nuit JE/ VE]]="Oui",0,IF(Tableau1[[#This Row],[Nuit JE/ VE]]="Non",1,""))</f>
        <v/>
      </c>
      <c r="AP434" s="76" t="str">
        <f>IF(Tableau1[[#This Row],[Nuit
VE/ SA]]="Oui",0,IF(Tableau1[[#This Row],[Nuit
VE/ SA]]="Non",1,""))</f>
        <v/>
      </c>
      <c r="AQ434" s="76" t="str">
        <f>IF(Tableau1[[#This Row],[Nuit
SA/ DI]]="Oui",0,IF(Tableau1[[#This Row],[Nuit
SA/ DI]]="Non",1,""))</f>
        <v/>
      </c>
      <c r="AR434" s="76" t="str">
        <f>IF(Tableau1[[#This Row],[Nuit
DI/ LU]]="Oui",0,IF(Tableau1[[#This Row],[Nuit
DI/ LU]]="Non",1,""))</f>
        <v/>
      </c>
      <c r="AS434" s="76" t="str">
        <f>IF(Tableau1[[#This Row],[Type de réponse]]='Paramètre (masquer)'!$A$10,Tableau1[[#This Row],[FE]],"")</f>
        <v/>
      </c>
      <c r="AT434" s="76" t="str">
        <f>_xlfn.CONCAT(Tableau1[[#This Row],[LUN]:[DIM]])</f>
        <v/>
      </c>
      <c r="AU434" s="79"/>
      <c r="AV4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4" s="76" t="e">
        <f>Tableau1[[#This Row],[Nbre de nuits sur la période]]*Tableau1[[#This Row],[Nombre de train accédant / nuit *]]</f>
        <v>#VALUE!</v>
      </c>
      <c r="AY434" s="76" t="e">
        <f>Tableau1[[#This Row],[Uo voies - nuit]]*((59*400/1000)+5)</f>
        <v>#VALUE!</v>
      </c>
    </row>
    <row r="435" spans="1:51" ht="15.75">
      <c r="A435" s="51">
        <f t="shared" si="20"/>
        <v>422</v>
      </c>
      <c r="B435" s="85"/>
      <c r="C435" s="52" t="str">
        <f>IFERROR(VLOOKUP(Tableau1[[#This Row],[Site *
Un fichier Excel par DT]],Tableau7[[#All],[Nom de la gare]:[EIC]],5,FALSE),"")</f>
        <v/>
      </c>
      <c r="D435" s="77"/>
      <c r="E435" s="74"/>
      <c r="F435" s="74"/>
      <c r="G435" s="76"/>
      <c r="H435" s="72" t="str">
        <f>IF(Tableau1[[#This Row],[Régime d''utilisation (Quotidien ? Oui ou Non)]]="Oui","Oui","Non")</f>
        <v>Non</v>
      </c>
      <c r="I435" s="72" t="str">
        <f>IF(Tableau1[[#This Row],[Régime d''utilisation (Quotidien ? Oui ou Non)]]="Oui","Oui","Non")</f>
        <v>Non</v>
      </c>
      <c r="J435" s="72" t="str">
        <f>IF(Tableau1[[#This Row],[Régime d''utilisation (Quotidien ? Oui ou Non)]]="Oui","Oui","Non")</f>
        <v>Non</v>
      </c>
      <c r="K435" s="72" t="str">
        <f>IF(Tableau1[[#This Row],[Régime d''utilisation (Quotidien ? Oui ou Non)]]="Oui","Oui","Non")</f>
        <v>Non</v>
      </c>
      <c r="L435" s="72" t="str">
        <f>IF(Tableau1[[#This Row],[Régime d''utilisation (Quotidien ? Oui ou Non)]]="Oui","Oui","Non")</f>
        <v>Non</v>
      </c>
      <c r="M435" s="72" t="str">
        <f>IF(Tableau1[[#This Row],[Régime d''utilisation (Quotidien ? Oui ou Non)]]="Oui","Oui","Non")</f>
        <v>Non</v>
      </c>
      <c r="N435" s="72" t="str">
        <f>IF(Tableau1[[#This Row],[Régime d''utilisation (Quotidien ? Oui ou Non)]]="Oui","Oui","Non")</f>
        <v>Non</v>
      </c>
      <c r="O435" s="72" t="str">
        <f>IF(Tableau1[[#This Row],[Régime d''utilisation (Quotidien ? Oui ou Non)]]="Oui","Oui","Non")</f>
        <v>Non</v>
      </c>
      <c r="P435" s="76"/>
      <c r="Q435" s="76"/>
      <c r="R435" s="76"/>
      <c r="S435" s="52" t="str">
        <f t="shared" si="18"/>
        <v>Compris entre 00h00 et 5h00</v>
      </c>
      <c r="T435" s="76"/>
      <c r="U435" s="53" t="str">
        <f t="shared" si="19"/>
        <v>Voyageur</v>
      </c>
      <c r="V435" s="76"/>
      <c r="W435" s="76"/>
      <c r="X435" s="76"/>
      <c r="Y435" s="76"/>
      <c r="Z435" s="76"/>
      <c r="AA435" s="76"/>
      <c r="AB435" s="53">
        <f>400</f>
        <v>400</v>
      </c>
      <c r="AC435" s="78" t="str">
        <f>IF(Tableau1[[#This Row],[Type de réponse]]='Paramètre (masquer)'!$A$10,Tableau1[[#This Row],[Période de début *]],"")</f>
        <v/>
      </c>
      <c r="AD435" s="78" t="str">
        <f>IF(Tableau1[[#This Row],[Type de réponse]]='Paramètre (masquer)'!$A$10,Tableau1[[#This Row],[Période de fin *]],"")</f>
        <v/>
      </c>
      <c r="AE435" s="78" t="str">
        <f>IF(Tableau1[[#This Row],[Type de réponse]]='Paramètre (masquer)'!$A$10,Tableau1[[#This Row],[Nuit
LU/MA]],"")</f>
        <v/>
      </c>
      <c r="AF435" s="78" t="str">
        <f>IF(Tableau1[[#This Row],[Type de réponse]]='Paramètre (masquer)'!$A$10,Tableau1[[#This Row],[Nuit
MA/ME]],"")</f>
        <v/>
      </c>
      <c r="AG435" s="78" t="str">
        <f>IF(Tableau1[[#This Row],[Type de réponse]]='Paramètre (masquer)'!$A$10,Tableau1[[#This Row],[Nuit
ME/JE]],"")</f>
        <v/>
      </c>
      <c r="AH435" s="78" t="str">
        <f>IF(Tableau1[[#This Row],[Type de réponse]]='Paramètre (masquer)'!$A$10,Tableau1[[#This Row],[Nuit JE/VE]],"")</f>
        <v/>
      </c>
      <c r="AI435" s="78" t="str">
        <f>IF(Tableau1[[#This Row],[Type de réponse]]='Paramètre (masquer)'!$A$10,Tableau1[[#This Row],[Nuit
VE/SA]],"")</f>
        <v/>
      </c>
      <c r="AJ435" s="78" t="str">
        <f>IF(Tableau1[[#This Row],[Type de réponse]]='Paramètre (masquer)'!$A$10,Tableau1[[#This Row],[Nuit
SA/DI]],"")</f>
        <v/>
      </c>
      <c r="AK435" s="78" t="str">
        <f>IF(Tableau1[[#This Row],[Type de réponse]]='Paramètre (masquer)'!$A$10,Tableau1[[#This Row],[Nuit
DI/LU]],"")</f>
        <v/>
      </c>
      <c r="AL435" s="76" t="str">
        <f>IF(Tableau1[[#This Row],[Nuit
LU /MA]]="Oui",0,IF(Tableau1[[#This Row],[Nuit
LU /MA]]="Non",1,""))</f>
        <v/>
      </c>
      <c r="AM435" s="76" t="str">
        <f>IF(Tableau1[[#This Row],[Nuit
MA/ ME]]="Oui",0,IF(Tableau1[[#This Row],[Nuit
MA/ ME]]="Non",1,""))</f>
        <v/>
      </c>
      <c r="AN435" s="76" t="str">
        <f>IF(Tableau1[[#This Row],[Nuit
ME/ JE]]="Oui",0,IF(Tableau1[[#This Row],[Nuit
ME/ JE]]="Non",1,""))</f>
        <v/>
      </c>
      <c r="AO435" s="76" t="str">
        <f>IF(Tableau1[[#This Row],[Nuit JE/ VE]]="Oui",0,IF(Tableau1[[#This Row],[Nuit JE/ VE]]="Non",1,""))</f>
        <v/>
      </c>
      <c r="AP435" s="76" t="str">
        <f>IF(Tableau1[[#This Row],[Nuit
VE/ SA]]="Oui",0,IF(Tableau1[[#This Row],[Nuit
VE/ SA]]="Non",1,""))</f>
        <v/>
      </c>
      <c r="AQ435" s="76" t="str">
        <f>IF(Tableau1[[#This Row],[Nuit
SA/ DI]]="Oui",0,IF(Tableau1[[#This Row],[Nuit
SA/ DI]]="Non",1,""))</f>
        <v/>
      </c>
      <c r="AR435" s="76" t="str">
        <f>IF(Tableau1[[#This Row],[Nuit
DI/ LU]]="Oui",0,IF(Tableau1[[#This Row],[Nuit
DI/ LU]]="Non",1,""))</f>
        <v/>
      </c>
      <c r="AS435" s="76" t="str">
        <f>IF(Tableau1[[#This Row],[Type de réponse]]='Paramètre (masquer)'!$A$10,Tableau1[[#This Row],[FE]],"")</f>
        <v/>
      </c>
      <c r="AT435" s="76" t="str">
        <f>_xlfn.CONCAT(Tableau1[[#This Row],[LUN]:[DIM]])</f>
        <v/>
      </c>
      <c r="AU435" s="79"/>
      <c r="AV4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5" s="76" t="e">
        <f>Tableau1[[#This Row],[Nbre de nuits sur la période]]*Tableau1[[#This Row],[Nombre de train accédant / nuit *]]</f>
        <v>#VALUE!</v>
      </c>
      <c r="AY435" s="76" t="e">
        <f>Tableau1[[#This Row],[Uo voies - nuit]]*((59*400/1000)+5)</f>
        <v>#VALUE!</v>
      </c>
    </row>
    <row r="436" spans="1:51" ht="15.75">
      <c r="A436" s="51">
        <f t="shared" si="20"/>
        <v>423</v>
      </c>
      <c r="B436" s="85"/>
      <c r="C436" s="52" t="str">
        <f>IFERROR(VLOOKUP(Tableau1[[#This Row],[Site *
Un fichier Excel par DT]],Tableau7[[#All],[Nom de la gare]:[EIC]],5,FALSE),"")</f>
        <v/>
      </c>
      <c r="D436" s="77"/>
      <c r="E436" s="74"/>
      <c r="F436" s="74"/>
      <c r="G436" s="76"/>
      <c r="H436" s="72" t="str">
        <f>IF(Tableau1[[#This Row],[Régime d''utilisation (Quotidien ? Oui ou Non)]]="Oui","Oui","Non")</f>
        <v>Non</v>
      </c>
      <c r="I436" s="72" t="str">
        <f>IF(Tableau1[[#This Row],[Régime d''utilisation (Quotidien ? Oui ou Non)]]="Oui","Oui","Non")</f>
        <v>Non</v>
      </c>
      <c r="J436" s="72" t="str">
        <f>IF(Tableau1[[#This Row],[Régime d''utilisation (Quotidien ? Oui ou Non)]]="Oui","Oui","Non")</f>
        <v>Non</v>
      </c>
      <c r="K436" s="72" t="str">
        <f>IF(Tableau1[[#This Row],[Régime d''utilisation (Quotidien ? Oui ou Non)]]="Oui","Oui","Non")</f>
        <v>Non</v>
      </c>
      <c r="L436" s="72" t="str">
        <f>IF(Tableau1[[#This Row],[Régime d''utilisation (Quotidien ? Oui ou Non)]]="Oui","Oui","Non")</f>
        <v>Non</v>
      </c>
      <c r="M436" s="72" t="str">
        <f>IF(Tableau1[[#This Row],[Régime d''utilisation (Quotidien ? Oui ou Non)]]="Oui","Oui","Non")</f>
        <v>Non</v>
      </c>
      <c r="N436" s="72" t="str">
        <f>IF(Tableau1[[#This Row],[Régime d''utilisation (Quotidien ? Oui ou Non)]]="Oui","Oui","Non")</f>
        <v>Non</v>
      </c>
      <c r="O436" s="72" t="str">
        <f>IF(Tableau1[[#This Row],[Régime d''utilisation (Quotidien ? Oui ou Non)]]="Oui","Oui","Non")</f>
        <v>Non</v>
      </c>
      <c r="P436" s="76"/>
      <c r="Q436" s="76"/>
      <c r="R436" s="76"/>
      <c r="S436" s="52" t="str">
        <f t="shared" si="18"/>
        <v>Compris entre 00h00 et 5h00</v>
      </c>
      <c r="T436" s="76"/>
      <c r="U436" s="53" t="str">
        <f t="shared" si="19"/>
        <v>Voyageur</v>
      </c>
      <c r="V436" s="76"/>
      <c r="W436" s="76"/>
      <c r="X436" s="76"/>
      <c r="Y436" s="76"/>
      <c r="Z436" s="76"/>
      <c r="AA436" s="76"/>
      <c r="AB436" s="53">
        <f>400</f>
        <v>400</v>
      </c>
      <c r="AC436" s="78" t="str">
        <f>IF(Tableau1[[#This Row],[Type de réponse]]='Paramètre (masquer)'!$A$10,Tableau1[[#This Row],[Période de début *]],"")</f>
        <v/>
      </c>
      <c r="AD436" s="78" t="str">
        <f>IF(Tableau1[[#This Row],[Type de réponse]]='Paramètre (masquer)'!$A$10,Tableau1[[#This Row],[Période de fin *]],"")</f>
        <v/>
      </c>
      <c r="AE436" s="78" t="str">
        <f>IF(Tableau1[[#This Row],[Type de réponse]]='Paramètre (masquer)'!$A$10,Tableau1[[#This Row],[Nuit
LU/MA]],"")</f>
        <v/>
      </c>
      <c r="AF436" s="78" t="str">
        <f>IF(Tableau1[[#This Row],[Type de réponse]]='Paramètre (masquer)'!$A$10,Tableau1[[#This Row],[Nuit
MA/ME]],"")</f>
        <v/>
      </c>
      <c r="AG436" s="78" t="str">
        <f>IF(Tableau1[[#This Row],[Type de réponse]]='Paramètre (masquer)'!$A$10,Tableau1[[#This Row],[Nuit
ME/JE]],"")</f>
        <v/>
      </c>
      <c r="AH436" s="78" t="str">
        <f>IF(Tableau1[[#This Row],[Type de réponse]]='Paramètre (masquer)'!$A$10,Tableau1[[#This Row],[Nuit JE/VE]],"")</f>
        <v/>
      </c>
      <c r="AI436" s="78" t="str">
        <f>IF(Tableau1[[#This Row],[Type de réponse]]='Paramètre (masquer)'!$A$10,Tableau1[[#This Row],[Nuit
VE/SA]],"")</f>
        <v/>
      </c>
      <c r="AJ436" s="78" t="str">
        <f>IF(Tableau1[[#This Row],[Type de réponse]]='Paramètre (masquer)'!$A$10,Tableau1[[#This Row],[Nuit
SA/DI]],"")</f>
        <v/>
      </c>
      <c r="AK436" s="78" t="str">
        <f>IF(Tableau1[[#This Row],[Type de réponse]]='Paramètre (masquer)'!$A$10,Tableau1[[#This Row],[Nuit
DI/LU]],"")</f>
        <v/>
      </c>
      <c r="AL436" s="76" t="str">
        <f>IF(Tableau1[[#This Row],[Nuit
LU /MA]]="Oui",0,IF(Tableau1[[#This Row],[Nuit
LU /MA]]="Non",1,""))</f>
        <v/>
      </c>
      <c r="AM436" s="76" t="str">
        <f>IF(Tableau1[[#This Row],[Nuit
MA/ ME]]="Oui",0,IF(Tableau1[[#This Row],[Nuit
MA/ ME]]="Non",1,""))</f>
        <v/>
      </c>
      <c r="AN436" s="76" t="str">
        <f>IF(Tableau1[[#This Row],[Nuit
ME/ JE]]="Oui",0,IF(Tableau1[[#This Row],[Nuit
ME/ JE]]="Non",1,""))</f>
        <v/>
      </c>
      <c r="AO436" s="76" t="str">
        <f>IF(Tableau1[[#This Row],[Nuit JE/ VE]]="Oui",0,IF(Tableau1[[#This Row],[Nuit JE/ VE]]="Non",1,""))</f>
        <v/>
      </c>
      <c r="AP436" s="76" t="str">
        <f>IF(Tableau1[[#This Row],[Nuit
VE/ SA]]="Oui",0,IF(Tableau1[[#This Row],[Nuit
VE/ SA]]="Non",1,""))</f>
        <v/>
      </c>
      <c r="AQ436" s="76" t="str">
        <f>IF(Tableau1[[#This Row],[Nuit
SA/ DI]]="Oui",0,IF(Tableau1[[#This Row],[Nuit
SA/ DI]]="Non",1,""))</f>
        <v/>
      </c>
      <c r="AR436" s="76" t="str">
        <f>IF(Tableau1[[#This Row],[Nuit
DI/ LU]]="Oui",0,IF(Tableau1[[#This Row],[Nuit
DI/ LU]]="Non",1,""))</f>
        <v/>
      </c>
      <c r="AS436" s="76" t="str">
        <f>IF(Tableau1[[#This Row],[Type de réponse]]='Paramètre (masquer)'!$A$10,Tableau1[[#This Row],[FE]],"")</f>
        <v/>
      </c>
      <c r="AT436" s="76" t="str">
        <f>_xlfn.CONCAT(Tableau1[[#This Row],[LUN]:[DIM]])</f>
        <v/>
      </c>
      <c r="AU436" s="79"/>
      <c r="AV4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6" s="76" t="e">
        <f>Tableau1[[#This Row],[Nbre de nuits sur la période]]*Tableau1[[#This Row],[Nombre de train accédant / nuit *]]</f>
        <v>#VALUE!</v>
      </c>
      <c r="AY436" s="76" t="e">
        <f>Tableau1[[#This Row],[Uo voies - nuit]]*((59*400/1000)+5)</f>
        <v>#VALUE!</v>
      </c>
    </row>
    <row r="437" spans="1:51" ht="15.75">
      <c r="A437" s="51">
        <f t="shared" si="20"/>
        <v>424</v>
      </c>
      <c r="B437" s="85"/>
      <c r="C437" s="52" t="str">
        <f>IFERROR(VLOOKUP(Tableau1[[#This Row],[Site *
Un fichier Excel par DT]],Tableau7[[#All],[Nom de la gare]:[EIC]],5,FALSE),"")</f>
        <v/>
      </c>
      <c r="D437" s="77"/>
      <c r="E437" s="74"/>
      <c r="F437" s="74"/>
      <c r="G437" s="76"/>
      <c r="H437" s="72" t="str">
        <f>IF(Tableau1[[#This Row],[Régime d''utilisation (Quotidien ? Oui ou Non)]]="Oui","Oui","Non")</f>
        <v>Non</v>
      </c>
      <c r="I437" s="72" t="str">
        <f>IF(Tableau1[[#This Row],[Régime d''utilisation (Quotidien ? Oui ou Non)]]="Oui","Oui","Non")</f>
        <v>Non</v>
      </c>
      <c r="J437" s="72" t="str">
        <f>IF(Tableau1[[#This Row],[Régime d''utilisation (Quotidien ? Oui ou Non)]]="Oui","Oui","Non")</f>
        <v>Non</v>
      </c>
      <c r="K437" s="72" t="str">
        <f>IF(Tableau1[[#This Row],[Régime d''utilisation (Quotidien ? Oui ou Non)]]="Oui","Oui","Non")</f>
        <v>Non</v>
      </c>
      <c r="L437" s="72" t="str">
        <f>IF(Tableau1[[#This Row],[Régime d''utilisation (Quotidien ? Oui ou Non)]]="Oui","Oui","Non")</f>
        <v>Non</v>
      </c>
      <c r="M437" s="72" t="str">
        <f>IF(Tableau1[[#This Row],[Régime d''utilisation (Quotidien ? Oui ou Non)]]="Oui","Oui","Non")</f>
        <v>Non</v>
      </c>
      <c r="N437" s="72" t="str">
        <f>IF(Tableau1[[#This Row],[Régime d''utilisation (Quotidien ? Oui ou Non)]]="Oui","Oui","Non")</f>
        <v>Non</v>
      </c>
      <c r="O437" s="72" t="str">
        <f>IF(Tableau1[[#This Row],[Régime d''utilisation (Quotidien ? Oui ou Non)]]="Oui","Oui","Non")</f>
        <v>Non</v>
      </c>
      <c r="P437" s="76"/>
      <c r="Q437" s="76"/>
      <c r="R437" s="76"/>
      <c r="S437" s="52" t="str">
        <f t="shared" si="18"/>
        <v>Compris entre 00h00 et 5h00</v>
      </c>
      <c r="T437" s="76"/>
      <c r="U437" s="53" t="str">
        <f t="shared" si="19"/>
        <v>Voyageur</v>
      </c>
      <c r="V437" s="76"/>
      <c r="W437" s="76"/>
      <c r="X437" s="76"/>
      <c r="Y437" s="76"/>
      <c r="Z437" s="76"/>
      <c r="AA437" s="76"/>
      <c r="AB437" s="53">
        <f>400</f>
        <v>400</v>
      </c>
      <c r="AC437" s="78" t="str">
        <f>IF(Tableau1[[#This Row],[Type de réponse]]='Paramètre (masquer)'!$A$10,Tableau1[[#This Row],[Période de début *]],"")</f>
        <v/>
      </c>
      <c r="AD437" s="78" t="str">
        <f>IF(Tableau1[[#This Row],[Type de réponse]]='Paramètre (masquer)'!$A$10,Tableau1[[#This Row],[Période de fin *]],"")</f>
        <v/>
      </c>
      <c r="AE437" s="78" t="str">
        <f>IF(Tableau1[[#This Row],[Type de réponse]]='Paramètre (masquer)'!$A$10,Tableau1[[#This Row],[Nuit
LU/MA]],"")</f>
        <v/>
      </c>
      <c r="AF437" s="78" t="str">
        <f>IF(Tableau1[[#This Row],[Type de réponse]]='Paramètre (masquer)'!$A$10,Tableau1[[#This Row],[Nuit
MA/ME]],"")</f>
        <v/>
      </c>
      <c r="AG437" s="78" t="str">
        <f>IF(Tableau1[[#This Row],[Type de réponse]]='Paramètre (masquer)'!$A$10,Tableau1[[#This Row],[Nuit
ME/JE]],"")</f>
        <v/>
      </c>
      <c r="AH437" s="78" t="str">
        <f>IF(Tableau1[[#This Row],[Type de réponse]]='Paramètre (masquer)'!$A$10,Tableau1[[#This Row],[Nuit JE/VE]],"")</f>
        <v/>
      </c>
      <c r="AI437" s="78" t="str">
        <f>IF(Tableau1[[#This Row],[Type de réponse]]='Paramètre (masquer)'!$A$10,Tableau1[[#This Row],[Nuit
VE/SA]],"")</f>
        <v/>
      </c>
      <c r="AJ437" s="78" t="str">
        <f>IF(Tableau1[[#This Row],[Type de réponse]]='Paramètre (masquer)'!$A$10,Tableau1[[#This Row],[Nuit
SA/DI]],"")</f>
        <v/>
      </c>
      <c r="AK437" s="78" t="str">
        <f>IF(Tableau1[[#This Row],[Type de réponse]]='Paramètre (masquer)'!$A$10,Tableau1[[#This Row],[Nuit
DI/LU]],"")</f>
        <v/>
      </c>
      <c r="AL437" s="76" t="str">
        <f>IF(Tableau1[[#This Row],[Nuit
LU /MA]]="Oui",0,IF(Tableau1[[#This Row],[Nuit
LU /MA]]="Non",1,""))</f>
        <v/>
      </c>
      <c r="AM437" s="76" t="str">
        <f>IF(Tableau1[[#This Row],[Nuit
MA/ ME]]="Oui",0,IF(Tableau1[[#This Row],[Nuit
MA/ ME]]="Non",1,""))</f>
        <v/>
      </c>
      <c r="AN437" s="76" t="str">
        <f>IF(Tableau1[[#This Row],[Nuit
ME/ JE]]="Oui",0,IF(Tableau1[[#This Row],[Nuit
ME/ JE]]="Non",1,""))</f>
        <v/>
      </c>
      <c r="AO437" s="76" t="str">
        <f>IF(Tableau1[[#This Row],[Nuit JE/ VE]]="Oui",0,IF(Tableau1[[#This Row],[Nuit JE/ VE]]="Non",1,""))</f>
        <v/>
      </c>
      <c r="AP437" s="76" t="str">
        <f>IF(Tableau1[[#This Row],[Nuit
VE/ SA]]="Oui",0,IF(Tableau1[[#This Row],[Nuit
VE/ SA]]="Non",1,""))</f>
        <v/>
      </c>
      <c r="AQ437" s="76" t="str">
        <f>IF(Tableau1[[#This Row],[Nuit
SA/ DI]]="Oui",0,IF(Tableau1[[#This Row],[Nuit
SA/ DI]]="Non",1,""))</f>
        <v/>
      </c>
      <c r="AR437" s="76" t="str">
        <f>IF(Tableau1[[#This Row],[Nuit
DI/ LU]]="Oui",0,IF(Tableau1[[#This Row],[Nuit
DI/ LU]]="Non",1,""))</f>
        <v/>
      </c>
      <c r="AS437" s="76" t="str">
        <f>IF(Tableau1[[#This Row],[Type de réponse]]='Paramètre (masquer)'!$A$10,Tableau1[[#This Row],[FE]],"")</f>
        <v/>
      </c>
      <c r="AT437" s="76" t="str">
        <f>_xlfn.CONCAT(Tableau1[[#This Row],[LUN]:[DIM]])</f>
        <v/>
      </c>
      <c r="AU437" s="79"/>
      <c r="AV4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7" s="76" t="e">
        <f>Tableau1[[#This Row],[Nbre de nuits sur la période]]*Tableau1[[#This Row],[Nombre de train accédant / nuit *]]</f>
        <v>#VALUE!</v>
      </c>
      <c r="AY437" s="76" t="e">
        <f>Tableau1[[#This Row],[Uo voies - nuit]]*((59*400/1000)+5)</f>
        <v>#VALUE!</v>
      </c>
    </row>
    <row r="438" spans="1:51" ht="15.75">
      <c r="A438" s="51">
        <f t="shared" si="20"/>
        <v>425</v>
      </c>
      <c r="B438" s="85"/>
      <c r="C438" s="52" t="str">
        <f>IFERROR(VLOOKUP(Tableau1[[#This Row],[Site *
Un fichier Excel par DT]],Tableau7[[#All],[Nom de la gare]:[EIC]],5,FALSE),"")</f>
        <v/>
      </c>
      <c r="D438" s="77"/>
      <c r="E438" s="74"/>
      <c r="F438" s="74"/>
      <c r="G438" s="76"/>
      <c r="H438" s="72" t="str">
        <f>IF(Tableau1[[#This Row],[Régime d''utilisation (Quotidien ? Oui ou Non)]]="Oui","Oui","Non")</f>
        <v>Non</v>
      </c>
      <c r="I438" s="72" t="str">
        <f>IF(Tableau1[[#This Row],[Régime d''utilisation (Quotidien ? Oui ou Non)]]="Oui","Oui","Non")</f>
        <v>Non</v>
      </c>
      <c r="J438" s="72" t="str">
        <f>IF(Tableau1[[#This Row],[Régime d''utilisation (Quotidien ? Oui ou Non)]]="Oui","Oui","Non")</f>
        <v>Non</v>
      </c>
      <c r="K438" s="72" t="str">
        <f>IF(Tableau1[[#This Row],[Régime d''utilisation (Quotidien ? Oui ou Non)]]="Oui","Oui","Non")</f>
        <v>Non</v>
      </c>
      <c r="L438" s="72" t="str">
        <f>IF(Tableau1[[#This Row],[Régime d''utilisation (Quotidien ? Oui ou Non)]]="Oui","Oui","Non")</f>
        <v>Non</v>
      </c>
      <c r="M438" s="72" t="str">
        <f>IF(Tableau1[[#This Row],[Régime d''utilisation (Quotidien ? Oui ou Non)]]="Oui","Oui","Non")</f>
        <v>Non</v>
      </c>
      <c r="N438" s="72" t="str">
        <f>IF(Tableau1[[#This Row],[Régime d''utilisation (Quotidien ? Oui ou Non)]]="Oui","Oui","Non")</f>
        <v>Non</v>
      </c>
      <c r="O438" s="72" t="str">
        <f>IF(Tableau1[[#This Row],[Régime d''utilisation (Quotidien ? Oui ou Non)]]="Oui","Oui","Non")</f>
        <v>Non</v>
      </c>
      <c r="P438" s="76"/>
      <c r="Q438" s="76"/>
      <c r="R438" s="76"/>
      <c r="S438" s="52" t="str">
        <f t="shared" si="18"/>
        <v>Compris entre 00h00 et 5h00</v>
      </c>
      <c r="T438" s="76"/>
      <c r="U438" s="53" t="str">
        <f t="shared" si="19"/>
        <v>Voyageur</v>
      </c>
      <c r="V438" s="76"/>
      <c r="W438" s="76"/>
      <c r="X438" s="76"/>
      <c r="Y438" s="76"/>
      <c r="Z438" s="76"/>
      <c r="AA438" s="76"/>
      <c r="AB438" s="53">
        <f>400</f>
        <v>400</v>
      </c>
      <c r="AC438" s="78" t="str">
        <f>IF(Tableau1[[#This Row],[Type de réponse]]='Paramètre (masquer)'!$A$10,Tableau1[[#This Row],[Période de début *]],"")</f>
        <v/>
      </c>
      <c r="AD438" s="78" t="str">
        <f>IF(Tableau1[[#This Row],[Type de réponse]]='Paramètre (masquer)'!$A$10,Tableau1[[#This Row],[Période de fin *]],"")</f>
        <v/>
      </c>
      <c r="AE438" s="78" t="str">
        <f>IF(Tableau1[[#This Row],[Type de réponse]]='Paramètre (masquer)'!$A$10,Tableau1[[#This Row],[Nuit
LU/MA]],"")</f>
        <v/>
      </c>
      <c r="AF438" s="78" t="str">
        <f>IF(Tableau1[[#This Row],[Type de réponse]]='Paramètre (masquer)'!$A$10,Tableau1[[#This Row],[Nuit
MA/ME]],"")</f>
        <v/>
      </c>
      <c r="AG438" s="78" t="str">
        <f>IF(Tableau1[[#This Row],[Type de réponse]]='Paramètre (masquer)'!$A$10,Tableau1[[#This Row],[Nuit
ME/JE]],"")</f>
        <v/>
      </c>
      <c r="AH438" s="78" t="str">
        <f>IF(Tableau1[[#This Row],[Type de réponse]]='Paramètre (masquer)'!$A$10,Tableau1[[#This Row],[Nuit JE/VE]],"")</f>
        <v/>
      </c>
      <c r="AI438" s="78" t="str">
        <f>IF(Tableau1[[#This Row],[Type de réponse]]='Paramètre (masquer)'!$A$10,Tableau1[[#This Row],[Nuit
VE/SA]],"")</f>
        <v/>
      </c>
      <c r="AJ438" s="78" t="str">
        <f>IF(Tableau1[[#This Row],[Type de réponse]]='Paramètre (masquer)'!$A$10,Tableau1[[#This Row],[Nuit
SA/DI]],"")</f>
        <v/>
      </c>
      <c r="AK438" s="78" t="str">
        <f>IF(Tableau1[[#This Row],[Type de réponse]]='Paramètre (masquer)'!$A$10,Tableau1[[#This Row],[Nuit
DI/LU]],"")</f>
        <v/>
      </c>
      <c r="AL438" s="76" t="str">
        <f>IF(Tableau1[[#This Row],[Nuit
LU /MA]]="Oui",0,IF(Tableau1[[#This Row],[Nuit
LU /MA]]="Non",1,""))</f>
        <v/>
      </c>
      <c r="AM438" s="76" t="str">
        <f>IF(Tableau1[[#This Row],[Nuit
MA/ ME]]="Oui",0,IF(Tableau1[[#This Row],[Nuit
MA/ ME]]="Non",1,""))</f>
        <v/>
      </c>
      <c r="AN438" s="76" t="str">
        <f>IF(Tableau1[[#This Row],[Nuit
ME/ JE]]="Oui",0,IF(Tableau1[[#This Row],[Nuit
ME/ JE]]="Non",1,""))</f>
        <v/>
      </c>
      <c r="AO438" s="76" t="str">
        <f>IF(Tableau1[[#This Row],[Nuit JE/ VE]]="Oui",0,IF(Tableau1[[#This Row],[Nuit JE/ VE]]="Non",1,""))</f>
        <v/>
      </c>
      <c r="AP438" s="76" t="str">
        <f>IF(Tableau1[[#This Row],[Nuit
VE/ SA]]="Oui",0,IF(Tableau1[[#This Row],[Nuit
VE/ SA]]="Non",1,""))</f>
        <v/>
      </c>
      <c r="AQ438" s="76" t="str">
        <f>IF(Tableau1[[#This Row],[Nuit
SA/ DI]]="Oui",0,IF(Tableau1[[#This Row],[Nuit
SA/ DI]]="Non",1,""))</f>
        <v/>
      </c>
      <c r="AR438" s="76" t="str">
        <f>IF(Tableau1[[#This Row],[Nuit
DI/ LU]]="Oui",0,IF(Tableau1[[#This Row],[Nuit
DI/ LU]]="Non",1,""))</f>
        <v/>
      </c>
      <c r="AS438" s="76" t="str">
        <f>IF(Tableau1[[#This Row],[Type de réponse]]='Paramètre (masquer)'!$A$10,Tableau1[[#This Row],[FE]],"")</f>
        <v/>
      </c>
      <c r="AT438" s="76" t="str">
        <f>_xlfn.CONCAT(Tableau1[[#This Row],[LUN]:[DIM]])</f>
        <v/>
      </c>
      <c r="AU438" s="79"/>
      <c r="AV4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8" s="76" t="e">
        <f>Tableau1[[#This Row],[Nbre de nuits sur la période]]*Tableau1[[#This Row],[Nombre de train accédant / nuit *]]</f>
        <v>#VALUE!</v>
      </c>
      <c r="AY438" s="76" t="e">
        <f>Tableau1[[#This Row],[Uo voies - nuit]]*((59*400/1000)+5)</f>
        <v>#VALUE!</v>
      </c>
    </row>
    <row r="439" spans="1:51" ht="15.75">
      <c r="A439" s="51">
        <f t="shared" si="20"/>
        <v>426</v>
      </c>
      <c r="B439" s="85"/>
      <c r="C439" s="52" t="str">
        <f>IFERROR(VLOOKUP(Tableau1[[#This Row],[Site *
Un fichier Excel par DT]],Tableau7[[#All],[Nom de la gare]:[EIC]],5,FALSE),"")</f>
        <v/>
      </c>
      <c r="D439" s="77"/>
      <c r="E439" s="74"/>
      <c r="F439" s="74"/>
      <c r="G439" s="76"/>
      <c r="H439" s="72" t="str">
        <f>IF(Tableau1[[#This Row],[Régime d''utilisation (Quotidien ? Oui ou Non)]]="Oui","Oui","Non")</f>
        <v>Non</v>
      </c>
      <c r="I439" s="72" t="str">
        <f>IF(Tableau1[[#This Row],[Régime d''utilisation (Quotidien ? Oui ou Non)]]="Oui","Oui","Non")</f>
        <v>Non</v>
      </c>
      <c r="J439" s="72" t="str">
        <f>IF(Tableau1[[#This Row],[Régime d''utilisation (Quotidien ? Oui ou Non)]]="Oui","Oui","Non")</f>
        <v>Non</v>
      </c>
      <c r="K439" s="72" t="str">
        <f>IF(Tableau1[[#This Row],[Régime d''utilisation (Quotidien ? Oui ou Non)]]="Oui","Oui","Non")</f>
        <v>Non</v>
      </c>
      <c r="L439" s="72" t="str">
        <f>IF(Tableau1[[#This Row],[Régime d''utilisation (Quotidien ? Oui ou Non)]]="Oui","Oui","Non")</f>
        <v>Non</v>
      </c>
      <c r="M439" s="72" t="str">
        <f>IF(Tableau1[[#This Row],[Régime d''utilisation (Quotidien ? Oui ou Non)]]="Oui","Oui","Non")</f>
        <v>Non</v>
      </c>
      <c r="N439" s="72" t="str">
        <f>IF(Tableau1[[#This Row],[Régime d''utilisation (Quotidien ? Oui ou Non)]]="Oui","Oui","Non")</f>
        <v>Non</v>
      </c>
      <c r="O439" s="72" t="str">
        <f>IF(Tableau1[[#This Row],[Régime d''utilisation (Quotidien ? Oui ou Non)]]="Oui","Oui","Non")</f>
        <v>Non</v>
      </c>
      <c r="P439" s="76"/>
      <c r="Q439" s="76"/>
      <c r="R439" s="76"/>
      <c r="S439" s="52" t="str">
        <f t="shared" si="18"/>
        <v>Compris entre 00h00 et 5h00</v>
      </c>
      <c r="T439" s="76"/>
      <c r="U439" s="53" t="str">
        <f t="shared" si="19"/>
        <v>Voyageur</v>
      </c>
      <c r="V439" s="76"/>
      <c r="W439" s="76"/>
      <c r="X439" s="76"/>
      <c r="Y439" s="76"/>
      <c r="Z439" s="76"/>
      <c r="AA439" s="76"/>
      <c r="AB439" s="53">
        <f>400</f>
        <v>400</v>
      </c>
      <c r="AC439" s="78" t="str">
        <f>IF(Tableau1[[#This Row],[Type de réponse]]='Paramètre (masquer)'!$A$10,Tableau1[[#This Row],[Période de début *]],"")</f>
        <v/>
      </c>
      <c r="AD439" s="78" t="str">
        <f>IF(Tableau1[[#This Row],[Type de réponse]]='Paramètre (masquer)'!$A$10,Tableau1[[#This Row],[Période de fin *]],"")</f>
        <v/>
      </c>
      <c r="AE439" s="78" t="str">
        <f>IF(Tableau1[[#This Row],[Type de réponse]]='Paramètre (masquer)'!$A$10,Tableau1[[#This Row],[Nuit
LU/MA]],"")</f>
        <v/>
      </c>
      <c r="AF439" s="78" t="str">
        <f>IF(Tableau1[[#This Row],[Type de réponse]]='Paramètre (masquer)'!$A$10,Tableau1[[#This Row],[Nuit
MA/ME]],"")</f>
        <v/>
      </c>
      <c r="AG439" s="78" t="str">
        <f>IF(Tableau1[[#This Row],[Type de réponse]]='Paramètre (masquer)'!$A$10,Tableau1[[#This Row],[Nuit
ME/JE]],"")</f>
        <v/>
      </c>
      <c r="AH439" s="78" t="str">
        <f>IF(Tableau1[[#This Row],[Type de réponse]]='Paramètre (masquer)'!$A$10,Tableau1[[#This Row],[Nuit JE/VE]],"")</f>
        <v/>
      </c>
      <c r="AI439" s="78" t="str">
        <f>IF(Tableau1[[#This Row],[Type de réponse]]='Paramètre (masquer)'!$A$10,Tableau1[[#This Row],[Nuit
VE/SA]],"")</f>
        <v/>
      </c>
      <c r="AJ439" s="78" t="str">
        <f>IF(Tableau1[[#This Row],[Type de réponse]]='Paramètre (masquer)'!$A$10,Tableau1[[#This Row],[Nuit
SA/DI]],"")</f>
        <v/>
      </c>
      <c r="AK439" s="78" t="str">
        <f>IF(Tableau1[[#This Row],[Type de réponse]]='Paramètre (masquer)'!$A$10,Tableau1[[#This Row],[Nuit
DI/LU]],"")</f>
        <v/>
      </c>
      <c r="AL439" s="76" t="str">
        <f>IF(Tableau1[[#This Row],[Nuit
LU /MA]]="Oui",0,IF(Tableau1[[#This Row],[Nuit
LU /MA]]="Non",1,""))</f>
        <v/>
      </c>
      <c r="AM439" s="76" t="str">
        <f>IF(Tableau1[[#This Row],[Nuit
MA/ ME]]="Oui",0,IF(Tableau1[[#This Row],[Nuit
MA/ ME]]="Non",1,""))</f>
        <v/>
      </c>
      <c r="AN439" s="76" t="str">
        <f>IF(Tableau1[[#This Row],[Nuit
ME/ JE]]="Oui",0,IF(Tableau1[[#This Row],[Nuit
ME/ JE]]="Non",1,""))</f>
        <v/>
      </c>
      <c r="AO439" s="76" t="str">
        <f>IF(Tableau1[[#This Row],[Nuit JE/ VE]]="Oui",0,IF(Tableau1[[#This Row],[Nuit JE/ VE]]="Non",1,""))</f>
        <v/>
      </c>
      <c r="AP439" s="76" t="str">
        <f>IF(Tableau1[[#This Row],[Nuit
VE/ SA]]="Oui",0,IF(Tableau1[[#This Row],[Nuit
VE/ SA]]="Non",1,""))</f>
        <v/>
      </c>
      <c r="AQ439" s="76" t="str">
        <f>IF(Tableau1[[#This Row],[Nuit
SA/ DI]]="Oui",0,IF(Tableau1[[#This Row],[Nuit
SA/ DI]]="Non",1,""))</f>
        <v/>
      </c>
      <c r="AR439" s="76" t="str">
        <f>IF(Tableau1[[#This Row],[Nuit
DI/ LU]]="Oui",0,IF(Tableau1[[#This Row],[Nuit
DI/ LU]]="Non",1,""))</f>
        <v/>
      </c>
      <c r="AS439" s="76" t="str">
        <f>IF(Tableau1[[#This Row],[Type de réponse]]='Paramètre (masquer)'!$A$10,Tableau1[[#This Row],[FE]],"")</f>
        <v/>
      </c>
      <c r="AT439" s="76" t="str">
        <f>_xlfn.CONCAT(Tableau1[[#This Row],[LUN]:[DIM]])</f>
        <v/>
      </c>
      <c r="AU439" s="79"/>
      <c r="AV4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9" s="76" t="e">
        <f>Tableau1[[#This Row],[Nbre de nuits sur la période]]*Tableau1[[#This Row],[Nombre de train accédant / nuit *]]</f>
        <v>#VALUE!</v>
      </c>
      <c r="AY439" s="76" t="e">
        <f>Tableau1[[#This Row],[Uo voies - nuit]]*((59*400/1000)+5)</f>
        <v>#VALUE!</v>
      </c>
    </row>
    <row r="440" spans="1:51" ht="15.75">
      <c r="A440" s="51">
        <f t="shared" si="20"/>
        <v>427</v>
      </c>
      <c r="B440" s="85"/>
      <c r="C440" s="52" t="str">
        <f>IFERROR(VLOOKUP(Tableau1[[#This Row],[Site *
Un fichier Excel par DT]],Tableau7[[#All],[Nom de la gare]:[EIC]],5,FALSE),"")</f>
        <v/>
      </c>
      <c r="D440" s="77"/>
      <c r="E440" s="74"/>
      <c r="F440" s="74"/>
      <c r="G440" s="76"/>
      <c r="H440" s="72" t="str">
        <f>IF(Tableau1[[#This Row],[Régime d''utilisation (Quotidien ? Oui ou Non)]]="Oui","Oui","Non")</f>
        <v>Non</v>
      </c>
      <c r="I440" s="72" t="str">
        <f>IF(Tableau1[[#This Row],[Régime d''utilisation (Quotidien ? Oui ou Non)]]="Oui","Oui","Non")</f>
        <v>Non</v>
      </c>
      <c r="J440" s="72" t="str">
        <f>IF(Tableau1[[#This Row],[Régime d''utilisation (Quotidien ? Oui ou Non)]]="Oui","Oui","Non")</f>
        <v>Non</v>
      </c>
      <c r="K440" s="72" t="str">
        <f>IF(Tableau1[[#This Row],[Régime d''utilisation (Quotidien ? Oui ou Non)]]="Oui","Oui","Non")</f>
        <v>Non</v>
      </c>
      <c r="L440" s="72" t="str">
        <f>IF(Tableau1[[#This Row],[Régime d''utilisation (Quotidien ? Oui ou Non)]]="Oui","Oui","Non")</f>
        <v>Non</v>
      </c>
      <c r="M440" s="72" t="str">
        <f>IF(Tableau1[[#This Row],[Régime d''utilisation (Quotidien ? Oui ou Non)]]="Oui","Oui","Non")</f>
        <v>Non</v>
      </c>
      <c r="N440" s="72" t="str">
        <f>IF(Tableau1[[#This Row],[Régime d''utilisation (Quotidien ? Oui ou Non)]]="Oui","Oui","Non")</f>
        <v>Non</v>
      </c>
      <c r="O440" s="72" t="str">
        <f>IF(Tableau1[[#This Row],[Régime d''utilisation (Quotidien ? Oui ou Non)]]="Oui","Oui","Non")</f>
        <v>Non</v>
      </c>
      <c r="P440" s="76"/>
      <c r="Q440" s="76"/>
      <c r="R440" s="76"/>
      <c r="S440" s="52" t="str">
        <f t="shared" si="18"/>
        <v>Compris entre 00h00 et 5h00</v>
      </c>
      <c r="T440" s="76"/>
      <c r="U440" s="53" t="str">
        <f t="shared" si="19"/>
        <v>Voyageur</v>
      </c>
      <c r="V440" s="76"/>
      <c r="W440" s="76"/>
      <c r="X440" s="76"/>
      <c r="Y440" s="76"/>
      <c r="Z440" s="76"/>
      <c r="AA440" s="76"/>
      <c r="AB440" s="53">
        <f>400</f>
        <v>400</v>
      </c>
      <c r="AC440" s="78" t="str">
        <f>IF(Tableau1[[#This Row],[Type de réponse]]='Paramètre (masquer)'!$A$10,Tableau1[[#This Row],[Période de début *]],"")</f>
        <v/>
      </c>
      <c r="AD440" s="78" t="str">
        <f>IF(Tableau1[[#This Row],[Type de réponse]]='Paramètre (masquer)'!$A$10,Tableau1[[#This Row],[Période de fin *]],"")</f>
        <v/>
      </c>
      <c r="AE440" s="78" t="str">
        <f>IF(Tableau1[[#This Row],[Type de réponse]]='Paramètre (masquer)'!$A$10,Tableau1[[#This Row],[Nuit
LU/MA]],"")</f>
        <v/>
      </c>
      <c r="AF440" s="78" t="str">
        <f>IF(Tableau1[[#This Row],[Type de réponse]]='Paramètre (masquer)'!$A$10,Tableau1[[#This Row],[Nuit
MA/ME]],"")</f>
        <v/>
      </c>
      <c r="AG440" s="78" t="str">
        <f>IF(Tableau1[[#This Row],[Type de réponse]]='Paramètre (masquer)'!$A$10,Tableau1[[#This Row],[Nuit
ME/JE]],"")</f>
        <v/>
      </c>
      <c r="AH440" s="78" t="str">
        <f>IF(Tableau1[[#This Row],[Type de réponse]]='Paramètre (masquer)'!$A$10,Tableau1[[#This Row],[Nuit JE/VE]],"")</f>
        <v/>
      </c>
      <c r="AI440" s="78" t="str">
        <f>IF(Tableau1[[#This Row],[Type de réponse]]='Paramètre (masquer)'!$A$10,Tableau1[[#This Row],[Nuit
VE/SA]],"")</f>
        <v/>
      </c>
      <c r="AJ440" s="78" t="str">
        <f>IF(Tableau1[[#This Row],[Type de réponse]]='Paramètre (masquer)'!$A$10,Tableau1[[#This Row],[Nuit
SA/DI]],"")</f>
        <v/>
      </c>
      <c r="AK440" s="78" t="str">
        <f>IF(Tableau1[[#This Row],[Type de réponse]]='Paramètre (masquer)'!$A$10,Tableau1[[#This Row],[Nuit
DI/LU]],"")</f>
        <v/>
      </c>
      <c r="AL440" s="76" t="str">
        <f>IF(Tableau1[[#This Row],[Nuit
LU /MA]]="Oui",0,IF(Tableau1[[#This Row],[Nuit
LU /MA]]="Non",1,""))</f>
        <v/>
      </c>
      <c r="AM440" s="76" t="str">
        <f>IF(Tableau1[[#This Row],[Nuit
MA/ ME]]="Oui",0,IF(Tableau1[[#This Row],[Nuit
MA/ ME]]="Non",1,""))</f>
        <v/>
      </c>
      <c r="AN440" s="76" t="str">
        <f>IF(Tableau1[[#This Row],[Nuit
ME/ JE]]="Oui",0,IF(Tableau1[[#This Row],[Nuit
ME/ JE]]="Non",1,""))</f>
        <v/>
      </c>
      <c r="AO440" s="76" t="str">
        <f>IF(Tableau1[[#This Row],[Nuit JE/ VE]]="Oui",0,IF(Tableau1[[#This Row],[Nuit JE/ VE]]="Non",1,""))</f>
        <v/>
      </c>
      <c r="AP440" s="76" t="str">
        <f>IF(Tableau1[[#This Row],[Nuit
VE/ SA]]="Oui",0,IF(Tableau1[[#This Row],[Nuit
VE/ SA]]="Non",1,""))</f>
        <v/>
      </c>
      <c r="AQ440" s="76" t="str">
        <f>IF(Tableau1[[#This Row],[Nuit
SA/ DI]]="Oui",0,IF(Tableau1[[#This Row],[Nuit
SA/ DI]]="Non",1,""))</f>
        <v/>
      </c>
      <c r="AR440" s="76" t="str">
        <f>IF(Tableau1[[#This Row],[Nuit
DI/ LU]]="Oui",0,IF(Tableau1[[#This Row],[Nuit
DI/ LU]]="Non",1,""))</f>
        <v/>
      </c>
      <c r="AS440" s="76" t="str">
        <f>IF(Tableau1[[#This Row],[Type de réponse]]='Paramètre (masquer)'!$A$10,Tableau1[[#This Row],[FE]],"")</f>
        <v/>
      </c>
      <c r="AT440" s="76" t="str">
        <f>_xlfn.CONCAT(Tableau1[[#This Row],[LUN]:[DIM]])</f>
        <v/>
      </c>
      <c r="AU440" s="79"/>
      <c r="AV4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0" s="76" t="e">
        <f>Tableau1[[#This Row],[Nbre de nuits sur la période]]*Tableau1[[#This Row],[Nombre de train accédant / nuit *]]</f>
        <v>#VALUE!</v>
      </c>
      <c r="AY440" s="76" t="e">
        <f>Tableau1[[#This Row],[Uo voies - nuit]]*((59*400/1000)+5)</f>
        <v>#VALUE!</v>
      </c>
    </row>
    <row r="441" spans="1:51" ht="15.75">
      <c r="A441" s="51">
        <f t="shared" si="20"/>
        <v>428</v>
      </c>
      <c r="B441" s="85"/>
      <c r="C441" s="52" t="str">
        <f>IFERROR(VLOOKUP(Tableau1[[#This Row],[Site *
Un fichier Excel par DT]],Tableau7[[#All],[Nom de la gare]:[EIC]],5,FALSE),"")</f>
        <v/>
      </c>
      <c r="D441" s="77"/>
      <c r="E441" s="74"/>
      <c r="F441" s="74"/>
      <c r="G441" s="76"/>
      <c r="H441" s="72" t="str">
        <f>IF(Tableau1[[#This Row],[Régime d''utilisation (Quotidien ? Oui ou Non)]]="Oui","Oui","Non")</f>
        <v>Non</v>
      </c>
      <c r="I441" s="72" t="str">
        <f>IF(Tableau1[[#This Row],[Régime d''utilisation (Quotidien ? Oui ou Non)]]="Oui","Oui","Non")</f>
        <v>Non</v>
      </c>
      <c r="J441" s="72" t="str">
        <f>IF(Tableau1[[#This Row],[Régime d''utilisation (Quotidien ? Oui ou Non)]]="Oui","Oui","Non")</f>
        <v>Non</v>
      </c>
      <c r="K441" s="72" t="str">
        <f>IF(Tableau1[[#This Row],[Régime d''utilisation (Quotidien ? Oui ou Non)]]="Oui","Oui","Non")</f>
        <v>Non</v>
      </c>
      <c r="L441" s="72" t="str">
        <f>IF(Tableau1[[#This Row],[Régime d''utilisation (Quotidien ? Oui ou Non)]]="Oui","Oui","Non")</f>
        <v>Non</v>
      </c>
      <c r="M441" s="72" t="str">
        <f>IF(Tableau1[[#This Row],[Régime d''utilisation (Quotidien ? Oui ou Non)]]="Oui","Oui","Non")</f>
        <v>Non</v>
      </c>
      <c r="N441" s="72" t="str">
        <f>IF(Tableau1[[#This Row],[Régime d''utilisation (Quotidien ? Oui ou Non)]]="Oui","Oui","Non")</f>
        <v>Non</v>
      </c>
      <c r="O441" s="72" t="str">
        <f>IF(Tableau1[[#This Row],[Régime d''utilisation (Quotidien ? Oui ou Non)]]="Oui","Oui","Non")</f>
        <v>Non</v>
      </c>
      <c r="P441" s="76"/>
      <c r="Q441" s="76"/>
      <c r="R441" s="76"/>
      <c r="S441" s="52" t="str">
        <f t="shared" si="18"/>
        <v>Compris entre 00h00 et 5h00</v>
      </c>
      <c r="T441" s="76"/>
      <c r="U441" s="53" t="str">
        <f t="shared" si="19"/>
        <v>Voyageur</v>
      </c>
      <c r="V441" s="76"/>
      <c r="W441" s="76"/>
      <c r="X441" s="76"/>
      <c r="Y441" s="76"/>
      <c r="Z441" s="76"/>
      <c r="AA441" s="76"/>
      <c r="AB441" s="53">
        <f>400</f>
        <v>400</v>
      </c>
      <c r="AC441" s="78" t="str">
        <f>IF(Tableau1[[#This Row],[Type de réponse]]='Paramètre (masquer)'!$A$10,Tableau1[[#This Row],[Période de début *]],"")</f>
        <v/>
      </c>
      <c r="AD441" s="78" t="str">
        <f>IF(Tableau1[[#This Row],[Type de réponse]]='Paramètre (masquer)'!$A$10,Tableau1[[#This Row],[Période de fin *]],"")</f>
        <v/>
      </c>
      <c r="AE441" s="78" t="str">
        <f>IF(Tableau1[[#This Row],[Type de réponse]]='Paramètre (masquer)'!$A$10,Tableau1[[#This Row],[Nuit
LU/MA]],"")</f>
        <v/>
      </c>
      <c r="AF441" s="78" t="str">
        <f>IF(Tableau1[[#This Row],[Type de réponse]]='Paramètre (masquer)'!$A$10,Tableau1[[#This Row],[Nuit
MA/ME]],"")</f>
        <v/>
      </c>
      <c r="AG441" s="78" t="str">
        <f>IF(Tableau1[[#This Row],[Type de réponse]]='Paramètre (masquer)'!$A$10,Tableau1[[#This Row],[Nuit
ME/JE]],"")</f>
        <v/>
      </c>
      <c r="AH441" s="78" t="str">
        <f>IF(Tableau1[[#This Row],[Type de réponse]]='Paramètre (masquer)'!$A$10,Tableau1[[#This Row],[Nuit JE/VE]],"")</f>
        <v/>
      </c>
      <c r="AI441" s="78" t="str">
        <f>IF(Tableau1[[#This Row],[Type de réponse]]='Paramètre (masquer)'!$A$10,Tableau1[[#This Row],[Nuit
VE/SA]],"")</f>
        <v/>
      </c>
      <c r="AJ441" s="78" t="str">
        <f>IF(Tableau1[[#This Row],[Type de réponse]]='Paramètre (masquer)'!$A$10,Tableau1[[#This Row],[Nuit
SA/DI]],"")</f>
        <v/>
      </c>
      <c r="AK441" s="78" t="str">
        <f>IF(Tableau1[[#This Row],[Type de réponse]]='Paramètre (masquer)'!$A$10,Tableau1[[#This Row],[Nuit
DI/LU]],"")</f>
        <v/>
      </c>
      <c r="AL441" s="76" t="str">
        <f>IF(Tableau1[[#This Row],[Nuit
LU /MA]]="Oui",0,IF(Tableau1[[#This Row],[Nuit
LU /MA]]="Non",1,""))</f>
        <v/>
      </c>
      <c r="AM441" s="76" t="str">
        <f>IF(Tableau1[[#This Row],[Nuit
MA/ ME]]="Oui",0,IF(Tableau1[[#This Row],[Nuit
MA/ ME]]="Non",1,""))</f>
        <v/>
      </c>
      <c r="AN441" s="76" t="str">
        <f>IF(Tableau1[[#This Row],[Nuit
ME/ JE]]="Oui",0,IF(Tableau1[[#This Row],[Nuit
ME/ JE]]="Non",1,""))</f>
        <v/>
      </c>
      <c r="AO441" s="76" t="str">
        <f>IF(Tableau1[[#This Row],[Nuit JE/ VE]]="Oui",0,IF(Tableau1[[#This Row],[Nuit JE/ VE]]="Non",1,""))</f>
        <v/>
      </c>
      <c r="AP441" s="76" t="str">
        <f>IF(Tableau1[[#This Row],[Nuit
VE/ SA]]="Oui",0,IF(Tableau1[[#This Row],[Nuit
VE/ SA]]="Non",1,""))</f>
        <v/>
      </c>
      <c r="AQ441" s="76" t="str">
        <f>IF(Tableau1[[#This Row],[Nuit
SA/ DI]]="Oui",0,IF(Tableau1[[#This Row],[Nuit
SA/ DI]]="Non",1,""))</f>
        <v/>
      </c>
      <c r="AR441" s="76" t="str">
        <f>IF(Tableau1[[#This Row],[Nuit
DI/ LU]]="Oui",0,IF(Tableau1[[#This Row],[Nuit
DI/ LU]]="Non",1,""))</f>
        <v/>
      </c>
      <c r="AS441" s="76" t="str">
        <f>IF(Tableau1[[#This Row],[Type de réponse]]='Paramètre (masquer)'!$A$10,Tableau1[[#This Row],[FE]],"")</f>
        <v/>
      </c>
      <c r="AT441" s="76" t="str">
        <f>_xlfn.CONCAT(Tableau1[[#This Row],[LUN]:[DIM]])</f>
        <v/>
      </c>
      <c r="AU441" s="79"/>
      <c r="AV4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1" s="76" t="e">
        <f>Tableau1[[#This Row],[Nbre de nuits sur la période]]*Tableau1[[#This Row],[Nombre de train accédant / nuit *]]</f>
        <v>#VALUE!</v>
      </c>
      <c r="AY441" s="76" t="e">
        <f>Tableau1[[#This Row],[Uo voies - nuit]]*((59*400/1000)+5)</f>
        <v>#VALUE!</v>
      </c>
    </row>
    <row r="442" spans="1:51" ht="15.75">
      <c r="A442" s="51">
        <f t="shared" si="20"/>
        <v>429</v>
      </c>
      <c r="B442" s="85"/>
      <c r="C442" s="52" t="str">
        <f>IFERROR(VLOOKUP(Tableau1[[#This Row],[Site *
Un fichier Excel par DT]],Tableau7[[#All],[Nom de la gare]:[EIC]],5,FALSE),"")</f>
        <v/>
      </c>
      <c r="D442" s="77"/>
      <c r="E442" s="74"/>
      <c r="F442" s="74"/>
      <c r="G442" s="76"/>
      <c r="H442" s="72" t="str">
        <f>IF(Tableau1[[#This Row],[Régime d''utilisation (Quotidien ? Oui ou Non)]]="Oui","Oui","Non")</f>
        <v>Non</v>
      </c>
      <c r="I442" s="72" t="str">
        <f>IF(Tableau1[[#This Row],[Régime d''utilisation (Quotidien ? Oui ou Non)]]="Oui","Oui","Non")</f>
        <v>Non</v>
      </c>
      <c r="J442" s="72" t="str">
        <f>IF(Tableau1[[#This Row],[Régime d''utilisation (Quotidien ? Oui ou Non)]]="Oui","Oui","Non")</f>
        <v>Non</v>
      </c>
      <c r="K442" s="72" t="str">
        <f>IF(Tableau1[[#This Row],[Régime d''utilisation (Quotidien ? Oui ou Non)]]="Oui","Oui","Non")</f>
        <v>Non</v>
      </c>
      <c r="L442" s="72" t="str">
        <f>IF(Tableau1[[#This Row],[Régime d''utilisation (Quotidien ? Oui ou Non)]]="Oui","Oui","Non")</f>
        <v>Non</v>
      </c>
      <c r="M442" s="72" t="str">
        <f>IF(Tableau1[[#This Row],[Régime d''utilisation (Quotidien ? Oui ou Non)]]="Oui","Oui","Non")</f>
        <v>Non</v>
      </c>
      <c r="N442" s="72" t="str">
        <f>IF(Tableau1[[#This Row],[Régime d''utilisation (Quotidien ? Oui ou Non)]]="Oui","Oui","Non")</f>
        <v>Non</v>
      </c>
      <c r="O442" s="72" t="str">
        <f>IF(Tableau1[[#This Row],[Régime d''utilisation (Quotidien ? Oui ou Non)]]="Oui","Oui","Non")</f>
        <v>Non</v>
      </c>
      <c r="P442" s="76"/>
      <c r="Q442" s="76"/>
      <c r="R442" s="76"/>
      <c r="S442" s="52" t="str">
        <f t="shared" si="18"/>
        <v>Compris entre 00h00 et 5h00</v>
      </c>
      <c r="T442" s="76"/>
      <c r="U442" s="53" t="str">
        <f t="shared" si="19"/>
        <v>Voyageur</v>
      </c>
      <c r="V442" s="76"/>
      <c r="W442" s="76"/>
      <c r="X442" s="76"/>
      <c r="Y442" s="76"/>
      <c r="Z442" s="76"/>
      <c r="AA442" s="76"/>
      <c r="AB442" s="53">
        <f>400</f>
        <v>400</v>
      </c>
      <c r="AC442" s="78" t="str">
        <f>IF(Tableau1[[#This Row],[Type de réponse]]='Paramètre (masquer)'!$A$10,Tableau1[[#This Row],[Période de début *]],"")</f>
        <v/>
      </c>
      <c r="AD442" s="78" t="str">
        <f>IF(Tableau1[[#This Row],[Type de réponse]]='Paramètre (masquer)'!$A$10,Tableau1[[#This Row],[Période de fin *]],"")</f>
        <v/>
      </c>
      <c r="AE442" s="78" t="str">
        <f>IF(Tableau1[[#This Row],[Type de réponse]]='Paramètre (masquer)'!$A$10,Tableau1[[#This Row],[Nuit
LU/MA]],"")</f>
        <v/>
      </c>
      <c r="AF442" s="78" t="str">
        <f>IF(Tableau1[[#This Row],[Type de réponse]]='Paramètre (masquer)'!$A$10,Tableau1[[#This Row],[Nuit
MA/ME]],"")</f>
        <v/>
      </c>
      <c r="AG442" s="78" t="str">
        <f>IF(Tableau1[[#This Row],[Type de réponse]]='Paramètre (masquer)'!$A$10,Tableau1[[#This Row],[Nuit
ME/JE]],"")</f>
        <v/>
      </c>
      <c r="AH442" s="78" t="str">
        <f>IF(Tableau1[[#This Row],[Type de réponse]]='Paramètre (masquer)'!$A$10,Tableau1[[#This Row],[Nuit JE/VE]],"")</f>
        <v/>
      </c>
      <c r="AI442" s="78" t="str">
        <f>IF(Tableau1[[#This Row],[Type de réponse]]='Paramètre (masquer)'!$A$10,Tableau1[[#This Row],[Nuit
VE/SA]],"")</f>
        <v/>
      </c>
      <c r="AJ442" s="78" t="str">
        <f>IF(Tableau1[[#This Row],[Type de réponse]]='Paramètre (masquer)'!$A$10,Tableau1[[#This Row],[Nuit
SA/DI]],"")</f>
        <v/>
      </c>
      <c r="AK442" s="78" t="str">
        <f>IF(Tableau1[[#This Row],[Type de réponse]]='Paramètre (masquer)'!$A$10,Tableau1[[#This Row],[Nuit
DI/LU]],"")</f>
        <v/>
      </c>
      <c r="AL442" s="76" t="str">
        <f>IF(Tableau1[[#This Row],[Nuit
LU /MA]]="Oui",0,IF(Tableau1[[#This Row],[Nuit
LU /MA]]="Non",1,""))</f>
        <v/>
      </c>
      <c r="AM442" s="76" t="str">
        <f>IF(Tableau1[[#This Row],[Nuit
MA/ ME]]="Oui",0,IF(Tableau1[[#This Row],[Nuit
MA/ ME]]="Non",1,""))</f>
        <v/>
      </c>
      <c r="AN442" s="76" t="str">
        <f>IF(Tableau1[[#This Row],[Nuit
ME/ JE]]="Oui",0,IF(Tableau1[[#This Row],[Nuit
ME/ JE]]="Non",1,""))</f>
        <v/>
      </c>
      <c r="AO442" s="76" t="str">
        <f>IF(Tableau1[[#This Row],[Nuit JE/ VE]]="Oui",0,IF(Tableau1[[#This Row],[Nuit JE/ VE]]="Non",1,""))</f>
        <v/>
      </c>
      <c r="AP442" s="76" t="str">
        <f>IF(Tableau1[[#This Row],[Nuit
VE/ SA]]="Oui",0,IF(Tableau1[[#This Row],[Nuit
VE/ SA]]="Non",1,""))</f>
        <v/>
      </c>
      <c r="AQ442" s="76" t="str">
        <f>IF(Tableau1[[#This Row],[Nuit
SA/ DI]]="Oui",0,IF(Tableau1[[#This Row],[Nuit
SA/ DI]]="Non",1,""))</f>
        <v/>
      </c>
      <c r="AR442" s="76" t="str">
        <f>IF(Tableau1[[#This Row],[Nuit
DI/ LU]]="Oui",0,IF(Tableau1[[#This Row],[Nuit
DI/ LU]]="Non",1,""))</f>
        <v/>
      </c>
      <c r="AS442" s="76" t="str">
        <f>IF(Tableau1[[#This Row],[Type de réponse]]='Paramètre (masquer)'!$A$10,Tableau1[[#This Row],[FE]],"")</f>
        <v/>
      </c>
      <c r="AT442" s="76" t="str">
        <f>_xlfn.CONCAT(Tableau1[[#This Row],[LUN]:[DIM]])</f>
        <v/>
      </c>
      <c r="AU442" s="79"/>
      <c r="AV4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2" s="76" t="e">
        <f>Tableau1[[#This Row],[Nbre de nuits sur la période]]*Tableau1[[#This Row],[Nombre de train accédant / nuit *]]</f>
        <v>#VALUE!</v>
      </c>
      <c r="AY442" s="76" t="e">
        <f>Tableau1[[#This Row],[Uo voies - nuit]]*((59*400/1000)+5)</f>
        <v>#VALUE!</v>
      </c>
    </row>
    <row r="443" spans="1:51" ht="15.75">
      <c r="A443" s="51">
        <f t="shared" si="20"/>
        <v>430</v>
      </c>
      <c r="B443" s="85"/>
      <c r="C443" s="52" t="str">
        <f>IFERROR(VLOOKUP(Tableau1[[#This Row],[Site *
Un fichier Excel par DT]],Tableau7[[#All],[Nom de la gare]:[EIC]],5,FALSE),"")</f>
        <v/>
      </c>
      <c r="D443" s="77"/>
      <c r="E443" s="74"/>
      <c r="F443" s="74"/>
      <c r="G443" s="76"/>
      <c r="H443" s="72" t="str">
        <f>IF(Tableau1[[#This Row],[Régime d''utilisation (Quotidien ? Oui ou Non)]]="Oui","Oui","Non")</f>
        <v>Non</v>
      </c>
      <c r="I443" s="72" t="str">
        <f>IF(Tableau1[[#This Row],[Régime d''utilisation (Quotidien ? Oui ou Non)]]="Oui","Oui","Non")</f>
        <v>Non</v>
      </c>
      <c r="J443" s="72" t="str">
        <f>IF(Tableau1[[#This Row],[Régime d''utilisation (Quotidien ? Oui ou Non)]]="Oui","Oui","Non")</f>
        <v>Non</v>
      </c>
      <c r="K443" s="72" t="str">
        <f>IF(Tableau1[[#This Row],[Régime d''utilisation (Quotidien ? Oui ou Non)]]="Oui","Oui","Non")</f>
        <v>Non</v>
      </c>
      <c r="L443" s="72" t="str">
        <f>IF(Tableau1[[#This Row],[Régime d''utilisation (Quotidien ? Oui ou Non)]]="Oui","Oui","Non")</f>
        <v>Non</v>
      </c>
      <c r="M443" s="72" t="str">
        <f>IF(Tableau1[[#This Row],[Régime d''utilisation (Quotidien ? Oui ou Non)]]="Oui","Oui","Non")</f>
        <v>Non</v>
      </c>
      <c r="N443" s="72" t="str">
        <f>IF(Tableau1[[#This Row],[Régime d''utilisation (Quotidien ? Oui ou Non)]]="Oui","Oui","Non")</f>
        <v>Non</v>
      </c>
      <c r="O443" s="72" t="str">
        <f>IF(Tableau1[[#This Row],[Régime d''utilisation (Quotidien ? Oui ou Non)]]="Oui","Oui","Non")</f>
        <v>Non</v>
      </c>
      <c r="P443" s="76"/>
      <c r="Q443" s="76"/>
      <c r="R443" s="76"/>
      <c r="S443" s="52" t="str">
        <f t="shared" si="18"/>
        <v>Compris entre 00h00 et 5h00</v>
      </c>
      <c r="T443" s="76"/>
      <c r="U443" s="53" t="str">
        <f t="shared" si="19"/>
        <v>Voyageur</v>
      </c>
      <c r="V443" s="76"/>
      <c r="W443" s="76"/>
      <c r="X443" s="76"/>
      <c r="Y443" s="76"/>
      <c r="Z443" s="76"/>
      <c r="AA443" s="76"/>
      <c r="AB443" s="53">
        <f>400</f>
        <v>400</v>
      </c>
      <c r="AC443" s="78" t="str">
        <f>IF(Tableau1[[#This Row],[Type de réponse]]='Paramètre (masquer)'!$A$10,Tableau1[[#This Row],[Période de début *]],"")</f>
        <v/>
      </c>
      <c r="AD443" s="78" t="str">
        <f>IF(Tableau1[[#This Row],[Type de réponse]]='Paramètre (masquer)'!$A$10,Tableau1[[#This Row],[Période de fin *]],"")</f>
        <v/>
      </c>
      <c r="AE443" s="78" t="str">
        <f>IF(Tableau1[[#This Row],[Type de réponse]]='Paramètre (masquer)'!$A$10,Tableau1[[#This Row],[Nuit
LU/MA]],"")</f>
        <v/>
      </c>
      <c r="AF443" s="78" t="str">
        <f>IF(Tableau1[[#This Row],[Type de réponse]]='Paramètre (masquer)'!$A$10,Tableau1[[#This Row],[Nuit
MA/ME]],"")</f>
        <v/>
      </c>
      <c r="AG443" s="78" t="str">
        <f>IF(Tableau1[[#This Row],[Type de réponse]]='Paramètre (masquer)'!$A$10,Tableau1[[#This Row],[Nuit
ME/JE]],"")</f>
        <v/>
      </c>
      <c r="AH443" s="78" t="str">
        <f>IF(Tableau1[[#This Row],[Type de réponse]]='Paramètre (masquer)'!$A$10,Tableau1[[#This Row],[Nuit JE/VE]],"")</f>
        <v/>
      </c>
      <c r="AI443" s="78" t="str">
        <f>IF(Tableau1[[#This Row],[Type de réponse]]='Paramètre (masquer)'!$A$10,Tableau1[[#This Row],[Nuit
VE/SA]],"")</f>
        <v/>
      </c>
      <c r="AJ443" s="78" t="str">
        <f>IF(Tableau1[[#This Row],[Type de réponse]]='Paramètre (masquer)'!$A$10,Tableau1[[#This Row],[Nuit
SA/DI]],"")</f>
        <v/>
      </c>
      <c r="AK443" s="78" t="str">
        <f>IF(Tableau1[[#This Row],[Type de réponse]]='Paramètre (masquer)'!$A$10,Tableau1[[#This Row],[Nuit
DI/LU]],"")</f>
        <v/>
      </c>
      <c r="AL443" s="76" t="str">
        <f>IF(Tableau1[[#This Row],[Nuit
LU /MA]]="Oui",0,IF(Tableau1[[#This Row],[Nuit
LU /MA]]="Non",1,""))</f>
        <v/>
      </c>
      <c r="AM443" s="76" t="str">
        <f>IF(Tableau1[[#This Row],[Nuit
MA/ ME]]="Oui",0,IF(Tableau1[[#This Row],[Nuit
MA/ ME]]="Non",1,""))</f>
        <v/>
      </c>
      <c r="AN443" s="76" t="str">
        <f>IF(Tableau1[[#This Row],[Nuit
ME/ JE]]="Oui",0,IF(Tableau1[[#This Row],[Nuit
ME/ JE]]="Non",1,""))</f>
        <v/>
      </c>
      <c r="AO443" s="76" t="str">
        <f>IF(Tableau1[[#This Row],[Nuit JE/ VE]]="Oui",0,IF(Tableau1[[#This Row],[Nuit JE/ VE]]="Non",1,""))</f>
        <v/>
      </c>
      <c r="AP443" s="76" t="str">
        <f>IF(Tableau1[[#This Row],[Nuit
VE/ SA]]="Oui",0,IF(Tableau1[[#This Row],[Nuit
VE/ SA]]="Non",1,""))</f>
        <v/>
      </c>
      <c r="AQ443" s="76" t="str">
        <f>IF(Tableau1[[#This Row],[Nuit
SA/ DI]]="Oui",0,IF(Tableau1[[#This Row],[Nuit
SA/ DI]]="Non",1,""))</f>
        <v/>
      </c>
      <c r="AR443" s="76" t="str">
        <f>IF(Tableau1[[#This Row],[Nuit
DI/ LU]]="Oui",0,IF(Tableau1[[#This Row],[Nuit
DI/ LU]]="Non",1,""))</f>
        <v/>
      </c>
      <c r="AS443" s="76" t="str">
        <f>IF(Tableau1[[#This Row],[Type de réponse]]='Paramètre (masquer)'!$A$10,Tableau1[[#This Row],[FE]],"")</f>
        <v/>
      </c>
      <c r="AT443" s="76" t="str">
        <f>_xlfn.CONCAT(Tableau1[[#This Row],[LUN]:[DIM]])</f>
        <v/>
      </c>
      <c r="AU443" s="79"/>
      <c r="AV4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3" s="76" t="e">
        <f>Tableau1[[#This Row],[Nbre de nuits sur la période]]*Tableau1[[#This Row],[Nombre de train accédant / nuit *]]</f>
        <v>#VALUE!</v>
      </c>
      <c r="AY443" s="76" t="e">
        <f>Tableau1[[#This Row],[Uo voies - nuit]]*((59*400/1000)+5)</f>
        <v>#VALUE!</v>
      </c>
    </row>
    <row r="444" spans="1:51" ht="15.75">
      <c r="A444" s="51">
        <f t="shared" si="20"/>
        <v>431</v>
      </c>
      <c r="B444" s="85"/>
      <c r="C444" s="52" t="str">
        <f>IFERROR(VLOOKUP(Tableau1[[#This Row],[Site *
Un fichier Excel par DT]],Tableau7[[#All],[Nom de la gare]:[EIC]],5,FALSE),"")</f>
        <v/>
      </c>
      <c r="D444" s="77"/>
      <c r="E444" s="74"/>
      <c r="F444" s="74"/>
      <c r="G444" s="76"/>
      <c r="H444" s="72" t="str">
        <f>IF(Tableau1[[#This Row],[Régime d''utilisation (Quotidien ? Oui ou Non)]]="Oui","Oui","Non")</f>
        <v>Non</v>
      </c>
      <c r="I444" s="72" t="str">
        <f>IF(Tableau1[[#This Row],[Régime d''utilisation (Quotidien ? Oui ou Non)]]="Oui","Oui","Non")</f>
        <v>Non</v>
      </c>
      <c r="J444" s="72" t="str">
        <f>IF(Tableau1[[#This Row],[Régime d''utilisation (Quotidien ? Oui ou Non)]]="Oui","Oui","Non")</f>
        <v>Non</v>
      </c>
      <c r="K444" s="72" t="str">
        <f>IF(Tableau1[[#This Row],[Régime d''utilisation (Quotidien ? Oui ou Non)]]="Oui","Oui","Non")</f>
        <v>Non</v>
      </c>
      <c r="L444" s="72" t="str">
        <f>IF(Tableau1[[#This Row],[Régime d''utilisation (Quotidien ? Oui ou Non)]]="Oui","Oui","Non")</f>
        <v>Non</v>
      </c>
      <c r="M444" s="72" t="str">
        <f>IF(Tableau1[[#This Row],[Régime d''utilisation (Quotidien ? Oui ou Non)]]="Oui","Oui","Non")</f>
        <v>Non</v>
      </c>
      <c r="N444" s="72" t="str">
        <f>IF(Tableau1[[#This Row],[Régime d''utilisation (Quotidien ? Oui ou Non)]]="Oui","Oui","Non")</f>
        <v>Non</v>
      </c>
      <c r="O444" s="72" t="str">
        <f>IF(Tableau1[[#This Row],[Régime d''utilisation (Quotidien ? Oui ou Non)]]="Oui","Oui","Non")</f>
        <v>Non</v>
      </c>
      <c r="P444" s="76"/>
      <c r="Q444" s="76"/>
      <c r="R444" s="76"/>
      <c r="S444" s="52" t="str">
        <f t="shared" si="18"/>
        <v>Compris entre 00h00 et 5h00</v>
      </c>
      <c r="T444" s="76"/>
      <c r="U444" s="53" t="str">
        <f t="shared" si="19"/>
        <v>Voyageur</v>
      </c>
      <c r="V444" s="76"/>
      <c r="W444" s="76"/>
      <c r="X444" s="76"/>
      <c r="Y444" s="76"/>
      <c r="Z444" s="76"/>
      <c r="AA444" s="76"/>
      <c r="AB444" s="53">
        <f>400</f>
        <v>400</v>
      </c>
      <c r="AC444" s="78" t="str">
        <f>IF(Tableau1[[#This Row],[Type de réponse]]='Paramètre (masquer)'!$A$10,Tableau1[[#This Row],[Période de début *]],"")</f>
        <v/>
      </c>
      <c r="AD444" s="78" t="str">
        <f>IF(Tableau1[[#This Row],[Type de réponse]]='Paramètre (masquer)'!$A$10,Tableau1[[#This Row],[Période de fin *]],"")</f>
        <v/>
      </c>
      <c r="AE444" s="78" t="str">
        <f>IF(Tableau1[[#This Row],[Type de réponse]]='Paramètre (masquer)'!$A$10,Tableau1[[#This Row],[Nuit
LU/MA]],"")</f>
        <v/>
      </c>
      <c r="AF444" s="78" t="str">
        <f>IF(Tableau1[[#This Row],[Type de réponse]]='Paramètre (masquer)'!$A$10,Tableau1[[#This Row],[Nuit
MA/ME]],"")</f>
        <v/>
      </c>
      <c r="AG444" s="78" t="str">
        <f>IF(Tableau1[[#This Row],[Type de réponse]]='Paramètre (masquer)'!$A$10,Tableau1[[#This Row],[Nuit
ME/JE]],"")</f>
        <v/>
      </c>
      <c r="AH444" s="78" t="str">
        <f>IF(Tableau1[[#This Row],[Type de réponse]]='Paramètre (masquer)'!$A$10,Tableau1[[#This Row],[Nuit JE/VE]],"")</f>
        <v/>
      </c>
      <c r="AI444" s="78" t="str">
        <f>IF(Tableau1[[#This Row],[Type de réponse]]='Paramètre (masquer)'!$A$10,Tableau1[[#This Row],[Nuit
VE/SA]],"")</f>
        <v/>
      </c>
      <c r="AJ444" s="78" t="str">
        <f>IF(Tableau1[[#This Row],[Type de réponse]]='Paramètre (masquer)'!$A$10,Tableau1[[#This Row],[Nuit
SA/DI]],"")</f>
        <v/>
      </c>
      <c r="AK444" s="78" t="str">
        <f>IF(Tableau1[[#This Row],[Type de réponse]]='Paramètre (masquer)'!$A$10,Tableau1[[#This Row],[Nuit
DI/LU]],"")</f>
        <v/>
      </c>
      <c r="AL444" s="76" t="str">
        <f>IF(Tableau1[[#This Row],[Nuit
LU /MA]]="Oui",0,IF(Tableau1[[#This Row],[Nuit
LU /MA]]="Non",1,""))</f>
        <v/>
      </c>
      <c r="AM444" s="76" t="str">
        <f>IF(Tableau1[[#This Row],[Nuit
MA/ ME]]="Oui",0,IF(Tableau1[[#This Row],[Nuit
MA/ ME]]="Non",1,""))</f>
        <v/>
      </c>
      <c r="AN444" s="76" t="str">
        <f>IF(Tableau1[[#This Row],[Nuit
ME/ JE]]="Oui",0,IF(Tableau1[[#This Row],[Nuit
ME/ JE]]="Non",1,""))</f>
        <v/>
      </c>
      <c r="AO444" s="76" t="str">
        <f>IF(Tableau1[[#This Row],[Nuit JE/ VE]]="Oui",0,IF(Tableau1[[#This Row],[Nuit JE/ VE]]="Non",1,""))</f>
        <v/>
      </c>
      <c r="AP444" s="76" t="str">
        <f>IF(Tableau1[[#This Row],[Nuit
VE/ SA]]="Oui",0,IF(Tableau1[[#This Row],[Nuit
VE/ SA]]="Non",1,""))</f>
        <v/>
      </c>
      <c r="AQ444" s="76" t="str">
        <f>IF(Tableau1[[#This Row],[Nuit
SA/ DI]]="Oui",0,IF(Tableau1[[#This Row],[Nuit
SA/ DI]]="Non",1,""))</f>
        <v/>
      </c>
      <c r="AR444" s="76" t="str">
        <f>IF(Tableau1[[#This Row],[Nuit
DI/ LU]]="Oui",0,IF(Tableau1[[#This Row],[Nuit
DI/ LU]]="Non",1,""))</f>
        <v/>
      </c>
      <c r="AS444" s="76" t="str">
        <f>IF(Tableau1[[#This Row],[Type de réponse]]='Paramètre (masquer)'!$A$10,Tableau1[[#This Row],[FE]],"")</f>
        <v/>
      </c>
      <c r="AT444" s="76" t="str">
        <f>_xlfn.CONCAT(Tableau1[[#This Row],[LUN]:[DIM]])</f>
        <v/>
      </c>
      <c r="AU444" s="79"/>
      <c r="AV4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4" s="76" t="e">
        <f>Tableau1[[#This Row],[Nbre de nuits sur la période]]*Tableau1[[#This Row],[Nombre de train accédant / nuit *]]</f>
        <v>#VALUE!</v>
      </c>
      <c r="AY444" s="76" t="e">
        <f>Tableau1[[#This Row],[Uo voies - nuit]]*((59*400/1000)+5)</f>
        <v>#VALUE!</v>
      </c>
    </row>
    <row r="445" spans="1:51" ht="15.75">
      <c r="A445" s="51">
        <f t="shared" si="20"/>
        <v>432</v>
      </c>
      <c r="B445" s="85"/>
      <c r="C445" s="52" t="str">
        <f>IFERROR(VLOOKUP(Tableau1[[#This Row],[Site *
Un fichier Excel par DT]],Tableau7[[#All],[Nom de la gare]:[EIC]],5,FALSE),"")</f>
        <v/>
      </c>
      <c r="D445" s="77"/>
      <c r="E445" s="74"/>
      <c r="F445" s="74"/>
      <c r="G445" s="76"/>
      <c r="H445" s="72" t="str">
        <f>IF(Tableau1[[#This Row],[Régime d''utilisation (Quotidien ? Oui ou Non)]]="Oui","Oui","Non")</f>
        <v>Non</v>
      </c>
      <c r="I445" s="72" t="str">
        <f>IF(Tableau1[[#This Row],[Régime d''utilisation (Quotidien ? Oui ou Non)]]="Oui","Oui","Non")</f>
        <v>Non</v>
      </c>
      <c r="J445" s="72" t="str">
        <f>IF(Tableau1[[#This Row],[Régime d''utilisation (Quotidien ? Oui ou Non)]]="Oui","Oui","Non")</f>
        <v>Non</v>
      </c>
      <c r="K445" s="72" t="str">
        <f>IF(Tableau1[[#This Row],[Régime d''utilisation (Quotidien ? Oui ou Non)]]="Oui","Oui","Non")</f>
        <v>Non</v>
      </c>
      <c r="L445" s="72" t="str">
        <f>IF(Tableau1[[#This Row],[Régime d''utilisation (Quotidien ? Oui ou Non)]]="Oui","Oui","Non")</f>
        <v>Non</v>
      </c>
      <c r="M445" s="72" t="str">
        <f>IF(Tableau1[[#This Row],[Régime d''utilisation (Quotidien ? Oui ou Non)]]="Oui","Oui","Non")</f>
        <v>Non</v>
      </c>
      <c r="N445" s="72" t="str">
        <f>IF(Tableau1[[#This Row],[Régime d''utilisation (Quotidien ? Oui ou Non)]]="Oui","Oui","Non")</f>
        <v>Non</v>
      </c>
      <c r="O445" s="72" t="str">
        <f>IF(Tableau1[[#This Row],[Régime d''utilisation (Quotidien ? Oui ou Non)]]="Oui","Oui","Non")</f>
        <v>Non</v>
      </c>
      <c r="P445" s="76"/>
      <c r="Q445" s="76"/>
      <c r="R445" s="76"/>
      <c r="S445" s="52" t="str">
        <f t="shared" si="18"/>
        <v>Compris entre 00h00 et 5h00</v>
      </c>
      <c r="T445" s="76"/>
      <c r="U445" s="53" t="str">
        <f t="shared" si="19"/>
        <v>Voyageur</v>
      </c>
      <c r="V445" s="76"/>
      <c r="W445" s="76"/>
      <c r="X445" s="76"/>
      <c r="Y445" s="76"/>
      <c r="Z445" s="76"/>
      <c r="AA445" s="76"/>
      <c r="AB445" s="53">
        <f>400</f>
        <v>400</v>
      </c>
      <c r="AC445" s="78" t="str">
        <f>IF(Tableau1[[#This Row],[Type de réponse]]='Paramètre (masquer)'!$A$10,Tableau1[[#This Row],[Période de début *]],"")</f>
        <v/>
      </c>
      <c r="AD445" s="78" t="str">
        <f>IF(Tableau1[[#This Row],[Type de réponse]]='Paramètre (masquer)'!$A$10,Tableau1[[#This Row],[Période de fin *]],"")</f>
        <v/>
      </c>
      <c r="AE445" s="78" t="str">
        <f>IF(Tableau1[[#This Row],[Type de réponse]]='Paramètre (masquer)'!$A$10,Tableau1[[#This Row],[Nuit
LU/MA]],"")</f>
        <v/>
      </c>
      <c r="AF445" s="78" t="str">
        <f>IF(Tableau1[[#This Row],[Type de réponse]]='Paramètre (masquer)'!$A$10,Tableau1[[#This Row],[Nuit
MA/ME]],"")</f>
        <v/>
      </c>
      <c r="AG445" s="78" t="str">
        <f>IF(Tableau1[[#This Row],[Type de réponse]]='Paramètre (masquer)'!$A$10,Tableau1[[#This Row],[Nuit
ME/JE]],"")</f>
        <v/>
      </c>
      <c r="AH445" s="78" t="str">
        <f>IF(Tableau1[[#This Row],[Type de réponse]]='Paramètre (masquer)'!$A$10,Tableau1[[#This Row],[Nuit JE/VE]],"")</f>
        <v/>
      </c>
      <c r="AI445" s="78" t="str">
        <f>IF(Tableau1[[#This Row],[Type de réponse]]='Paramètre (masquer)'!$A$10,Tableau1[[#This Row],[Nuit
VE/SA]],"")</f>
        <v/>
      </c>
      <c r="AJ445" s="78" t="str">
        <f>IF(Tableau1[[#This Row],[Type de réponse]]='Paramètre (masquer)'!$A$10,Tableau1[[#This Row],[Nuit
SA/DI]],"")</f>
        <v/>
      </c>
      <c r="AK445" s="78" t="str">
        <f>IF(Tableau1[[#This Row],[Type de réponse]]='Paramètre (masquer)'!$A$10,Tableau1[[#This Row],[Nuit
DI/LU]],"")</f>
        <v/>
      </c>
      <c r="AL445" s="76" t="str">
        <f>IF(Tableau1[[#This Row],[Nuit
LU /MA]]="Oui",0,IF(Tableau1[[#This Row],[Nuit
LU /MA]]="Non",1,""))</f>
        <v/>
      </c>
      <c r="AM445" s="76" t="str">
        <f>IF(Tableau1[[#This Row],[Nuit
MA/ ME]]="Oui",0,IF(Tableau1[[#This Row],[Nuit
MA/ ME]]="Non",1,""))</f>
        <v/>
      </c>
      <c r="AN445" s="76" t="str">
        <f>IF(Tableau1[[#This Row],[Nuit
ME/ JE]]="Oui",0,IF(Tableau1[[#This Row],[Nuit
ME/ JE]]="Non",1,""))</f>
        <v/>
      </c>
      <c r="AO445" s="76" t="str">
        <f>IF(Tableau1[[#This Row],[Nuit JE/ VE]]="Oui",0,IF(Tableau1[[#This Row],[Nuit JE/ VE]]="Non",1,""))</f>
        <v/>
      </c>
      <c r="AP445" s="76" t="str">
        <f>IF(Tableau1[[#This Row],[Nuit
VE/ SA]]="Oui",0,IF(Tableau1[[#This Row],[Nuit
VE/ SA]]="Non",1,""))</f>
        <v/>
      </c>
      <c r="AQ445" s="76" t="str">
        <f>IF(Tableau1[[#This Row],[Nuit
SA/ DI]]="Oui",0,IF(Tableau1[[#This Row],[Nuit
SA/ DI]]="Non",1,""))</f>
        <v/>
      </c>
      <c r="AR445" s="76" t="str">
        <f>IF(Tableau1[[#This Row],[Nuit
DI/ LU]]="Oui",0,IF(Tableau1[[#This Row],[Nuit
DI/ LU]]="Non",1,""))</f>
        <v/>
      </c>
      <c r="AS445" s="76" t="str">
        <f>IF(Tableau1[[#This Row],[Type de réponse]]='Paramètre (masquer)'!$A$10,Tableau1[[#This Row],[FE]],"")</f>
        <v/>
      </c>
      <c r="AT445" s="76" t="str">
        <f>_xlfn.CONCAT(Tableau1[[#This Row],[LUN]:[DIM]])</f>
        <v/>
      </c>
      <c r="AU445" s="79"/>
      <c r="AV4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5" s="76" t="e">
        <f>Tableau1[[#This Row],[Nbre de nuits sur la période]]*Tableau1[[#This Row],[Nombre de train accédant / nuit *]]</f>
        <v>#VALUE!</v>
      </c>
      <c r="AY445" s="76" t="e">
        <f>Tableau1[[#This Row],[Uo voies - nuit]]*((59*400/1000)+5)</f>
        <v>#VALUE!</v>
      </c>
    </row>
    <row r="446" spans="1:51" ht="15.75">
      <c r="A446" s="51">
        <f t="shared" si="20"/>
        <v>433</v>
      </c>
      <c r="B446" s="85"/>
      <c r="C446" s="52" t="str">
        <f>IFERROR(VLOOKUP(Tableau1[[#This Row],[Site *
Un fichier Excel par DT]],Tableau7[[#All],[Nom de la gare]:[EIC]],5,FALSE),"")</f>
        <v/>
      </c>
      <c r="D446" s="77"/>
      <c r="E446" s="74"/>
      <c r="F446" s="74"/>
      <c r="G446" s="76"/>
      <c r="H446" s="72" t="str">
        <f>IF(Tableau1[[#This Row],[Régime d''utilisation (Quotidien ? Oui ou Non)]]="Oui","Oui","Non")</f>
        <v>Non</v>
      </c>
      <c r="I446" s="72" t="str">
        <f>IF(Tableau1[[#This Row],[Régime d''utilisation (Quotidien ? Oui ou Non)]]="Oui","Oui","Non")</f>
        <v>Non</v>
      </c>
      <c r="J446" s="72" t="str">
        <f>IF(Tableau1[[#This Row],[Régime d''utilisation (Quotidien ? Oui ou Non)]]="Oui","Oui","Non")</f>
        <v>Non</v>
      </c>
      <c r="K446" s="72" t="str">
        <f>IF(Tableau1[[#This Row],[Régime d''utilisation (Quotidien ? Oui ou Non)]]="Oui","Oui","Non")</f>
        <v>Non</v>
      </c>
      <c r="L446" s="72" t="str">
        <f>IF(Tableau1[[#This Row],[Régime d''utilisation (Quotidien ? Oui ou Non)]]="Oui","Oui","Non")</f>
        <v>Non</v>
      </c>
      <c r="M446" s="72" t="str">
        <f>IF(Tableau1[[#This Row],[Régime d''utilisation (Quotidien ? Oui ou Non)]]="Oui","Oui","Non")</f>
        <v>Non</v>
      </c>
      <c r="N446" s="72" t="str">
        <f>IF(Tableau1[[#This Row],[Régime d''utilisation (Quotidien ? Oui ou Non)]]="Oui","Oui","Non")</f>
        <v>Non</v>
      </c>
      <c r="O446" s="72" t="str">
        <f>IF(Tableau1[[#This Row],[Régime d''utilisation (Quotidien ? Oui ou Non)]]="Oui","Oui","Non")</f>
        <v>Non</v>
      </c>
      <c r="P446" s="76"/>
      <c r="Q446" s="76"/>
      <c r="R446" s="76"/>
      <c r="S446" s="52" t="str">
        <f t="shared" si="18"/>
        <v>Compris entre 00h00 et 5h00</v>
      </c>
      <c r="T446" s="76"/>
      <c r="U446" s="53" t="str">
        <f t="shared" si="19"/>
        <v>Voyageur</v>
      </c>
      <c r="V446" s="76"/>
      <c r="W446" s="76"/>
      <c r="X446" s="76"/>
      <c r="Y446" s="76"/>
      <c r="Z446" s="76"/>
      <c r="AA446" s="76"/>
      <c r="AB446" s="53">
        <f>400</f>
        <v>400</v>
      </c>
      <c r="AC446" s="78" t="str">
        <f>IF(Tableau1[[#This Row],[Type de réponse]]='Paramètre (masquer)'!$A$10,Tableau1[[#This Row],[Période de début *]],"")</f>
        <v/>
      </c>
      <c r="AD446" s="78" t="str">
        <f>IF(Tableau1[[#This Row],[Type de réponse]]='Paramètre (masquer)'!$A$10,Tableau1[[#This Row],[Période de fin *]],"")</f>
        <v/>
      </c>
      <c r="AE446" s="78" t="str">
        <f>IF(Tableau1[[#This Row],[Type de réponse]]='Paramètre (masquer)'!$A$10,Tableau1[[#This Row],[Nuit
LU/MA]],"")</f>
        <v/>
      </c>
      <c r="AF446" s="78" t="str">
        <f>IF(Tableau1[[#This Row],[Type de réponse]]='Paramètre (masquer)'!$A$10,Tableau1[[#This Row],[Nuit
MA/ME]],"")</f>
        <v/>
      </c>
      <c r="AG446" s="78" t="str">
        <f>IF(Tableau1[[#This Row],[Type de réponse]]='Paramètre (masquer)'!$A$10,Tableau1[[#This Row],[Nuit
ME/JE]],"")</f>
        <v/>
      </c>
      <c r="AH446" s="78" t="str">
        <f>IF(Tableau1[[#This Row],[Type de réponse]]='Paramètre (masquer)'!$A$10,Tableau1[[#This Row],[Nuit JE/VE]],"")</f>
        <v/>
      </c>
      <c r="AI446" s="78" t="str">
        <f>IF(Tableau1[[#This Row],[Type de réponse]]='Paramètre (masquer)'!$A$10,Tableau1[[#This Row],[Nuit
VE/SA]],"")</f>
        <v/>
      </c>
      <c r="AJ446" s="78" t="str">
        <f>IF(Tableau1[[#This Row],[Type de réponse]]='Paramètre (masquer)'!$A$10,Tableau1[[#This Row],[Nuit
SA/DI]],"")</f>
        <v/>
      </c>
      <c r="AK446" s="78" t="str">
        <f>IF(Tableau1[[#This Row],[Type de réponse]]='Paramètre (masquer)'!$A$10,Tableau1[[#This Row],[Nuit
DI/LU]],"")</f>
        <v/>
      </c>
      <c r="AL446" s="76" t="str">
        <f>IF(Tableau1[[#This Row],[Nuit
LU /MA]]="Oui",0,IF(Tableau1[[#This Row],[Nuit
LU /MA]]="Non",1,""))</f>
        <v/>
      </c>
      <c r="AM446" s="76" t="str">
        <f>IF(Tableau1[[#This Row],[Nuit
MA/ ME]]="Oui",0,IF(Tableau1[[#This Row],[Nuit
MA/ ME]]="Non",1,""))</f>
        <v/>
      </c>
      <c r="AN446" s="76" t="str">
        <f>IF(Tableau1[[#This Row],[Nuit
ME/ JE]]="Oui",0,IF(Tableau1[[#This Row],[Nuit
ME/ JE]]="Non",1,""))</f>
        <v/>
      </c>
      <c r="AO446" s="76" t="str">
        <f>IF(Tableau1[[#This Row],[Nuit JE/ VE]]="Oui",0,IF(Tableau1[[#This Row],[Nuit JE/ VE]]="Non",1,""))</f>
        <v/>
      </c>
      <c r="AP446" s="76" t="str">
        <f>IF(Tableau1[[#This Row],[Nuit
VE/ SA]]="Oui",0,IF(Tableau1[[#This Row],[Nuit
VE/ SA]]="Non",1,""))</f>
        <v/>
      </c>
      <c r="AQ446" s="76" t="str">
        <f>IF(Tableau1[[#This Row],[Nuit
SA/ DI]]="Oui",0,IF(Tableau1[[#This Row],[Nuit
SA/ DI]]="Non",1,""))</f>
        <v/>
      </c>
      <c r="AR446" s="76" t="str">
        <f>IF(Tableau1[[#This Row],[Nuit
DI/ LU]]="Oui",0,IF(Tableau1[[#This Row],[Nuit
DI/ LU]]="Non",1,""))</f>
        <v/>
      </c>
      <c r="AS446" s="76" t="str">
        <f>IF(Tableau1[[#This Row],[Type de réponse]]='Paramètre (masquer)'!$A$10,Tableau1[[#This Row],[FE]],"")</f>
        <v/>
      </c>
      <c r="AT446" s="76" t="str">
        <f>_xlfn.CONCAT(Tableau1[[#This Row],[LUN]:[DIM]])</f>
        <v/>
      </c>
      <c r="AU446" s="79"/>
      <c r="AV4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6" s="76" t="e">
        <f>Tableau1[[#This Row],[Nbre de nuits sur la période]]*Tableau1[[#This Row],[Nombre de train accédant / nuit *]]</f>
        <v>#VALUE!</v>
      </c>
      <c r="AY446" s="76" t="e">
        <f>Tableau1[[#This Row],[Uo voies - nuit]]*((59*400/1000)+5)</f>
        <v>#VALUE!</v>
      </c>
    </row>
    <row r="447" spans="1:51" ht="15.75">
      <c r="A447" s="51">
        <f t="shared" si="20"/>
        <v>434</v>
      </c>
      <c r="B447" s="85"/>
      <c r="C447" s="52" t="str">
        <f>IFERROR(VLOOKUP(Tableau1[[#This Row],[Site *
Un fichier Excel par DT]],Tableau7[[#All],[Nom de la gare]:[EIC]],5,FALSE),"")</f>
        <v/>
      </c>
      <c r="D447" s="77"/>
      <c r="E447" s="74"/>
      <c r="F447" s="74"/>
      <c r="G447" s="76"/>
      <c r="H447" s="72" t="str">
        <f>IF(Tableau1[[#This Row],[Régime d''utilisation (Quotidien ? Oui ou Non)]]="Oui","Oui","Non")</f>
        <v>Non</v>
      </c>
      <c r="I447" s="72" t="str">
        <f>IF(Tableau1[[#This Row],[Régime d''utilisation (Quotidien ? Oui ou Non)]]="Oui","Oui","Non")</f>
        <v>Non</v>
      </c>
      <c r="J447" s="72" t="str">
        <f>IF(Tableau1[[#This Row],[Régime d''utilisation (Quotidien ? Oui ou Non)]]="Oui","Oui","Non")</f>
        <v>Non</v>
      </c>
      <c r="K447" s="72" t="str">
        <f>IF(Tableau1[[#This Row],[Régime d''utilisation (Quotidien ? Oui ou Non)]]="Oui","Oui","Non")</f>
        <v>Non</v>
      </c>
      <c r="L447" s="72" t="str">
        <f>IF(Tableau1[[#This Row],[Régime d''utilisation (Quotidien ? Oui ou Non)]]="Oui","Oui","Non")</f>
        <v>Non</v>
      </c>
      <c r="M447" s="72" t="str">
        <f>IF(Tableau1[[#This Row],[Régime d''utilisation (Quotidien ? Oui ou Non)]]="Oui","Oui","Non")</f>
        <v>Non</v>
      </c>
      <c r="N447" s="72" t="str">
        <f>IF(Tableau1[[#This Row],[Régime d''utilisation (Quotidien ? Oui ou Non)]]="Oui","Oui","Non")</f>
        <v>Non</v>
      </c>
      <c r="O447" s="72" t="str">
        <f>IF(Tableau1[[#This Row],[Régime d''utilisation (Quotidien ? Oui ou Non)]]="Oui","Oui","Non")</f>
        <v>Non</v>
      </c>
      <c r="P447" s="76"/>
      <c r="Q447" s="76"/>
      <c r="R447" s="76"/>
      <c r="S447" s="52" t="str">
        <f t="shared" si="18"/>
        <v>Compris entre 00h00 et 5h00</v>
      </c>
      <c r="T447" s="76"/>
      <c r="U447" s="53" t="str">
        <f t="shared" si="19"/>
        <v>Voyageur</v>
      </c>
      <c r="V447" s="76"/>
      <c r="W447" s="76"/>
      <c r="X447" s="76"/>
      <c r="Y447" s="76"/>
      <c r="Z447" s="76"/>
      <c r="AA447" s="76"/>
      <c r="AB447" s="53">
        <f>400</f>
        <v>400</v>
      </c>
      <c r="AC447" s="78" t="str">
        <f>IF(Tableau1[[#This Row],[Type de réponse]]='Paramètre (masquer)'!$A$10,Tableau1[[#This Row],[Période de début *]],"")</f>
        <v/>
      </c>
      <c r="AD447" s="78" t="str">
        <f>IF(Tableau1[[#This Row],[Type de réponse]]='Paramètre (masquer)'!$A$10,Tableau1[[#This Row],[Période de fin *]],"")</f>
        <v/>
      </c>
      <c r="AE447" s="78" t="str">
        <f>IF(Tableau1[[#This Row],[Type de réponse]]='Paramètre (masquer)'!$A$10,Tableau1[[#This Row],[Nuit
LU/MA]],"")</f>
        <v/>
      </c>
      <c r="AF447" s="78" t="str">
        <f>IF(Tableau1[[#This Row],[Type de réponse]]='Paramètre (masquer)'!$A$10,Tableau1[[#This Row],[Nuit
MA/ME]],"")</f>
        <v/>
      </c>
      <c r="AG447" s="78" t="str">
        <f>IF(Tableau1[[#This Row],[Type de réponse]]='Paramètre (masquer)'!$A$10,Tableau1[[#This Row],[Nuit
ME/JE]],"")</f>
        <v/>
      </c>
      <c r="AH447" s="78" t="str">
        <f>IF(Tableau1[[#This Row],[Type de réponse]]='Paramètre (masquer)'!$A$10,Tableau1[[#This Row],[Nuit JE/VE]],"")</f>
        <v/>
      </c>
      <c r="AI447" s="78" t="str">
        <f>IF(Tableau1[[#This Row],[Type de réponse]]='Paramètre (masquer)'!$A$10,Tableau1[[#This Row],[Nuit
VE/SA]],"")</f>
        <v/>
      </c>
      <c r="AJ447" s="78" t="str">
        <f>IF(Tableau1[[#This Row],[Type de réponse]]='Paramètre (masquer)'!$A$10,Tableau1[[#This Row],[Nuit
SA/DI]],"")</f>
        <v/>
      </c>
      <c r="AK447" s="78" t="str">
        <f>IF(Tableau1[[#This Row],[Type de réponse]]='Paramètre (masquer)'!$A$10,Tableau1[[#This Row],[Nuit
DI/LU]],"")</f>
        <v/>
      </c>
      <c r="AL447" s="76" t="str">
        <f>IF(Tableau1[[#This Row],[Nuit
LU /MA]]="Oui",0,IF(Tableau1[[#This Row],[Nuit
LU /MA]]="Non",1,""))</f>
        <v/>
      </c>
      <c r="AM447" s="76" t="str">
        <f>IF(Tableau1[[#This Row],[Nuit
MA/ ME]]="Oui",0,IF(Tableau1[[#This Row],[Nuit
MA/ ME]]="Non",1,""))</f>
        <v/>
      </c>
      <c r="AN447" s="76" t="str">
        <f>IF(Tableau1[[#This Row],[Nuit
ME/ JE]]="Oui",0,IF(Tableau1[[#This Row],[Nuit
ME/ JE]]="Non",1,""))</f>
        <v/>
      </c>
      <c r="AO447" s="76" t="str">
        <f>IF(Tableau1[[#This Row],[Nuit JE/ VE]]="Oui",0,IF(Tableau1[[#This Row],[Nuit JE/ VE]]="Non",1,""))</f>
        <v/>
      </c>
      <c r="AP447" s="76" t="str">
        <f>IF(Tableau1[[#This Row],[Nuit
VE/ SA]]="Oui",0,IF(Tableau1[[#This Row],[Nuit
VE/ SA]]="Non",1,""))</f>
        <v/>
      </c>
      <c r="AQ447" s="76" t="str">
        <f>IF(Tableau1[[#This Row],[Nuit
SA/ DI]]="Oui",0,IF(Tableau1[[#This Row],[Nuit
SA/ DI]]="Non",1,""))</f>
        <v/>
      </c>
      <c r="AR447" s="76" t="str">
        <f>IF(Tableau1[[#This Row],[Nuit
DI/ LU]]="Oui",0,IF(Tableau1[[#This Row],[Nuit
DI/ LU]]="Non",1,""))</f>
        <v/>
      </c>
      <c r="AS447" s="76" t="str">
        <f>IF(Tableau1[[#This Row],[Type de réponse]]='Paramètre (masquer)'!$A$10,Tableau1[[#This Row],[FE]],"")</f>
        <v/>
      </c>
      <c r="AT447" s="76" t="str">
        <f>_xlfn.CONCAT(Tableau1[[#This Row],[LUN]:[DIM]])</f>
        <v/>
      </c>
      <c r="AU447" s="79"/>
      <c r="AV4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7" s="76" t="e">
        <f>Tableau1[[#This Row],[Nbre de nuits sur la période]]*Tableau1[[#This Row],[Nombre de train accédant / nuit *]]</f>
        <v>#VALUE!</v>
      </c>
      <c r="AY447" s="76" t="e">
        <f>Tableau1[[#This Row],[Uo voies - nuit]]*((59*400/1000)+5)</f>
        <v>#VALUE!</v>
      </c>
    </row>
    <row r="448" spans="1:51" ht="15.75">
      <c r="A448" s="51">
        <f t="shared" si="20"/>
        <v>435</v>
      </c>
      <c r="B448" s="85"/>
      <c r="C448" s="52" t="str">
        <f>IFERROR(VLOOKUP(Tableau1[[#This Row],[Site *
Un fichier Excel par DT]],Tableau7[[#All],[Nom de la gare]:[EIC]],5,FALSE),"")</f>
        <v/>
      </c>
      <c r="D448" s="77"/>
      <c r="E448" s="74"/>
      <c r="F448" s="74"/>
      <c r="G448" s="76"/>
      <c r="H448" s="72" t="str">
        <f>IF(Tableau1[[#This Row],[Régime d''utilisation (Quotidien ? Oui ou Non)]]="Oui","Oui","Non")</f>
        <v>Non</v>
      </c>
      <c r="I448" s="72" t="str">
        <f>IF(Tableau1[[#This Row],[Régime d''utilisation (Quotidien ? Oui ou Non)]]="Oui","Oui","Non")</f>
        <v>Non</v>
      </c>
      <c r="J448" s="72" t="str">
        <f>IF(Tableau1[[#This Row],[Régime d''utilisation (Quotidien ? Oui ou Non)]]="Oui","Oui","Non")</f>
        <v>Non</v>
      </c>
      <c r="K448" s="72" t="str">
        <f>IF(Tableau1[[#This Row],[Régime d''utilisation (Quotidien ? Oui ou Non)]]="Oui","Oui","Non")</f>
        <v>Non</v>
      </c>
      <c r="L448" s="72" t="str">
        <f>IF(Tableau1[[#This Row],[Régime d''utilisation (Quotidien ? Oui ou Non)]]="Oui","Oui","Non")</f>
        <v>Non</v>
      </c>
      <c r="M448" s="72" t="str">
        <f>IF(Tableau1[[#This Row],[Régime d''utilisation (Quotidien ? Oui ou Non)]]="Oui","Oui","Non")</f>
        <v>Non</v>
      </c>
      <c r="N448" s="72" t="str">
        <f>IF(Tableau1[[#This Row],[Régime d''utilisation (Quotidien ? Oui ou Non)]]="Oui","Oui","Non")</f>
        <v>Non</v>
      </c>
      <c r="O448" s="72" t="str">
        <f>IF(Tableau1[[#This Row],[Régime d''utilisation (Quotidien ? Oui ou Non)]]="Oui","Oui","Non")</f>
        <v>Non</v>
      </c>
      <c r="P448" s="76"/>
      <c r="Q448" s="76"/>
      <c r="R448" s="76"/>
      <c r="S448" s="52" t="str">
        <f t="shared" si="18"/>
        <v>Compris entre 00h00 et 5h00</v>
      </c>
      <c r="T448" s="76"/>
      <c r="U448" s="53" t="str">
        <f t="shared" si="19"/>
        <v>Voyageur</v>
      </c>
      <c r="V448" s="76"/>
      <c r="W448" s="76"/>
      <c r="X448" s="76"/>
      <c r="Y448" s="76"/>
      <c r="Z448" s="76"/>
      <c r="AA448" s="76"/>
      <c r="AB448" s="53">
        <f>400</f>
        <v>400</v>
      </c>
      <c r="AC448" s="78" t="str">
        <f>IF(Tableau1[[#This Row],[Type de réponse]]='Paramètre (masquer)'!$A$10,Tableau1[[#This Row],[Période de début *]],"")</f>
        <v/>
      </c>
      <c r="AD448" s="78" t="str">
        <f>IF(Tableau1[[#This Row],[Type de réponse]]='Paramètre (masquer)'!$A$10,Tableau1[[#This Row],[Période de fin *]],"")</f>
        <v/>
      </c>
      <c r="AE448" s="78" t="str">
        <f>IF(Tableau1[[#This Row],[Type de réponse]]='Paramètre (masquer)'!$A$10,Tableau1[[#This Row],[Nuit
LU/MA]],"")</f>
        <v/>
      </c>
      <c r="AF448" s="78" t="str">
        <f>IF(Tableau1[[#This Row],[Type de réponse]]='Paramètre (masquer)'!$A$10,Tableau1[[#This Row],[Nuit
MA/ME]],"")</f>
        <v/>
      </c>
      <c r="AG448" s="78" t="str">
        <f>IF(Tableau1[[#This Row],[Type de réponse]]='Paramètre (masquer)'!$A$10,Tableau1[[#This Row],[Nuit
ME/JE]],"")</f>
        <v/>
      </c>
      <c r="AH448" s="78" t="str">
        <f>IF(Tableau1[[#This Row],[Type de réponse]]='Paramètre (masquer)'!$A$10,Tableau1[[#This Row],[Nuit JE/VE]],"")</f>
        <v/>
      </c>
      <c r="AI448" s="78" t="str">
        <f>IF(Tableau1[[#This Row],[Type de réponse]]='Paramètre (masquer)'!$A$10,Tableau1[[#This Row],[Nuit
VE/SA]],"")</f>
        <v/>
      </c>
      <c r="AJ448" s="78" t="str">
        <f>IF(Tableau1[[#This Row],[Type de réponse]]='Paramètre (masquer)'!$A$10,Tableau1[[#This Row],[Nuit
SA/DI]],"")</f>
        <v/>
      </c>
      <c r="AK448" s="78" t="str">
        <f>IF(Tableau1[[#This Row],[Type de réponse]]='Paramètre (masquer)'!$A$10,Tableau1[[#This Row],[Nuit
DI/LU]],"")</f>
        <v/>
      </c>
      <c r="AL448" s="76" t="str">
        <f>IF(Tableau1[[#This Row],[Nuit
LU /MA]]="Oui",0,IF(Tableau1[[#This Row],[Nuit
LU /MA]]="Non",1,""))</f>
        <v/>
      </c>
      <c r="AM448" s="76" t="str">
        <f>IF(Tableau1[[#This Row],[Nuit
MA/ ME]]="Oui",0,IF(Tableau1[[#This Row],[Nuit
MA/ ME]]="Non",1,""))</f>
        <v/>
      </c>
      <c r="AN448" s="76" t="str">
        <f>IF(Tableau1[[#This Row],[Nuit
ME/ JE]]="Oui",0,IF(Tableau1[[#This Row],[Nuit
ME/ JE]]="Non",1,""))</f>
        <v/>
      </c>
      <c r="AO448" s="76" t="str">
        <f>IF(Tableau1[[#This Row],[Nuit JE/ VE]]="Oui",0,IF(Tableau1[[#This Row],[Nuit JE/ VE]]="Non",1,""))</f>
        <v/>
      </c>
      <c r="AP448" s="76" t="str">
        <f>IF(Tableau1[[#This Row],[Nuit
VE/ SA]]="Oui",0,IF(Tableau1[[#This Row],[Nuit
VE/ SA]]="Non",1,""))</f>
        <v/>
      </c>
      <c r="AQ448" s="76" t="str">
        <f>IF(Tableau1[[#This Row],[Nuit
SA/ DI]]="Oui",0,IF(Tableau1[[#This Row],[Nuit
SA/ DI]]="Non",1,""))</f>
        <v/>
      </c>
      <c r="AR448" s="76" t="str">
        <f>IF(Tableau1[[#This Row],[Nuit
DI/ LU]]="Oui",0,IF(Tableau1[[#This Row],[Nuit
DI/ LU]]="Non",1,""))</f>
        <v/>
      </c>
      <c r="AS448" s="76" t="str">
        <f>IF(Tableau1[[#This Row],[Type de réponse]]='Paramètre (masquer)'!$A$10,Tableau1[[#This Row],[FE]],"")</f>
        <v/>
      </c>
      <c r="AT448" s="76" t="str">
        <f>_xlfn.CONCAT(Tableau1[[#This Row],[LUN]:[DIM]])</f>
        <v/>
      </c>
      <c r="AU448" s="79"/>
      <c r="AV4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8" s="76" t="e">
        <f>Tableau1[[#This Row],[Nbre de nuits sur la période]]*Tableau1[[#This Row],[Nombre de train accédant / nuit *]]</f>
        <v>#VALUE!</v>
      </c>
      <c r="AY448" s="76" t="e">
        <f>Tableau1[[#This Row],[Uo voies - nuit]]*((59*400/1000)+5)</f>
        <v>#VALUE!</v>
      </c>
    </row>
    <row r="449" spans="1:51" ht="15.75">
      <c r="A449" s="51">
        <f t="shared" si="20"/>
        <v>436</v>
      </c>
      <c r="B449" s="85"/>
      <c r="C449" s="52" t="str">
        <f>IFERROR(VLOOKUP(Tableau1[[#This Row],[Site *
Un fichier Excel par DT]],Tableau7[[#All],[Nom de la gare]:[EIC]],5,FALSE),"")</f>
        <v/>
      </c>
      <c r="D449" s="77"/>
      <c r="E449" s="74"/>
      <c r="F449" s="74"/>
      <c r="G449" s="76"/>
      <c r="H449" s="72" t="str">
        <f>IF(Tableau1[[#This Row],[Régime d''utilisation (Quotidien ? Oui ou Non)]]="Oui","Oui","Non")</f>
        <v>Non</v>
      </c>
      <c r="I449" s="72" t="str">
        <f>IF(Tableau1[[#This Row],[Régime d''utilisation (Quotidien ? Oui ou Non)]]="Oui","Oui","Non")</f>
        <v>Non</v>
      </c>
      <c r="J449" s="72" t="str">
        <f>IF(Tableau1[[#This Row],[Régime d''utilisation (Quotidien ? Oui ou Non)]]="Oui","Oui","Non")</f>
        <v>Non</v>
      </c>
      <c r="K449" s="72" t="str">
        <f>IF(Tableau1[[#This Row],[Régime d''utilisation (Quotidien ? Oui ou Non)]]="Oui","Oui","Non")</f>
        <v>Non</v>
      </c>
      <c r="L449" s="72" t="str">
        <f>IF(Tableau1[[#This Row],[Régime d''utilisation (Quotidien ? Oui ou Non)]]="Oui","Oui","Non")</f>
        <v>Non</v>
      </c>
      <c r="M449" s="72" t="str">
        <f>IF(Tableau1[[#This Row],[Régime d''utilisation (Quotidien ? Oui ou Non)]]="Oui","Oui","Non")</f>
        <v>Non</v>
      </c>
      <c r="N449" s="72" t="str">
        <f>IF(Tableau1[[#This Row],[Régime d''utilisation (Quotidien ? Oui ou Non)]]="Oui","Oui","Non")</f>
        <v>Non</v>
      </c>
      <c r="O449" s="72" t="str">
        <f>IF(Tableau1[[#This Row],[Régime d''utilisation (Quotidien ? Oui ou Non)]]="Oui","Oui","Non")</f>
        <v>Non</v>
      </c>
      <c r="P449" s="76"/>
      <c r="Q449" s="76"/>
      <c r="R449" s="76"/>
      <c r="S449" s="52" t="str">
        <f t="shared" si="18"/>
        <v>Compris entre 00h00 et 5h00</v>
      </c>
      <c r="T449" s="76"/>
      <c r="U449" s="53" t="str">
        <f t="shared" si="19"/>
        <v>Voyageur</v>
      </c>
      <c r="V449" s="76"/>
      <c r="W449" s="76"/>
      <c r="X449" s="76"/>
      <c r="Y449" s="76"/>
      <c r="Z449" s="76"/>
      <c r="AA449" s="76"/>
      <c r="AB449" s="53">
        <f>400</f>
        <v>400</v>
      </c>
      <c r="AC449" s="78" t="str">
        <f>IF(Tableau1[[#This Row],[Type de réponse]]='Paramètre (masquer)'!$A$10,Tableau1[[#This Row],[Période de début *]],"")</f>
        <v/>
      </c>
      <c r="AD449" s="78" t="str">
        <f>IF(Tableau1[[#This Row],[Type de réponse]]='Paramètre (masquer)'!$A$10,Tableau1[[#This Row],[Période de fin *]],"")</f>
        <v/>
      </c>
      <c r="AE449" s="78" t="str">
        <f>IF(Tableau1[[#This Row],[Type de réponse]]='Paramètre (masquer)'!$A$10,Tableau1[[#This Row],[Nuit
LU/MA]],"")</f>
        <v/>
      </c>
      <c r="AF449" s="78" t="str">
        <f>IF(Tableau1[[#This Row],[Type de réponse]]='Paramètre (masquer)'!$A$10,Tableau1[[#This Row],[Nuit
MA/ME]],"")</f>
        <v/>
      </c>
      <c r="AG449" s="78" t="str">
        <f>IF(Tableau1[[#This Row],[Type de réponse]]='Paramètre (masquer)'!$A$10,Tableau1[[#This Row],[Nuit
ME/JE]],"")</f>
        <v/>
      </c>
      <c r="AH449" s="78" t="str">
        <f>IF(Tableau1[[#This Row],[Type de réponse]]='Paramètre (masquer)'!$A$10,Tableau1[[#This Row],[Nuit JE/VE]],"")</f>
        <v/>
      </c>
      <c r="AI449" s="78" t="str">
        <f>IF(Tableau1[[#This Row],[Type de réponse]]='Paramètre (masquer)'!$A$10,Tableau1[[#This Row],[Nuit
VE/SA]],"")</f>
        <v/>
      </c>
      <c r="AJ449" s="78" t="str">
        <f>IF(Tableau1[[#This Row],[Type de réponse]]='Paramètre (masquer)'!$A$10,Tableau1[[#This Row],[Nuit
SA/DI]],"")</f>
        <v/>
      </c>
      <c r="AK449" s="78" t="str">
        <f>IF(Tableau1[[#This Row],[Type de réponse]]='Paramètre (masquer)'!$A$10,Tableau1[[#This Row],[Nuit
DI/LU]],"")</f>
        <v/>
      </c>
      <c r="AL449" s="76" t="str">
        <f>IF(Tableau1[[#This Row],[Nuit
LU /MA]]="Oui",0,IF(Tableau1[[#This Row],[Nuit
LU /MA]]="Non",1,""))</f>
        <v/>
      </c>
      <c r="AM449" s="76" t="str">
        <f>IF(Tableau1[[#This Row],[Nuit
MA/ ME]]="Oui",0,IF(Tableau1[[#This Row],[Nuit
MA/ ME]]="Non",1,""))</f>
        <v/>
      </c>
      <c r="AN449" s="76" t="str">
        <f>IF(Tableau1[[#This Row],[Nuit
ME/ JE]]="Oui",0,IF(Tableau1[[#This Row],[Nuit
ME/ JE]]="Non",1,""))</f>
        <v/>
      </c>
      <c r="AO449" s="76" t="str">
        <f>IF(Tableau1[[#This Row],[Nuit JE/ VE]]="Oui",0,IF(Tableau1[[#This Row],[Nuit JE/ VE]]="Non",1,""))</f>
        <v/>
      </c>
      <c r="AP449" s="76" t="str">
        <f>IF(Tableau1[[#This Row],[Nuit
VE/ SA]]="Oui",0,IF(Tableau1[[#This Row],[Nuit
VE/ SA]]="Non",1,""))</f>
        <v/>
      </c>
      <c r="AQ449" s="76" t="str">
        <f>IF(Tableau1[[#This Row],[Nuit
SA/ DI]]="Oui",0,IF(Tableau1[[#This Row],[Nuit
SA/ DI]]="Non",1,""))</f>
        <v/>
      </c>
      <c r="AR449" s="76" t="str">
        <f>IF(Tableau1[[#This Row],[Nuit
DI/ LU]]="Oui",0,IF(Tableau1[[#This Row],[Nuit
DI/ LU]]="Non",1,""))</f>
        <v/>
      </c>
      <c r="AS449" s="76" t="str">
        <f>IF(Tableau1[[#This Row],[Type de réponse]]='Paramètre (masquer)'!$A$10,Tableau1[[#This Row],[FE]],"")</f>
        <v/>
      </c>
      <c r="AT449" s="76" t="str">
        <f>_xlfn.CONCAT(Tableau1[[#This Row],[LUN]:[DIM]])</f>
        <v/>
      </c>
      <c r="AU449" s="79"/>
      <c r="AV4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9" s="76" t="e">
        <f>Tableau1[[#This Row],[Nbre de nuits sur la période]]*Tableau1[[#This Row],[Nombre de train accédant / nuit *]]</f>
        <v>#VALUE!</v>
      </c>
      <c r="AY449" s="76" t="e">
        <f>Tableau1[[#This Row],[Uo voies - nuit]]*((59*400/1000)+5)</f>
        <v>#VALUE!</v>
      </c>
    </row>
    <row r="450" spans="1:51" ht="15.75">
      <c r="A450" s="51">
        <f t="shared" si="20"/>
        <v>437</v>
      </c>
      <c r="B450" s="85"/>
      <c r="C450" s="52" t="str">
        <f>IFERROR(VLOOKUP(Tableau1[[#This Row],[Site *
Un fichier Excel par DT]],Tableau7[[#All],[Nom de la gare]:[EIC]],5,FALSE),"")</f>
        <v/>
      </c>
      <c r="D450" s="77"/>
      <c r="E450" s="74"/>
      <c r="F450" s="74"/>
      <c r="G450" s="76"/>
      <c r="H450" s="72" t="str">
        <f>IF(Tableau1[[#This Row],[Régime d''utilisation (Quotidien ? Oui ou Non)]]="Oui","Oui","Non")</f>
        <v>Non</v>
      </c>
      <c r="I450" s="72" t="str">
        <f>IF(Tableau1[[#This Row],[Régime d''utilisation (Quotidien ? Oui ou Non)]]="Oui","Oui","Non")</f>
        <v>Non</v>
      </c>
      <c r="J450" s="72" t="str">
        <f>IF(Tableau1[[#This Row],[Régime d''utilisation (Quotidien ? Oui ou Non)]]="Oui","Oui","Non")</f>
        <v>Non</v>
      </c>
      <c r="K450" s="72" t="str">
        <f>IF(Tableau1[[#This Row],[Régime d''utilisation (Quotidien ? Oui ou Non)]]="Oui","Oui","Non")</f>
        <v>Non</v>
      </c>
      <c r="L450" s="72" t="str">
        <f>IF(Tableau1[[#This Row],[Régime d''utilisation (Quotidien ? Oui ou Non)]]="Oui","Oui","Non")</f>
        <v>Non</v>
      </c>
      <c r="M450" s="72" t="str">
        <f>IF(Tableau1[[#This Row],[Régime d''utilisation (Quotidien ? Oui ou Non)]]="Oui","Oui","Non")</f>
        <v>Non</v>
      </c>
      <c r="N450" s="72" t="str">
        <f>IF(Tableau1[[#This Row],[Régime d''utilisation (Quotidien ? Oui ou Non)]]="Oui","Oui","Non")</f>
        <v>Non</v>
      </c>
      <c r="O450" s="72" t="str">
        <f>IF(Tableau1[[#This Row],[Régime d''utilisation (Quotidien ? Oui ou Non)]]="Oui","Oui","Non")</f>
        <v>Non</v>
      </c>
      <c r="P450" s="76"/>
      <c r="Q450" s="76"/>
      <c r="R450" s="76"/>
      <c r="S450" s="52" t="str">
        <f t="shared" si="18"/>
        <v>Compris entre 00h00 et 5h00</v>
      </c>
      <c r="T450" s="76"/>
      <c r="U450" s="53" t="str">
        <f t="shared" si="19"/>
        <v>Voyageur</v>
      </c>
      <c r="V450" s="76"/>
      <c r="W450" s="76"/>
      <c r="X450" s="76"/>
      <c r="Y450" s="76"/>
      <c r="Z450" s="76"/>
      <c r="AA450" s="76"/>
      <c r="AB450" s="53">
        <f>400</f>
        <v>400</v>
      </c>
      <c r="AC450" s="78" t="str">
        <f>IF(Tableau1[[#This Row],[Type de réponse]]='Paramètre (masquer)'!$A$10,Tableau1[[#This Row],[Période de début *]],"")</f>
        <v/>
      </c>
      <c r="AD450" s="78" t="str">
        <f>IF(Tableau1[[#This Row],[Type de réponse]]='Paramètre (masquer)'!$A$10,Tableau1[[#This Row],[Période de fin *]],"")</f>
        <v/>
      </c>
      <c r="AE450" s="78" t="str">
        <f>IF(Tableau1[[#This Row],[Type de réponse]]='Paramètre (masquer)'!$A$10,Tableau1[[#This Row],[Nuit
LU/MA]],"")</f>
        <v/>
      </c>
      <c r="AF450" s="78" t="str">
        <f>IF(Tableau1[[#This Row],[Type de réponse]]='Paramètre (masquer)'!$A$10,Tableau1[[#This Row],[Nuit
MA/ME]],"")</f>
        <v/>
      </c>
      <c r="AG450" s="78" t="str">
        <f>IF(Tableau1[[#This Row],[Type de réponse]]='Paramètre (masquer)'!$A$10,Tableau1[[#This Row],[Nuit
ME/JE]],"")</f>
        <v/>
      </c>
      <c r="AH450" s="78" t="str">
        <f>IF(Tableau1[[#This Row],[Type de réponse]]='Paramètre (masquer)'!$A$10,Tableau1[[#This Row],[Nuit JE/VE]],"")</f>
        <v/>
      </c>
      <c r="AI450" s="78" t="str">
        <f>IF(Tableau1[[#This Row],[Type de réponse]]='Paramètre (masquer)'!$A$10,Tableau1[[#This Row],[Nuit
VE/SA]],"")</f>
        <v/>
      </c>
      <c r="AJ450" s="78" t="str">
        <f>IF(Tableau1[[#This Row],[Type de réponse]]='Paramètre (masquer)'!$A$10,Tableau1[[#This Row],[Nuit
SA/DI]],"")</f>
        <v/>
      </c>
      <c r="AK450" s="78" t="str">
        <f>IF(Tableau1[[#This Row],[Type de réponse]]='Paramètre (masquer)'!$A$10,Tableau1[[#This Row],[Nuit
DI/LU]],"")</f>
        <v/>
      </c>
      <c r="AL450" s="76" t="str">
        <f>IF(Tableau1[[#This Row],[Nuit
LU /MA]]="Oui",0,IF(Tableau1[[#This Row],[Nuit
LU /MA]]="Non",1,""))</f>
        <v/>
      </c>
      <c r="AM450" s="76" t="str">
        <f>IF(Tableau1[[#This Row],[Nuit
MA/ ME]]="Oui",0,IF(Tableau1[[#This Row],[Nuit
MA/ ME]]="Non",1,""))</f>
        <v/>
      </c>
      <c r="AN450" s="76" t="str">
        <f>IF(Tableau1[[#This Row],[Nuit
ME/ JE]]="Oui",0,IF(Tableau1[[#This Row],[Nuit
ME/ JE]]="Non",1,""))</f>
        <v/>
      </c>
      <c r="AO450" s="76" t="str">
        <f>IF(Tableau1[[#This Row],[Nuit JE/ VE]]="Oui",0,IF(Tableau1[[#This Row],[Nuit JE/ VE]]="Non",1,""))</f>
        <v/>
      </c>
      <c r="AP450" s="76" t="str">
        <f>IF(Tableau1[[#This Row],[Nuit
VE/ SA]]="Oui",0,IF(Tableau1[[#This Row],[Nuit
VE/ SA]]="Non",1,""))</f>
        <v/>
      </c>
      <c r="AQ450" s="76" t="str">
        <f>IF(Tableau1[[#This Row],[Nuit
SA/ DI]]="Oui",0,IF(Tableau1[[#This Row],[Nuit
SA/ DI]]="Non",1,""))</f>
        <v/>
      </c>
      <c r="AR450" s="76" t="str">
        <f>IF(Tableau1[[#This Row],[Nuit
DI/ LU]]="Oui",0,IF(Tableau1[[#This Row],[Nuit
DI/ LU]]="Non",1,""))</f>
        <v/>
      </c>
      <c r="AS450" s="76" t="str">
        <f>IF(Tableau1[[#This Row],[Type de réponse]]='Paramètre (masquer)'!$A$10,Tableau1[[#This Row],[FE]],"")</f>
        <v/>
      </c>
      <c r="AT450" s="76" t="str">
        <f>_xlfn.CONCAT(Tableau1[[#This Row],[LUN]:[DIM]])</f>
        <v/>
      </c>
      <c r="AU450" s="79"/>
      <c r="AV4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0" s="76" t="e">
        <f>Tableau1[[#This Row],[Nbre de nuits sur la période]]*Tableau1[[#This Row],[Nombre de train accédant / nuit *]]</f>
        <v>#VALUE!</v>
      </c>
      <c r="AY450" s="76" t="e">
        <f>Tableau1[[#This Row],[Uo voies - nuit]]*((59*400/1000)+5)</f>
        <v>#VALUE!</v>
      </c>
    </row>
    <row r="451" spans="1:51" ht="15.75">
      <c r="A451" s="51">
        <f t="shared" si="20"/>
        <v>438</v>
      </c>
      <c r="B451" s="85"/>
      <c r="C451" s="52" t="str">
        <f>IFERROR(VLOOKUP(Tableau1[[#This Row],[Site *
Un fichier Excel par DT]],Tableau7[[#All],[Nom de la gare]:[EIC]],5,FALSE),"")</f>
        <v/>
      </c>
      <c r="D451" s="77"/>
      <c r="E451" s="74"/>
      <c r="F451" s="74"/>
      <c r="G451" s="76"/>
      <c r="H451" s="72" t="str">
        <f>IF(Tableau1[[#This Row],[Régime d''utilisation (Quotidien ? Oui ou Non)]]="Oui","Oui","Non")</f>
        <v>Non</v>
      </c>
      <c r="I451" s="72" t="str">
        <f>IF(Tableau1[[#This Row],[Régime d''utilisation (Quotidien ? Oui ou Non)]]="Oui","Oui","Non")</f>
        <v>Non</v>
      </c>
      <c r="J451" s="72" t="str">
        <f>IF(Tableau1[[#This Row],[Régime d''utilisation (Quotidien ? Oui ou Non)]]="Oui","Oui","Non")</f>
        <v>Non</v>
      </c>
      <c r="K451" s="72" t="str">
        <f>IF(Tableau1[[#This Row],[Régime d''utilisation (Quotidien ? Oui ou Non)]]="Oui","Oui","Non")</f>
        <v>Non</v>
      </c>
      <c r="L451" s="72" t="str">
        <f>IF(Tableau1[[#This Row],[Régime d''utilisation (Quotidien ? Oui ou Non)]]="Oui","Oui","Non")</f>
        <v>Non</v>
      </c>
      <c r="M451" s="72" t="str">
        <f>IF(Tableau1[[#This Row],[Régime d''utilisation (Quotidien ? Oui ou Non)]]="Oui","Oui","Non")</f>
        <v>Non</v>
      </c>
      <c r="N451" s="72" t="str">
        <f>IF(Tableau1[[#This Row],[Régime d''utilisation (Quotidien ? Oui ou Non)]]="Oui","Oui","Non")</f>
        <v>Non</v>
      </c>
      <c r="O451" s="72" t="str">
        <f>IF(Tableau1[[#This Row],[Régime d''utilisation (Quotidien ? Oui ou Non)]]="Oui","Oui","Non")</f>
        <v>Non</v>
      </c>
      <c r="P451" s="76"/>
      <c r="Q451" s="76"/>
      <c r="R451" s="76"/>
      <c r="S451" s="52" t="str">
        <f t="shared" si="18"/>
        <v>Compris entre 00h00 et 5h00</v>
      </c>
      <c r="T451" s="76"/>
      <c r="U451" s="53" t="str">
        <f t="shared" si="19"/>
        <v>Voyageur</v>
      </c>
      <c r="V451" s="76"/>
      <c r="W451" s="76"/>
      <c r="X451" s="76"/>
      <c r="Y451" s="76"/>
      <c r="Z451" s="76"/>
      <c r="AA451" s="76"/>
      <c r="AB451" s="53">
        <f>400</f>
        <v>400</v>
      </c>
      <c r="AC451" s="78" t="str">
        <f>IF(Tableau1[[#This Row],[Type de réponse]]='Paramètre (masquer)'!$A$10,Tableau1[[#This Row],[Période de début *]],"")</f>
        <v/>
      </c>
      <c r="AD451" s="78" t="str">
        <f>IF(Tableau1[[#This Row],[Type de réponse]]='Paramètre (masquer)'!$A$10,Tableau1[[#This Row],[Période de fin *]],"")</f>
        <v/>
      </c>
      <c r="AE451" s="78" t="str">
        <f>IF(Tableau1[[#This Row],[Type de réponse]]='Paramètre (masquer)'!$A$10,Tableau1[[#This Row],[Nuit
LU/MA]],"")</f>
        <v/>
      </c>
      <c r="AF451" s="78" t="str">
        <f>IF(Tableau1[[#This Row],[Type de réponse]]='Paramètre (masquer)'!$A$10,Tableau1[[#This Row],[Nuit
MA/ME]],"")</f>
        <v/>
      </c>
      <c r="AG451" s="78" t="str">
        <f>IF(Tableau1[[#This Row],[Type de réponse]]='Paramètre (masquer)'!$A$10,Tableau1[[#This Row],[Nuit
ME/JE]],"")</f>
        <v/>
      </c>
      <c r="AH451" s="78" t="str">
        <f>IF(Tableau1[[#This Row],[Type de réponse]]='Paramètre (masquer)'!$A$10,Tableau1[[#This Row],[Nuit JE/VE]],"")</f>
        <v/>
      </c>
      <c r="AI451" s="78" t="str">
        <f>IF(Tableau1[[#This Row],[Type de réponse]]='Paramètre (masquer)'!$A$10,Tableau1[[#This Row],[Nuit
VE/SA]],"")</f>
        <v/>
      </c>
      <c r="AJ451" s="78" t="str">
        <f>IF(Tableau1[[#This Row],[Type de réponse]]='Paramètre (masquer)'!$A$10,Tableau1[[#This Row],[Nuit
SA/DI]],"")</f>
        <v/>
      </c>
      <c r="AK451" s="78" t="str">
        <f>IF(Tableau1[[#This Row],[Type de réponse]]='Paramètre (masquer)'!$A$10,Tableau1[[#This Row],[Nuit
DI/LU]],"")</f>
        <v/>
      </c>
      <c r="AL451" s="76" t="str">
        <f>IF(Tableau1[[#This Row],[Nuit
LU /MA]]="Oui",0,IF(Tableau1[[#This Row],[Nuit
LU /MA]]="Non",1,""))</f>
        <v/>
      </c>
      <c r="AM451" s="76" t="str">
        <f>IF(Tableau1[[#This Row],[Nuit
MA/ ME]]="Oui",0,IF(Tableau1[[#This Row],[Nuit
MA/ ME]]="Non",1,""))</f>
        <v/>
      </c>
      <c r="AN451" s="76" t="str">
        <f>IF(Tableau1[[#This Row],[Nuit
ME/ JE]]="Oui",0,IF(Tableau1[[#This Row],[Nuit
ME/ JE]]="Non",1,""))</f>
        <v/>
      </c>
      <c r="AO451" s="76" t="str">
        <f>IF(Tableau1[[#This Row],[Nuit JE/ VE]]="Oui",0,IF(Tableau1[[#This Row],[Nuit JE/ VE]]="Non",1,""))</f>
        <v/>
      </c>
      <c r="AP451" s="76" t="str">
        <f>IF(Tableau1[[#This Row],[Nuit
VE/ SA]]="Oui",0,IF(Tableau1[[#This Row],[Nuit
VE/ SA]]="Non",1,""))</f>
        <v/>
      </c>
      <c r="AQ451" s="76" t="str">
        <f>IF(Tableau1[[#This Row],[Nuit
SA/ DI]]="Oui",0,IF(Tableau1[[#This Row],[Nuit
SA/ DI]]="Non",1,""))</f>
        <v/>
      </c>
      <c r="AR451" s="76" t="str">
        <f>IF(Tableau1[[#This Row],[Nuit
DI/ LU]]="Oui",0,IF(Tableau1[[#This Row],[Nuit
DI/ LU]]="Non",1,""))</f>
        <v/>
      </c>
      <c r="AS451" s="76" t="str">
        <f>IF(Tableau1[[#This Row],[Type de réponse]]='Paramètre (masquer)'!$A$10,Tableau1[[#This Row],[FE]],"")</f>
        <v/>
      </c>
      <c r="AT451" s="76" t="str">
        <f>_xlfn.CONCAT(Tableau1[[#This Row],[LUN]:[DIM]])</f>
        <v/>
      </c>
      <c r="AU451" s="79"/>
      <c r="AV4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1" s="76" t="e">
        <f>Tableau1[[#This Row],[Nbre de nuits sur la période]]*Tableau1[[#This Row],[Nombre de train accédant / nuit *]]</f>
        <v>#VALUE!</v>
      </c>
      <c r="AY451" s="76" t="e">
        <f>Tableau1[[#This Row],[Uo voies - nuit]]*((59*400/1000)+5)</f>
        <v>#VALUE!</v>
      </c>
    </row>
    <row r="452" spans="1:51" ht="15.75">
      <c r="A452" s="51">
        <f t="shared" si="20"/>
        <v>439</v>
      </c>
      <c r="B452" s="85"/>
      <c r="C452" s="52" t="str">
        <f>IFERROR(VLOOKUP(Tableau1[[#This Row],[Site *
Un fichier Excel par DT]],Tableau7[[#All],[Nom de la gare]:[EIC]],5,FALSE),"")</f>
        <v/>
      </c>
      <c r="D452" s="77"/>
      <c r="E452" s="74"/>
      <c r="F452" s="74"/>
      <c r="G452" s="76"/>
      <c r="H452" s="72" t="str">
        <f>IF(Tableau1[[#This Row],[Régime d''utilisation (Quotidien ? Oui ou Non)]]="Oui","Oui","Non")</f>
        <v>Non</v>
      </c>
      <c r="I452" s="72" t="str">
        <f>IF(Tableau1[[#This Row],[Régime d''utilisation (Quotidien ? Oui ou Non)]]="Oui","Oui","Non")</f>
        <v>Non</v>
      </c>
      <c r="J452" s="72" t="str">
        <f>IF(Tableau1[[#This Row],[Régime d''utilisation (Quotidien ? Oui ou Non)]]="Oui","Oui","Non")</f>
        <v>Non</v>
      </c>
      <c r="K452" s="72" t="str">
        <f>IF(Tableau1[[#This Row],[Régime d''utilisation (Quotidien ? Oui ou Non)]]="Oui","Oui","Non")</f>
        <v>Non</v>
      </c>
      <c r="L452" s="72" t="str">
        <f>IF(Tableau1[[#This Row],[Régime d''utilisation (Quotidien ? Oui ou Non)]]="Oui","Oui","Non")</f>
        <v>Non</v>
      </c>
      <c r="M452" s="72" t="str">
        <f>IF(Tableau1[[#This Row],[Régime d''utilisation (Quotidien ? Oui ou Non)]]="Oui","Oui","Non")</f>
        <v>Non</v>
      </c>
      <c r="N452" s="72" t="str">
        <f>IF(Tableau1[[#This Row],[Régime d''utilisation (Quotidien ? Oui ou Non)]]="Oui","Oui","Non")</f>
        <v>Non</v>
      </c>
      <c r="O452" s="72" t="str">
        <f>IF(Tableau1[[#This Row],[Régime d''utilisation (Quotidien ? Oui ou Non)]]="Oui","Oui","Non")</f>
        <v>Non</v>
      </c>
      <c r="P452" s="76"/>
      <c r="Q452" s="76"/>
      <c r="R452" s="76"/>
      <c r="S452" s="52" t="str">
        <f t="shared" si="18"/>
        <v>Compris entre 00h00 et 5h00</v>
      </c>
      <c r="T452" s="76"/>
      <c r="U452" s="53" t="str">
        <f t="shared" si="19"/>
        <v>Voyageur</v>
      </c>
      <c r="V452" s="76"/>
      <c r="W452" s="76"/>
      <c r="X452" s="76"/>
      <c r="Y452" s="76"/>
      <c r="Z452" s="76"/>
      <c r="AA452" s="76"/>
      <c r="AB452" s="53">
        <f>400</f>
        <v>400</v>
      </c>
      <c r="AC452" s="78" t="str">
        <f>IF(Tableau1[[#This Row],[Type de réponse]]='Paramètre (masquer)'!$A$10,Tableau1[[#This Row],[Période de début *]],"")</f>
        <v/>
      </c>
      <c r="AD452" s="78" t="str">
        <f>IF(Tableau1[[#This Row],[Type de réponse]]='Paramètre (masquer)'!$A$10,Tableau1[[#This Row],[Période de fin *]],"")</f>
        <v/>
      </c>
      <c r="AE452" s="78" t="str">
        <f>IF(Tableau1[[#This Row],[Type de réponse]]='Paramètre (masquer)'!$A$10,Tableau1[[#This Row],[Nuit
LU/MA]],"")</f>
        <v/>
      </c>
      <c r="AF452" s="78" t="str">
        <f>IF(Tableau1[[#This Row],[Type de réponse]]='Paramètre (masquer)'!$A$10,Tableau1[[#This Row],[Nuit
MA/ME]],"")</f>
        <v/>
      </c>
      <c r="AG452" s="78" t="str">
        <f>IF(Tableau1[[#This Row],[Type de réponse]]='Paramètre (masquer)'!$A$10,Tableau1[[#This Row],[Nuit
ME/JE]],"")</f>
        <v/>
      </c>
      <c r="AH452" s="78" t="str">
        <f>IF(Tableau1[[#This Row],[Type de réponse]]='Paramètre (masquer)'!$A$10,Tableau1[[#This Row],[Nuit JE/VE]],"")</f>
        <v/>
      </c>
      <c r="AI452" s="78" t="str">
        <f>IF(Tableau1[[#This Row],[Type de réponse]]='Paramètre (masquer)'!$A$10,Tableau1[[#This Row],[Nuit
VE/SA]],"")</f>
        <v/>
      </c>
      <c r="AJ452" s="78" t="str">
        <f>IF(Tableau1[[#This Row],[Type de réponse]]='Paramètre (masquer)'!$A$10,Tableau1[[#This Row],[Nuit
SA/DI]],"")</f>
        <v/>
      </c>
      <c r="AK452" s="78" t="str">
        <f>IF(Tableau1[[#This Row],[Type de réponse]]='Paramètre (masquer)'!$A$10,Tableau1[[#This Row],[Nuit
DI/LU]],"")</f>
        <v/>
      </c>
      <c r="AL452" s="76" t="str">
        <f>IF(Tableau1[[#This Row],[Nuit
LU /MA]]="Oui",0,IF(Tableau1[[#This Row],[Nuit
LU /MA]]="Non",1,""))</f>
        <v/>
      </c>
      <c r="AM452" s="76" t="str">
        <f>IF(Tableau1[[#This Row],[Nuit
MA/ ME]]="Oui",0,IF(Tableau1[[#This Row],[Nuit
MA/ ME]]="Non",1,""))</f>
        <v/>
      </c>
      <c r="AN452" s="76" t="str">
        <f>IF(Tableau1[[#This Row],[Nuit
ME/ JE]]="Oui",0,IF(Tableau1[[#This Row],[Nuit
ME/ JE]]="Non",1,""))</f>
        <v/>
      </c>
      <c r="AO452" s="76" t="str">
        <f>IF(Tableau1[[#This Row],[Nuit JE/ VE]]="Oui",0,IF(Tableau1[[#This Row],[Nuit JE/ VE]]="Non",1,""))</f>
        <v/>
      </c>
      <c r="AP452" s="76" t="str">
        <f>IF(Tableau1[[#This Row],[Nuit
VE/ SA]]="Oui",0,IF(Tableau1[[#This Row],[Nuit
VE/ SA]]="Non",1,""))</f>
        <v/>
      </c>
      <c r="AQ452" s="76" t="str">
        <f>IF(Tableau1[[#This Row],[Nuit
SA/ DI]]="Oui",0,IF(Tableau1[[#This Row],[Nuit
SA/ DI]]="Non",1,""))</f>
        <v/>
      </c>
      <c r="AR452" s="76" t="str">
        <f>IF(Tableau1[[#This Row],[Nuit
DI/ LU]]="Oui",0,IF(Tableau1[[#This Row],[Nuit
DI/ LU]]="Non",1,""))</f>
        <v/>
      </c>
      <c r="AS452" s="76" t="str">
        <f>IF(Tableau1[[#This Row],[Type de réponse]]='Paramètre (masquer)'!$A$10,Tableau1[[#This Row],[FE]],"")</f>
        <v/>
      </c>
      <c r="AT452" s="76" t="str">
        <f>_xlfn.CONCAT(Tableau1[[#This Row],[LUN]:[DIM]])</f>
        <v/>
      </c>
      <c r="AU452" s="79"/>
      <c r="AV4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2" s="76" t="e">
        <f>Tableau1[[#This Row],[Nbre de nuits sur la période]]*Tableau1[[#This Row],[Nombre de train accédant / nuit *]]</f>
        <v>#VALUE!</v>
      </c>
      <c r="AY452" s="76" t="e">
        <f>Tableau1[[#This Row],[Uo voies - nuit]]*((59*400/1000)+5)</f>
        <v>#VALUE!</v>
      </c>
    </row>
    <row r="453" spans="1:51" ht="15.75">
      <c r="A453" s="51">
        <f t="shared" si="20"/>
        <v>440</v>
      </c>
      <c r="B453" s="85"/>
      <c r="C453" s="52" t="str">
        <f>IFERROR(VLOOKUP(Tableau1[[#This Row],[Site *
Un fichier Excel par DT]],Tableau7[[#All],[Nom de la gare]:[EIC]],5,FALSE),"")</f>
        <v/>
      </c>
      <c r="D453" s="77"/>
      <c r="E453" s="74"/>
      <c r="F453" s="74"/>
      <c r="G453" s="76"/>
      <c r="H453" s="72" t="str">
        <f>IF(Tableau1[[#This Row],[Régime d''utilisation (Quotidien ? Oui ou Non)]]="Oui","Oui","Non")</f>
        <v>Non</v>
      </c>
      <c r="I453" s="72" t="str">
        <f>IF(Tableau1[[#This Row],[Régime d''utilisation (Quotidien ? Oui ou Non)]]="Oui","Oui","Non")</f>
        <v>Non</v>
      </c>
      <c r="J453" s="72" t="str">
        <f>IF(Tableau1[[#This Row],[Régime d''utilisation (Quotidien ? Oui ou Non)]]="Oui","Oui","Non")</f>
        <v>Non</v>
      </c>
      <c r="K453" s="72" t="str">
        <f>IF(Tableau1[[#This Row],[Régime d''utilisation (Quotidien ? Oui ou Non)]]="Oui","Oui","Non")</f>
        <v>Non</v>
      </c>
      <c r="L453" s="72" t="str">
        <f>IF(Tableau1[[#This Row],[Régime d''utilisation (Quotidien ? Oui ou Non)]]="Oui","Oui","Non")</f>
        <v>Non</v>
      </c>
      <c r="M453" s="72" t="str">
        <f>IF(Tableau1[[#This Row],[Régime d''utilisation (Quotidien ? Oui ou Non)]]="Oui","Oui","Non")</f>
        <v>Non</v>
      </c>
      <c r="N453" s="72" t="str">
        <f>IF(Tableau1[[#This Row],[Régime d''utilisation (Quotidien ? Oui ou Non)]]="Oui","Oui","Non")</f>
        <v>Non</v>
      </c>
      <c r="O453" s="72" t="str">
        <f>IF(Tableau1[[#This Row],[Régime d''utilisation (Quotidien ? Oui ou Non)]]="Oui","Oui","Non")</f>
        <v>Non</v>
      </c>
      <c r="P453" s="76"/>
      <c r="Q453" s="76"/>
      <c r="R453" s="76"/>
      <c r="S453" s="52" t="str">
        <f t="shared" si="18"/>
        <v>Compris entre 00h00 et 5h00</v>
      </c>
      <c r="T453" s="76"/>
      <c r="U453" s="53" t="str">
        <f t="shared" si="19"/>
        <v>Voyageur</v>
      </c>
      <c r="V453" s="76"/>
      <c r="W453" s="76"/>
      <c r="X453" s="76"/>
      <c r="Y453" s="76"/>
      <c r="Z453" s="76"/>
      <c r="AA453" s="76"/>
      <c r="AB453" s="53">
        <f>400</f>
        <v>400</v>
      </c>
      <c r="AC453" s="78" t="str">
        <f>IF(Tableau1[[#This Row],[Type de réponse]]='Paramètre (masquer)'!$A$10,Tableau1[[#This Row],[Période de début *]],"")</f>
        <v/>
      </c>
      <c r="AD453" s="78" t="str">
        <f>IF(Tableau1[[#This Row],[Type de réponse]]='Paramètre (masquer)'!$A$10,Tableau1[[#This Row],[Période de fin *]],"")</f>
        <v/>
      </c>
      <c r="AE453" s="78" t="str">
        <f>IF(Tableau1[[#This Row],[Type de réponse]]='Paramètre (masquer)'!$A$10,Tableau1[[#This Row],[Nuit
LU/MA]],"")</f>
        <v/>
      </c>
      <c r="AF453" s="78" t="str">
        <f>IF(Tableau1[[#This Row],[Type de réponse]]='Paramètre (masquer)'!$A$10,Tableau1[[#This Row],[Nuit
MA/ME]],"")</f>
        <v/>
      </c>
      <c r="AG453" s="78" t="str">
        <f>IF(Tableau1[[#This Row],[Type de réponse]]='Paramètre (masquer)'!$A$10,Tableau1[[#This Row],[Nuit
ME/JE]],"")</f>
        <v/>
      </c>
      <c r="AH453" s="78" t="str">
        <f>IF(Tableau1[[#This Row],[Type de réponse]]='Paramètre (masquer)'!$A$10,Tableau1[[#This Row],[Nuit JE/VE]],"")</f>
        <v/>
      </c>
      <c r="AI453" s="78" t="str">
        <f>IF(Tableau1[[#This Row],[Type de réponse]]='Paramètre (masquer)'!$A$10,Tableau1[[#This Row],[Nuit
VE/SA]],"")</f>
        <v/>
      </c>
      <c r="AJ453" s="78" t="str">
        <f>IF(Tableau1[[#This Row],[Type de réponse]]='Paramètre (masquer)'!$A$10,Tableau1[[#This Row],[Nuit
SA/DI]],"")</f>
        <v/>
      </c>
      <c r="AK453" s="78" t="str">
        <f>IF(Tableau1[[#This Row],[Type de réponse]]='Paramètre (masquer)'!$A$10,Tableau1[[#This Row],[Nuit
DI/LU]],"")</f>
        <v/>
      </c>
      <c r="AL453" s="76" t="str">
        <f>IF(Tableau1[[#This Row],[Nuit
LU /MA]]="Oui",0,IF(Tableau1[[#This Row],[Nuit
LU /MA]]="Non",1,""))</f>
        <v/>
      </c>
      <c r="AM453" s="76" t="str">
        <f>IF(Tableau1[[#This Row],[Nuit
MA/ ME]]="Oui",0,IF(Tableau1[[#This Row],[Nuit
MA/ ME]]="Non",1,""))</f>
        <v/>
      </c>
      <c r="AN453" s="76" t="str">
        <f>IF(Tableau1[[#This Row],[Nuit
ME/ JE]]="Oui",0,IF(Tableau1[[#This Row],[Nuit
ME/ JE]]="Non",1,""))</f>
        <v/>
      </c>
      <c r="AO453" s="76" t="str">
        <f>IF(Tableau1[[#This Row],[Nuit JE/ VE]]="Oui",0,IF(Tableau1[[#This Row],[Nuit JE/ VE]]="Non",1,""))</f>
        <v/>
      </c>
      <c r="AP453" s="76" t="str">
        <f>IF(Tableau1[[#This Row],[Nuit
VE/ SA]]="Oui",0,IF(Tableau1[[#This Row],[Nuit
VE/ SA]]="Non",1,""))</f>
        <v/>
      </c>
      <c r="AQ453" s="76" t="str">
        <f>IF(Tableau1[[#This Row],[Nuit
SA/ DI]]="Oui",0,IF(Tableau1[[#This Row],[Nuit
SA/ DI]]="Non",1,""))</f>
        <v/>
      </c>
      <c r="AR453" s="76" t="str">
        <f>IF(Tableau1[[#This Row],[Nuit
DI/ LU]]="Oui",0,IF(Tableau1[[#This Row],[Nuit
DI/ LU]]="Non",1,""))</f>
        <v/>
      </c>
      <c r="AS453" s="76" t="str">
        <f>IF(Tableau1[[#This Row],[Type de réponse]]='Paramètre (masquer)'!$A$10,Tableau1[[#This Row],[FE]],"")</f>
        <v/>
      </c>
      <c r="AT453" s="76" t="str">
        <f>_xlfn.CONCAT(Tableau1[[#This Row],[LUN]:[DIM]])</f>
        <v/>
      </c>
      <c r="AU453" s="79"/>
      <c r="AV4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3" s="76" t="e">
        <f>Tableau1[[#This Row],[Nbre de nuits sur la période]]*Tableau1[[#This Row],[Nombre de train accédant / nuit *]]</f>
        <v>#VALUE!</v>
      </c>
      <c r="AY453" s="76" t="e">
        <f>Tableau1[[#This Row],[Uo voies - nuit]]*((59*400/1000)+5)</f>
        <v>#VALUE!</v>
      </c>
    </row>
    <row r="454" spans="1:51" ht="15.75">
      <c r="A454" s="51">
        <f t="shared" si="20"/>
        <v>441</v>
      </c>
      <c r="B454" s="85"/>
      <c r="C454" s="52" t="str">
        <f>IFERROR(VLOOKUP(Tableau1[[#This Row],[Site *
Un fichier Excel par DT]],Tableau7[[#All],[Nom de la gare]:[EIC]],5,FALSE),"")</f>
        <v/>
      </c>
      <c r="D454" s="77"/>
      <c r="E454" s="74"/>
      <c r="F454" s="74"/>
      <c r="G454" s="76"/>
      <c r="H454" s="72" t="str">
        <f>IF(Tableau1[[#This Row],[Régime d''utilisation (Quotidien ? Oui ou Non)]]="Oui","Oui","Non")</f>
        <v>Non</v>
      </c>
      <c r="I454" s="72" t="str">
        <f>IF(Tableau1[[#This Row],[Régime d''utilisation (Quotidien ? Oui ou Non)]]="Oui","Oui","Non")</f>
        <v>Non</v>
      </c>
      <c r="J454" s="72" t="str">
        <f>IF(Tableau1[[#This Row],[Régime d''utilisation (Quotidien ? Oui ou Non)]]="Oui","Oui","Non")</f>
        <v>Non</v>
      </c>
      <c r="K454" s="72" t="str">
        <f>IF(Tableau1[[#This Row],[Régime d''utilisation (Quotidien ? Oui ou Non)]]="Oui","Oui","Non")</f>
        <v>Non</v>
      </c>
      <c r="L454" s="72" t="str">
        <f>IF(Tableau1[[#This Row],[Régime d''utilisation (Quotidien ? Oui ou Non)]]="Oui","Oui","Non")</f>
        <v>Non</v>
      </c>
      <c r="M454" s="72" t="str">
        <f>IF(Tableau1[[#This Row],[Régime d''utilisation (Quotidien ? Oui ou Non)]]="Oui","Oui","Non")</f>
        <v>Non</v>
      </c>
      <c r="N454" s="72" t="str">
        <f>IF(Tableau1[[#This Row],[Régime d''utilisation (Quotidien ? Oui ou Non)]]="Oui","Oui","Non")</f>
        <v>Non</v>
      </c>
      <c r="O454" s="72" t="str">
        <f>IF(Tableau1[[#This Row],[Régime d''utilisation (Quotidien ? Oui ou Non)]]="Oui","Oui","Non")</f>
        <v>Non</v>
      </c>
      <c r="P454" s="76"/>
      <c r="Q454" s="76"/>
      <c r="R454" s="76"/>
      <c r="S454" s="52" t="str">
        <f t="shared" si="18"/>
        <v>Compris entre 00h00 et 5h00</v>
      </c>
      <c r="T454" s="76"/>
      <c r="U454" s="53" t="str">
        <f t="shared" si="19"/>
        <v>Voyageur</v>
      </c>
      <c r="V454" s="76"/>
      <c r="W454" s="76"/>
      <c r="X454" s="76"/>
      <c r="Y454" s="76"/>
      <c r="Z454" s="76"/>
      <c r="AA454" s="76"/>
      <c r="AB454" s="53">
        <f>400</f>
        <v>400</v>
      </c>
      <c r="AC454" s="78" t="str">
        <f>IF(Tableau1[[#This Row],[Type de réponse]]='Paramètre (masquer)'!$A$10,Tableau1[[#This Row],[Période de début *]],"")</f>
        <v/>
      </c>
      <c r="AD454" s="78" t="str">
        <f>IF(Tableau1[[#This Row],[Type de réponse]]='Paramètre (masquer)'!$A$10,Tableau1[[#This Row],[Période de fin *]],"")</f>
        <v/>
      </c>
      <c r="AE454" s="78" t="str">
        <f>IF(Tableau1[[#This Row],[Type de réponse]]='Paramètre (masquer)'!$A$10,Tableau1[[#This Row],[Nuit
LU/MA]],"")</f>
        <v/>
      </c>
      <c r="AF454" s="78" t="str">
        <f>IF(Tableau1[[#This Row],[Type de réponse]]='Paramètre (masquer)'!$A$10,Tableau1[[#This Row],[Nuit
MA/ME]],"")</f>
        <v/>
      </c>
      <c r="AG454" s="78" t="str">
        <f>IF(Tableau1[[#This Row],[Type de réponse]]='Paramètre (masquer)'!$A$10,Tableau1[[#This Row],[Nuit
ME/JE]],"")</f>
        <v/>
      </c>
      <c r="AH454" s="78" t="str">
        <f>IF(Tableau1[[#This Row],[Type de réponse]]='Paramètre (masquer)'!$A$10,Tableau1[[#This Row],[Nuit JE/VE]],"")</f>
        <v/>
      </c>
      <c r="AI454" s="78" t="str">
        <f>IF(Tableau1[[#This Row],[Type de réponse]]='Paramètre (masquer)'!$A$10,Tableau1[[#This Row],[Nuit
VE/SA]],"")</f>
        <v/>
      </c>
      <c r="AJ454" s="78" t="str">
        <f>IF(Tableau1[[#This Row],[Type de réponse]]='Paramètre (masquer)'!$A$10,Tableau1[[#This Row],[Nuit
SA/DI]],"")</f>
        <v/>
      </c>
      <c r="AK454" s="78" t="str">
        <f>IF(Tableau1[[#This Row],[Type de réponse]]='Paramètre (masquer)'!$A$10,Tableau1[[#This Row],[Nuit
DI/LU]],"")</f>
        <v/>
      </c>
      <c r="AL454" s="76" t="str">
        <f>IF(Tableau1[[#This Row],[Nuit
LU /MA]]="Oui",0,IF(Tableau1[[#This Row],[Nuit
LU /MA]]="Non",1,""))</f>
        <v/>
      </c>
      <c r="AM454" s="76" t="str">
        <f>IF(Tableau1[[#This Row],[Nuit
MA/ ME]]="Oui",0,IF(Tableau1[[#This Row],[Nuit
MA/ ME]]="Non",1,""))</f>
        <v/>
      </c>
      <c r="AN454" s="76" t="str">
        <f>IF(Tableau1[[#This Row],[Nuit
ME/ JE]]="Oui",0,IF(Tableau1[[#This Row],[Nuit
ME/ JE]]="Non",1,""))</f>
        <v/>
      </c>
      <c r="AO454" s="76" t="str">
        <f>IF(Tableau1[[#This Row],[Nuit JE/ VE]]="Oui",0,IF(Tableau1[[#This Row],[Nuit JE/ VE]]="Non",1,""))</f>
        <v/>
      </c>
      <c r="AP454" s="76" t="str">
        <f>IF(Tableau1[[#This Row],[Nuit
VE/ SA]]="Oui",0,IF(Tableau1[[#This Row],[Nuit
VE/ SA]]="Non",1,""))</f>
        <v/>
      </c>
      <c r="AQ454" s="76" t="str">
        <f>IF(Tableau1[[#This Row],[Nuit
SA/ DI]]="Oui",0,IF(Tableau1[[#This Row],[Nuit
SA/ DI]]="Non",1,""))</f>
        <v/>
      </c>
      <c r="AR454" s="76" t="str">
        <f>IF(Tableau1[[#This Row],[Nuit
DI/ LU]]="Oui",0,IF(Tableau1[[#This Row],[Nuit
DI/ LU]]="Non",1,""))</f>
        <v/>
      </c>
      <c r="AS454" s="76" t="str">
        <f>IF(Tableau1[[#This Row],[Type de réponse]]='Paramètre (masquer)'!$A$10,Tableau1[[#This Row],[FE]],"")</f>
        <v/>
      </c>
      <c r="AT454" s="76" t="str">
        <f>_xlfn.CONCAT(Tableau1[[#This Row],[LUN]:[DIM]])</f>
        <v/>
      </c>
      <c r="AU454" s="79"/>
      <c r="AV4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4" s="76" t="e">
        <f>Tableau1[[#This Row],[Nbre de nuits sur la période]]*Tableau1[[#This Row],[Nombre de train accédant / nuit *]]</f>
        <v>#VALUE!</v>
      </c>
      <c r="AY454" s="76" t="e">
        <f>Tableau1[[#This Row],[Uo voies - nuit]]*((59*400/1000)+5)</f>
        <v>#VALUE!</v>
      </c>
    </row>
    <row r="455" spans="1:51" ht="15.75">
      <c r="A455" s="51">
        <f t="shared" si="20"/>
        <v>442</v>
      </c>
      <c r="B455" s="85"/>
      <c r="C455" s="52" t="str">
        <f>IFERROR(VLOOKUP(Tableau1[[#This Row],[Site *
Un fichier Excel par DT]],Tableau7[[#All],[Nom de la gare]:[EIC]],5,FALSE),"")</f>
        <v/>
      </c>
      <c r="D455" s="77"/>
      <c r="E455" s="74"/>
      <c r="F455" s="74"/>
      <c r="G455" s="76"/>
      <c r="H455" s="72" t="str">
        <f>IF(Tableau1[[#This Row],[Régime d''utilisation (Quotidien ? Oui ou Non)]]="Oui","Oui","Non")</f>
        <v>Non</v>
      </c>
      <c r="I455" s="72" t="str">
        <f>IF(Tableau1[[#This Row],[Régime d''utilisation (Quotidien ? Oui ou Non)]]="Oui","Oui","Non")</f>
        <v>Non</v>
      </c>
      <c r="J455" s="72" t="str">
        <f>IF(Tableau1[[#This Row],[Régime d''utilisation (Quotidien ? Oui ou Non)]]="Oui","Oui","Non")</f>
        <v>Non</v>
      </c>
      <c r="K455" s="72" t="str">
        <f>IF(Tableau1[[#This Row],[Régime d''utilisation (Quotidien ? Oui ou Non)]]="Oui","Oui","Non")</f>
        <v>Non</v>
      </c>
      <c r="L455" s="72" t="str">
        <f>IF(Tableau1[[#This Row],[Régime d''utilisation (Quotidien ? Oui ou Non)]]="Oui","Oui","Non")</f>
        <v>Non</v>
      </c>
      <c r="M455" s="72" t="str">
        <f>IF(Tableau1[[#This Row],[Régime d''utilisation (Quotidien ? Oui ou Non)]]="Oui","Oui","Non")</f>
        <v>Non</v>
      </c>
      <c r="N455" s="72" t="str">
        <f>IF(Tableau1[[#This Row],[Régime d''utilisation (Quotidien ? Oui ou Non)]]="Oui","Oui","Non")</f>
        <v>Non</v>
      </c>
      <c r="O455" s="72" t="str">
        <f>IF(Tableau1[[#This Row],[Régime d''utilisation (Quotidien ? Oui ou Non)]]="Oui","Oui","Non")</f>
        <v>Non</v>
      </c>
      <c r="P455" s="76"/>
      <c r="Q455" s="76"/>
      <c r="R455" s="76"/>
      <c r="S455" s="52" t="str">
        <f t="shared" si="18"/>
        <v>Compris entre 00h00 et 5h00</v>
      </c>
      <c r="T455" s="76"/>
      <c r="U455" s="53" t="str">
        <f t="shared" si="19"/>
        <v>Voyageur</v>
      </c>
      <c r="V455" s="76"/>
      <c r="W455" s="76"/>
      <c r="X455" s="76"/>
      <c r="Y455" s="76"/>
      <c r="Z455" s="76"/>
      <c r="AA455" s="76"/>
      <c r="AB455" s="53">
        <f>400</f>
        <v>400</v>
      </c>
      <c r="AC455" s="78" t="str">
        <f>IF(Tableau1[[#This Row],[Type de réponse]]='Paramètre (masquer)'!$A$10,Tableau1[[#This Row],[Période de début *]],"")</f>
        <v/>
      </c>
      <c r="AD455" s="78" t="str">
        <f>IF(Tableau1[[#This Row],[Type de réponse]]='Paramètre (masquer)'!$A$10,Tableau1[[#This Row],[Période de fin *]],"")</f>
        <v/>
      </c>
      <c r="AE455" s="78" t="str">
        <f>IF(Tableau1[[#This Row],[Type de réponse]]='Paramètre (masquer)'!$A$10,Tableau1[[#This Row],[Nuit
LU/MA]],"")</f>
        <v/>
      </c>
      <c r="AF455" s="78" t="str">
        <f>IF(Tableau1[[#This Row],[Type de réponse]]='Paramètre (masquer)'!$A$10,Tableau1[[#This Row],[Nuit
MA/ME]],"")</f>
        <v/>
      </c>
      <c r="AG455" s="78" t="str">
        <f>IF(Tableau1[[#This Row],[Type de réponse]]='Paramètre (masquer)'!$A$10,Tableau1[[#This Row],[Nuit
ME/JE]],"")</f>
        <v/>
      </c>
      <c r="AH455" s="78" t="str">
        <f>IF(Tableau1[[#This Row],[Type de réponse]]='Paramètre (masquer)'!$A$10,Tableau1[[#This Row],[Nuit JE/VE]],"")</f>
        <v/>
      </c>
      <c r="AI455" s="78" t="str">
        <f>IF(Tableau1[[#This Row],[Type de réponse]]='Paramètre (masquer)'!$A$10,Tableau1[[#This Row],[Nuit
VE/SA]],"")</f>
        <v/>
      </c>
      <c r="AJ455" s="78" t="str">
        <f>IF(Tableau1[[#This Row],[Type de réponse]]='Paramètre (masquer)'!$A$10,Tableau1[[#This Row],[Nuit
SA/DI]],"")</f>
        <v/>
      </c>
      <c r="AK455" s="78" t="str">
        <f>IF(Tableau1[[#This Row],[Type de réponse]]='Paramètre (masquer)'!$A$10,Tableau1[[#This Row],[Nuit
DI/LU]],"")</f>
        <v/>
      </c>
      <c r="AL455" s="76" t="str">
        <f>IF(Tableau1[[#This Row],[Nuit
LU /MA]]="Oui",0,IF(Tableau1[[#This Row],[Nuit
LU /MA]]="Non",1,""))</f>
        <v/>
      </c>
      <c r="AM455" s="76" t="str">
        <f>IF(Tableau1[[#This Row],[Nuit
MA/ ME]]="Oui",0,IF(Tableau1[[#This Row],[Nuit
MA/ ME]]="Non",1,""))</f>
        <v/>
      </c>
      <c r="AN455" s="76" t="str">
        <f>IF(Tableau1[[#This Row],[Nuit
ME/ JE]]="Oui",0,IF(Tableau1[[#This Row],[Nuit
ME/ JE]]="Non",1,""))</f>
        <v/>
      </c>
      <c r="AO455" s="76" t="str">
        <f>IF(Tableau1[[#This Row],[Nuit JE/ VE]]="Oui",0,IF(Tableau1[[#This Row],[Nuit JE/ VE]]="Non",1,""))</f>
        <v/>
      </c>
      <c r="AP455" s="76" t="str">
        <f>IF(Tableau1[[#This Row],[Nuit
VE/ SA]]="Oui",0,IF(Tableau1[[#This Row],[Nuit
VE/ SA]]="Non",1,""))</f>
        <v/>
      </c>
      <c r="AQ455" s="76" t="str">
        <f>IF(Tableau1[[#This Row],[Nuit
SA/ DI]]="Oui",0,IF(Tableau1[[#This Row],[Nuit
SA/ DI]]="Non",1,""))</f>
        <v/>
      </c>
      <c r="AR455" s="76" t="str">
        <f>IF(Tableau1[[#This Row],[Nuit
DI/ LU]]="Oui",0,IF(Tableau1[[#This Row],[Nuit
DI/ LU]]="Non",1,""))</f>
        <v/>
      </c>
      <c r="AS455" s="76" t="str">
        <f>IF(Tableau1[[#This Row],[Type de réponse]]='Paramètre (masquer)'!$A$10,Tableau1[[#This Row],[FE]],"")</f>
        <v/>
      </c>
      <c r="AT455" s="76" t="str">
        <f>_xlfn.CONCAT(Tableau1[[#This Row],[LUN]:[DIM]])</f>
        <v/>
      </c>
      <c r="AU455" s="79"/>
      <c r="AV4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5" s="76" t="e">
        <f>Tableau1[[#This Row],[Nbre de nuits sur la période]]*Tableau1[[#This Row],[Nombre de train accédant / nuit *]]</f>
        <v>#VALUE!</v>
      </c>
      <c r="AY455" s="76" t="e">
        <f>Tableau1[[#This Row],[Uo voies - nuit]]*((59*400/1000)+5)</f>
        <v>#VALUE!</v>
      </c>
    </row>
    <row r="456" spans="1:51" ht="15.75">
      <c r="A456" s="51">
        <f t="shared" si="20"/>
        <v>443</v>
      </c>
      <c r="B456" s="85"/>
      <c r="C456" s="52" t="str">
        <f>IFERROR(VLOOKUP(Tableau1[[#This Row],[Site *
Un fichier Excel par DT]],Tableau7[[#All],[Nom de la gare]:[EIC]],5,FALSE),"")</f>
        <v/>
      </c>
      <c r="D456" s="77"/>
      <c r="E456" s="74"/>
      <c r="F456" s="74"/>
      <c r="G456" s="76"/>
      <c r="H456" s="72" t="str">
        <f>IF(Tableau1[[#This Row],[Régime d''utilisation (Quotidien ? Oui ou Non)]]="Oui","Oui","Non")</f>
        <v>Non</v>
      </c>
      <c r="I456" s="72" t="str">
        <f>IF(Tableau1[[#This Row],[Régime d''utilisation (Quotidien ? Oui ou Non)]]="Oui","Oui","Non")</f>
        <v>Non</v>
      </c>
      <c r="J456" s="72" t="str">
        <f>IF(Tableau1[[#This Row],[Régime d''utilisation (Quotidien ? Oui ou Non)]]="Oui","Oui","Non")</f>
        <v>Non</v>
      </c>
      <c r="K456" s="72" t="str">
        <f>IF(Tableau1[[#This Row],[Régime d''utilisation (Quotidien ? Oui ou Non)]]="Oui","Oui","Non")</f>
        <v>Non</v>
      </c>
      <c r="L456" s="72" t="str">
        <f>IF(Tableau1[[#This Row],[Régime d''utilisation (Quotidien ? Oui ou Non)]]="Oui","Oui","Non")</f>
        <v>Non</v>
      </c>
      <c r="M456" s="72" t="str">
        <f>IF(Tableau1[[#This Row],[Régime d''utilisation (Quotidien ? Oui ou Non)]]="Oui","Oui","Non")</f>
        <v>Non</v>
      </c>
      <c r="N456" s="72" t="str">
        <f>IF(Tableau1[[#This Row],[Régime d''utilisation (Quotidien ? Oui ou Non)]]="Oui","Oui","Non")</f>
        <v>Non</v>
      </c>
      <c r="O456" s="72" t="str">
        <f>IF(Tableau1[[#This Row],[Régime d''utilisation (Quotidien ? Oui ou Non)]]="Oui","Oui","Non")</f>
        <v>Non</v>
      </c>
      <c r="P456" s="76"/>
      <c r="Q456" s="76"/>
      <c r="R456" s="76"/>
      <c r="S456" s="52" t="str">
        <f t="shared" si="18"/>
        <v>Compris entre 00h00 et 5h00</v>
      </c>
      <c r="T456" s="76"/>
      <c r="U456" s="53" t="str">
        <f t="shared" si="19"/>
        <v>Voyageur</v>
      </c>
      <c r="V456" s="76"/>
      <c r="W456" s="76"/>
      <c r="X456" s="76"/>
      <c r="Y456" s="76"/>
      <c r="Z456" s="76"/>
      <c r="AA456" s="76"/>
      <c r="AB456" s="53">
        <f>400</f>
        <v>400</v>
      </c>
      <c r="AC456" s="78" t="str">
        <f>IF(Tableau1[[#This Row],[Type de réponse]]='Paramètre (masquer)'!$A$10,Tableau1[[#This Row],[Période de début *]],"")</f>
        <v/>
      </c>
      <c r="AD456" s="78" t="str">
        <f>IF(Tableau1[[#This Row],[Type de réponse]]='Paramètre (masquer)'!$A$10,Tableau1[[#This Row],[Période de fin *]],"")</f>
        <v/>
      </c>
      <c r="AE456" s="78" t="str">
        <f>IF(Tableau1[[#This Row],[Type de réponse]]='Paramètre (masquer)'!$A$10,Tableau1[[#This Row],[Nuit
LU/MA]],"")</f>
        <v/>
      </c>
      <c r="AF456" s="78" t="str">
        <f>IF(Tableau1[[#This Row],[Type de réponse]]='Paramètre (masquer)'!$A$10,Tableau1[[#This Row],[Nuit
MA/ME]],"")</f>
        <v/>
      </c>
      <c r="AG456" s="78" t="str">
        <f>IF(Tableau1[[#This Row],[Type de réponse]]='Paramètre (masquer)'!$A$10,Tableau1[[#This Row],[Nuit
ME/JE]],"")</f>
        <v/>
      </c>
      <c r="AH456" s="78" t="str">
        <f>IF(Tableau1[[#This Row],[Type de réponse]]='Paramètre (masquer)'!$A$10,Tableau1[[#This Row],[Nuit JE/VE]],"")</f>
        <v/>
      </c>
      <c r="AI456" s="78" t="str">
        <f>IF(Tableau1[[#This Row],[Type de réponse]]='Paramètre (masquer)'!$A$10,Tableau1[[#This Row],[Nuit
VE/SA]],"")</f>
        <v/>
      </c>
      <c r="AJ456" s="78" t="str">
        <f>IF(Tableau1[[#This Row],[Type de réponse]]='Paramètre (masquer)'!$A$10,Tableau1[[#This Row],[Nuit
SA/DI]],"")</f>
        <v/>
      </c>
      <c r="AK456" s="78" t="str">
        <f>IF(Tableau1[[#This Row],[Type de réponse]]='Paramètre (masquer)'!$A$10,Tableau1[[#This Row],[Nuit
DI/LU]],"")</f>
        <v/>
      </c>
      <c r="AL456" s="76" t="str">
        <f>IF(Tableau1[[#This Row],[Nuit
LU /MA]]="Oui",0,IF(Tableau1[[#This Row],[Nuit
LU /MA]]="Non",1,""))</f>
        <v/>
      </c>
      <c r="AM456" s="76" t="str">
        <f>IF(Tableau1[[#This Row],[Nuit
MA/ ME]]="Oui",0,IF(Tableau1[[#This Row],[Nuit
MA/ ME]]="Non",1,""))</f>
        <v/>
      </c>
      <c r="AN456" s="76" t="str">
        <f>IF(Tableau1[[#This Row],[Nuit
ME/ JE]]="Oui",0,IF(Tableau1[[#This Row],[Nuit
ME/ JE]]="Non",1,""))</f>
        <v/>
      </c>
      <c r="AO456" s="76" t="str">
        <f>IF(Tableau1[[#This Row],[Nuit JE/ VE]]="Oui",0,IF(Tableau1[[#This Row],[Nuit JE/ VE]]="Non",1,""))</f>
        <v/>
      </c>
      <c r="AP456" s="76" t="str">
        <f>IF(Tableau1[[#This Row],[Nuit
VE/ SA]]="Oui",0,IF(Tableau1[[#This Row],[Nuit
VE/ SA]]="Non",1,""))</f>
        <v/>
      </c>
      <c r="AQ456" s="76" t="str">
        <f>IF(Tableau1[[#This Row],[Nuit
SA/ DI]]="Oui",0,IF(Tableau1[[#This Row],[Nuit
SA/ DI]]="Non",1,""))</f>
        <v/>
      </c>
      <c r="AR456" s="76" t="str">
        <f>IF(Tableau1[[#This Row],[Nuit
DI/ LU]]="Oui",0,IF(Tableau1[[#This Row],[Nuit
DI/ LU]]="Non",1,""))</f>
        <v/>
      </c>
      <c r="AS456" s="76" t="str">
        <f>IF(Tableau1[[#This Row],[Type de réponse]]='Paramètre (masquer)'!$A$10,Tableau1[[#This Row],[FE]],"")</f>
        <v/>
      </c>
      <c r="AT456" s="76" t="str">
        <f>_xlfn.CONCAT(Tableau1[[#This Row],[LUN]:[DIM]])</f>
        <v/>
      </c>
      <c r="AU456" s="79"/>
      <c r="AV4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6" s="76" t="e">
        <f>Tableau1[[#This Row],[Nbre de nuits sur la période]]*Tableau1[[#This Row],[Nombre de train accédant / nuit *]]</f>
        <v>#VALUE!</v>
      </c>
      <c r="AY456" s="76" t="e">
        <f>Tableau1[[#This Row],[Uo voies - nuit]]*((59*400/1000)+5)</f>
        <v>#VALUE!</v>
      </c>
    </row>
    <row r="457" spans="1:51" ht="15.75">
      <c r="A457" s="51">
        <f t="shared" si="20"/>
        <v>444</v>
      </c>
      <c r="B457" s="85"/>
      <c r="C457" s="52" t="str">
        <f>IFERROR(VLOOKUP(Tableau1[[#This Row],[Site *
Un fichier Excel par DT]],Tableau7[[#All],[Nom de la gare]:[EIC]],5,FALSE),"")</f>
        <v/>
      </c>
      <c r="D457" s="77"/>
      <c r="E457" s="74"/>
      <c r="F457" s="74"/>
      <c r="G457" s="76"/>
      <c r="H457" s="72" t="str">
        <f>IF(Tableau1[[#This Row],[Régime d''utilisation (Quotidien ? Oui ou Non)]]="Oui","Oui","Non")</f>
        <v>Non</v>
      </c>
      <c r="I457" s="72" t="str">
        <f>IF(Tableau1[[#This Row],[Régime d''utilisation (Quotidien ? Oui ou Non)]]="Oui","Oui","Non")</f>
        <v>Non</v>
      </c>
      <c r="J457" s="72" t="str">
        <f>IF(Tableau1[[#This Row],[Régime d''utilisation (Quotidien ? Oui ou Non)]]="Oui","Oui","Non")</f>
        <v>Non</v>
      </c>
      <c r="K457" s="72" t="str">
        <f>IF(Tableau1[[#This Row],[Régime d''utilisation (Quotidien ? Oui ou Non)]]="Oui","Oui","Non")</f>
        <v>Non</v>
      </c>
      <c r="L457" s="72" t="str">
        <f>IF(Tableau1[[#This Row],[Régime d''utilisation (Quotidien ? Oui ou Non)]]="Oui","Oui","Non")</f>
        <v>Non</v>
      </c>
      <c r="M457" s="72" t="str">
        <f>IF(Tableau1[[#This Row],[Régime d''utilisation (Quotidien ? Oui ou Non)]]="Oui","Oui","Non")</f>
        <v>Non</v>
      </c>
      <c r="N457" s="72" t="str">
        <f>IF(Tableau1[[#This Row],[Régime d''utilisation (Quotidien ? Oui ou Non)]]="Oui","Oui","Non")</f>
        <v>Non</v>
      </c>
      <c r="O457" s="72" t="str">
        <f>IF(Tableau1[[#This Row],[Régime d''utilisation (Quotidien ? Oui ou Non)]]="Oui","Oui","Non")</f>
        <v>Non</v>
      </c>
      <c r="P457" s="76"/>
      <c r="Q457" s="76"/>
      <c r="R457" s="76"/>
      <c r="S457" s="52" t="str">
        <f t="shared" si="18"/>
        <v>Compris entre 00h00 et 5h00</v>
      </c>
      <c r="T457" s="76"/>
      <c r="U457" s="53" t="str">
        <f t="shared" si="19"/>
        <v>Voyageur</v>
      </c>
      <c r="V457" s="76"/>
      <c r="W457" s="76"/>
      <c r="X457" s="76"/>
      <c r="Y457" s="76"/>
      <c r="Z457" s="76"/>
      <c r="AA457" s="76"/>
      <c r="AB457" s="53">
        <f>400</f>
        <v>400</v>
      </c>
      <c r="AC457" s="78" t="str">
        <f>IF(Tableau1[[#This Row],[Type de réponse]]='Paramètre (masquer)'!$A$10,Tableau1[[#This Row],[Période de début *]],"")</f>
        <v/>
      </c>
      <c r="AD457" s="78" t="str">
        <f>IF(Tableau1[[#This Row],[Type de réponse]]='Paramètre (masquer)'!$A$10,Tableau1[[#This Row],[Période de fin *]],"")</f>
        <v/>
      </c>
      <c r="AE457" s="78" t="str">
        <f>IF(Tableau1[[#This Row],[Type de réponse]]='Paramètre (masquer)'!$A$10,Tableau1[[#This Row],[Nuit
LU/MA]],"")</f>
        <v/>
      </c>
      <c r="AF457" s="78" t="str">
        <f>IF(Tableau1[[#This Row],[Type de réponse]]='Paramètre (masquer)'!$A$10,Tableau1[[#This Row],[Nuit
MA/ME]],"")</f>
        <v/>
      </c>
      <c r="AG457" s="78" t="str">
        <f>IF(Tableau1[[#This Row],[Type de réponse]]='Paramètre (masquer)'!$A$10,Tableau1[[#This Row],[Nuit
ME/JE]],"")</f>
        <v/>
      </c>
      <c r="AH457" s="78" t="str">
        <f>IF(Tableau1[[#This Row],[Type de réponse]]='Paramètre (masquer)'!$A$10,Tableau1[[#This Row],[Nuit JE/VE]],"")</f>
        <v/>
      </c>
      <c r="AI457" s="78" t="str">
        <f>IF(Tableau1[[#This Row],[Type de réponse]]='Paramètre (masquer)'!$A$10,Tableau1[[#This Row],[Nuit
VE/SA]],"")</f>
        <v/>
      </c>
      <c r="AJ457" s="78" t="str">
        <f>IF(Tableau1[[#This Row],[Type de réponse]]='Paramètre (masquer)'!$A$10,Tableau1[[#This Row],[Nuit
SA/DI]],"")</f>
        <v/>
      </c>
      <c r="AK457" s="78" t="str">
        <f>IF(Tableau1[[#This Row],[Type de réponse]]='Paramètre (masquer)'!$A$10,Tableau1[[#This Row],[Nuit
DI/LU]],"")</f>
        <v/>
      </c>
      <c r="AL457" s="76" t="str">
        <f>IF(Tableau1[[#This Row],[Nuit
LU /MA]]="Oui",0,IF(Tableau1[[#This Row],[Nuit
LU /MA]]="Non",1,""))</f>
        <v/>
      </c>
      <c r="AM457" s="76" t="str">
        <f>IF(Tableau1[[#This Row],[Nuit
MA/ ME]]="Oui",0,IF(Tableau1[[#This Row],[Nuit
MA/ ME]]="Non",1,""))</f>
        <v/>
      </c>
      <c r="AN457" s="76" t="str">
        <f>IF(Tableau1[[#This Row],[Nuit
ME/ JE]]="Oui",0,IF(Tableau1[[#This Row],[Nuit
ME/ JE]]="Non",1,""))</f>
        <v/>
      </c>
      <c r="AO457" s="76" t="str">
        <f>IF(Tableau1[[#This Row],[Nuit JE/ VE]]="Oui",0,IF(Tableau1[[#This Row],[Nuit JE/ VE]]="Non",1,""))</f>
        <v/>
      </c>
      <c r="AP457" s="76" t="str">
        <f>IF(Tableau1[[#This Row],[Nuit
VE/ SA]]="Oui",0,IF(Tableau1[[#This Row],[Nuit
VE/ SA]]="Non",1,""))</f>
        <v/>
      </c>
      <c r="AQ457" s="76" t="str">
        <f>IF(Tableau1[[#This Row],[Nuit
SA/ DI]]="Oui",0,IF(Tableau1[[#This Row],[Nuit
SA/ DI]]="Non",1,""))</f>
        <v/>
      </c>
      <c r="AR457" s="76" t="str">
        <f>IF(Tableau1[[#This Row],[Nuit
DI/ LU]]="Oui",0,IF(Tableau1[[#This Row],[Nuit
DI/ LU]]="Non",1,""))</f>
        <v/>
      </c>
      <c r="AS457" s="76" t="str">
        <f>IF(Tableau1[[#This Row],[Type de réponse]]='Paramètre (masquer)'!$A$10,Tableau1[[#This Row],[FE]],"")</f>
        <v/>
      </c>
      <c r="AT457" s="76" t="str">
        <f>_xlfn.CONCAT(Tableau1[[#This Row],[LUN]:[DIM]])</f>
        <v/>
      </c>
      <c r="AU457" s="79"/>
      <c r="AV4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7" s="76" t="e">
        <f>Tableau1[[#This Row],[Nbre de nuits sur la période]]*Tableau1[[#This Row],[Nombre de train accédant / nuit *]]</f>
        <v>#VALUE!</v>
      </c>
      <c r="AY457" s="76" t="e">
        <f>Tableau1[[#This Row],[Uo voies - nuit]]*((59*400/1000)+5)</f>
        <v>#VALUE!</v>
      </c>
    </row>
    <row r="458" spans="1:51" ht="15.75">
      <c r="A458" s="51">
        <f t="shared" si="20"/>
        <v>445</v>
      </c>
      <c r="B458" s="85"/>
      <c r="C458" s="52" t="str">
        <f>IFERROR(VLOOKUP(Tableau1[[#This Row],[Site *
Un fichier Excel par DT]],Tableau7[[#All],[Nom de la gare]:[EIC]],5,FALSE),"")</f>
        <v/>
      </c>
      <c r="D458" s="77"/>
      <c r="E458" s="74"/>
      <c r="F458" s="74"/>
      <c r="G458" s="76"/>
      <c r="H458" s="72" t="str">
        <f>IF(Tableau1[[#This Row],[Régime d''utilisation (Quotidien ? Oui ou Non)]]="Oui","Oui","Non")</f>
        <v>Non</v>
      </c>
      <c r="I458" s="72" t="str">
        <f>IF(Tableau1[[#This Row],[Régime d''utilisation (Quotidien ? Oui ou Non)]]="Oui","Oui","Non")</f>
        <v>Non</v>
      </c>
      <c r="J458" s="72" t="str">
        <f>IF(Tableau1[[#This Row],[Régime d''utilisation (Quotidien ? Oui ou Non)]]="Oui","Oui","Non")</f>
        <v>Non</v>
      </c>
      <c r="K458" s="72" t="str">
        <f>IF(Tableau1[[#This Row],[Régime d''utilisation (Quotidien ? Oui ou Non)]]="Oui","Oui","Non")</f>
        <v>Non</v>
      </c>
      <c r="L458" s="72" t="str">
        <f>IF(Tableau1[[#This Row],[Régime d''utilisation (Quotidien ? Oui ou Non)]]="Oui","Oui","Non")</f>
        <v>Non</v>
      </c>
      <c r="M458" s="72" t="str">
        <f>IF(Tableau1[[#This Row],[Régime d''utilisation (Quotidien ? Oui ou Non)]]="Oui","Oui","Non")</f>
        <v>Non</v>
      </c>
      <c r="N458" s="72" t="str">
        <f>IF(Tableau1[[#This Row],[Régime d''utilisation (Quotidien ? Oui ou Non)]]="Oui","Oui","Non")</f>
        <v>Non</v>
      </c>
      <c r="O458" s="72" t="str">
        <f>IF(Tableau1[[#This Row],[Régime d''utilisation (Quotidien ? Oui ou Non)]]="Oui","Oui","Non")</f>
        <v>Non</v>
      </c>
      <c r="P458" s="76"/>
      <c r="Q458" s="76"/>
      <c r="R458" s="76"/>
      <c r="S458" s="52" t="str">
        <f t="shared" si="18"/>
        <v>Compris entre 00h00 et 5h00</v>
      </c>
      <c r="T458" s="76"/>
      <c r="U458" s="53" t="str">
        <f t="shared" si="19"/>
        <v>Voyageur</v>
      </c>
      <c r="V458" s="76"/>
      <c r="W458" s="76"/>
      <c r="X458" s="76"/>
      <c r="Y458" s="76"/>
      <c r="Z458" s="76"/>
      <c r="AA458" s="76"/>
      <c r="AB458" s="53">
        <f>400</f>
        <v>400</v>
      </c>
      <c r="AC458" s="78" t="str">
        <f>IF(Tableau1[[#This Row],[Type de réponse]]='Paramètre (masquer)'!$A$10,Tableau1[[#This Row],[Période de début *]],"")</f>
        <v/>
      </c>
      <c r="AD458" s="78" t="str">
        <f>IF(Tableau1[[#This Row],[Type de réponse]]='Paramètre (masquer)'!$A$10,Tableau1[[#This Row],[Période de fin *]],"")</f>
        <v/>
      </c>
      <c r="AE458" s="78" t="str">
        <f>IF(Tableau1[[#This Row],[Type de réponse]]='Paramètre (masquer)'!$A$10,Tableau1[[#This Row],[Nuit
LU/MA]],"")</f>
        <v/>
      </c>
      <c r="AF458" s="78" t="str">
        <f>IF(Tableau1[[#This Row],[Type de réponse]]='Paramètre (masquer)'!$A$10,Tableau1[[#This Row],[Nuit
MA/ME]],"")</f>
        <v/>
      </c>
      <c r="AG458" s="78" t="str">
        <f>IF(Tableau1[[#This Row],[Type de réponse]]='Paramètre (masquer)'!$A$10,Tableau1[[#This Row],[Nuit
ME/JE]],"")</f>
        <v/>
      </c>
      <c r="AH458" s="78" t="str">
        <f>IF(Tableau1[[#This Row],[Type de réponse]]='Paramètre (masquer)'!$A$10,Tableau1[[#This Row],[Nuit JE/VE]],"")</f>
        <v/>
      </c>
      <c r="AI458" s="78" t="str">
        <f>IF(Tableau1[[#This Row],[Type de réponse]]='Paramètre (masquer)'!$A$10,Tableau1[[#This Row],[Nuit
VE/SA]],"")</f>
        <v/>
      </c>
      <c r="AJ458" s="78" t="str">
        <f>IF(Tableau1[[#This Row],[Type de réponse]]='Paramètre (masquer)'!$A$10,Tableau1[[#This Row],[Nuit
SA/DI]],"")</f>
        <v/>
      </c>
      <c r="AK458" s="78" t="str">
        <f>IF(Tableau1[[#This Row],[Type de réponse]]='Paramètre (masquer)'!$A$10,Tableau1[[#This Row],[Nuit
DI/LU]],"")</f>
        <v/>
      </c>
      <c r="AL458" s="76" t="str">
        <f>IF(Tableau1[[#This Row],[Nuit
LU /MA]]="Oui",0,IF(Tableau1[[#This Row],[Nuit
LU /MA]]="Non",1,""))</f>
        <v/>
      </c>
      <c r="AM458" s="76" t="str">
        <f>IF(Tableau1[[#This Row],[Nuit
MA/ ME]]="Oui",0,IF(Tableau1[[#This Row],[Nuit
MA/ ME]]="Non",1,""))</f>
        <v/>
      </c>
      <c r="AN458" s="76" t="str">
        <f>IF(Tableau1[[#This Row],[Nuit
ME/ JE]]="Oui",0,IF(Tableau1[[#This Row],[Nuit
ME/ JE]]="Non",1,""))</f>
        <v/>
      </c>
      <c r="AO458" s="76" t="str">
        <f>IF(Tableau1[[#This Row],[Nuit JE/ VE]]="Oui",0,IF(Tableau1[[#This Row],[Nuit JE/ VE]]="Non",1,""))</f>
        <v/>
      </c>
      <c r="AP458" s="76" t="str">
        <f>IF(Tableau1[[#This Row],[Nuit
VE/ SA]]="Oui",0,IF(Tableau1[[#This Row],[Nuit
VE/ SA]]="Non",1,""))</f>
        <v/>
      </c>
      <c r="AQ458" s="76" t="str">
        <f>IF(Tableau1[[#This Row],[Nuit
SA/ DI]]="Oui",0,IF(Tableau1[[#This Row],[Nuit
SA/ DI]]="Non",1,""))</f>
        <v/>
      </c>
      <c r="AR458" s="76" t="str">
        <f>IF(Tableau1[[#This Row],[Nuit
DI/ LU]]="Oui",0,IF(Tableau1[[#This Row],[Nuit
DI/ LU]]="Non",1,""))</f>
        <v/>
      </c>
      <c r="AS458" s="76" t="str">
        <f>IF(Tableau1[[#This Row],[Type de réponse]]='Paramètre (masquer)'!$A$10,Tableau1[[#This Row],[FE]],"")</f>
        <v/>
      </c>
      <c r="AT458" s="76" t="str">
        <f>_xlfn.CONCAT(Tableau1[[#This Row],[LUN]:[DIM]])</f>
        <v/>
      </c>
      <c r="AU458" s="79"/>
      <c r="AV4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8" s="76" t="e">
        <f>Tableau1[[#This Row],[Nbre de nuits sur la période]]*Tableau1[[#This Row],[Nombre de train accédant / nuit *]]</f>
        <v>#VALUE!</v>
      </c>
      <c r="AY458" s="76" t="e">
        <f>Tableau1[[#This Row],[Uo voies - nuit]]*((59*400/1000)+5)</f>
        <v>#VALUE!</v>
      </c>
    </row>
    <row r="459" spans="1:51" ht="15.75">
      <c r="A459" s="51">
        <f t="shared" si="20"/>
        <v>446</v>
      </c>
      <c r="B459" s="85"/>
      <c r="C459" s="52" t="str">
        <f>IFERROR(VLOOKUP(Tableau1[[#This Row],[Site *
Un fichier Excel par DT]],Tableau7[[#All],[Nom de la gare]:[EIC]],5,FALSE),"")</f>
        <v/>
      </c>
      <c r="D459" s="77"/>
      <c r="E459" s="74"/>
      <c r="F459" s="74"/>
      <c r="G459" s="76"/>
      <c r="H459" s="72" t="str">
        <f>IF(Tableau1[[#This Row],[Régime d''utilisation (Quotidien ? Oui ou Non)]]="Oui","Oui","Non")</f>
        <v>Non</v>
      </c>
      <c r="I459" s="72" t="str">
        <f>IF(Tableau1[[#This Row],[Régime d''utilisation (Quotidien ? Oui ou Non)]]="Oui","Oui","Non")</f>
        <v>Non</v>
      </c>
      <c r="J459" s="72" t="str">
        <f>IF(Tableau1[[#This Row],[Régime d''utilisation (Quotidien ? Oui ou Non)]]="Oui","Oui","Non")</f>
        <v>Non</v>
      </c>
      <c r="K459" s="72" t="str">
        <f>IF(Tableau1[[#This Row],[Régime d''utilisation (Quotidien ? Oui ou Non)]]="Oui","Oui","Non")</f>
        <v>Non</v>
      </c>
      <c r="L459" s="72" t="str">
        <f>IF(Tableau1[[#This Row],[Régime d''utilisation (Quotidien ? Oui ou Non)]]="Oui","Oui","Non")</f>
        <v>Non</v>
      </c>
      <c r="M459" s="72" t="str">
        <f>IF(Tableau1[[#This Row],[Régime d''utilisation (Quotidien ? Oui ou Non)]]="Oui","Oui","Non")</f>
        <v>Non</v>
      </c>
      <c r="N459" s="72" t="str">
        <f>IF(Tableau1[[#This Row],[Régime d''utilisation (Quotidien ? Oui ou Non)]]="Oui","Oui","Non")</f>
        <v>Non</v>
      </c>
      <c r="O459" s="72" t="str">
        <f>IF(Tableau1[[#This Row],[Régime d''utilisation (Quotidien ? Oui ou Non)]]="Oui","Oui","Non")</f>
        <v>Non</v>
      </c>
      <c r="P459" s="76"/>
      <c r="Q459" s="76"/>
      <c r="R459" s="76"/>
      <c r="S459" s="52" t="str">
        <f t="shared" si="18"/>
        <v>Compris entre 00h00 et 5h00</v>
      </c>
      <c r="T459" s="76"/>
      <c r="U459" s="53" t="str">
        <f t="shared" si="19"/>
        <v>Voyageur</v>
      </c>
      <c r="V459" s="76"/>
      <c r="W459" s="76"/>
      <c r="X459" s="76"/>
      <c r="Y459" s="76"/>
      <c r="Z459" s="76"/>
      <c r="AA459" s="76"/>
      <c r="AB459" s="53">
        <f>400</f>
        <v>400</v>
      </c>
      <c r="AC459" s="78" t="str">
        <f>IF(Tableau1[[#This Row],[Type de réponse]]='Paramètre (masquer)'!$A$10,Tableau1[[#This Row],[Période de début *]],"")</f>
        <v/>
      </c>
      <c r="AD459" s="78" t="str">
        <f>IF(Tableau1[[#This Row],[Type de réponse]]='Paramètre (masquer)'!$A$10,Tableau1[[#This Row],[Période de fin *]],"")</f>
        <v/>
      </c>
      <c r="AE459" s="78" t="str">
        <f>IF(Tableau1[[#This Row],[Type de réponse]]='Paramètre (masquer)'!$A$10,Tableau1[[#This Row],[Nuit
LU/MA]],"")</f>
        <v/>
      </c>
      <c r="AF459" s="78" t="str">
        <f>IF(Tableau1[[#This Row],[Type de réponse]]='Paramètre (masquer)'!$A$10,Tableau1[[#This Row],[Nuit
MA/ME]],"")</f>
        <v/>
      </c>
      <c r="AG459" s="78" t="str">
        <f>IF(Tableau1[[#This Row],[Type de réponse]]='Paramètre (masquer)'!$A$10,Tableau1[[#This Row],[Nuit
ME/JE]],"")</f>
        <v/>
      </c>
      <c r="AH459" s="78" t="str">
        <f>IF(Tableau1[[#This Row],[Type de réponse]]='Paramètre (masquer)'!$A$10,Tableau1[[#This Row],[Nuit JE/VE]],"")</f>
        <v/>
      </c>
      <c r="AI459" s="78" t="str">
        <f>IF(Tableau1[[#This Row],[Type de réponse]]='Paramètre (masquer)'!$A$10,Tableau1[[#This Row],[Nuit
VE/SA]],"")</f>
        <v/>
      </c>
      <c r="AJ459" s="78" t="str">
        <f>IF(Tableau1[[#This Row],[Type de réponse]]='Paramètre (masquer)'!$A$10,Tableau1[[#This Row],[Nuit
SA/DI]],"")</f>
        <v/>
      </c>
      <c r="AK459" s="78" t="str">
        <f>IF(Tableau1[[#This Row],[Type de réponse]]='Paramètre (masquer)'!$A$10,Tableau1[[#This Row],[Nuit
DI/LU]],"")</f>
        <v/>
      </c>
      <c r="AL459" s="76" t="str">
        <f>IF(Tableau1[[#This Row],[Nuit
LU /MA]]="Oui",0,IF(Tableau1[[#This Row],[Nuit
LU /MA]]="Non",1,""))</f>
        <v/>
      </c>
      <c r="AM459" s="76" t="str">
        <f>IF(Tableau1[[#This Row],[Nuit
MA/ ME]]="Oui",0,IF(Tableau1[[#This Row],[Nuit
MA/ ME]]="Non",1,""))</f>
        <v/>
      </c>
      <c r="AN459" s="76" t="str">
        <f>IF(Tableau1[[#This Row],[Nuit
ME/ JE]]="Oui",0,IF(Tableau1[[#This Row],[Nuit
ME/ JE]]="Non",1,""))</f>
        <v/>
      </c>
      <c r="AO459" s="76" t="str">
        <f>IF(Tableau1[[#This Row],[Nuit JE/ VE]]="Oui",0,IF(Tableau1[[#This Row],[Nuit JE/ VE]]="Non",1,""))</f>
        <v/>
      </c>
      <c r="AP459" s="76" t="str">
        <f>IF(Tableau1[[#This Row],[Nuit
VE/ SA]]="Oui",0,IF(Tableau1[[#This Row],[Nuit
VE/ SA]]="Non",1,""))</f>
        <v/>
      </c>
      <c r="AQ459" s="76" t="str">
        <f>IF(Tableau1[[#This Row],[Nuit
SA/ DI]]="Oui",0,IF(Tableau1[[#This Row],[Nuit
SA/ DI]]="Non",1,""))</f>
        <v/>
      </c>
      <c r="AR459" s="76" t="str">
        <f>IF(Tableau1[[#This Row],[Nuit
DI/ LU]]="Oui",0,IF(Tableau1[[#This Row],[Nuit
DI/ LU]]="Non",1,""))</f>
        <v/>
      </c>
      <c r="AS459" s="76" t="str">
        <f>IF(Tableau1[[#This Row],[Type de réponse]]='Paramètre (masquer)'!$A$10,Tableau1[[#This Row],[FE]],"")</f>
        <v/>
      </c>
      <c r="AT459" s="76" t="str">
        <f>_xlfn.CONCAT(Tableau1[[#This Row],[LUN]:[DIM]])</f>
        <v/>
      </c>
      <c r="AU459" s="79"/>
      <c r="AV4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9" s="76" t="e">
        <f>Tableau1[[#This Row],[Nbre de nuits sur la période]]*Tableau1[[#This Row],[Nombre de train accédant / nuit *]]</f>
        <v>#VALUE!</v>
      </c>
      <c r="AY459" s="76" t="e">
        <f>Tableau1[[#This Row],[Uo voies - nuit]]*((59*400/1000)+5)</f>
        <v>#VALUE!</v>
      </c>
    </row>
    <row r="460" spans="1:51" ht="15.75">
      <c r="A460" s="51">
        <f t="shared" si="20"/>
        <v>447</v>
      </c>
      <c r="B460" s="85"/>
      <c r="C460" s="52" t="str">
        <f>IFERROR(VLOOKUP(Tableau1[[#This Row],[Site *
Un fichier Excel par DT]],Tableau7[[#All],[Nom de la gare]:[EIC]],5,FALSE),"")</f>
        <v/>
      </c>
      <c r="D460" s="77"/>
      <c r="E460" s="74"/>
      <c r="F460" s="74"/>
      <c r="G460" s="76"/>
      <c r="H460" s="72" t="str">
        <f>IF(Tableau1[[#This Row],[Régime d''utilisation (Quotidien ? Oui ou Non)]]="Oui","Oui","Non")</f>
        <v>Non</v>
      </c>
      <c r="I460" s="72" t="str">
        <f>IF(Tableau1[[#This Row],[Régime d''utilisation (Quotidien ? Oui ou Non)]]="Oui","Oui","Non")</f>
        <v>Non</v>
      </c>
      <c r="J460" s="72" t="str">
        <f>IF(Tableau1[[#This Row],[Régime d''utilisation (Quotidien ? Oui ou Non)]]="Oui","Oui","Non")</f>
        <v>Non</v>
      </c>
      <c r="K460" s="72" t="str">
        <f>IF(Tableau1[[#This Row],[Régime d''utilisation (Quotidien ? Oui ou Non)]]="Oui","Oui","Non")</f>
        <v>Non</v>
      </c>
      <c r="L460" s="72" t="str">
        <f>IF(Tableau1[[#This Row],[Régime d''utilisation (Quotidien ? Oui ou Non)]]="Oui","Oui","Non")</f>
        <v>Non</v>
      </c>
      <c r="M460" s="72" t="str">
        <f>IF(Tableau1[[#This Row],[Régime d''utilisation (Quotidien ? Oui ou Non)]]="Oui","Oui","Non")</f>
        <v>Non</v>
      </c>
      <c r="N460" s="72" t="str">
        <f>IF(Tableau1[[#This Row],[Régime d''utilisation (Quotidien ? Oui ou Non)]]="Oui","Oui","Non")</f>
        <v>Non</v>
      </c>
      <c r="O460" s="72" t="str">
        <f>IF(Tableau1[[#This Row],[Régime d''utilisation (Quotidien ? Oui ou Non)]]="Oui","Oui","Non")</f>
        <v>Non</v>
      </c>
      <c r="P460" s="76"/>
      <c r="Q460" s="76"/>
      <c r="R460" s="76"/>
      <c r="S460" s="52" t="str">
        <f t="shared" si="18"/>
        <v>Compris entre 00h00 et 5h00</v>
      </c>
      <c r="T460" s="76"/>
      <c r="U460" s="53" t="str">
        <f t="shared" si="19"/>
        <v>Voyageur</v>
      </c>
      <c r="V460" s="76"/>
      <c r="W460" s="76"/>
      <c r="X460" s="76"/>
      <c r="Y460" s="76"/>
      <c r="Z460" s="76"/>
      <c r="AA460" s="76"/>
      <c r="AB460" s="53">
        <f>400</f>
        <v>400</v>
      </c>
      <c r="AC460" s="78" t="str">
        <f>IF(Tableau1[[#This Row],[Type de réponse]]='Paramètre (masquer)'!$A$10,Tableau1[[#This Row],[Période de début *]],"")</f>
        <v/>
      </c>
      <c r="AD460" s="78" t="str">
        <f>IF(Tableau1[[#This Row],[Type de réponse]]='Paramètre (masquer)'!$A$10,Tableau1[[#This Row],[Période de fin *]],"")</f>
        <v/>
      </c>
      <c r="AE460" s="78" t="str">
        <f>IF(Tableau1[[#This Row],[Type de réponse]]='Paramètre (masquer)'!$A$10,Tableau1[[#This Row],[Nuit
LU/MA]],"")</f>
        <v/>
      </c>
      <c r="AF460" s="78" t="str">
        <f>IF(Tableau1[[#This Row],[Type de réponse]]='Paramètre (masquer)'!$A$10,Tableau1[[#This Row],[Nuit
MA/ME]],"")</f>
        <v/>
      </c>
      <c r="AG460" s="78" t="str">
        <f>IF(Tableau1[[#This Row],[Type de réponse]]='Paramètre (masquer)'!$A$10,Tableau1[[#This Row],[Nuit
ME/JE]],"")</f>
        <v/>
      </c>
      <c r="AH460" s="78" t="str">
        <f>IF(Tableau1[[#This Row],[Type de réponse]]='Paramètre (masquer)'!$A$10,Tableau1[[#This Row],[Nuit JE/VE]],"")</f>
        <v/>
      </c>
      <c r="AI460" s="78" t="str">
        <f>IF(Tableau1[[#This Row],[Type de réponse]]='Paramètre (masquer)'!$A$10,Tableau1[[#This Row],[Nuit
VE/SA]],"")</f>
        <v/>
      </c>
      <c r="AJ460" s="78" t="str">
        <f>IF(Tableau1[[#This Row],[Type de réponse]]='Paramètre (masquer)'!$A$10,Tableau1[[#This Row],[Nuit
SA/DI]],"")</f>
        <v/>
      </c>
      <c r="AK460" s="78" t="str">
        <f>IF(Tableau1[[#This Row],[Type de réponse]]='Paramètre (masquer)'!$A$10,Tableau1[[#This Row],[Nuit
DI/LU]],"")</f>
        <v/>
      </c>
      <c r="AL460" s="76" t="str">
        <f>IF(Tableau1[[#This Row],[Nuit
LU /MA]]="Oui",0,IF(Tableau1[[#This Row],[Nuit
LU /MA]]="Non",1,""))</f>
        <v/>
      </c>
      <c r="AM460" s="76" t="str">
        <f>IF(Tableau1[[#This Row],[Nuit
MA/ ME]]="Oui",0,IF(Tableau1[[#This Row],[Nuit
MA/ ME]]="Non",1,""))</f>
        <v/>
      </c>
      <c r="AN460" s="76" t="str">
        <f>IF(Tableau1[[#This Row],[Nuit
ME/ JE]]="Oui",0,IF(Tableau1[[#This Row],[Nuit
ME/ JE]]="Non",1,""))</f>
        <v/>
      </c>
      <c r="AO460" s="76" t="str">
        <f>IF(Tableau1[[#This Row],[Nuit JE/ VE]]="Oui",0,IF(Tableau1[[#This Row],[Nuit JE/ VE]]="Non",1,""))</f>
        <v/>
      </c>
      <c r="AP460" s="76" t="str">
        <f>IF(Tableau1[[#This Row],[Nuit
VE/ SA]]="Oui",0,IF(Tableau1[[#This Row],[Nuit
VE/ SA]]="Non",1,""))</f>
        <v/>
      </c>
      <c r="AQ460" s="76" t="str">
        <f>IF(Tableau1[[#This Row],[Nuit
SA/ DI]]="Oui",0,IF(Tableau1[[#This Row],[Nuit
SA/ DI]]="Non",1,""))</f>
        <v/>
      </c>
      <c r="AR460" s="76" t="str">
        <f>IF(Tableau1[[#This Row],[Nuit
DI/ LU]]="Oui",0,IF(Tableau1[[#This Row],[Nuit
DI/ LU]]="Non",1,""))</f>
        <v/>
      </c>
      <c r="AS460" s="76" t="str">
        <f>IF(Tableau1[[#This Row],[Type de réponse]]='Paramètre (masquer)'!$A$10,Tableau1[[#This Row],[FE]],"")</f>
        <v/>
      </c>
      <c r="AT460" s="76" t="str">
        <f>_xlfn.CONCAT(Tableau1[[#This Row],[LUN]:[DIM]])</f>
        <v/>
      </c>
      <c r="AU460" s="79"/>
      <c r="AV4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0" s="76" t="e">
        <f>Tableau1[[#This Row],[Nbre de nuits sur la période]]*Tableau1[[#This Row],[Nombre de train accédant / nuit *]]</f>
        <v>#VALUE!</v>
      </c>
      <c r="AY460" s="76" t="e">
        <f>Tableau1[[#This Row],[Uo voies - nuit]]*((59*400/1000)+5)</f>
        <v>#VALUE!</v>
      </c>
    </row>
    <row r="461" spans="1:51" ht="15.75">
      <c r="A461" s="51">
        <f t="shared" si="20"/>
        <v>448</v>
      </c>
      <c r="B461" s="85"/>
      <c r="C461" s="52" t="str">
        <f>IFERROR(VLOOKUP(Tableau1[[#This Row],[Site *
Un fichier Excel par DT]],Tableau7[[#All],[Nom de la gare]:[EIC]],5,FALSE),"")</f>
        <v/>
      </c>
      <c r="D461" s="77"/>
      <c r="E461" s="74"/>
      <c r="F461" s="74"/>
      <c r="G461" s="76"/>
      <c r="H461" s="72" t="str">
        <f>IF(Tableau1[[#This Row],[Régime d''utilisation (Quotidien ? Oui ou Non)]]="Oui","Oui","Non")</f>
        <v>Non</v>
      </c>
      <c r="I461" s="72" t="str">
        <f>IF(Tableau1[[#This Row],[Régime d''utilisation (Quotidien ? Oui ou Non)]]="Oui","Oui","Non")</f>
        <v>Non</v>
      </c>
      <c r="J461" s="72" t="str">
        <f>IF(Tableau1[[#This Row],[Régime d''utilisation (Quotidien ? Oui ou Non)]]="Oui","Oui","Non")</f>
        <v>Non</v>
      </c>
      <c r="K461" s="72" t="str">
        <f>IF(Tableau1[[#This Row],[Régime d''utilisation (Quotidien ? Oui ou Non)]]="Oui","Oui","Non")</f>
        <v>Non</v>
      </c>
      <c r="L461" s="72" t="str">
        <f>IF(Tableau1[[#This Row],[Régime d''utilisation (Quotidien ? Oui ou Non)]]="Oui","Oui","Non")</f>
        <v>Non</v>
      </c>
      <c r="M461" s="72" t="str">
        <f>IF(Tableau1[[#This Row],[Régime d''utilisation (Quotidien ? Oui ou Non)]]="Oui","Oui","Non")</f>
        <v>Non</v>
      </c>
      <c r="N461" s="72" t="str">
        <f>IF(Tableau1[[#This Row],[Régime d''utilisation (Quotidien ? Oui ou Non)]]="Oui","Oui","Non")</f>
        <v>Non</v>
      </c>
      <c r="O461" s="72" t="str">
        <f>IF(Tableau1[[#This Row],[Régime d''utilisation (Quotidien ? Oui ou Non)]]="Oui","Oui","Non")</f>
        <v>Non</v>
      </c>
      <c r="P461" s="76"/>
      <c r="Q461" s="76"/>
      <c r="R461" s="76"/>
      <c r="S461" s="52" t="str">
        <f t="shared" si="18"/>
        <v>Compris entre 00h00 et 5h00</v>
      </c>
      <c r="T461" s="76"/>
      <c r="U461" s="53" t="str">
        <f t="shared" si="19"/>
        <v>Voyageur</v>
      </c>
      <c r="V461" s="76"/>
      <c r="W461" s="76"/>
      <c r="X461" s="76"/>
      <c r="Y461" s="76"/>
      <c r="Z461" s="76"/>
      <c r="AA461" s="76"/>
      <c r="AB461" s="53">
        <f>400</f>
        <v>400</v>
      </c>
      <c r="AC461" s="78" t="str">
        <f>IF(Tableau1[[#This Row],[Type de réponse]]='Paramètre (masquer)'!$A$10,Tableau1[[#This Row],[Période de début *]],"")</f>
        <v/>
      </c>
      <c r="AD461" s="78" t="str">
        <f>IF(Tableau1[[#This Row],[Type de réponse]]='Paramètre (masquer)'!$A$10,Tableau1[[#This Row],[Période de fin *]],"")</f>
        <v/>
      </c>
      <c r="AE461" s="78" t="str">
        <f>IF(Tableau1[[#This Row],[Type de réponse]]='Paramètre (masquer)'!$A$10,Tableau1[[#This Row],[Nuit
LU/MA]],"")</f>
        <v/>
      </c>
      <c r="AF461" s="78" t="str">
        <f>IF(Tableau1[[#This Row],[Type de réponse]]='Paramètre (masquer)'!$A$10,Tableau1[[#This Row],[Nuit
MA/ME]],"")</f>
        <v/>
      </c>
      <c r="AG461" s="78" t="str">
        <f>IF(Tableau1[[#This Row],[Type de réponse]]='Paramètre (masquer)'!$A$10,Tableau1[[#This Row],[Nuit
ME/JE]],"")</f>
        <v/>
      </c>
      <c r="AH461" s="78" t="str">
        <f>IF(Tableau1[[#This Row],[Type de réponse]]='Paramètre (masquer)'!$A$10,Tableau1[[#This Row],[Nuit JE/VE]],"")</f>
        <v/>
      </c>
      <c r="AI461" s="78" t="str">
        <f>IF(Tableau1[[#This Row],[Type de réponse]]='Paramètre (masquer)'!$A$10,Tableau1[[#This Row],[Nuit
VE/SA]],"")</f>
        <v/>
      </c>
      <c r="AJ461" s="78" t="str">
        <f>IF(Tableau1[[#This Row],[Type de réponse]]='Paramètre (masquer)'!$A$10,Tableau1[[#This Row],[Nuit
SA/DI]],"")</f>
        <v/>
      </c>
      <c r="AK461" s="78" t="str">
        <f>IF(Tableau1[[#This Row],[Type de réponse]]='Paramètre (masquer)'!$A$10,Tableau1[[#This Row],[Nuit
DI/LU]],"")</f>
        <v/>
      </c>
      <c r="AL461" s="76" t="str">
        <f>IF(Tableau1[[#This Row],[Nuit
LU /MA]]="Oui",0,IF(Tableau1[[#This Row],[Nuit
LU /MA]]="Non",1,""))</f>
        <v/>
      </c>
      <c r="AM461" s="76" t="str">
        <f>IF(Tableau1[[#This Row],[Nuit
MA/ ME]]="Oui",0,IF(Tableau1[[#This Row],[Nuit
MA/ ME]]="Non",1,""))</f>
        <v/>
      </c>
      <c r="AN461" s="76" t="str">
        <f>IF(Tableau1[[#This Row],[Nuit
ME/ JE]]="Oui",0,IF(Tableau1[[#This Row],[Nuit
ME/ JE]]="Non",1,""))</f>
        <v/>
      </c>
      <c r="AO461" s="76" t="str">
        <f>IF(Tableau1[[#This Row],[Nuit JE/ VE]]="Oui",0,IF(Tableau1[[#This Row],[Nuit JE/ VE]]="Non",1,""))</f>
        <v/>
      </c>
      <c r="AP461" s="76" t="str">
        <f>IF(Tableau1[[#This Row],[Nuit
VE/ SA]]="Oui",0,IF(Tableau1[[#This Row],[Nuit
VE/ SA]]="Non",1,""))</f>
        <v/>
      </c>
      <c r="AQ461" s="76" t="str">
        <f>IF(Tableau1[[#This Row],[Nuit
SA/ DI]]="Oui",0,IF(Tableau1[[#This Row],[Nuit
SA/ DI]]="Non",1,""))</f>
        <v/>
      </c>
      <c r="AR461" s="76" t="str">
        <f>IF(Tableau1[[#This Row],[Nuit
DI/ LU]]="Oui",0,IF(Tableau1[[#This Row],[Nuit
DI/ LU]]="Non",1,""))</f>
        <v/>
      </c>
      <c r="AS461" s="76" t="str">
        <f>IF(Tableau1[[#This Row],[Type de réponse]]='Paramètre (masquer)'!$A$10,Tableau1[[#This Row],[FE]],"")</f>
        <v/>
      </c>
      <c r="AT461" s="76" t="str">
        <f>_xlfn.CONCAT(Tableau1[[#This Row],[LUN]:[DIM]])</f>
        <v/>
      </c>
      <c r="AU461" s="79"/>
      <c r="AV4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1" s="76" t="e">
        <f>Tableau1[[#This Row],[Nbre de nuits sur la période]]*Tableau1[[#This Row],[Nombre de train accédant / nuit *]]</f>
        <v>#VALUE!</v>
      </c>
      <c r="AY461" s="76" t="e">
        <f>Tableau1[[#This Row],[Uo voies - nuit]]*((59*400/1000)+5)</f>
        <v>#VALUE!</v>
      </c>
    </row>
    <row r="462" spans="1:51" ht="15.75">
      <c r="A462" s="51">
        <f t="shared" si="20"/>
        <v>449</v>
      </c>
      <c r="B462" s="85"/>
      <c r="C462" s="52" t="str">
        <f>IFERROR(VLOOKUP(Tableau1[[#This Row],[Site *
Un fichier Excel par DT]],Tableau7[[#All],[Nom de la gare]:[EIC]],5,FALSE),"")</f>
        <v/>
      </c>
      <c r="D462" s="77"/>
      <c r="E462" s="74"/>
      <c r="F462" s="74"/>
      <c r="G462" s="76"/>
      <c r="H462" s="72" t="str">
        <f>IF(Tableau1[[#This Row],[Régime d''utilisation (Quotidien ? Oui ou Non)]]="Oui","Oui","Non")</f>
        <v>Non</v>
      </c>
      <c r="I462" s="72" t="str">
        <f>IF(Tableau1[[#This Row],[Régime d''utilisation (Quotidien ? Oui ou Non)]]="Oui","Oui","Non")</f>
        <v>Non</v>
      </c>
      <c r="J462" s="72" t="str">
        <f>IF(Tableau1[[#This Row],[Régime d''utilisation (Quotidien ? Oui ou Non)]]="Oui","Oui","Non")</f>
        <v>Non</v>
      </c>
      <c r="K462" s="72" t="str">
        <f>IF(Tableau1[[#This Row],[Régime d''utilisation (Quotidien ? Oui ou Non)]]="Oui","Oui","Non")</f>
        <v>Non</v>
      </c>
      <c r="L462" s="72" t="str">
        <f>IF(Tableau1[[#This Row],[Régime d''utilisation (Quotidien ? Oui ou Non)]]="Oui","Oui","Non")</f>
        <v>Non</v>
      </c>
      <c r="M462" s="72" t="str">
        <f>IF(Tableau1[[#This Row],[Régime d''utilisation (Quotidien ? Oui ou Non)]]="Oui","Oui","Non")</f>
        <v>Non</v>
      </c>
      <c r="N462" s="72" t="str">
        <f>IF(Tableau1[[#This Row],[Régime d''utilisation (Quotidien ? Oui ou Non)]]="Oui","Oui","Non")</f>
        <v>Non</v>
      </c>
      <c r="O462" s="72" t="str">
        <f>IF(Tableau1[[#This Row],[Régime d''utilisation (Quotidien ? Oui ou Non)]]="Oui","Oui","Non")</f>
        <v>Non</v>
      </c>
      <c r="P462" s="76"/>
      <c r="Q462" s="76"/>
      <c r="R462" s="76"/>
      <c r="S462" s="52" t="str">
        <f t="shared" ref="S462:S525" si="21">"Compris entre 00h00 et 5h00"</f>
        <v>Compris entre 00h00 et 5h00</v>
      </c>
      <c r="T462" s="76"/>
      <c r="U462" s="53" t="str">
        <f t="shared" ref="U462:U525" si="22">"Voyageur"</f>
        <v>Voyageur</v>
      </c>
      <c r="V462" s="76"/>
      <c r="W462" s="76"/>
      <c r="X462" s="76"/>
      <c r="Y462" s="76"/>
      <c r="Z462" s="76"/>
      <c r="AA462" s="76"/>
      <c r="AB462" s="53">
        <f>400</f>
        <v>400</v>
      </c>
      <c r="AC462" s="78" t="str">
        <f>IF(Tableau1[[#This Row],[Type de réponse]]='Paramètre (masquer)'!$A$10,Tableau1[[#This Row],[Période de début *]],"")</f>
        <v/>
      </c>
      <c r="AD462" s="78" t="str">
        <f>IF(Tableau1[[#This Row],[Type de réponse]]='Paramètre (masquer)'!$A$10,Tableau1[[#This Row],[Période de fin *]],"")</f>
        <v/>
      </c>
      <c r="AE462" s="78" t="str">
        <f>IF(Tableau1[[#This Row],[Type de réponse]]='Paramètre (masquer)'!$A$10,Tableau1[[#This Row],[Nuit
LU/MA]],"")</f>
        <v/>
      </c>
      <c r="AF462" s="78" t="str">
        <f>IF(Tableau1[[#This Row],[Type de réponse]]='Paramètre (masquer)'!$A$10,Tableau1[[#This Row],[Nuit
MA/ME]],"")</f>
        <v/>
      </c>
      <c r="AG462" s="78" t="str">
        <f>IF(Tableau1[[#This Row],[Type de réponse]]='Paramètre (masquer)'!$A$10,Tableau1[[#This Row],[Nuit
ME/JE]],"")</f>
        <v/>
      </c>
      <c r="AH462" s="78" t="str">
        <f>IF(Tableau1[[#This Row],[Type de réponse]]='Paramètre (masquer)'!$A$10,Tableau1[[#This Row],[Nuit JE/VE]],"")</f>
        <v/>
      </c>
      <c r="AI462" s="78" t="str">
        <f>IF(Tableau1[[#This Row],[Type de réponse]]='Paramètre (masquer)'!$A$10,Tableau1[[#This Row],[Nuit
VE/SA]],"")</f>
        <v/>
      </c>
      <c r="AJ462" s="78" t="str">
        <f>IF(Tableau1[[#This Row],[Type de réponse]]='Paramètre (masquer)'!$A$10,Tableau1[[#This Row],[Nuit
SA/DI]],"")</f>
        <v/>
      </c>
      <c r="AK462" s="78" t="str">
        <f>IF(Tableau1[[#This Row],[Type de réponse]]='Paramètre (masquer)'!$A$10,Tableau1[[#This Row],[Nuit
DI/LU]],"")</f>
        <v/>
      </c>
      <c r="AL462" s="76" t="str">
        <f>IF(Tableau1[[#This Row],[Nuit
LU /MA]]="Oui",0,IF(Tableau1[[#This Row],[Nuit
LU /MA]]="Non",1,""))</f>
        <v/>
      </c>
      <c r="AM462" s="76" t="str">
        <f>IF(Tableau1[[#This Row],[Nuit
MA/ ME]]="Oui",0,IF(Tableau1[[#This Row],[Nuit
MA/ ME]]="Non",1,""))</f>
        <v/>
      </c>
      <c r="AN462" s="76" t="str">
        <f>IF(Tableau1[[#This Row],[Nuit
ME/ JE]]="Oui",0,IF(Tableau1[[#This Row],[Nuit
ME/ JE]]="Non",1,""))</f>
        <v/>
      </c>
      <c r="AO462" s="76" t="str">
        <f>IF(Tableau1[[#This Row],[Nuit JE/ VE]]="Oui",0,IF(Tableau1[[#This Row],[Nuit JE/ VE]]="Non",1,""))</f>
        <v/>
      </c>
      <c r="AP462" s="76" t="str">
        <f>IF(Tableau1[[#This Row],[Nuit
VE/ SA]]="Oui",0,IF(Tableau1[[#This Row],[Nuit
VE/ SA]]="Non",1,""))</f>
        <v/>
      </c>
      <c r="AQ462" s="76" t="str">
        <f>IF(Tableau1[[#This Row],[Nuit
SA/ DI]]="Oui",0,IF(Tableau1[[#This Row],[Nuit
SA/ DI]]="Non",1,""))</f>
        <v/>
      </c>
      <c r="AR462" s="76" t="str">
        <f>IF(Tableau1[[#This Row],[Nuit
DI/ LU]]="Oui",0,IF(Tableau1[[#This Row],[Nuit
DI/ LU]]="Non",1,""))</f>
        <v/>
      </c>
      <c r="AS462" s="76" t="str">
        <f>IF(Tableau1[[#This Row],[Type de réponse]]='Paramètre (masquer)'!$A$10,Tableau1[[#This Row],[FE]],"")</f>
        <v/>
      </c>
      <c r="AT462" s="76" t="str">
        <f>_xlfn.CONCAT(Tableau1[[#This Row],[LUN]:[DIM]])</f>
        <v/>
      </c>
      <c r="AU462" s="79"/>
      <c r="AV4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2" s="76" t="e">
        <f>Tableau1[[#This Row],[Nbre de nuits sur la période]]*Tableau1[[#This Row],[Nombre de train accédant / nuit *]]</f>
        <v>#VALUE!</v>
      </c>
      <c r="AY462" s="76" t="e">
        <f>Tableau1[[#This Row],[Uo voies - nuit]]*((59*400/1000)+5)</f>
        <v>#VALUE!</v>
      </c>
    </row>
    <row r="463" spans="1:51" ht="15.75">
      <c r="A463" s="51">
        <f t="shared" ref="A463:A526" si="23">1+A462</f>
        <v>450</v>
      </c>
      <c r="B463" s="85"/>
      <c r="C463" s="52" t="str">
        <f>IFERROR(VLOOKUP(Tableau1[[#This Row],[Site *
Un fichier Excel par DT]],Tableau7[[#All],[Nom de la gare]:[EIC]],5,FALSE),"")</f>
        <v/>
      </c>
      <c r="D463" s="77"/>
      <c r="E463" s="74"/>
      <c r="F463" s="74"/>
      <c r="G463" s="76"/>
      <c r="H463" s="72" t="str">
        <f>IF(Tableau1[[#This Row],[Régime d''utilisation (Quotidien ? Oui ou Non)]]="Oui","Oui","Non")</f>
        <v>Non</v>
      </c>
      <c r="I463" s="72" t="str">
        <f>IF(Tableau1[[#This Row],[Régime d''utilisation (Quotidien ? Oui ou Non)]]="Oui","Oui","Non")</f>
        <v>Non</v>
      </c>
      <c r="J463" s="72" t="str">
        <f>IF(Tableau1[[#This Row],[Régime d''utilisation (Quotidien ? Oui ou Non)]]="Oui","Oui","Non")</f>
        <v>Non</v>
      </c>
      <c r="K463" s="72" t="str">
        <f>IF(Tableau1[[#This Row],[Régime d''utilisation (Quotidien ? Oui ou Non)]]="Oui","Oui","Non")</f>
        <v>Non</v>
      </c>
      <c r="L463" s="72" t="str">
        <f>IF(Tableau1[[#This Row],[Régime d''utilisation (Quotidien ? Oui ou Non)]]="Oui","Oui","Non")</f>
        <v>Non</v>
      </c>
      <c r="M463" s="72" t="str">
        <f>IF(Tableau1[[#This Row],[Régime d''utilisation (Quotidien ? Oui ou Non)]]="Oui","Oui","Non")</f>
        <v>Non</v>
      </c>
      <c r="N463" s="72" t="str">
        <f>IF(Tableau1[[#This Row],[Régime d''utilisation (Quotidien ? Oui ou Non)]]="Oui","Oui","Non")</f>
        <v>Non</v>
      </c>
      <c r="O463" s="72" t="str">
        <f>IF(Tableau1[[#This Row],[Régime d''utilisation (Quotidien ? Oui ou Non)]]="Oui","Oui","Non")</f>
        <v>Non</v>
      </c>
      <c r="P463" s="76"/>
      <c r="Q463" s="76"/>
      <c r="R463" s="76"/>
      <c r="S463" s="52" t="str">
        <f t="shared" si="21"/>
        <v>Compris entre 00h00 et 5h00</v>
      </c>
      <c r="T463" s="76"/>
      <c r="U463" s="53" t="str">
        <f t="shared" si="22"/>
        <v>Voyageur</v>
      </c>
      <c r="V463" s="76"/>
      <c r="W463" s="76"/>
      <c r="X463" s="76"/>
      <c r="Y463" s="76"/>
      <c r="Z463" s="76"/>
      <c r="AA463" s="76"/>
      <c r="AB463" s="53">
        <f>400</f>
        <v>400</v>
      </c>
      <c r="AC463" s="78" t="str">
        <f>IF(Tableau1[[#This Row],[Type de réponse]]='Paramètre (masquer)'!$A$10,Tableau1[[#This Row],[Période de début *]],"")</f>
        <v/>
      </c>
      <c r="AD463" s="78" t="str">
        <f>IF(Tableau1[[#This Row],[Type de réponse]]='Paramètre (masquer)'!$A$10,Tableau1[[#This Row],[Période de fin *]],"")</f>
        <v/>
      </c>
      <c r="AE463" s="78" t="str">
        <f>IF(Tableau1[[#This Row],[Type de réponse]]='Paramètre (masquer)'!$A$10,Tableau1[[#This Row],[Nuit
LU/MA]],"")</f>
        <v/>
      </c>
      <c r="AF463" s="78" t="str">
        <f>IF(Tableau1[[#This Row],[Type de réponse]]='Paramètre (masquer)'!$A$10,Tableau1[[#This Row],[Nuit
MA/ME]],"")</f>
        <v/>
      </c>
      <c r="AG463" s="78" t="str">
        <f>IF(Tableau1[[#This Row],[Type de réponse]]='Paramètre (masquer)'!$A$10,Tableau1[[#This Row],[Nuit
ME/JE]],"")</f>
        <v/>
      </c>
      <c r="AH463" s="78" t="str">
        <f>IF(Tableau1[[#This Row],[Type de réponse]]='Paramètre (masquer)'!$A$10,Tableau1[[#This Row],[Nuit JE/VE]],"")</f>
        <v/>
      </c>
      <c r="AI463" s="78" t="str">
        <f>IF(Tableau1[[#This Row],[Type de réponse]]='Paramètre (masquer)'!$A$10,Tableau1[[#This Row],[Nuit
VE/SA]],"")</f>
        <v/>
      </c>
      <c r="AJ463" s="78" t="str">
        <f>IF(Tableau1[[#This Row],[Type de réponse]]='Paramètre (masquer)'!$A$10,Tableau1[[#This Row],[Nuit
SA/DI]],"")</f>
        <v/>
      </c>
      <c r="AK463" s="78" t="str">
        <f>IF(Tableau1[[#This Row],[Type de réponse]]='Paramètre (masquer)'!$A$10,Tableau1[[#This Row],[Nuit
DI/LU]],"")</f>
        <v/>
      </c>
      <c r="AL463" s="76" t="str">
        <f>IF(Tableau1[[#This Row],[Nuit
LU /MA]]="Oui",0,IF(Tableau1[[#This Row],[Nuit
LU /MA]]="Non",1,""))</f>
        <v/>
      </c>
      <c r="AM463" s="76" t="str">
        <f>IF(Tableau1[[#This Row],[Nuit
MA/ ME]]="Oui",0,IF(Tableau1[[#This Row],[Nuit
MA/ ME]]="Non",1,""))</f>
        <v/>
      </c>
      <c r="AN463" s="76" t="str">
        <f>IF(Tableau1[[#This Row],[Nuit
ME/ JE]]="Oui",0,IF(Tableau1[[#This Row],[Nuit
ME/ JE]]="Non",1,""))</f>
        <v/>
      </c>
      <c r="AO463" s="76" t="str">
        <f>IF(Tableau1[[#This Row],[Nuit JE/ VE]]="Oui",0,IF(Tableau1[[#This Row],[Nuit JE/ VE]]="Non",1,""))</f>
        <v/>
      </c>
      <c r="AP463" s="76" t="str">
        <f>IF(Tableau1[[#This Row],[Nuit
VE/ SA]]="Oui",0,IF(Tableau1[[#This Row],[Nuit
VE/ SA]]="Non",1,""))</f>
        <v/>
      </c>
      <c r="AQ463" s="76" t="str">
        <f>IF(Tableau1[[#This Row],[Nuit
SA/ DI]]="Oui",0,IF(Tableau1[[#This Row],[Nuit
SA/ DI]]="Non",1,""))</f>
        <v/>
      </c>
      <c r="AR463" s="76" t="str">
        <f>IF(Tableau1[[#This Row],[Nuit
DI/ LU]]="Oui",0,IF(Tableau1[[#This Row],[Nuit
DI/ LU]]="Non",1,""))</f>
        <v/>
      </c>
      <c r="AS463" s="76" t="str">
        <f>IF(Tableau1[[#This Row],[Type de réponse]]='Paramètre (masquer)'!$A$10,Tableau1[[#This Row],[FE]],"")</f>
        <v/>
      </c>
      <c r="AT463" s="76" t="str">
        <f>_xlfn.CONCAT(Tableau1[[#This Row],[LUN]:[DIM]])</f>
        <v/>
      </c>
      <c r="AU463" s="79"/>
      <c r="AV4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3" s="76" t="e">
        <f>Tableau1[[#This Row],[Nbre de nuits sur la période]]*Tableau1[[#This Row],[Nombre de train accédant / nuit *]]</f>
        <v>#VALUE!</v>
      </c>
      <c r="AY463" s="76" t="e">
        <f>Tableau1[[#This Row],[Uo voies - nuit]]*((59*400/1000)+5)</f>
        <v>#VALUE!</v>
      </c>
    </row>
    <row r="464" spans="1:51" ht="15.75">
      <c r="A464" s="51">
        <f t="shared" si="23"/>
        <v>451</v>
      </c>
      <c r="B464" s="85"/>
      <c r="C464" s="52" t="str">
        <f>IFERROR(VLOOKUP(Tableau1[[#This Row],[Site *
Un fichier Excel par DT]],Tableau7[[#All],[Nom de la gare]:[EIC]],5,FALSE),"")</f>
        <v/>
      </c>
      <c r="D464" s="77"/>
      <c r="E464" s="74"/>
      <c r="F464" s="74"/>
      <c r="G464" s="76"/>
      <c r="H464" s="72" t="str">
        <f>IF(Tableau1[[#This Row],[Régime d''utilisation (Quotidien ? Oui ou Non)]]="Oui","Oui","Non")</f>
        <v>Non</v>
      </c>
      <c r="I464" s="72" t="str">
        <f>IF(Tableau1[[#This Row],[Régime d''utilisation (Quotidien ? Oui ou Non)]]="Oui","Oui","Non")</f>
        <v>Non</v>
      </c>
      <c r="J464" s="72" t="str">
        <f>IF(Tableau1[[#This Row],[Régime d''utilisation (Quotidien ? Oui ou Non)]]="Oui","Oui","Non")</f>
        <v>Non</v>
      </c>
      <c r="K464" s="72" t="str">
        <f>IF(Tableau1[[#This Row],[Régime d''utilisation (Quotidien ? Oui ou Non)]]="Oui","Oui","Non")</f>
        <v>Non</v>
      </c>
      <c r="L464" s="72" t="str">
        <f>IF(Tableau1[[#This Row],[Régime d''utilisation (Quotidien ? Oui ou Non)]]="Oui","Oui","Non")</f>
        <v>Non</v>
      </c>
      <c r="M464" s="72" t="str">
        <f>IF(Tableau1[[#This Row],[Régime d''utilisation (Quotidien ? Oui ou Non)]]="Oui","Oui","Non")</f>
        <v>Non</v>
      </c>
      <c r="N464" s="72" t="str">
        <f>IF(Tableau1[[#This Row],[Régime d''utilisation (Quotidien ? Oui ou Non)]]="Oui","Oui","Non")</f>
        <v>Non</v>
      </c>
      <c r="O464" s="72" t="str">
        <f>IF(Tableau1[[#This Row],[Régime d''utilisation (Quotidien ? Oui ou Non)]]="Oui","Oui","Non")</f>
        <v>Non</v>
      </c>
      <c r="P464" s="76"/>
      <c r="Q464" s="76"/>
      <c r="R464" s="76"/>
      <c r="S464" s="52" t="str">
        <f t="shared" si="21"/>
        <v>Compris entre 00h00 et 5h00</v>
      </c>
      <c r="T464" s="76"/>
      <c r="U464" s="53" t="str">
        <f t="shared" si="22"/>
        <v>Voyageur</v>
      </c>
      <c r="V464" s="76"/>
      <c r="W464" s="76"/>
      <c r="X464" s="76"/>
      <c r="Y464" s="76"/>
      <c r="Z464" s="76"/>
      <c r="AA464" s="76"/>
      <c r="AB464" s="53">
        <f>400</f>
        <v>400</v>
      </c>
      <c r="AC464" s="78" t="str">
        <f>IF(Tableau1[[#This Row],[Type de réponse]]='Paramètre (masquer)'!$A$10,Tableau1[[#This Row],[Période de début *]],"")</f>
        <v/>
      </c>
      <c r="AD464" s="78" t="str">
        <f>IF(Tableau1[[#This Row],[Type de réponse]]='Paramètre (masquer)'!$A$10,Tableau1[[#This Row],[Période de fin *]],"")</f>
        <v/>
      </c>
      <c r="AE464" s="78" t="str">
        <f>IF(Tableau1[[#This Row],[Type de réponse]]='Paramètre (masquer)'!$A$10,Tableau1[[#This Row],[Nuit
LU/MA]],"")</f>
        <v/>
      </c>
      <c r="AF464" s="78" t="str">
        <f>IF(Tableau1[[#This Row],[Type de réponse]]='Paramètre (masquer)'!$A$10,Tableau1[[#This Row],[Nuit
MA/ME]],"")</f>
        <v/>
      </c>
      <c r="AG464" s="78" t="str">
        <f>IF(Tableau1[[#This Row],[Type de réponse]]='Paramètre (masquer)'!$A$10,Tableau1[[#This Row],[Nuit
ME/JE]],"")</f>
        <v/>
      </c>
      <c r="AH464" s="78" t="str">
        <f>IF(Tableau1[[#This Row],[Type de réponse]]='Paramètre (masquer)'!$A$10,Tableau1[[#This Row],[Nuit JE/VE]],"")</f>
        <v/>
      </c>
      <c r="AI464" s="78" t="str">
        <f>IF(Tableau1[[#This Row],[Type de réponse]]='Paramètre (masquer)'!$A$10,Tableau1[[#This Row],[Nuit
VE/SA]],"")</f>
        <v/>
      </c>
      <c r="AJ464" s="78" t="str">
        <f>IF(Tableau1[[#This Row],[Type de réponse]]='Paramètre (masquer)'!$A$10,Tableau1[[#This Row],[Nuit
SA/DI]],"")</f>
        <v/>
      </c>
      <c r="AK464" s="78" t="str">
        <f>IF(Tableau1[[#This Row],[Type de réponse]]='Paramètre (masquer)'!$A$10,Tableau1[[#This Row],[Nuit
DI/LU]],"")</f>
        <v/>
      </c>
      <c r="AL464" s="76" t="str">
        <f>IF(Tableau1[[#This Row],[Nuit
LU /MA]]="Oui",0,IF(Tableau1[[#This Row],[Nuit
LU /MA]]="Non",1,""))</f>
        <v/>
      </c>
      <c r="AM464" s="76" t="str">
        <f>IF(Tableau1[[#This Row],[Nuit
MA/ ME]]="Oui",0,IF(Tableau1[[#This Row],[Nuit
MA/ ME]]="Non",1,""))</f>
        <v/>
      </c>
      <c r="AN464" s="76" t="str">
        <f>IF(Tableau1[[#This Row],[Nuit
ME/ JE]]="Oui",0,IF(Tableau1[[#This Row],[Nuit
ME/ JE]]="Non",1,""))</f>
        <v/>
      </c>
      <c r="AO464" s="76" t="str">
        <f>IF(Tableau1[[#This Row],[Nuit JE/ VE]]="Oui",0,IF(Tableau1[[#This Row],[Nuit JE/ VE]]="Non",1,""))</f>
        <v/>
      </c>
      <c r="AP464" s="76" t="str">
        <f>IF(Tableau1[[#This Row],[Nuit
VE/ SA]]="Oui",0,IF(Tableau1[[#This Row],[Nuit
VE/ SA]]="Non",1,""))</f>
        <v/>
      </c>
      <c r="AQ464" s="76" t="str">
        <f>IF(Tableau1[[#This Row],[Nuit
SA/ DI]]="Oui",0,IF(Tableau1[[#This Row],[Nuit
SA/ DI]]="Non",1,""))</f>
        <v/>
      </c>
      <c r="AR464" s="76" t="str">
        <f>IF(Tableau1[[#This Row],[Nuit
DI/ LU]]="Oui",0,IF(Tableau1[[#This Row],[Nuit
DI/ LU]]="Non",1,""))</f>
        <v/>
      </c>
      <c r="AS464" s="76" t="str">
        <f>IF(Tableau1[[#This Row],[Type de réponse]]='Paramètre (masquer)'!$A$10,Tableau1[[#This Row],[FE]],"")</f>
        <v/>
      </c>
      <c r="AT464" s="76" t="str">
        <f>_xlfn.CONCAT(Tableau1[[#This Row],[LUN]:[DIM]])</f>
        <v/>
      </c>
      <c r="AU464" s="79"/>
      <c r="AV4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4" s="76" t="e">
        <f>Tableau1[[#This Row],[Nbre de nuits sur la période]]*Tableau1[[#This Row],[Nombre de train accédant / nuit *]]</f>
        <v>#VALUE!</v>
      </c>
      <c r="AY464" s="76" t="e">
        <f>Tableau1[[#This Row],[Uo voies - nuit]]*((59*400/1000)+5)</f>
        <v>#VALUE!</v>
      </c>
    </row>
    <row r="465" spans="1:51" ht="15.75">
      <c r="A465" s="51">
        <f t="shared" si="23"/>
        <v>452</v>
      </c>
      <c r="B465" s="85"/>
      <c r="C465" s="52" t="str">
        <f>IFERROR(VLOOKUP(Tableau1[[#This Row],[Site *
Un fichier Excel par DT]],Tableau7[[#All],[Nom de la gare]:[EIC]],5,FALSE),"")</f>
        <v/>
      </c>
      <c r="D465" s="77"/>
      <c r="E465" s="74"/>
      <c r="F465" s="74"/>
      <c r="G465" s="76"/>
      <c r="H465" s="72" t="str">
        <f>IF(Tableau1[[#This Row],[Régime d''utilisation (Quotidien ? Oui ou Non)]]="Oui","Oui","Non")</f>
        <v>Non</v>
      </c>
      <c r="I465" s="72" t="str">
        <f>IF(Tableau1[[#This Row],[Régime d''utilisation (Quotidien ? Oui ou Non)]]="Oui","Oui","Non")</f>
        <v>Non</v>
      </c>
      <c r="J465" s="72" t="str">
        <f>IF(Tableau1[[#This Row],[Régime d''utilisation (Quotidien ? Oui ou Non)]]="Oui","Oui","Non")</f>
        <v>Non</v>
      </c>
      <c r="K465" s="72" t="str">
        <f>IF(Tableau1[[#This Row],[Régime d''utilisation (Quotidien ? Oui ou Non)]]="Oui","Oui","Non")</f>
        <v>Non</v>
      </c>
      <c r="L465" s="72" t="str">
        <f>IF(Tableau1[[#This Row],[Régime d''utilisation (Quotidien ? Oui ou Non)]]="Oui","Oui","Non")</f>
        <v>Non</v>
      </c>
      <c r="M465" s="72" t="str">
        <f>IF(Tableau1[[#This Row],[Régime d''utilisation (Quotidien ? Oui ou Non)]]="Oui","Oui","Non")</f>
        <v>Non</v>
      </c>
      <c r="N465" s="72" t="str">
        <f>IF(Tableau1[[#This Row],[Régime d''utilisation (Quotidien ? Oui ou Non)]]="Oui","Oui","Non")</f>
        <v>Non</v>
      </c>
      <c r="O465" s="72" t="str">
        <f>IF(Tableau1[[#This Row],[Régime d''utilisation (Quotidien ? Oui ou Non)]]="Oui","Oui","Non")</f>
        <v>Non</v>
      </c>
      <c r="P465" s="76"/>
      <c r="Q465" s="76"/>
      <c r="R465" s="76"/>
      <c r="S465" s="52" t="str">
        <f t="shared" si="21"/>
        <v>Compris entre 00h00 et 5h00</v>
      </c>
      <c r="T465" s="76"/>
      <c r="U465" s="53" t="str">
        <f t="shared" si="22"/>
        <v>Voyageur</v>
      </c>
      <c r="V465" s="76"/>
      <c r="W465" s="76"/>
      <c r="X465" s="76"/>
      <c r="Y465" s="76"/>
      <c r="Z465" s="76"/>
      <c r="AA465" s="76"/>
      <c r="AB465" s="53">
        <f>400</f>
        <v>400</v>
      </c>
      <c r="AC465" s="78" t="str">
        <f>IF(Tableau1[[#This Row],[Type de réponse]]='Paramètre (masquer)'!$A$10,Tableau1[[#This Row],[Période de début *]],"")</f>
        <v/>
      </c>
      <c r="AD465" s="78" t="str">
        <f>IF(Tableau1[[#This Row],[Type de réponse]]='Paramètre (masquer)'!$A$10,Tableau1[[#This Row],[Période de fin *]],"")</f>
        <v/>
      </c>
      <c r="AE465" s="78" t="str">
        <f>IF(Tableau1[[#This Row],[Type de réponse]]='Paramètre (masquer)'!$A$10,Tableau1[[#This Row],[Nuit
LU/MA]],"")</f>
        <v/>
      </c>
      <c r="AF465" s="78" t="str">
        <f>IF(Tableau1[[#This Row],[Type de réponse]]='Paramètre (masquer)'!$A$10,Tableau1[[#This Row],[Nuit
MA/ME]],"")</f>
        <v/>
      </c>
      <c r="AG465" s="78" t="str">
        <f>IF(Tableau1[[#This Row],[Type de réponse]]='Paramètre (masquer)'!$A$10,Tableau1[[#This Row],[Nuit
ME/JE]],"")</f>
        <v/>
      </c>
      <c r="AH465" s="78" t="str">
        <f>IF(Tableau1[[#This Row],[Type de réponse]]='Paramètre (masquer)'!$A$10,Tableau1[[#This Row],[Nuit JE/VE]],"")</f>
        <v/>
      </c>
      <c r="AI465" s="78" t="str">
        <f>IF(Tableau1[[#This Row],[Type de réponse]]='Paramètre (masquer)'!$A$10,Tableau1[[#This Row],[Nuit
VE/SA]],"")</f>
        <v/>
      </c>
      <c r="AJ465" s="78" t="str">
        <f>IF(Tableau1[[#This Row],[Type de réponse]]='Paramètre (masquer)'!$A$10,Tableau1[[#This Row],[Nuit
SA/DI]],"")</f>
        <v/>
      </c>
      <c r="AK465" s="78" t="str">
        <f>IF(Tableau1[[#This Row],[Type de réponse]]='Paramètre (masquer)'!$A$10,Tableau1[[#This Row],[Nuit
DI/LU]],"")</f>
        <v/>
      </c>
      <c r="AL465" s="76" t="str">
        <f>IF(Tableau1[[#This Row],[Nuit
LU /MA]]="Oui",0,IF(Tableau1[[#This Row],[Nuit
LU /MA]]="Non",1,""))</f>
        <v/>
      </c>
      <c r="AM465" s="76" t="str">
        <f>IF(Tableau1[[#This Row],[Nuit
MA/ ME]]="Oui",0,IF(Tableau1[[#This Row],[Nuit
MA/ ME]]="Non",1,""))</f>
        <v/>
      </c>
      <c r="AN465" s="76" t="str">
        <f>IF(Tableau1[[#This Row],[Nuit
ME/ JE]]="Oui",0,IF(Tableau1[[#This Row],[Nuit
ME/ JE]]="Non",1,""))</f>
        <v/>
      </c>
      <c r="AO465" s="76" t="str">
        <f>IF(Tableau1[[#This Row],[Nuit JE/ VE]]="Oui",0,IF(Tableau1[[#This Row],[Nuit JE/ VE]]="Non",1,""))</f>
        <v/>
      </c>
      <c r="AP465" s="76" t="str">
        <f>IF(Tableau1[[#This Row],[Nuit
VE/ SA]]="Oui",0,IF(Tableau1[[#This Row],[Nuit
VE/ SA]]="Non",1,""))</f>
        <v/>
      </c>
      <c r="AQ465" s="76" t="str">
        <f>IF(Tableau1[[#This Row],[Nuit
SA/ DI]]="Oui",0,IF(Tableau1[[#This Row],[Nuit
SA/ DI]]="Non",1,""))</f>
        <v/>
      </c>
      <c r="AR465" s="76" t="str">
        <f>IF(Tableau1[[#This Row],[Nuit
DI/ LU]]="Oui",0,IF(Tableau1[[#This Row],[Nuit
DI/ LU]]="Non",1,""))</f>
        <v/>
      </c>
      <c r="AS465" s="76" t="str">
        <f>IF(Tableau1[[#This Row],[Type de réponse]]='Paramètre (masquer)'!$A$10,Tableau1[[#This Row],[FE]],"")</f>
        <v/>
      </c>
      <c r="AT465" s="76" t="str">
        <f>_xlfn.CONCAT(Tableau1[[#This Row],[LUN]:[DIM]])</f>
        <v/>
      </c>
      <c r="AU465" s="79"/>
      <c r="AV4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5" s="76" t="e">
        <f>Tableau1[[#This Row],[Nbre de nuits sur la période]]*Tableau1[[#This Row],[Nombre de train accédant / nuit *]]</f>
        <v>#VALUE!</v>
      </c>
      <c r="AY465" s="76" t="e">
        <f>Tableau1[[#This Row],[Uo voies - nuit]]*((59*400/1000)+5)</f>
        <v>#VALUE!</v>
      </c>
    </row>
    <row r="466" spans="1:51" ht="15.75">
      <c r="A466" s="51">
        <f t="shared" si="23"/>
        <v>453</v>
      </c>
      <c r="B466" s="85"/>
      <c r="C466" s="52" t="str">
        <f>IFERROR(VLOOKUP(Tableau1[[#This Row],[Site *
Un fichier Excel par DT]],Tableau7[[#All],[Nom de la gare]:[EIC]],5,FALSE),"")</f>
        <v/>
      </c>
      <c r="D466" s="77"/>
      <c r="E466" s="74"/>
      <c r="F466" s="74"/>
      <c r="G466" s="76"/>
      <c r="H466" s="72" t="str">
        <f>IF(Tableau1[[#This Row],[Régime d''utilisation (Quotidien ? Oui ou Non)]]="Oui","Oui","Non")</f>
        <v>Non</v>
      </c>
      <c r="I466" s="72" t="str">
        <f>IF(Tableau1[[#This Row],[Régime d''utilisation (Quotidien ? Oui ou Non)]]="Oui","Oui","Non")</f>
        <v>Non</v>
      </c>
      <c r="J466" s="72" t="str">
        <f>IF(Tableau1[[#This Row],[Régime d''utilisation (Quotidien ? Oui ou Non)]]="Oui","Oui","Non")</f>
        <v>Non</v>
      </c>
      <c r="K466" s="72" t="str">
        <f>IF(Tableau1[[#This Row],[Régime d''utilisation (Quotidien ? Oui ou Non)]]="Oui","Oui","Non")</f>
        <v>Non</v>
      </c>
      <c r="L466" s="72" t="str">
        <f>IF(Tableau1[[#This Row],[Régime d''utilisation (Quotidien ? Oui ou Non)]]="Oui","Oui","Non")</f>
        <v>Non</v>
      </c>
      <c r="M466" s="72" t="str">
        <f>IF(Tableau1[[#This Row],[Régime d''utilisation (Quotidien ? Oui ou Non)]]="Oui","Oui","Non")</f>
        <v>Non</v>
      </c>
      <c r="N466" s="72" t="str">
        <f>IF(Tableau1[[#This Row],[Régime d''utilisation (Quotidien ? Oui ou Non)]]="Oui","Oui","Non")</f>
        <v>Non</v>
      </c>
      <c r="O466" s="72" t="str">
        <f>IF(Tableau1[[#This Row],[Régime d''utilisation (Quotidien ? Oui ou Non)]]="Oui","Oui","Non")</f>
        <v>Non</v>
      </c>
      <c r="P466" s="76"/>
      <c r="Q466" s="76"/>
      <c r="R466" s="76"/>
      <c r="S466" s="52" t="str">
        <f t="shared" si="21"/>
        <v>Compris entre 00h00 et 5h00</v>
      </c>
      <c r="T466" s="76"/>
      <c r="U466" s="53" t="str">
        <f t="shared" si="22"/>
        <v>Voyageur</v>
      </c>
      <c r="V466" s="76"/>
      <c r="W466" s="76"/>
      <c r="X466" s="76"/>
      <c r="Y466" s="76"/>
      <c r="Z466" s="76"/>
      <c r="AA466" s="76"/>
      <c r="AB466" s="53">
        <f>400</f>
        <v>400</v>
      </c>
      <c r="AC466" s="78" t="str">
        <f>IF(Tableau1[[#This Row],[Type de réponse]]='Paramètre (masquer)'!$A$10,Tableau1[[#This Row],[Période de début *]],"")</f>
        <v/>
      </c>
      <c r="AD466" s="78" t="str">
        <f>IF(Tableau1[[#This Row],[Type de réponse]]='Paramètre (masquer)'!$A$10,Tableau1[[#This Row],[Période de fin *]],"")</f>
        <v/>
      </c>
      <c r="AE466" s="78" t="str">
        <f>IF(Tableau1[[#This Row],[Type de réponse]]='Paramètre (masquer)'!$A$10,Tableau1[[#This Row],[Nuit
LU/MA]],"")</f>
        <v/>
      </c>
      <c r="AF466" s="78" t="str">
        <f>IF(Tableau1[[#This Row],[Type de réponse]]='Paramètre (masquer)'!$A$10,Tableau1[[#This Row],[Nuit
MA/ME]],"")</f>
        <v/>
      </c>
      <c r="AG466" s="78" t="str">
        <f>IF(Tableau1[[#This Row],[Type de réponse]]='Paramètre (masquer)'!$A$10,Tableau1[[#This Row],[Nuit
ME/JE]],"")</f>
        <v/>
      </c>
      <c r="AH466" s="78" t="str">
        <f>IF(Tableau1[[#This Row],[Type de réponse]]='Paramètre (masquer)'!$A$10,Tableau1[[#This Row],[Nuit JE/VE]],"")</f>
        <v/>
      </c>
      <c r="AI466" s="78" t="str">
        <f>IF(Tableau1[[#This Row],[Type de réponse]]='Paramètre (masquer)'!$A$10,Tableau1[[#This Row],[Nuit
VE/SA]],"")</f>
        <v/>
      </c>
      <c r="AJ466" s="78" t="str">
        <f>IF(Tableau1[[#This Row],[Type de réponse]]='Paramètre (masquer)'!$A$10,Tableau1[[#This Row],[Nuit
SA/DI]],"")</f>
        <v/>
      </c>
      <c r="AK466" s="78" t="str">
        <f>IF(Tableau1[[#This Row],[Type de réponse]]='Paramètre (masquer)'!$A$10,Tableau1[[#This Row],[Nuit
DI/LU]],"")</f>
        <v/>
      </c>
      <c r="AL466" s="76" t="str">
        <f>IF(Tableau1[[#This Row],[Nuit
LU /MA]]="Oui",0,IF(Tableau1[[#This Row],[Nuit
LU /MA]]="Non",1,""))</f>
        <v/>
      </c>
      <c r="AM466" s="76" t="str">
        <f>IF(Tableau1[[#This Row],[Nuit
MA/ ME]]="Oui",0,IF(Tableau1[[#This Row],[Nuit
MA/ ME]]="Non",1,""))</f>
        <v/>
      </c>
      <c r="AN466" s="76" t="str">
        <f>IF(Tableau1[[#This Row],[Nuit
ME/ JE]]="Oui",0,IF(Tableau1[[#This Row],[Nuit
ME/ JE]]="Non",1,""))</f>
        <v/>
      </c>
      <c r="AO466" s="76" t="str">
        <f>IF(Tableau1[[#This Row],[Nuit JE/ VE]]="Oui",0,IF(Tableau1[[#This Row],[Nuit JE/ VE]]="Non",1,""))</f>
        <v/>
      </c>
      <c r="AP466" s="76" t="str">
        <f>IF(Tableau1[[#This Row],[Nuit
VE/ SA]]="Oui",0,IF(Tableau1[[#This Row],[Nuit
VE/ SA]]="Non",1,""))</f>
        <v/>
      </c>
      <c r="AQ466" s="76" t="str">
        <f>IF(Tableau1[[#This Row],[Nuit
SA/ DI]]="Oui",0,IF(Tableau1[[#This Row],[Nuit
SA/ DI]]="Non",1,""))</f>
        <v/>
      </c>
      <c r="AR466" s="76" t="str">
        <f>IF(Tableau1[[#This Row],[Nuit
DI/ LU]]="Oui",0,IF(Tableau1[[#This Row],[Nuit
DI/ LU]]="Non",1,""))</f>
        <v/>
      </c>
      <c r="AS466" s="76" t="str">
        <f>IF(Tableau1[[#This Row],[Type de réponse]]='Paramètre (masquer)'!$A$10,Tableau1[[#This Row],[FE]],"")</f>
        <v/>
      </c>
      <c r="AT466" s="76" t="str">
        <f>_xlfn.CONCAT(Tableau1[[#This Row],[LUN]:[DIM]])</f>
        <v/>
      </c>
      <c r="AU466" s="79"/>
      <c r="AV4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6" s="76" t="e">
        <f>Tableau1[[#This Row],[Nbre de nuits sur la période]]*Tableau1[[#This Row],[Nombre de train accédant / nuit *]]</f>
        <v>#VALUE!</v>
      </c>
      <c r="AY466" s="76" t="e">
        <f>Tableau1[[#This Row],[Uo voies - nuit]]*((59*400/1000)+5)</f>
        <v>#VALUE!</v>
      </c>
    </row>
    <row r="467" spans="1:51" ht="15.75">
      <c r="A467" s="51">
        <f t="shared" si="23"/>
        <v>454</v>
      </c>
      <c r="B467" s="85"/>
      <c r="C467" s="52" t="str">
        <f>IFERROR(VLOOKUP(Tableau1[[#This Row],[Site *
Un fichier Excel par DT]],Tableau7[[#All],[Nom de la gare]:[EIC]],5,FALSE),"")</f>
        <v/>
      </c>
      <c r="D467" s="77"/>
      <c r="E467" s="74"/>
      <c r="F467" s="74"/>
      <c r="G467" s="76"/>
      <c r="H467" s="72" t="str">
        <f>IF(Tableau1[[#This Row],[Régime d''utilisation (Quotidien ? Oui ou Non)]]="Oui","Oui","Non")</f>
        <v>Non</v>
      </c>
      <c r="I467" s="72" t="str">
        <f>IF(Tableau1[[#This Row],[Régime d''utilisation (Quotidien ? Oui ou Non)]]="Oui","Oui","Non")</f>
        <v>Non</v>
      </c>
      <c r="J467" s="72" t="str">
        <f>IF(Tableau1[[#This Row],[Régime d''utilisation (Quotidien ? Oui ou Non)]]="Oui","Oui","Non")</f>
        <v>Non</v>
      </c>
      <c r="K467" s="72" t="str">
        <f>IF(Tableau1[[#This Row],[Régime d''utilisation (Quotidien ? Oui ou Non)]]="Oui","Oui","Non")</f>
        <v>Non</v>
      </c>
      <c r="L467" s="72" t="str">
        <f>IF(Tableau1[[#This Row],[Régime d''utilisation (Quotidien ? Oui ou Non)]]="Oui","Oui","Non")</f>
        <v>Non</v>
      </c>
      <c r="M467" s="72" t="str">
        <f>IF(Tableau1[[#This Row],[Régime d''utilisation (Quotidien ? Oui ou Non)]]="Oui","Oui","Non")</f>
        <v>Non</v>
      </c>
      <c r="N467" s="72" t="str">
        <f>IF(Tableau1[[#This Row],[Régime d''utilisation (Quotidien ? Oui ou Non)]]="Oui","Oui","Non")</f>
        <v>Non</v>
      </c>
      <c r="O467" s="72" t="str">
        <f>IF(Tableau1[[#This Row],[Régime d''utilisation (Quotidien ? Oui ou Non)]]="Oui","Oui","Non")</f>
        <v>Non</v>
      </c>
      <c r="P467" s="76"/>
      <c r="Q467" s="76"/>
      <c r="R467" s="76"/>
      <c r="S467" s="52" t="str">
        <f t="shared" si="21"/>
        <v>Compris entre 00h00 et 5h00</v>
      </c>
      <c r="T467" s="76"/>
      <c r="U467" s="53" t="str">
        <f t="shared" si="22"/>
        <v>Voyageur</v>
      </c>
      <c r="V467" s="76"/>
      <c r="W467" s="76"/>
      <c r="X467" s="76"/>
      <c r="Y467" s="76"/>
      <c r="Z467" s="76"/>
      <c r="AA467" s="76"/>
      <c r="AB467" s="53">
        <f>400</f>
        <v>400</v>
      </c>
      <c r="AC467" s="78" t="str">
        <f>IF(Tableau1[[#This Row],[Type de réponse]]='Paramètre (masquer)'!$A$10,Tableau1[[#This Row],[Période de début *]],"")</f>
        <v/>
      </c>
      <c r="AD467" s="78" t="str">
        <f>IF(Tableau1[[#This Row],[Type de réponse]]='Paramètre (masquer)'!$A$10,Tableau1[[#This Row],[Période de fin *]],"")</f>
        <v/>
      </c>
      <c r="AE467" s="78" t="str">
        <f>IF(Tableau1[[#This Row],[Type de réponse]]='Paramètre (masquer)'!$A$10,Tableau1[[#This Row],[Nuit
LU/MA]],"")</f>
        <v/>
      </c>
      <c r="AF467" s="78" t="str">
        <f>IF(Tableau1[[#This Row],[Type de réponse]]='Paramètre (masquer)'!$A$10,Tableau1[[#This Row],[Nuit
MA/ME]],"")</f>
        <v/>
      </c>
      <c r="AG467" s="78" t="str">
        <f>IF(Tableau1[[#This Row],[Type de réponse]]='Paramètre (masquer)'!$A$10,Tableau1[[#This Row],[Nuit
ME/JE]],"")</f>
        <v/>
      </c>
      <c r="AH467" s="78" t="str">
        <f>IF(Tableau1[[#This Row],[Type de réponse]]='Paramètre (masquer)'!$A$10,Tableau1[[#This Row],[Nuit JE/VE]],"")</f>
        <v/>
      </c>
      <c r="AI467" s="78" t="str">
        <f>IF(Tableau1[[#This Row],[Type de réponse]]='Paramètre (masquer)'!$A$10,Tableau1[[#This Row],[Nuit
VE/SA]],"")</f>
        <v/>
      </c>
      <c r="AJ467" s="78" t="str">
        <f>IF(Tableau1[[#This Row],[Type de réponse]]='Paramètre (masquer)'!$A$10,Tableau1[[#This Row],[Nuit
SA/DI]],"")</f>
        <v/>
      </c>
      <c r="AK467" s="78" t="str">
        <f>IF(Tableau1[[#This Row],[Type de réponse]]='Paramètre (masquer)'!$A$10,Tableau1[[#This Row],[Nuit
DI/LU]],"")</f>
        <v/>
      </c>
      <c r="AL467" s="76" t="str">
        <f>IF(Tableau1[[#This Row],[Nuit
LU /MA]]="Oui",0,IF(Tableau1[[#This Row],[Nuit
LU /MA]]="Non",1,""))</f>
        <v/>
      </c>
      <c r="AM467" s="76" t="str">
        <f>IF(Tableau1[[#This Row],[Nuit
MA/ ME]]="Oui",0,IF(Tableau1[[#This Row],[Nuit
MA/ ME]]="Non",1,""))</f>
        <v/>
      </c>
      <c r="AN467" s="76" t="str">
        <f>IF(Tableau1[[#This Row],[Nuit
ME/ JE]]="Oui",0,IF(Tableau1[[#This Row],[Nuit
ME/ JE]]="Non",1,""))</f>
        <v/>
      </c>
      <c r="AO467" s="76" t="str">
        <f>IF(Tableau1[[#This Row],[Nuit JE/ VE]]="Oui",0,IF(Tableau1[[#This Row],[Nuit JE/ VE]]="Non",1,""))</f>
        <v/>
      </c>
      <c r="AP467" s="76" t="str">
        <f>IF(Tableau1[[#This Row],[Nuit
VE/ SA]]="Oui",0,IF(Tableau1[[#This Row],[Nuit
VE/ SA]]="Non",1,""))</f>
        <v/>
      </c>
      <c r="AQ467" s="76" t="str">
        <f>IF(Tableau1[[#This Row],[Nuit
SA/ DI]]="Oui",0,IF(Tableau1[[#This Row],[Nuit
SA/ DI]]="Non",1,""))</f>
        <v/>
      </c>
      <c r="AR467" s="76" t="str">
        <f>IF(Tableau1[[#This Row],[Nuit
DI/ LU]]="Oui",0,IF(Tableau1[[#This Row],[Nuit
DI/ LU]]="Non",1,""))</f>
        <v/>
      </c>
      <c r="AS467" s="76" t="str">
        <f>IF(Tableau1[[#This Row],[Type de réponse]]='Paramètre (masquer)'!$A$10,Tableau1[[#This Row],[FE]],"")</f>
        <v/>
      </c>
      <c r="AT467" s="76" t="str">
        <f>_xlfn.CONCAT(Tableau1[[#This Row],[LUN]:[DIM]])</f>
        <v/>
      </c>
      <c r="AU467" s="79"/>
      <c r="AV4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7" s="76" t="e">
        <f>Tableau1[[#This Row],[Nbre de nuits sur la période]]*Tableau1[[#This Row],[Nombre de train accédant / nuit *]]</f>
        <v>#VALUE!</v>
      </c>
      <c r="AY467" s="76" t="e">
        <f>Tableau1[[#This Row],[Uo voies - nuit]]*((59*400/1000)+5)</f>
        <v>#VALUE!</v>
      </c>
    </row>
    <row r="468" spans="1:51" ht="15.75">
      <c r="A468" s="51">
        <f t="shared" si="23"/>
        <v>455</v>
      </c>
      <c r="B468" s="85"/>
      <c r="C468" s="52" t="str">
        <f>IFERROR(VLOOKUP(Tableau1[[#This Row],[Site *
Un fichier Excel par DT]],Tableau7[[#All],[Nom de la gare]:[EIC]],5,FALSE),"")</f>
        <v/>
      </c>
      <c r="D468" s="77"/>
      <c r="E468" s="74"/>
      <c r="F468" s="74"/>
      <c r="G468" s="76"/>
      <c r="H468" s="72" t="str">
        <f>IF(Tableau1[[#This Row],[Régime d''utilisation (Quotidien ? Oui ou Non)]]="Oui","Oui","Non")</f>
        <v>Non</v>
      </c>
      <c r="I468" s="72" t="str">
        <f>IF(Tableau1[[#This Row],[Régime d''utilisation (Quotidien ? Oui ou Non)]]="Oui","Oui","Non")</f>
        <v>Non</v>
      </c>
      <c r="J468" s="72" t="str">
        <f>IF(Tableau1[[#This Row],[Régime d''utilisation (Quotidien ? Oui ou Non)]]="Oui","Oui","Non")</f>
        <v>Non</v>
      </c>
      <c r="K468" s="72" t="str">
        <f>IF(Tableau1[[#This Row],[Régime d''utilisation (Quotidien ? Oui ou Non)]]="Oui","Oui","Non")</f>
        <v>Non</v>
      </c>
      <c r="L468" s="72" t="str">
        <f>IF(Tableau1[[#This Row],[Régime d''utilisation (Quotidien ? Oui ou Non)]]="Oui","Oui","Non")</f>
        <v>Non</v>
      </c>
      <c r="M468" s="72" t="str">
        <f>IF(Tableau1[[#This Row],[Régime d''utilisation (Quotidien ? Oui ou Non)]]="Oui","Oui","Non")</f>
        <v>Non</v>
      </c>
      <c r="N468" s="72" t="str">
        <f>IF(Tableau1[[#This Row],[Régime d''utilisation (Quotidien ? Oui ou Non)]]="Oui","Oui","Non")</f>
        <v>Non</v>
      </c>
      <c r="O468" s="72" t="str">
        <f>IF(Tableau1[[#This Row],[Régime d''utilisation (Quotidien ? Oui ou Non)]]="Oui","Oui","Non")</f>
        <v>Non</v>
      </c>
      <c r="P468" s="76"/>
      <c r="Q468" s="76"/>
      <c r="R468" s="76"/>
      <c r="S468" s="52" t="str">
        <f t="shared" si="21"/>
        <v>Compris entre 00h00 et 5h00</v>
      </c>
      <c r="T468" s="76"/>
      <c r="U468" s="53" t="str">
        <f t="shared" si="22"/>
        <v>Voyageur</v>
      </c>
      <c r="V468" s="76"/>
      <c r="W468" s="76"/>
      <c r="X468" s="76"/>
      <c r="Y468" s="76"/>
      <c r="Z468" s="76"/>
      <c r="AA468" s="76"/>
      <c r="AB468" s="53">
        <f>400</f>
        <v>400</v>
      </c>
      <c r="AC468" s="78" t="str">
        <f>IF(Tableau1[[#This Row],[Type de réponse]]='Paramètre (masquer)'!$A$10,Tableau1[[#This Row],[Période de début *]],"")</f>
        <v/>
      </c>
      <c r="AD468" s="78" t="str">
        <f>IF(Tableau1[[#This Row],[Type de réponse]]='Paramètre (masquer)'!$A$10,Tableau1[[#This Row],[Période de fin *]],"")</f>
        <v/>
      </c>
      <c r="AE468" s="78" t="str">
        <f>IF(Tableau1[[#This Row],[Type de réponse]]='Paramètre (masquer)'!$A$10,Tableau1[[#This Row],[Nuit
LU/MA]],"")</f>
        <v/>
      </c>
      <c r="AF468" s="78" t="str">
        <f>IF(Tableau1[[#This Row],[Type de réponse]]='Paramètre (masquer)'!$A$10,Tableau1[[#This Row],[Nuit
MA/ME]],"")</f>
        <v/>
      </c>
      <c r="AG468" s="78" t="str">
        <f>IF(Tableau1[[#This Row],[Type de réponse]]='Paramètre (masquer)'!$A$10,Tableau1[[#This Row],[Nuit
ME/JE]],"")</f>
        <v/>
      </c>
      <c r="AH468" s="78" t="str">
        <f>IF(Tableau1[[#This Row],[Type de réponse]]='Paramètre (masquer)'!$A$10,Tableau1[[#This Row],[Nuit JE/VE]],"")</f>
        <v/>
      </c>
      <c r="AI468" s="78" t="str">
        <f>IF(Tableau1[[#This Row],[Type de réponse]]='Paramètre (masquer)'!$A$10,Tableau1[[#This Row],[Nuit
VE/SA]],"")</f>
        <v/>
      </c>
      <c r="AJ468" s="78" t="str">
        <f>IF(Tableau1[[#This Row],[Type de réponse]]='Paramètre (masquer)'!$A$10,Tableau1[[#This Row],[Nuit
SA/DI]],"")</f>
        <v/>
      </c>
      <c r="AK468" s="78" t="str">
        <f>IF(Tableau1[[#This Row],[Type de réponse]]='Paramètre (masquer)'!$A$10,Tableau1[[#This Row],[Nuit
DI/LU]],"")</f>
        <v/>
      </c>
      <c r="AL468" s="76" t="str">
        <f>IF(Tableau1[[#This Row],[Nuit
LU /MA]]="Oui",0,IF(Tableau1[[#This Row],[Nuit
LU /MA]]="Non",1,""))</f>
        <v/>
      </c>
      <c r="AM468" s="76" t="str">
        <f>IF(Tableau1[[#This Row],[Nuit
MA/ ME]]="Oui",0,IF(Tableau1[[#This Row],[Nuit
MA/ ME]]="Non",1,""))</f>
        <v/>
      </c>
      <c r="AN468" s="76" t="str">
        <f>IF(Tableau1[[#This Row],[Nuit
ME/ JE]]="Oui",0,IF(Tableau1[[#This Row],[Nuit
ME/ JE]]="Non",1,""))</f>
        <v/>
      </c>
      <c r="AO468" s="76" t="str">
        <f>IF(Tableau1[[#This Row],[Nuit JE/ VE]]="Oui",0,IF(Tableau1[[#This Row],[Nuit JE/ VE]]="Non",1,""))</f>
        <v/>
      </c>
      <c r="AP468" s="76" t="str">
        <f>IF(Tableau1[[#This Row],[Nuit
VE/ SA]]="Oui",0,IF(Tableau1[[#This Row],[Nuit
VE/ SA]]="Non",1,""))</f>
        <v/>
      </c>
      <c r="AQ468" s="76" t="str">
        <f>IF(Tableau1[[#This Row],[Nuit
SA/ DI]]="Oui",0,IF(Tableau1[[#This Row],[Nuit
SA/ DI]]="Non",1,""))</f>
        <v/>
      </c>
      <c r="AR468" s="76" t="str">
        <f>IF(Tableau1[[#This Row],[Nuit
DI/ LU]]="Oui",0,IF(Tableau1[[#This Row],[Nuit
DI/ LU]]="Non",1,""))</f>
        <v/>
      </c>
      <c r="AS468" s="76" t="str">
        <f>IF(Tableau1[[#This Row],[Type de réponse]]='Paramètre (masquer)'!$A$10,Tableau1[[#This Row],[FE]],"")</f>
        <v/>
      </c>
      <c r="AT468" s="76" t="str">
        <f>_xlfn.CONCAT(Tableau1[[#This Row],[LUN]:[DIM]])</f>
        <v/>
      </c>
      <c r="AU468" s="79"/>
      <c r="AV4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8" s="76" t="e">
        <f>Tableau1[[#This Row],[Nbre de nuits sur la période]]*Tableau1[[#This Row],[Nombre de train accédant / nuit *]]</f>
        <v>#VALUE!</v>
      </c>
      <c r="AY468" s="76" t="e">
        <f>Tableau1[[#This Row],[Uo voies - nuit]]*((59*400/1000)+5)</f>
        <v>#VALUE!</v>
      </c>
    </row>
    <row r="469" spans="1:51" ht="15.75">
      <c r="A469" s="51">
        <f t="shared" si="23"/>
        <v>456</v>
      </c>
      <c r="B469" s="85"/>
      <c r="C469" s="52" t="str">
        <f>IFERROR(VLOOKUP(Tableau1[[#This Row],[Site *
Un fichier Excel par DT]],Tableau7[[#All],[Nom de la gare]:[EIC]],5,FALSE),"")</f>
        <v/>
      </c>
      <c r="D469" s="77"/>
      <c r="E469" s="74"/>
      <c r="F469" s="74"/>
      <c r="G469" s="76"/>
      <c r="H469" s="72" t="str">
        <f>IF(Tableau1[[#This Row],[Régime d''utilisation (Quotidien ? Oui ou Non)]]="Oui","Oui","Non")</f>
        <v>Non</v>
      </c>
      <c r="I469" s="72" t="str">
        <f>IF(Tableau1[[#This Row],[Régime d''utilisation (Quotidien ? Oui ou Non)]]="Oui","Oui","Non")</f>
        <v>Non</v>
      </c>
      <c r="J469" s="72" t="str">
        <f>IF(Tableau1[[#This Row],[Régime d''utilisation (Quotidien ? Oui ou Non)]]="Oui","Oui","Non")</f>
        <v>Non</v>
      </c>
      <c r="K469" s="72" t="str">
        <f>IF(Tableau1[[#This Row],[Régime d''utilisation (Quotidien ? Oui ou Non)]]="Oui","Oui","Non")</f>
        <v>Non</v>
      </c>
      <c r="L469" s="72" t="str">
        <f>IF(Tableau1[[#This Row],[Régime d''utilisation (Quotidien ? Oui ou Non)]]="Oui","Oui","Non")</f>
        <v>Non</v>
      </c>
      <c r="M469" s="72" t="str">
        <f>IF(Tableau1[[#This Row],[Régime d''utilisation (Quotidien ? Oui ou Non)]]="Oui","Oui","Non")</f>
        <v>Non</v>
      </c>
      <c r="N469" s="72" t="str">
        <f>IF(Tableau1[[#This Row],[Régime d''utilisation (Quotidien ? Oui ou Non)]]="Oui","Oui","Non")</f>
        <v>Non</v>
      </c>
      <c r="O469" s="72" t="str">
        <f>IF(Tableau1[[#This Row],[Régime d''utilisation (Quotidien ? Oui ou Non)]]="Oui","Oui","Non")</f>
        <v>Non</v>
      </c>
      <c r="P469" s="76"/>
      <c r="Q469" s="76"/>
      <c r="R469" s="76"/>
      <c r="S469" s="52" t="str">
        <f t="shared" si="21"/>
        <v>Compris entre 00h00 et 5h00</v>
      </c>
      <c r="T469" s="76"/>
      <c r="U469" s="53" t="str">
        <f t="shared" si="22"/>
        <v>Voyageur</v>
      </c>
      <c r="V469" s="76"/>
      <c r="W469" s="76"/>
      <c r="X469" s="76"/>
      <c r="Y469" s="76"/>
      <c r="Z469" s="76"/>
      <c r="AA469" s="76"/>
      <c r="AB469" s="53">
        <f>400</f>
        <v>400</v>
      </c>
      <c r="AC469" s="78" t="str">
        <f>IF(Tableau1[[#This Row],[Type de réponse]]='Paramètre (masquer)'!$A$10,Tableau1[[#This Row],[Période de début *]],"")</f>
        <v/>
      </c>
      <c r="AD469" s="78" t="str">
        <f>IF(Tableau1[[#This Row],[Type de réponse]]='Paramètre (masquer)'!$A$10,Tableau1[[#This Row],[Période de fin *]],"")</f>
        <v/>
      </c>
      <c r="AE469" s="78" t="str">
        <f>IF(Tableau1[[#This Row],[Type de réponse]]='Paramètre (masquer)'!$A$10,Tableau1[[#This Row],[Nuit
LU/MA]],"")</f>
        <v/>
      </c>
      <c r="AF469" s="78" t="str">
        <f>IF(Tableau1[[#This Row],[Type de réponse]]='Paramètre (masquer)'!$A$10,Tableau1[[#This Row],[Nuit
MA/ME]],"")</f>
        <v/>
      </c>
      <c r="AG469" s="78" t="str">
        <f>IF(Tableau1[[#This Row],[Type de réponse]]='Paramètre (masquer)'!$A$10,Tableau1[[#This Row],[Nuit
ME/JE]],"")</f>
        <v/>
      </c>
      <c r="AH469" s="78" t="str">
        <f>IF(Tableau1[[#This Row],[Type de réponse]]='Paramètre (masquer)'!$A$10,Tableau1[[#This Row],[Nuit JE/VE]],"")</f>
        <v/>
      </c>
      <c r="AI469" s="78" t="str">
        <f>IF(Tableau1[[#This Row],[Type de réponse]]='Paramètre (masquer)'!$A$10,Tableau1[[#This Row],[Nuit
VE/SA]],"")</f>
        <v/>
      </c>
      <c r="AJ469" s="78" t="str">
        <f>IF(Tableau1[[#This Row],[Type de réponse]]='Paramètre (masquer)'!$A$10,Tableau1[[#This Row],[Nuit
SA/DI]],"")</f>
        <v/>
      </c>
      <c r="AK469" s="78" t="str">
        <f>IF(Tableau1[[#This Row],[Type de réponse]]='Paramètre (masquer)'!$A$10,Tableau1[[#This Row],[Nuit
DI/LU]],"")</f>
        <v/>
      </c>
      <c r="AL469" s="76" t="str">
        <f>IF(Tableau1[[#This Row],[Nuit
LU /MA]]="Oui",0,IF(Tableau1[[#This Row],[Nuit
LU /MA]]="Non",1,""))</f>
        <v/>
      </c>
      <c r="AM469" s="76" t="str">
        <f>IF(Tableau1[[#This Row],[Nuit
MA/ ME]]="Oui",0,IF(Tableau1[[#This Row],[Nuit
MA/ ME]]="Non",1,""))</f>
        <v/>
      </c>
      <c r="AN469" s="76" t="str">
        <f>IF(Tableau1[[#This Row],[Nuit
ME/ JE]]="Oui",0,IF(Tableau1[[#This Row],[Nuit
ME/ JE]]="Non",1,""))</f>
        <v/>
      </c>
      <c r="AO469" s="76" t="str">
        <f>IF(Tableau1[[#This Row],[Nuit JE/ VE]]="Oui",0,IF(Tableau1[[#This Row],[Nuit JE/ VE]]="Non",1,""))</f>
        <v/>
      </c>
      <c r="AP469" s="76" t="str">
        <f>IF(Tableau1[[#This Row],[Nuit
VE/ SA]]="Oui",0,IF(Tableau1[[#This Row],[Nuit
VE/ SA]]="Non",1,""))</f>
        <v/>
      </c>
      <c r="AQ469" s="76" t="str">
        <f>IF(Tableau1[[#This Row],[Nuit
SA/ DI]]="Oui",0,IF(Tableau1[[#This Row],[Nuit
SA/ DI]]="Non",1,""))</f>
        <v/>
      </c>
      <c r="AR469" s="76" t="str">
        <f>IF(Tableau1[[#This Row],[Nuit
DI/ LU]]="Oui",0,IF(Tableau1[[#This Row],[Nuit
DI/ LU]]="Non",1,""))</f>
        <v/>
      </c>
      <c r="AS469" s="76" t="str">
        <f>IF(Tableau1[[#This Row],[Type de réponse]]='Paramètre (masquer)'!$A$10,Tableau1[[#This Row],[FE]],"")</f>
        <v/>
      </c>
      <c r="AT469" s="76" t="str">
        <f>_xlfn.CONCAT(Tableau1[[#This Row],[LUN]:[DIM]])</f>
        <v/>
      </c>
      <c r="AU469" s="79"/>
      <c r="AV4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9" s="76" t="e">
        <f>Tableau1[[#This Row],[Nbre de nuits sur la période]]*Tableau1[[#This Row],[Nombre de train accédant / nuit *]]</f>
        <v>#VALUE!</v>
      </c>
      <c r="AY469" s="76" t="e">
        <f>Tableau1[[#This Row],[Uo voies - nuit]]*((59*400/1000)+5)</f>
        <v>#VALUE!</v>
      </c>
    </row>
    <row r="470" spans="1:51" ht="15.75">
      <c r="A470" s="51">
        <f t="shared" si="23"/>
        <v>457</v>
      </c>
      <c r="B470" s="85"/>
      <c r="C470" s="52" t="str">
        <f>IFERROR(VLOOKUP(Tableau1[[#This Row],[Site *
Un fichier Excel par DT]],Tableau7[[#All],[Nom de la gare]:[EIC]],5,FALSE),"")</f>
        <v/>
      </c>
      <c r="D470" s="77"/>
      <c r="E470" s="74"/>
      <c r="F470" s="74"/>
      <c r="G470" s="76"/>
      <c r="H470" s="72" t="str">
        <f>IF(Tableau1[[#This Row],[Régime d''utilisation (Quotidien ? Oui ou Non)]]="Oui","Oui","Non")</f>
        <v>Non</v>
      </c>
      <c r="I470" s="72" t="str">
        <f>IF(Tableau1[[#This Row],[Régime d''utilisation (Quotidien ? Oui ou Non)]]="Oui","Oui","Non")</f>
        <v>Non</v>
      </c>
      <c r="J470" s="72" t="str">
        <f>IF(Tableau1[[#This Row],[Régime d''utilisation (Quotidien ? Oui ou Non)]]="Oui","Oui","Non")</f>
        <v>Non</v>
      </c>
      <c r="K470" s="72" t="str">
        <f>IF(Tableau1[[#This Row],[Régime d''utilisation (Quotidien ? Oui ou Non)]]="Oui","Oui","Non")</f>
        <v>Non</v>
      </c>
      <c r="L470" s="72" t="str">
        <f>IF(Tableau1[[#This Row],[Régime d''utilisation (Quotidien ? Oui ou Non)]]="Oui","Oui","Non")</f>
        <v>Non</v>
      </c>
      <c r="M470" s="72" t="str">
        <f>IF(Tableau1[[#This Row],[Régime d''utilisation (Quotidien ? Oui ou Non)]]="Oui","Oui","Non")</f>
        <v>Non</v>
      </c>
      <c r="N470" s="72" t="str">
        <f>IF(Tableau1[[#This Row],[Régime d''utilisation (Quotidien ? Oui ou Non)]]="Oui","Oui","Non")</f>
        <v>Non</v>
      </c>
      <c r="O470" s="72" t="str">
        <f>IF(Tableau1[[#This Row],[Régime d''utilisation (Quotidien ? Oui ou Non)]]="Oui","Oui","Non")</f>
        <v>Non</v>
      </c>
      <c r="P470" s="76"/>
      <c r="Q470" s="76"/>
      <c r="R470" s="76"/>
      <c r="S470" s="52" t="str">
        <f t="shared" si="21"/>
        <v>Compris entre 00h00 et 5h00</v>
      </c>
      <c r="T470" s="76"/>
      <c r="U470" s="53" t="str">
        <f t="shared" si="22"/>
        <v>Voyageur</v>
      </c>
      <c r="V470" s="76"/>
      <c r="W470" s="76"/>
      <c r="X470" s="76"/>
      <c r="Y470" s="76"/>
      <c r="Z470" s="76"/>
      <c r="AA470" s="76"/>
      <c r="AB470" s="53">
        <f>400</f>
        <v>400</v>
      </c>
      <c r="AC470" s="78" t="str">
        <f>IF(Tableau1[[#This Row],[Type de réponse]]='Paramètre (masquer)'!$A$10,Tableau1[[#This Row],[Période de début *]],"")</f>
        <v/>
      </c>
      <c r="AD470" s="78" t="str">
        <f>IF(Tableau1[[#This Row],[Type de réponse]]='Paramètre (masquer)'!$A$10,Tableau1[[#This Row],[Période de fin *]],"")</f>
        <v/>
      </c>
      <c r="AE470" s="78" t="str">
        <f>IF(Tableau1[[#This Row],[Type de réponse]]='Paramètre (masquer)'!$A$10,Tableau1[[#This Row],[Nuit
LU/MA]],"")</f>
        <v/>
      </c>
      <c r="AF470" s="78" t="str">
        <f>IF(Tableau1[[#This Row],[Type de réponse]]='Paramètre (masquer)'!$A$10,Tableau1[[#This Row],[Nuit
MA/ME]],"")</f>
        <v/>
      </c>
      <c r="AG470" s="78" t="str">
        <f>IF(Tableau1[[#This Row],[Type de réponse]]='Paramètre (masquer)'!$A$10,Tableau1[[#This Row],[Nuit
ME/JE]],"")</f>
        <v/>
      </c>
      <c r="AH470" s="78" t="str">
        <f>IF(Tableau1[[#This Row],[Type de réponse]]='Paramètre (masquer)'!$A$10,Tableau1[[#This Row],[Nuit JE/VE]],"")</f>
        <v/>
      </c>
      <c r="AI470" s="78" t="str">
        <f>IF(Tableau1[[#This Row],[Type de réponse]]='Paramètre (masquer)'!$A$10,Tableau1[[#This Row],[Nuit
VE/SA]],"")</f>
        <v/>
      </c>
      <c r="AJ470" s="78" t="str">
        <f>IF(Tableau1[[#This Row],[Type de réponse]]='Paramètre (masquer)'!$A$10,Tableau1[[#This Row],[Nuit
SA/DI]],"")</f>
        <v/>
      </c>
      <c r="AK470" s="78" t="str">
        <f>IF(Tableau1[[#This Row],[Type de réponse]]='Paramètre (masquer)'!$A$10,Tableau1[[#This Row],[Nuit
DI/LU]],"")</f>
        <v/>
      </c>
      <c r="AL470" s="76" t="str">
        <f>IF(Tableau1[[#This Row],[Nuit
LU /MA]]="Oui",0,IF(Tableau1[[#This Row],[Nuit
LU /MA]]="Non",1,""))</f>
        <v/>
      </c>
      <c r="AM470" s="76" t="str">
        <f>IF(Tableau1[[#This Row],[Nuit
MA/ ME]]="Oui",0,IF(Tableau1[[#This Row],[Nuit
MA/ ME]]="Non",1,""))</f>
        <v/>
      </c>
      <c r="AN470" s="76" t="str">
        <f>IF(Tableau1[[#This Row],[Nuit
ME/ JE]]="Oui",0,IF(Tableau1[[#This Row],[Nuit
ME/ JE]]="Non",1,""))</f>
        <v/>
      </c>
      <c r="AO470" s="76" t="str">
        <f>IF(Tableau1[[#This Row],[Nuit JE/ VE]]="Oui",0,IF(Tableau1[[#This Row],[Nuit JE/ VE]]="Non",1,""))</f>
        <v/>
      </c>
      <c r="AP470" s="76" t="str">
        <f>IF(Tableau1[[#This Row],[Nuit
VE/ SA]]="Oui",0,IF(Tableau1[[#This Row],[Nuit
VE/ SA]]="Non",1,""))</f>
        <v/>
      </c>
      <c r="AQ470" s="76" t="str">
        <f>IF(Tableau1[[#This Row],[Nuit
SA/ DI]]="Oui",0,IF(Tableau1[[#This Row],[Nuit
SA/ DI]]="Non",1,""))</f>
        <v/>
      </c>
      <c r="AR470" s="76" t="str">
        <f>IF(Tableau1[[#This Row],[Nuit
DI/ LU]]="Oui",0,IF(Tableau1[[#This Row],[Nuit
DI/ LU]]="Non",1,""))</f>
        <v/>
      </c>
      <c r="AS470" s="76" t="str">
        <f>IF(Tableau1[[#This Row],[Type de réponse]]='Paramètre (masquer)'!$A$10,Tableau1[[#This Row],[FE]],"")</f>
        <v/>
      </c>
      <c r="AT470" s="76" t="str">
        <f>_xlfn.CONCAT(Tableau1[[#This Row],[LUN]:[DIM]])</f>
        <v/>
      </c>
      <c r="AU470" s="79"/>
      <c r="AV4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0" s="76" t="e">
        <f>Tableau1[[#This Row],[Nbre de nuits sur la période]]*Tableau1[[#This Row],[Nombre de train accédant / nuit *]]</f>
        <v>#VALUE!</v>
      </c>
      <c r="AY470" s="76" t="e">
        <f>Tableau1[[#This Row],[Uo voies - nuit]]*((59*400/1000)+5)</f>
        <v>#VALUE!</v>
      </c>
    </row>
    <row r="471" spans="1:51" ht="15.75">
      <c r="A471" s="51">
        <f t="shared" si="23"/>
        <v>458</v>
      </c>
      <c r="B471" s="85"/>
      <c r="C471" s="52" t="str">
        <f>IFERROR(VLOOKUP(Tableau1[[#This Row],[Site *
Un fichier Excel par DT]],Tableau7[[#All],[Nom de la gare]:[EIC]],5,FALSE),"")</f>
        <v/>
      </c>
      <c r="D471" s="77"/>
      <c r="E471" s="74"/>
      <c r="F471" s="74"/>
      <c r="G471" s="76"/>
      <c r="H471" s="72" t="str">
        <f>IF(Tableau1[[#This Row],[Régime d''utilisation (Quotidien ? Oui ou Non)]]="Oui","Oui","Non")</f>
        <v>Non</v>
      </c>
      <c r="I471" s="72" t="str">
        <f>IF(Tableau1[[#This Row],[Régime d''utilisation (Quotidien ? Oui ou Non)]]="Oui","Oui","Non")</f>
        <v>Non</v>
      </c>
      <c r="J471" s="72" t="str">
        <f>IF(Tableau1[[#This Row],[Régime d''utilisation (Quotidien ? Oui ou Non)]]="Oui","Oui","Non")</f>
        <v>Non</v>
      </c>
      <c r="K471" s="72" t="str">
        <f>IF(Tableau1[[#This Row],[Régime d''utilisation (Quotidien ? Oui ou Non)]]="Oui","Oui","Non")</f>
        <v>Non</v>
      </c>
      <c r="L471" s="72" t="str">
        <f>IF(Tableau1[[#This Row],[Régime d''utilisation (Quotidien ? Oui ou Non)]]="Oui","Oui","Non")</f>
        <v>Non</v>
      </c>
      <c r="M471" s="72" t="str">
        <f>IF(Tableau1[[#This Row],[Régime d''utilisation (Quotidien ? Oui ou Non)]]="Oui","Oui","Non")</f>
        <v>Non</v>
      </c>
      <c r="N471" s="72" t="str">
        <f>IF(Tableau1[[#This Row],[Régime d''utilisation (Quotidien ? Oui ou Non)]]="Oui","Oui","Non")</f>
        <v>Non</v>
      </c>
      <c r="O471" s="72" t="str">
        <f>IF(Tableau1[[#This Row],[Régime d''utilisation (Quotidien ? Oui ou Non)]]="Oui","Oui","Non")</f>
        <v>Non</v>
      </c>
      <c r="P471" s="76"/>
      <c r="Q471" s="76"/>
      <c r="R471" s="76"/>
      <c r="S471" s="52" t="str">
        <f t="shared" si="21"/>
        <v>Compris entre 00h00 et 5h00</v>
      </c>
      <c r="T471" s="76"/>
      <c r="U471" s="53" t="str">
        <f t="shared" si="22"/>
        <v>Voyageur</v>
      </c>
      <c r="V471" s="76"/>
      <c r="W471" s="76"/>
      <c r="X471" s="76"/>
      <c r="Y471" s="76"/>
      <c r="Z471" s="76"/>
      <c r="AA471" s="76"/>
      <c r="AB471" s="53">
        <f>400</f>
        <v>400</v>
      </c>
      <c r="AC471" s="78" t="str">
        <f>IF(Tableau1[[#This Row],[Type de réponse]]='Paramètre (masquer)'!$A$10,Tableau1[[#This Row],[Période de début *]],"")</f>
        <v/>
      </c>
      <c r="AD471" s="78" t="str">
        <f>IF(Tableau1[[#This Row],[Type de réponse]]='Paramètre (masquer)'!$A$10,Tableau1[[#This Row],[Période de fin *]],"")</f>
        <v/>
      </c>
      <c r="AE471" s="78" t="str">
        <f>IF(Tableau1[[#This Row],[Type de réponse]]='Paramètre (masquer)'!$A$10,Tableau1[[#This Row],[Nuit
LU/MA]],"")</f>
        <v/>
      </c>
      <c r="AF471" s="78" t="str">
        <f>IF(Tableau1[[#This Row],[Type de réponse]]='Paramètre (masquer)'!$A$10,Tableau1[[#This Row],[Nuit
MA/ME]],"")</f>
        <v/>
      </c>
      <c r="AG471" s="78" t="str">
        <f>IF(Tableau1[[#This Row],[Type de réponse]]='Paramètre (masquer)'!$A$10,Tableau1[[#This Row],[Nuit
ME/JE]],"")</f>
        <v/>
      </c>
      <c r="AH471" s="78" t="str">
        <f>IF(Tableau1[[#This Row],[Type de réponse]]='Paramètre (masquer)'!$A$10,Tableau1[[#This Row],[Nuit JE/VE]],"")</f>
        <v/>
      </c>
      <c r="AI471" s="78" t="str">
        <f>IF(Tableau1[[#This Row],[Type de réponse]]='Paramètre (masquer)'!$A$10,Tableau1[[#This Row],[Nuit
VE/SA]],"")</f>
        <v/>
      </c>
      <c r="AJ471" s="78" t="str">
        <f>IF(Tableau1[[#This Row],[Type de réponse]]='Paramètre (masquer)'!$A$10,Tableau1[[#This Row],[Nuit
SA/DI]],"")</f>
        <v/>
      </c>
      <c r="AK471" s="78" t="str">
        <f>IF(Tableau1[[#This Row],[Type de réponse]]='Paramètre (masquer)'!$A$10,Tableau1[[#This Row],[Nuit
DI/LU]],"")</f>
        <v/>
      </c>
      <c r="AL471" s="76" t="str">
        <f>IF(Tableau1[[#This Row],[Nuit
LU /MA]]="Oui",0,IF(Tableau1[[#This Row],[Nuit
LU /MA]]="Non",1,""))</f>
        <v/>
      </c>
      <c r="AM471" s="76" t="str">
        <f>IF(Tableau1[[#This Row],[Nuit
MA/ ME]]="Oui",0,IF(Tableau1[[#This Row],[Nuit
MA/ ME]]="Non",1,""))</f>
        <v/>
      </c>
      <c r="AN471" s="76" t="str">
        <f>IF(Tableau1[[#This Row],[Nuit
ME/ JE]]="Oui",0,IF(Tableau1[[#This Row],[Nuit
ME/ JE]]="Non",1,""))</f>
        <v/>
      </c>
      <c r="AO471" s="76" t="str">
        <f>IF(Tableau1[[#This Row],[Nuit JE/ VE]]="Oui",0,IF(Tableau1[[#This Row],[Nuit JE/ VE]]="Non",1,""))</f>
        <v/>
      </c>
      <c r="AP471" s="76" t="str">
        <f>IF(Tableau1[[#This Row],[Nuit
VE/ SA]]="Oui",0,IF(Tableau1[[#This Row],[Nuit
VE/ SA]]="Non",1,""))</f>
        <v/>
      </c>
      <c r="AQ471" s="76" t="str">
        <f>IF(Tableau1[[#This Row],[Nuit
SA/ DI]]="Oui",0,IF(Tableau1[[#This Row],[Nuit
SA/ DI]]="Non",1,""))</f>
        <v/>
      </c>
      <c r="AR471" s="76" t="str">
        <f>IF(Tableau1[[#This Row],[Nuit
DI/ LU]]="Oui",0,IF(Tableau1[[#This Row],[Nuit
DI/ LU]]="Non",1,""))</f>
        <v/>
      </c>
      <c r="AS471" s="76" t="str">
        <f>IF(Tableau1[[#This Row],[Type de réponse]]='Paramètre (masquer)'!$A$10,Tableau1[[#This Row],[FE]],"")</f>
        <v/>
      </c>
      <c r="AT471" s="76" t="str">
        <f>_xlfn.CONCAT(Tableau1[[#This Row],[LUN]:[DIM]])</f>
        <v/>
      </c>
      <c r="AU471" s="79"/>
      <c r="AV4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1" s="76" t="e">
        <f>Tableau1[[#This Row],[Nbre de nuits sur la période]]*Tableau1[[#This Row],[Nombre de train accédant / nuit *]]</f>
        <v>#VALUE!</v>
      </c>
      <c r="AY471" s="76" t="e">
        <f>Tableau1[[#This Row],[Uo voies - nuit]]*((59*400/1000)+5)</f>
        <v>#VALUE!</v>
      </c>
    </row>
    <row r="472" spans="1:51" ht="15.75">
      <c r="A472" s="51">
        <f t="shared" si="23"/>
        <v>459</v>
      </c>
      <c r="B472" s="85"/>
      <c r="C472" s="52" t="str">
        <f>IFERROR(VLOOKUP(Tableau1[[#This Row],[Site *
Un fichier Excel par DT]],Tableau7[[#All],[Nom de la gare]:[EIC]],5,FALSE),"")</f>
        <v/>
      </c>
      <c r="D472" s="77"/>
      <c r="E472" s="74"/>
      <c r="F472" s="74"/>
      <c r="G472" s="76"/>
      <c r="H472" s="72" t="str">
        <f>IF(Tableau1[[#This Row],[Régime d''utilisation (Quotidien ? Oui ou Non)]]="Oui","Oui","Non")</f>
        <v>Non</v>
      </c>
      <c r="I472" s="72" t="str">
        <f>IF(Tableau1[[#This Row],[Régime d''utilisation (Quotidien ? Oui ou Non)]]="Oui","Oui","Non")</f>
        <v>Non</v>
      </c>
      <c r="J472" s="72" t="str">
        <f>IF(Tableau1[[#This Row],[Régime d''utilisation (Quotidien ? Oui ou Non)]]="Oui","Oui","Non")</f>
        <v>Non</v>
      </c>
      <c r="K472" s="72" t="str">
        <f>IF(Tableau1[[#This Row],[Régime d''utilisation (Quotidien ? Oui ou Non)]]="Oui","Oui","Non")</f>
        <v>Non</v>
      </c>
      <c r="L472" s="72" t="str">
        <f>IF(Tableau1[[#This Row],[Régime d''utilisation (Quotidien ? Oui ou Non)]]="Oui","Oui","Non")</f>
        <v>Non</v>
      </c>
      <c r="M472" s="72" t="str">
        <f>IF(Tableau1[[#This Row],[Régime d''utilisation (Quotidien ? Oui ou Non)]]="Oui","Oui","Non")</f>
        <v>Non</v>
      </c>
      <c r="N472" s="72" t="str">
        <f>IF(Tableau1[[#This Row],[Régime d''utilisation (Quotidien ? Oui ou Non)]]="Oui","Oui","Non")</f>
        <v>Non</v>
      </c>
      <c r="O472" s="72" t="str">
        <f>IF(Tableau1[[#This Row],[Régime d''utilisation (Quotidien ? Oui ou Non)]]="Oui","Oui","Non")</f>
        <v>Non</v>
      </c>
      <c r="P472" s="76"/>
      <c r="Q472" s="76"/>
      <c r="R472" s="76"/>
      <c r="S472" s="52" t="str">
        <f t="shared" si="21"/>
        <v>Compris entre 00h00 et 5h00</v>
      </c>
      <c r="T472" s="76"/>
      <c r="U472" s="53" t="str">
        <f t="shared" si="22"/>
        <v>Voyageur</v>
      </c>
      <c r="V472" s="76"/>
      <c r="W472" s="76"/>
      <c r="X472" s="76"/>
      <c r="Y472" s="76"/>
      <c r="Z472" s="76"/>
      <c r="AA472" s="76"/>
      <c r="AB472" s="53">
        <f>400</f>
        <v>400</v>
      </c>
      <c r="AC472" s="78" t="str">
        <f>IF(Tableau1[[#This Row],[Type de réponse]]='Paramètre (masquer)'!$A$10,Tableau1[[#This Row],[Période de début *]],"")</f>
        <v/>
      </c>
      <c r="AD472" s="78" t="str">
        <f>IF(Tableau1[[#This Row],[Type de réponse]]='Paramètre (masquer)'!$A$10,Tableau1[[#This Row],[Période de fin *]],"")</f>
        <v/>
      </c>
      <c r="AE472" s="78" t="str">
        <f>IF(Tableau1[[#This Row],[Type de réponse]]='Paramètre (masquer)'!$A$10,Tableau1[[#This Row],[Nuit
LU/MA]],"")</f>
        <v/>
      </c>
      <c r="AF472" s="78" t="str">
        <f>IF(Tableau1[[#This Row],[Type de réponse]]='Paramètre (masquer)'!$A$10,Tableau1[[#This Row],[Nuit
MA/ME]],"")</f>
        <v/>
      </c>
      <c r="AG472" s="78" t="str">
        <f>IF(Tableau1[[#This Row],[Type de réponse]]='Paramètre (masquer)'!$A$10,Tableau1[[#This Row],[Nuit
ME/JE]],"")</f>
        <v/>
      </c>
      <c r="AH472" s="78" t="str">
        <f>IF(Tableau1[[#This Row],[Type de réponse]]='Paramètre (masquer)'!$A$10,Tableau1[[#This Row],[Nuit JE/VE]],"")</f>
        <v/>
      </c>
      <c r="AI472" s="78" t="str">
        <f>IF(Tableau1[[#This Row],[Type de réponse]]='Paramètre (masquer)'!$A$10,Tableau1[[#This Row],[Nuit
VE/SA]],"")</f>
        <v/>
      </c>
      <c r="AJ472" s="78" t="str">
        <f>IF(Tableau1[[#This Row],[Type de réponse]]='Paramètre (masquer)'!$A$10,Tableau1[[#This Row],[Nuit
SA/DI]],"")</f>
        <v/>
      </c>
      <c r="AK472" s="78" t="str">
        <f>IF(Tableau1[[#This Row],[Type de réponse]]='Paramètre (masquer)'!$A$10,Tableau1[[#This Row],[Nuit
DI/LU]],"")</f>
        <v/>
      </c>
      <c r="AL472" s="76" t="str">
        <f>IF(Tableau1[[#This Row],[Nuit
LU /MA]]="Oui",0,IF(Tableau1[[#This Row],[Nuit
LU /MA]]="Non",1,""))</f>
        <v/>
      </c>
      <c r="AM472" s="76" t="str">
        <f>IF(Tableau1[[#This Row],[Nuit
MA/ ME]]="Oui",0,IF(Tableau1[[#This Row],[Nuit
MA/ ME]]="Non",1,""))</f>
        <v/>
      </c>
      <c r="AN472" s="76" t="str">
        <f>IF(Tableau1[[#This Row],[Nuit
ME/ JE]]="Oui",0,IF(Tableau1[[#This Row],[Nuit
ME/ JE]]="Non",1,""))</f>
        <v/>
      </c>
      <c r="AO472" s="76" t="str">
        <f>IF(Tableau1[[#This Row],[Nuit JE/ VE]]="Oui",0,IF(Tableau1[[#This Row],[Nuit JE/ VE]]="Non",1,""))</f>
        <v/>
      </c>
      <c r="AP472" s="76" t="str">
        <f>IF(Tableau1[[#This Row],[Nuit
VE/ SA]]="Oui",0,IF(Tableau1[[#This Row],[Nuit
VE/ SA]]="Non",1,""))</f>
        <v/>
      </c>
      <c r="AQ472" s="76" t="str">
        <f>IF(Tableau1[[#This Row],[Nuit
SA/ DI]]="Oui",0,IF(Tableau1[[#This Row],[Nuit
SA/ DI]]="Non",1,""))</f>
        <v/>
      </c>
      <c r="AR472" s="76" t="str">
        <f>IF(Tableau1[[#This Row],[Nuit
DI/ LU]]="Oui",0,IF(Tableau1[[#This Row],[Nuit
DI/ LU]]="Non",1,""))</f>
        <v/>
      </c>
      <c r="AS472" s="76" t="str">
        <f>IF(Tableau1[[#This Row],[Type de réponse]]='Paramètre (masquer)'!$A$10,Tableau1[[#This Row],[FE]],"")</f>
        <v/>
      </c>
      <c r="AT472" s="76" t="str">
        <f>_xlfn.CONCAT(Tableau1[[#This Row],[LUN]:[DIM]])</f>
        <v/>
      </c>
      <c r="AU472" s="79"/>
      <c r="AV4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2" s="76" t="e">
        <f>Tableau1[[#This Row],[Nbre de nuits sur la période]]*Tableau1[[#This Row],[Nombre de train accédant / nuit *]]</f>
        <v>#VALUE!</v>
      </c>
      <c r="AY472" s="76" t="e">
        <f>Tableau1[[#This Row],[Uo voies - nuit]]*((59*400/1000)+5)</f>
        <v>#VALUE!</v>
      </c>
    </row>
    <row r="473" spans="1:51" ht="15.75">
      <c r="A473" s="51">
        <f t="shared" si="23"/>
        <v>460</v>
      </c>
      <c r="B473" s="85"/>
      <c r="C473" s="52" t="str">
        <f>IFERROR(VLOOKUP(Tableau1[[#This Row],[Site *
Un fichier Excel par DT]],Tableau7[[#All],[Nom de la gare]:[EIC]],5,FALSE),"")</f>
        <v/>
      </c>
      <c r="D473" s="77"/>
      <c r="E473" s="74"/>
      <c r="F473" s="74"/>
      <c r="G473" s="76"/>
      <c r="H473" s="72" t="str">
        <f>IF(Tableau1[[#This Row],[Régime d''utilisation (Quotidien ? Oui ou Non)]]="Oui","Oui","Non")</f>
        <v>Non</v>
      </c>
      <c r="I473" s="72" t="str">
        <f>IF(Tableau1[[#This Row],[Régime d''utilisation (Quotidien ? Oui ou Non)]]="Oui","Oui","Non")</f>
        <v>Non</v>
      </c>
      <c r="J473" s="72" t="str">
        <f>IF(Tableau1[[#This Row],[Régime d''utilisation (Quotidien ? Oui ou Non)]]="Oui","Oui","Non")</f>
        <v>Non</v>
      </c>
      <c r="K473" s="72" t="str">
        <f>IF(Tableau1[[#This Row],[Régime d''utilisation (Quotidien ? Oui ou Non)]]="Oui","Oui","Non")</f>
        <v>Non</v>
      </c>
      <c r="L473" s="72" t="str">
        <f>IF(Tableau1[[#This Row],[Régime d''utilisation (Quotidien ? Oui ou Non)]]="Oui","Oui","Non")</f>
        <v>Non</v>
      </c>
      <c r="M473" s="72" t="str">
        <f>IF(Tableau1[[#This Row],[Régime d''utilisation (Quotidien ? Oui ou Non)]]="Oui","Oui","Non")</f>
        <v>Non</v>
      </c>
      <c r="N473" s="72" t="str">
        <f>IF(Tableau1[[#This Row],[Régime d''utilisation (Quotidien ? Oui ou Non)]]="Oui","Oui","Non")</f>
        <v>Non</v>
      </c>
      <c r="O473" s="72" t="str">
        <f>IF(Tableau1[[#This Row],[Régime d''utilisation (Quotidien ? Oui ou Non)]]="Oui","Oui","Non")</f>
        <v>Non</v>
      </c>
      <c r="P473" s="76"/>
      <c r="Q473" s="76"/>
      <c r="R473" s="76"/>
      <c r="S473" s="52" t="str">
        <f t="shared" si="21"/>
        <v>Compris entre 00h00 et 5h00</v>
      </c>
      <c r="T473" s="76"/>
      <c r="U473" s="53" t="str">
        <f t="shared" si="22"/>
        <v>Voyageur</v>
      </c>
      <c r="V473" s="76"/>
      <c r="W473" s="76"/>
      <c r="X473" s="76"/>
      <c r="Y473" s="76"/>
      <c r="Z473" s="76"/>
      <c r="AA473" s="76"/>
      <c r="AB473" s="53">
        <f>400</f>
        <v>400</v>
      </c>
      <c r="AC473" s="78" t="str">
        <f>IF(Tableau1[[#This Row],[Type de réponse]]='Paramètre (masquer)'!$A$10,Tableau1[[#This Row],[Période de début *]],"")</f>
        <v/>
      </c>
      <c r="AD473" s="78" t="str">
        <f>IF(Tableau1[[#This Row],[Type de réponse]]='Paramètre (masquer)'!$A$10,Tableau1[[#This Row],[Période de fin *]],"")</f>
        <v/>
      </c>
      <c r="AE473" s="78" t="str">
        <f>IF(Tableau1[[#This Row],[Type de réponse]]='Paramètre (masquer)'!$A$10,Tableau1[[#This Row],[Nuit
LU/MA]],"")</f>
        <v/>
      </c>
      <c r="AF473" s="78" t="str">
        <f>IF(Tableau1[[#This Row],[Type de réponse]]='Paramètre (masquer)'!$A$10,Tableau1[[#This Row],[Nuit
MA/ME]],"")</f>
        <v/>
      </c>
      <c r="AG473" s="78" t="str">
        <f>IF(Tableau1[[#This Row],[Type de réponse]]='Paramètre (masquer)'!$A$10,Tableau1[[#This Row],[Nuit
ME/JE]],"")</f>
        <v/>
      </c>
      <c r="AH473" s="78" t="str">
        <f>IF(Tableau1[[#This Row],[Type de réponse]]='Paramètre (masquer)'!$A$10,Tableau1[[#This Row],[Nuit JE/VE]],"")</f>
        <v/>
      </c>
      <c r="AI473" s="78" t="str">
        <f>IF(Tableau1[[#This Row],[Type de réponse]]='Paramètre (masquer)'!$A$10,Tableau1[[#This Row],[Nuit
VE/SA]],"")</f>
        <v/>
      </c>
      <c r="AJ473" s="78" t="str">
        <f>IF(Tableau1[[#This Row],[Type de réponse]]='Paramètre (masquer)'!$A$10,Tableau1[[#This Row],[Nuit
SA/DI]],"")</f>
        <v/>
      </c>
      <c r="AK473" s="78" t="str">
        <f>IF(Tableau1[[#This Row],[Type de réponse]]='Paramètre (masquer)'!$A$10,Tableau1[[#This Row],[Nuit
DI/LU]],"")</f>
        <v/>
      </c>
      <c r="AL473" s="76" t="str">
        <f>IF(Tableau1[[#This Row],[Nuit
LU /MA]]="Oui",0,IF(Tableau1[[#This Row],[Nuit
LU /MA]]="Non",1,""))</f>
        <v/>
      </c>
      <c r="AM473" s="76" t="str">
        <f>IF(Tableau1[[#This Row],[Nuit
MA/ ME]]="Oui",0,IF(Tableau1[[#This Row],[Nuit
MA/ ME]]="Non",1,""))</f>
        <v/>
      </c>
      <c r="AN473" s="76" t="str">
        <f>IF(Tableau1[[#This Row],[Nuit
ME/ JE]]="Oui",0,IF(Tableau1[[#This Row],[Nuit
ME/ JE]]="Non",1,""))</f>
        <v/>
      </c>
      <c r="AO473" s="76" t="str">
        <f>IF(Tableau1[[#This Row],[Nuit JE/ VE]]="Oui",0,IF(Tableau1[[#This Row],[Nuit JE/ VE]]="Non",1,""))</f>
        <v/>
      </c>
      <c r="AP473" s="76" t="str">
        <f>IF(Tableau1[[#This Row],[Nuit
VE/ SA]]="Oui",0,IF(Tableau1[[#This Row],[Nuit
VE/ SA]]="Non",1,""))</f>
        <v/>
      </c>
      <c r="AQ473" s="76" t="str">
        <f>IF(Tableau1[[#This Row],[Nuit
SA/ DI]]="Oui",0,IF(Tableau1[[#This Row],[Nuit
SA/ DI]]="Non",1,""))</f>
        <v/>
      </c>
      <c r="AR473" s="76" t="str">
        <f>IF(Tableau1[[#This Row],[Nuit
DI/ LU]]="Oui",0,IF(Tableau1[[#This Row],[Nuit
DI/ LU]]="Non",1,""))</f>
        <v/>
      </c>
      <c r="AS473" s="76" t="str">
        <f>IF(Tableau1[[#This Row],[Type de réponse]]='Paramètre (masquer)'!$A$10,Tableau1[[#This Row],[FE]],"")</f>
        <v/>
      </c>
      <c r="AT473" s="76" t="str">
        <f>_xlfn.CONCAT(Tableau1[[#This Row],[LUN]:[DIM]])</f>
        <v/>
      </c>
      <c r="AU473" s="79"/>
      <c r="AV4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3" s="76" t="e">
        <f>Tableau1[[#This Row],[Nbre de nuits sur la période]]*Tableau1[[#This Row],[Nombre de train accédant / nuit *]]</f>
        <v>#VALUE!</v>
      </c>
      <c r="AY473" s="76" t="e">
        <f>Tableau1[[#This Row],[Uo voies - nuit]]*((59*400/1000)+5)</f>
        <v>#VALUE!</v>
      </c>
    </row>
    <row r="474" spans="1:51" ht="15.75">
      <c r="A474" s="51">
        <f t="shared" si="23"/>
        <v>461</v>
      </c>
      <c r="B474" s="85"/>
      <c r="C474" s="52" t="str">
        <f>IFERROR(VLOOKUP(Tableau1[[#This Row],[Site *
Un fichier Excel par DT]],Tableau7[[#All],[Nom de la gare]:[EIC]],5,FALSE),"")</f>
        <v/>
      </c>
      <c r="D474" s="77"/>
      <c r="E474" s="74"/>
      <c r="F474" s="74"/>
      <c r="G474" s="76"/>
      <c r="H474" s="72" t="str">
        <f>IF(Tableau1[[#This Row],[Régime d''utilisation (Quotidien ? Oui ou Non)]]="Oui","Oui","Non")</f>
        <v>Non</v>
      </c>
      <c r="I474" s="72" t="str">
        <f>IF(Tableau1[[#This Row],[Régime d''utilisation (Quotidien ? Oui ou Non)]]="Oui","Oui","Non")</f>
        <v>Non</v>
      </c>
      <c r="J474" s="72" t="str">
        <f>IF(Tableau1[[#This Row],[Régime d''utilisation (Quotidien ? Oui ou Non)]]="Oui","Oui","Non")</f>
        <v>Non</v>
      </c>
      <c r="K474" s="72" t="str">
        <f>IF(Tableau1[[#This Row],[Régime d''utilisation (Quotidien ? Oui ou Non)]]="Oui","Oui","Non")</f>
        <v>Non</v>
      </c>
      <c r="L474" s="72" t="str">
        <f>IF(Tableau1[[#This Row],[Régime d''utilisation (Quotidien ? Oui ou Non)]]="Oui","Oui","Non")</f>
        <v>Non</v>
      </c>
      <c r="M474" s="72" t="str">
        <f>IF(Tableau1[[#This Row],[Régime d''utilisation (Quotidien ? Oui ou Non)]]="Oui","Oui","Non")</f>
        <v>Non</v>
      </c>
      <c r="N474" s="72" t="str">
        <f>IF(Tableau1[[#This Row],[Régime d''utilisation (Quotidien ? Oui ou Non)]]="Oui","Oui","Non")</f>
        <v>Non</v>
      </c>
      <c r="O474" s="72" t="str">
        <f>IF(Tableau1[[#This Row],[Régime d''utilisation (Quotidien ? Oui ou Non)]]="Oui","Oui","Non")</f>
        <v>Non</v>
      </c>
      <c r="P474" s="76"/>
      <c r="Q474" s="76"/>
      <c r="R474" s="76"/>
      <c r="S474" s="52" t="str">
        <f t="shared" si="21"/>
        <v>Compris entre 00h00 et 5h00</v>
      </c>
      <c r="T474" s="76"/>
      <c r="U474" s="53" t="str">
        <f t="shared" si="22"/>
        <v>Voyageur</v>
      </c>
      <c r="V474" s="76"/>
      <c r="W474" s="76"/>
      <c r="X474" s="76"/>
      <c r="Y474" s="76"/>
      <c r="Z474" s="76"/>
      <c r="AA474" s="76"/>
      <c r="AB474" s="53">
        <f>400</f>
        <v>400</v>
      </c>
      <c r="AC474" s="78" t="str">
        <f>IF(Tableau1[[#This Row],[Type de réponse]]='Paramètre (masquer)'!$A$10,Tableau1[[#This Row],[Période de début *]],"")</f>
        <v/>
      </c>
      <c r="AD474" s="78" t="str">
        <f>IF(Tableau1[[#This Row],[Type de réponse]]='Paramètre (masquer)'!$A$10,Tableau1[[#This Row],[Période de fin *]],"")</f>
        <v/>
      </c>
      <c r="AE474" s="78" t="str">
        <f>IF(Tableau1[[#This Row],[Type de réponse]]='Paramètre (masquer)'!$A$10,Tableau1[[#This Row],[Nuit
LU/MA]],"")</f>
        <v/>
      </c>
      <c r="AF474" s="78" t="str">
        <f>IF(Tableau1[[#This Row],[Type de réponse]]='Paramètre (masquer)'!$A$10,Tableau1[[#This Row],[Nuit
MA/ME]],"")</f>
        <v/>
      </c>
      <c r="AG474" s="78" t="str">
        <f>IF(Tableau1[[#This Row],[Type de réponse]]='Paramètre (masquer)'!$A$10,Tableau1[[#This Row],[Nuit
ME/JE]],"")</f>
        <v/>
      </c>
      <c r="AH474" s="78" t="str">
        <f>IF(Tableau1[[#This Row],[Type de réponse]]='Paramètre (masquer)'!$A$10,Tableau1[[#This Row],[Nuit JE/VE]],"")</f>
        <v/>
      </c>
      <c r="AI474" s="78" t="str">
        <f>IF(Tableau1[[#This Row],[Type de réponse]]='Paramètre (masquer)'!$A$10,Tableau1[[#This Row],[Nuit
VE/SA]],"")</f>
        <v/>
      </c>
      <c r="AJ474" s="78" t="str">
        <f>IF(Tableau1[[#This Row],[Type de réponse]]='Paramètre (masquer)'!$A$10,Tableau1[[#This Row],[Nuit
SA/DI]],"")</f>
        <v/>
      </c>
      <c r="AK474" s="78" t="str">
        <f>IF(Tableau1[[#This Row],[Type de réponse]]='Paramètre (masquer)'!$A$10,Tableau1[[#This Row],[Nuit
DI/LU]],"")</f>
        <v/>
      </c>
      <c r="AL474" s="76" t="str">
        <f>IF(Tableau1[[#This Row],[Nuit
LU /MA]]="Oui",0,IF(Tableau1[[#This Row],[Nuit
LU /MA]]="Non",1,""))</f>
        <v/>
      </c>
      <c r="AM474" s="76" t="str">
        <f>IF(Tableau1[[#This Row],[Nuit
MA/ ME]]="Oui",0,IF(Tableau1[[#This Row],[Nuit
MA/ ME]]="Non",1,""))</f>
        <v/>
      </c>
      <c r="AN474" s="76" t="str">
        <f>IF(Tableau1[[#This Row],[Nuit
ME/ JE]]="Oui",0,IF(Tableau1[[#This Row],[Nuit
ME/ JE]]="Non",1,""))</f>
        <v/>
      </c>
      <c r="AO474" s="76" t="str">
        <f>IF(Tableau1[[#This Row],[Nuit JE/ VE]]="Oui",0,IF(Tableau1[[#This Row],[Nuit JE/ VE]]="Non",1,""))</f>
        <v/>
      </c>
      <c r="AP474" s="76" t="str">
        <f>IF(Tableau1[[#This Row],[Nuit
VE/ SA]]="Oui",0,IF(Tableau1[[#This Row],[Nuit
VE/ SA]]="Non",1,""))</f>
        <v/>
      </c>
      <c r="AQ474" s="76" t="str">
        <f>IF(Tableau1[[#This Row],[Nuit
SA/ DI]]="Oui",0,IF(Tableau1[[#This Row],[Nuit
SA/ DI]]="Non",1,""))</f>
        <v/>
      </c>
      <c r="AR474" s="76" t="str">
        <f>IF(Tableau1[[#This Row],[Nuit
DI/ LU]]="Oui",0,IF(Tableau1[[#This Row],[Nuit
DI/ LU]]="Non",1,""))</f>
        <v/>
      </c>
      <c r="AS474" s="76" t="str">
        <f>IF(Tableau1[[#This Row],[Type de réponse]]='Paramètre (masquer)'!$A$10,Tableau1[[#This Row],[FE]],"")</f>
        <v/>
      </c>
      <c r="AT474" s="76" t="str">
        <f>_xlfn.CONCAT(Tableau1[[#This Row],[LUN]:[DIM]])</f>
        <v/>
      </c>
      <c r="AU474" s="79"/>
      <c r="AV4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4" s="76" t="e">
        <f>Tableau1[[#This Row],[Nbre de nuits sur la période]]*Tableau1[[#This Row],[Nombre de train accédant / nuit *]]</f>
        <v>#VALUE!</v>
      </c>
      <c r="AY474" s="76" t="e">
        <f>Tableau1[[#This Row],[Uo voies - nuit]]*((59*400/1000)+5)</f>
        <v>#VALUE!</v>
      </c>
    </row>
    <row r="475" spans="1:51" ht="15.75">
      <c r="A475" s="51">
        <f t="shared" si="23"/>
        <v>462</v>
      </c>
      <c r="B475" s="85"/>
      <c r="C475" s="52" t="str">
        <f>IFERROR(VLOOKUP(Tableau1[[#This Row],[Site *
Un fichier Excel par DT]],Tableau7[[#All],[Nom de la gare]:[EIC]],5,FALSE),"")</f>
        <v/>
      </c>
      <c r="D475" s="77"/>
      <c r="E475" s="74"/>
      <c r="F475" s="74"/>
      <c r="G475" s="76"/>
      <c r="H475" s="72" t="str">
        <f>IF(Tableau1[[#This Row],[Régime d''utilisation (Quotidien ? Oui ou Non)]]="Oui","Oui","Non")</f>
        <v>Non</v>
      </c>
      <c r="I475" s="72" t="str">
        <f>IF(Tableau1[[#This Row],[Régime d''utilisation (Quotidien ? Oui ou Non)]]="Oui","Oui","Non")</f>
        <v>Non</v>
      </c>
      <c r="J475" s="72" t="str">
        <f>IF(Tableau1[[#This Row],[Régime d''utilisation (Quotidien ? Oui ou Non)]]="Oui","Oui","Non")</f>
        <v>Non</v>
      </c>
      <c r="K475" s="72" t="str">
        <f>IF(Tableau1[[#This Row],[Régime d''utilisation (Quotidien ? Oui ou Non)]]="Oui","Oui","Non")</f>
        <v>Non</v>
      </c>
      <c r="L475" s="72" t="str">
        <f>IF(Tableau1[[#This Row],[Régime d''utilisation (Quotidien ? Oui ou Non)]]="Oui","Oui","Non")</f>
        <v>Non</v>
      </c>
      <c r="M475" s="72" t="str">
        <f>IF(Tableau1[[#This Row],[Régime d''utilisation (Quotidien ? Oui ou Non)]]="Oui","Oui","Non")</f>
        <v>Non</v>
      </c>
      <c r="N475" s="72" t="str">
        <f>IF(Tableau1[[#This Row],[Régime d''utilisation (Quotidien ? Oui ou Non)]]="Oui","Oui","Non")</f>
        <v>Non</v>
      </c>
      <c r="O475" s="72" t="str">
        <f>IF(Tableau1[[#This Row],[Régime d''utilisation (Quotidien ? Oui ou Non)]]="Oui","Oui","Non")</f>
        <v>Non</v>
      </c>
      <c r="P475" s="76"/>
      <c r="Q475" s="76"/>
      <c r="R475" s="76"/>
      <c r="S475" s="52" t="str">
        <f t="shared" si="21"/>
        <v>Compris entre 00h00 et 5h00</v>
      </c>
      <c r="T475" s="76"/>
      <c r="U475" s="53" t="str">
        <f t="shared" si="22"/>
        <v>Voyageur</v>
      </c>
      <c r="V475" s="76"/>
      <c r="W475" s="76"/>
      <c r="X475" s="76"/>
      <c r="Y475" s="76"/>
      <c r="Z475" s="76"/>
      <c r="AA475" s="76"/>
      <c r="AB475" s="53">
        <f>400</f>
        <v>400</v>
      </c>
      <c r="AC475" s="78" t="str">
        <f>IF(Tableau1[[#This Row],[Type de réponse]]='Paramètre (masquer)'!$A$10,Tableau1[[#This Row],[Période de début *]],"")</f>
        <v/>
      </c>
      <c r="AD475" s="78" t="str">
        <f>IF(Tableau1[[#This Row],[Type de réponse]]='Paramètre (masquer)'!$A$10,Tableau1[[#This Row],[Période de fin *]],"")</f>
        <v/>
      </c>
      <c r="AE475" s="78" t="str">
        <f>IF(Tableau1[[#This Row],[Type de réponse]]='Paramètre (masquer)'!$A$10,Tableau1[[#This Row],[Nuit
LU/MA]],"")</f>
        <v/>
      </c>
      <c r="AF475" s="78" t="str">
        <f>IF(Tableau1[[#This Row],[Type de réponse]]='Paramètre (masquer)'!$A$10,Tableau1[[#This Row],[Nuit
MA/ME]],"")</f>
        <v/>
      </c>
      <c r="AG475" s="78" t="str">
        <f>IF(Tableau1[[#This Row],[Type de réponse]]='Paramètre (masquer)'!$A$10,Tableau1[[#This Row],[Nuit
ME/JE]],"")</f>
        <v/>
      </c>
      <c r="AH475" s="78" t="str">
        <f>IF(Tableau1[[#This Row],[Type de réponse]]='Paramètre (masquer)'!$A$10,Tableau1[[#This Row],[Nuit JE/VE]],"")</f>
        <v/>
      </c>
      <c r="AI475" s="78" t="str">
        <f>IF(Tableau1[[#This Row],[Type de réponse]]='Paramètre (masquer)'!$A$10,Tableau1[[#This Row],[Nuit
VE/SA]],"")</f>
        <v/>
      </c>
      <c r="AJ475" s="78" t="str">
        <f>IF(Tableau1[[#This Row],[Type de réponse]]='Paramètre (masquer)'!$A$10,Tableau1[[#This Row],[Nuit
SA/DI]],"")</f>
        <v/>
      </c>
      <c r="AK475" s="78" t="str">
        <f>IF(Tableau1[[#This Row],[Type de réponse]]='Paramètre (masquer)'!$A$10,Tableau1[[#This Row],[Nuit
DI/LU]],"")</f>
        <v/>
      </c>
      <c r="AL475" s="76" t="str">
        <f>IF(Tableau1[[#This Row],[Nuit
LU /MA]]="Oui",0,IF(Tableau1[[#This Row],[Nuit
LU /MA]]="Non",1,""))</f>
        <v/>
      </c>
      <c r="AM475" s="76" t="str">
        <f>IF(Tableau1[[#This Row],[Nuit
MA/ ME]]="Oui",0,IF(Tableau1[[#This Row],[Nuit
MA/ ME]]="Non",1,""))</f>
        <v/>
      </c>
      <c r="AN475" s="76" t="str">
        <f>IF(Tableau1[[#This Row],[Nuit
ME/ JE]]="Oui",0,IF(Tableau1[[#This Row],[Nuit
ME/ JE]]="Non",1,""))</f>
        <v/>
      </c>
      <c r="AO475" s="76" t="str">
        <f>IF(Tableau1[[#This Row],[Nuit JE/ VE]]="Oui",0,IF(Tableau1[[#This Row],[Nuit JE/ VE]]="Non",1,""))</f>
        <v/>
      </c>
      <c r="AP475" s="76" t="str">
        <f>IF(Tableau1[[#This Row],[Nuit
VE/ SA]]="Oui",0,IF(Tableau1[[#This Row],[Nuit
VE/ SA]]="Non",1,""))</f>
        <v/>
      </c>
      <c r="AQ475" s="76" t="str">
        <f>IF(Tableau1[[#This Row],[Nuit
SA/ DI]]="Oui",0,IF(Tableau1[[#This Row],[Nuit
SA/ DI]]="Non",1,""))</f>
        <v/>
      </c>
      <c r="AR475" s="76" t="str">
        <f>IF(Tableau1[[#This Row],[Nuit
DI/ LU]]="Oui",0,IF(Tableau1[[#This Row],[Nuit
DI/ LU]]="Non",1,""))</f>
        <v/>
      </c>
      <c r="AS475" s="76" t="str">
        <f>IF(Tableau1[[#This Row],[Type de réponse]]='Paramètre (masquer)'!$A$10,Tableau1[[#This Row],[FE]],"")</f>
        <v/>
      </c>
      <c r="AT475" s="76" t="str">
        <f>_xlfn.CONCAT(Tableau1[[#This Row],[LUN]:[DIM]])</f>
        <v/>
      </c>
      <c r="AU475" s="79"/>
      <c r="AV4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5" s="76" t="e">
        <f>Tableau1[[#This Row],[Nbre de nuits sur la période]]*Tableau1[[#This Row],[Nombre de train accédant / nuit *]]</f>
        <v>#VALUE!</v>
      </c>
      <c r="AY475" s="76" t="e">
        <f>Tableau1[[#This Row],[Uo voies - nuit]]*((59*400/1000)+5)</f>
        <v>#VALUE!</v>
      </c>
    </row>
    <row r="476" spans="1:51" ht="15.75">
      <c r="A476" s="51">
        <f t="shared" si="23"/>
        <v>463</v>
      </c>
      <c r="B476" s="85"/>
      <c r="C476" s="52" t="str">
        <f>IFERROR(VLOOKUP(Tableau1[[#This Row],[Site *
Un fichier Excel par DT]],Tableau7[[#All],[Nom de la gare]:[EIC]],5,FALSE),"")</f>
        <v/>
      </c>
      <c r="D476" s="77"/>
      <c r="E476" s="74"/>
      <c r="F476" s="74"/>
      <c r="G476" s="76"/>
      <c r="H476" s="72" t="str">
        <f>IF(Tableau1[[#This Row],[Régime d''utilisation (Quotidien ? Oui ou Non)]]="Oui","Oui","Non")</f>
        <v>Non</v>
      </c>
      <c r="I476" s="72" t="str">
        <f>IF(Tableau1[[#This Row],[Régime d''utilisation (Quotidien ? Oui ou Non)]]="Oui","Oui","Non")</f>
        <v>Non</v>
      </c>
      <c r="J476" s="72" t="str">
        <f>IF(Tableau1[[#This Row],[Régime d''utilisation (Quotidien ? Oui ou Non)]]="Oui","Oui","Non")</f>
        <v>Non</v>
      </c>
      <c r="K476" s="72" t="str">
        <f>IF(Tableau1[[#This Row],[Régime d''utilisation (Quotidien ? Oui ou Non)]]="Oui","Oui","Non")</f>
        <v>Non</v>
      </c>
      <c r="L476" s="72" t="str">
        <f>IF(Tableau1[[#This Row],[Régime d''utilisation (Quotidien ? Oui ou Non)]]="Oui","Oui","Non")</f>
        <v>Non</v>
      </c>
      <c r="M476" s="72" t="str">
        <f>IF(Tableau1[[#This Row],[Régime d''utilisation (Quotidien ? Oui ou Non)]]="Oui","Oui","Non")</f>
        <v>Non</v>
      </c>
      <c r="N476" s="72" t="str">
        <f>IF(Tableau1[[#This Row],[Régime d''utilisation (Quotidien ? Oui ou Non)]]="Oui","Oui","Non")</f>
        <v>Non</v>
      </c>
      <c r="O476" s="72" t="str">
        <f>IF(Tableau1[[#This Row],[Régime d''utilisation (Quotidien ? Oui ou Non)]]="Oui","Oui","Non")</f>
        <v>Non</v>
      </c>
      <c r="P476" s="76"/>
      <c r="Q476" s="76"/>
      <c r="R476" s="76"/>
      <c r="S476" s="52" t="str">
        <f t="shared" si="21"/>
        <v>Compris entre 00h00 et 5h00</v>
      </c>
      <c r="T476" s="76"/>
      <c r="U476" s="53" t="str">
        <f t="shared" si="22"/>
        <v>Voyageur</v>
      </c>
      <c r="V476" s="76"/>
      <c r="W476" s="76"/>
      <c r="X476" s="76"/>
      <c r="Y476" s="76"/>
      <c r="Z476" s="76"/>
      <c r="AA476" s="76"/>
      <c r="AB476" s="53">
        <f>400</f>
        <v>400</v>
      </c>
      <c r="AC476" s="78" t="str">
        <f>IF(Tableau1[[#This Row],[Type de réponse]]='Paramètre (masquer)'!$A$10,Tableau1[[#This Row],[Période de début *]],"")</f>
        <v/>
      </c>
      <c r="AD476" s="78" t="str">
        <f>IF(Tableau1[[#This Row],[Type de réponse]]='Paramètre (masquer)'!$A$10,Tableau1[[#This Row],[Période de fin *]],"")</f>
        <v/>
      </c>
      <c r="AE476" s="78" t="str">
        <f>IF(Tableau1[[#This Row],[Type de réponse]]='Paramètre (masquer)'!$A$10,Tableau1[[#This Row],[Nuit
LU/MA]],"")</f>
        <v/>
      </c>
      <c r="AF476" s="78" t="str">
        <f>IF(Tableau1[[#This Row],[Type de réponse]]='Paramètre (masquer)'!$A$10,Tableau1[[#This Row],[Nuit
MA/ME]],"")</f>
        <v/>
      </c>
      <c r="AG476" s="78" t="str">
        <f>IF(Tableau1[[#This Row],[Type de réponse]]='Paramètre (masquer)'!$A$10,Tableau1[[#This Row],[Nuit
ME/JE]],"")</f>
        <v/>
      </c>
      <c r="AH476" s="78" t="str">
        <f>IF(Tableau1[[#This Row],[Type de réponse]]='Paramètre (masquer)'!$A$10,Tableau1[[#This Row],[Nuit JE/VE]],"")</f>
        <v/>
      </c>
      <c r="AI476" s="78" t="str">
        <f>IF(Tableau1[[#This Row],[Type de réponse]]='Paramètre (masquer)'!$A$10,Tableau1[[#This Row],[Nuit
VE/SA]],"")</f>
        <v/>
      </c>
      <c r="AJ476" s="78" t="str">
        <f>IF(Tableau1[[#This Row],[Type de réponse]]='Paramètre (masquer)'!$A$10,Tableau1[[#This Row],[Nuit
SA/DI]],"")</f>
        <v/>
      </c>
      <c r="AK476" s="78" t="str">
        <f>IF(Tableau1[[#This Row],[Type de réponse]]='Paramètre (masquer)'!$A$10,Tableau1[[#This Row],[Nuit
DI/LU]],"")</f>
        <v/>
      </c>
      <c r="AL476" s="76" t="str">
        <f>IF(Tableau1[[#This Row],[Nuit
LU /MA]]="Oui",0,IF(Tableau1[[#This Row],[Nuit
LU /MA]]="Non",1,""))</f>
        <v/>
      </c>
      <c r="AM476" s="76" t="str">
        <f>IF(Tableau1[[#This Row],[Nuit
MA/ ME]]="Oui",0,IF(Tableau1[[#This Row],[Nuit
MA/ ME]]="Non",1,""))</f>
        <v/>
      </c>
      <c r="AN476" s="76" t="str">
        <f>IF(Tableau1[[#This Row],[Nuit
ME/ JE]]="Oui",0,IF(Tableau1[[#This Row],[Nuit
ME/ JE]]="Non",1,""))</f>
        <v/>
      </c>
      <c r="AO476" s="76" t="str">
        <f>IF(Tableau1[[#This Row],[Nuit JE/ VE]]="Oui",0,IF(Tableau1[[#This Row],[Nuit JE/ VE]]="Non",1,""))</f>
        <v/>
      </c>
      <c r="AP476" s="76" t="str">
        <f>IF(Tableau1[[#This Row],[Nuit
VE/ SA]]="Oui",0,IF(Tableau1[[#This Row],[Nuit
VE/ SA]]="Non",1,""))</f>
        <v/>
      </c>
      <c r="AQ476" s="76" t="str">
        <f>IF(Tableau1[[#This Row],[Nuit
SA/ DI]]="Oui",0,IF(Tableau1[[#This Row],[Nuit
SA/ DI]]="Non",1,""))</f>
        <v/>
      </c>
      <c r="AR476" s="76" t="str">
        <f>IF(Tableau1[[#This Row],[Nuit
DI/ LU]]="Oui",0,IF(Tableau1[[#This Row],[Nuit
DI/ LU]]="Non",1,""))</f>
        <v/>
      </c>
      <c r="AS476" s="76" t="str">
        <f>IF(Tableau1[[#This Row],[Type de réponse]]='Paramètre (masquer)'!$A$10,Tableau1[[#This Row],[FE]],"")</f>
        <v/>
      </c>
      <c r="AT476" s="76" t="str">
        <f>_xlfn.CONCAT(Tableau1[[#This Row],[LUN]:[DIM]])</f>
        <v/>
      </c>
      <c r="AU476" s="79"/>
      <c r="AV4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6" s="76" t="e">
        <f>Tableau1[[#This Row],[Nbre de nuits sur la période]]*Tableau1[[#This Row],[Nombre de train accédant / nuit *]]</f>
        <v>#VALUE!</v>
      </c>
      <c r="AY476" s="76" t="e">
        <f>Tableau1[[#This Row],[Uo voies - nuit]]*((59*400/1000)+5)</f>
        <v>#VALUE!</v>
      </c>
    </row>
    <row r="477" spans="1:51" ht="15.75">
      <c r="A477" s="51">
        <f t="shared" si="23"/>
        <v>464</v>
      </c>
      <c r="B477" s="85"/>
      <c r="C477" s="52" t="str">
        <f>IFERROR(VLOOKUP(Tableau1[[#This Row],[Site *
Un fichier Excel par DT]],Tableau7[[#All],[Nom de la gare]:[EIC]],5,FALSE),"")</f>
        <v/>
      </c>
      <c r="D477" s="77"/>
      <c r="E477" s="74"/>
      <c r="F477" s="74"/>
      <c r="G477" s="76"/>
      <c r="H477" s="72" t="str">
        <f>IF(Tableau1[[#This Row],[Régime d''utilisation (Quotidien ? Oui ou Non)]]="Oui","Oui","Non")</f>
        <v>Non</v>
      </c>
      <c r="I477" s="72" t="str">
        <f>IF(Tableau1[[#This Row],[Régime d''utilisation (Quotidien ? Oui ou Non)]]="Oui","Oui","Non")</f>
        <v>Non</v>
      </c>
      <c r="J477" s="72" t="str">
        <f>IF(Tableau1[[#This Row],[Régime d''utilisation (Quotidien ? Oui ou Non)]]="Oui","Oui","Non")</f>
        <v>Non</v>
      </c>
      <c r="K477" s="72" t="str">
        <f>IF(Tableau1[[#This Row],[Régime d''utilisation (Quotidien ? Oui ou Non)]]="Oui","Oui","Non")</f>
        <v>Non</v>
      </c>
      <c r="L477" s="72" t="str">
        <f>IF(Tableau1[[#This Row],[Régime d''utilisation (Quotidien ? Oui ou Non)]]="Oui","Oui","Non")</f>
        <v>Non</v>
      </c>
      <c r="M477" s="72" t="str">
        <f>IF(Tableau1[[#This Row],[Régime d''utilisation (Quotidien ? Oui ou Non)]]="Oui","Oui","Non")</f>
        <v>Non</v>
      </c>
      <c r="N477" s="72" t="str">
        <f>IF(Tableau1[[#This Row],[Régime d''utilisation (Quotidien ? Oui ou Non)]]="Oui","Oui","Non")</f>
        <v>Non</v>
      </c>
      <c r="O477" s="72" t="str">
        <f>IF(Tableau1[[#This Row],[Régime d''utilisation (Quotidien ? Oui ou Non)]]="Oui","Oui","Non")</f>
        <v>Non</v>
      </c>
      <c r="P477" s="76"/>
      <c r="Q477" s="76"/>
      <c r="R477" s="76"/>
      <c r="S477" s="52" t="str">
        <f t="shared" si="21"/>
        <v>Compris entre 00h00 et 5h00</v>
      </c>
      <c r="T477" s="76"/>
      <c r="U477" s="53" t="str">
        <f t="shared" si="22"/>
        <v>Voyageur</v>
      </c>
      <c r="V477" s="76"/>
      <c r="W477" s="76"/>
      <c r="X477" s="76"/>
      <c r="Y477" s="76"/>
      <c r="Z477" s="76"/>
      <c r="AA477" s="76"/>
      <c r="AB477" s="53">
        <f>400</f>
        <v>400</v>
      </c>
      <c r="AC477" s="78" t="str">
        <f>IF(Tableau1[[#This Row],[Type de réponse]]='Paramètre (masquer)'!$A$10,Tableau1[[#This Row],[Période de début *]],"")</f>
        <v/>
      </c>
      <c r="AD477" s="78" t="str">
        <f>IF(Tableau1[[#This Row],[Type de réponse]]='Paramètre (masquer)'!$A$10,Tableau1[[#This Row],[Période de fin *]],"")</f>
        <v/>
      </c>
      <c r="AE477" s="78" t="str">
        <f>IF(Tableau1[[#This Row],[Type de réponse]]='Paramètre (masquer)'!$A$10,Tableau1[[#This Row],[Nuit
LU/MA]],"")</f>
        <v/>
      </c>
      <c r="AF477" s="78" t="str">
        <f>IF(Tableau1[[#This Row],[Type de réponse]]='Paramètre (masquer)'!$A$10,Tableau1[[#This Row],[Nuit
MA/ME]],"")</f>
        <v/>
      </c>
      <c r="AG477" s="78" t="str">
        <f>IF(Tableau1[[#This Row],[Type de réponse]]='Paramètre (masquer)'!$A$10,Tableau1[[#This Row],[Nuit
ME/JE]],"")</f>
        <v/>
      </c>
      <c r="AH477" s="78" t="str">
        <f>IF(Tableau1[[#This Row],[Type de réponse]]='Paramètre (masquer)'!$A$10,Tableau1[[#This Row],[Nuit JE/VE]],"")</f>
        <v/>
      </c>
      <c r="AI477" s="78" t="str">
        <f>IF(Tableau1[[#This Row],[Type de réponse]]='Paramètre (masquer)'!$A$10,Tableau1[[#This Row],[Nuit
VE/SA]],"")</f>
        <v/>
      </c>
      <c r="AJ477" s="78" t="str">
        <f>IF(Tableau1[[#This Row],[Type de réponse]]='Paramètre (masquer)'!$A$10,Tableau1[[#This Row],[Nuit
SA/DI]],"")</f>
        <v/>
      </c>
      <c r="AK477" s="78" t="str">
        <f>IF(Tableau1[[#This Row],[Type de réponse]]='Paramètre (masquer)'!$A$10,Tableau1[[#This Row],[Nuit
DI/LU]],"")</f>
        <v/>
      </c>
      <c r="AL477" s="76" t="str">
        <f>IF(Tableau1[[#This Row],[Nuit
LU /MA]]="Oui",0,IF(Tableau1[[#This Row],[Nuit
LU /MA]]="Non",1,""))</f>
        <v/>
      </c>
      <c r="AM477" s="76" t="str">
        <f>IF(Tableau1[[#This Row],[Nuit
MA/ ME]]="Oui",0,IF(Tableau1[[#This Row],[Nuit
MA/ ME]]="Non",1,""))</f>
        <v/>
      </c>
      <c r="AN477" s="76" t="str">
        <f>IF(Tableau1[[#This Row],[Nuit
ME/ JE]]="Oui",0,IF(Tableau1[[#This Row],[Nuit
ME/ JE]]="Non",1,""))</f>
        <v/>
      </c>
      <c r="AO477" s="76" t="str">
        <f>IF(Tableau1[[#This Row],[Nuit JE/ VE]]="Oui",0,IF(Tableau1[[#This Row],[Nuit JE/ VE]]="Non",1,""))</f>
        <v/>
      </c>
      <c r="AP477" s="76" t="str">
        <f>IF(Tableau1[[#This Row],[Nuit
VE/ SA]]="Oui",0,IF(Tableau1[[#This Row],[Nuit
VE/ SA]]="Non",1,""))</f>
        <v/>
      </c>
      <c r="AQ477" s="76" t="str">
        <f>IF(Tableau1[[#This Row],[Nuit
SA/ DI]]="Oui",0,IF(Tableau1[[#This Row],[Nuit
SA/ DI]]="Non",1,""))</f>
        <v/>
      </c>
      <c r="AR477" s="76" t="str">
        <f>IF(Tableau1[[#This Row],[Nuit
DI/ LU]]="Oui",0,IF(Tableau1[[#This Row],[Nuit
DI/ LU]]="Non",1,""))</f>
        <v/>
      </c>
      <c r="AS477" s="76" t="str">
        <f>IF(Tableau1[[#This Row],[Type de réponse]]='Paramètre (masquer)'!$A$10,Tableau1[[#This Row],[FE]],"")</f>
        <v/>
      </c>
      <c r="AT477" s="76" t="str">
        <f>_xlfn.CONCAT(Tableau1[[#This Row],[LUN]:[DIM]])</f>
        <v/>
      </c>
      <c r="AU477" s="79"/>
      <c r="AV4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7" s="76" t="e">
        <f>Tableau1[[#This Row],[Nbre de nuits sur la période]]*Tableau1[[#This Row],[Nombre de train accédant / nuit *]]</f>
        <v>#VALUE!</v>
      </c>
      <c r="AY477" s="76" t="e">
        <f>Tableau1[[#This Row],[Uo voies - nuit]]*((59*400/1000)+5)</f>
        <v>#VALUE!</v>
      </c>
    </row>
    <row r="478" spans="1:51" ht="15.75">
      <c r="A478" s="51">
        <f t="shared" si="23"/>
        <v>465</v>
      </c>
      <c r="B478" s="85"/>
      <c r="C478" s="52" t="str">
        <f>IFERROR(VLOOKUP(Tableau1[[#This Row],[Site *
Un fichier Excel par DT]],Tableau7[[#All],[Nom de la gare]:[EIC]],5,FALSE),"")</f>
        <v/>
      </c>
      <c r="D478" s="77"/>
      <c r="E478" s="74"/>
      <c r="F478" s="74"/>
      <c r="G478" s="76"/>
      <c r="H478" s="72" t="str">
        <f>IF(Tableau1[[#This Row],[Régime d''utilisation (Quotidien ? Oui ou Non)]]="Oui","Oui","Non")</f>
        <v>Non</v>
      </c>
      <c r="I478" s="72" t="str">
        <f>IF(Tableau1[[#This Row],[Régime d''utilisation (Quotidien ? Oui ou Non)]]="Oui","Oui","Non")</f>
        <v>Non</v>
      </c>
      <c r="J478" s="72" t="str">
        <f>IF(Tableau1[[#This Row],[Régime d''utilisation (Quotidien ? Oui ou Non)]]="Oui","Oui","Non")</f>
        <v>Non</v>
      </c>
      <c r="K478" s="72" t="str">
        <f>IF(Tableau1[[#This Row],[Régime d''utilisation (Quotidien ? Oui ou Non)]]="Oui","Oui","Non")</f>
        <v>Non</v>
      </c>
      <c r="L478" s="72" t="str">
        <f>IF(Tableau1[[#This Row],[Régime d''utilisation (Quotidien ? Oui ou Non)]]="Oui","Oui","Non")</f>
        <v>Non</v>
      </c>
      <c r="M478" s="72" t="str">
        <f>IF(Tableau1[[#This Row],[Régime d''utilisation (Quotidien ? Oui ou Non)]]="Oui","Oui","Non")</f>
        <v>Non</v>
      </c>
      <c r="N478" s="72" t="str">
        <f>IF(Tableau1[[#This Row],[Régime d''utilisation (Quotidien ? Oui ou Non)]]="Oui","Oui","Non")</f>
        <v>Non</v>
      </c>
      <c r="O478" s="72" t="str">
        <f>IF(Tableau1[[#This Row],[Régime d''utilisation (Quotidien ? Oui ou Non)]]="Oui","Oui","Non")</f>
        <v>Non</v>
      </c>
      <c r="P478" s="76"/>
      <c r="Q478" s="76"/>
      <c r="R478" s="76"/>
      <c r="S478" s="52" t="str">
        <f t="shared" si="21"/>
        <v>Compris entre 00h00 et 5h00</v>
      </c>
      <c r="T478" s="76"/>
      <c r="U478" s="53" t="str">
        <f t="shared" si="22"/>
        <v>Voyageur</v>
      </c>
      <c r="V478" s="76"/>
      <c r="W478" s="76"/>
      <c r="X478" s="76"/>
      <c r="Y478" s="76"/>
      <c r="Z478" s="76"/>
      <c r="AA478" s="76"/>
      <c r="AB478" s="53">
        <f>400</f>
        <v>400</v>
      </c>
      <c r="AC478" s="78" t="str">
        <f>IF(Tableau1[[#This Row],[Type de réponse]]='Paramètre (masquer)'!$A$10,Tableau1[[#This Row],[Période de début *]],"")</f>
        <v/>
      </c>
      <c r="AD478" s="78" t="str">
        <f>IF(Tableau1[[#This Row],[Type de réponse]]='Paramètre (masquer)'!$A$10,Tableau1[[#This Row],[Période de fin *]],"")</f>
        <v/>
      </c>
      <c r="AE478" s="78" t="str">
        <f>IF(Tableau1[[#This Row],[Type de réponse]]='Paramètre (masquer)'!$A$10,Tableau1[[#This Row],[Nuit
LU/MA]],"")</f>
        <v/>
      </c>
      <c r="AF478" s="78" t="str">
        <f>IF(Tableau1[[#This Row],[Type de réponse]]='Paramètre (masquer)'!$A$10,Tableau1[[#This Row],[Nuit
MA/ME]],"")</f>
        <v/>
      </c>
      <c r="AG478" s="78" t="str">
        <f>IF(Tableau1[[#This Row],[Type de réponse]]='Paramètre (masquer)'!$A$10,Tableau1[[#This Row],[Nuit
ME/JE]],"")</f>
        <v/>
      </c>
      <c r="AH478" s="78" t="str">
        <f>IF(Tableau1[[#This Row],[Type de réponse]]='Paramètre (masquer)'!$A$10,Tableau1[[#This Row],[Nuit JE/VE]],"")</f>
        <v/>
      </c>
      <c r="AI478" s="78" t="str">
        <f>IF(Tableau1[[#This Row],[Type de réponse]]='Paramètre (masquer)'!$A$10,Tableau1[[#This Row],[Nuit
VE/SA]],"")</f>
        <v/>
      </c>
      <c r="AJ478" s="78" t="str">
        <f>IF(Tableau1[[#This Row],[Type de réponse]]='Paramètre (masquer)'!$A$10,Tableau1[[#This Row],[Nuit
SA/DI]],"")</f>
        <v/>
      </c>
      <c r="AK478" s="78" t="str">
        <f>IF(Tableau1[[#This Row],[Type de réponse]]='Paramètre (masquer)'!$A$10,Tableau1[[#This Row],[Nuit
DI/LU]],"")</f>
        <v/>
      </c>
      <c r="AL478" s="76" t="str">
        <f>IF(Tableau1[[#This Row],[Nuit
LU /MA]]="Oui",0,IF(Tableau1[[#This Row],[Nuit
LU /MA]]="Non",1,""))</f>
        <v/>
      </c>
      <c r="AM478" s="76" t="str">
        <f>IF(Tableau1[[#This Row],[Nuit
MA/ ME]]="Oui",0,IF(Tableau1[[#This Row],[Nuit
MA/ ME]]="Non",1,""))</f>
        <v/>
      </c>
      <c r="AN478" s="76" t="str">
        <f>IF(Tableau1[[#This Row],[Nuit
ME/ JE]]="Oui",0,IF(Tableau1[[#This Row],[Nuit
ME/ JE]]="Non",1,""))</f>
        <v/>
      </c>
      <c r="AO478" s="76" t="str">
        <f>IF(Tableau1[[#This Row],[Nuit JE/ VE]]="Oui",0,IF(Tableau1[[#This Row],[Nuit JE/ VE]]="Non",1,""))</f>
        <v/>
      </c>
      <c r="AP478" s="76" t="str">
        <f>IF(Tableau1[[#This Row],[Nuit
VE/ SA]]="Oui",0,IF(Tableau1[[#This Row],[Nuit
VE/ SA]]="Non",1,""))</f>
        <v/>
      </c>
      <c r="AQ478" s="76" t="str">
        <f>IF(Tableau1[[#This Row],[Nuit
SA/ DI]]="Oui",0,IF(Tableau1[[#This Row],[Nuit
SA/ DI]]="Non",1,""))</f>
        <v/>
      </c>
      <c r="AR478" s="76" t="str">
        <f>IF(Tableau1[[#This Row],[Nuit
DI/ LU]]="Oui",0,IF(Tableau1[[#This Row],[Nuit
DI/ LU]]="Non",1,""))</f>
        <v/>
      </c>
      <c r="AS478" s="76" t="str">
        <f>IF(Tableau1[[#This Row],[Type de réponse]]='Paramètre (masquer)'!$A$10,Tableau1[[#This Row],[FE]],"")</f>
        <v/>
      </c>
      <c r="AT478" s="76" t="str">
        <f>_xlfn.CONCAT(Tableau1[[#This Row],[LUN]:[DIM]])</f>
        <v/>
      </c>
      <c r="AU478" s="79"/>
      <c r="AV4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8" s="76" t="e">
        <f>Tableau1[[#This Row],[Nbre de nuits sur la période]]*Tableau1[[#This Row],[Nombre de train accédant / nuit *]]</f>
        <v>#VALUE!</v>
      </c>
      <c r="AY478" s="76" t="e">
        <f>Tableau1[[#This Row],[Uo voies - nuit]]*((59*400/1000)+5)</f>
        <v>#VALUE!</v>
      </c>
    </row>
    <row r="479" spans="1:51" ht="15.75">
      <c r="A479" s="51">
        <f t="shared" si="23"/>
        <v>466</v>
      </c>
      <c r="B479" s="85"/>
      <c r="C479" s="52" t="str">
        <f>IFERROR(VLOOKUP(Tableau1[[#This Row],[Site *
Un fichier Excel par DT]],Tableau7[[#All],[Nom de la gare]:[EIC]],5,FALSE),"")</f>
        <v/>
      </c>
      <c r="D479" s="77"/>
      <c r="E479" s="74"/>
      <c r="F479" s="74"/>
      <c r="G479" s="76"/>
      <c r="H479" s="72" t="str">
        <f>IF(Tableau1[[#This Row],[Régime d''utilisation (Quotidien ? Oui ou Non)]]="Oui","Oui","Non")</f>
        <v>Non</v>
      </c>
      <c r="I479" s="72" t="str">
        <f>IF(Tableau1[[#This Row],[Régime d''utilisation (Quotidien ? Oui ou Non)]]="Oui","Oui","Non")</f>
        <v>Non</v>
      </c>
      <c r="J479" s="72" t="str">
        <f>IF(Tableau1[[#This Row],[Régime d''utilisation (Quotidien ? Oui ou Non)]]="Oui","Oui","Non")</f>
        <v>Non</v>
      </c>
      <c r="K479" s="72" t="str">
        <f>IF(Tableau1[[#This Row],[Régime d''utilisation (Quotidien ? Oui ou Non)]]="Oui","Oui","Non")</f>
        <v>Non</v>
      </c>
      <c r="L479" s="72" t="str">
        <f>IF(Tableau1[[#This Row],[Régime d''utilisation (Quotidien ? Oui ou Non)]]="Oui","Oui","Non")</f>
        <v>Non</v>
      </c>
      <c r="M479" s="72" t="str">
        <f>IF(Tableau1[[#This Row],[Régime d''utilisation (Quotidien ? Oui ou Non)]]="Oui","Oui","Non")</f>
        <v>Non</v>
      </c>
      <c r="N479" s="72" t="str">
        <f>IF(Tableau1[[#This Row],[Régime d''utilisation (Quotidien ? Oui ou Non)]]="Oui","Oui","Non")</f>
        <v>Non</v>
      </c>
      <c r="O479" s="72" t="str">
        <f>IF(Tableau1[[#This Row],[Régime d''utilisation (Quotidien ? Oui ou Non)]]="Oui","Oui","Non")</f>
        <v>Non</v>
      </c>
      <c r="P479" s="76"/>
      <c r="Q479" s="76"/>
      <c r="R479" s="76"/>
      <c r="S479" s="52" t="str">
        <f t="shared" si="21"/>
        <v>Compris entre 00h00 et 5h00</v>
      </c>
      <c r="T479" s="76"/>
      <c r="U479" s="53" t="str">
        <f t="shared" si="22"/>
        <v>Voyageur</v>
      </c>
      <c r="V479" s="76"/>
      <c r="W479" s="76"/>
      <c r="X479" s="76"/>
      <c r="Y479" s="76"/>
      <c r="Z479" s="76"/>
      <c r="AA479" s="76"/>
      <c r="AB479" s="53">
        <f>400</f>
        <v>400</v>
      </c>
      <c r="AC479" s="78" t="str">
        <f>IF(Tableau1[[#This Row],[Type de réponse]]='Paramètre (masquer)'!$A$10,Tableau1[[#This Row],[Période de début *]],"")</f>
        <v/>
      </c>
      <c r="AD479" s="78" t="str">
        <f>IF(Tableau1[[#This Row],[Type de réponse]]='Paramètre (masquer)'!$A$10,Tableau1[[#This Row],[Période de fin *]],"")</f>
        <v/>
      </c>
      <c r="AE479" s="78" t="str">
        <f>IF(Tableau1[[#This Row],[Type de réponse]]='Paramètre (masquer)'!$A$10,Tableau1[[#This Row],[Nuit
LU/MA]],"")</f>
        <v/>
      </c>
      <c r="AF479" s="78" t="str">
        <f>IF(Tableau1[[#This Row],[Type de réponse]]='Paramètre (masquer)'!$A$10,Tableau1[[#This Row],[Nuit
MA/ME]],"")</f>
        <v/>
      </c>
      <c r="AG479" s="78" t="str">
        <f>IF(Tableau1[[#This Row],[Type de réponse]]='Paramètre (masquer)'!$A$10,Tableau1[[#This Row],[Nuit
ME/JE]],"")</f>
        <v/>
      </c>
      <c r="AH479" s="78" t="str">
        <f>IF(Tableau1[[#This Row],[Type de réponse]]='Paramètre (masquer)'!$A$10,Tableau1[[#This Row],[Nuit JE/VE]],"")</f>
        <v/>
      </c>
      <c r="AI479" s="78" t="str">
        <f>IF(Tableau1[[#This Row],[Type de réponse]]='Paramètre (masquer)'!$A$10,Tableau1[[#This Row],[Nuit
VE/SA]],"")</f>
        <v/>
      </c>
      <c r="AJ479" s="78" t="str">
        <f>IF(Tableau1[[#This Row],[Type de réponse]]='Paramètre (masquer)'!$A$10,Tableau1[[#This Row],[Nuit
SA/DI]],"")</f>
        <v/>
      </c>
      <c r="AK479" s="78" t="str">
        <f>IF(Tableau1[[#This Row],[Type de réponse]]='Paramètre (masquer)'!$A$10,Tableau1[[#This Row],[Nuit
DI/LU]],"")</f>
        <v/>
      </c>
      <c r="AL479" s="76" t="str">
        <f>IF(Tableau1[[#This Row],[Nuit
LU /MA]]="Oui",0,IF(Tableau1[[#This Row],[Nuit
LU /MA]]="Non",1,""))</f>
        <v/>
      </c>
      <c r="AM479" s="76" t="str">
        <f>IF(Tableau1[[#This Row],[Nuit
MA/ ME]]="Oui",0,IF(Tableau1[[#This Row],[Nuit
MA/ ME]]="Non",1,""))</f>
        <v/>
      </c>
      <c r="AN479" s="76" t="str">
        <f>IF(Tableau1[[#This Row],[Nuit
ME/ JE]]="Oui",0,IF(Tableau1[[#This Row],[Nuit
ME/ JE]]="Non",1,""))</f>
        <v/>
      </c>
      <c r="AO479" s="76" t="str">
        <f>IF(Tableau1[[#This Row],[Nuit JE/ VE]]="Oui",0,IF(Tableau1[[#This Row],[Nuit JE/ VE]]="Non",1,""))</f>
        <v/>
      </c>
      <c r="AP479" s="76" t="str">
        <f>IF(Tableau1[[#This Row],[Nuit
VE/ SA]]="Oui",0,IF(Tableau1[[#This Row],[Nuit
VE/ SA]]="Non",1,""))</f>
        <v/>
      </c>
      <c r="AQ479" s="76" t="str">
        <f>IF(Tableau1[[#This Row],[Nuit
SA/ DI]]="Oui",0,IF(Tableau1[[#This Row],[Nuit
SA/ DI]]="Non",1,""))</f>
        <v/>
      </c>
      <c r="AR479" s="76" t="str">
        <f>IF(Tableau1[[#This Row],[Nuit
DI/ LU]]="Oui",0,IF(Tableau1[[#This Row],[Nuit
DI/ LU]]="Non",1,""))</f>
        <v/>
      </c>
      <c r="AS479" s="76" t="str">
        <f>IF(Tableau1[[#This Row],[Type de réponse]]='Paramètre (masquer)'!$A$10,Tableau1[[#This Row],[FE]],"")</f>
        <v/>
      </c>
      <c r="AT479" s="76" t="str">
        <f>_xlfn.CONCAT(Tableau1[[#This Row],[LUN]:[DIM]])</f>
        <v/>
      </c>
      <c r="AU479" s="79"/>
      <c r="AV4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9" s="76" t="e">
        <f>Tableau1[[#This Row],[Nbre de nuits sur la période]]*Tableau1[[#This Row],[Nombre de train accédant / nuit *]]</f>
        <v>#VALUE!</v>
      </c>
      <c r="AY479" s="76" t="e">
        <f>Tableau1[[#This Row],[Uo voies - nuit]]*((59*400/1000)+5)</f>
        <v>#VALUE!</v>
      </c>
    </row>
    <row r="480" spans="1:51" ht="15.75">
      <c r="A480" s="51">
        <f t="shared" si="23"/>
        <v>467</v>
      </c>
      <c r="B480" s="85"/>
      <c r="C480" s="52" t="str">
        <f>IFERROR(VLOOKUP(Tableau1[[#This Row],[Site *
Un fichier Excel par DT]],Tableau7[[#All],[Nom de la gare]:[EIC]],5,FALSE),"")</f>
        <v/>
      </c>
      <c r="D480" s="77"/>
      <c r="E480" s="74"/>
      <c r="F480" s="74"/>
      <c r="G480" s="76"/>
      <c r="H480" s="72" t="str">
        <f>IF(Tableau1[[#This Row],[Régime d''utilisation (Quotidien ? Oui ou Non)]]="Oui","Oui","Non")</f>
        <v>Non</v>
      </c>
      <c r="I480" s="72" t="str">
        <f>IF(Tableau1[[#This Row],[Régime d''utilisation (Quotidien ? Oui ou Non)]]="Oui","Oui","Non")</f>
        <v>Non</v>
      </c>
      <c r="J480" s="72" t="str">
        <f>IF(Tableau1[[#This Row],[Régime d''utilisation (Quotidien ? Oui ou Non)]]="Oui","Oui","Non")</f>
        <v>Non</v>
      </c>
      <c r="K480" s="72" t="str">
        <f>IF(Tableau1[[#This Row],[Régime d''utilisation (Quotidien ? Oui ou Non)]]="Oui","Oui","Non")</f>
        <v>Non</v>
      </c>
      <c r="L480" s="72" t="str">
        <f>IF(Tableau1[[#This Row],[Régime d''utilisation (Quotidien ? Oui ou Non)]]="Oui","Oui","Non")</f>
        <v>Non</v>
      </c>
      <c r="M480" s="72" t="str">
        <f>IF(Tableau1[[#This Row],[Régime d''utilisation (Quotidien ? Oui ou Non)]]="Oui","Oui","Non")</f>
        <v>Non</v>
      </c>
      <c r="N480" s="72" t="str">
        <f>IF(Tableau1[[#This Row],[Régime d''utilisation (Quotidien ? Oui ou Non)]]="Oui","Oui","Non")</f>
        <v>Non</v>
      </c>
      <c r="O480" s="72" t="str">
        <f>IF(Tableau1[[#This Row],[Régime d''utilisation (Quotidien ? Oui ou Non)]]="Oui","Oui","Non")</f>
        <v>Non</v>
      </c>
      <c r="P480" s="76"/>
      <c r="Q480" s="76"/>
      <c r="R480" s="76"/>
      <c r="S480" s="52" t="str">
        <f t="shared" si="21"/>
        <v>Compris entre 00h00 et 5h00</v>
      </c>
      <c r="T480" s="76"/>
      <c r="U480" s="53" t="str">
        <f t="shared" si="22"/>
        <v>Voyageur</v>
      </c>
      <c r="V480" s="76"/>
      <c r="W480" s="76"/>
      <c r="X480" s="76"/>
      <c r="Y480" s="76"/>
      <c r="Z480" s="76"/>
      <c r="AA480" s="76"/>
      <c r="AB480" s="53">
        <f>400</f>
        <v>400</v>
      </c>
      <c r="AC480" s="78" t="str">
        <f>IF(Tableau1[[#This Row],[Type de réponse]]='Paramètre (masquer)'!$A$10,Tableau1[[#This Row],[Période de début *]],"")</f>
        <v/>
      </c>
      <c r="AD480" s="78" t="str">
        <f>IF(Tableau1[[#This Row],[Type de réponse]]='Paramètre (masquer)'!$A$10,Tableau1[[#This Row],[Période de fin *]],"")</f>
        <v/>
      </c>
      <c r="AE480" s="78" t="str">
        <f>IF(Tableau1[[#This Row],[Type de réponse]]='Paramètre (masquer)'!$A$10,Tableau1[[#This Row],[Nuit
LU/MA]],"")</f>
        <v/>
      </c>
      <c r="AF480" s="78" t="str">
        <f>IF(Tableau1[[#This Row],[Type de réponse]]='Paramètre (masquer)'!$A$10,Tableau1[[#This Row],[Nuit
MA/ME]],"")</f>
        <v/>
      </c>
      <c r="AG480" s="78" t="str">
        <f>IF(Tableau1[[#This Row],[Type de réponse]]='Paramètre (masquer)'!$A$10,Tableau1[[#This Row],[Nuit
ME/JE]],"")</f>
        <v/>
      </c>
      <c r="AH480" s="78" t="str">
        <f>IF(Tableau1[[#This Row],[Type de réponse]]='Paramètre (masquer)'!$A$10,Tableau1[[#This Row],[Nuit JE/VE]],"")</f>
        <v/>
      </c>
      <c r="AI480" s="78" t="str">
        <f>IF(Tableau1[[#This Row],[Type de réponse]]='Paramètre (masquer)'!$A$10,Tableau1[[#This Row],[Nuit
VE/SA]],"")</f>
        <v/>
      </c>
      <c r="AJ480" s="78" t="str">
        <f>IF(Tableau1[[#This Row],[Type de réponse]]='Paramètre (masquer)'!$A$10,Tableau1[[#This Row],[Nuit
SA/DI]],"")</f>
        <v/>
      </c>
      <c r="AK480" s="78" t="str">
        <f>IF(Tableau1[[#This Row],[Type de réponse]]='Paramètre (masquer)'!$A$10,Tableau1[[#This Row],[Nuit
DI/LU]],"")</f>
        <v/>
      </c>
      <c r="AL480" s="76" t="str">
        <f>IF(Tableau1[[#This Row],[Nuit
LU /MA]]="Oui",0,IF(Tableau1[[#This Row],[Nuit
LU /MA]]="Non",1,""))</f>
        <v/>
      </c>
      <c r="AM480" s="76" t="str">
        <f>IF(Tableau1[[#This Row],[Nuit
MA/ ME]]="Oui",0,IF(Tableau1[[#This Row],[Nuit
MA/ ME]]="Non",1,""))</f>
        <v/>
      </c>
      <c r="AN480" s="76" t="str">
        <f>IF(Tableau1[[#This Row],[Nuit
ME/ JE]]="Oui",0,IF(Tableau1[[#This Row],[Nuit
ME/ JE]]="Non",1,""))</f>
        <v/>
      </c>
      <c r="AO480" s="76" t="str">
        <f>IF(Tableau1[[#This Row],[Nuit JE/ VE]]="Oui",0,IF(Tableau1[[#This Row],[Nuit JE/ VE]]="Non",1,""))</f>
        <v/>
      </c>
      <c r="AP480" s="76" t="str">
        <f>IF(Tableau1[[#This Row],[Nuit
VE/ SA]]="Oui",0,IF(Tableau1[[#This Row],[Nuit
VE/ SA]]="Non",1,""))</f>
        <v/>
      </c>
      <c r="AQ480" s="76" t="str">
        <f>IF(Tableau1[[#This Row],[Nuit
SA/ DI]]="Oui",0,IF(Tableau1[[#This Row],[Nuit
SA/ DI]]="Non",1,""))</f>
        <v/>
      </c>
      <c r="AR480" s="76" t="str">
        <f>IF(Tableau1[[#This Row],[Nuit
DI/ LU]]="Oui",0,IF(Tableau1[[#This Row],[Nuit
DI/ LU]]="Non",1,""))</f>
        <v/>
      </c>
      <c r="AS480" s="76" t="str">
        <f>IF(Tableau1[[#This Row],[Type de réponse]]='Paramètre (masquer)'!$A$10,Tableau1[[#This Row],[FE]],"")</f>
        <v/>
      </c>
      <c r="AT480" s="76" t="str">
        <f>_xlfn.CONCAT(Tableau1[[#This Row],[LUN]:[DIM]])</f>
        <v/>
      </c>
      <c r="AU480" s="79"/>
      <c r="AV4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0" s="76" t="e">
        <f>Tableau1[[#This Row],[Nbre de nuits sur la période]]*Tableau1[[#This Row],[Nombre de train accédant / nuit *]]</f>
        <v>#VALUE!</v>
      </c>
      <c r="AY480" s="76" t="e">
        <f>Tableau1[[#This Row],[Uo voies - nuit]]*((59*400/1000)+5)</f>
        <v>#VALUE!</v>
      </c>
    </row>
    <row r="481" spans="1:51" ht="15.75">
      <c r="A481" s="51">
        <f t="shared" si="23"/>
        <v>468</v>
      </c>
      <c r="B481" s="85"/>
      <c r="C481" s="52" t="str">
        <f>IFERROR(VLOOKUP(Tableau1[[#This Row],[Site *
Un fichier Excel par DT]],Tableau7[[#All],[Nom de la gare]:[EIC]],5,FALSE),"")</f>
        <v/>
      </c>
      <c r="D481" s="77"/>
      <c r="E481" s="74"/>
      <c r="F481" s="74"/>
      <c r="G481" s="76"/>
      <c r="H481" s="72" t="str">
        <f>IF(Tableau1[[#This Row],[Régime d''utilisation (Quotidien ? Oui ou Non)]]="Oui","Oui","Non")</f>
        <v>Non</v>
      </c>
      <c r="I481" s="72" t="str">
        <f>IF(Tableau1[[#This Row],[Régime d''utilisation (Quotidien ? Oui ou Non)]]="Oui","Oui","Non")</f>
        <v>Non</v>
      </c>
      <c r="J481" s="72" t="str">
        <f>IF(Tableau1[[#This Row],[Régime d''utilisation (Quotidien ? Oui ou Non)]]="Oui","Oui","Non")</f>
        <v>Non</v>
      </c>
      <c r="K481" s="72" t="str">
        <f>IF(Tableau1[[#This Row],[Régime d''utilisation (Quotidien ? Oui ou Non)]]="Oui","Oui","Non")</f>
        <v>Non</v>
      </c>
      <c r="L481" s="72" t="str">
        <f>IF(Tableau1[[#This Row],[Régime d''utilisation (Quotidien ? Oui ou Non)]]="Oui","Oui","Non")</f>
        <v>Non</v>
      </c>
      <c r="M481" s="72" t="str">
        <f>IF(Tableau1[[#This Row],[Régime d''utilisation (Quotidien ? Oui ou Non)]]="Oui","Oui","Non")</f>
        <v>Non</v>
      </c>
      <c r="N481" s="72" t="str">
        <f>IF(Tableau1[[#This Row],[Régime d''utilisation (Quotidien ? Oui ou Non)]]="Oui","Oui","Non")</f>
        <v>Non</v>
      </c>
      <c r="O481" s="72" t="str">
        <f>IF(Tableau1[[#This Row],[Régime d''utilisation (Quotidien ? Oui ou Non)]]="Oui","Oui","Non")</f>
        <v>Non</v>
      </c>
      <c r="P481" s="76"/>
      <c r="Q481" s="76"/>
      <c r="R481" s="76"/>
      <c r="S481" s="52" t="str">
        <f t="shared" si="21"/>
        <v>Compris entre 00h00 et 5h00</v>
      </c>
      <c r="T481" s="76"/>
      <c r="U481" s="53" t="str">
        <f t="shared" si="22"/>
        <v>Voyageur</v>
      </c>
      <c r="V481" s="76"/>
      <c r="W481" s="76"/>
      <c r="X481" s="76"/>
      <c r="Y481" s="76"/>
      <c r="Z481" s="76"/>
      <c r="AA481" s="76"/>
      <c r="AB481" s="53">
        <f>400</f>
        <v>400</v>
      </c>
      <c r="AC481" s="78" t="str">
        <f>IF(Tableau1[[#This Row],[Type de réponse]]='Paramètre (masquer)'!$A$10,Tableau1[[#This Row],[Période de début *]],"")</f>
        <v/>
      </c>
      <c r="AD481" s="78" t="str">
        <f>IF(Tableau1[[#This Row],[Type de réponse]]='Paramètre (masquer)'!$A$10,Tableau1[[#This Row],[Période de fin *]],"")</f>
        <v/>
      </c>
      <c r="AE481" s="78" t="str">
        <f>IF(Tableau1[[#This Row],[Type de réponse]]='Paramètre (masquer)'!$A$10,Tableau1[[#This Row],[Nuit
LU/MA]],"")</f>
        <v/>
      </c>
      <c r="AF481" s="78" t="str">
        <f>IF(Tableau1[[#This Row],[Type de réponse]]='Paramètre (masquer)'!$A$10,Tableau1[[#This Row],[Nuit
MA/ME]],"")</f>
        <v/>
      </c>
      <c r="AG481" s="78" t="str">
        <f>IF(Tableau1[[#This Row],[Type de réponse]]='Paramètre (masquer)'!$A$10,Tableau1[[#This Row],[Nuit
ME/JE]],"")</f>
        <v/>
      </c>
      <c r="AH481" s="78" t="str">
        <f>IF(Tableau1[[#This Row],[Type de réponse]]='Paramètre (masquer)'!$A$10,Tableau1[[#This Row],[Nuit JE/VE]],"")</f>
        <v/>
      </c>
      <c r="AI481" s="78" t="str">
        <f>IF(Tableau1[[#This Row],[Type de réponse]]='Paramètre (masquer)'!$A$10,Tableau1[[#This Row],[Nuit
VE/SA]],"")</f>
        <v/>
      </c>
      <c r="AJ481" s="78" t="str">
        <f>IF(Tableau1[[#This Row],[Type de réponse]]='Paramètre (masquer)'!$A$10,Tableau1[[#This Row],[Nuit
SA/DI]],"")</f>
        <v/>
      </c>
      <c r="AK481" s="78" t="str">
        <f>IF(Tableau1[[#This Row],[Type de réponse]]='Paramètre (masquer)'!$A$10,Tableau1[[#This Row],[Nuit
DI/LU]],"")</f>
        <v/>
      </c>
      <c r="AL481" s="76" t="str">
        <f>IF(Tableau1[[#This Row],[Nuit
LU /MA]]="Oui",0,IF(Tableau1[[#This Row],[Nuit
LU /MA]]="Non",1,""))</f>
        <v/>
      </c>
      <c r="AM481" s="76" t="str">
        <f>IF(Tableau1[[#This Row],[Nuit
MA/ ME]]="Oui",0,IF(Tableau1[[#This Row],[Nuit
MA/ ME]]="Non",1,""))</f>
        <v/>
      </c>
      <c r="AN481" s="76" t="str">
        <f>IF(Tableau1[[#This Row],[Nuit
ME/ JE]]="Oui",0,IF(Tableau1[[#This Row],[Nuit
ME/ JE]]="Non",1,""))</f>
        <v/>
      </c>
      <c r="AO481" s="76" t="str">
        <f>IF(Tableau1[[#This Row],[Nuit JE/ VE]]="Oui",0,IF(Tableau1[[#This Row],[Nuit JE/ VE]]="Non",1,""))</f>
        <v/>
      </c>
      <c r="AP481" s="76" t="str">
        <f>IF(Tableau1[[#This Row],[Nuit
VE/ SA]]="Oui",0,IF(Tableau1[[#This Row],[Nuit
VE/ SA]]="Non",1,""))</f>
        <v/>
      </c>
      <c r="AQ481" s="76" t="str">
        <f>IF(Tableau1[[#This Row],[Nuit
SA/ DI]]="Oui",0,IF(Tableau1[[#This Row],[Nuit
SA/ DI]]="Non",1,""))</f>
        <v/>
      </c>
      <c r="AR481" s="76" t="str">
        <f>IF(Tableau1[[#This Row],[Nuit
DI/ LU]]="Oui",0,IF(Tableau1[[#This Row],[Nuit
DI/ LU]]="Non",1,""))</f>
        <v/>
      </c>
      <c r="AS481" s="76" t="str">
        <f>IF(Tableau1[[#This Row],[Type de réponse]]='Paramètre (masquer)'!$A$10,Tableau1[[#This Row],[FE]],"")</f>
        <v/>
      </c>
      <c r="AT481" s="76" t="str">
        <f>_xlfn.CONCAT(Tableau1[[#This Row],[LUN]:[DIM]])</f>
        <v/>
      </c>
      <c r="AU481" s="79"/>
      <c r="AV4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1" s="76" t="e">
        <f>Tableau1[[#This Row],[Nbre de nuits sur la période]]*Tableau1[[#This Row],[Nombre de train accédant / nuit *]]</f>
        <v>#VALUE!</v>
      </c>
      <c r="AY481" s="76" t="e">
        <f>Tableau1[[#This Row],[Uo voies - nuit]]*((59*400/1000)+5)</f>
        <v>#VALUE!</v>
      </c>
    </row>
    <row r="482" spans="1:51" ht="15.75">
      <c r="A482" s="51">
        <f t="shared" si="23"/>
        <v>469</v>
      </c>
      <c r="B482" s="85"/>
      <c r="C482" s="52" t="str">
        <f>IFERROR(VLOOKUP(Tableau1[[#This Row],[Site *
Un fichier Excel par DT]],Tableau7[[#All],[Nom de la gare]:[EIC]],5,FALSE),"")</f>
        <v/>
      </c>
      <c r="D482" s="77"/>
      <c r="E482" s="74"/>
      <c r="F482" s="74"/>
      <c r="G482" s="76"/>
      <c r="H482" s="72" t="str">
        <f>IF(Tableau1[[#This Row],[Régime d''utilisation (Quotidien ? Oui ou Non)]]="Oui","Oui","Non")</f>
        <v>Non</v>
      </c>
      <c r="I482" s="72" t="str">
        <f>IF(Tableau1[[#This Row],[Régime d''utilisation (Quotidien ? Oui ou Non)]]="Oui","Oui","Non")</f>
        <v>Non</v>
      </c>
      <c r="J482" s="72" t="str">
        <f>IF(Tableau1[[#This Row],[Régime d''utilisation (Quotidien ? Oui ou Non)]]="Oui","Oui","Non")</f>
        <v>Non</v>
      </c>
      <c r="K482" s="72" t="str">
        <f>IF(Tableau1[[#This Row],[Régime d''utilisation (Quotidien ? Oui ou Non)]]="Oui","Oui","Non")</f>
        <v>Non</v>
      </c>
      <c r="L482" s="72" t="str">
        <f>IF(Tableau1[[#This Row],[Régime d''utilisation (Quotidien ? Oui ou Non)]]="Oui","Oui","Non")</f>
        <v>Non</v>
      </c>
      <c r="M482" s="72" t="str">
        <f>IF(Tableau1[[#This Row],[Régime d''utilisation (Quotidien ? Oui ou Non)]]="Oui","Oui","Non")</f>
        <v>Non</v>
      </c>
      <c r="N482" s="72" t="str">
        <f>IF(Tableau1[[#This Row],[Régime d''utilisation (Quotidien ? Oui ou Non)]]="Oui","Oui","Non")</f>
        <v>Non</v>
      </c>
      <c r="O482" s="72" t="str">
        <f>IF(Tableau1[[#This Row],[Régime d''utilisation (Quotidien ? Oui ou Non)]]="Oui","Oui","Non")</f>
        <v>Non</v>
      </c>
      <c r="P482" s="76"/>
      <c r="Q482" s="76"/>
      <c r="R482" s="76"/>
      <c r="S482" s="52" t="str">
        <f t="shared" si="21"/>
        <v>Compris entre 00h00 et 5h00</v>
      </c>
      <c r="T482" s="76"/>
      <c r="U482" s="53" t="str">
        <f t="shared" si="22"/>
        <v>Voyageur</v>
      </c>
      <c r="V482" s="76"/>
      <c r="W482" s="76"/>
      <c r="X482" s="76"/>
      <c r="Y482" s="76"/>
      <c r="Z482" s="76"/>
      <c r="AA482" s="76"/>
      <c r="AB482" s="53">
        <f>400</f>
        <v>400</v>
      </c>
      <c r="AC482" s="78" t="str">
        <f>IF(Tableau1[[#This Row],[Type de réponse]]='Paramètre (masquer)'!$A$10,Tableau1[[#This Row],[Période de début *]],"")</f>
        <v/>
      </c>
      <c r="AD482" s="78" t="str">
        <f>IF(Tableau1[[#This Row],[Type de réponse]]='Paramètre (masquer)'!$A$10,Tableau1[[#This Row],[Période de fin *]],"")</f>
        <v/>
      </c>
      <c r="AE482" s="78" t="str">
        <f>IF(Tableau1[[#This Row],[Type de réponse]]='Paramètre (masquer)'!$A$10,Tableau1[[#This Row],[Nuit
LU/MA]],"")</f>
        <v/>
      </c>
      <c r="AF482" s="78" t="str">
        <f>IF(Tableau1[[#This Row],[Type de réponse]]='Paramètre (masquer)'!$A$10,Tableau1[[#This Row],[Nuit
MA/ME]],"")</f>
        <v/>
      </c>
      <c r="AG482" s="78" t="str">
        <f>IF(Tableau1[[#This Row],[Type de réponse]]='Paramètre (masquer)'!$A$10,Tableau1[[#This Row],[Nuit
ME/JE]],"")</f>
        <v/>
      </c>
      <c r="AH482" s="78" t="str">
        <f>IF(Tableau1[[#This Row],[Type de réponse]]='Paramètre (masquer)'!$A$10,Tableau1[[#This Row],[Nuit JE/VE]],"")</f>
        <v/>
      </c>
      <c r="AI482" s="78" t="str">
        <f>IF(Tableau1[[#This Row],[Type de réponse]]='Paramètre (masquer)'!$A$10,Tableau1[[#This Row],[Nuit
VE/SA]],"")</f>
        <v/>
      </c>
      <c r="AJ482" s="78" t="str">
        <f>IF(Tableau1[[#This Row],[Type de réponse]]='Paramètre (masquer)'!$A$10,Tableau1[[#This Row],[Nuit
SA/DI]],"")</f>
        <v/>
      </c>
      <c r="AK482" s="78" t="str">
        <f>IF(Tableau1[[#This Row],[Type de réponse]]='Paramètre (masquer)'!$A$10,Tableau1[[#This Row],[Nuit
DI/LU]],"")</f>
        <v/>
      </c>
      <c r="AL482" s="76" t="str">
        <f>IF(Tableau1[[#This Row],[Nuit
LU /MA]]="Oui",0,IF(Tableau1[[#This Row],[Nuit
LU /MA]]="Non",1,""))</f>
        <v/>
      </c>
      <c r="AM482" s="76" t="str">
        <f>IF(Tableau1[[#This Row],[Nuit
MA/ ME]]="Oui",0,IF(Tableau1[[#This Row],[Nuit
MA/ ME]]="Non",1,""))</f>
        <v/>
      </c>
      <c r="AN482" s="76" t="str">
        <f>IF(Tableau1[[#This Row],[Nuit
ME/ JE]]="Oui",0,IF(Tableau1[[#This Row],[Nuit
ME/ JE]]="Non",1,""))</f>
        <v/>
      </c>
      <c r="AO482" s="76" t="str">
        <f>IF(Tableau1[[#This Row],[Nuit JE/ VE]]="Oui",0,IF(Tableau1[[#This Row],[Nuit JE/ VE]]="Non",1,""))</f>
        <v/>
      </c>
      <c r="AP482" s="76" t="str">
        <f>IF(Tableau1[[#This Row],[Nuit
VE/ SA]]="Oui",0,IF(Tableau1[[#This Row],[Nuit
VE/ SA]]="Non",1,""))</f>
        <v/>
      </c>
      <c r="AQ482" s="76" t="str">
        <f>IF(Tableau1[[#This Row],[Nuit
SA/ DI]]="Oui",0,IF(Tableau1[[#This Row],[Nuit
SA/ DI]]="Non",1,""))</f>
        <v/>
      </c>
      <c r="AR482" s="76" t="str">
        <f>IF(Tableau1[[#This Row],[Nuit
DI/ LU]]="Oui",0,IF(Tableau1[[#This Row],[Nuit
DI/ LU]]="Non",1,""))</f>
        <v/>
      </c>
      <c r="AS482" s="76" t="str">
        <f>IF(Tableau1[[#This Row],[Type de réponse]]='Paramètre (masquer)'!$A$10,Tableau1[[#This Row],[FE]],"")</f>
        <v/>
      </c>
      <c r="AT482" s="76" t="str">
        <f>_xlfn.CONCAT(Tableau1[[#This Row],[LUN]:[DIM]])</f>
        <v/>
      </c>
      <c r="AU482" s="79"/>
      <c r="AV4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2" s="76" t="e">
        <f>Tableau1[[#This Row],[Nbre de nuits sur la période]]*Tableau1[[#This Row],[Nombre de train accédant / nuit *]]</f>
        <v>#VALUE!</v>
      </c>
      <c r="AY482" s="76" t="e">
        <f>Tableau1[[#This Row],[Uo voies - nuit]]*((59*400/1000)+5)</f>
        <v>#VALUE!</v>
      </c>
    </row>
    <row r="483" spans="1:51" ht="15.75">
      <c r="A483" s="51">
        <f t="shared" si="23"/>
        <v>470</v>
      </c>
      <c r="B483" s="85"/>
      <c r="C483" s="52" t="str">
        <f>IFERROR(VLOOKUP(Tableau1[[#This Row],[Site *
Un fichier Excel par DT]],Tableau7[[#All],[Nom de la gare]:[EIC]],5,FALSE),"")</f>
        <v/>
      </c>
      <c r="D483" s="77"/>
      <c r="E483" s="74"/>
      <c r="F483" s="74"/>
      <c r="G483" s="76"/>
      <c r="H483" s="72" t="str">
        <f>IF(Tableau1[[#This Row],[Régime d''utilisation (Quotidien ? Oui ou Non)]]="Oui","Oui","Non")</f>
        <v>Non</v>
      </c>
      <c r="I483" s="72" t="str">
        <f>IF(Tableau1[[#This Row],[Régime d''utilisation (Quotidien ? Oui ou Non)]]="Oui","Oui","Non")</f>
        <v>Non</v>
      </c>
      <c r="J483" s="72" t="str">
        <f>IF(Tableau1[[#This Row],[Régime d''utilisation (Quotidien ? Oui ou Non)]]="Oui","Oui","Non")</f>
        <v>Non</v>
      </c>
      <c r="K483" s="72" t="str">
        <f>IF(Tableau1[[#This Row],[Régime d''utilisation (Quotidien ? Oui ou Non)]]="Oui","Oui","Non")</f>
        <v>Non</v>
      </c>
      <c r="L483" s="72" t="str">
        <f>IF(Tableau1[[#This Row],[Régime d''utilisation (Quotidien ? Oui ou Non)]]="Oui","Oui","Non")</f>
        <v>Non</v>
      </c>
      <c r="M483" s="72" t="str">
        <f>IF(Tableau1[[#This Row],[Régime d''utilisation (Quotidien ? Oui ou Non)]]="Oui","Oui","Non")</f>
        <v>Non</v>
      </c>
      <c r="N483" s="72" t="str">
        <f>IF(Tableau1[[#This Row],[Régime d''utilisation (Quotidien ? Oui ou Non)]]="Oui","Oui","Non")</f>
        <v>Non</v>
      </c>
      <c r="O483" s="72" t="str">
        <f>IF(Tableau1[[#This Row],[Régime d''utilisation (Quotidien ? Oui ou Non)]]="Oui","Oui","Non")</f>
        <v>Non</v>
      </c>
      <c r="P483" s="76"/>
      <c r="Q483" s="76"/>
      <c r="R483" s="76"/>
      <c r="S483" s="52" t="str">
        <f t="shared" si="21"/>
        <v>Compris entre 00h00 et 5h00</v>
      </c>
      <c r="T483" s="76"/>
      <c r="U483" s="53" t="str">
        <f t="shared" si="22"/>
        <v>Voyageur</v>
      </c>
      <c r="V483" s="76"/>
      <c r="W483" s="76"/>
      <c r="X483" s="76"/>
      <c r="Y483" s="76"/>
      <c r="Z483" s="76"/>
      <c r="AA483" s="76"/>
      <c r="AB483" s="53">
        <f>400</f>
        <v>400</v>
      </c>
      <c r="AC483" s="78" t="str">
        <f>IF(Tableau1[[#This Row],[Type de réponse]]='Paramètre (masquer)'!$A$10,Tableau1[[#This Row],[Période de début *]],"")</f>
        <v/>
      </c>
      <c r="AD483" s="78" t="str">
        <f>IF(Tableau1[[#This Row],[Type de réponse]]='Paramètre (masquer)'!$A$10,Tableau1[[#This Row],[Période de fin *]],"")</f>
        <v/>
      </c>
      <c r="AE483" s="78" t="str">
        <f>IF(Tableau1[[#This Row],[Type de réponse]]='Paramètre (masquer)'!$A$10,Tableau1[[#This Row],[Nuit
LU/MA]],"")</f>
        <v/>
      </c>
      <c r="AF483" s="78" t="str">
        <f>IF(Tableau1[[#This Row],[Type de réponse]]='Paramètre (masquer)'!$A$10,Tableau1[[#This Row],[Nuit
MA/ME]],"")</f>
        <v/>
      </c>
      <c r="AG483" s="78" t="str">
        <f>IF(Tableau1[[#This Row],[Type de réponse]]='Paramètre (masquer)'!$A$10,Tableau1[[#This Row],[Nuit
ME/JE]],"")</f>
        <v/>
      </c>
      <c r="AH483" s="78" t="str">
        <f>IF(Tableau1[[#This Row],[Type de réponse]]='Paramètre (masquer)'!$A$10,Tableau1[[#This Row],[Nuit JE/VE]],"")</f>
        <v/>
      </c>
      <c r="AI483" s="78" t="str">
        <f>IF(Tableau1[[#This Row],[Type de réponse]]='Paramètre (masquer)'!$A$10,Tableau1[[#This Row],[Nuit
VE/SA]],"")</f>
        <v/>
      </c>
      <c r="AJ483" s="78" t="str">
        <f>IF(Tableau1[[#This Row],[Type de réponse]]='Paramètre (masquer)'!$A$10,Tableau1[[#This Row],[Nuit
SA/DI]],"")</f>
        <v/>
      </c>
      <c r="AK483" s="78" t="str">
        <f>IF(Tableau1[[#This Row],[Type de réponse]]='Paramètre (masquer)'!$A$10,Tableau1[[#This Row],[Nuit
DI/LU]],"")</f>
        <v/>
      </c>
      <c r="AL483" s="76" t="str">
        <f>IF(Tableau1[[#This Row],[Nuit
LU /MA]]="Oui",0,IF(Tableau1[[#This Row],[Nuit
LU /MA]]="Non",1,""))</f>
        <v/>
      </c>
      <c r="AM483" s="76" t="str">
        <f>IF(Tableau1[[#This Row],[Nuit
MA/ ME]]="Oui",0,IF(Tableau1[[#This Row],[Nuit
MA/ ME]]="Non",1,""))</f>
        <v/>
      </c>
      <c r="AN483" s="76" t="str">
        <f>IF(Tableau1[[#This Row],[Nuit
ME/ JE]]="Oui",0,IF(Tableau1[[#This Row],[Nuit
ME/ JE]]="Non",1,""))</f>
        <v/>
      </c>
      <c r="AO483" s="76" t="str">
        <f>IF(Tableau1[[#This Row],[Nuit JE/ VE]]="Oui",0,IF(Tableau1[[#This Row],[Nuit JE/ VE]]="Non",1,""))</f>
        <v/>
      </c>
      <c r="AP483" s="76" t="str">
        <f>IF(Tableau1[[#This Row],[Nuit
VE/ SA]]="Oui",0,IF(Tableau1[[#This Row],[Nuit
VE/ SA]]="Non",1,""))</f>
        <v/>
      </c>
      <c r="AQ483" s="76" t="str">
        <f>IF(Tableau1[[#This Row],[Nuit
SA/ DI]]="Oui",0,IF(Tableau1[[#This Row],[Nuit
SA/ DI]]="Non",1,""))</f>
        <v/>
      </c>
      <c r="AR483" s="76" t="str">
        <f>IF(Tableau1[[#This Row],[Nuit
DI/ LU]]="Oui",0,IF(Tableau1[[#This Row],[Nuit
DI/ LU]]="Non",1,""))</f>
        <v/>
      </c>
      <c r="AS483" s="76" t="str">
        <f>IF(Tableau1[[#This Row],[Type de réponse]]='Paramètre (masquer)'!$A$10,Tableau1[[#This Row],[FE]],"")</f>
        <v/>
      </c>
      <c r="AT483" s="76" t="str">
        <f>_xlfn.CONCAT(Tableau1[[#This Row],[LUN]:[DIM]])</f>
        <v/>
      </c>
      <c r="AU483" s="79"/>
      <c r="AV4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3" s="76" t="e">
        <f>Tableau1[[#This Row],[Nbre de nuits sur la période]]*Tableau1[[#This Row],[Nombre de train accédant / nuit *]]</f>
        <v>#VALUE!</v>
      </c>
      <c r="AY483" s="76" t="e">
        <f>Tableau1[[#This Row],[Uo voies - nuit]]*((59*400/1000)+5)</f>
        <v>#VALUE!</v>
      </c>
    </row>
    <row r="484" spans="1:51" ht="15.75">
      <c r="A484" s="51">
        <f t="shared" si="23"/>
        <v>471</v>
      </c>
      <c r="B484" s="85"/>
      <c r="C484" s="52" t="str">
        <f>IFERROR(VLOOKUP(Tableau1[[#This Row],[Site *
Un fichier Excel par DT]],Tableau7[[#All],[Nom de la gare]:[EIC]],5,FALSE),"")</f>
        <v/>
      </c>
      <c r="D484" s="77"/>
      <c r="E484" s="74"/>
      <c r="F484" s="74"/>
      <c r="G484" s="76"/>
      <c r="H484" s="72" t="str">
        <f>IF(Tableau1[[#This Row],[Régime d''utilisation (Quotidien ? Oui ou Non)]]="Oui","Oui","Non")</f>
        <v>Non</v>
      </c>
      <c r="I484" s="72" t="str">
        <f>IF(Tableau1[[#This Row],[Régime d''utilisation (Quotidien ? Oui ou Non)]]="Oui","Oui","Non")</f>
        <v>Non</v>
      </c>
      <c r="J484" s="72" t="str">
        <f>IF(Tableau1[[#This Row],[Régime d''utilisation (Quotidien ? Oui ou Non)]]="Oui","Oui","Non")</f>
        <v>Non</v>
      </c>
      <c r="K484" s="72" t="str">
        <f>IF(Tableau1[[#This Row],[Régime d''utilisation (Quotidien ? Oui ou Non)]]="Oui","Oui","Non")</f>
        <v>Non</v>
      </c>
      <c r="L484" s="72" t="str">
        <f>IF(Tableau1[[#This Row],[Régime d''utilisation (Quotidien ? Oui ou Non)]]="Oui","Oui","Non")</f>
        <v>Non</v>
      </c>
      <c r="M484" s="72" t="str">
        <f>IF(Tableau1[[#This Row],[Régime d''utilisation (Quotidien ? Oui ou Non)]]="Oui","Oui","Non")</f>
        <v>Non</v>
      </c>
      <c r="N484" s="72" t="str">
        <f>IF(Tableau1[[#This Row],[Régime d''utilisation (Quotidien ? Oui ou Non)]]="Oui","Oui","Non")</f>
        <v>Non</v>
      </c>
      <c r="O484" s="72" t="str">
        <f>IF(Tableau1[[#This Row],[Régime d''utilisation (Quotidien ? Oui ou Non)]]="Oui","Oui","Non")</f>
        <v>Non</v>
      </c>
      <c r="P484" s="76"/>
      <c r="Q484" s="76"/>
      <c r="R484" s="76"/>
      <c r="S484" s="52" t="str">
        <f t="shared" si="21"/>
        <v>Compris entre 00h00 et 5h00</v>
      </c>
      <c r="T484" s="76"/>
      <c r="U484" s="53" t="str">
        <f t="shared" si="22"/>
        <v>Voyageur</v>
      </c>
      <c r="V484" s="76"/>
      <c r="W484" s="76"/>
      <c r="X484" s="76"/>
      <c r="Y484" s="76"/>
      <c r="Z484" s="76"/>
      <c r="AA484" s="76"/>
      <c r="AB484" s="53">
        <f>400</f>
        <v>400</v>
      </c>
      <c r="AC484" s="78" t="str">
        <f>IF(Tableau1[[#This Row],[Type de réponse]]='Paramètre (masquer)'!$A$10,Tableau1[[#This Row],[Période de début *]],"")</f>
        <v/>
      </c>
      <c r="AD484" s="78" t="str">
        <f>IF(Tableau1[[#This Row],[Type de réponse]]='Paramètre (masquer)'!$A$10,Tableau1[[#This Row],[Période de fin *]],"")</f>
        <v/>
      </c>
      <c r="AE484" s="78" t="str">
        <f>IF(Tableau1[[#This Row],[Type de réponse]]='Paramètre (masquer)'!$A$10,Tableau1[[#This Row],[Nuit
LU/MA]],"")</f>
        <v/>
      </c>
      <c r="AF484" s="78" t="str">
        <f>IF(Tableau1[[#This Row],[Type de réponse]]='Paramètre (masquer)'!$A$10,Tableau1[[#This Row],[Nuit
MA/ME]],"")</f>
        <v/>
      </c>
      <c r="AG484" s="78" t="str">
        <f>IF(Tableau1[[#This Row],[Type de réponse]]='Paramètre (masquer)'!$A$10,Tableau1[[#This Row],[Nuit
ME/JE]],"")</f>
        <v/>
      </c>
      <c r="AH484" s="78" t="str">
        <f>IF(Tableau1[[#This Row],[Type de réponse]]='Paramètre (masquer)'!$A$10,Tableau1[[#This Row],[Nuit JE/VE]],"")</f>
        <v/>
      </c>
      <c r="AI484" s="78" t="str">
        <f>IF(Tableau1[[#This Row],[Type de réponse]]='Paramètre (masquer)'!$A$10,Tableau1[[#This Row],[Nuit
VE/SA]],"")</f>
        <v/>
      </c>
      <c r="AJ484" s="78" t="str">
        <f>IF(Tableau1[[#This Row],[Type de réponse]]='Paramètre (masquer)'!$A$10,Tableau1[[#This Row],[Nuit
SA/DI]],"")</f>
        <v/>
      </c>
      <c r="AK484" s="78" t="str">
        <f>IF(Tableau1[[#This Row],[Type de réponse]]='Paramètre (masquer)'!$A$10,Tableau1[[#This Row],[Nuit
DI/LU]],"")</f>
        <v/>
      </c>
      <c r="AL484" s="76" t="str">
        <f>IF(Tableau1[[#This Row],[Nuit
LU /MA]]="Oui",0,IF(Tableau1[[#This Row],[Nuit
LU /MA]]="Non",1,""))</f>
        <v/>
      </c>
      <c r="AM484" s="76" t="str">
        <f>IF(Tableau1[[#This Row],[Nuit
MA/ ME]]="Oui",0,IF(Tableau1[[#This Row],[Nuit
MA/ ME]]="Non",1,""))</f>
        <v/>
      </c>
      <c r="AN484" s="76" t="str">
        <f>IF(Tableau1[[#This Row],[Nuit
ME/ JE]]="Oui",0,IF(Tableau1[[#This Row],[Nuit
ME/ JE]]="Non",1,""))</f>
        <v/>
      </c>
      <c r="AO484" s="76" t="str">
        <f>IF(Tableau1[[#This Row],[Nuit JE/ VE]]="Oui",0,IF(Tableau1[[#This Row],[Nuit JE/ VE]]="Non",1,""))</f>
        <v/>
      </c>
      <c r="AP484" s="76" t="str">
        <f>IF(Tableau1[[#This Row],[Nuit
VE/ SA]]="Oui",0,IF(Tableau1[[#This Row],[Nuit
VE/ SA]]="Non",1,""))</f>
        <v/>
      </c>
      <c r="AQ484" s="76" t="str">
        <f>IF(Tableau1[[#This Row],[Nuit
SA/ DI]]="Oui",0,IF(Tableau1[[#This Row],[Nuit
SA/ DI]]="Non",1,""))</f>
        <v/>
      </c>
      <c r="AR484" s="76" t="str">
        <f>IF(Tableau1[[#This Row],[Nuit
DI/ LU]]="Oui",0,IF(Tableau1[[#This Row],[Nuit
DI/ LU]]="Non",1,""))</f>
        <v/>
      </c>
      <c r="AS484" s="76" t="str">
        <f>IF(Tableau1[[#This Row],[Type de réponse]]='Paramètre (masquer)'!$A$10,Tableau1[[#This Row],[FE]],"")</f>
        <v/>
      </c>
      <c r="AT484" s="76" t="str">
        <f>_xlfn.CONCAT(Tableau1[[#This Row],[LUN]:[DIM]])</f>
        <v/>
      </c>
      <c r="AU484" s="79"/>
      <c r="AV4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4" s="76" t="e">
        <f>Tableau1[[#This Row],[Nbre de nuits sur la période]]*Tableau1[[#This Row],[Nombre de train accédant / nuit *]]</f>
        <v>#VALUE!</v>
      </c>
      <c r="AY484" s="76" t="e">
        <f>Tableau1[[#This Row],[Uo voies - nuit]]*((59*400/1000)+5)</f>
        <v>#VALUE!</v>
      </c>
    </row>
    <row r="485" spans="1:51" ht="15.75">
      <c r="A485" s="51">
        <f t="shared" si="23"/>
        <v>472</v>
      </c>
      <c r="B485" s="85"/>
      <c r="C485" s="52" t="str">
        <f>IFERROR(VLOOKUP(Tableau1[[#This Row],[Site *
Un fichier Excel par DT]],Tableau7[[#All],[Nom de la gare]:[EIC]],5,FALSE),"")</f>
        <v/>
      </c>
      <c r="D485" s="77"/>
      <c r="E485" s="74"/>
      <c r="F485" s="74"/>
      <c r="G485" s="76"/>
      <c r="H485" s="72" t="str">
        <f>IF(Tableau1[[#This Row],[Régime d''utilisation (Quotidien ? Oui ou Non)]]="Oui","Oui","Non")</f>
        <v>Non</v>
      </c>
      <c r="I485" s="72" t="str">
        <f>IF(Tableau1[[#This Row],[Régime d''utilisation (Quotidien ? Oui ou Non)]]="Oui","Oui","Non")</f>
        <v>Non</v>
      </c>
      <c r="J485" s="72" t="str">
        <f>IF(Tableau1[[#This Row],[Régime d''utilisation (Quotidien ? Oui ou Non)]]="Oui","Oui","Non")</f>
        <v>Non</v>
      </c>
      <c r="K485" s="72" t="str">
        <f>IF(Tableau1[[#This Row],[Régime d''utilisation (Quotidien ? Oui ou Non)]]="Oui","Oui","Non")</f>
        <v>Non</v>
      </c>
      <c r="L485" s="72" t="str">
        <f>IF(Tableau1[[#This Row],[Régime d''utilisation (Quotidien ? Oui ou Non)]]="Oui","Oui","Non")</f>
        <v>Non</v>
      </c>
      <c r="M485" s="72" t="str">
        <f>IF(Tableau1[[#This Row],[Régime d''utilisation (Quotidien ? Oui ou Non)]]="Oui","Oui","Non")</f>
        <v>Non</v>
      </c>
      <c r="N485" s="72" t="str">
        <f>IF(Tableau1[[#This Row],[Régime d''utilisation (Quotidien ? Oui ou Non)]]="Oui","Oui","Non")</f>
        <v>Non</v>
      </c>
      <c r="O485" s="72" t="str">
        <f>IF(Tableau1[[#This Row],[Régime d''utilisation (Quotidien ? Oui ou Non)]]="Oui","Oui","Non")</f>
        <v>Non</v>
      </c>
      <c r="P485" s="76"/>
      <c r="Q485" s="76"/>
      <c r="R485" s="76"/>
      <c r="S485" s="52" t="str">
        <f t="shared" si="21"/>
        <v>Compris entre 00h00 et 5h00</v>
      </c>
      <c r="T485" s="76"/>
      <c r="U485" s="53" t="str">
        <f t="shared" si="22"/>
        <v>Voyageur</v>
      </c>
      <c r="V485" s="76"/>
      <c r="W485" s="76"/>
      <c r="X485" s="76"/>
      <c r="Y485" s="76"/>
      <c r="Z485" s="76"/>
      <c r="AA485" s="76"/>
      <c r="AB485" s="53">
        <f>400</f>
        <v>400</v>
      </c>
      <c r="AC485" s="78" t="str">
        <f>IF(Tableau1[[#This Row],[Type de réponse]]='Paramètre (masquer)'!$A$10,Tableau1[[#This Row],[Période de début *]],"")</f>
        <v/>
      </c>
      <c r="AD485" s="78" t="str">
        <f>IF(Tableau1[[#This Row],[Type de réponse]]='Paramètre (masquer)'!$A$10,Tableau1[[#This Row],[Période de fin *]],"")</f>
        <v/>
      </c>
      <c r="AE485" s="78" t="str">
        <f>IF(Tableau1[[#This Row],[Type de réponse]]='Paramètre (masquer)'!$A$10,Tableau1[[#This Row],[Nuit
LU/MA]],"")</f>
        <v/>
      </c>
      <c r="AF485" s="78" t="str">
        <f>IF(Tableau1[[#This Row],[Type de réponse]]='Paramètre (masquer)'!$A$10,Tableau1[[#This Row],[Nuit
MA/ME]],"")</f>
        <v/>
      </c>
      <c r="AG485" s="78" t="str">
        <f>IF(Tableau1[[#This Row],[Type de réponse]]='Paramètre (masquer)'!$A$10,Tableau1[[#This Row],[Nuit
ME/JE]],"")</f>
        <v/>
      </c>
      <c r="AH485" s="78" t="str">
        <f>IF(Tableau1[[#This Row],[Type de réponse]]='Paramètre (masquer)'!$A$10,Tableau1[[#This Row],[Nuit JE/VE]],"")</f>
        <v/>
      </c>
      <c r="AI485" s="78" t="str">
        <f>IF(Tableau1[[#This Row],[Type de réponse]]='Paramètre (masquer)'!$A$10,Tableau1[[#This Row],[Nuit
VE/SA]],"")</f>
        <v/>
      </c>
      <c r="AJ485" s="78" t="str">
        <f>IF(Tableau1[[#This Row],[Type de réponse]]='Paramètre (masquer)'!$A$10,Tableau1[[#This Row],[Nuit
SA/DI]],"")</f>
        <v/>
      </c>
      <c r="AK485" s="78" t="str">
        <f>IF(Tableau1[[#This Row],[Type de réponse]]='Paramètre (masquer)'!$A$10,Tableau1[[#This Row],[Nuit
DI/LU]],"")</f>
        <v/>
      </c>
      <c r="AL485" s="76" t="str">
        <f>IF(Tableau1[[#This Row],[Nuit
LU /MA]]="Oui",0,IF(Tableau1[[#This Row],[Nuit
LU /MA]]="Non",1,""))</f>
        <v/>
      </c>
      <c r="AM485" s="76" t="str">
        <f>IF(Tableau1[[#This Row],[Nuit
MA/ ME]]="Oui",0,IF(Tableau1[[#This Row],[Nuit
MA/ ME]]="Non",1,""))</f>
        <v/>
      </c>
      <c r="AN485" s="76" t="str">
        <f>IF(Tableau1[[#This Row],[Nuit
ME/ JE]]="Oui",0,IF(Tableau1[[#This Row],[Nuit
ME/ JE]]="Non",1,""))</f>
        <v/>
      </c>
      <c r="AO485" s="76" t="str">
        <f>IF(Tableau1[[#This Row],[Nuit JE/ VE]]="Oui",0,IF(Tableau1[[#This Row],[Nuit JE/ VE]]="Non",1,""))</f>
        <v/>
      </c>
      <c r="AP485" s="76" t="str">
        <f>IF(Tableau1[[#This Row],[Nuit
VE/ SA]]="Oui",0,IF(Tableau1[[#This Row],[Nuit
VE/ SA]]="Non",1,""))</f>
        <v/>
      </c>
      <c r="AQ485" s="76" t="str">
        <f>IF(Tableau1[[#This Row],[Nuit
SA/ DI]]="Oui",0,IF(Tableau1[[#This Row],[Nuit
SA/ DI]]="Non",1,""))</f>
        <v/>
      </c>
      <c r="AR485" s="76" t="str">
        <f>IF(Tableau1[[#This Row],[Nuit
DI/ LU]]="Oui",0,IF(Tableau1[[#This Row],[Nuit
DI/ LU]]="Non",1,""))</f>
        <v/>
      </c>
      <c r="AS485" s="76" t="str">
        <f>IF(Tableau1[[#This Row],[Type de réponse]]='Paramètre (masquer)'!$A$10,Tableau1[[#This Row],[FE]],"")</f>
        <v/>
      </c>
      <c r="AT485" s="76" t="str">
        <f>_xlfn.CONCAT(Tableau1[[#This Row],[LUN]:[DIM]])</f>
        <v/>
      </c>
      <c r="AU485" s="79"/>
      <c r="AV4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5" s="76" t="e">
        <f>Tableau1[[#This Row],[Nbre de nuits sur la période]]*Tableau1[[#This Row],[Nombre de train accédant / nuit *]]</f>
        <v>#VALUE!</v>
      </c>
      <c r="AY485" s="76" t="e">
        <f>Tableau1[[#This Row],[Uo voies - nuit]]*((59*400/1000)+5)</f>
        <v>#VALUE!</v>
      </c>
    </row>
    <row r="486" spans="1:51" ht="15.75">
      <c r="A486" s="51">
        <f t="shared" si="23"/>
        <v>473</v>
      </c>
      <c r="B486" s="85"/>
      <c r="C486" s="52" t="str">
        <f>IFERROR(VLOOKUP(Tableau1[[#This Row],[Site *
Un fichier Excel par DT]],Tableau7[[#All],[Nom de la gare]:[EIC]],5,FALSE),"")</f>
        <v/>
      </c>
      <c r="D486" s="77"/>
      <c r="E486" s="74"/>
      <c r="F486" s="74"/>
      <c r="G486" s="76"/>
      <c r="H486" s="72" t="str">
        <f>IF(Tableau1[[#This Row],[Régime d''utilisation (Quotidien ? Oui ou Non)]]="Oui","Oui","Non")</f>
        <v>Non</v>
      </c>
      <c r="I486" s="72" t="str">
        <f>IF(Tableau1[[#This Row],[Régime d''utilisation (Quotidien ? Oui ou Non)]]="Oui","Oui","Non")</f>
        <v>Non</v>
      </c>
      <c r="J486" s="72" t="str">
        <f>IF(Tableau1[[#This Row],[Régime d''utilisation (Quotidien ? Oui ou Non)]]="Oui","Oui","Non")</f>
        <v>Non</v>
      </c>
      <c r="K486" s="72" t="str">
        <f>IF(Tableau1[[#This Row],[Régime d''utilisation (Quotidien ? Oui ou Non)]]="Oui","Oui","Non")</f>
        <v>Non</v>
      </c>
      <c r="L486" s="72" t="str">
        <f>IF(Tableau1[[#This Row],[Régime d''utilisation (Quotidien ? Oui ou Non)]]="Oui","Oui","Non")</f>
        <v>Non</v>
      </c>
      <c r="M486" s="72" t="str">
        <f>IF(Tableau1[[#This Row],[Régime d''utilisation (Quotidien ? Oui ou Non)]]="Oui","Oui","Non")</f>
        <v>Non</v>
      </c>
      <c r="N486" s="72" t="str">
        <f>IF(Tableau1[[#This Row],[Régime d''utilisation (Quotidien ? Oui ou Non)]]="Oui","Oui","Non")</f>
        <v>Non</v>
      </c>
      <c r="O486" s="72" t="str">
        <f>IF(Tableau1[[#This Row],[Régime d''utilisation (Quotidien ? Oui ou Non)]]="Oui","Oui","Non")</f>
        <v>Non</v>
      </c>
      <c r="P486" s="76"/>
      <c r="Q486" s="76"/>
      <c r="R486" s="76"/>
      <c r="S486" s="52" t="str">
        <f t="shared" si="21"/>
        <v>Compris entre 00h00 et 5h00</v>
      </c>
      <c r="T486" s="76"/>
      <c r="U486" s="53" t="str">
        <f t="shared" si="22"/>
        <v>Voyageur</v>
      </c>
      <c r="V486" s="76"/>
      <c r="W486" s="76"/>
      <c r="X486" s="76"/>
      <c r="Y486" s="76"/>
      <c r="Z486" s="76"/>
      <c r="AA486" s="76"/>
      <c r="AB486" s="53">
        <f>400</f>
        <v>400</v>
      </c>
      <c r="AC486" s="78" t="str">
        <f>IF(Tableau1[[#This Row],[Type de réponse]]='Paramètre (masquer)'!$A$10,Tableau1[[#This Row],[Période de début *]],"")</f>
        <v/>
      </c>
      <c r="AD486" s="78" t="str">
        <f>IF(Tableau1[[#This Row],[Type de réponse]]='Paramètre (masquer)'!$A$10,Tableau1[[#This Row],[Période de fin *]],"")</f>
        <v/>
      </c>
      <c r="AE486" s="78" t="str">
        <f>IF(Tableau1[[#This Row],[Type de réponse]]='Paramètre (masquer)'!$A$10,Tableau1[[#This Row],[Nuit
LU/MA]],"")</f>
        <v/>
      </c>
      <c r="AF486" s="78" t="str">
        <f>IF(Tableau1[[#This Row],[Type de réponse]]='Paramètre (masquer)'!$A$10,Tableau1[[#This Row],[Nuit
MA/ME]],"")</f>
        <v/>
      </c>
      <c r="AG486" s="78" t="str">
        <f>IF(Tableau1[[#This Row],[Type de réponse]]='Paramètre (masquer)'!$A$10,Tableau1[[#This Row],[Nuit
ME/JE]],"")</f>
        <v/>
      </c>
      <c r="AH486" s="78" t="str">
        <f>IF(Tableau1[[#This Row],[Type de réponse]]='Paramètre (masquer)'!$A$10,Tableau1[[#This Row],[Nuit JE/VE]],"")</f>
        <v/>
      </c>
      <c r="AI486" s="78" t="str">
        <f>IF(Tableau1[[#This Row],[Type de réponse]]='Paramètre (masquer)'!$A$10,Tableau1[[#This Row],[Nuit
VE/SA]],"")</f>
        <v/>
      </c>
      <c r="AJ486" s="78" t="str">
        <f>IF(Tableau1[[#This Row],[Type de réponse]]='Paramètre (masquer)'!$A$10,Tableau1[[#This Row],[Nuit
SA/DI]],"")</f>
        <v/>
      </c>
      <c r="AK486" s="78" t="str">
        <f>IF(Tableau1[[#This Row],[Type de réponse]]='Paramètre (masquer)'!$A$10,Tableau1[[#This Row],[Nuit
DI/LU]],"")</f>
        <v/>
      </c>
      <c r="AL486" s="76" t="str">
        <f>IF(Tableau1[[#This Row],[Nuit
LU /MA]]="Oui",0,IF(Tableau1[[#This Row],[Nuit
LU /MA]]="Non",1,""))</f>
        <v/>
      </c>
      <c r="AM486" s="76" t="str">
        <f>IF(Tableau1[[#This Row],[Nuit
MA/ ME]]="Oui",0,IF(Tableau1[[#This Row],[Nuit
MA/ ME]]="Non",1,""))</f>
        <v/>
      </c>
      <c r="AN486" s="76" t="str">
        <f>IF(Tableau1[[#This Row],[Nuit
ME/ JE]]="Oui",0,IF(Tableau1[[#This Row],[Nuit
ME/ JE]]="Non",1,""))</f>
        <v/>
      </c>
      <c r="AO486" s="76" t="str">
        <f>IF(Tableau1[[#This Row],[Nuit JE/ VE]]="Oui",0,IF(Tableau1[[#This Row],[Nuit JE/ VE]]="Non",1,""))</f>
        <v/>
      </c>
      <c r="AP486" s="76" t="str">
        <f>IF(Tableau1[[#This Row],[Nuit
VE/ SA]]="Oui",0,IF(Tableau1[[#This Row],[Nuit
VE/ SA]]="Non",1,""))</f>
        <v/>
      </c>
      <c r="AQ486" s="76" t="str">
        <f>IF(Tableau1[[#This Row],[Nuit
SA/ DI]]="Oui",0,IF(Tableau1[[#This Row],[Nuit
SA/ DI]]="Non",1,""))</f>
        <v/>
      </c>
      <c r="AR486" s="76" t="str">
        <f>IF(Tableau1[[#This Row],[Nuit
DI/ LU]]="Oui",0,IF(Tableau1[[#This Row],[Nuit
DI/ LU]]="Non",1,""))</f>
        <v/>
      </c>
      <c r="AS486" s="76" t="str">
        <f>IF(Tableau1[[#This Row],[Type de réponse]]='Paramètre (masquer)'!$A$10,Tableau1[[#This Row],[FE]],"")</f>
        <v/>
      </c>
      <c r="AT486" s="76" t="str">
        <f>_xlfn.CONCAT(Tableau1[[#This Row],[LUN]:[DIM]])</f>
        <v/>
      </c>
      <c r="AU486" s="79"/>
      <c r="AV4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6" s="76" t="e">
        <f>Tableau1[[#This Row],[Nbre de nuits sur la période]]*Tableau1[[#This Row],[Nombre de train accédant / nuit *]]</f>
        <v>#VALUE!</v>
      </c>
      <c r="AY486" s="76" t="e">
        <f>Tableau1[[#This Row],[Uo voies - nuit]]*((59*400/1000)+5)</f>
        <v>#VALUE!</v>
      </c>
    </row>
    <row r="487" spans="1:51" ht="15.75">
      <c r="A487" s="51">
        <f t="shared" si="23"/>
        <v>474</v>
      </c>
      <c r="B487" s="85"/>
      <c r="C487" s="52" t="str">
        <f>IFERROR(VLOOKUP(Tableau1[[#This Row],[Site *
Un fichier Excel par DT]],Tableau7[[#All],[Nom de la gare]:[EIC]],5,FALSE),"")</f>
        <v/>
      </c>
      <c r="D487" s="77"/>
      <c r="E487" s="74"/>
      <c r="F487" s="74"/>
      <c r="G487" s="76"/>
      <c r="H487" s="72" t="str">
        <f>IF(Tableau1[[#This Row],[Régime d''utilisation (Quotidien ? Oui ou Non)]]="Oui","Oui","Non")</f>
        <v>Non</v>
      </c>
      <c r="I487" s="72" t="str">
        <f>IF(Tableau1[[#This Row],[Régime d''utilisation (Quotidien ? Oui ou Non)]]="Oui","Oui","Non")</f>
        <v>Non</v>
      </c>
      <c r="J487" s="72" t="str">
        <f>IF(Tableau1[[#This Row],[Régime d''utilisation (Quotidien ? Oui ou Non)]]="Oui","Oui","Non")</f>
        <v>Non</v>
      </c>
      <c r="K487" s="72" t="str">
        <f>IF(Tableau1[[#This Row],[Régime d''utilisation (Quotidien ? Oui ou Non)]]="Oui","Oui","Non")</f>
        <v>Non</v>
      </c>
      <c r="L487" s="72" t="str">
        <f>IF(Tableau1[[#This Row],[Régime d''utilisation (Quotidien ? Oui ou Non)]]="Oui","Oui","Non")</f>
        <v>Non</v>
      </c>
      <c r="M487" s="72" t="str">
        <f>IF(Tableau1[[#This Row],[Régime d''utilisation (Quotidien ? Oui ou Non)]]="Oui","Oui","Non")</f>
        <v>Non</v>
      </c>
      <c r="N487" s="72" t="str">
        <f>IF(Tableau1[[#This Row],[Régime d''utilisation (Quotidien ? Oui ou Non)]]="Oui","Oui","Non")</f>
        <v>Non</v>
      </c>
      <c r="O487" s="72" t="str">
        <f>IF(Tableau1[[#This Row],[Régime d''utilisation (Quotidien ? Oui ou Non)]]="Oui","Oui","Non")</f>
        <v>Non</v>
      </c>
      <c r="P487" s="76"/>
      <c r="Q487" s="76"/>
      <c r="R487" s="76"/>
      <c r="S487" s="52" t="str">
        <f t="shared" si="21"/>
        <v>Compris entre 00h00 et 5h00</v>
      </c>
      <c r="T487" s="76"/>
      <c r="U487" s="53" t="str">
        <f t="shared" si="22"/>
        <v>Voyageur</v>
      </c>
      <c r="V487" s="76"/>
      <c r="W487" s="76"/>
      <c r="X487" s="76"/>
      <c r="Y487" s="76"/>
      <c r="Z487" s="76"/>
      <c r="AA487" s="76"/>
      <c r="AB487" s="53">
        <f>400</f>
        <v>400</v>
      </c>
      <c r="AC487" s="78" t="str">
        <f>IF(Tableau1[[#This Row],[Type de réponse]]='Paramètre (masquer)'!$A$10,Tableau1[[#This Row],[Période de début *]],"")</f>
        <v/>
      </c>
      <c r="AD487" s="78" t="str">
        <f>IF(Tableau1[[#This Row],[Type de réponse]]='Paramètre (masquer)'!$A$10,Tableau1[[#This Row],[Période de fin *]],"")</f>
        <v/>
      </c>
      <c r="AE487" s="78" t="str">
        <f>IF(Tableau1[[#This Row],[Type de réponse]]='Paramètre (masquer)'!$A$10,Tableau1[[#This Row],[Nuit
LU/MA]],"")</f>
        <v/>
      </c>
      <c r="AF487" s="78" t="str">
        <f>IF(Tableau1[[#This Row],[Type de réponse]]='Paramètre (masquer)'!$A$10,Tableau1[[#This Row],[Nuit
MA/ME]],"")</f>
        <v/>
      </c>
      <c r="AG487" s="78" t="str">
        <f>IF(Tableau1[[#This Row],[Type de réponse]]='Paramètre (masquer)'!$A$10,Tableau1[[#This Row],[Nuit
ME/JE]],"")</f>
        <v/>
      </c>
      <c r="AH487" s="78" t="str">
        <f>IF(Tableau1[[#This Row],[Type de réponse]]='Paramètre (masquer)'!$A$10,Tableau1[[#This Row],[Nuit JE/VE]],"")</f>
        <v/>
      </c>
      <c r="AI487" s="78" t="str">
        <f>IF(Tableau1[[#This Row],[Type de réponse]]='Paramètre (masquer)'!$A$10,Tableau1[[#This Row],[Nuit
VE/SA]],"")</f>
        <v/>
      </c>
      <c r="AJ487" s="78" t="str">
        <f>IF(Tableau1[[#This Row],[Type de réponse]]='Paramètre (masquer)'!$A$10,Tableau1[[#This Row],[Nuit
SA/DI]],"")</f>
        <v/>
      </c>
      <c r="AK487" s="78" t="str">
        <f>IF(Tableau1[[#This Row],[Type de réponse]]='Paramètre (masquer)'!$A$10,Tableau1[[#This Row],[Nuit
DI/LU]],"")</f>
        <v/>
      </c>
      <c r="AL487" s="76" t="str">
        <f>IF(Tableau1[[#This Row],[Nuit
LU /MA]]="Oui",0,IF(Tableau1[[#This Row],[Nuit
LU /MA]]="Non",1,""))</f>
        <v/>
      </c>
      <c r="AM487" s="76" t="str">
        <f>IF(Tableau1[[#This Row],[Nuit
MA/ ME]]="Oui",0,IF(Tableau1[[#This Row],[Nuit
MA/ ME]]="Non",1,""))</f>
        <v/>
      </c>
      <c r="AN487" s="76" t="str">
        <f>IF(Tableau1[[#This Row],[Nuit
ME/ JE]]="Oui",0,IF(Tableau1[[#This Row],[Nuit
ME/ JE]]="Non",1,""))</f>
        <v/>
      </c>
      <c r="AO487" s="76" t="str">
        <f>IF(Tableau1[[#This Row],[Nuit JE/ VE]]="Oui",0,IF(Tableau1[[#This Row],[Nuit JE/ VE]]="Non",1,""))</f>
        <v/>
      </c>
      <c r="AP487" s="76" t="str">
        <f>IF(Tableau1[[#This Row],[Nuit
VE/ SA]]="Oui",0,IF(Tableau1[[#This Row],[Nuit
VE/ SA]]="Non",1,""))</f>
        <v/>
      </c>
      <c r="AQ487" s="76" t="str">
        <f>IF(Tableau1[[#This Row],[Nuit
SA/ DI]]="Oui",0,IF(Tableau1[[#This Row],[Nuit
SA/ DI]]="Non",1,""))</f>
        <v/>
      </c>
      <c r="AR487" s="76" t="str">
        <f>IF(Tableau1[[#This Row],[Nuit
DI/ LU]]="Oui",0,IF(Tableau1[[#This Row],[Nuit
DI/ LU]]="Non",1,""))</f>
        <v/>
      </c>
      <c r="AS487" s="76" t="str">
        <f>IF(Tableau1[[#This Row],[Type de réponse]]='Paramètre (masquer)'!$A$10,Tableau1[[#This Row],[FE]],"")</f>
        <v/>
      </c>
      <c r="AT487" s="76" t="str">
        <f>_xlfn.CONCAT(Tableau1[[#This Row],[LUN]:[DIM]])</f>
        <v/>
      </c>
      <c r="AU487" s="79"/>
      <c r="AV4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7" s="76" t="e">
        <f>Tableau1[[#This Row],[Nbre de nuits sur la période]]*Tableau1[[#This Row],[Nombre de train accédant / nuit *]]</f>
        <v>#VALUE!</v>
      </c>
      <c r="AY487" s="76" t="e">
        <f>Tableau1[[#This Row],[Uo voies - nuit]]*((59*400/1000)+5)</f>
        <v>#VALUE!</v>
      </c>
    </row>
    <row r="488" spans="1:51" ht="15.75">
      <c r="A488" s="51">
        <f t="shared" si="23"/>
        <v>475</v>
      </c>
      <c r="B488" s="85"/>
      <c r="C488" s="52" t="str">
        <f>IFERROR(VLOOKUP(Tableau1[[#This Row],[Site *
Un fichier Excel par DT]],Tableau7[[#All],[Nom de la gare]:[EIC]],5,FALSE),"")</f>
        <v/>
      </c>
      <c r="D488" s="77"/>
      <c r="E488" s="74"/>
      <c r="F488" s="74"/>
      <c r="G488" s="76"/>
      <c r="H488" s="72" t="str">
        <f>IF(Tableau1[[#This Row],[Régime d''utilisation (Quotidien ? Oui ou Non)]]="Oui","Oui","Non")</f>
        <v>Non</v>
      </c>
      <c r="I488" s="72" t="str">
        <f>IF(Tableau1[[#This Row],[Régime d''utilisation (Quotidien ? Oui ou Non)]]="Oui","Oui","Non")</f>
        <v>Non</v>
      </c>
      <c r="J488" s="72" t="str">
        <f>IF(Tableau1[[#This Row],[Régime d''utilisation (Quotidien ? Oui ou Non)]]="Oui","Oui","Non")</f>
        <v>Non</v>
      </c>
      <c r="K488" s="72" t="str">
        <f>IF(Tableau1[[#This Row],[Régime d''utilisation (Quotidien ? Oui ou Non)]]="Oui","Oui","Non")</f>
        <v>Non</v>
      </c>
      <c r="L488" s="72" t="str">
        <f>IF(Tableau1[[#This Row],[Régime d''utilisation (Quotidien ? Oui ou Non)]]="Oui","Oui","Non")</f>
        <v>Non</v>
      </c>
      <c r="M488" s="72" t="str">
        <f>IF(Tableau1[[#This Row],[Régime d''utilisation (Quotidien ? Oui ou Non)]]="Oui","Oui","Non")</f>
        <v>Non</v>
      </c>
      <c r="N488" s="72" t="str">
        <f>IF(Tableau1[[#This Row],[Régime d''utilisation (Quotidien ? Oui ou Non)]]="Oui","Oui","Non")</f>
        <v>Non</v>
      </c>
      <c r="O488" s="72" t="str">
        <f>IF(Tableau1[[#This Row],[Régime d''utilisation (Quotidien ? Oui ou Non)]]="Oui","Oui","Non")</f>
        <v>Non</v>
      </c>
      <c r="P488" s="76"/>
      <c r="Q488" s="76"/>
      <c r="R488" s="76"/>
      <c r="S488" s="52" t="str">
        <f t="shared" si="21"/>
        <v>Compris entre 00h00 et 5h00</v>
      </c>
      <c r="T488" s="76"/>
      <c r="U488" s="53" t="str">
        <f t="shared" si="22"/>
        <v>Voyageur</v>
      </c>
      <c r="V488" s="76"/>
      <c r="W488" s="76"/>
      <c r="X488" s="76"/>
      <c r="Y488" s="76"/>
      <c r="Z488" s="76"/>
      <c r="AA488" s="76"/>
      <c r="AB488" s="53">
        <f>400</f>
        <v>400</v>
      </c>
      <c r="AC488" s="78" t="str">
        <f>IF(Tableau1[[#This Row],[Type de réponse]]='Paramètre (masquer)'!$A$10,Tableau1[[#This Row],[Période de début *]],"")</f>
        <v/>
      </c>
      <c r="AD488" s="78" t="str">
        <f>IF(Tableau1[[#This Row],[Type de réponse]]='Paramètre (masquer)'!$A$10,Tableau1[[#This Row],[Période de fin *]],"")</f>
        <v/>
      </c>
      <c r="AE488" s="78" t="str">
        <f>IF(Tableau1[[#This Row],[Type de réponse]]='Paramètre (masquer)'!$A$10,Tableau1[[#This Row],[Nuit
LU/MA]],"")</f>
        <v/>
      </c>
      <c r="AF488" s="78" t="str">
        <f>IF(Tableau1[[#This Row],[Type de réponse]]='Paramètre (masquer)'!$A$10,Tableau1[[#This Row],[Nuit
MA/ME]],"")</f>
        <v/>
      </c>
      <c r="AG488" s="78" t="str">
        <f>IF(Tableau1[[#This Row],[Type de réponse]]='Paramètre (masquer)'!$A$10,Tableau1[[#This Row],[Nuit
ME/JE]],"")</f>
        <v/>
      </c>
      <c r="AH488" s="78" t="str">
        <f>IF(Tableau1[[#This Row],[Type de réponse]]='Paramètre (masquer)'!$A$10,Tableau1[[#This Row],[Nuit JE/VE]],"")</f>
        <v/>
      </c>
      <c r="AI488" s="78" t="str">
        <f>IF(Tableau1[[#This Row],[Type de réponse]]='Paramètre (masquer)'!$A$10,Tableau1[[#This Row],[Nuit
VE/SA]],"")</f>
        <v/>
      </c>
      <c r="AJ488" s="78" t="str">
        <f>IF(Tableau1[[#This Row],[Type de réponse]]='Paramètre (masquer)'!$A$10,Tableau1[[#This Row],[Nuit
SA/DI]],"")</f>
        <v/>
      </c>
      <c r="AK488" s="78" t="str">
        <f>IF(Tableau1[[#This Row],[Type de réponse]]='Paramètre (masquer)'!$A$10,Tableau1[[#This Row],[Nuit
DI/LU]],"")</f>
        <v/>
      </c>
      <c r="AL488" s="76" t="str">
        <f>IF(Tableau1[[#This Row],[Nuit
LU /MA]]="Oui",0,IF(Tableau1[[#This Row],[Nuit
LU /MA]]="Non",1,""))</f>
        <v/>
      </c>
      <c r="AM488" s="76" t="str">
        <f>IF(Tableau1[[#This Row],[Nuit
MA/ ME]]="Oui",0,IF(Tableau1[[#This Row],[Nuit
MA/ ME]]="Non",1,""))</f>
        <v/>
      </c>
      <c r="AN488" s="76" t="str">
        <f>IF(Tableau1[[#This Row],[Nuit
ME/ JE]]="Oui",0,IF(Tableau1[[#This Row],[Nuit
ME/ JE]]="Non",1,""))</f>
        <v/>
      </c>
      <c r="AO488" s="76" t="str">
        <f>IF(Tableau1[[#This Row],[Nuit JE/ VE]]="Oui",0,IF(Tableau1[[#This Row],[Nuit JE/ VE]]="Non",1,""))</f>
        <v/>
      </c>
      <c r="AP488" s="76" t="str">
        <f>IF(Tableau1[[#This Row],[Nuit
VE/ SA]]="Oui",0,IF(Tableau1[[#This Row],[Nuit
VE/ SA]]="Non",1,""))</f>
        <v/>
      </c>
      <c r="AQ488" s="76" t="str">
        <f>IF(Tableau1[[#This Row],[Nuit
SA/ DI]]="Oui",0,IF(Tableau1[[#This Row],[Nuit
SA/ DI]]="Non",1,""))</f>
        <v/>
      </c>
      <c r="AR488" s="76" t="str">
        <f>IF(Tableau1[[#This Row],[Nuit
DI/ LU]]="Oui",0,IF(Tableau1[[#This Row],[Nuit
DI/ LU]]="Non",1,""))</f>
        <v/>
      </c>
      <c r="AS488" s="76" t="str">
        <f>IF(Tableau1[[#This Row],[Type de réponse]]='Paramètre (masquer)'!$A$10,Tableau1[[#This Row],[FE]],"")</f>
        <v/>
      </c>
      <c r="AT488" s="76" t="str">
        <f>_xlfn.CONCAT(Tableau1[[#This Row],[LUN]:[DIM]])</f>
        <v/>
      </c>
      <c r="AU488" s="79"/>
      <c r="AV4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8" s="76" t="e">
        <f>Tableau1[[#This Row],[Nbre de nuits sur la période]]*Tableau1[[#This Row],[Nombre de train accédant / nuit *]]</f>
        <v>#VALUE!</v>
      </c>
      <c r="AY488" s="76" t="e">
        <f>Tableau1[[#This Row],[Uo voies - nuit]]*((59*400/1000)+5)</f>
        <v>#VALUE!</v>
      </c>
    </row>
    <row r="489" spans="1:51" ht="15.75">
      <c r="A489" s="51">
        <f t="shared" si="23"/>
        <v>476</v>
      </c>
      <c r="B489" s="85"/>
      <c r="C489" s="52" t="str">
        <f>IFERROR(VLOOKUP(Tableau1[[#This Row],[Site *
Un fichier Excel par DT]],Tableau7[[#All],[Nom de la gare]:[EIC]],5,FALSE),"")</f>
        <v/>
      </c>
      <c r="D489" s="77"/>
      <c r="E489" s="74"/>
      <c r="F489" s="74"/>
      <c r="G489" s="76"/>
      <c r="H489" s="72" t="str">
        <f>IF(Tableau1[[#This Row],[Régime d''utilisation (Quotidien ? Oui ou Non)]]="Oui","Oui","Non")</f>
        <v>Non</v>
      </c>
      <c r="I489" s="72" t="str">
        <f>IF(Tableau1[[#This Row],[Régime d''utilisation (Quotidien ? Oui ou Non)]]="Oui","Oui","Non")</f>
        <v>Non</v>
      </c>
      <c r="J489" s="72" t="str">
        <f>IF(Tableau1[[#This Row],[Régime d''utilisation (Quotidien ? Oui ou Non)]]="Oui","Oui","Non")</f>
        <v>Non</v>
      </c>
      <c r="K489" s="72" t="str">
        <f>IF(Tableau1[[#This Row],[Régime d''utilisation (Quotidien ? Oui ou Non)]]="Oui","Oui","Non")</f>
        <v>Non</v>
      </c>
      <c r="L489" s="72" t="str">
        <f>IF(Tableau1[[#This Row],[Régime d''utilisation (Quotidien ? Oui ou Non)]]="Oui","Oui","Non")</f>
        <v>Non</v>
      </c>
      <c r="M489" s="72" t="str">
        <f>IF(Tableau1[[#This Row],[Régime d''utilisation (Quotidien ? Oui ou Non)]]="Oui","Oui","Non")</f>
        <v>Non</v>
      </c>
      <c r="N489" s="72" t="str">
        <f>IF(Tableau1[[#This Row],[Régime d''utilisation (Quotidien ? Oui ou Non)]]="Oui","Oui","Non")</f>
        <v>Non</v>
      </c>
      <c r="O489" s="72" t="str">
        <f>IF(Tableau1[[#This Row],[Régime d''utilisation (Quotidien ? Oui ou Non)]]="Oui","Oui","Non")</f>
        <v>Non</v>
      </c>
      <c r="P489" s="76"/>
      <c r="Q489" s="76"/>
      <c r="R489" s="76"/>
      <c r="S489" s="52" t="str">
        <f t="shared" si="21"/>
        <v>Compris entre 00h00 et 5h00</v>
      </c>
      <c r="T489" s="76"/>
      <c r="U489" s="53" t="str">
        <f t="shared" si="22"/>
        <v>Voyageur</v>
      </c>
      <c r="V489" s="76"/>
      <c r="W489" s="76"/>
      <c r="X489" s="76"/>
      <c r="Y489" s="76"/>
      <c r="Z489" s="76"/>
      <c r="AA489" s="76"/>
      <c r="AB489" s="53">
        <f>400</f>
        <v>400</v>
      </c>
      <c r="AC489" s="78" t="str">
        <f>IF(Tableau1[[#This Row],[Type de réponse]]='Paramètre (masquer)'!$A$10,Tableau1[[#This Row],[Période de début *]],"")</f>
        <v/>
      </c>
      <c r="AD489" s="78" t="str">
        <f>IF(Tableau1[[#This Row],[Type de réponse]]='Paramètre (masquer)'!$A$10,Tableau1[[#This Row],[Période de fin *]],"")</f>
        <v/>
      </c>
      <c r="AE489" s="78" t="str">
        <f>IF(Tableau1[[#This Row],[Type de réponse]]='Paramètre (masquer)'!$A$10,Tableau1[[#This Row],[Nuit
LU/MA]],"")</f>
        <v/>
      </c>
      <c r="AF489" s="78" t="str">
        <f>IF(Tableau1[[#This Row],[Type de réponse]]='Paramètre (masquer)'!$A$10,Tableau1[[#This Row],[Nuit
MA/ME]],"")</f>
        <v/>
      </c>
      <c r="AG489" s="78" t="str">
        <f>IF(Tableau1[[#This Row],[Type de réponse]]='Paramètre (masquer)'!$A$10,Tableau1[[#This Row],[Nuit
ME/JE]],"")</f>
        <v/>
      </c>
      <c r="AH489" s="78" t="str">
        <f>IF(Tableau1[[#This Row],[Type de réponse]]='Paramètre (masquer)'!$A$10,Tableau1[[#This Row],[Nuit JE/VE]],"")</f>
        <v/>
      </c>
      <c r="AI489" s="78" t="str">
        <f>IF(Tableau1[[#This Row],[Type de réponse]]='Paramètre (masquer)'!$A$10,Tableau1[[#This Row],[Nuit
VE/SA]],"")</f>
        <v/>
      </c>
      <c r="AJ489" s="78" t="str">
        <f>IF(Tableau1[[#This Row],[Type de réponse]]='Paramètre (masquer)'!$A$10,Tableau1[[#This Row],[Nuit
SA/DI]],"")</f>
        <v/>
      </c>
      <c r="AK489" s="78" t="str">
        <f>IF(Tableau1[[#This Row],[Type de réponse]]='Paramètre (masquer)'!$A$10,Tableau1[[#This Row],[Nuit
DI/LU]],"")</f>
        <v/>
      </c>
      <c r="AL489" s="76" t="str">
        <f>IF(Tableau1[[#This Row],[Nuit
LU /MA]]="Oui",0,IF(Tableau1[[#This Row],[Nuit
LU /MA]]="Non",1,""))</f>
        <v/>
      </c>
      <c r="AM489" s="76" t="str">
        <f>IF(Tableau1[[#This Row],[Nuit
MA/ ME]]="Oui",0,IF(Tableau1[[#This Row],[Nuit
MA/ ME]]="Non",1,""))</f>
        <v/>
      </c>
      <c r="AN489" s="76" t="str">
        <f>IF(Tableau1[[#This Row],[Nuit
ME/ JE]]="Oui",0,IF(Tableau1[[#This Row],[Nuit
ME/ JE]]="Non",1,""))</f>
        <v/>
      </c>
      <c r="AO489" s="76" t="str">
        <f>IF(Tableau1[[#This Row],[Nuit JE/ VE]]="Oui",0,IF(Tableau1[[#This Row],[Nuit JE/ VE]]="Non",1,""))</f>
        <v/>
      </c>
      <c r="AP489" s="76" t="str">
        <f>IF(Tableau1[[#This Row],[Nuit
VE/ SA]]="Oui",0,IF(Tableau1[[#This Row],[Nuit
VE/ SA]]="Non",1,""))</f>
        <v/>
      </c>
      <c r="AQ489" s="76" t="str">
        <f>IF(Tableau1[[#This Row],[Nuit
SA/ DI]]="Oui",0,IF(Tableau1[[#This Row],[Nuit
SA/ DI]]="Non",1,""))</f>
        <v/>
      </c>
      <c r="AR489" s="76" t="str">
        <f>IF(Tableau1[[#This Row],[Nuit
DI/ LU]]="Oui",0,IF(Tableau1[[#This Row],[Nuit
DI/ LU]]="Non",1,""))</f>
        <v/>
      </c>
      <c r="AS489" s="76" t="str">
        <f>IF(Tableau1[[#This Row],[Type de réponse]]='Paramètre (masquer)'!$A$10,Tableau1[[#This Row],[FE]],"")</f>
        <v/>
      </c>
      <c r="AT489" s="76" t="str">
        <f>_xlfn.CONCAT(Tableau1[[#This Row],[LUN]:[DIM]])</f>
        <v/>
      </c>
      <c r="AU489" s="79"/>
      <c r="AV4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9" s="76" t="e">
        <f>Tableau1[[#This Row],[Nbre de nuits sur la période]]*Tableau1[[#This Row],[Nombre de train accédant / nuit *]]</f>
        <v>#VALUE!</v>
      </c>
      <c r="AY489" s="76" t="e">
        <f>Tableau1[[#This Row],[Uo voies - nuit]]*((59*400/1000)+5)</f>
        <v>#VALUE!</v>
      </c>
    </row>
    <row r="490" spans="1:51" ht="15.75">
      <c r="A490" s="51">
        <f t="shared" si="23"/>
        <v>477</v>
      </c>
      <c r="B490" s="85"/>
      <c r="C490" s="52" t="str">
        <f>IFERROR(VLOOKUP(Tableau1[[#This Row],[Site *
Un fichier Excel par DT]],Tableau7[[#All],[Nom de la gare]:[EIC]],5,FALSE),"")</f>
        <v/>
      </c>
      <c r="D490" s="77"/>
      <c r="E490" s="74"/>
      <c r="F490" s="74"/>
      <c r="G490" s="76"/>
      <c r="H490" s="72" t="str">
        <f>IF(Tableau1[[#This Row],[Régime d''utilisation (Quotidien ? Oui ou Non)]]="Oui","Oui","Non")</f>
        <v>Non</v>
      </c>
      <c r="I490" s="72" t="str">
        <f>IF(Tableau1[[#This Row],[Régime d''utilisation (Quotidien ? Oui ou Non)]]="Oui","Oui","Non")</f>
        <v>Non</v>
      </c>
      <c r="J490" s="72" t="str">
        <f>IF(Tableau1[[#This Row],[Régime d''utilisation (Quotidien ? Oui ou Non)]]="Oui","Oui","Non")</f>
        <v>Non</v>
      </c>
      <c r="K490" s="72" t="str">
        <f>IF(Tableau1[[#This Row],[Régime d''utilisation (Quotidien ? Oui ou Non)]]="Oui","Oui","Non")</f>
        <v>Non</v>
      </c>
      <c r="L490" s="72" t="str">
        <f>IF(Tableau1[[#This Row],[Régime d''utilisation (Quotidien ? Oui ou Non)]]="Oui","Oui","Non")</f>
        <v>Non</v>
      </c>
      <c r="M490" s="72" t="str">
        <f>IF(Tableau1[[#This Row],[Régime d''utilisation (Quotidien ? Oui ou Non)]]="Oui","Oui","Non")</f>
        <v>Non</v>
      </c>
      <c r="N490" s="72" t="str">
        <f>IF(Tableau1[[#This Row],[Régime d''utilisation (Quotidien ? Oui ou Non)]]="Oui","Oui","Non")</f>
        <v>Non</v>
      </c>
      <c r="O490" s="72" t="str">
        <f>IF(Tableau1[[#This Row],[Régime d''utilisation (Quotidien ? Oui ou Non)]]="Oui","Oui","Non")</f>
        <v>Non</v>
      </c>
      <c r="P490" s="76"/>
      <c r="Q490" s="76"/>
      <c r="R490" s="76"/>
      <c r="S490" s="52" t="str">
        <f t="shared" si="21"/>
        <v>Compris entre 00h00 et 5h00</v>
      </c>
      <c r="T490" s="76"/>
      <c r="U490" s="53" t="str">
        <f t="shared" si="22"/>
        <v>Voyageur</v>
      </c>
      <c r="V490" s="76"/>
      <c r="W490" s="76"/>
      <c r="X490" s="76"/>
      <c r="Y490" s="76"/>
      <c r="Z490" s="76"/>
      <c r="AA490" s="76"/>
      <c r="AB490" s="53">
        <f>400</f>
        <v>400</v>
      </c>
      <c r="AC490" s="78" t="str">
        <f>IF(Tableau1[[#This Row],[Type de réponse]]='Paramètre (masquer)'!$A$10,Tableau1[[#This Row],[Période de début *]],"")</f>
        <v/>
      </c>
      <c r="AD490" s="78" t="str">
        <f>IF(Tableau1[[#This Row],[Type de réponse]]='Paramètre (masquer)'!$A$10,Tableau1[[#This Row],[Période de fin *]],"")</f>
        <v/>
      </c>
      <c r="AE490" s="78" t="str">
        <f>IF(Tableau1[[#This Row],[Type de réponse]]='Paramètre (masquer)'!$A$10,Tableau1[[#This Row],[Nuit
LU/MA]],"")</f>
        <v/>
      </c>
      <c r="AF490" s="78" t="str">
        <f>IF(Tableau1[[#This Row],[Type de réponse]]='Paramètre (masquer)'!$A$10,Tableau1[[#This Row],[Nuit
MA/ME]],"")</f>
        <v/>
      </c>
      <c r="AG490" s="78" t="str">
        <f>IF(Tableau1[[#This Row],[Type de réponse]]='Paramètre (masquer)'!$A$10,Tableau1[[#This Row],[Nuit
ME/JE]],"")</f>
        <v/>
      </c>
      <c r="AH490" s="78" t="str">
        <f>IF(Tableau1[[#This Row],[Type de réponse]]='Paramètre (masquer)'!$A$10,Tableau1[[#This Row],[Nuit JE/VE]],"")</f>
        <v/>
      </c>
      <c r="AI490" s="78" t="str">
        <f>IF(Tableau1[[#This Row],[Type de réponse]]='Paramètre (masquer)'!$A$10,Tableau1[[#This Row],[Nuit
VE/SA]],"")</f>
        <v/>
      </c>
      <c r="AJ490" s="78" t="str">
        <f>IF(Tableau1[[#This Row],[Type de réponse]]='Paramètre (masquer)'!$A$10,Tableau1[[#This Row],[Nuit
SA/DI]],"")</f>
        <v/>
      </c>
      <c r="AK490" s="78" t="str">
        <f>IF(Tableau1[[#This Row],[Type de réponse]]='Paramètre (masquer)'!$A$10,Tableau1[[#This Row],[Nuit
DI/LU]],"")</f>
        <v/>
      </c>
      <c r="AL490" s="76" t="str">
        <f>IF(Tableau1[[#This Row],[Nuit
LU /MA]]="Oui",0,IF(Tableau1[[#This Row],[Nuit
LU /MA]]="Non",1,""))</f>
        <v/>
      </c>
      <c r="AM490" s="76" t="str">
        <f>IF(Tableau1[[#This Row],[Nuit
MA/ ME]]="Oui",0,IF(Tableau1[[#This Row],[Nuit
MA/ ME]]="Non",1,""))</f>
        <v/>
      </c>
      <c r="AN490" s="76" t="str">
        <f>IF(Tableau1[[#This Row],[Nuit
ME/ JE]]="Oui",0,IF(Tableau1[[#This Row],[Nuit
ME/ JE]]="Non",1,""))</f>
        <v/>
      </c>
      <c r="AO490" s="76" t="str">
        <f>IF(Tableau1[[#This Row],[Nuit JE/ VE]]="Oui",0,IF(Tableau1[[#This Row],[Nuit JE/ VE]]="Non",1,""))</f>
        <v/>
      </c>
      <c r="AP490" s="76" t="str">
        <f>IF(Tableau1[[#This Row],[Nuit
VE/ SA]]="Oui",0,IF(Tableau1[[#This Row],[Nuit
VE/ SA]]="Non",1,""))</f>
        <v/>
      </c>
      <c r="AQ490" s="76" t="str">
        <f>IF(Tableau1[[#This Row],[Nuit
SA/ DI]]="Oui",0,IF(Tableau1[[#This Row],[Nuit
SA/ DI]]="Non",1,""))</f>
        <v/>
      </c>
      <c r="AR490" s="76" t="str">
        <f>IF(Tableau1[[#This Row],[Nuit
DI/ LU]]="Oui",0,IF(Tableau1[[#This Row],[Nuit
DI/ LU]]="Non",1,""))</f>
        <v/>
      </c>
      <c r="AS490" s="76" t="str">
        <f>IF(Tableau1[[#This Row],[Type de réponse]]='Paramètre (masquer)'!$A$10,Tableau1[[#This Row],[FE]],"")</f>
        <v/>
      </c>
      <c r="AT490" s="76" t="str">
        <f>_xlfn.CONCAT(Tableau1[[#This Row],[LUN]:[DIM]])</f>
        <v/>
      </c>
      <c r="AU490" s="79"/>
      <c r="AV4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0" s="76" t="e">
        <f>Tableau1[[#This Row],[Nbre de nuits sur la période]]*Tableau1[[#This Row],[Nombre de train accédant / nuit *]]</f>
        <v>#VALUE!</v>
      </c>
      <c r="AY490" s="76" t="e">
        <f>Tableau1[[#This Row],[Uo voies - nuit]]*((59*400/1000)+5)</f>
        <v>#VALUE!</v>
      </c>
    </row>
    <row r="491" spans="1:51" ht="15.75">
      <c r="A491" s="51">
        <f t="shared" si="23"/>
        <v>478</v>
      </c>
      <c r="B491" s="85"/>
      <c r="C491" s="52" t="str">
        <f>IFERROR(VLOOKUP(Tableau1[[#This Row],[Site *
Un fichier Excel par DT]],Tableau7[[#All],[Nom de la gare]:[EIC]],5,FALSE),"")</f>
        <v/>
      </c>
      <c r="D491" s="77"/>
      <c r="E491" s="74"/>
      <c r="F491" s="74"/>
      <c r="G491" s="76"/>
      <c r="H491" s="72" t="str">
        <f>IF(Tableau1[[#This Row],[Régime d''utilisation (Quotidien ? Oui ou Non)]]="Oui","Oui","Non")</f>
        <v>Non</v>
      </c>
      <c r="I491" s="72" t="str">
        <f>IF(Tableau1[[#This Row],[Régime d''utilisation (Quotidien ? Oui ou Non)]]="Oui","Oui","Non")</f>
        <v>Non</v>
      </c>
      <c r="J491" s="72" t="str">
        <f>IF(Tableau1[[#This Row],[Régime d''utilisation (Quotidien ? Oui ou Non)]]="Oui","Oui","Non")</f>
        <v>Non</v>
      </c>
      <c r="K491" s="72" t="str">
        <f>IF(Tableau1[[#This Row],[Régime d''utilisation (Quotidien ? Oui ou Non)]]="Oui","Oui","Non")</f>
        <v>Non</v>
      </c>
      <c r="L491" s="72" t="str">
        <f>IF(Tableau1[[#This Row],[Régime d''utilisation (Quotidien ? Oui ou Non)]]="Oui","Oui","Non")</f>
        <v>Non</v>
      </c>
      <c r="M491" s="72" t="str">
        <f>IF(Tableau1[[#This Row],[Régime d''utilisation (Quotidien ? Oui ou Non)]]="Oui","Oui","Non")</f>
        <v>Non</v>
      </c>
      <c r="N491" s="72" t="str">
        <f>IF(Tableau1[[#This Row],[Régime d''utilisation (Quotidien ? Oui ou Non)]]="Oui","Oui","Non")</f>
        <v>Non</v>
      </c>
      <c r="O491" s="72" t="str">
        <f>IF(Tableau1[[#This Row],[Régime d''utilisation (Quotidien ? Oui ou Non)]]="Oui","Oui","Non")</f>
        <v>Non</v>
      </c>
      <c r="P491" s="76"/>
      <c r="Q491" s="76"/>
      <c r="R491" s="76"/>
      <c r="S491" s="52" t="str">
        <f t="shared" si="21"/>
        <v>Compris entre 00h00 et 5h00</v>
      </c>
      <c r="T491" s="76"/>
      <c r="U491" s="53" t="str">
        <f t="shared" si="22"/>
        <v>Voyageur</v>
      </c>
      <c r="V491" s="76"/>
      <c r="W491" s="76"/>
      <c r="X491" s="76"/>
      <c r="Y491" s="76"/>
      <c r="Z491" s="76"/>
      <c r="AA491" s="76"/>
      <c r="AB491" s="53">
        <f>400</f>
        <v>400</v>
      </c>
      <c r="AC491" s="78" t="str">
        <f>IF(Tableau1[[#This Row],[Type de réponse]]='Paramètre (masquer)'!$A$10,Tableau1[[#This Row],[Période de début *]],"")</f>
        <v/>
      </c>
      <c r="AD491" s="78" t="str">
        <f>IF(Tableau1[[#This Row],[Type de réponse]]='Paramètre (masquer)'!$A$10,Tableau1[[#This Row],[Période de fin *]],"")</f>
        <v/>
      </c>
      <c r="AE491" s="78" t="str">
        <f>IF(Tableau1[[#This Row],[Type de réponse]]='Paramètre (masquer)'!$A$10,Tableau1[[#This Row],[Nuit
LU/MA]],"")</f>
        <v/>
      </c>
      <c r="AF491" s="78" t="str">
        <f>IF(Tableau1[[#This Row],[Type de réponse]]='Paramètre (masquer)'!$A$10,Tableau1[[#This Row],[Nuit
MA/ME]],"")</f>
        <v/>
      </c>
      <c r="AG491" s="78" t="str">
        <f>IF(Tableau1[[#This Row],[Type de réponse]]='Paramètre (masquer)'!$A$10,Tableau1[[#This Row],[Nuit
ME/JE]],"")</f>
        <v/>
      </c>
      <c r="AH491" s="78" t="str">
        <f>IF(Tableau1[[#This Row],[Type de réponse]]='Paramètre (masquer)'!$A$10,Tableau1[[#This Row],[Nuit JE/VE]],"")</f>
        <v/>
      </c>
      <c r="AI491" s="78" t="str">
        <f>IF(Tableau1[[#This Row],[Type de réponse]]='Paramètre (masquer)'!$A$10,Tableau1[[#This Row],[Nuit
VE/SA]],"")</f>
        <v/>
      </c>
      <c r="AJ491" s="78" t="str">
        <f>IF(Tableau1[[#This Row],[Type de réponse]]='Paramètre (masquer)'!$A$10,Tableau1[[#This Row],[Nuit
SA/DI]],"")</f>
        <v/>
      </c>
      <c r="AK491" s="78" t="str">
        <f>IF(Tableau1[[#This Row],[Type de réponse]]='Paramètre (masquer)'!$A$10,Tableau1[[#This Row],[Nuit
DI/LU]],"")</f>
        <v/>
      </c>
      <c r="AL491" s="76" t="str">
        <f>IF(Tableau1[[#This Row],[Nuit
LU /MA]]="Oui",0,IF(Tableau1[[#This Row],[Nuit
LU /MA]]="Non",1,""))</f>
        <v/>
      </c>
      <c r="AM491" s="76" t="str">
        <f>IF(Tableau1[[#This Row],[Nuit
MA/ ME]]="Oui",0,IF(Tableau1[[#This Row],[Nuit
MA/ ME]]="Non",1,""))</f>
        <v/>
      </c>
      <c r="AN491" s="76" t="str">
        <f>IF(Tableau1[[#This Row],[Nuit
ME/ JE]]="Oui",0,IF(Tableau1[[#This Row],[Nuit
ME/ JE]]="Non",1,""))</f>
        <v/>
      </c>
      <c r="AO491" s="76" t="str">
        <f>IF(Tableau1[[#This Row],[Nuit JE/ VE]]="Oui",0,IF(Tableau1[[#This Row],[Nuit JE/ VE]]="Non",1,""))</f>
        <v/>
      </c>
      <c r="AP491" s="76" t="str">
        <f>IF(Tableau1[[#This Row],[Nuit
VE/ SA]]="Oui",0,IF(Tableau1[[#This Row],[Nuit
VE/ SA]]="Non",1,""))</f>
        <v/>
      </c>
      <c r="AQ491" s="76" t="str">
        <f>IF(Tableau1[[#This Row],[Nuit
SA/ DI]]="Oui",0,IF(Tableau1[[#This Row],[Nuit
SA/ DI]]="Non",1,""))</f>
        <v/>
      </c>
      <c r="AR491" s="76" t="str">
        <f>IF(Tableau1[[#This Row],[Nuit
DI/ LU]]="Oui",0,IF(Tableau1[[#This Row],[Nuit
DI/ LU]]="Non",1,""))</f>
        <v/>
      </c>
      <c r="AS491" s="76" t="str">
        <f>IF(Tableau1[[#This Row],[Type de réponse]]='Paramètre (masquer)'!$A$10,Tableau1[[#This Row],[FE]],"")</f>
        <v/>
      </c>
      <c r="AT491" s="76" t="str">
        <f>_xlfn.CONCAT(Tableau1[[#This Row],[LUN]:[DIM]])</f>
        <v/>
      </c>
      <c r="AU491" s="79"/>
      <c r="AV4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1" s="76" t="e">
        <f>Tableau1[[#This Row],[Nbre de nuits sur la période]]*Tableau1[[#This Row],[Nombre de train accédant / nuit *]]</f>
        <v>#VALUE!</v>
      </c>
      <c r="AY491" s="76" t="e">
        <f>Tableau1[[#This Row],[Uo voies - nuit]]*((59*400/1000)+5)</f>
        <v>#VALUE!</v>
      </c>
    </row>
    <row r="492" spans="1:51" ht="15.75">
      <c r="A492" s="51">
        <f t="shared" si="23"/>
        <v>479</v>
      </c>
      <c r="B492" s="85"/>
      <c r="C492" s="52" t="str">
        <f>IFERROR(VLOOKUP(Tableau1[[#This Row],[Site *
Un fichier Excel par DT]],Tableau7[[#All],[Nom de la gare]:[EIC]],5,FALSE),"")</f>
        <v/>
      </c>
      <c r="D492" s="77"/>
      <c r="E492" s="74"/>
      <c r="F492" s="74"/>
      <c r="G492" s="76"/>
      <c r="H492" s="72" t="str">
        <f>IF(Tableau1[[#This Row],[Régime d''utilisation (Quotidien ? Oui ou Non)]]="Oui","Oui","Non")</f>
        <v>Non</v>
      </c>
      <c r="I492" s="72" t="str">
        <f>IF(Tableau1[[#This Row],[Régime d''utilisation (Quotidien ? Oui ou Non)]]="Oui","Oui","Non")</f>
        <v>Non</v>
      </c>
      <c r="J492" s="72" t="str">
        <f>IF(Tableau1[[#This Row],[Régime d''utilisation (Quotidien ? Oui ou Non)]]="Oui","Oui","Non")</f>
        <v>Non</v>
      </c>
      <c r="K492" s="72" t="str">
        <f>IF(Tableau1[[#This Row],[Régime d''utilisation (Quotidien ? Oui ou Non)]]="Oui","Oui","Non")</f>
        <v>Non</v>
      </c>
      <c r="L492" s="72" t="str">
        <f>IF(Tableau1[[#This Row],[Régime d''utilisation (Quotidien ? Oui ou Non)]]="Oui","Oui","Non")</f>
        <v>Non</v>
      </c>
      <c r="M492" s="72" t="str">
        <f>IF(Tableau1[[#This Row],[Régime d''utilisation (Quotidien ? Oui ou Non)]]="Oui","Oui","Non")</f>
        <v>Non</v>
      </c>
      <c r="N492" s="72" t="str">
        <f>IF(Tableau1[[#This Row],[Régime d''utilisation (Quotidien ? Oui ou Non)]]="Oui","Oui","Non")</f>
        <v>Non</v>
      </c>
      <c r="O492" s="72" t="str">
        <f>IF(Tableau1[[#This Row],[Régime d''utilisation (Quotidien ? Oui ou Non)]]="Oui","Oui","Non")</f>
        <v>Non</v>
      </c>
      <c r="P492" s="76"/>
      <c r="Q492" s="76"/>
      <c r="R492" s="76"/>
      <c r="S492" s="52" t="str">
        <f t="shared" si="21"/>
        <v>Compris entre 00h00 et 5h00</v>
      </c>
      <c r="T492" s="76"/>
      <c r="U492" s="53" t="str">
        <f t="shared" si="22"/>
        <v>Voyageur</v>
      </c>
      <c r="V492" s="76"/>
      <c r="W492" s="76"/>
      <c r="X492" s="76"/>
      <c r="Y492" s="76"/>
      <c r="Z492" s="76"/>
      <c r="AA492" s="76"/>
      <c r="AB492" s="53">
        <f>400</f>
        <v>400</v>
      </c>
      <c r="AC492" s="78" t="str">
        <f>IF(Tableau1[[#This Row],[Type de réponse]]='Paramètre (masquer)'!$A$10,Tableau1[[#This Row],[Période de début *]],"")</f>
        <v/>
      </c>
      <c r="AD492" s="78" t="str">
        <f>IF(Tableau1[[#This Row],[Type de réponse]]='Paramètre (masquer)'!$A$10,Tableau1[[#This Row],[Période de fin *]],"")</f>
        <v/>
      </c>
      <c r="AE492" s="78" t="str">
        <f>IF(Tableau1[[#This Row],[Type de réponse]]='Paramètre (masquer)'!$A$10,Tableau1[[#This Row],[Nuit
LU/MA]],"")</f>
        <v/>
      </c>
      <c r="AF492" s="78" t="str">
        <f>IF(Tableau1[[#This Row],[Type de réponse]]='Paramètre (masquer)'!$A$10,Tableau1[[#This Row],[Nuit
MA/ME]],"")</f>
        <v/>
      </c>
      <c r="AG492" s="78" t="str">
        <f>IF(Tableau1[[#This Row],[Type de réponse]]='Paramètre (masquer)'!$A$10,Tableau1[[#This Row],[Nuit
ME/JE]],"")</f>
        <v/>
      </c>
      <c r="AH492" s="78" t="str">
        <f>IF(Tableau1[[#This Row],[Type de réponse]]='Paramètre (masquer)'!$A$10,Tableau1[[#This Row],[Nuit JE/VE]],"")</f>
        <v/>
      </c>
      <c r="AI492" s="78" t="str">
        <f>IF(Tableau1[[#This Row],[Type de réponse]]='Paramètre (masquer)'!$A$10,Tableau1[[#This Row],[Nuit
VE/SA]],"")</f>
        <v/>
      </c>
      <c r="AJ492" s="78" t="str">
        <f>IF(Tableau1[[#This Row],[Type de réponse]]='Paramètre (masquer)'!$A$10,Tableau1[[#This Row],[Nuit
SA/DI]],"")</f>
        <v/>
      </c>
      <c r="AK492" s="78" t="str">
        <f>IF(Tableau1[[#This Row],[Type de réponse]]='Paramètre (masquer)'!$A$10,Tableau1[[#This Row],[Nuit
DI/LU]],"")</f>
        <v/>
      </c>
      <c r="AL492" s="76" t="str">
        <f>IF(Tableau1[[#This Row],[Nuit
LU /MA]]="Oui",0,IF(Tableau1[[#This Row],[Nuit
LU /MA]]="Non",1,""))</f>
        <v/>
      </c>
      <c r="AM492" s="76" t="str">
        <f>IF(Tableau1[[#This Row],[Nuit
MA/ ME]]="Oui",0,IF(Tableau1[[#This Row],[Nuit
MA/ ME]]="Non",1,""))</f>
        <v/>
      </c>
      <c r="AN492" s="76" t="str">
        <f>IF(Tableau1[[#This Row],[Nuit
ME/ JE]]="Oui",0,IF(Tableau1[[#This Row],[Nuit
ME/ JE]]="Non",1,""))</f>
        <v/>
      </c>
      <c r="AO492" s="76" t="str">
        <f>IF(Tableau1[[#This Row],[Nuit JE/ VE]]="Oui",0,IF(Tableau1[[#This Row],[Nuit JE/ VE]]="Non",1,""))</f>
        <v/>
      </c>
      <c r="AP492" s="76" t="str">
        <f>IF(Tableau1[[#This Row],[Nuit
VE/ SA]]="Oui",0,IF(Tableau1[[#This Row],[Nuit
VE/ SA]]="Non",1,""))</f>
        <v/>
      </c>
      <c r="AQ492" s="76" t="str">
        <f>IF(Tableau1[[#This Row],[Nuit
SA/ DI]]="Oui",0,IF(Tableau1[[#This Row],[Nuit
SA/ DI]]="Non",1,""))</f>
        <v/>
      </c>
      <c r="AR492" s="76" t="str">
        <f>IF(Tableau1[[#This Row],[Nuit
DI/ LU]]="Oui",0,IF(Tableau1[[#This Row],[Nuit
DI/ LU]]="Non",1,""))</f>
        <v/>
      </c>
      <c r="AS492" s="76" t="str">
        <f>IF(Tableau1[[#This Row],[Type de réponse]]='Paramètre (masquer)'!$A$10,Tableau1[[#This Row],[FE]],"")</f>
        <v/>
      </c>
      <c r="AT492" s="76" t="str">
        <f>_xlfn.CONCAT(Tableau1[[#This Row],[LUN]:[DIM]])</f>
        <v/>
      </c>
      <c r="AU492" s="79"/>
      <c r="AV4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2" s="76" t="e">
        <f>Tableau1[[#This Row],[Nbre de nuits sur la période]]*Tableau1[[#This Row],[Nombre de train accédant / nuit *]]</f>
        <v>#VALUE!</v>
      </c>
      <c r="AY492" s="76" t="e">
        <f>Tableau1[[#This Row],[Uo voies - nuit]]*((59*400/1000)+5)</f>
        <v>#VALUE!</v>
      </c>
    </row>
    <row r="493" spans="1:51" ht="15.75">
      <c r="A493" s="51">
        <f t="shared" si="23"/>
        <v>480</v>
      </c>
      <c r="B493" s="85"/>
      <c r="C493" s="52" t="str">
        <f>IFERROR(VLOOKUP(Tableau1[[#This Row],[Site *
Un fichier Excel par DT]],Tableau7[[#All],[Nom de la gare]:[EIC]],5,FALSE),"")</f>
        <v/>
      </c>
      <c r="D493" s="77"/>
      <c r="E493" s="74"/>
      <c r="F493" s="74"/>
      <c r="G493" s="76"/>
      <c r="H493" s="72" t="str">
        <f>IF(Tableau1[[#This Row],[Régime d''utilisation (Quotidien ? Oui ou Non)]]="Oui","Oui","Non")</f>
        <v>Non</v>
      </c>
      <c r="I493" s="72" t="str">
        <f>IF(Tableau1[[#This Row],[Régime d''utilisation (Quotidien ? Oui ou Non)]]="Oui","Oui","Non")</f>
        <v>Non</v>
      </c>
      <c r="J493" s="72" t="str">
        <f>IF(Tableau1[[#This Row],[Régime d''utilisation (Quotidien ? Oui ou Non)]]="Oui","Oui","Non")</f>
        <v>Non</v>
      </c>
      <c r="K493" s="72" t="str">
        <f>IF(Tableau1[[#This Row],[Régime d''utilisation (Quotidien ? Oui ou Non)]]="Oui","Oui","Non")</f>
        <v>Non</v>
      </c>
      <c r="L493" s="72" t="str">
        <f>IF(Tableau1[[#This Row],[Régime d''utilisation (Quotidien ? Oui ou Non)]]="Oui","Oui","Non")</f>
        <v>Non</v>
      </c>
      <c r="M493" s="72" t="str">
        <f>IF(Tableau1[[#This Row],[Régime d''utilisation (Quotidien ? Oui ou Non)]]="Oui","Oui","Non")</f>
        <v>Non</v>
      </c>
      <c r="N493" s="72" t="str">
        <f>IF(Tableau1[[#This Row],[Régime d''utilisation (Quotidien ? Oui ou Non)]]="Oui","Oui","Non")</f>
        <v>Non</v>
      </c>
      <c r="O493" s="72" t="str">
        <f>IF(Tableau1[[#This Row],[Régime d''utilisation (Quotidien ? Oui ou Non)]]="Oui","Oui","Non")</f>
        <v>Non</v>
      </c>
      <c r="P493" s="76"/>
      <c r="Q493" s="76"/>
      <c r="R493" s="76"/>
      <c r="S493" s="52" t="str">
        <f t="shared" si="21"/>
        <v>Compris entre 00h00 et 5h00</v>
      </c>
      <c r="T493" s="76"/>
      <c r="U493" s="53" t="str">
        <f t="shared" si="22"/>
        <v>Voyageur</v>
      </c>
      <c r="V493" s="76"/>
      <c r="W493" s="76"/>
      <c r="X493" s="76"/>
      <c r="Y493" s="76"/>
      <c r="Z493" s="76"/>
      <c r="AA493" s="76"/>
      <c r="AB493" s="53">
        <f>400</f>
        <v>400</v>
      </c>
      <c r="AC493" s="78" t="str">
        <f>IF(Tableau1[[#This Row],[Type de réponse]]='Paramètre (masquer)'!$A$10,Tableau1[[#This Row],[Période de début *]],"")</f>
        <v/>
      </c>
      <c r="AD493" s="78" t="str">
        <f>IF(Tableau1[[#This Row],[Type de réponse]]='Paramètre (masquer)'!$A$10,Tableau1[[#This Row],[Période de fin *]],"")</f>
        <v/>
      </c>
      <c r="AE493" s="78" t="str">
        <f>IF(Tableau1[[#This Row],[Type de réponse]]='Paramètre (masquer)'!$A$10,Tableau1[[#This Row],[Nuit
LU/MA]],"")</f>
        <v/>
      </c>
      <c r="AF493" s="78" t="str">
        <f>IF(Tableau1[[#This Row],[Type de réponse]]='Paramètre (masquer)'!$A$10,Tableau1[[#This Row],[Nuit
MA/ME]],"")</f>
        <v/>
      </c>
      <c r="AG493" s="78" t="str">
        <f>IF(Tableau1[[#This Row],[Type de réponse]]='Paramètre (masquer)'!$A$10,Tableau1[[#This Row],[Nuit
ME/JE]],"")</f>
        <v/>
      </c>
      <c r="AH493" s="78" t="str">
        <f>IF(Tableau1[[#This Row],[Type de réponse]]='Paramètre (masquer)'!$A$10,Tableau1[[#This Row],[Nuit JE/VE]],"")</f>
        <v/>
      </c>
      <c r="AI493" s="78" t="str">
        <f>IF(Tableau1[[#This Row],[Type de réponse]]='Paramètre (masquer)'!$A$10,Tableau1[[#This Row],[Nuit
VE/SA]],"")</f>
        <v/>
      </c>
      <c r="AJ493" s="78" t="str">
        <f>IF(Tableau1[[#This Row],[Type de réponse]]='Paramètre (masquer)'!$A$10,Tableau1[[#This Row],[Nuit
SA/DI]],"")</f>
        <v/>
      </c>
      <c r="AK493" s="78" t="str">
        <f>IF(Tableau1[[#This Row],[Type de réponse]]='Paramètre (masquer)'!$A$10,Tableau1[[#This Row],[Nuit
DI/LU]],"")</f>
        <v/>
      </c>
      <c r="AL493" s="76" t="str">
        <f>IF(Tableau1[[#This Row],[Nuit
LU /MA]]="Oui",0,IF(Tableau1[[#This Row],[Nuit
LU /MA]]="Non",1,""))</f>
        <v/>
      </c>
      <c r="AM493" s="76" t="str">
        <f>IF(Tableau1[[#This Row],[Nuit
MA/ ME]]="Oui",0,IF(Tableau1[[#This Row],[Nuit
MA/ ME]]="Non",1,""))</f>
        <v/>
      </c>
      <c r="AN493" s="76" t="str">
        <f>IF(Tableau1[[#This Row],[Nuit
ME/ JE]]="Oui",0,IF(Tableau1[[#This Row],[Nuit
ME/ JE]]="Non",1,""))</f>
        <v/>
      </c>
      <c r="AO493" s="76" t="str">
        <f>IF(Tableau1[[#This Row],[Nuit JE/ VE]]="Oui",0,IF(Tableau1[[#This Row],[Nuit JE/ VE]]="Non",1,""))</f>
        <v/>
      </c>
      <c r="AP493" s="76" t="str">
        <f>IF(Tableau1[[#This Row],[Nuit
VE/ SA]]="Oui",0,IF(Tableau1[[#This Row],[Nuit
VE/ SA]]="Non",1,""))</f>
        <v/>
      </c>
      <c r="AQ493" s="76" t="str">
        <f>IF(Tableau1[[#This Row],[Nuit
SA/ DI]]="Oui",0,IF(Tableau1[[#This Row],[Nuit
SA/ DI]]="Non",1,""))</f>
        <v/>
      </c>
      <c r="AR493" s="76" t="str">
        <f>IF(Tableau1[[#This Row],[Nuit
DI/ LU]]="Oui",0,IF(Tableau1[[#This Row],[Nuit
DI/ LU]]="Non",1,""))</f>
        <v/>
      </c>
      <c r="AS493" s="76" t="str">
        <f>IF(Tableau1[[#This Row],[Type de réponse]]='Paramètre (masquer)'!$A$10,Tableau1[[#This Row],[FE]],"")</f>
        <v/>
      </c>
      <c r="AT493" s="76" t="str">
        <f>_xlfn.CONCAT(Tableau1[[#This Row],[LUN]:[DIM]])</f>
        <v/>
      </c>
      <c r="AU493" s="79"/>
      <c r="AV4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3" s="76" t="e">
        <f>Tableau1[[#This Row],[Nbre de nuits sur la période]]*Tableau1[[#This Row],[Nombre de train accédant / nuit *]]</f>
        <v>#VALUE!</v>
      </c>
      <c r="AY493" s="76" t="e">
        <f>Tableau1[[#This Row],[Uo voies - nuit]]*((59*400/1000)+5)</f>
        <v>#VALUE!</v>
      </c>
    </row>
    <row r="494" spans="1:51" ht="15.75">
      <c r="A494" s="51">
        <f t="shared" si="23"/>
        <v>481</v>
      </c>
      <c r="B494" s="85"/>
      <c r="C494" s="52" t="str">
        <f>IFERROR(VLOOKUP(Tableau1[[#This Row],[Site *
Un fichier Excel par DT]],Tableau7[[#All],[Nom de la gare]:[EIC]],5,FALSE),"")</f>
        <v/>
      </c>
      <c r="D494" s="77"/>
      <c r="E494" s="74"/>
      <c r="F494" s="74"/>
      <c r="G494" s="76"/>
      <c r="H494" s="72" t="str">
        <f>IF(Tableau1[[#This Row],[Régime d''utilisation (Quotidien ? Oui ou Non)]]="Oui","Oui","Non")</f>
        <v>Non</v>
      </c>
      <c r="I494" s="72" t="str">
        <f>IF(Tableau1[[#This Row],[Régime d''utilisation (Quotidien ? Oui ou Non)]]="Oui","Oui","Non")</f>
        <v>Non</v>
      </c>
      <c r="J494" s="72" t="str">
        <f>IF(Tableau1[[#This Row],[Régime d''utilisation (Quotidien ? Oui ou Non)]]="Oui","Oui","Non")</f>
        <v>Non</v>
      </c>
      <c r="K494" s="72" t="str">
        <f>IF(Tableau1[[#This Row],[Régime d''utilisation (Quotidien ? Oui ou Non)]]="Oui","Oui","Non")</f>
        <v>Non</v>
      </c>
      <c r="L494" s="72" t="str">
        <f>IF(Tableau1[[#This Row],[Régime d''utilisation (Quotidien ? Oui ou Non)]]="Oui","Oui","Non")</f>
        <v>Non</v>
      </c>
      <c r="M494" s="72" t="str">
        <f>IF(Tableau1[[#This Row],[Régime d''utilisation (Quotidien ? Oui ou Non)]]="Oui","Oui","Non")</f>
        <v>Non</v>
      </c>
      <c r="N494" s="72" t="str">
        <f>IF(Tableau1[[#This Row],[Régime d''utilisation (Quotidien ? Oui ou Non)]]="Oui","Oui","Non")</f>
        <v>Non</v>
      </c>
      <c r="O494" s="72" t="str">
        <f>IF(Tableau1[[#This Row],[Régime d''utilisation (Quotidien ? Oui ou Non)]]="Oui","Oui","Non")</f>
        <v>Non</v>
      </c>
      <c r="P494" s="76"/>
      <c r="Q494" s="76"/>
      <c r="R494" s="76"/>
      <c r="S494" s="52" t="str">
        <f t="shared" si="21"/>
        <v>Compris entre 00h00 et 5h00</v>
      </c>
      <c r="T494" s="76"/>
      <c r="U494" s="53" t="str">
        <f t="shared" si="22"/>
        <v>Voyageur</v>
      </c>
      <c r="V494" s="76"/>
      <c r="W494" s="76"/>
      <c r="X494" s="76"/>
      <c r="Y494" s="76"/>
      <c r="Z494" s="76"/>
      <c r="AA494" s="76"/>
      <c r="AB494" s="53">
        <f>400</f>
        <v>400</v>
      </c>
      <c r="AC494" s="78" t="str">
        <f>IF(Tableau1[[#This Row],[Type de réponse]]='Paramètre (masquer)'!$A$10,Tableau1[[#This Row],[Période de début *]],"")</f>
        <v/>
      </c>
      <c r="AD494" s="78" t="str">
        <f>IF(Tableau1[[#This Row],[Type de réponse]]='Paramètre (masquer)'!$A$10,Tableau1[[#This Row],[Période de fin *]],"")</f>
        <v/>
      </c>
      <c r="AE494" s="78" t="str">
        <f>IF(Tableau1[[#This Row],[Type de réponse]]='Paramètre (masquer)'!$A$10,Tableau1[[#This Row],[Nuit
LU/MA]],"")</f>
        <v/>
      </c>
      <c r="AF494" s="78" t="str">
        <f>IF(Tableau1[[#This Row],[Type de réponse]]='Paramètre (masquer)'!$A$10,Tableau1[[#This Row],[Nuit
MA/ME]],"")</f>
        <v/>
      </c>
      <c r="AG494" s="78" t="str">
        <f>IF(Tableau1[[#This Row],[Type de réponse]]='Paramètre (masquer)'!$A$10,Tableau1[[#This Row],[Nuit
ME/JE]],"")</f>
        <v/>
      </c>
      <c r="AH494" s="78" t="str">
        <f>IF(Tableau1[[#This Row],[Type de réponse]]='Paramètre (masquer)'!$A$10,Tableau1[[#This Row],[Nuit JE/VE]],"")</f>
        <v/>
      </c>
      <c r="AI494" s="78" t="str">
        <f>IF(Tableau1[[#This Row],[Type de réponse]]='Paramètre (masquer)'!$A$10,Tableau1[[#This Row],[Nuit
VE/SA]],"")</f>
        <v/>
      </c>
      <c r="AJ494" s="78" t="str">
        <f>IF(Tableau1[[#This Row],[Type de réponse]]='Paramètre (masquer)'!$A$10,Tableau1[[#This Row],[Nuit
SA/DI]],"")</f>
        <v/>
      </c>
      <c r="AK494" s="78" t="str">
        <f>IF(Tableau1[[#This Row],[Type de réponse]]='Paramètre (masquer)'!$A$10,Tableau1[[#This Row],[Nuit
DI/LU]],"")</f>
        <v/>
      </c>
      <c r="AL494" s="76" t="str">
        <f>IF(Tableau1[[#This Row],[Nuit
LU /MA]]="Oui",0,IF(Tableau1[[#This Row],[Nuit
LU /MA]]="Non",1,""))</f>
        <v/>
      </c>
      <c r="AM494" s="76" t="str">
        <f>IF(Tableau1[[#This Row],[Nuit
MA/ ME]]="Oui",0,IF(Tableau1[[#This Row],[Nuit
MA/ ME]]="Non",1,""))</f>
        <v/>
      </c>
      <c r="AN494" s="76" t="str">
        <f>IF(Tableau1[[#This Row],[Nuit
ME/ JE]]="Oui",0,IF(Tableau1[[#This Row],[Nuit
ME/ JE]]="Non",1,""))</f>
        <v/>
      </c>
      <c r="AO494" s="76" t="str">
        <f>IF(Tableau1[[#This Row],[Nuit JE/ VE]]="Oui",0,IF(Tableau1[[#This Row],[Nuit JE/ VE]]="Non",1,""))</f>
        <v/>
      </c>
      <c r="AP494" s="76" t="str">
        <f>IF(Tableau1[[#This Row],[Nuit
VE/ SA]]="Oui",0,IF(Tableau1[[#This Row],[Nuit
VE/ SA]]="Non",1,""))</f>
        <v/>
      </c>
      <c r="AQ494" s="76" t="str">
        <f>IF(Tableau1[[#This Row],[Nuit
SA/ DI]]="Oui",0,IF(Tableau1[[#This Row],[Nuit
SA/ DI]]="Non",1,""))</f>
        <v/>
      </c>
      <c r="AR494" s="76" t="str">
        <f>IF(Tableau1[[#This Row],[Nuit
DI/ LU]]="Oui",0,IF(Tableau1[[#This Row],[Nuit
DI/ LU]]="Non",1,""))</f>
        <v/>
      </c>
      <c r="AS494" s="76" t="str">
        <f>IF(Tableau1[[#This Row],[Type de réponse]]='Paramètre (masquer)'!$A$10,Tableau1[[#This Row],[FE]],"")</f>
        <v/>
      </c>
      <c r="AT494" s="76" t="str">
        <f>_xlfn.CONCAT(Tableau1[[#This Row],[LUN]:[DIM]])</f>
        <v/>
      </c>
      <c r="AU494" s="79"/>
      <c r="AV4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4" s="76" t="e">
        <f>Tableau1[[#This Row],[Nbre de nuits sur la période]]*Tableau1[[#This Row],[Nombre de train accédant / nuit *]]</f>
        <v>#VALUE!</v>
      </c>
      <c r="AY494" s="76" t="e">
        <f>Tableau1[[#This Row],[Uo voies - nuit]]*((59*400/1000)+5)</f>
        <v>#VALUE!</v>
      </c>
    </row>
    <row r="495" spans="1:51" ht="15.75">
      <c r="A495" s="51">
        <f t="shared" si="23"/>
        <v>482</v>
      </c>
      <c r="B495" s="85"/>
      <c r="C495" s="52" t="str">
        <f>IFERROR(VLOOKUP(Tableau1[[#This Row],[Site *
Un fichier Excel par DT]],Tableau7[[#All],[Nom de la gare]:[EIC]],5,FALSE),"")</f>
        <v/>
      </c>
      <c r="D495" s="77"/>
      <c r="E495" s="74"/>
      <c r="F495" s="74"/>
      <c r="G495" s="76"/>
      <c r="H495" s="72" t="str">
        <f>IF(Tableau1[[#This Row],[Régime d''utilisation (Quotidien ? Oui ou Non)]]="Oui","Oui","Non")</f>
        <v>Non</v>
      </c>
      <c r="I495" s="72" t="str">
        <f>IF(Tableau1[[#This Row],[Régime d''utilisation (Quotidien ? Oui ou Non)]]="Oui","Oui","Non")</f>
        <v>Non</v>
      </c>
      <c r="J495" s="72" t="str">
        <f>IF(Tableau1[[#This Row],[Régime d''utilisation (Quotidien ? Oui ou Non)]]="Oui","Oui","Non")</f>
        <v>Non</v>
      </c>
      <c r="K495" s="72" t="str">
        <f>IF(Tableau1[[#This Row],[Régime d''utilisation (Quotidien ? Oui ou Non)]]="Oui","Oui","Non")</f>
        <v>Non</v>
      </c>
      <c r="L495" s="72" t="str">
        <f>IF(Tableau1[[#This Row],[Régime d''utilisation (Quotidien ? Oui ou Non)]]="Oui","Oui","Non")</f>
        <v>Non</v>
      </c>
      <c r="M495" s="72" t="str">
        <f>IF(Tableau1[[#This Row],[Régime d''utilisation (Quotidien ? Oui ou Non)]]="Oui","Oui","Non")</f>
        <v>Non</v>
      </c>
      <c r="N495" s="72" t="str">
        <f>IF(Tableau1[[#This Row],[Régime d''utilisation (Quotidien ? Oui ou Non)]]="Oui","Oui","Non")</f>
        <v>Non</v>
      </c>
      <c r="O495" s="72" t="str">
        <f>IF(Tableau1[[#This Row],[Régime d''utilisation (Quotidien ? Oui ou Non)]]="Oui","Oui","Non")</f>
        <v>Non</v>
      </c>
      <c r="P495" s="76"/>
      <c r="Q495" s="76"/>
      <c r="R495" s="76"/>
      <c r="S495" s="52" t="str">
        <f t="shared" si="21"/>
        <v>Compris entre 00h00 et 5h00</v>
      </c>
      <c r="T495" s="76"/>
      <c r="U495" s="53" t="str">
        <f t="shared" si="22"/>
        <v>Voyageur</v>
      </c>
      <c r="V495" s="76"/>
      <c r="W495" s="76"/>
      <c r="X495" s="76"/>
      <c r="Y495" s="76"/>
      <c r="Z495" s="76"/>
      <c r="AA495" s="76"/>
      <c r="AB495" s="53">
        <f>400</f>
        <v>400</v>
      </c>
      <c r="AC495" s="78" t="str">
        <f>IF(Tableau1[[#This Row],[Type de réponse]]='Paramètre (masquer)'!$A$10,Tableau1[[#This Row],[Période de début *]],"")</f>
        <v/>
      </c>
      <c r="AD495" s="78" t="str">
        <f>IF(Tableau1[[#This Row],[Type de réponse]]='Paramètre (masquer)'!$A$10,Tableau1[[#This Row],[Période de fin *]],"")</f>
        <v/>
      </c>
      <c r="AE495" s="78" t="str">
        <f>IF(Tableau1[[#This Row],[Type de réponse]]='Paramètre (masquer)'!$A$10,Tableau1[[#This Row],[Nuit
LU/MA]],"")</f>
        <v/>
      </c>
      <c r="AF495" s="78" t="str">
        <f>IF(Tableau1[[#This Row],[Type de réponse]]='Paramètre (masquer)'!$A$10,Tableau1[[#This Row],[Nuit
MA/ME]],"")</f>
        <v/>
      </c>
      <c r="AG495" s="78" t="str">
        <f>IF(Tableau1[[#This Row],[Type de réponse]]='Paramètre (masquer)'!$A$10,Tableau1[[#This Row],[Nuit
ME/JE]],"")</f>
        <v/>
      </c>
      <c r="AH495" s="78" t="str">
        <f>IF(Tableau1[[#This Row],[Type de réponse]]='Paramètre (masquer)'!$A$10,Tableau1[[#This Row],[Nuit JE/VE]],"")</f>
        <v/>
      </c>
      <c r="AI495" s="78" t="str">
        <f>IF(Tableau1[[#This Row],[Type de réponse]]='Paramètre (masquer)'!$A$10,Tableau1[[#This Row],[Nuit
VE/SA]],"")</f>
        <v/>
      </c>
      <c r="AJ495" s="78" t="str">
        <f>IF(Tableau1[[#This Row],[Type de réponse]]='Paramètre (masquer)'!$A$10,Tableau1[[#This Row],[Nuit
SA/DI]],"")</f>
        <v/>
      </c>
      <c r="AK495" s="78" t="str">
        <f>IF(Tableau1[[#This Row],[Type de réponse]]='Paramètre (masquer)'!$A$10,Tableau1[[#This Row],[Nuit
DI/LU]],"")</f>
        <v/>
      </c>
      <c r="AL495" s="76" t="str">
        <f>IF(Tableau1[[#This Row],[Nuit
LU /MA]]="Oui",0,IF(Tableau1[[#This Row],[Nuit
LU /MA]]="Non",1,""))</f>
        <v/>
      </c>
      <c r="AM495" s="76" t="str">
        <f>IF(Tableau1[[#This Row],[Nuit
MA/ ME]]="Oui",0,IF(Tableau1[[#This Row],[Nuit
MA/ ME]]="Non",1,""))</f>
        <v/>
      </c>
      <c r="AN495" s="76" t="str">
        <f>IF(Tableau1[[#This Row],[Nuit
ME/ JE]]="Oui",0,IF(Tableau1[[#This Row],[Nuit
ME/ JE]]="Non",1,""))</f>
        <v/>
      </c>
      <c r="AO495" s="76" t="str">
        <f>IF(Tableau1[[#This Row],[Nuit JE/ VE]]="Oui",0,IF(Tableau1[[#This Row],[Nuit JE/ VE]]="Non",1,""))</f>
        <v/>
      </c>
      <c r="AP495" s="76" t="str">
        <f>IF(Tableau1[[#This Row],[Nuit
VE/ SA]]="Oui",0,IF(Tableau1[[#This Row],[Nuit
VE/ SA]]="Non",1,""))</f>
        <v/>
      </c>
      <c r="AQ495" s="76" t="str">
        <f>IF(Tableau1[[#This Row],[Nuit
SA/ DI]]="Oui",0,IF(Tableau1[[#This Row],[Nuit
SA/ DI]]="Non",1,""))</f>
        <v/>
      </c>
      <c r="AR495" s="76" t="str">
        <f>IF(Tableau1[[#This Row],[Nuit
DI/ LU]]="Oui",0,IF(Tableau1[[#This Row],[Nuit
DI/ LU]]="Non",1,""))</f>
        <v/>
      </c>
      <c r="AS495" s="76" t="str">
        <f>IF(Tableau1[[#This Row],[Type de réponse]]='Paramètre (masquer)'!$A$10,Tableau1[[#This Row],[FE]],"")</f>
        <v/>
      </c>
      <c r="AT495" s="76" t="str">
        <f>_xlfn.CONCAT(Tableau1[[#This Row],[LUN]:[DIM]])</f>
        <v/>
      </c>
      <c r="AU495" s="79"/>
      <c r="AV4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5" s="76" t="e">
        <f>Tableau1[[#This Row],[Nbre de nuits sur la période]]*Tableau1[[#This Row],[Nombre de train accédant / nuit *]]</f>
        <v>#VALUE!</v>
      </c>
      <c r="AY495" s="76" t="e">
        <f>Tableau1[[#This Row],[Uo voies - nuit]]*((59*400/1000)+5)</f>
        <v>#VALUE!</v>
      </c>
    </row>
    <row r="496" spans="1:51" ht="15.75">
      <c r="A496" s="51">
        <f t="shared" si="23"/>
        <v>483</v>
      </c>
      <c r="B496" s="85"/>
      <c r="C496" s="52" t="str">
        <f>IFERROR(VLOOKUP(Tableau1[[#This Row],[Site *
Un fichier Excel par DT]],Tableau7[[#All],[Nom de la gare]:[EIC]],5,FALSE),"")</f>
        <v/>
      </c>
      <c r="D496" s="77"/>
      <c r="E496" s="74"/>
      <c r="F496" s="74"/>
      <c r="G496" s="76"/>
      <c r="H496" s="72" t="str">
        <f>IF(Tableau1[[#This Row],[Régime d''utilisation (Quotidien ? Oui ou Non)]]="Oui","Oui","Non")</f>
        <v>Non</v>
      </c>
      <c r="I496" s="72" t="str">
        <f>IF(Tableau1[[#This Row],[Régime d''utilisation (Quotidien ? Oui ou Non)]]="Oui","Oui","Non")</f>
        <v>Non</v>
      </c>
      <c r="J496" s="72" t="str">
        <f>IF(Tableau1[[#This Row],[Régime d''utilisation (Quotidien ? Oui ou Non)]]="Oui","Oui","Non")</f>
        <v>Non</v>
      </c>
      <c r="K496" s="72" t="str">
        <f>IF(Tableau1[[#This Row],[Régime d''utilisation (Quotidien ? Oui ou Non)]]="Oui","Oui","Non")</f>
        <v>Non</v>
      </c>
      <c r="L496" s="72" t="str">
        <f>IF(Tableau1[[#This Row],[Régime d''utilisation (Quotidien ? Oui ou Non)]]="Oui","Oui","Non")</f>
        <v>Non</v>
      </c>
      <c r="M496" s="72" t="str">
        <f>IF(Tableau1[[#This Row],[Régime d''utilisation (Quotidien ? Oui ou Non)]]="Oui","Oui","Non")</f>
        <v>Non</v>
      </c>
      <c r="N496" s="72" t="str">
        <f>IF(Tableau1[[#This Row],[Régime d''utilisation (Quotidien ? Oui ou Non)]]="Oui","Oui","Non")</f>
        <v>Non</v>
      </c>
      <c r="O496" s="72" t="str">
        <f>IF(Tableau1[[#This Row],[Régime d''utilisation (Quotidien ? Oui ou Non)]]="Oui","Oui","Non")</f>
        <v>Non</v>
      </c>
      <c r="P496" s="76"/>
      <c r="Q496" s="76"/>
      <c r="R496" s="76"/>
      <c r="S496" s="52" t="str">
        <f t="shared" si="21"/>
        <v>Compris entre 00h00 et 5h00</v>
      </c>
      <c r="T496" s="76"/>
      <c r="U496" s="53" t="str">
        <f t="shared" si="22"/>
        <v>Voyageur</v>
      </c>
      <c r="V496" s="76"/>
      <c r="W496" s="76"/>
      <c r="X496" s="76"/>
      <c r="Y496" s="76"/>
      <c r="Z496" s="76"/>
      <c r="AA496" s="76"/>
      <c r="AB496" s="53">
        <f>400</f>
        <v>400</v>
      </c>
      <c r="AC496" s="78" t="str">
        <f>IF(Tableau1[[#This Row],[Type de réponse]]='Paramètre (masquer)'!$A$10,Tableau1[[#This Row],[Période de début *]],"")</f>
        <v/>
      </c>
      <c r="AD496" s="78" t="str">
        <f>IF(Tableau1[[#This Row],[Type de réponse]]='Paramètre (masquer)'!$A$10,Tableau1[[#This Row],[Période de fin *]],"")</f>
        <v/>
      </c>
      <c r="AE496" s="78" t="str">
        <f>IF(Tableau1[[#This Row],[Type de réponse]]='Paramètre (masquer)'!$A$10,Tableau1[[#This Row],[Nuit
LU/MA]],"")</f>
        <v/>
      </c>
      <c r="AF496" s="78" t="str">
        <f>IF(Tableau1[[#This Row],[Type de réponse]]='Paramètre (masquer)'!$A$10,Tableau1[[#This Row],[Nuit
MA/ME]],"")</f>
        <v/>
      </c>
      <c r="AG496" s="78" t="str">
        <f>IF(Tableau1[[#This Row],[Type de réponse]]='Paramètre (masquer)'!$A$10,Tableau1[[#This Row],[Nuit
ME/JE]],"")</f>
        <v/>
      </c>
      <c r="AH496" s="78" t="str">
        <f>IF(Tableau1[[#This Row],[Type de réponse]]='Paramètre (masquer)'!$A$10,Tableau1[[#This Row],[Nuit JE/VE]],"")</f>
        <v/>
      </c>
      <c r="AI496" s="78" t="str">
        <f>IF(Tableau1[[#This Row],[Type de réponse]]='Paramètre (masquer)'!$A$10,Tableau1[[#This Row],[Nuit
VE/SA]],"")</f>
        <v/>
      </c>
      <c r="AJ496" s="78" t="str">
        <f>IF(Tableau1[[#This Row],[Type de réponse]]='Paramètre (masquer)'!$A$10,Tableau1[[#This Row],[Nuit
SA/DI]],"")</f>
        <v/>
      </c>
      <c r="AK496" s="78" t="str">
        <f>IF(Tableau1[[#This Row],[Type de réponse]]='Paramètre (masquer)'!$A$10,Tableau1[[#This Row],[Nuit
DI/LU]],"")</f>
        <v/>
      </c>
      <c r="AL496" s="76" t="str">
        <f>IF(Tableau1[[#This Row],[Nuit
LU /MA]]="Oui",0,IF(Tableau1[[#This Row],[Nuit
LU /MA]]="Non",1,""))</f>
        <v/>
      </c>
      <c r="AM496" s="76" t="str">
        <f>IF(Tableau1[[#This Row],[Nuit
MA/ ME]]="Oui",0,IF(Tableau1[[#This Row],[Nuit
MA/ ME]]="Non",1,""))</f>
        <v/>
      </c>
      <c r="AN496" s="76" t="str">
        <f>IF(Tableau1[[#This Row],[Nuit
ME/ JE]]="Oui",0,IF(Tableau1[[#This Row],[Nuit
ME/ JE]]="Non",1,""))</f>
        <v/>
      </c>
      <c r="AO496" s="76" t="str">
        <f>IF(Tableau1[[#This Row],[Nuit JE/ VE]]="Oui",0,IF(Tableau1[[#This Row],[Nuit JE/ VE]]="Non",1,""))</f>
        <v/>
      </c>
      <c r="AP496" s="76" t="str">
        <f>IF(Tableau1[[#This Row],[Nuit
VE/ SA]]="Oui",0,IF(Tableau1[[#This Row],[Nuit
VE/ SA]]="Non",1,""))</f>
        <v/>
      </c>
      <c r="AQ496" s="76" t="str">
        <f>IF(Tableau1[[#This Row],[Nuit
SA/ DI]]="Oui",0,IF(Tableau1[[#This Row],[Nuit
SA/ DI]]="Non",1,""))</f>
        <v/>
      </c>
      <c r="AR496" s="76" t="str">
        <f>IF(Tableau1[[#This Row],[Nuit
DI/ LU]]="Oui",0,IF(Tableau1[[#This Row],[Nuit
DI/ LU]]="Non",1,""))</f>
        <v/>
      </c>
      <c r="AS496" s="76" t="str">
        <f>IF(Tableau1[[#This Row],[Type de réponse]]='Paramètre (masquer)'!$A$10,Tableau1[[#This Row],[FE]],"")</f>
        <v/>
      </c>
      <c r="AT496" s="76" t="str">
        <f>_xlfn.CONCAT(Tableau1[[#This Row],[LUN]:[DIM]])</f>
        <v/>
      </c>
      <c r="AU496" s="79"/>
      <c r="AV4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6" s="76" t="e">
        <f>Tableau1[[#This Row],[Nbre de nuits sur la période]]*Tableau1[[#This Row],[Nombre de train accédant / nuit *]]</f>
        <v>#VALUE!</v>
      </c>
      <c r="AY496" s="76" t="e">
        <f>Tableau1[[#This Row],[Uo voies - nuit]]*((59*400/1000)+5)</f>
        <v>#VALUE!</v>
      </c>
    </row>
    <row r="497" spans="1:51" ht="15.75">
      <c r="A497" s="51">
        <f t="shared" si="23"/>
        <v>484</v>
      </c>
      <c r="B497" s="85"/>
      <c r="C497" s="52" t="str">
        <f>IFERROR(VLOOKUP(Tableau1[[#This Row],[Site *
Un fichier Excel par DT]],Tableau7[[#All],[Nom de la gare]:[EIC]],5,FALSE),"")</f>
        <v/>
      </c>
      <c r="D497" s="77"/>
      <c r="E497" s="74"/>
      <c r="F497" s="74"/>
      <c r="G497" s="76"/>
      <c r="H497" s="72" t="str">
        <f>IF(Tableau1[[#This Row],[Régime d''utilisation (Quotidien ? Oui ou Non)]]="Oui","Oui","Non")</f>
        <v>Non</v>
      </c>
      <c r="I497" s="72" t="str">
        <f>IF(Tableau1[[#This Row],[Régime d''utilisation (Quotidien ? Oui ou Non)]]="Oui","Oui","Non")</f>
        <v>Non</v>
      </c>
      <c r="J497" s="72" t="str">
        <f>IF(Tableau1[[#This Row],[Régime d''utilisation (Quotidien ? Oui ou Non)]]="Oui","Oui","Non")</f>
        <v>Non</v>
      </c>
      <c r="K497" s="72" t="str">
        <f>IF(Tableau1[[#This Row],[Régime d''utilisation (Quotidien ? Oui ou Non)]]="Oui","Oui","Non")</f>
        <v>Non</v>
      </c>
      <c r="L497" s="72" t="str">
        <f>IF(Tableau1[[#This Row],[Régime d''utilisation (Quotidien ? Oui ou Non)]]="Oui","Oui","Non")</f>
        <v>Non</v>
      </c>
      <c r="M497" s="72" t="str">
        <f>IF(Tableau1[[#This Row],[Régime d''utilisation (Quotidien ? Oui ou Non)]]="Oui","Oui","Non")</f>
        <v>Non</v>
      </c>
      <c r="N497" s="72" t="str">
        <f>IF(Tableau1[[#This Row],[Régime d''utilisation (Quotidien ? Oui ou Non)]]="Oui","Oui","Non")</f>
        <v>Non</v>
      </c>
      <c r="O497" s="72" t="str">
        <f>IF(Tableau1[[#This Row],[Régime d''utilisation (Quotidien ? Oui ou Non)]]="Oui","Oui","Non")</f>
        <v>Non</v>
      </c>
      <c r="P497" s="76"/>
      <c r="Q497" s="76"/>
      <c r="R497" s="76"/>
      <c r="S497" s="52" t="str">
        <f t="shared" si="21"/>
        <v>Compris entre 00h00 et 5h00</v>
      </c>
      <c r="T497" s="76"/>
      <c r="U497" s="53" t="str">
        <f t="shared" si="22"/>
        <v>Voyageur</v>
      </c>
      <c r="V497" s="76"/>
      <c r="W497" s="76"/>
      <c r="X497" s="76"/>
      <c r="Y497" s="76"/>
      <c r="Z497" s="76"/>
      <c r="AA497" s="76"/>
      <c r="AB497" s="53">
        <f>400</f>
        <v>400</v>
      </c>
      <c r="AC497" s="78" t="str">
        <f>IF(Tableau1[[#This Row],[Type de réponse]]='Paramètre (masquer)'!$A$10,Tableau1[[#This Row],[Période de début *]],"")</f>
        <v/>
      </c>
      <c r="AD497" s="78" t="str">
        <f>IF(Tableau1[[#This Row],[Type de réponse]]='Paramètre (masquer)'!$A$10,Tableau1[[#This Row],[Période de fin *]],"")</f>
        <v/>
      </c>
      <c r="AE497" s="78" t="str">
        <f>IF(Tableau1[[#This Row],[Type de réponse]]='Paramètre (masquer)'!$A$10,Tableau1[[#This Row],[Nuit
LU/MA]],"")</f>
        <v/>
      </c>
      <c r="AF497" s="78" t="str">
        <f>IF(Tableau1[[#This Row],[Type de réponse]]='Paramètre (masquer)'!$A$10,Tableau1[[#This Row],[Nuit
MA/ME]],"")</f>
        <v/>
      </c>
      <c r="AG497" s="78" t="str">
        <f>IF(Tableau1[[#This Row],[Type de réponse]]='Paramètre (masquer)'!$A$10,Tableau1[[#This Row],[Nuit
ME/JE]],"")</f>
        <v/>
      </c>
      <c r="AH497" s="78" t="str">
        <f>IF(Tableau1[[#This Row],[Type de réponse]]='Paramètre (masquer)'!$A$10,Tableau1[[#This Row],[Nuit JE/VE]],"")</f>
        <v/>
      </c>
      <c r="AI497" s="78" t="str">
        <f>IF(Tableau1[[#This Row],[Type de réponse]]='Paramètre (masquer)'!$A$10,Tableau1[[#This Row],[Nuit
VE/SA]],"")</f>
        <v/>
      </c>
      <c r="AJ497" s="78" t="str">
        <f>IF(Tableau1[[#This Row],[Type de réponse]]='Paramètre (masquer)'!$A$10,Tableau1[[#This Row],[Nuit
SA/DI]],"")</f>
        <v/>
      </c>
      <c r="AK497" s="78" t="str">
        <f>IF(Tableau1[[#This Row],[Type de réponse]]='Paramètre (masquer)'!$A$10,Tableau1[[#This Row],[Nuit
DI/LU]],"")</f>
        <v/>
      </c>
      <c r="AL497" s="76" t="str">
        <f>IF(Tableau1[[#This Row],[Nuit
LU /MA]]="Oui",0,IF(Tableau1[[#This Row],[Nuit
LU /MA]]="Non",1,""))</f>
        <v/>
      </c>
      <c r="AM497" s="76" t="str">
        <f>IF(Tableau1[[#This Row],[Nuit
MA/ ME]]="Oui",0,IF(Tableau1[[#This Row],[Nuit
MA/ ME]]="Non",1,""))</f>
        <v/>
      </c>
      <c r="AN497" s="76" t="str">
        <f>IF(Tableau1[[#This Row],[Nuit
ME/ JE]]="Oui",0,IF(Tableau1[[#This Row],[Nuit
ME/ JE]]="Non",1,""))</f>
        <v/>
      </c>
      <c r="AO497" s="76" t="str">
        <f>IF(Tableau1[[#This Row],[Nuit JE/ VE]]="Oui",0,IF(Tableau1[[#This Row],[Nuit JE/ VE]]="Non",1,""))</f>
        <v/>
      </c>
      <c r="AP497" s="76" t="str">
        <f>IF(Tableau1[[#This Row],[Nuit
VE/ SA]]="Oui",0,IF(Tableau1[[#This Row],[Nuit
VE/ SA]]="Non",1,""))</f>
        <v/>
      </c>
      <c r="AQ497" s="76" t="str">
        <f>IF(Tableau1[[#This Row],[Nuit
SA/ DI]]="Oui",0,IF(Tableau1[[#This Row],[Nuit
SA/ DI]]="Non",1,""))</f>
        <v/>
      </c>
      <c r="AR497" s="76" t="str">
        <f>IF(Tableau1[[#This Row],[Nuit
DI/ LU]]="Oui",0,IF(Tableau1[[#This Row],[Nuit
DI/ LU]]="Non",1,""))</f>
        <v/>
      </c>
      <c r="AS497" s="76" t="str">
        <f>IF(Tableau1[[#This Row],[Type de réponse]]='Paramètre (masquer)'!$A$10,Tableau1[[#This Row],[FE]],"")</f>
        <v/>
      </c>
      <c r="AT497" s="76" t="str">
        <f>_xlfn.CONCAT(Tableau1[[#This Row],[LUN]:[DIM]])</f>
        <v/>
      </c>
      <c r="AU497" s="79"/>
      <c r="AV4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7" s="76" t="e">
        <f>Tableau1[[#This Row],[Nbre de nuits sur la période]]*Tableau1[[#This Row],[Nombre de train accédant / nuit *]]</f>
        <v>#VALUE!</v>
      </c>
      <c r="AY497" s="76" t="e">
        <f>Tableau1[[#This Row],[Uo voies - nuit]]*((59*400/1000)+5)</f>
        <v>#VALUE!</v>
      </c>
    </row>
    <row r="498" spans="1:51" ht="15.75">
      <c r="A498" s="51">
        <f t="shared" si="23"/>
        <v>485</v>
      </c>
      <c r="B498" s="85"/>
      <c r="C498" s="52" t="str">
        <f>IFERROR(VLOOKUP(Tableau1[[#This Row],[Site *
Un fichier Excel par DT]],Tableau7[[#All],[Nom de la gare]:[EIC]],5,FALSE),"")</f>
        <v/>
      </c>
      <c r="D498" s="77"/>
      <c r="E498" s="74"/>
      <c r="F498" s="74"/>
      <c r="G498" s="76"/>
      <c r="H498" s="72" t="str">
        <f>IF(Tableau1[[#This Row],[Régime d''utilisation (Quotidien ? Oui ou Non)]]="Oui","Oui","Non")</f>
        <v>Non</v>
      </c>
      <c r="I498" s="72" t="str">
        <f>IF(Tableau1[[#This Row],[Régime d''utilisation (Quotidien ? Oui ou Non)]]="Oui","Oui","Non")</f>
        <v>Non</v>
      </c>
      <c r="J498" s="72" t="str">
        <f>IF(Tableau1[[#This Row],[Régime d''utilisation (Quotidien ? Oui ou Non)]]="Oui","Oui","Non")</f>
        <v>Non</v>
      </c>
      <c r="K498" s="72" t="str">
        <f>IF(Tableau1[[#This Row],[Régime d''utilisation (Quotidien ? Oui ou Non)]]="Oui","Oui","Non")</f>
        <v>Non</v>
      </c>
      <c r="L498" s="72" t="str">
        <f>IF(Tableau1[[#This Row],[Régime d''utilisation (Quotidien ? Oui ou Non)]]="Oui","Oui","Non")</f>
        <v>Non</v>
      </c>
      <c r="M498" s="72" t="str">
        <f>IF(Tableau1[[#This Row],[Régime d''utilisation (Quotidien ? Oui ou Non)]]="Oui","Oui","Non")</f>
        <v>Non</v>
      </c>
      <c r="N498" s="72" t="str">
        <f>IF(Tableau1[[#This Row],[Régime d''utilisation (Quotidien ? Oui ou Non)]]="Oui","Oui","Non")</f>
        <v>Non</v>
      </c>
      <c r="O498" s="72" t="str">
        <f>IF(Tableau1[[#This Row],[Régime d''utilisation (Quotidien ? Oui ou Non)]]="Oui","Oui","Non")</f>
        <v>Non</v>
      </c>
      <c r="P498" s="76"/>
      <c r="Q498" s="76"/>
      <c r="R498" s="76"/>
      <c r="S498" s="52" t="str">
        <f t="shared" si="21"/>
        <v>Compris entre 00h00 et 5h00</v>
      </c>
      <c r="T498" s="76"/>
      <c r="U498" s="53" t="str">
        <f t="shared" si="22"/>
        <v>Voyageur</v>
      </c>
      <c r="V498" s="76"/>
      <c r="W498" s="76"/>
      <c r="X498" s="76"/>
      <c r="Y498" s="76"/>
      <c r="Z498" s="76"/>
      <c r="AA498" s="76"/>
      <c r="AB498" s="53">
        <f>400</f>
        <v>400</v>
      </c>
      <c r="AC498" s="78" t="str">
        <f>IF(Tableau1[[#This Row],[Type de réponse]]='Paramètre (masquer)'!$A$10,Tableau1[[#This Row],[Période de début *]],"")</f>
        <v/>
      </c>
      <c r="AD498" s="78" t="str">
        <f>IF(Tableau1[[#This Row],[Type de réponse]]='Paramètre (masquer)'!$A$10,Tableau1[[#This Row],[Période de fin *]],"")</f>
        <v/>
      </c>
      <c r="AE498" s="78" t="str">
        <f>IF(Tableau1[[#This Row],[Type de réponse]]='Paramètre (masquer)'!$A$10,Tableau1[[#This Row],[Nuit
LU/MA]],"")</f>
        <v/>
      </c>
      <c r="AF498" s="78" t="str">
        <f>IF(Tableau1[[#This Row],[Type de réponse]]='Paramètre (masquer)'!$A$10,Tableau1[[#This Row],[Nuit
MA/ME]],"")</f>
        <v/>
      </c>
      <c r="AG498" s="78" t="str">
        <f>IF(Tableau1[[#This Row],[Type de réponse]]='Paramètre (masquer)'!$A$10,Tableau1[[#This Row],[Nuit
ME/JE]],"")</f>
        <v/>
      </c>
      <c r="AH498" s="78" t="str">
        <f>IF(Tableau1[[#This Row],[Type de réponse]]='Paramètre (masquer)'!$A$10,Tableau1[[#This Row],[Nuit JE/VE]],"")</f>
        <v/>
      </c>
      <c r="AI498" s="78" t="str">
        <f>IF(Tableau1[[#This Row],[Type de réponse]]='Paramètre (masquer)'!$A$10,Tableau1[[#This Row],[Nuit
VE/SA]],"")</f>
        <v/>
      </c>
      <c r="AJ498" s="78" t="str">
        <f>IF(Tableau1[[#This Row],[Type de réponse]]='Paramètre (masquer)'!$A$10,Tableau1[[#This Row],[Nuit
SA/DI]],"")</f>
        <v/>
      </c>
      <c r="AK498" s="78" t="str">
        <f>IF(Tableau1[[#This Row],[Type de réponse]]='Paramètre (masquer)'!$A$10,Tableau1[[#This Row],[Nuit
DI/LU]],"")</f>
        <v/>
      </c>
      <c r="AL498" s="76" t="str">
        <f>IF(Tableau1[[#This Row],[Nuit
LU /MA]]="Oui",0,IF(Tableau1[[#This Row],[Nuit
LU /MA]]="Non",1,""))</f>
        <v/>
      </c>
      <c r="AM498" s="76" t="str">
        <f>IF(Tableau1[[#This Row],[Nuit
MA/ ME]]="Oui",0,IF(Tableau1[[#This Row],[Nuit
MA/ ME]]="Non",1,""))</f>
        <v/>
      </c>
      <c r="AN498" s="76" t="str">
        <f>IF(Tableau1[[#This Row],[Nuit
ME/ JE]]="Oui",0,IF(Tableau1[[#This Row],[Nuit
ME/ JE]]="Non",1,""))</f>
        <v/>
      </c>
      <c r="AO498" s="76" t="str">
        <f>IF(Tableau1[[#This Row],[Nuit JE/ VE]]="Oui",0,IF(Tableau1[[#This Row],[Nuit JE/ VE]]="Non",1,""))</f>
        <v/>
      </c>
      <c r="AP498" s="76" t="str">
        <f>IF(Tableau1[[#This Row],[Nuit
VE/ SA]]="Oui",0,IF(Tableau1[[#This Row],[Nuit
VE/ SA]]="Non",1,""))</f>
        <v/>
      </c>
      <c r="AQ498" s="76" t="str">
        <f>IF(Tableau1[[#This Row],[Nuit
SA/ DI]]="Oui",0,IF(Tableau1[[#This Row],[Nuit
SA/ DI]]="Non",1,""))</f>
        <v/>
      </c>
      <c r="AR498" s="76" t="str">
        <f>IF(Tableau1[[#This Row],[Nuit
DI/ LU]]="Oui",0,IF(Tableau1[[#This Row],[Nuit
DI/ LU]]="Non",1,""))</f>
        <v/>
      </c>
      <c r="AS498" s="76" t="str">
        <f>IF(Tableau1[[#This Row],[Type de réponse]]='Paramètre (masquer)'!$A$10,Tableau1[[#This Row],[FE]],"")</f>
        <v/>
      </c>
      <c r="AT498" s="76" t="str">
        <f>_xlfn.CONCAT(Tableau1[[#This Row],[LUN]:[DIM]])</f>
        <v/>
      </c>
      <c r="AU498" s="79"/>
      <c r="AV4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8" s="76" t="e">
        <f>Tableau1[[#This Row],[Nbre de nuits sur la période]]*Tableau1[[#This Row],[Nombre de train accédant / nuit *]]</f>
        <v>#VALUE!</v>
      </c>
      <c r="AY498" s="76" t="e">
        <f>Tableau1[[#This Row],[Uo voies - nuit]]*((59*400/1000)+5)</f>
        <v>#VALUE!</v>
      </c>
    </row>
    <row r="499" spans="1:51" ht="15.75">
      <c r="A499" s="51">
        <f t="shared" si="23"/>
        <v>486</v>
      </c>
      <c r="B499" s="85"/>
      <c r="C499" s="52" t="str">
        <f>IFERROR(VLOOKUP(Tableau1[[#This Row],[Site *
Un fichier Excel par DT]],Tableau7[[#All],[Nom de la gare]:[EIC]],5,FALSE),"")</f>
        <v/>
      </c>
      <c r="D499" s="77"/>
      <c r="E499" s="74"/>
      <c r="F499" s="74"/>
      <c r="G499" s="76"/>
      <c r="H499" s="72" t="str">
        <f>IF(Tableau1[[#This Row],[Régime d''utilisation (Quotidien ? Oui ou Non)]]="Oui","Oui","Non")</f>
        <v>Non</v>
      </c>
      <c r="I499" s="72" t="str">
        <f>IF(Tableau1[[#This Row],[Régime d''utilisation (Quotidien ? Oui ou Non)]]="Oui","Oui","Non")</f>
        <v>Non</v>
      </c>
      <c r="J499" s="72" t="str">
        <f>IF(Tableau1[[#This Row],[Régime d''utilisation (Quotidien ? Oui ou Non)]]="Oui","Oui","Non")</f>
        <v>Non</v>
      </c>
      <c r="K499" s="72" t="str">
        <f>IF(Tableau1[[#This Row],[Régime d''utilisation (Quotidien ? Oui ou Non)]]="Oui","Oui","Non")</f>
        <v>Non</v>
      </c>
      <c r="L499" s="72" t="str">
        <f>IF(Tableau1[[#This Row],[Régime d''utilisation (Quotidien ? Oui ou Non)]]="Oui","Oui","Non")</f>
        <v>Non</v>
      </c>
      <c r="M499" s="72" t="str">
        <f>IF(Tableau1[[#This Row],[Régime d''utilisation (Quotidien ? Oui ou Non)]]="Oui","Oui","Non")</f>
        <v>Non</v>
      </c>
      <c r="N499" s="72" t="str">
        <f>IF(Tableau1[[#This Row],[Régime d''utilisation (Quotidien ? Oui ou Non)]]="Oui","Oui","Non")</f>
        <v>Non</v>
      </c>
      <c r="O499" s="72" t="str">
        <f>IF(Tableau1[[#This Row],[Régime d''utilisation (Quotidien ? Oui ou Non)]]="Oui","Oui","Non")</f>
        <v>Non</v>
      </c>
      <c r="P499" s="76"/>
      <c r="Q499" s="76"/>
      <c r="R499" s="76"/>
      <c r="S499" s="52" t="str">
        <f t="shared" si="21"/>
        <v>Compris entre 00h00 et 5h00</v>
      </c>
      <c r="T499" s="76"/>
      <c r="U499" s="53" t="str">
        <f t="shared" si="22"/>
        <v>Voyageur</v>
      </c>
      <c r="V499" s="76"/>
      <c r="W499" s="76"/>
      <c r="X499" s="76"/>
      <c r="Y499" s="76"/>
      <c r="Z499" s="76"/>
      <c r="AA499" s="76"/>
      <c r="AB499" s="53">
        <f>400</f>
        <v>400</v>
      </c>
      <c r="AC499" s="78" t="str">
        <f>IF(Tableau1[[#This Row],[Type de réponse]]='Paramètre (masquer)'!$A$10,Tableau1[[#This Row],[Période de début *]],"")</f>
        <v/>
      </c>
      <c r="AD499" s="78" t="str">
        <f>IF(Tableau1[[#This Row],[Type de réponse]]='Paramètre (masquer)'!$A$10,Tableau1[[#This Row],[Période de fin *]],"")</f>
        <v/>
      </c>
      <c r="AE499" s="78" t="str">
        <f>IF(Tableau1[[#This Row],[Type de réponse]]='Paramètre (masquer)'!$A$10,Tableau1[[#This Row],[Nuit
LU/MA]],"")</f>
        <v/>
      </c>
      <c r="AF499" s="78" t="str">
        <f>IF(Tableau1[[#This Row],[Type de réponse]]='Paramètre (masquer)'!$A$10,Tableau1[[#This Row],[Nuit
MA/ME]],"")</f>
        <v/>
      </c>
      <c r="AG499" s="78" t="str">
        <f>IF(Tableau1[[#This Row],[Type de réponse]]='Paramètre (masquer)'!$A$10,Tableau1[[#This Row],[Nuit
ME/JE]],"")</f>
        <v/>
      </c>
      <c r="AH499" s="78" t="str">
        <f>IF(Tableau1[[#This Row],[Type de réponse]]='Paramètre (masquer)'!$A$10,Tableau1[[#This Row],[Nuit JE/VE]],"")</f>
        <v/>
      </c>
      <c r="AI499" s="78" t="str">
        <f>IF(Tableau1[[#This Row],[Type de réponse]]='Paramètre (masquer)'!$A$10,Tableau1[[#This Row],[Nuit
VE/SA]],"")</f>
        <v/>
      </c>
      <c r="AJ499" s="78" t="str">
        <f>IF(Tableau1[[#This Row],[Type de réponse]]='Paramètre (masquer)'!$A$10,Tableau1[[#This Row],[Nuit
SA/DI]],"")</f>
        <v/>
      </c>
      <c r="AK499" s="78" t="str">
        <f>IF(Tableau1[[#This Row],[Type de réponse]]='Paramètre (masquer)'!$A$10,Tableau1[[#This Row],[Nuit
DI/LU]],"")</f>
        <v/>
      </c>
      <c r="AL499" s="76" t="str">
        <f>IF(Tableau1[[#This Row],[Nuit
LU /MA]]="Oui",0,IF(Tableau1[[#This Row],[Nuit
LU /MA]]="Non",1,""))</f>
        <v/>
      </c>
      <c r="AM499" s="76" t="str">
        <f>IF(Tableau1[[#This Row],[Nuit
MA/ ME]]="Oui",0,IF(Tableau1[[#This Row],[Nuit
MA/ ME]]="Non",1,""))</f>
        <v/>
      </c>
      <c r="AN499" s="76" t="str">
        <f>IF(Tableau1[[#This Row],[Nuit
ME/ JE]]="Oui",0,IF(Tableau1[[#This Row],[Nuit
ME/ JE]]="Non",1,""))</f>
        <v/>
      </c>
      <c r="AO499" s="76" t="str">
        <f>IF(Tableau1[[#This Row],[Nuit JE/ VE]]="Oui",0,IF(Tableau1[[#This Row],[Nuit JE/ VE]]="Non",1,""))</f>
        <v/>
      </c>
      <c r="AP499" s="76" t="str">
        <f>IF(Tableau1[[#This Row],[Nuit
VE/ SA]]="Oui",0,IF(Tableau1[[#This Row],[Nuit
VE/ SA]]="Non",1,""))</f>
        <v/>
      </c>
      <c r="AQ499" s="76" t="str">
        <f>IF(Tableau1[[#This Row],[Nuit
SA/ DI]]="Oui",0,IF(Tableau1[[#This Row],[Nuit
SA/ DI]]="Non",1,""))</f>
        <v/>
      </c>
      <c r="AR499" s="76" t="str">
        <f>IF(Tableau1[[#This Row],[Nuit
DI/ LU]]="Oui",0,IF(Tableau1[[#This Row],[Nuit
DI/ LU]]="Non",1,""))</f>
        <v/>
      </c>
      <c r="AS499" s="76" t="str">
        <f>IF(Tableau1[[#This Row],[Type de réponse]]='Paramètre (masquer)'!$A$10,Tableau1[[#This Row],[FE]],"")</f>
        <v/>
      </c>
      <c r="AT499" s="76" t="str">
        <f>_xlfn.CONCAT(Tableau1[[#This Row],[LUN]:[DIM]])</f>
        <v/>
      </c>
      <c r="AU499" s="79"/>
      <c r="AV4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9" s="76" t="e">
        <f>Tableau1[[#This Row],[Nbre de nuits sur la période]]*Tableau1[[#This Row],[Nombre de train accédant / nuit *]]</f>
        <v>#VALUE!</v>
      </c>
      <c r="AY499" s="76" t="e">
        <f>Tableau1[[#This Row],[Uo voies - nuit]]*((59*400/1000)+5)</f>
        <v>#VALUE!</v>
      </c>
    </row>
    <row r="500" spans="1:51" ht="15.75">
      <c r="A500" s="51">
        <f t="shared" si="23"/>
        <v>487</v>
      </c>
      <c r="B500" s="85"/>
      <c r="C500" s="52" t="str">
        <f>IFERROR(VLOOKUP(Tableau1[[#This Row],[Site *
Un fichier Excel par DT]],Tableau7[[#All],[Nom de la gare]:[EIC]],5,FALSE),"")</f>
        <v/>
      </c>
      <c r="D500" s="77"/>
      <c r="E500" s="74"/>
      <c r="F500" s="74"/>
      <c r="G500" s="76"/>
      <c r="H500" s="72" t="str">
        <f>IF(Tableau1[[#This Row],[Régime d''utilisation (Quotidien ? Oui ou Non)]]="Oui","Oui","Non")</f>
        <v>Non</v>
      </c>
      <c r="I500" s="72" t="str">
        <f>IF(Tableau1[[#This Row],[Régime d''utilisation (Quotidien ? Oui ou Non)]]="Oui","Oui","Non")</f>
        <v>Non</v>
      </c>
      <c r="J500" s="72" t="str">
        <f>IF(Tableau1[[#This Row],[Régime d''utilisation (Quotidien ? Oui ou Non)]]="Oui","Oui","Non")</f>
        <v>Non</v>
      </c>
      <c r="K500" s="72" t="str">
        <f>IF(Tableau1[[#This Row],[Régime d''utilisation (Quotidien ? Oui ou Non)]]="Oui","Oui","Non")</f>
        <v>Non</v>
      </c>
      <c r="L500" s="72" t="str">
        <f>IF(Tableau1[[#This Row],[Régime d''utilisation (Quotidien ? Oui ou Non)]]="Oui","Oui","Non")</f>
        <v>Non</v>
      </c>
      <c r="M500" s="72" t="str">
        <f>IF(Tableau1[[#This Row],[Régime d''utilisation (Quotidien ? Oui ou Non)]]="Oui","Oui","Non")</f>
        <v>Non</v>
      </c>
      <c r="N500" s="72" t="str">
        <f>IF(Tableau1[[#This Row],[Régime d''utilisation (Quotidien ? Oui ou Non)]]="Oui","Oui","Non")</f>
        <v>Non</v>
      </c>
      <c r="O500" s="72" t="str">
        <f>IF(Tableau1[[#This Row],[Régime d''utilisation (Quotidien ? Oui ou Non)]]="Oui","Oui","Non")</f>
        <v>Non</v>
      </c>
      <c r="P500" s="76"/>
      <c r="Q500" s="76"/>
      <c r="R500" s="76"/>
      <c r="S500" s="52" t="str">
        <f t="shared" si="21"/>
        <v>Compris entre 00h00 et 5h00</v>
      </c>
      <c r="T500" s="76"/>
      <c r="U500" s="53" t="str">
        <f t="shared" si="22"/>
        <v>Voyageur</v>
      </c>
      <c r="V500" s="76"/>
      <c r="W500" s="76"/>
      <c r="X500" s="76"/>
      <c r="Y500" s="76"/>
      <c r="Z500" s="76"/>
      <c r="AA500" s="76"/>
      <c r="AB500" s="53">
        <f>400</f>
        <v>400</v>
      </c>
      <c r="AC500" s="78" t="str">
        <f>IF(Tableau1[[#This Row],[Type de réponse]]='Paramètre (masquer)'!$A$10,Tableau1[[#This Row],[Période de début *]],"")</f>
        <v/>
      </c>
      <c r="AD500" s="78" t="str">
        <f>IF(Tableau1[[#This Row],[Type de réponse]]='Paramètre (masquer)'!$A$10,Tableau1[[#This Row],[Période de fin *]],"")</f>
        <v/>
      </c>
      <c r="AE500" s="78" t="str">
        <f>IF(Tableau1[[#This Row],[Type de réponse]]='Paramètre (masquer)'!$A$10,Tableau1[[#This Row],[Nuit
LU/MA]],"")</f>
        <v/>
      </c>
      <c r="AF500" s="78" t="str">
        <f>IF(Tableau1[[#This Row],[Type de réponse]]='Paramètre (masquer)'!$A$10,Tableau1[[#This Row],[Nuit
MA/ME]],"")</f>
        <v/>
      </c>
      <c r="AG500" s="78" t="str">
        <f>IF(Tableau1[[#This Row],[Type de réponse]]='Paramètre (masquer)'!$A$10,Tableau1[[#This Row],[Nuit
ME/JE]],"")</f>
        <v/>
      </c>
      <c r="AH500" s="78" t="str">
        <f>IF(Tableau1[[#This Row],[Type de réponse]]='Paramètre (masquer)'!$A$10,Tableau1[[#This Row],[Nuit JE/VE]],"")</f>
        <v/>
      </c>
      <c r="AI500" s="78" t="str">
        <f>IF(Tableau1[[#This Row],[Type de réponse]]='Paramètre (masquer)'!$A$10,Tableau1[[#This Row],[Nuit
VE/SA]],"")</f>
        <v/>
      </c>
      <c r="AJ500" s="78" t="str">
        <f>IF(Tableau1[[#This Row],[Type de réponse]]='Paramètre (masquer)'!$A$10,Tableau1[[#This Row],[Nuit
SA/DI]],"")</f>
        <v/>
      </c>
      <c r="AK500" s="78" t="str">
        <f>IF(Tableau1[[#This Row],[Type de réponse]]='Paramètre (masquer)'!$A$10,Tableau1[[#This Row],[Nuit
DI/LU]],"")</f>
        <v/>
      </c>
      <c r="AL500" s="76" t="str">
        <f>IF(Tableau1[[#This Row],[Nuit
LU /MA]]="Oui",0,IF(Tableau1[[#This Row],[Nuit
LU /MA]]="Non",1,""))</f>
        <v/>
      </c>
      <c r="AM500" s="76" t="str">
        <f>IF(Tableau1[[#This Row],[Nuit
MA/ ME]]="Oui",0,IF(Tableau1[[#This Row],[Nuit
MA/ ME]]="Non",1,""))</f>
        <v/>
      </c>
      <c r="AN500" s="76" t="str">
        <f>IF(Tableau1[[#This Row],[Nuit
ME/ JE]]="Oui",0,IF(Tableau1[[#This Row],[Nuit
ME/ JE]]="Non",1,""))</f>
        <v/>
      </c>
      <c r="AO500" s="76" t="str">
        <f>IF(Tableau1[[#This Row],[Nuit JE/ VE]]="Oui",0,IF(Tableau1[[#This Row],[Nuit JE/ VE]]="Non",1,""))</f>
        <v/>
      </c>
      <c r="AP500" s="76" t="str">
        <f>IF(Tableau1[[#This Row],[Nuit
VE/ SA]]="Oui",0,IF(Tableau1[[#This Row],[Nuit
VE/ SA]]="Non",1,""))</f>
        <v/>
      </c>
      <c r="AQ500" s="76" t="str">
        <f>IF(Tableau1[[#This Row],[Nuit
SA/ DI]]="Oui",0,IF(Tableau1[[#This Row],[Nuit
SA/ DI]]="Non",1,""))</f>
        <v/>
      </c>
      <c r="AR500" s="76" t="str">
        <f>IF(Tableau1[[#This Row],[Nuit
DI/ LU]]="Oui",0,IF(Tableau1[[#This Row],[Nuit
DI/ LU]]="Non",1,""))</f>
        <v/>
      </c>
      <c r="AS500" s="76" t="str">
        <f>IF(Tableau1[[#This Row],[Type de réponse]]='Paramètre (masquer)'!$A$10,Tableau1[[#This Row],[FE]],"")</f>
        <v/>
      </c>
      <c r="AT500" s="76" t="str">
        <f>_xlfn.CONCAT(Tableau1[[#This Row],[LUN]:[DIM]])</f>
        <v/>
      </c>
      <c r="AU500" s="79"/>
      <c r="AV5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0" s="76" t="e">
        <f>Tableau1[[#This Row],[Nbre de nuits sur la période]]*Tableau1[[#This Row],[Nombre de train accédant / nuit *]]</f>
        <v>#VALUE!</v>
      </c>
      <c r="AY500" s="76" t="e">
        <f>Tableau1[[#This Row],[Uo voies - nuit]]*((59*400/1000)+5)</f>
        <v>#VALUE!</v>
      </c>
    </row>
    <row r="501" spans="1:51" ht="15.75">
      <c r="A501" s="51">
        <f t="shared" si="23"/>
        <v>488</v>
      </c>
      <c r="B501" s="85"/>
      <c r="C501" s="52" t="str">
        <f>IFERROR(VLOOKUP(Tableau1[[#This Row],[Site *
Un fichier Excel par DT]],Tableau7[[#All],[Nom de la gare]:[EIC]],5,FALSE),"")</f>
        <v/>
      </c>
      <c r="D501" s="77"/>
      <c r="E501" s="74"/>
      <c r="F501" s="74"/>
      <c r="G501" s="76"/>
      <c r="H501" s="72" t="str">
        <f>IF(Tableau1[[#This Row],[Régime d''utilisation (Quotidien ? Oui ou Non)]]="Oui","Oui","Non")</f>
        <v>Non</v>
      </c>
      <c r="I501" s="72" t="str">
        <f>IF(Tableau1[[#This Row],[Régime d''utilisation (Quotidien ? Oui ou Non)]]="Oui","Oui","Non")</f>
        <v>Non</v>
      </c>
      <c r="J501" s="72" t="str">
        <f>IF(Tableau1[[#This Row],[Régime d''utilisation (Quotidien ? Oui ou Non)]]="Oui","Oui","Non")</f>
        <v>Non</v>
      </c>
      <c r="K501" s="72" t="str">
        <f>IF(Tableau1[[#This Row],[Régime d''utilisation (Quotidien ? Oui ou Non)]]="Oui","Oui","Non")</f>
        <v>Non</v>
      </c>
      <c r="L501" s="72" t="str">
        <f>IF(Tableau1[[#This Row],[Régime d''utilisation (Quotidien ? Oui ou Non)]]="Oui","Oui","Non")</f>
        <v>Non</v>
      </c>
      <c r="M501" s="72" t="str">
        <f>IF(Tableau1[[#This Row],[Régime d''utilisation (Quotidien ? Oui ou Non)]]="Oui","Oui","Non")</f>
        <v>Non</v>
      </c>
      <c r="N501" s="72" t="str">
        <f>IF(Tableau1[[#This Row],[Régime d''utilisation (Quotidien ? Oui ou Non)]]="Oui","Oui","Non")</f>
        <v>Non</v>
      </c>
      <c r="O501" s="72" t="str">
        <f>IF(Tableau1[[#This Row],[Régime d''utilisation (Quotidien ? Oui ou Non)]]="Oui","Oui","Non")</f>
        <v>Non</v>
      </c>
      <c r="P501" s="76"/>
      <c r="Q501" s="76"/>
      <c r="R501" s="76"/>
      <c r="S501" s="52" t="str">
        <f t="shared" si="21"/>
        <v>Compris entre 00h00 et 5h00</v>
      </c>
      <c r="T501" s="76"/>
      <c r="U501" s="53" t="str">
        <f t="shared" si="22"/>
        <v>Voyageur</v>
      </c>
      <c r="V501" s="76"/>
      <c r="W501" s="76"/>
      <c r="X501" s="76"/>
      <c r="Y501" s="76"/>
      <c r="Z501" s="76"/>
      <c r="AA501" s="76"/>
      <c r="AB501" s="53">
        <f>400</f>
        <v>400</v>
      </c>
      <c r="AC501" s="78" t="str">
        <f>IF(Tableau1[[#This Row],[Type de réponse]]='Paramètre (masquer)'!$A$10,Tableau1[[#This Row],[Période de début *]],"")</f>
        <v/>
      </c>
      <c r="AD501" s="78" t="str">
        <f>IF(Tableau1[[#This Row],[Type de réponse]]='Paramètre (masquer)'!$A$10,Tableau1[[#This Row],[Période de fin *]],"")</f>
        <v/>
      </c>
      <c r="AE501" s="78" t="str">
        <f>IF(Tableau1[[#This Row],[Type de réponse]]='Paramètre (masquer)'!$A$10,Tableau1[[#This Row],[Nuit
LU/MA]],"")</f>
        <v/>
      </c>
      <c r="AF501" s="78" t="str">
        <f>IF(Tableau1[[#This Row],[Type de réponse]]='Paramètre (masquer)'!$A$10,Tableau1[[#This Row],[Nuit
MA/ME]],"")</f>
        <v/>
      </c>
      <c r="AG501" s="78" t="str">
        <f>IF(Tableau1[[#This Row],[Type de réponse]]='Paramètre (masquer)'!$A$10,Tableau1[[#This Row],[Nuit
ME/JE]],"")</f>
        <v/>
      </c>
      <c r="AH501" s="78" t="str">
        <f>IF(Tableau1[[#This Row],[Type de réponse]]='Paramètre (masquer)'!$A$10,Tableau1[[#This Row],[Nuit JE/VE]],"")</f>
        <v/>
      </c>
      <c r="AI501" s="78" t="str">
        <f>IF(Tableau1[[#This Row],[Type de réponse]]='Paramètre (masquer)'!$A$10,Tableau1[[#This Row],[Nuit
VE/SA]],"")</f>
        <v/>
      </c>
      <c r="AJ501" s="78" t="str">
        <f>IF(Tableau1[[#This Row],[Type de réponse]]='Paramètre (masquer)'!$A$10,Tableau1[[#This Row],[Nuit
SA/DI]],"")</f>
        <v/>
      </c>
      <c r="AK501" s="78" t="str">
        <f>IF(Tableau1[[#This Row],[Type de réponse]]='Paramètre (masquer)'!$A$10,Tableau1[[#This Row],[Nuit
DI/LU]],"")</f>
        <v/>
      </c>
      <c r="AL501" s="76" t="str">
        <f>IF(Tableau1[[#This Row],[Nuit
LU /MA]]="Oui",0,IF(Tableau1[[#This Row],[Nuit
LU /MA]]="Non",1,""))</f>
        <v/>
      </c>
      <c r="AM501" s="76" t="str">
        <f>IF(Tableau1[[#This Row],[Nuit
MA/ ME]]="Oui",0,IF(Tableau1[[#This Row],[Nuit
MA/ ME]]="Non",1,""))</f>
        <v/>
      </c>
      <c r="AN501" s="76" t="str">
        <f>IF(Tableau1[[#This Row],[Nuit
ME/ JE]]="Oui",0,IF(Tableau1[[#This Row],[Nuit
ME/ JE]]="Non",1,""))</f>
        <v/>
      </c>
      <c r="AO501" s="76" t="str">
        <f>IF(Tableau1[[#This Row],[Nuit JE/ VE]]="Oui",0,IF(Tableau1[[#This Row],[Nuit JE/ VE]]="Non",1,""))</f>
        <v/>
      </c>
      <c r="AP501" s="76" t="str">
        <f>IF(Tableau1[[#This Row],[Nuit
VE/ SA]]="Oui",0,IF(Tableau1[[#This Row],[Nuit
VE/ SA]]="Non",1,""))</f>
        <v/>
      </c>
      <c r="AQ501" s="76" t="str">
        <f>IF(Tableau1[[#This Row],[Nuit
SA/ DI]]="Oui",0,IF(Tableau1[[#This Row],[Nuit
SA/ DI]]="Non",1,""))</f>
        <v/>
      </c>
      <c r="AR501" s="76" t="str">
        <f>IF(Tableau1[[#This Row],[Nuit
DI/ LU]]="Oui",0,IF(Tableau1[[#This Row],[Nuit
DI/ LU]]="Non",1,""))</f>
        <v/>
      </c>
      <c r="AS501" s="76" t="str">
        <f>IF(Tableau1[[#This Row],[Type de réponse]]='Paramètre (masquer)'!$A$10,Tableau1[[#This Row],[FE]],"")</f>
        <v/>
      </c>
      <c r="AT501" s="76" t="str">
        <f>_xlfn.CONCAT(Tableau1[[#This Row],[LUN]:[DIM]])</f>
        <v/>
      </c>
      <c r="AU501" s="79"/>
      <c r="AV5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1" s="76" t="e">
        <f>Tableau1[[#This Row],[Nbre de nuits sur la période]]*Tableau1[[#This Row],[Nombre de train accédant / nuit *]]</f>
        <v>#VALUE!</v>
      </c>
      <c r="AY501" s="76" t="e">
        <f>Tableau1[[#This Row],[Uo voies - nuit]]*((59*400/1000)+5)</f>
        <v>#VALUE!</v>
      </c>
    </row>
    <row r="502" spans="1:51" ht="15.75">
      <c r="A502" s="51">
        <f t="shared" si="23"/>
        <v>489</v>
      </c>
      <c r="B502" s="85"/>
      <c r="C502" s="52" t="str">
        <f>IFERROR(VLOOKUP(Tableau1[[#This Row],[Site *
Un fichier Excel par DT]],Tableau7[[#All],[Nom de la gare]:[EIC]],5,FALSE),"")</f>
        <v/>
      </c>
      <c r="D502" s="77"/>
      <c r="E502" s="74"/>
      <c r="F502" s="74"/>
      <c r="G502" s="76"/>
      <c r="H502" s="72" t="str">
        <f>IF(Tableau1[[#This Row],[Régime d''utilisation (Quotidien ? Oui ou Non)]]="Oui","Oui","Non")</f>
        <v>Non</v>
      </c>
      <c r="I502" s="72" t="str">
        <f>IF(Tableau1[[#This Row],[Régime d''utilisation (Quotidien ? Oui ou Non)]]="Oui","Oui","Non")</f>
        <v>Non</v>
      </c>
      <c r="J502" s="72" t="str">
        <f>IF(Tableau1[[#This Row],[Régime d''utilisation (Quotidien ? Oui ou Non)]]="Oui","Oui","Non")</f>
        <v>Non</v>
      </c>
      <c r="K502" s="72" t="str">
        <f>IF(Tableau1[[#This Row],[Régime d''utilisation (Quotidien ? Oui ou Non)]]="Oui","Oui","Non")</f>
        <v>Non</v>
      </c>
      <c r="L502" s="72" t="str">
        <f>IF(Tableau1[[#This Row],[Régime d''utilisation (Quotidien ? Oui ou Non)]]="Oui","Oui","Non")</f>
        <v>Non</v>
      </c>
      <c r="M502" s="72" t="str">
        <f>IF(Tableau1[[#This Row],[Régime d''utilisation (Quotidien ? Oui ou Non)]]="Oui","Oui","Non")</f>
        <v>Non</v>
      </c>
      <c r="N502" s="72" t="str">
        <f>IF(Tableau1[[#This Row],[Régime d''utilisation (Quotidien ? Oui ou Non)]]="Oui","Oui","Non")</f>
        <v>Non</v>
      </c>
      <c r="O502" s="72" t="str">
        <f>IF(Tableau1[[#This Row],[Régime d''utilisation (Quotidien ? Oui ou Non)]]="Oui","Oui","Non")</f>
        <v>Non</v>
      </c>
      <c r="P502" s="76"/>
      <c r="Q502" s="76"/>
      <c r="R502" s="76"/>
      <c r="S502" s="52" t="str">
        <f t="shared" si="21"/>
        <v>Compris entre 00h00 et 5h00</v>
      </c>
      <c r="T502" s="76"/>
      <c r="U502" s="53" t="str">
        <f t="shared" si="22"/>
        <v>Voyageur</v>
      </c>
      <c r="V502" s="76"/>
      <c r="W502" s="76"/>
      <c r="X502" s="76"/>
      <c r="Y502" s="76"/>
      <c r="Z502" s="76"/>
      <c r="AA502" s="76"/>
      <c r="AB502" s="53">
        <f>400</f>
        <v>400</v>
      </c>
      <c r="AC502" s="78" t="str">
        <f>IF(Tableau1[[#This Row],[Type de réponse]]='Paramètre (masquer)'!$A$10,Tableau1[[#This Row],[Période de début *]],"")</f>
        <v/>
      </c>
      <c r="AD502" s="78" t="str">
        <f>IF(Tableau1[[#This Row],[Type de réponse]]='Paramètre (masquer)'!$A$10,Tableau1[[#This Row],[Période de fin *]],"")</f>
        <v/>
      </c>
      <c r="AE502" s="78" t="str">
        <f>IF(Tableau1[[#This Row],[Type de réponse]]='Paramètre (masquer)'!$A$10,Tableau1[[#This Row],[Nuit
LU/MA]],"")</f>
        <v/>
      </c>
      <c r="AF502" s="78" t="str">
        <f>IF(Tableau1[[#This Row],[Type de réponse]]='Paramètre (masquer)'!$A$10,Tableau1[[#This Row],[Nuit
MA/ME]],"")</f>
        <v/>
      </c>
      <c r="AG502" s="78" t="str">
        <f>IF(Tableau1[[#This Row],[Type de réponse]]='Paramètre (masquer)'!$A$10,Tableau1[[#This Row],[Nuit
ME/JE]],"")</f>
        <v/>
      </c>
      <c r="AH502" s="78" t="str">
        <f>IF(Tableau1[[#This Row],[Type de réponse]]='Paramètre (masquer)'!$A$10,Tableau1[[#This Row],[Nuit JE/VE]],"")</f>
        <v/>
      </c>
      <c r="AI502" s="78" t="str">
        <f>IF(Tableau1[[#This Row],[Type de réponse]]='Paramètre (masquer)'!$A$10,Tableau1[[#This Row],[Nuit
VE/SA]],"")</f>
        <v/>
      </c>
      <c r="AJ502" s="78" t="str">
        <f>IF(Tableau1[[#This Row],[Type de réponse]]='Paramètre (masquer)'!$A$10,Tableau1[[#This Row],[Nuit
SA/DI]],"")</f>
        <v/>
      </c>
      <c r="AK502" s="78" t="str">
        <f>IF(Tableau1[[#This Row],[Type de réponse]]='Paramètre (masquer)'!$A$10,Tableau1[[#This Row],[Nuit
DI/LU]],"")</f>
        <v/>
      </c>
      <c r="AL502" s="76" t="str">
        <f>IF(Tableau1[[#This Row],[Nuit
LU /MA]]="Oui",0,IF(Tableau1[[#This Row],[Nuit
LU /MA]]="Non",1,""))</f>
        <v/>
      </c>
      <c r="AM502" s="76" t="str">
        <f>IF(Tableau1[[#This Row],[Nuit
MA/ ME]]="Oui",0,IF(Tableau1[[#This Row],[Nuit
MA/ ME]]="Non",1,""))</f>
        <v/>
      </c>
      <c r="AN502" s="76" t="str">
        <f>IF(Tableau1[[#This Row],[Nuit
ME/ JE]]="Oui",0,IF(Tableau1[[#This Row],[Nuit
ME/ JE]]="Non",1,""))</f>
        <v/>
      </c>
      <c r="AO502" s="76" t="str">
        <f>IF(Tableau1[[#This Row],[Nuit JE/ VE]]="Oui",0,IF(Tableau1[[#This Row],[Nuit JE/ VE]]="Non",1,""))</f>
        <v/>
      </c>
      <c r="AP502" s="76" t="str">
        <f>IF(Tableau1[[#This Row],[Nuit
VE/ SA]]="Oui",0,IF(Tableau1[[#This Row],[Nuit
VE/ SA]]="Non",1,""))</f>
        <v/>
      </c>
      <c r="AQ502" s="76" t="str">
        <f>IF(Tableau1[[#This Row],[Nuit
SA/ DI]]="Oui",0,IF(Tableau1[[#This Row],[Nuit
SA/ DI]]="Non",1,""))</f>
        <v/>
      </c>
      <c r="AR502" s="76" t="str">
        <f>IF(Tableau1[[#This Row],[Nuit
DI/ LU]]="Oui",0,IF(Tableau1[[#This Row],[Nuit
DI/ LU]]="Non",1,""))</f>
        <v/>
      </c>
      <c r="AS502" s="76" t="str">
        <f>IF(Tableau1[[#This Row],[Type de réponse]]='Paramètre (masquer)'!$A$10,Tableau1[[#This Row],[FE]],"")</f>
        <v/>
      </c>
      <c r="AT502" s="76" t="str">
        <f>_xlfn.CONCAT(Tableau1[[#This Row],[LUN]:[DIM]])</f>
        <v/>
      </c>
      <c r="AU502" s="79"/>
      <c r="AV5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2" s="76" t="e">
        <f>Tableau1[[#This Row],[Nbre de nuits sur la période]]*Tableau1[[#This Row],[Nombre de train accédant / nuit *]]</f>
        <v>#VALUE!</v>
      </c>
      <c r="AY502" s="76" t="e">
        <f>Tableau1[[#This Row],[Uo voies - nuit]]*((59*400/1000)+5)</f>
        <v>#VALUE!</v>
      </c>
    </row>
    <row r="503" spans="1:51" ht="15.75">
      <c r="A503" s="51">
        <f t="shared" si="23"/>
        <v>490</v>
      </c>
      <c r="B503" s="85"/>
      <c r="C503" s="52" t="str">
        <f>IFERROR(VLOOKUP(Tableau1[[#This Row],[Site *
Un fichier Excel par DT]],Tableau7[[#All],[Nom de la gare]:[EIC]],5,FALSE),"")</f>
        <v/>
      </c>
      <c r="D503" s="77"/>
      <c r="E503" s="74"/>
      <c r="F503" s="74"/>
      <c r="G503" s="76"/>
      <c r="H503" s="72" t="str">
        <f>IF(Tableau1[[#This Row],[Régime d''utilisation (Quotidien ? Oui ou Non)]]="Oui","Oui","Non")</f>
        <v>Non</v>
      </c>
      <c r="I503" s="72" t="str">
        <f>IF(Tableau1[[#This Row],[Régime d''utilisation (Quotidien ? Oui ou Non)]]="Oui","Oui","Non")</f>
        <v>Non</v>
      </c>
      <c r="J503" s="72" t="str">
        <f>IF(Tableau1[[#This Row],[Régime d''utilisation (Quotidien ? Oui ou Non)]]="Oui","Oui","Non")</f>
        <v>Non</v>
      </c>
      <c r="K503" s="72" t="str">
        <f>IF(Tableau1[[#This Row],[Régime d''utilisation (Quotidien ? Oui ou Non)]]="Oui","Oui","Non")</f>
        <v>Non</v>
      </c>
      <c r="L503" s="72" t="str">
        <f>IF(Tableau1[[#This Row],[Régime d''utilisation (Quotidien ? Oui ou Non)]]="Oui","Oui","Non")</f>
        <v>Non</v>
      </c>
      <c r="M503" s="72" t="str">
        <f>IF(Tableau1[[#This Row],[Régime d''utilisation (Quotidien ? Oui ou Non)]]="Oui","Oui","Non")</f>
        <v>Non</v>
      </c>
      <c r="N503" s="72" t="str">
        <f>IF(Tableau1[[#This Row],[Régime d''utilisation (Quotidien ? Oui ou Non)]]="Oui","Oui","Non")</f>
        <v>Non</v>
      </c>
      <c r="O503" s="72" t="str">
        <f>IF(Tableau1[[#This Row],[Régime d''utilisation (Quotidien ? Oui ou Non)]]="Oui","Oui","Non")</f>
        <v>Non</v>
      </c>
      <c r="P503" s="76"/>
      <c r="Q503" s="76"/>
      <c r="R503" s="76"/>
      <c r="S503" s="52" t="str">
        <f t="shared" si="21"/>
        <v>Compris entre 00h00 et 5h00</v>
      </c>
      <c r="T503" s="76"/>
      <c r="U503" s="53" t="str">
        <f t="shared" si="22"/>
        <v>Voyageur</v>
      </c>
      <c r="V503" s="76"/>
      <c r="W503" s="76"/>
      <c r="X503" s="76"/>
      <c r="Y503" s="76"/>
      <c r="Z503" s="76"/>
      <c r="AA503" s="76"/>
      <c r="AB503" s="53">
        <f>400</f>
        <v>400</v>
      </c>
      <c r="AC503" s="78" t="str">
        <f>IF(Tableau1[[#This Row],[Type de réponse]]='Paramètre (masquer)'!$A$10,Tableau1[[#This Row],[Période de début *]],"")</f>
        <v/>
      </c>
      <c r="AD503" s="78" t="str">
        <f>IF(Tableau1[[#This Row],[Type de réponse]]='Paramètre (masquer)'!$A$10,Tableau1[[#This Row],[Période de fin *]],"")</f>
        <v/>
      </c>
      <c r="AE503" s="78" t="str">
        <f>IF(Tableau1[[#This Row],[Type de réponse]]='Paramètre (masquer)'!$A$10,Tableau1[[#This Row],[Nuit
LU/MA]],"")</f>
        <v/>
      </c>
      <c r="AF503" s="78" t="str">
        <f>IF(Tableau1[[#This Row],[Type de réponse]]='Paramètre (masquer)'!$A$10,Tableau1[[#This Row],[Nuit
MA/ME]],"")</f>
        <v/>
      </c>
      <c r="AG503" s="78" t="str">
        <f>IF(Tableau1[[#This Row],[Type de réponse]]='Paramètre (masquer)'!$A$10,Tableau1[[#This Row],[Nuit
ME/JE]],"")</f>
        <v/>
      </c>
      <c r="AH503" s="78" t="str">
        <f>IF(Tableau1[[#This Row],[Type de réponse]]='Paramètre (masquer)'!$A$10,Tableau1[[#This Row],[Nuit JE/VE]],"")</f>
        <v/>
      </c>
      <c r="AI503" s="78" t="str">
        <f>IF(Tableau1[[#This Row],[Type de réponse]]='Paramètre (masquer)'!$A$10,Tableau1[[#This Row],[Nuit
VE/SA]],"")</f>
        <v/>
      </c>
      <c r="AJ503" s="78" t="str">
        <f>IF(Tableau1[[#This Row],[Type de réponse]]='Paramètre (masquer)'!$A$10,Tableau1[[#This Row],[Nuit
SA/DI]],"")</f>
        <v/>
      </c>
      <c r="AK503" s="78" t="str">
        <f>IF(Tableau1[[#This Row],[Type de réponse]]='Paramètre (masquer)'!$A$10,Tableau1[[#This Row],[Nuit
DI/LU]],"")</f>
        <v/>
      </c>
      <c r="AL503" s="76" t="str">
        <f>IF(Tableau1[[#This Row],[Nuit
LU /MA]]="Oui",0,IF(Tableau1[[#This Row],[Nuit
LU /MA]]="Non",1,""))</f>
        <v/>
      </c>
      <c r="AM503" s="76" t="str">
        <f>IF(Tableau1[[#This Row],[Nuit
MA/ ME]]="Oui",0,IF(Tableau1[[#This Row],[Nuit
MA/ ME]]="Non",1,""))</f>
        <v/>
      </c>
      <c r="AN503" s="76" t="str">
        <f>IF(Tableau1[[#This Row],[Nuit
ME/ JE]]="Oui",0,IF(Tableau1[[#This Row],[Nuit
ME/ JE]]="Non",1,""))</f>
        <v/>
      </c>
      <c r="AO503" s="76" t="str">
        <f>IF(Tableau1[[#This Row],[Nuit JE/ VE]]="Oui",0,IF(Tableau1[[#This Row],[Nuit JE/ VE]]="Non",1,""))</f>
        <v/>
      </c>
      <c r="AP503" s="76" t="str">
        <f>IF(Tableau1[[#This Row],[Nuit
VE/ SA]]="Oui",0,IF(Tableau1[[#This Row],[Nuit
VE/ SA]]="Non",1,""))</f>
        <v/>
      </c>
      <c r="AQ503" s="76" t="str">
        <f>IF(Tableau1[[#This Row],[Nuit
SA/ DI]]="Oui",0,IF(Tableau1[[#This Row],[Nuit
SA/ DI]]="Non",1,""))</f>
        <v/>
      </c>
      <c r="AR503" s="76" t="str">
        <f>IF(Tableau1[[#This Row],[Nuit
DI/ LU]]="Oui",0,IF(Tableau1[[#This Row],[Nuit
DI/ LU]]="Non",1,""))</f>
        <v/>
      </c>
      <c r="AS503" s="76" t="str">
        <f>IF(Tableau1[[#This Row],[Type de réponse]]='Paramètre (masquer)'!$A$10,Tableau1[[#This Row],[FE]],"")</f>
        <v/>
      </c>
      <c r="AT503" s="76" t="str">
        <f>_xlfn.CONCAT(Tableau1[[#This Row],[LUN]:[DIM]])</f>
        <v/>
      </c>
      <c r="AU503" s="79"/>
      <c r="AV5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3" s="76" t="e">
        <f>Tableau1[[#This Row],[Nbre de nuits sur la période]]*Tableau1[[#This Row],[Nombre de train accédant / nuit *]]</f>
        <v>#VALUE!</v>
      </c>
      <c r="AY503" s="76" t="e">
        <f>Tableau1[[#This Row],[Uo voies - nuit]]*((59*400/1000)+5)</f>
        <v>#VALUE!</v>
      </c>
    </row>
    <row r="504" spans="1:51" ht="15.75">
      <c r="A504" s="51">
        <f t="shared" si="23"/>
        <v>491</v>
      </c>
      <c r="B504" s="85"/>
      <c r="C504" s="52" t="str">
        <f>IFERROR(VLOOKUP(Tableau1[[#This Row],[Site *
Un fichier Excel par DT]],Tableau7[[#All],[Nom de la gare]:[EIC]],5,FALSE),"")</f>
        <v/>
      </c>
      <c r="D504" s="77"/>
      <c r="E504" s="74"/>
      <c r="F504" s="74"/>
      <c r="G504" s="76"/>
      <c r="H504" s="72" t="str">
        <f>IF(Tableau1[[#This Row],[Régime d''utilisation (Quotidien ? Oui ou Non)]]="Oui","Oui","Non")</f>
        <v>Non</v>
      </c>
      <c r="I504" s="72" t="str">
        <f>IF(Tableau1[[#This Row],[Régime d''utilisation (Quotidien ? Oui ou Non)]]="Oui","Oui","Non")</f>
        <v>Non</v>
      </c>
      <c r="J504" s="72" t="str">
        <f>IF(Tableau1[[#This Row],[Régime d''utilisation (Quotidien ? Oui ou Non)]]="Oui","Oui","Non")</f>
        <v>Non</v>
      </c>
      <c r="K504" s="72" t="str">
        <f>IF(Tableau1[[#This Row],[Régime d''utilisation (Quotidien ? Oui ou Non)]]="Oui","Oui","Non")</f>
        <v>Non</v>
      </c>
      <c r="L504" s="72" t="str">
        <f>IF(Tableau1[[#This Row],[Régime d''utilisation (Quotidien ? Oui ou Non)]]="Oui","Oui","Non")</f>
        <v>Non</v>
      </c>
      <c r="M504" s="72" t="str">
        <f>IF(Tableau1[[#This Row],[Régime d''utilisation (Quotidien ? Oui ou Non)]]="Oui","Oui","Non")</f>
        <v>Non</v>
      </c>
      <c r="N504" s="72" t="str">
        <f>IF(Tableau1[[#This Row],[Régime d''utilisation (Quotidien ? Oui ou Non)]]="Oui","Oui","Non")</f>
        <v>Non</v>
      </c>
      <c r="O504" s="72" t="str">
        <f>IF(Tableau1[[#This Row],[Régime d''utilisation (Quotidien ? Oui ou Non)]]="Oui","Oui","Non")</f>
        <v>Non</v>
      </c>
      <c r="P504" s="76"/>
      <c r="Q504" s="76"/>
      <c r="R504" s="76"/>
      <c r="S504" s="52" t="str">
        <f t="shared" si="21"/>
        <v>Compris entre 00h00 et 5h00</v>
      </c>
      <c r="T504" s="76"/>
      <c r="U504" s="53" t="str">
        <f t="shared" si="22"/>
        <v>Voyageur</v>
      </c>
      <c r="V504" s="76"/>
      <c r="W504" s="76"/>
      <c r="X504" s="76"/>
      <c r="Y504" s="76"/>
      <c r="Z504" s="76"/>
      <c r="AA504" s="76"/>
      <c r="AB504" s="53">
        <f>400</f>
        <v>400</v>
      </c>
      <c r="AC504" s="78" t="str">
        <f>IF(Tableau1[[#This Row],[Type de réponse]]='Paramètre (masquer)'!$A$10,Tableau1[[#This Row],[Période de début *]],"")</f>
        <v/>
      </c>
      <c r="AD504" s="78" t="str">
        <f>IF(Tableau1[[#This Row],[Type de réponse]]='Paramètre (masquer)'!$A$10,Tableau1[[#This Row],[Période de fin *]],"")</f>
        <v/>
      </c>
      <c r="AE504" s="78" t="str">
        <f>IF(Tableau1[[#This Row],[Type de réponse]]='Paramètre (masquer)'!$A$10,Tableau1[[#This Row],[Nuit
LU/MA]],"")</f>
        <v/>
      </c>
      <c r="AF504" s="78" t="str">
        <f>IF(Tableau1[[#This Row],[Type de réponse]]='Paramètre (masquer)'!$A$10,Tableau1[[#This Row],[Nuit
MA/ME]],"")</f>
        <v/>
      </c>
      <c r="AG504" s="78" t="str">
        <f>IF(Tableau1[[#This Row],[Type de réponse]]='Paramètre (masquer)'!$A$10,Tableau1[[#This Row],[Nuit
ME/JE]],"")</f>
        <v/>
      </c>
      <c r="AH504" s="78" t="str">
        <f>IF(Tableau1[[#This Row],[Type de réponse]]='Paramètre (masquer)'!$A$10,Tableau1[[#This Row],[Nuit JE/VE]],"")</f>
        <v/>
      </c>
      <c r="AI504" s="78" t="str">
        <f>IF(Tableau1[[#This Row],[Type de réponse]]='Paramètre (masquer)'!$A$10,Tableau1[[#This Row],[Nuit
VE/SA]],"")</f>
        <v/>
      </c>
      <c r="AJ504" s="78" t="str">
        <f>IF(Tableau1[[#This Row],[Type de réponse]]='Paramètre (masquer)'!$A$10,Tableau1[[#This Row],[Nuit
SA/DI]],"")</f>
        <v/>
      </c>
      <c r="AK504" s="78" t="str">
        <f>IF(Tableau1[[#This Row],[Type de réponse]]='Paramètre (masquer)'!$A$10,Tableau1[[#This Row],[Nuit
DI/LU]],"")</f>
        <v/>
      </c>
      <c r="AL504" s="76" t="str">
        <f>IF(Tableau1[[#This Row],[Nuit
LU /MA]]="Oui",0,IF(Tableau1[[#This Row],[Nuit
LU /MA]]="Non",1,""))</f>
        <v/>
      </c>
      <c r="AM504" s="76" t="str">
        <f>IF(Tableau1[[#This Row],[Nuit
MA/ ME]]="Oui",0,IF(Tableau1[[#This Row],[Nuit
MA/ ME]]="Non",1,""))</f>
        <v/>
      </c>
      <c r="AN504" s="76" t="str">
        <f>IF(Tableau1[[#This Row],[Nuit
ME/ JE]]="Oui",0,IF(Tableau1[[#This Row],[Nuit
ME/ JE]]="Non",1,""))</f>
        <v/>
      </c>
      <c r="AO504" s="76" t="str">
        <f>IF(Tableau1[[#This Row],[Nuit JE/ VE]]="Oui",0,IF(Tableau1[[#This Row],[Nuit JE/ VE]]="Non",1,""))</f>
        <v/>
      </c>
      <c r="AP504" s="76" t="str">
        <f>IF(Tableau1[[#This Row],[Nuit
VE/ SA]]="Oui",0,IF(Tableau1[[#This Row],[Nuit
VE/ SA]]="Non",1,""))</f>
        <v/>
      </c>
      <c r="AQ504" s="76" t="str">
        <f>IF(Tableau1[[#This Row],[Nuit
SA/ DI]]="Oui",0,IF(Tableau1[[#This Row],[Nuit
SA/ DI]]="Non",1,""))</f>
        <v/>
      </c>
      <c r="AR504" s="76" t="str">
        <f>IF(Tableau1[[#This Row],[Nuit
DI/ LU]]="Oui",0,IF(Tableau1[[#This Row],[Nuit
DI/ LU]]="Non",1,""))</f>
        <v/>
      </c>
      <c r="AS504" s="76" t="str">
        <f>IF(Tableau1[[#This Row],[Type de réponse]]='Paramètre (masquer)'!$A$10,Tableau1[[#This Row],[FE]],"")</f>
        <v/>
      </c>
      <c r="AT504" s="76" t="str">
        <f>_xlfn.CONCAT(Tableau1[[#This Row],[LUN]:[DIM]])</f>
        <v/>
      </c>
      <c r="AU504" s="79"/>
      <c r="AV5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4" s="76" t="e">
        <f>Tableau1[[#This Row],[Nbre de nuits sur la période]]*Tableau1[[#This Row],[Nombre de train accédant / nuit *]]</f>
        <v>#VALUE!</v>
      </c>
      <c r="AY504" s="76" t="e">
        <f>Tableau1[[#This Row],[Uo voies - nuit]]*((59*400/1000)+5)</f>
        <v>#VALUE!</v>
      </c>
    </row>
    <row r="505" spans="1:51" ht="15.75">
      <c r="A505" s="51">
        <f t="shared" si="23"/>
        <v>492</v>
      </c>
      <c r="B505" s="85"/>
      <c r="C505" s="52" t="str">
        <f>IFERROR(VLOOKUP(Tableau1[[#This Row],[Site *
Un fichier Excel par DT]],Tableau7[[#All],[Nom de la gare]:[EIC]],5,FALSE),"")</f>
        <v/>
      </c>
      <c r="D505" s="77"/>
      <c r="E505" s="74"/>
      <c r="F505" s="74"/>
      <c r="G505" s="76"/>
      <c r="H505" s="72" t="str">
        <f>IF(Tableau1[[#This Row],[Régime d''utilisation (Quotidien ? Oui ou Non)]]="Oui","Oui","Non")</f>
        <v>Non</v>
      </c>
      <c r="I505" s="72" t="str">
        <f>IF(Tableau1[[#This Row],[Régime d''utilisation (Quotidien ? Oui ou Non)]]="Oui","Oui","Non")</f>
        <v>Non</v>
      </c>
      <c r="J505" s="72" t="str">
        <f>IF(Tableau1[[#This Row],[Régime d''utilisation (Quotidien ? Oui ou Non)]]="Oui","Oui","Non")</f>
        <v>Non</v>
      </c>
      <c r="K505" s="72" t="str">
        <f>IF(Tableau1[[#This Row],[Régime d''utilisation (Quotidien ? Oui ou Non)]]="Oui","Oui","Non")</f>
        <v>Non</v>
      </c>
      <c r="L505" s="72" t="str">
        <f>IF(Tableau1[[#This Row],[Régime d''utilisation (Quotidien ? Oui ou Non)]]="Oui","Oui","Non")</f>
        <v>Non</v>
      </c>
      <c r="M505" s="72" t="str">
        <f>IF(Tableau1[[#This Row],[Régime d''utilisation (Quotidien ? Oui ou Non)]]="Oui","Oui","Non")</f>
        <v>Non</v>
      </c>
      <c r="N505" s="72" t="str">
        <f>IF(Tableau1[[#This Row],[Régime d''utilisation (Quotidien ? Oui ou Non)]]="Oui","Oui","Non")</f>
        <v>Non</v>
      </c>
      <c r="O505" s="72" t="str">
        <f>IF(Tableau1[[#This Row],[Régime d''utilisation (Quotidien ? Oui ou Non)]]="Oui","Oui","Non")</f>
        <v>Non</v>
      </c>
      <c r="P505" s="76"/>
      <c r="Q505" s="76"/>
      <c r="R505" s="76"/>
      <c r="S505" s="52" t="str">
        <f t="shared" si="21"/>
        <v>Compris entre 00h00 et 5h00</v>
      </c>
      <c r="T505" s="76"/>
      <c r="U505" s="53" t="str">
        <f t="shared" si="22"/>
        <v>Voyageur</v>
      </c>
      <c r="V505" s="76"/>
      <c r="W505" s="76"/>
      <c r="X505" s="76"/>
      <c r="Y505" s="76"/>
      <c r="Z505" s="76"/>
      <c r="AA505" s="76"/>
      <c r="AB505" s="53">
        <f>400</f>
        <v>400</v>
      </c>
      <c r="AC505" s="78" t="str">
        <f>IF(Tableau1[[#This Row],[Type de réponse]]='Paramètre (masquer)'!$A$10,Tableau1[[#This Row],[Période de début *]],"")</f>
        <v/>
      </c>
      <c r="AD505" s="78" t="str">
        <f>IF(Tableau1[[#This Row],[Type de réponse]]='Paramètre (masquer)'!$A$10,Tableau1[[#This Row],[Période de fin *]],"")</f>
        <v/>
      </c>
      <c r="AE505" s="78" t="str">
        <f>IF(Tableau1[[#This Row],[Type de réponse]]='Paramètre (masquer)'!$A$10,Tableau1[[#This Row],[Nuit
LU/MA]],"")</f>
        <v/>
      </c>
      <c r="AF505" s="78" t="str">
        <f>IF(Tableau1[[#This Row],[Type de réponse]]='Paramètre (masquer)'!$A$10,Tableau1[[#This Row],[Nuit
MA/ME]],"")</f>
        <v/>
      </c>
      <c r="AG505" s="78" t="str">
        <f>IF(Tableau1[[#This Row],[Type de réponse]]='Paramètre (masquer)'!$A$10,Tableau1[[#This Row],[Nuit
ME/JE]],"")</f>
        <v/>
      </c>
      <c r="AH505" s="78" t="str">
        <f>IF(Tableau1[[#This Row],[Type de réponse]]='Paramètre (masquer)'!$A$10,Tableau1[[#This Row],[Nuit JE/VE]],"")</f>
        <v/>
      </c>
      <c r="AI505" s="78" t="str">
        <f>IF(Tableau1[[#This Row],[Type de réponse]]='Paramètre (masquer)'!$A$10,Tableau1[[#This Row],[Nuit
VE/SA]],"")</f>
        <v/>
      </c>
      <c r="AJ505" s="78" t="str">
        <f>IF(Tableau1[[#This Row],[Type de réponse]]='Paramètre (masquer)'!$A$10,Tableau1[[#This Row],[Nuit
SA/DI]],"")</f>
        <v/>
      </c>
      <c r="AK505" s="78" t="str">
        <f>IF(Tableau1[[#This Row],[Type de réponse]]='Paramètre (masquer)'!$A$10,Tableau1[[#This Row],[Nuit
DI/LU]],"")</f>
        <v/>
      </c>
      <c r="AL505" s="76" t="str">
        <f>IF(Tableau1[[#This Row],[Nuit
LU /MA]]="Oui",0,IF(Tableau1[[#This Row],[Nuit
LU /MA]]="Non",1,""))</f>
        <v/>
      </c>
      <c r="AM505" s="76" t="str">
        <f>IF(Tableau1[[#This Row],[Nuit
MA/ ME]]="Oui",0,IF(Tableau1[[#This Row],[Nuit
MA/ ME]]="Non",1,""))</f>
        <v/>
      </c>
      <c r="AN505" s="76" t="str">
        <f>IF(Tableau1[[#This Row],[Nuit
ME/ JE]]="Oui",0,IF(Tableau1[[#This Row],[Nuit
ME/ JE]]="Non",1,""))</f>
        <v/>
      </c>
      <c r="AO505" s="76" t="str">
        <f>IF(Tableau1[[#This Row],[Nuit JE/ VE]]="Oui",0,IF(Tableau1[[#This Row],[Nuit JE/ VE]]="Non",1,""))</f>
        <v/>
      </c>
      <c r="AP505" s="76" t="str">
        <f>IF(Tableau1[[#This Row],[Nuit
VE/ SA]]="Oui",0,IF(Tableau1[[#This Row],[Nuit
VE/ SA]]="Non",1,""))</f>
        <v/>
      </c>
      <c r="AQ505" s="76" t="str">
        <f>IF(Tableau1[[#This Row],[Nuit
SA/ DI]]="Oui",0,IF(Tableau1[[#This Row],[Nuit
SA/ DI]]="Non",1,""))</f>
        <v/>
      </c>
      <c r="AR505" s="76" t="str">
        <f>IF(Tableau1[[#This Row],[Nuit
DI/ LU]]="Oui",0,IF(Tableau1[[#This Row],[Nuit
DI/ LU]]="Non",1,""))</f>
        <v/>
      </c>
      <c r="AS505" s="76" t="str">
        <f>IF(Tableau1[[#This Row],[Type de réponse]]='Paramètre (masquer)'!$A$10,Tableau1[[#This Row],[FE]],"")</f>
        <v/>
      </c>
      <c r="AT505" s="76" t="str">
        <f>_xlfn.CONCAT(Tableau1[[#This Row],[LUN]:[DIM]])</f>
        <v/>
      </c>
      <c r="AU505" s="79"/>
      <c r="AV5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5" s="76" t="e">
        <f>Tableau1[[#This Row],[Nbre de nuits sur la période]]*Tableau1[[#This Row],[Nombre de train accédant / nuit *]]</f>
        <v>#VALUE!</v>
      </c>
      <c r="AY505" s="76" t="e">
        <f>Tableau1[[#This Row],[Uo voies - nuit]]*((59*400/1000)+5)</f>
        <v>#VALUE!</v>
      </c>
    </row>
    <row r="506" spans="1:51" ht="15.75">
      <c r="A506" s="51">
        <f t="shared" si="23"/>
        <v>493</v>
      </c>
      <c r="B506" s="85"/>
      <c r="C506" s="52" t="str">
        <f>IFERROR(VLOOKUP(Tableau1[[#This Row],[Site *
Un fichier Excel par DT]],Tableau7[[#All],[Nom de la gare]:[EIC]],5,FALSE),"")</f>
        <v/>
      </c>
      <c r="D506" s="77"/>
      <c r="E506" s="74"/>
      <c r="F506" s="74"/>
      <c r="G506" s="76"/>
      <c r="H506" s="72" t="str">
        <f>IF(Tableau1[[#This Row],[Régime d''utilisation (Quotidien ? Oui ou Non)]]="Oui","Oui","Non")</f>
        <v>Non</v>
      </c>
      <c r="I506" s="72" t="str">
        <f>IF(Tableau1[[#This Row],[Régime d''utilisation (Quotidien ? Oui ou Non)]]="Oui","Oui","Non")</f>
        <v>Non</v>
      </c>
      <c r="J506" s="72" t="str">
        <f>IF(Tableau1[[#This Row],[Régime d''utilisation (Quotidien ? Oui ou Non)]]="Oui","Oui","Non")</f>
        <v>Non</v>
      </c>
      <c r="K506" s="72" t="str">
        <f>IF(Tableau1[[#This Row],[Régime d''utilisation (Quotidien ? Oui ou Non)]]="Oui","Oui","Non")</f>
        <v>Non</v>
      </c>
      <c r="L506" s="72" t="str">
        <f>IF(Tableau1[[#This Row],[Régime d''utilisation (Quotidien ? Oui ou Non)]]="Oui","Oui","Non")</f>
        <v>Non</v>
      </c>
      <c r="M506" s="72" t="str">
        <f>IF(Tableau1[[#This Row],[Régime d''utilisation (Quotidien ? Oui ou Non)]]="Oui","Oui","Non")</f>
        <v>Non</v>
      </c>
      <c r="N506" s="72" t="str">
        <f>IF(Tableau1[[#This Row],[Régime d''utilisation (Quotidien ? Oui ou Non)]]="Oui","Oui","Non")</f>
        <v>Non</v>
      </c>
      <c r="O506" s="72" t="str">
        <f>IF(Tableau1[[#This Row],[Régime d''utilisation (Quotidien ? Oui ou Non)]]="Oui","Oui","Non")</f>
        <v>Non</v>
      </c>
      <c r="P506" s="76"/>
      <c r="Q506" s="76"/>
      <c r="R506" s="76"/>
      <c r="S506" s="52" t="str">
        <f t="shared" si="21"/>
        <v>Compris entre 00h00 et 5h00</v>
      </c>
      <c r="T506" s="76"/>
      <c r="U506" s="53" t="str">
        <f t="shared" si="22"/>
        <v>Voyageur</v>
      </c>
      <c r="V506" s="76"/>
      <c r="W506" s="76"/>
      <c r="X506" s="76"/>
      <c r="Y506" s="76"/>
      <c r="Z506" s="76"/>
      <c r="AA506" s="76"/>
      <c r="AB506" s="53">
        <f>400</f>
        <v>400</v>
      </c>
      <c r="AC506" s="78" t="str">
        <f>IF(Tableau1[[#This Row],[Type de réponse]]='Paramètre (masquer)'!$A$10,Tableau1[[#This Row],[Période de début *]],"")</f>
        <v/>
      </c>
      <c r="AD506" s="78" t="str">
        <f>IF(Tableau1[[#This Row],[Type de réponse]]='Paramètre (masquer)'!$A$10,Tableau1[[#This Row],[Période de fin *]],"")</f>
        <v/>
      </c>
      <c r="AE506" s="78" t="str">
        <f>IF(Tableau1[[#This Row],[Type de réponse]]='Paramètre (masquer)'!$A$10,Tableau1[[#This Row],[Nuit
LU/MA]],"")</f>
        <v/>
      </c>
      <c r="AF506" s="78" t="str">
        <f>IF(Tableau1[[#This Row],[Type de réponse]]='Paramètre (masquer)'!$A$10,Tableau1[[#This Row],[Nuit
MA/ME]],"")</f>
        <v/>
      </c>
      <c r="AG506" s="78" t="str">
        <f>IF(Tableau1[[#This Row],[Type de réponse]]='Paramètre (masquer)'!$A$10,Tableau1[[#This Row],[Nuit
ME/JE]],"")</f>
        <v/>
      </c>
      <c r="AH506" s="78" t="str">
        <f>IF(Tableau1[[#This Row],[Type de réponse]]='Paramètre (masquer)'!$A$10,Tableau1[[#This Row],[Nuit JE/VE]],"")</f>
        <v/>
      </c>
      <c r="AI506" s="78" t="str">
        <f>IF(Tableau1[[#This Row],[Type de réponse]]='Paramètre (masquer)'!$A$10,Tableau1[[#This Row],[Nuit
VE/SA]],"")</f>
        <v/>
      </c>
      <c r="AJ506" s="78" t="str">
        <f>IF(Tableau1[[#This Row],[Type de réponse]]='Paramètre (masquer)'!$A$10,Tableau1[[#This Row],[Nuit
SA/DI]],"")</f>
        <v/>
      </c>
      <c r="AK506" s="78" t="str">
        <f>IF(Tableau1[[#This Row],[Type de réponse]]='Paramètre (masquer)'!$A$10,Tableau1[[#This Row],[Nuit
DI/LU]],"")</f>
        <v/>
      </c>
      <c r="AL506" s="76" t="str">
        <f>IF(Tableau1[[#This Row],[Nuit
LU /MA]]="Oui",0,IF(Tableau1[[#This Row],[Nuit
LU /MA]]="Non",1,""))</f>
        <v/>
      </c>
      <c r="AM506" s="76" t="str">
        <f>IF(Tableau1[[#This Row],[Nuit
MA/ ME]]="Oui",0,IF(Tableau1[[#This Row],[Nuit
MA/ ME]]="Non",1,""))</f>
        <v/>
      </c>
      <c r="AN506" s="76" t="str">
        <f>IF(Tableau1[[#This Row],[Nuit
ME/ JE]]="Oui",0,IF(Tableau1[[#This Row],[Nuit
ME/ JE]]="Non",1,""))</f>
        <v/>
      </c>
      <c r="AO506" s="76" t="str">
        <f>IF(Tableau1[[#This Row],[Nuit JE/ VE]]="Oui",0,IF(Tableau1[[#This Row],[Nuit JE/ VE]]="Non",1,""))</f>
        <v/>
      </c>
      <c r="AP506" s="76" t="str">
        <f>IF(Tableau1[[#This Row],[Nuit
VE/ SA]]="Oui",0,IF(Tableau1[[#This Row],[Nuit
VE/ SA]]="Non",1,""))</f>
        <v/>
      </c>
      <c r="AQ506" s="76" t="str">
        <f>IF(Tableau1[[#This Row],[Nuit
SA/ DI]]="Oui",0,IF(Tableau1[[#This Row],[Nuit
SA/ DI]]="Non",1,""))</f>
        <v/>
      </c>
      <c r="AR506" s="76" t="str">
        <f>IF(Tableau1[[#This Row],[Nuit
DI/ LU]]="Oui",0,IF(Tableau1[[#This Row],[Nuit
DI/ LU]]="Non",1,""))</f>
        <v/>
      </c>
      <c r="AS506" s="76" t="str">
        <f>IF(Tableau1[[#This Row],[Type de réponse]]='Paramètre (masquer)'!$A$10,Tableau1[[#This Row],[FE]],"")</f>
        <v/>
      </c>
      <c r="AT506" s="76" t="str">
        <f>_xlfn.CONCAT(Tableau1[[#This Row],[LUN]:[DIM]])</f>
        <v/>
      </c>
      <c r="AU506" s="79"/>
      <c r="AV5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6" s="76" t="e">
        <f>Tableau1[[#This Row],[Nbre de nuits sur la période]]*Tableau1[[#This Row],[Nombre de train accédant / nuit *]]</f>
        <v>#VALUE!</v>
      </c>
      <c r="AY506" s="76" t="e">
        <f>Tableau1[[#This Row],[Uo voies - nuit]]*((59*400/1000)+5)</f>
        <v>#VALUE!</v>
      </c>
    </row>
    <row r="507" spans="1:51" ht="15.75">
      <c r="A507" s="51">
        <f t="shared" si="23"/>
        <v>494</v>
      </c>
      <c r="B507" s="85"/>
      <c r="C507" s="52" t="str">
        <f>IFERROR(VLOOKUP(Tableau1[[#This Row],[Site *
Un fichier Excel par DT]],Tableau7[[#All],[Nom de la gare]:[EIC]],5,FALSE),"")</f>
        <v/>
      </c>
      <c r="D507" s="77"/>
      <c r="E507" s="74"/>
      <c r="F507" s="74"/>
      <c r="G507" s="76"/>
      <c r="H507" s="72" t="str">
        <f>IF(Tableau1[[#This Row],[Régime d''utilisation (Quotidien ? Oui ou Non)]]="Oui","Oui","Non")</f>
        <v>Non</v>
      </c>
      <c r="I507" s="72" t="str">
        <f>IF(Tableau1[[#This Row],[Régime d''utilisation (Quotidien ? Oui ou Non)]]="Oui","Oui","Non")</f>
        <v>Non</v>
      </c>
      <c r="J507" s="72" t="str">
        <f>IF(Tableau1[[#This Row],[Régime d''utilisation (Quotidien ? Oui ou Non)]]="Oui","Oui","Non")</f>
        <v>Non</v>
      </c>
      <c r="K507" s="72" t="str">
        <f>IF(Tableau1[[#This Row],[Régime d''utilisation (Quotidien ? Oui ou Non)]]="Oui","Oui","Non")</f>
        <v>Non</v>
      </c>
      <c r="L507" s="72" t="str">
        <f>IF(Tableau1[[#This Row],[Régime d''utilisation (Quotidien ? Oui ou Non)]]="Oui","Oui","Non")</f>
        <v>Non</v>
      </c>
      <c r="M507" s="72" t="str">
        <f>IF(Tableau1[[#This Row],[Régime d''utilisation (Quotidien ? Oui ou Non)]]="Oui","Oui","Non")</f>
        <v>Non</v>
      </c>
      <c r="N507" s="72" t="str">
        <f>IF(Tableau1[[#This Row],[Régime d''utilisation (Quotidien ? Oui ou Non)]]="Oui","Oui","Non")</f>
        <v>Non</v>
      </c>
      <c r="O507" s="72" t="str">
        <f>IF(Tableau1[[#This Row],[Régime d''utilisation (Quotidien ? Oui ou Non)]]="Oui","Oui","Non")</f>
        <v>Non</v>
      </c>
      <c r="P507" s="76"/>
      <c r="Q507" s="76"/>
      <c r="R507" s="76"/>
      <c r="S507" s="52" t="str">
        <f t="shared" si="21"/>
        <v>Compris entre 00h00 et 5h00</v>
      </c>
      <c r="T507" s="76"/>
      <c r="U507" s="53" t="str">
        <f t="shared" si="22"/>
        <v>Voyageur</v>
      </c>
      <c r="V507" s="76"/>
      <c r="W507" s="76"/>
      <c r="X507" s="76"/>
      <c r="Y507" s="76"/>
      <c r="Z507" s="76"/>
      <c r="AA507" s="76"/>
      <c r="AB507" s="53">
        <f>400</f>
        <v>400</v>
      </c>
      <c r="AC507" s="78" t="str">
        <f>IF(Tableau1[[#This Row],[Type de réponse]]='Paramètre (masquer)'!$A$10,Tableau1[[#This Row],[Période de début *]],"")</f>
        <v/>
      </c>
      <c r="AD507" s="78" t="str">
        <f>IF(Tableau1[[#This Row],[Type de réponse]]='Paramètre (masquer)'!$A$10,Tableau1[[#This Row],[Période de fin *]],"")</f>
        <v/>
      </c>
      <c r="AE507" s="78" t="str">
        <f>IF(Tableau1[[#This Row],[Type de réponse]]='Paramètre (masquer)'!$A$10,Tableau1[[#This Row],[Nuit
LU/MA]],"")</f>
        <v/>
      </c>
      <c r="AF507" s="78" t="str">
        <f>IF(Tableau1[[#This Row],[Type de réponse]]='Paramètre (masquer)'!$A$10,Tableau1[[#This Row],[Nuit
MA/ME]],"")</f>
        <v/>
      </c>
      <c r="AG507" s="78" t="str">
        <f>IF(Tableau1[[#This Row],[Type de réponse]]='Paramètre (masquer)'!$A$10,Tableau1[[#This Row],[Nuit
ME/JE]],"")</f>
        <v/>
      </c>
      <c r="AH507" s="78" t="str">
        <f>IF(Tableau1[[#This Row],[Type de réponse]]='Paramètre (masquer)'!$A$10,Tableau1[[#This Row],[Nuit JE/VE]],"")</f>
        <v/>
      </c>
      <c r="AI507" s="78" t="str">
        <f>IF(Tableau1[[#This Row],[Type de réponse]]='Paramètre (masquer)'!$A$10,Tableau1[[#This Row],[Nuit
VE/SA]],"")</f>
        <v/>
      </c>
      <c r="AJ507" s="78" t="str">
        <f>IF(Tableau1[[#This Row],[Type de réponse]]='Paramètre (masquer)'!$A$10,Tableau1[[#This Row],[Nuit
SA/DI]],"")</f>
        <v/>
      </c>
      <c r="AK507" s="78" t="str">
        <f>IF(Tableau1[[#This Row],[Type de réponse]]='Paramètre (masquer)'!$A$10,Tableau1[[#This Row],[Nuit
DI/LU]],"")</f>
        <v/>
      </c>
      <c r="AL507" s="76" t="str">
        <f>IF(Tableau1[[#This Row],[Nuit
LU /MA]]="Oui",0,IF(Tableau1[[#This Row],[Nuit
LU /MA]]="Non",1,""))</f>
        <v/>
      </c>
      <c r="AM507" s="76" t="str">
        <f>IF(Tableau1[[#This Row],[Nuit
MA/ ME]]="Oui",0,IF(Tableau1[[#This Row],[Nuit
MA/ ME]]="Non",1,""))</f>
        <v/>
      </c>
      <c r="AN507" s="76" t="str">
        <f>IF(Tableau1[[#This Row],[Nuit
ME/ JE]]="Oui",0,IF(Tableau1[[#This Row],[Nuit
ME/ JE]]="Non",1,""))</f>
        <v/>
      </c>
      <c r="AO507" s="76" t="str">
        <f>IF(Tableau1[[#This Row],[Nuit JE/ VE]]="Oui",0,IF(Tableau1[[#This Row],[Nuit JE/ VE]]="Non",1,""))</f>
        <v/>
      </c>
      <c r="AP507" s="76" t="str">
        <f>IF(Tableau1[[#This Row],[Nuit
VE/ SA]]="Oui",0,IF(Tableau1[[#This Row],[Nuit
VE/ SA]]="Non",1,""))</f>
        <v/>
      </c>
      <c r="AQ507" s="76" t="str">
        <f>IF(Tableau1[[#This Row],[Nuit
SA/ DI]]="Oui",0,IF(Tableau1[[#This Row],[Nuit
SA/ DI]]="Non",1,""))</f>
        <v/>
      </c>
      <c r="AR507" s="76" t="str">
        <f>IF(Tableau1[[#This Row],[Nuit
DI/ LU]]="Oui",0,IF(Tableau1[[#This Row],[Nuit
DI/ LU]]="Non",1,""))</f>
        <v/>
      </c>
      <c r="AS507" s="76" t="str">
        <f>IF(Tableau1[[#This Row],[Type de réponse]]='Paramètre (masquer)'!$A$10,Tableau1[[#This Row],[FE]],"")</f>
        <v/>
      </c>
      <c r="AT507" s="76" t="str">
        <f>_xlfn.CONCAT(Tableau1[[#This Row],[LUN]:[DIM]])</f>
        <v/>
      </c>
      <c r="AU507" s="79"/>
      <c r="AV5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7" s="76" t="e">
        <f>Tableau1[[#This Row],[Nbre de nuits sur la période]]*Tableau1[[#This Row],[Nombre de train accédant / nuit *]]</f>
        <v>#VALUE!</v>
      </c>
      <c r="AY507" s="76" t="e">
        <f>Tableau1[[#This Row],[Uo voies - nuit]]*((59*400/1000)+5)</f>
        <v>#VALUE!</v>
      </c>
    </row>
    <row r="508" spans="1:51" ht="15.75">
      <c r="A508" s="51">
        <f t="shared" si="23"/>
        <v>495</v>
      </c>
      <c r="B508" s="85"/>
      <c r="C508" s="52" t="str">
        <f>IFERROR(VLOOKUP(Tableau1[[#This Row],[Site *
Un fichier Excel par DT]],Tableau7[[#All],[Nom de la gare]:[EIC]],5,FALSE),"")</f>
        <v/>
      </c>
      <c r="D508" s="77"/>
      <c r="E508" s="74"/>
      <c r="F508" s="74"/>
      <c r="G508" s="76"/>
      <c r="H508" s="72" t="str">
        <f>IF(Tableau1[[#This Row],[Régime d''utilisation (Quotidien ? Oui ou Non)]]="Oui","Oui","Non")</f>
        <v>Non</v>
      </c>
      <c r="I508" s="72" t="str">
        <f>IF(Tableau1[[#This Row],[Régime d''utilisation (Quotidien ? Oui ou Non)]]="Oui","Oui","Non")</f>
        <v>Non</v>
      </c>
      <c r="J508" s="72" t="str">
        <f>IF(Tableau1[[#This Row],[Régime d''utilisation (Quotidien ? Oui ou Non)]]="Oui","Oui","Non")</f>
        <v>Non</v>
      </c>
      <c r="K508" s="72" t="str">
        <f>IF(Tableau1[[#This Row],[Régime d''utilisation (Quotidien ? Oui ou Non)]]="Oui","Oui","Non")</f>
        <v>Non</v>
      </c>
      <c r="L508" s="72" t="str">
        <f>IF(Tableau1[[#This Row],[Régime d''utilisation (Quotidien ? Oui ou Non)]]="Oui","Oui","Non")</f>
        <v>Non</v>
      </c>
      <c r="M508" s="72" t="str">
        <f>IF(Tableau1[[#This Row],[Régime d''utilisation (Quotidien ? Oui ou Non)]]="Oui","Oui","Non")</f>
        <v>Non</v>
      </c>
      <c r="N508" s="72" t="str">
        <f>IF(Tableau1[[#This Row],[Régime d''utilisation (Quotidien ? Oui ou Non)]]="Oui","Oui","Non")</f>
        <v>Non</v>
      </c>
      <c r="O508" s="72" t="str">
        <f>IF(Tableau1[[#This Row],[Régime d''utilisation (Quotidien ? Oui ou Non)]]="Oui","Oui","Non")</f>
        <v>Non</v>
      </c>
      <c r="P508" s="76"/>
      <c r="Q508" s="76"/>
      <c r="R508" s="76"/>
      <c r="S508" s="52" t="str">
        <f t="shared" si="21"/>
        <v>Compris entre 00h00 et 5h00</v>
      </c>
      <c r="T508" s="76"/>
      <c r="U508" s="53" t="str">
        <f t="shared" si="22"/>
        <v>Voyageur</v>
      </c>
      <c r="V508" s="76"/>
      <c r="W508" s="76"/>
      <c r="X508" s="76"/>
      <c r="Y508" s="76"/>
      <c r="Z508" s="76"/>
      <c r="AA508" s="76"/>
      <c r="AB508" s="53">
        <f>400</f>
        <v>400</v>
      </c>
      <c r="AC508" s="78" t="str">
        <f>IF(Tableau1[[#This Row],[Type de réponse]]='Paramètre (masquer)'!$A$10,Tableau1[[#This Row],[Période de début *]],"")</f>
        <v/>
      </c>
      <c r="AD508" s="78" t="str">
        <f>IF(Tableau1[[#This Row],[Type de réponse]]='Paramètre (masquer)'!$A$10,Tableau1[[#This Row],[Période de fin *]],"")</f>
        <v/>
      </c>
      <c r="AE508" s="78" t="str">
        <f>IF(Tableau1[[#This Row],[Type de réponse]]='Paramètre (masquer)'!$A$10,Tableau1[[#This Row],[Nuit
LU/MA]],"")</f>
        <v/>
      </c>
      <c r="AF508" s="78" t="str">
        <f>IF(Tableau1[[#This Row],[Type de réponse]]='Paramètre (masquer)'!$A$10,Tableau1[[#This Row],[Nuit
MA/ME]],"")</f>
        <v/>
      </c>
      <c r="AG508" s="78" t="str">
        <f>IF(Tableau1[[#This Row],[Type de réponse]]='Paramètre (masquer)'!$A$10,Tableau1[[#This Row],[Nuit
ME/JE]],"")</f>
        <v/>
      </c>
      <c r="AH508" s="78" t="str">
        <f>IF(Tableau1[[#This Row],[Type de réponse]]='Paramètre (masquer)'!$A$10,Tableau1[[#This Row],[Nuit JE/VE]],"")</f>
        <v/>
      </c>
      <c r="AI508" s="78" t="str">
        <f>IF(Tableau1[[#This Row],[Type de réponse]]='Paramètre (masquer)'!$A$10,Tableau1[[#This Row],[Nuit
VE/SA]],"")</f>
        <v/>
      </c>
      <c r="AJ508" s="78" t="str">
        <f>IF(Tableau1[[#This Row],[Type de réponse]]='Paramètre (masquer)'!$A$10,Tableau1[[#This Row],[Nuit
SA/DI]],"")</f>
        <v/>
      </c>
      <c r="AK508" s="78" t="str">
        <f>IF(Tableau1[[#This Row],[Type de réponse]]='Paramètre (masquer)'!$A$10,Tableau1[[#This Row],[Nuit
DI/LU]],"")</f>
        <v/>
      </c>
      <c r="AL508" s="76" t="str">
        <f>IF(Tableau1[[#This Row],[Nuit
LU /MA]]="Oui",0,IF(Tableau1[[#This Row],[Nuit
LU /MA]]="Non",1,""))</f>
        <v/>
      </c>
      <c r="AM508" s="76" t="str">
        <f>IF(Tableau1[[#This Row],[Nuit
MA/ ME]]="Oui",0,IF(Tableau1[[#This Row],[Nuit
MA/ ME]]="Non",1,""))</f>
        <v/>
      </c>
      <c r="AN508" s="76" t="str">
        <f>IF(Tableau1[[#This Row],[Nuit
ME/ JE]]="Oui",0,IF(Tableau1[[#This Row],[Nuit
ME/ JE]]="Non",1,""))</f>
        <v/>
      </c>
      <c r="AO508" s="76" t="str">
        <f>IF(Tableau1[[#This Row],[Nuit JE/ VE]]="Oui",0,IF(Tableau1[[#This Row],[Nuit JE/ VE]]="Non",1,""))</f>
        <v/>
      </c>
      <c r="AP508" s="76" t="str">
        <f>IF(Tableau1[[#This Row],[Nuit
VE/ SA]]="Oui",0,IF(Tableau1[[#This Row],[Nuit
VE/ SA]]="Non",1,""))</f>
        <v/>
      </c>
      <c r="AQ508" s="76" t="str">
        <f>IF(Tableau1[[#This Row],[Nuit
SA/ DI]]="Oui",0,IF(Tableau1[[#This Row],[Nuit
SA/ DI]]="Non",1,""))</f>
        <v/>
      </c>
      <c r="AR508" s="76" t="str">
        <f>IF(Tableau1[[#This Row],[Nuit
DI/ LU]]="Oui",0,IF(Tableau1[[#This Row],[Nuit
DI/ LU]]="Non",1,""))</f>
        <v/>
      </c>
      <c r="AS508" s="76" t="str">
        <f>IF(Tableau1[[#This Row],[Type de réponse]]='Paramètre (masquer)'!$A$10,Tableau1[[#This Row],[FE]],"")</f>
        <v/>
      </c>
      <c r="AT508" s="76" t="str">
        <f>_xlfn.CONCAT(Tableau1[[#This Row],[LUN]:[DIM]])</f>
        <v/>
      </c>
      <c r="AU508" s="79"/>
      <c r="AV5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8" s="76" t="e">
        <f>Tableau1[[#This Row],[Nbre de nuits sur la période]]*Tableau1[[#This Row],[Nombre de train accédant / nuit *]]</f>
        <v>#VALUE!</v>
      </c>
      <c r="AY508" s="76" t="e">
        <f>Tableau1[[#This Row],[Uo voies - nuit]]*((59*400/1000)+5)</f>
        <v>#VALUE!</v>
      </c>
    </row>
    <row r="509" spans="1:51" ht="15.75">
      <c r="A509" s="51">
        <f t="shared" si="23"/>
        <v>496</v>
      </c>
      <c r="B509" s="85"/>
      <c r="C509" s="52" t="str">
        <f>IFERROR(VLOOKUP(Tableau1[[#This Row],[Site *
Un fichier Excel par DT]],Tableau7[[#All],[Nom de la gare]:[EIC]],5,FALSE),"")</f>
        <v/>
      </c>
      <c r="D509" s="77"/>
      <c r="E509" s="74"/>
      <c r="F509" s="74"/>
      <c r="G509" s="76"/>
      <c r="H509" s="72" t="str">
        <f>IF(Tableau1[[#This Row],[Régime d''utilisation (Quotidien ? Oui ou Non)]]="Oui","Oui","Non")</f>
        <v>Non</v>
      </c>
      <c r="I509" s="72" t="str">
        <f>IF(Tableau1[[#This Row],[Régime d''utilisation (Quotidien ? Oui ou Non)]]="Oui","Oui","Non")</f>
        <v>Non</v>
      </c>
      <c r="J509" s="72" t="str">
        <f>IF(Tableau1[[#This Row],[Régime d''utilisation (Quotidien ? Oui ou Non)]]="Oui","Oui","Non")</f>
        <v>Non</v>
      </c>
      <c r="K509" s="72" t="str">
        <f>IF(Tableau1[[#This Row],[Régime d''utilisation (Quotidien ? Oui ou Non)]]="Oui","Oui","Non")</f>
        <v>Non</v>
      </c>
      <c r="L509" s="72" t="str">
        <f>IF(Tableau1[[#This Row],[Régime d''utilisation (Quotidien ? Oui ou Non)]]="Oui","Oui","Non")</f>
        <v>Non</v>
      </c>
      <c r="M509" s="72" t="str">
        <f>IF(Tableau1[[#This Row],[Régime d''utilisation (Quotidien ? Oui ou Non)]]="Oui","Oui","Non")</f>
        <v>Non</v>
      </c>
      <c r="N509" s="72" t="str">
        <f>IF(Tableau1[[#This Row],[Régime d''utilisation (Quotidien ? Oui ou Non)]]="Oui","Oui","Non")</f>
        <v>Non</v>
      </c>
      <c r="O509" s="72" t="str">
        <f>IF(Tableau1[[#This Row],[Régime d''utilisation (Quotidien ? Oui ou Non)]]="Oui","Oui","Non")</f>
        <v>Non</v>
      </c>
      <c r="P509" s="76"/>
      <c r="Q509" s="76"/>
      <c r="R509" s="76"/>
      <c r="S509" s="52" t="str">
        <f t="shared" si="21"/>
        <v>Compris entre 00h00 et 5h00</v>
      </c>
      <c r="T509" s="76"/>
      <c r="U509" s="53" t="str">
        <f t="shared" si="22"/>
        <v>Voyageur</v>
      </c>
      <c r="V509" s="76"/>
      <c r="W509" s="76"/>
      <c r="X509" s="76"/>
      <c r="Y509" s="76"/>
      <c r="Z509" s="76"/>
      <c r="AA509" s="76"/>
      <c r="AB509" s="53">
        <f>400</f>
        <v>400</v>
      </c>
      <c r="AC509" s="78" t="str">
        <f>IF(Tableau1[[#This Row],[Type de réponse]]='Paramètre (masquer)'!$A$10,Tableau1[[#This Row],[Période de début *]],"")</f>
        <v/>
      </c>
      <c r="AD509" s="78" t="str">
        <f>IF(Tableau1[[#This Row],[Type de réponse]]='Paramètre (masquer)'!$A$10,Tableau1[[#This Row],[Période de fin *]],"")</f>
        <v/>
      </c>
      <c r="AE509" s="78" t="str">
        <f>IF(Tableau1[[#This Row],[Type de réponse]]='Paramètre (masquer)'!$A$10,Tableau1[[#This Row],[Nuit
LU/MA]],"")</f>
        <v/>
      </c>
      <c r="AF509" s="78" t="str">
        <f>IF(Tableau1[[#This Row],[Type de réponse]]='Paramètre (masquer)'!$A$10,Tableau1[[#This Row],[Nuit
MA/ME]],"")</f>
        <v/>
      </c>
      <c r="AG509" s="78" t="str">
        <f>IF(Tableau1[[#This Row],[Type de réponse]]='Paramètre (masquer)'!$A$10,Tableau1[[#This Row],[Nuit
ME/JE]],"")</f>
        <v/>
      </c>
      <c r="AH509" s="78" t="str">
        <f>IF(Tableau1[[#This Row],[Type de réponse]]='Paramètre (masquer)'!$A$10,Tableau1[[#This Row],[Nuit JE/VE]],"")</f>
        <v/>
      </c>
      <c r="AI509" s="78" t="str">
        <f>IF(Tableau1[[#This Row],[Type de réponse]]='Paramètre (masquer)'!$A$10,Tableau1[[#This Row],[Nuit
VE/SA]],"")</f>
        <v/>
      </c>
      <c r="AJ509" s="78" t="str">
        <f>IF(Tableau1[[#This Row],[Type de réponse]]='Paramètre (masquer)'!$A$10,Tableau1[[#This Row],[Nuit
SA/DI]],"")</f>
        <v/>
      </c>
      <c r="AK509" s="78" t="str">
        <f>IF(Tableau1[[#This Row],[Type de réponse]]='Paramètre (masquer)'!$A$10,Tableau1[[#This Row],[Nuit
DI/LU]],"")</f>
        <v/>
      </c>
      <c r="AL509" s="76" t="str">
        <f>IF(Tableau1[[#This Row],[Nuit
LU /MA]]="Oui",0,IF(Tableau1[[#This Row],[Nuit
LU /MA]]="Non",1,""))</f>
        <v/>
      </c>
      <c r="AM509" s="76" t="str">
        <f>IF(Tableau1[[#This Row],[Nuit
MA/ ME]]="Oui",0,IF(Tableau1[[#This Row],[Nuit
MA/ ME]]="Non",1,""))</f>
        <v/>
      </c>
      <c r="AN509" s="76" t="str">
        <f>IF(Tableau1[[#This Row],[Nuit
ME/ JE]]="Oui",0,IF(Tableau1[[#This Row],[Nuit
ME/ JE]]="Non",1,""))</f>
        <v/>
      </c>
      <c r="AO509" s="76" t="str">
        <f>IF(Tableau1[[#This Row],[Nuit JE/ VE]]="Oui",0,IF(Tableau1[[#This Row],[Nuit JE/ VE]]="Non",1,""))</f>
        <v/>
      </c>
      <c r="AP509" s="76" t="str">
        <f>IF(Tableau1[[#This Row],[Nuit
VE/ SA]]="Oui",0,IF(Tableau1[[#This Row],[Nuit
VE/ SA]]="Non",1,""))</f>
        <v/>
      </c>
      <c r="AQ509" s="76" t="str">
        <f>IF(Tableau1[[#This Row],[Nuit
SA/ DI]]="Oui",0,IF(Tableau1[[#This Row],[Nuit
SA/ DI]]="Non",1,""))</f>
        <v/>
      </c>
      <c r="AR509" s="76" t="str">
        <f>IF(Tableau1[[#This Row],[Nuit
DI/ LU]]="Oui",0,IF(Tableau1[[#This Row],[Nuit
DI/ LU]]="Non",1,""))</f>
        <v/>
      </c>
      <c r="AS509" s="76" t="str">
        <f>IF(Tableau1[[#This Row],[Type de réponse]]='Paramètre (masquer)'!$A$10,Tableau1[[#This Row],[FE]],"")</f>
        <v/>
      </c>
      <c r="AT509" s="76" t="str">
        <f>_xlfn.CONCAT(Tableau1[[#This Row],[LUN]:[DIM]])</f>
        <v/>
      </c>
      <c r="AU509" s="79"/>
      <c r="AV5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9" s="76" t="e">
        <f>Tableau1[[#This Row],[Nbre de nuits sur la période]]*Tableau1[[#This Row],[Nombre de train accédant / nuit *]]</f>
        <v>#VALUE!</v>
      </c>
      <c r="AY509" s="76" t="e">
        <f>Tableau1[[#This Row],[Uo voies - nuit]]*((59*400/1000)+5)</f>
        <v>#VALUE!</v>
      </c>
    </row>
    <row r="510" spans="1:51" ht="15.75">
      <c r="A510" s="51">
        <f t="shared" si="23"/>
        <v>497</v>
      </c>
      <c r="B510" s="85"/>
      <c r="C510" s="52" t="str">
        <f>IFERROR(VLOOKUP(Tableau1[[#This Row],[Site *
Un fichier Excel par DT]],Tableau7[[#All],[Nom de la gare]:[EIC]],5,FALSE),"")</f>
        <v/>
      </c>
      <c r="D510" s="77"/>
      <c r="E510" s="74"/>
      <c r="F510" s="74"/>
      <c r="G510" s="76"/>
      <c r="H510" s="72" t="str">
        <f>IF(Tableau1[[#This Row],[Régime d''utilisation (Quotidien ? Oui ou Non)]]="Oui","Oui","Non")</f>
        <v>Non</v>
      </c>
      <c r="I510" s="72" t="str">
        <f>IF(Tableau1[[#This Row],[Régime d''utilisation (Quotidien ? Oui ou Non)]]="Oui","Oui","Non")</f>
        <v>Non</v>
      </c>
      <c r="J510" s="72" t="str">
        <f>IF(Tableau1[[#This Row],[Régime d''utilisation (Quotidien ? Oui ou Non)]]="Oui","Oui","Non")</f>
        <v>Non</v>
      </c>
      <c r="K510" s="72" t="str">
        <f>IF(Tableau1[[#This Row],[Régime d''utilisation (Quotidien ? Oui ou Non)]]="Oui","Oui","Non")</f>
        <v>Non</v>
      </c>
      <c r="L510" s="72" t="str">
        <f>IF(Tableau1[[#This Row],[Régime d''utilisation (Quotidien ? Oui ou Non)]]="Oui","Oui","Non")</f>
        <v>Non</v>
      </c>
      <c r="M510" s="72" t="str">
        <f>IF(Tableau1[[#This Row],[Régime d''utilisation (Quotidien ? Oui ou Non)]]="Oui","Oui","Non")</f>
        <v>Non</v>
      </c>
      <c r="N510" s="72" t="str">
        <f>IF(Tableau1[[#This Row],[Régime d''utilisation (Quotidien ? Oui ou Non)]]="Oui","Oui","Non")</f>
        <v>Non</v>
      </c>
      <c r="O510" s="72" t="str">
        <f>IF(Tableau1[[#This Row],[Régime d''utilisation (Quotidien ? Oui ou Non)]]="Oui","Oui","Non")</f>
        <v>Non</v>
      </c>
      <c r="P510" s="76"/>
      <c r="Q510" s="76"/>
      <c r="R510" s="76"/>
      <c r="S510" s="52" t="str">
        <f t="shared" si="21"/>
        <v>Compris entre 00h00 et 5h00</v>
      </c>
      <c r="T510" s="76"/>
      <c r="U510" s="53" t="str">
        <f t="shared" si="22"/>
        <v>Voyageur</v>
      </c>
      <c r="V510" s="76"/>
      <c r="W510" s="76"/>
      <c r="X510" s="76"/>
      <c r="Y510" s="76"/>
      <c r="Z510" s="76"/>
      <c r="AA510" s="76"/>
      <c r="AB510" s="53">
        <f>400</f>
        <v>400</v>
      </c>
      <c r="AC510" s="78" t="str">
        <f>IF(Tableau1[[#This Row],[Type de réponse]]='Paramètre (masquer)'!$A$10,Tableau1[[#This Row],[Période de début *]],"")</f>
        <v/>
      </c>
      <c r="AD510" s="78" t="str">
        <f>IF(Tableau1[[#This Row],[Type de réponse]]='Paramètre (masquer)'!$A$10,Tableau1[[#This Row],[Période de fin *]],"")</f>
        <v/>
      </c>
      <c r="AE510" s="78" t="str">
        <f>IF(Tableau1[[#This Row],[Type de réponse]]='Paramètre (masquer)'!$A$10,Tableau1[[#This Row],[Nuit
LU/MA]],"")</f>
        <v/>
      </c>
      <c r="AF510" s="78" t="str">
        <f>IF(Tableau1[[#This Row],[Type de réponse]]='Paramètre (masquer)'!$A$10,Tableau1[[#This Row],[Nuit
MA/ME]],"")</f>
        <v/>
      </c>
      <c r="AG510" s="78" t="str">
        <f>IF(Tableau1[[#This Row],[Type de réponse]]='Paramètre (masquer)'!$A$10,Tableau1[[#This Row],[Nuit
ME/JE]],"")</f>
        <v/>
      </c>
      <c r="AH510" s="78" t="str">
        <f>IF(Tableau1[[#This Row],[Type de réponse]]='Paramètre (masquer)'!$A$10,Tableau1[[#This Row],[Nuit JE/VE]],"")</f>
        <v/>
      </c>
      <c r="AI510" s="78" t="str">
        <f>IF(Tableau1[[#This Row],[Type de réponse]]='Paramètre (masquer)'!$A$10,Tableau1[[#This Row],[Nuit
VE/SA]],"")</f>
        <v/>
      </c>
      <c r="AJ510" s="78" t="str">
        <f>IF(Tableau1[[#This Row],[Type de réponse]]='Paramètre (masquer)'!$A$10,Tableau1[[#This Row],[Nuit
SA/DI]],"")</f>
        <v/>
      </c>
      <c r="AK510" s="78" t="str">
        <f>IF(Tableau1[[#This Row],[Type de réponse]]='Paramètre (masquer)'!$A$10,Tableau1[[#This Row],[Nuit
DI/LU]],"")</f>
        <v/>
      </c>
      <c r="AL510" s="76" t="str">
        <f>IF(Tableau1[[#This Row],[Nuit
LU /MA]]="Oui",0,IF(Tableau1[[#This Row],[Nuit
LU /MA]]="Non",1,""))</f>
        <v/>
      </c>
      <c r="AM510" s="76" t="str">
        <f>IF(Tableau1[[#This Row],[Nuit
MA/ ME]]="Oui",0,IF(Tableau1[[#This Row],[Nuit
MA/ ME]]="Non",1,""))</f>
        <v/>
      </c>
      <c r="AN510" s="76" t="str">
        <f>IF(Tableau1[[#This Row],[Nuit
ME/ JE]]="Oui",0,IF(Tableau1[[#This Row],[Nuit
ME/ JE]]="Non",1,""))</f>
        <v/>
      </c>
      <c r="AO510" s="76" t="str">
        <f>IF(Tableau1[[#This Row],[Nuit JE/ VE]]="Oui",0,IF(Tableau1[[#This Row],[Nuit JE/ VE]]="Non",1,""))</f>
        <v/>
      </c>
      <c r="AP510" s="76" t="str">
        <f>IF(Tableau1[[#This Row],[Nuit
VE/ SA]]="Oui",0,IF(Tableau1[[#This Row],[Nuit
VE/ SA]]="Non",1,""))</f>
        <v/>
      </c>
      <c r="AQ510" s="76" t="str">
        <f>IF(Tableau1[[#This Row],[Nuit
SA/ DI]]="Oui",0,IF(Tableau1[[#This Row],[Nuit
SA/ DI]]="Non",1,""))</f>
        <v/>
      </c>
      <c r="AR510" s="76" t="str">
        <f>IF(Tableau1[[#This Row],[Nuit
DI/ LU]]="Oui",0,IF(Tableau1[[#This Row],[Nuit
DI/ LU]]="Non",1,""))</f>
        <v/>
      </c>
      <c r="AS510" s="76" t="str">
        <f>IF(Tableau1[[#This Row],[Type de réponse]]='Paramètre (masquer)'!$A$10,Tableau1[[#This Row],[FE]],"")</f>
        <v/>
      </c>
      <c r="AT510" s="76" t="str">
        <f>_xlfn.CONCAT(Tableau1[[#This Row],[LUN]:[DIM]])</f>
        <v/>
      </c>
      <c r="AU510" s="79"/>
      <c r="AV5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0" s="76" t="e">
        <f>Tableau1[[#This Row],[Nbre de nuits sur la période]]*Tableau1[[#This Row],[Nombre de train accédant / nuit *]]</f>
        <v>#VALUE!</v>
      </c>
      <c r="AY510" s="76" t="e">
        <f>Tableau1[[#This Row],[Uo voies - nuit]]*((59*400/1000)+5)</f>
        <v>#VALUE!</v>
      </c>
    </row>
    <row r="511" spans="1:51" ht="15.75">
      <c r="A511" s="51">
        <f t="shared" si="23"/>
        <v>498</v>
      </c>
      <c r="B511" s="85"/>
      <c r="C511" s="52" t="str">
        <f>IFERROR(VLOOKUP(Tableau1[[#This Row],[Site *
Un fichier Excel par DT]],Tableau7[[#All],[Nom de la gare]:[EIC]],5,FALSE),"")</f>
        <v/>
      </c>
      <c r="D511" s="77"/>
      <c r="E511" s="74"/>
      <c r="F511" s="74"/>
      <c r="G511" s="76"/>
      <c r="H511" s="72" t="str">
        <f>IF(Tableau1[[#This Row],[Régime d''utilisation (Quotidien ? Oui ou Non)]]="Oui","Oui","Non")</f>
        <v>Non</v>
      </c>
      <c r="I511" s="72" t="str">
        <f>IF(Tableau1[[#This Row],[Régime d''utilisation (Quotidien ? Oui ou Non)]]="Oui","Oui","Non")</f>
        <v>Non</v>
      </c>
      <c r="J511" s="72" t="str">
        <f>IF(Tableau1[[#This Row],[Régime d''utilisation (Quotidien ? Oui ou Non)]]="Oui","Oui","Non")</f>
        <v>Non</v>
      </c>
      <c r="K511" s="72" t="str">
        <f>IF(Tableau1[[#This Row],[Régime d''utilisation (Quotidien ? Oui ou Non)]]="Oui","Oui","Non")</f>
        <v>Non</v>
      </c>
      <c r="L511" s="72" t="str">
        <f>IF(Tableau1[[#This Row],[Régime d''utilisation (Quotidien ? Oui ou Non)]]="Oui","Oui","Non")</f>
        <v>Non</v>
      </c>
      <c r="M511" s="72" t="str">
        <f>IF(Tableau1[[#This Row],[Régime d''utilisation (Quotidien ? Oui ou Non)]]="Oui","Oui","Non")</f>
        <v>Non</v>
      </c>
      <c r="N511" s="72" t="str">
        <f>IF(Tableau1[[#This Row],[Régime d''utilisation (Quotidien ? Oui ou Non)]]="Oui","Oui","Non")</f>
        <v>Non</v>
      </c>
      <c r="O511" s="72" t="str">
        <f>IF(Tableau1[[#This Row],[Régime d''utilisation (Quotidien ? Oui ou Non)]]="Oui","Oui","Non")</f>
        <v>Non</v>
      </c>
      <c r="P511" s="76"/>
      <c r="Q511" s="76"/>
      <c r="R511" s="76"/>
      <c r="S511" s="52" t="str">
        <f t="shared" si="21"/>
        <v>Compris entre 00h00 et 5h00</v>
      </c>
      <c r="T511" s="76"/>
      <c r="U511" s="53" t="str">
        <f t="shared" si="22"/>
        <v>Voyageur</v>
      </c>
      <c r="V511" s="76"/>
      <c r="W511" s="76"/>
      <c r="X511" s="76"/>
      <c r="Y511" s="76"/>
      <c r="Z511" s="76"/>
      <c r="AA511" s="76"/>
      <c r="AB511" s="53">
        <f>400</f>
        <v>400</v>
      </c>
      <c r="AC511" s="78" t="str">
        <f>IF(Tableau1[[#This Row],[Type de réponse]]='Paramètre (masquer)'!$A$10,Tableau1[[#This Row],[Période de début *]],"")</f>
        <v/>
      </c>
      <c r="AD511" s="78" t="str">
        <f>IF(Tableau1[[#This Row],[Type de réponse]]='Paramètre (masquer)'!$A$10,Tableau1[[#This Row],[Période de fin *]],"")</f>
        <v/>
      </c>
      <c r="AE511" s="78" t="str">
        <f>IF(Tableau1[[#This Row],[Type de réponse]]='Paramètre (masquer)'!$A$10,Tableau1[[#This Row],[Nuit
LU/MA]],"")</f>
        <v/>
      </c>
      <c r="AF511" s="78" t="str">
        <f>IF(Tableau1[[#This Row],[Type de réponse]]='Paramètre (masquer)'!$A$10,Tableau1[[#This Row],[Nuit
MA/ME]],"")</f>
        <v/>
      </c>
      <c r="AG511" s="78" t="str">
        <f>IF(Tableau1[[#This Row],[Type de réponse]]='Paramètre (masquer)'!$A$10,Tableau1[[#This Row],[Nuit
ME/JE]],"")</f>
        <v/>
      </c>
      <c r="AH511" s="78" t="str">
        <f>IF(Tableau1[[#This Row],[Type de réponse]]='Paramètre (masquer)'!$A$10,Tableau1[[#This Row],[Nuit JE/VE]],"")</f>
        <v/>
      </c>
      <c r="AI511" s="78" t="str">
        <f>IF(Tableau1[[#This Row],[Type de réponse]]='Paramètre (masquer)'!$A$10,Tableau1[[#This Row],[Nuit
VE/SA]],"")</f>
        <v/>
      </c>
      <c r="AJ511" s="78" t="str">
        <f>IF(Tableau1[[#This Row],[Type de réponse]]='Paramètre (masquer)'!$A$10,Tableau1[[#This Row],[Nuit
SA/DI]],"")</f>
        <v/>
      </c>
      <c r="AK511" s="78" t="str">
        <f>IF(Tableau1[[#This Row],[Type de réponse]]='Paramètre (masquer)'!$A$10,Tableau1[[#This Row],[Nuit
DI/LU]],"")</f>
        <v/>
      </c>
      <c r="AL511" s="76" t="str">
        <f>IF(Tableau1[[#This Row],[Nuit
LU /MA]]="Oui",0,IF(Tableau1[[#This Row],[Nuit
LU /MA]]="Non",1,""))</f>
        <v/>
      </c>
      <c r="AM511" s="76" t="str">
        <f>IF(Tableau1[[#This Row],[Nuit
MA/ ME]]="Oui",0,IF(Tableau1[[#This Row],[Nuit
MA/ ME]]="Non",1,""))</f>
        <v/>
      </c>
      <c r="AN511" s="76" t="str">
        <f>IF(Tableau1[[#This Row],[Nuit
ME/ JE]]="Oui",0,IF(Tableau1[[#This Row],[Nuit
ME/ JE]]="Non",1,""))</f>
        <v/>
      </c>
      <c r="AO511" s="76" t="str">
        <f>IF(Tableau1[[#This Row],[Nuit JE/ VE]]="Oui",0,IF(Tableau1[[#This Row],[Nuit JE/ VE]]="Non",1,""))</f>
        <v/>
      </c>
      <c r="AP511" s="76" t="str">
        <f>IF(Tableau1[[#This Row],[Nuit
VE/ SA]]="Oui",0,IF(Tableau1[[#This Row],[Nuit
VE/ SA]]="Non",1,""))</f>
        <v/>
      </c>
      <c r="AQ511" s="76" t="str">
        <f>IF(Tableau1[[#This Row],[Nuit
SA/ DI]]="Oui",0,IF(Tableau1[[#This Row],[Nuit
SA/ DI]]="Non",1,""))</f>
        <v/>
      </c>
      <c r="AR511" s="76" t="str">
        <f>IF(Tableau1[[#This Row],[Nuit
DI/ LU]]="Oui",0,IF(Tableau1[[#This Row],[Nuit
DI/ LU]]="Non",1,""))</f>
        <v/>
      </c>
      <c r="AS511" s="76" t="str">
        <f>IF(Tableau1[[#This Row],[Type de réponse]]='Paramètre (masquer)'!$A$10,Tableau1[[#This Row],[FE]],"")</f>
        <v/>
      </c>
      <c r="AT511" s="76" t="str">
        <f>_xlfn.CONCAT(Tableau1[[#This Row],[LUN]:[DIM]])</f>
        <v/>
      </c>
      <c r="AU511" s="79"/>
      <c r="AV5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1" s="76" t="e">
        <f>Tableau1[[#This Row],[Nbre de nuits sur la période]]*Tableau1[[#This Row],[Nombre de train accédant / nuit *]]</f>
        <v>#VALUE!</v>
      </c>
      <c r="AY511" s="76" t="e">
        <f>Tableau1[[#This Row],[Uo voies - nuit]]*((59*400/1000)+5)</f>
        <v>#VALUE!</v>
      </c>
    </row>
    <row r="512" spans="1:51" ht="15.75">
      <c r="A512" s="51">
        <f t="shared" si="23"/>
        <v>499</v>
      </c>
      <c r="B512" s="85"/>
      <c r="C512" s="52" t="str">
        <f>IFERROR(VLOOKUP(Tableau1[[#This Row],[Site *
Un fichier Excel par DT]],Tableau7[[#All],[Nom de la gare]:[EIC]],5,FALSE),"")</f>
        <v/>
      </c>
      <c r="D512" s="77"/>
      <c r="E512" s="74"/>
      <c r="F512" s="74"/>
      <c r="G512" s="76"/>
      <c r="H512" s="72" t="str">
        <f>IF(Tableau1[[#This Row],[Régime d''utilisation (Quotidien ? Oui ou Non)]]="Oui","Oui","Non")</f>
        <v>Non</v>
      </c>
      <c r="I512" s="72" t="str">
        <f>IF(Tableau1[[#This Row],[Régime d''utilisation (Quotidien ? Oui ou Non)]]="Oui","Oui","Non")</f>
        <v>Non</v>
      </c>
      <c r="J512" s="72" t="str">
        <f>IF(Tableau1[[#This Row],[Régime d''utilisation (Quotidien ? Oui ou Non)]]="Oui","Oui","Non")</f>
        <v>Non</v>
      </c>
      <c r="K512" s="72" t="str">
        <f>IF(Tableau1[[#This Row],[Régime d''utilisation (Quotidien ? Oui ou Non)]]="Oui","Oui","Non")</f>
        <v>Non</v>
      </c>
      <c r="L512" s="72" t="str">
        <f>IF(Tableau1[[#This Row],[Régime d''utilisation (Quotidien ? Oui ou Non)]]="Oui","Oui","Non")</f>
        <v>Non</v>
      </c>
      <c r="M512" s="72" t="str">
        <f>IF(Tableau1[[#This Row],[Régime d''utilisation (Quotidien ? Oui ou Non)]]="Oui","Oui","Non")</f>
        <v>Non</v>
      </c>
      <c r="N512" s="72" t="str">
        <f>IF(Tableau1[[#This Row],[Régime d''utilisation (Quotidien ? Oui ou Non)]]="Oui","Oui","Non")</f>
        <v>Non</v>
      </c>
      <c r="O512" s="72" t="str">
        <f>IF(Tableau1[[#This Row],[Régime d''utilisation (Quotidien ? Oui ou Non)]]="Oui","Oui","Non")</f>
        <v>Non</v>
      </c>
      <c r="P512" s="76"/>
      <c r="Q512" s="76"/>
      <c r="R512" s="76"/>
      <c r="S512" s="52" t="str">
        <f t="shared" si="21"/>
        <v>Compris entre 00h00 et 5h00</v>
      </c>
      <c r="T512" s="76"/>
      <c r="U512" s="53" t="str">
        <f t="shared" si="22"/>
        <v>Voyageur</v>
      </c>
      <c r="V512" s="76"/>
      <c r="W512" s="76"/>
      <c r="X512" s="76"/>
      <c r="Y512" s="76"/>
      <c r="Z512" s="76"/>
      <c r="AA512" s="76"/>
      <c r="AB512" s="53">
        <f>400</f>
        <v>400</v>
      </c>
      <c r="AC512" s="78" t="str">
        <f>IF(Tableau1[[#This Row],[Type de réponse]]='Paramètre (masquer)'!$A$10,Tableau1[[#This Row],[Période de début *]],"")</f>
        <v/>
      </c>
      <c r="AD512" s="78" t="str">
        <f>IF(Tableau1[[#This Row],[Type de réponse]]='Paramètre (masquer)'!$A$10,Tableau1[[#This Row],[Période de fin *]],"")</f>
        <v/>
      </c>
      <c r="AE512" s="78" t="str">
        <f>IF(Tableau1[[#This Row],[Type de réponse]]='Paramètre (masquer)'!$A$10,Tableau1[[#This Row],[Nuit
LU/MA]],"")</f>
        <v/>
      </c>
      <c r="AF512" s="78" t="str">
        <f>IF(Tableau1[[#This Row],[Type de réponse]]='Paramètre (masquer)'!$A$10,Tableau1[[#This Row],[Nuit
MA/ME]],"")</f>
        <v/>
      </c>
      <c r="AG512" s="78" t="str">
        <f>IF(Tableau1[[#This Row],[Type de réponse]]='Paramètre (masquer)'!$A$10,Tableau1[[#This Row],[Nuit
ME/JE]],"")</f>
        <v/>
      </c>
      <c r="AH512" s="78" t="str">
        <f>IF(Tableau1[[#This Row],[Type de réponse]]='Paramètre (masquer)'!$A$10,Tableau1[[#This Row],[Nuit JE/VE]],"")</f>
        <v/>
      </c>
      <c r="AI512" s="78" t="str">
        <f>IF(Tableau1[[#This Row],[Type de réponse]]='Paramètre (masquer)'!$A$10,Tableau1[[#This Row],[Nuit
VE/SA]],"")</f>
        <v/>
      </c>
      <c r="AJ512" s="78" t="str">
        <f>IF(Tableau1[[#This Row],[Type de réponse]]='Paramètre (masquer)'!$A$10,Tableau1[[#This Row],[Nuit
SA/DI]],"")</f>
        <v/>
      </c>
      <c r="AK512" s="78" t="str">
        <f>IF(Tableau1[[#This Row],[Type de réponse]]='Paramètre (masquer)'!$A$10,Tableau1[[#This Row],[Nuit
DI/LU]],"")</f>
        <v/>
      </c>
      <c r="AL512" s="76" t="str">
        <f>IF(Tableau1[[#This Row],[Nuit
LU /MA]]="Oui",0,IF(Tableau1[[#This Row],[Nuit
LU /MA]]="Non",1,""))</f>
        <v/>
      </c>
      <c r="AM512" s="76" t="str">
        <f>IF(Tableau1[[#This Row],[Nuit
MA/ ME]]="Oui",0,IF(Tableau1[[#This Row],[Nuit
MA/ ME]]="Non",1,""))</f>
        <v/>
      </c>
      <c r="AN512" s="76" t="str">
        <f>IF(Tableau1[[#This Row],[Nuit
ME/ JE]]="Oui",0,IF(Tableau1[[#This Row],[Nuit
ME/ JE]]="Non",1,""))</f>
        <v/>
      </c>
      <c r="AO512" s="76" t="str">
        <f>IF(Tableau1[[#This Row],[Nuit JE/ VE]]="Oui",0,IF(Tableau1[[#This Row],[Nuit JE/ VE]]="Non",1,""))</f>
        <v/>
      </c>
      <c r="AP512" s="76" t="str">
        <f>IF(Tableau1[[#This Row],[Nuit
VE/ SA]]="Oui",0,IF(Tableau1[[#This Row],[Nuit
VE/ SA]]="Non",1,""))</f>
        <v/>
      </c>
      <c r="AQ512" s="76" t="str">
        <f>IF(Tableau1[[#This Row],[Nuit
SA/ DI]]="Oui",0,IF(Tableau1[[#This Row],[Nuit
SA/ DI]]="Non",1,""))</f>
        <v/>
      </c>
      <c r="AR512" s="76" t="str">
        <f>IF(Tableau1[[#This Row],[Nuit
DI/ LU]]="Oui",0,IF(Tableau1[[#This Row],[Nuit
DI/ LU]]="Non",1,""))</f>
        <v/>
      </c>
      <c r="AS512" s="76" t="str">
        <f>IF(Tableau1[[#This Row],[Type de réponse]]='Paramètre (masquer)'!$A$10,Tableau1[[#This Row],[FE]],"")</f>
        <v/>
      </c>
      <c r="AT512" s="76" t="str">
        <f>_xlfn.CONCAT(Tableau1[[#This Row],[LUN]:[DIM]])</f>
        <v/>
      </c>
      <c r="AU512" s="79"/>
      <c r="AV5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2" s="76" t="e">
        <f>Tableau1[[#This Row],[Nbre de nuits sur la période]]*Tableau1[[#This Row],[Nombre de train accédant / nuit *]]</f>
        <v>#VALUE!</v>
      </c>
      <c r="AY512" s="76" t="e">
        <f>Tableau1[[#This Row],[Uo voies - nuit]]*((59*400/1000)+5)</f>
        <v>#VALUE!</v>
      </c>
    </row>
    <row r="513" spans="1:51" ht="15.75">
      <c r="A513" s="51">
        <f t="shared" si="23"/>
        <v>500</v>
      </c>
      <c r="B513" s="85"/>
      <c r="C513" s="52" t="str">
        <f>IFERROR(VLOOKUP(Tableau1[[#This Row],[Site *
Un fichier Excel par DT]],Tableau7[[#All],[Nom de la gare]:[EIC]],5,FALSE),"")</f>
        <v/>
      </c>
      <c r="D513" s="77"/>
      <c r="E513" s="74"/>
      <c r="F513" s="74"/>
      <c r="G513" s="76"/>
      <c r="H513" s="72" t="str">
        <f>IF(Tableau1[[#This Row],[Régime d''utilisation (Quotidien ? Oui ou Non)]]="Oui","Oui","Non")</f>
        <v>Non</v>
      </c>
      <c r="I513" s="72" t="str">
        <f>IF(Tableau1[[#This Row],[Régime d''utilisation (Quotidien ? Oui ou Non)]]="Oui","Oui","Non")</f>
        <v>Non</v>
      </c>
      <c r="J513" s="72" t="str">
        <f>IF(Tableau1[[#This Row],[Régime d''utilisation (Quotidien ? Oui ou Non)]]="Oui","Oui","Non")</f>
        <v>Non</v>
      </c>
      <c r="K513" s="72" t="str">
        <f>IF(Tableau1[[#This Row],[Régime d''utilisation (Quotidien ? Oui ou Non)]]="Oui","Oui","Non")</f>
        <v>Non</v>
      </c>
      <c r="L513" s="72" t="str">
        <f>IF(Tableau1[[#This Row],[Régime d''utilisation (Quotidien ? Oui ou Non)]]="Oui","Oui","Non")</f>
        <v>Non</v>
      </c>
      <c r="M513" s="72" t="str">
        <f>IF(Tableau1[[#This Row],[Régime d''utilisation (Quotidien ? Oui ou Non)]]="Oui","Oui","Non")</f>
        <v>Non</v>
      </c>
      <c r="N513" s="72" t="str">
        <f>IF(Tableau1[[#This Row],[Régime d''utilisation (Quotidien ? Oui ou Non)]]="Oui","Oui","Non")</f>
        <v>Non</v>
      </c>
      <c r="O513" s="72" t="str">
        <f>IF(Tableau1[[#This Row],[Régime d''utilisation (Quotidien ? Oui ou Non)]]="Oui","Oui","Non")</f>
        <v>Non</v>
      </c>
      <c r="P513" s="76"/>
      <c r="Q513" s="76"/>
      <c r="R513" s="76"/>
      <c r="S513" s="52" t="str">
        <f t="shared" si="21"/>
        <v>Compris entre 00h00 et 5h00</v>
      </c>
      <c r="T513" s="76"/>
      <c r="U513" s="53" t="str">
        <f t="shared" si="22"/>
        <v>Voyageur</v>
      </c>
      <c r="V513" s="76"/>
      <c r="W513" s="76"/>
      <c r="X513" s="76"/>
      <c r="Y513" s="76"/>
      <c r="Z513" s="76"/>
      <c r="AA513" s="76"/>
      <c r="AB513" s="53">
        <f>400</f>
        <v>400</v>
      </c>
      <c r="AC513" s="78" t="str">
        <f>IF(Tableau1[[#This Row],[Type de réponse]]='Paramètre (masquer)'!$A$10,Tableau1[[#This Row],[Période de début *]],"")</f>
        <v/>
      </c>
      <c r="AD513" s="78" t="str">
        <f>IF(Tableau1[[#This Row],[Type de réponse]]='Paramètre (masquer)'!$A$10,Tableau1[[#This Row],[Période de fin *]],"")</f>
        <v/>
      </c>
      <c r="AE513" s="78" t="str">
        <f>IF(Tableau1[[#This Row],[Type de réponse]]='Paramètre (masquer)'!$A$10,Tableau1[[#This Row],[Nuit
LU/MA]],"")</f>
        <v/>
      </c>
      <c r="AF513" s="78" t="str">
        <f>IF(Tableau1[[#This Row],[Type de réponse]]='Paramètre (masquer)'!$A$10,Tableau1[[#This Row],[Nuit
MA/ME]],"")</f>
        <v/>
      </c>
      <c r="AG513" s="78" t="str">
        <f>IF(Tableau1[[#This Row],[Type de réponse]]='Paramètre (masquer)'!$A$10,Tableau1[[#This Row],[Nuit
ME/JE]],"")</f>
        <v/>
      </c>
      <c r="AH513" s="78" t="str">
        <f>IF(Tableau1[[#This Row],[Type de réponse]]='Paramètre (masquer)'!$A$10,Tableau1[[#This Row],[Nuit JE/VE]],"")</f>
        <v/>
      </c>
      <c r="AI513" s="78" t="str">
        <f>IF(Tableau1[[#This Row],[Type de réponse]]='Paramètre (masquer)'!$A$10,Tableau1[[#This Row],[Nuit
VE/SA]],"")</f>
        <v/>
      </c>
      <c r="AJ513" s="78" t="str">
        <f>IF(Tableau1[[#This Row],[Type de réponse]]='Paramètre (masquer)'!$A$10,Tableau1[[#This Row],[Nuit
SA/DI]],"")</f>
        <v/>
      </c>
      <c r="AK513" s="78" t="str">
        <f>IF(Tableau1[[#This Row],[Type de réponse]]='Paramètre (masquer)'!$A$10,Tableau1[[#This Row],[Nuit
DI/LU]],"")</f>
        <v/>
      </c>
      <c r="AL513" s="76" t="str">
        <f>IF(Tableau1[[#This Row],[Nuit
LU /MA]]="Oui",0,IF(Tableau1[[#This Row],[Nuit
LU /MA]]="Non",1,""))</f>
        <v/>
      </c>
      <c r="AM513" s="76" t="str">
        <f>IF(Tableau1[[#This Row],[Nuit
MA/ ME]]="Oui",0,IF(Tableau1[[#This Row],[Nuit
MA/ ME]]="Non",1,""))</f>
        <v/>
      </c>
      <c r="AN513" s="76" t="str">
        <f>IF(Tableau1[[#This Row],[Nuit
ME/ JE]]="Oui",0,IF(Tableau1[[#This Row],[Nuit
ME/ JE]]="Non",1,""))</f>
        <v/>
      </c>
      <c r="AO513" s="76" t="str">
        <f>IF(Tableau1[[#This Row],[Nuit JE/ VE]]="Oui",0,IF(Tableau1[[#This Row],[Nuit JE/ VE]]="Non",1,""))</f>
        <v/>
      </c>
      <c r="AP513" s="76" t="str">
        <f>IF(Tableau1[[#This Row],[Nuit
VE/ SA]]="Oui",0,IF(Tableau1[[#This Row],[Nuit
VE/ SA]]="Non",1,""))</f>
        <v/>
      </c>
      <c r="AQ513" s="76" t="str">
        <f>IF(Tableau1[[#This Row],[Nuit
SA/ DI]]="Oui",0,IF(Tableau1[[#This Row],[Nuit
SA/ DI]]="Non",1,""))</f>
        <v/>
      </c>
      <c r="AR513" s="76" t="str">
        <f>IF(Tableau1[[#This Row],[Nuit
DI/ LU]]="Oui",0,IF(Tableau1[[#This Row],[Nuit
DI/ LU]]="Non",1,""))</f>
        <v/>
      </c>
      <c r="AS513" s="76" t="str">
        <f>IF(Tableau1[[#This Row],[Type de réponse]]='Paramètre (masquer)'!$A$10,Tableau1[[#This Row],[FE]],"")</f>
        <v/>
      </c>
      <c r="AT513" s="76" t="str">
        <f>_xlfn.CONCAT(Tableau1[[#This Row],[LUN]:[DIM]])</f>
        <v/>
      </c>
      <c r="AU513" s="79"/>
      <c r="AV5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3" s="76" t="e">
        <f>Tableau1[[#This Row],[Nbre de nuits sur la période]]*Tableau1[[#This Row],[Nombre de train accédant / nuit *]]</f>
        <v>#VALUE!</v>
      </c>
      <c r="AY513" s="76" t="e">
        <f>Tableau1[[#This Row],[Uo voies - nuit]]*((59*400/1000)+5)</f>
        <v>#VALUE!</v>
      </c>
    </row>
    <row r="514" spans="1:51" ht="15.75">
      <c r="A514" s="51">
        <f t="shared" si="23"/>
        <v>501</v>
      </c>
      <c r="B514" s="85"/>
      <c r="C514" s="52" t="str">
        <f>IFERROR(VLOOKUP(Tableau1[[#This Row],[Site *
Un fichier Excel par DT]],Tableau7[[#All],[Nom de la gare]:[EIC]],5,FALSE),"")</f>
        <v/>
      </c>
      <c r="D514" s="77"/>
      <c r="E514" s="74"/>
      <c r="F514" s="74"/>
      <c r="G514" s="76"/>
      <c r="H514" s="72" t="str">
        <f>IF(Tableau1[[#This Row],[Régime d''utilisation (Quotidien ? Oui ou Non)]]="Oui","Oui","Non")</f>
        <v>Non</v>
      </c>
      <c r="I514" s="72" t="str">
        <f>IF(Tableau1[[#This Row],[Régime d''utilisation (Quotidien ? Oui ou Non)]]="Oui","Oui","Non")</f>
        <v>Non</v>
      </c>
      <c r="J514" s="72" t="str">
        <f>IF(Tableau1[[#This Row],[Régime d''utilisation (Quotidien ? Oui ou Non)]]="Oui","Oui","Non")</f>
        <v>Non</v>
      </c>
      <c r="K514" s="72" t="str">
        <f>IF(Tableau1[[#This Row],[Régime d''utilisation (Quotidien ? Oui ou Non)]]="Oui","Oui","Non")</f>
        <v>Non</v>
      </c>
      <c r="L514" s="72" t="str">
        <f>IF(Tableau1[[#This Row],[Régime d''utilisation (Quotidien ? Oui ou Non)]]="Oui","Oui","Non")</f>
        <v>Non</v>
      </c>
      <c r="M514" s="72" t="str">
        <f>IF(Tableau1[[#This Row],[Régime d''utilisation (Quotidien ? Oui ou Non)]]="Oui","Oui","Non")</f>
        <v>Non</v>
      </c>
      <c r="N514" s="72" t="str">
        <f>IF(Tableau1[[#This Row],[Régime d''utilisation (Quotidien ? Oui ou Non)]]="Oui","Oui","Non")</f>
        <v>Non</v>
      </c>
      <c r="O514" s="72" t="str">
        <f>IF(Tableau1[[#This Row],[Régime d''utilisation (Quotidien ? Oui ou Non)]]="Oui","Oui","Non")</f>
        <v>Non</v>
      </c>
      <c r="P514" s="76"/>
      <c r="Q514" s="76"/>
      <c r="R514" s="76"/>
      <c r="S514" s="52" t="str">
        <f t="shared" si="21"/>
        <v>Compris entre 00h00 et 5h00</v>
      </c>
      <c r="T514" s="76"/>
      <c r="U514" s="53" t="str">
        <f t="shared" si="22"/>
        <v>Voyageur</v>
      </c>
      <c r="V514" s="76"/>
      <c r="W514" s="76"/>
      <c r="X514" s="76"/>
      <c r="Y514" s="76"/>
      <c r="Z514" s="76"/>
      <c r="AA514" s="76"/>
      <c r="AB514" s="53">
        <f>400</f>
        <v>400</v>
      </c>
      <c r="AC514" s="78" t="str">
        <f>IF(Tableau1[[#This Row],[Type de réponse]]='Paramètre (masquer)'!$A$10,Tableau1[[#This Row],[Période de début *]],"")</f>
        <v/>
      </c>
      <c r="AD514" s="78" t="str">
        <f>IF(Tableau1[[#This Row],[Type de réponse]]='Paramètre (masquer)'!$A$10,Tableau1[[#This Row],[Période de fin *]],"")</f>
        <v/>
      </c>
      <c r="AE514" s="78" t="str">
        <f>IF(Tableau1[[#This Row],[Type de réponse]]='Paramètre (masquer)'!$A$10,Tableau1[[#This Row],[Nuit
LU/MA]],"")</f>
        <v/>
      </c>
      <c r="AF514" s="78" t="str">
        <f>IF(Tableau1[[#This Row],[Type de réponse]]='Paramètre (masquer)'!$A$10,Tableau1[[#This Row],[Nuit
MA/ME]],"")</f>
        <v/>
      </c>
      <c r="AG514" s="78" t="str">
        <f>IF(Tableau1[[#This Row],[Type de réponse]]='Paramètre (masquer)'!$A$10,Tableau1[[#This Row],[Nuit
ME/JE]],"")</f>
        <v/>
      </c>
      <c r="AH514" s="78" t="str">
        <f>IF(Tableau1[[#This Row],[Type de réponse]]='Paramètre (masquer)'!$A$10,Tableau1[[#This Row],[Nuit JE/VE]],"")</f>
        <v/>
      </c>
      <c r="AI514" s="78" t="str">
        <f>IF(Tableau1[[#This Row],[Type de réponse]]='Paramètre (masquer)'!$A$10,Tableau1[[#This Row],[Nuit
VE/SA]],"")</f>
        <v/>
      </c>
      <c r="AJ514" s="78" t="str">
        <f>IF(Tableau1[[#This Row],[Type de réponse]]='Paramètre (masquer)'!$A$10,Tableau1[[#This Row],[Nuit
SA/DI]],"")</f>
        <v/>
      </c>
      <c r="AK514" s="78" t="str">
        <f>IF(Tableau1[[#This Row],[Type de réponse]]='Paramètre (masquer)'!$A$10,Tableau1[[#This Row],[Nuit
DI/LU]],"")</f>
        <v/>
      </c>
      <c r="AL514" s="76" t="str">
        <f>IF(Tableau1[[#This Row],[Nuit
LU /MA]]="Oui",0,IF(Tableau1[[#This Row],[Nuit
LU /MA]]="Non",1,""))</f>
        <v/>
      </c>
      <c r="AM514" s="76" t="str">
        <f>IF(Tableau1[[#This Row],[Nuit
MA/ ME]]="Oui",0,IF(Tableau1[[#This Row],[Nuit
MA/ ME]]="Non",1,""))</f>
        <v/>
      </c>
      <c r="AN514" s="76" t="str">
        <f>IF(Tableau1[[#This Row],[Nuit
ME/ JE]]="Oui",0,IF(Tableau1[[#This Row],[Nuit
ME/ JE]]="Non",1,""))</f>
        <v/>
      </c>
      <c r="AO514" s="76" t="str">
        <f>IF(Tableau1[[#This Row],[Nuit JE/ VE]]="Oui",0,IF(Tableau1[[#This Row],[Nuit JE/ VE]]="Non",1,""))</f>
        <v/>
      </c>
      <c r="AP514" s="76" t="str">
        <f>IF(Tableau1[[#This Row],[Nuit
VE/ SA]]="Oui",0,IF(Tableau1[[#This Row],[Nuit
VE/ SA]]="Non",1,""))</f>
        <v/>
      </c>
      <c r="AQ514" s="76" t="str">
        <f>IF(Tableau1[[#This Row],[Nuit
SA/ DI]]="Oui",0,IF(Tableau1[[#This Row],[Nuit
SA/ DI]]="Non",1,""))</f>
        <v/>
      </c>
      <c r="AR514" s="76" t="str">
        <f>IF(Tableau1[[#This Row],[Nuit
DI/ LU]]="Oui",0,IF(Tableau1[[#This Row],[Nuit
DI/ LU]]="Non",1,""))</f>
        <v/>
      </c>
      <c r="AS514" s="76" t="str">
        <f>IF(Tableau1[[#This Row],[Type de réponse]]='Paramètre (masquer)'!$A$10,Tableau1[[#This Row],[FE]],"")</f>
        <v/>
      </c>
      <c r="AT514" s="76" t="str">
        <f>_xlfn.CONCAT(Tableau1[[#This Row],[LUN]:[DIM]])</f>
        <v/>
      </c>
      <c r="AU514" s="79"/>
      <c r="AV5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4" s="76" t="e">
        <f>Tableau1[[#This Row],[Nbre de nuits sur la période]]*Tableau1[[#This Row],[Nombre de train accédant / nuit *]]</f>
        <v>#VALUE!</v>
      </c>
      <c r="AY514" s="76" t="e">
        <f>Tableau1[[#This Row],[Uo voies - nuit]]*((59*400/1000)+5)</f>
        <v>#VALUE!</v>
      </c>
    </row>
    <row r="515" spans="1:51" ht="15.75">
      <c r="A515" s="51">
        <f t="shared" si="23"/>
        <v>502</v>
      </c>
      <c r="B515" s="85"/>
      <c r="C515" s="52" t="str">
        <f>IFERROR(VLOOKUP(Tableau1[[#This Row],[Site *
Un fichier Excel par DT]],Tableau7[[#All],[Nom de la gare]:[EIC]],5,FALSE),"")</f>
        <v/>
      </c>
      <c r="D515" s="77"/>
      <c r="E515" s="74"/>
      <c r="F515" s="74"/>
      <c r="G515" s="76"/>
      <c r="H515" s="72" t="str">
        <f>IF(Tableau1[[#This Row],[Régime d''utilisation (Quotidien ? Oui ou Non)]]="Oui","Oui","Non")</f>
        <v>Non</v>
      </c>
      <c r="I515" s="72" t="str">
        <f>IF(Tableau1[[#This Row],[Régime d''utilisation (Quotidien ? Oui ou Non)]]="Oui","Oui","Non")</f>
        <v>Non</v>
      </c>
      <c r="J515" s="72" t="str">
        <f>IF(Tableau1[[#This Row],[Régime d''utilisation (Quotidien ? Oui ou Non)]]="Oui","Oui","Non")</f>
        <v>Non</v>
      </c>
      <c r="K515" s="72" t="str">
        <f>IF(Tableau1[[#This Row],[Régime d''utilisation (Quotidien ? Oui ou Non)]]="Oui","Oui","Non")</f>
        <v>Non</v>
      </c>
      <c r="L515" s="72" t="str">
        <f>IF(Tableau1[[#This Row],[Régime d''utilisation (Quotidien ? Oui ou Non)]]="Oui","Oui","Non")</f>
        <v>Non</v>
      </c>
      <c r="M515" s="72" t="str">
        <f>IF(Tableau1[[#This Row],[Régime d''utilisation (Quotidien ? Oui ou Non)]]="Oui","Oui","Non")</f>
        <v>Non</v>
      </c>
      <c r="N515" s="72" t="str">
        <f>IF(Tableau1[[#This Row],[Régime d''utilisation (Quotidien ? Oui ou Non)]]="Oui","Oui","Non")</f>
        <v>Non</v>
      </c>
      <c r="O515" s="72" t="str">
        <f>IF(Tableau1[[#This Row],[Régime d''utilisation (Quotidien ? Oui ou Non)]]="Oui","Oui","Non")</f>
        <v>Non</v>
      </c>
      <c r="P515" s="76"/>
      <c r="Q515" s="76"/>
      <c r="R515" s="76"/>
      <c r="S515" s="52" t="str">
        <f t="shared" si="21"/>
        <v>Compris entre 00h00 et 5h00</v>
      </c>
      <c r="T515" s="76"/>
      <c r="U515" s="53" t="str">
        <f t="shared" si="22"/>
        <v>Voyageur</v>
      </c>
      <c r="V515" s="76"/>
      <c r="W515" s="76"/>
      <c r="X515" s="76"/>
      <c r="Y515" s="76"/>
      <c r="Z515" s="76"/>
      <c r="AA515" s="76"/>
      <c r="AB515" s="53">
        <f>400</f>
        <v>400</v>
      </c>
      <c r="AC515" s="78" t="str">
        <f>IF(Tableau1[[#This Row],[Type de réponse]]='Paramètre (masquer)'!$A$10,Tableau1[[#This Row],[Période de début *]],"")</f>
        <v/>
      </c>
      <c r="AD515" s="78" t="str">
        <f>IF(Tableau1[[#This Row],[Type de réponse]]='Paramètre (masquer)'!$A$10,Tableau1[[#This Row],[Période de fin *]],"")</f>
        <v/>
      </c>
      <c r="AE515" s="78" t="str">
        <f>IF(Tableau1[[#This Row],[Type de réponse]]='Paramètre (masquer)'!$A$10,Tableau1[[#This Row],[Nuit
LU/MA]],"")</f>
        <v/>
      </c>
      <c r="AF515" s="78" t="str">
        <f>IF(Tableau1[[#This Row],[Type de réponse]]='Paramètre (masquer)'!$A$10,Tableau1[[#This Row],[Nuit
MA/ME]],"")</f>
        <v/>
      </c>
      <c r="AG515" s="78" t="str">
        <f>IF(Tableau1[[#This Row],[Type de réponse]]='Paramètre (masquer)'!$A$10,Tableau1[[#This Row],[Nuit
ME/JE]],"")</f>
        <v/>
      </c>
      <c r="AH515" s="78" t="str">
        <f>IF(Tableau1[[#This Row],[Type de réponse]]='Paramètre (masquer)'!$A$10,Tableau1[[#This Row],[Nuit JE/VE]],"")</f>
        <v/>
      </c>
      <c r="AI515" s="78" t="str">
        <f>IF(Tableau1[[#This Row],[Type de réponse]]='Paramètre (masquer)'!$A$10,Tableau1[[#This Row],[Nuit
VE/SA]],"")</f>
        <v/>
      </c>
      <c r="AJ515" s="78" t="str">
        <f>IF(Tableau1[[#This Row],[Type de réponse]]='Paramètre (masquer)'!$A$10,Tableau1[[#This Row],[Nuit
SA/DI]],"")</f>
        <v/>
      </c>
      <c r="AK515" s="78" t="str">
        <f>IF(Tableau1[[#This Row],[Type de réponse]]='Paramètre (masquer)'!$A$10,Tableau1[[#This Row],[Nuit
DI/LU]],"")</f>
        <v/>
      </c>
      <c r="AL515" s="76" t="str">
        <f>IF(Tableau1[[#This Row],[Nuit
LU /MA]]="Oui",0,IF(Tableau1[[#This Row],[Nuit
LU /MA]]="Non",1,""))</f>
        <v/>
      </c>
      <c r="AM515" s="76" t="str">
        <f>IF(Tableau1[[#This Row],[Nuit
MA/ ME]]="Oui",0,IF(Tableau1[[#This Row],[Nuit
MA/ ME]]="Non",1,""))</f>
        <v/>
      </c>
      <c r="AN515" s="76" t="str">
        <f>IF(Tableau1[[#This Row],[Nuit
ME/ JE]]="Oui",0,IF(Tableau1[[#This Row],[Nuit
ME/ JE]]="Non",1,""))</f>
        <v/>
      </c>
      <c r="AO515" s="76" t="str">
        <f>IF(Tableau1[[#This Row],[Nuit JE/ VE]]="Oui",0,IF(Tableau1[[#This Row],[Nuit JE/ VE]]="Non",1,""))</f>
        <v/>
      </c>
      <c r="AP515" s="76" t="str">
        <f>IF(Tableau1[[#This Row],[Nuit
VE/ SA]]="Oui",0,IF(Tableau1[[#This Row],[Nuit
VE/ SA]]="Non",1,""))</f>
        <v/>
      </c>
      <c r="AQ515" s="76" t="str">
        <f>IF(Tableau1[[#This Row],[Nuit
SA/ DI]]="Oui",0,IF(Tableau1[[#This Row],[Nuit
SA/ DI]]="Non",1,""))</f>
        <v/>
      </c>
      <c r="AR515" s="76" t="str">
        <f>IF(Tableau1[[#This Row],[Nuit
DI/ LU]]="Oui",0,IF(Tableau1[[#This Row],[Nuit
DI/ LU]]="Non",1,""))</f>
        <v/>
      </c>
      <c r="AS515" s="76" t="str">
        <f>IF(Tableau1[[#This Row],[Type de réponse]]='Paramètre (masquer)'!$A$10,Tableau1[[#This Row],[FE]],"")</f>
        <v/>
      </c>
      <c r="AT515" s="76" t="str">
        <f>_xlfn.CONCAT(Tableau1[[#This Row],[LUN]:[DIM]])</f>
        <v/>
      </c>
      <c r="AU515" s="79"/>
      <c r="AV5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5" s="76" t="e">
        <f>Tableau1[[#This Row],[Nbre de nuits sur la période]]*Tableau1[[#This Row],[Nombre de train accédant / nuit *]]</f>
        <v>#VALUE!</v>
      </c>
      <c r="AY515" s="76" t="e">
        <f>Tableau1[[#This Row],[Uo voies - nuit]]*((59*400/1000)+5)</f>
        <v>#VALUE!</v>
      </c>
    </row>
    <row r="516" spans="1:51" ht="15.75">
      <c r="A516" s="51">
        <f t="shared" si="23"/>
        <v>503</v>
      </c>
      <c r="B516" s="85"/>
      <c r="C516" s="52" t="str">
        <f>IFERROR(VLOOKUP(Tableau1[[#This Row],[Site *
Un fichier Excel par DT]],Tableau7[[#All],[Nom de la gare]:[EIC]],5,FALSE),"")</f>
        <v/>
      </c>
      <c r="D516" s="77"/>
      <c r="E516" s="74"/>
      <c r="F516" s="74"/>
      <c r="G516" s="76"/>
      <c r="H516" s="72" t="str">
        <f>IF(Tableau1[[#This Row],[Régime d''utilisation (Quotidien ? Oui ou Non)]]="Oui","Oui","Non")</f>
        <v>Non</v>
      </c>
      <c r="I516" s="72" t="str">
        <f>IF(Tableau1[[#This Row],[Régime d''utilisation (Quotidien ? Oui ou Non)]]="Oui","Oui","Non")</f>
        <v>Non</v>
      </c>
      <c r="J516" s="72" t="str">
        <f>IF(Tableau1[[#This Row],[Régime d''utilisation (Quotidien ? Oui ou Non)]]="Oui","Oui","Non")</f>
        <v>Non</v>
      </c>
      <c r="K516" s="72" t="str">
        <f>IF(Tableau1[[#This Row],[Régime d''utilisation (Quotidien ? Oui ou Non)]]="Oui","Oui","Non")</f>
        <v>Non</v>
      </c>
      <c r="L516" s="72" t="str">
        <f>IF(Tableau1[[#This Row],[Régime d''utilisation (Quotidien ? Oui ou Non)]]="Oui","Oui","Non")</f>
        <v>Non</v>
      </c>
      <c r="M516" s="72" t="str">
        <f>IF(Tableau1[[#This Row],[Régime d''utilisation (Quotidien ? Oui ou Non)]]="Oui","Oui","Non")</f>
        <v>Non</v>
      </c>
      <c r="N516" s="72" t="str">
        <f>IF(Tableau1[[#This Row],[Régime d''utilisation (Quotidien ? Oui ou Non)]]="Oui","Oui","Non")</f>
        <v>Non</v>
      </c>
      <c r="O516" s="72" t="str">
        <f>IF(Tableau1[[#This Row],[Régime d''utilisation (Quotidien ? Oui ou Non)]]="Oui","Oui","Non")</f>
        <v>Non</v>
      </c>
      <c r="P516" s="76"/>
      <c r="Q516" s="76"/>
      <c r="R516" s="76"/>
      <c r="S516" s="52" t="str">
        <f t="shared" si="21"/>
        <v>Compris entre 00h00 et 5h00</v>
      </c>
      <c r="T516" s="76"/>
      <c r="U516" s="53" t="str">
        <f t="shared" si="22"/>
        <v>Voyageur</v>
      </c>
      <c r="V516" s="76"/>
      <c r="W516" s="76"/>
      <c r="X516" s="76"/>
      <c r="Y516" s="76"/>
      <c r="Z516" s="76"/>
      <c r="AA516" s="76"/>
      <c r="AB516" s="53">
        <f>400</f>
        <v>400</v>
      </c>
      <c r="AC516" s="78" t="str">
        <f>IF(Tableau1[[#This Row],[Type de réponse]]='Paramètre (masquer)'!$A$10,Tableau1[[#This Row],[Période de début *]],"")</f>
        <v/>
      </c>
      <c r="AD516" s="78" t="str">
        <f>IF(Tableau1[[#This Row],[Type de réponse]]='Paramètre (masquer)'!$A$10,Tableau1[[#This Row],[Période de fin *]],"")</f>
        <v/>
      </c>
      <c r="AE516" s="78" t="str">
        <f>IF(Tableau1[[#This Row],[Type de réponse]]='Paramètre (masquer)'!$A$10,Tableau1[[#This Row],[Nuit
LU/MA]],"")</f>
        <v/>
      </c>
      <c r="AF516" s="78" t="str">
        <f>IF(Tableau1[[#This Row],[Type de réponse]]='Paramètre (masquer)'!$A$10,Tableau1[[#This Row],[Nuit
MA/ME]],"")</f>
        <v/>
      </c>
      <c r="AG516" s="78" t="str">
        <f>IF(Tableau1[[#This Row],[Type de réponse]]='Paramètre (masquer)'!$A$10,Tableau1[[#This Row],[Nuit
ME/JE]],"")</f>
        <v/>
      </c>
      <c r="AH516" s="78" t="str">
        <f>IF(Tableau1[[#This Row],[Type de réponse]]='Paramètre (masquer)'!$A$10,Tableau1[[#This Row],[Nuit JE/VE]],"")</f>
        <v/>
      </c>
      <c r="AI516" s="78" t="str">
        <f>IF(Tableau1[[#This Row],[Type de réponse]]='Paramètre (masquer)'!$A$10,Tableau1[[#This Row],[Nuit
VE/SA]],"")</f>
        <v/>
      </c>
      <c r="AJ516" s="78" t="str">
        <f>IF(Tableau1[[#This Row],[Type de réponse]]='Paramètre (masquer)'!$A$10,Tableau1[[#This Row],[Nuit
SA/DI]],"")</f>
        <v/>
      </c>
      <c r="AK516" s="78" t="str">
        <f>IF(Tableau1[[#This Row],[Type de réponse]]='Paramètre (masquer)'!$A$10,Tableau1[[#This Row],[Nuit
DI/LU]],"")</f>
        <v/>
      </c>
      <c r="AL516" s="76" t="str">
        <f>IF(Tableau1[[#This Row],[Nuit
LU /MA]]="Oui",0,IF(Tableau1[[#This Row],[Nuit
LU /MA]]="Non",1,""))</f>
        <v/>
      </c>
      <c r="AM516" s="76" t="str">
        <f>IF(Tableau1[[#This Row],[Nuit
MA/ ME]]="Oui",0,IF(Tableau1[[#This Row],[Nuit
MA/ ME]]="Non",1,""))</f>
        <v/>
      </c>
      <c r="AN516" s="76" t="str">
        <f>IF(Tableau1[[#This Row],[Nuit
ME/ JE]]="Oui",0,IF(Tableau1[[#This Row],[Nuit
ME/ JE]]="Non",1,""))</f>
        <v/>
      </c>
      <c r="AO516" s="76" t="str">
        <f>IF(Tableau1[[#This Row],[Nuit JE/ VE]]="Oui",0,IF(Tableau1[[#This Row],[Nuit JE/ VE]]="Non",1,""))</f>
        <v/>
      </c>
      <c r="AP516" s="76" t="str">
        <f>IF(Tableau1[[#This Row],[Nuit
VE/ SA]]="Oui",0,IF(Tableau1[[#This Row],[Nuit
VE/ SA]]="Non",1,""))</f>
        <v/>
      </c>
      <c r="AQ516" s="76" t="str">
        <f>IF(Tableau1[[#This Row],[Nuit
SA/ DI]]="Oui",0,IF(Tableau1[[#This Row],[Nuit
SA/ DI]]="Non",1,""))</f>
        <v/>
      </c>
      <c r="AR516" s="76" t="str">
        <f>IF(Tableau1[[#This Row],[Nuit
DI/ LU]]="Oui",0,IF(Tableau1[[#This Row],[Nuit
DI/ LU]]="Non",1,""))</f>
        <v/>
      </c>
      <c r="AS516" s="76" t="str">
        <f>IF(Tableau1[[#This Row],[Type de réponse]]='Paramètre (masquer)'!$A$10,Tableau1[[#This Row],[FE]],"")</f>
        <v/>
      </c>
      <c r="AT516" s="76" t="str">
        <f>_xlfn.CONCAT(Tableau1[[#This Row],[LUN]:[DIM]])</f>
        <v/>
      </c>
      <c r="AU516" s="79"/>
      <c r="AV5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6" s="76" t="e">
        <f>Tableau1[[#This Row],[Nbre de nuits sur la période]]*Tableau1[[#This Row],[Nombre de train accédant / nuit *]]</f>
        <v>#VALUE!</v>
      </c>
      <c r="AY516" s="76" t="e">
        <f>Tableau1[[#This Row],[Uo voies - nuit]]*((59*400/1000)+5)</f>
        <v>#VALUE!</v>
      </c>
    </row>
    <row r="517" spans="1:51" ht="15.75">
      <c r="A517" s="51">
        <f t="shared" si="23"/>
        <v>504</v>
      </c>
      <c r="B517" s="85"/>
      <c r="C517" s="52" t="str">
        <f>IFERROR(VLOOKUP(Tableau1[[#This Row],[Site *
Un fichier Excel par DT]],Tableau7[[#All],[Nom de la gare]:[EIC]],5,FALSE),"")</f>
        <v/>
      </c>
      <c r="D517" s="77"/>
      <c r="E517" s="74"/>
      <c r="F517" s="74"/>
      <c r="G517" s="76"/>
      <c r="H517" s="72" t="str">
        <f>IF(Tableau1[[#This Row],[Régime d''utilisation (Quotidien ? Oui ou Non)]]="Oui","Oui","Non")</f>
        <v>Non</v>
      </c>
      <c r="I517" s="72" t="str">
        <f>IF(Tableau1[[#This Row],[Régime d''utilisation (Quotidien ? Oui ou Non)]]="Oui","Oui","Non")</f>
        <v>Non</v>
      </c>
      <c r="J517" s="72" t="str">
        <f>IF(Tableau1[[#This Row],[Régime d''utilisation (Quotidien ? Oui ou Non)]]="Oui","Oui","Non")</f>
        <v>Non</v>
      </c>
      <c r="K517" s="72" t="str">
        <f>IF(Tableau1[[#This Row],[Régime d''utilisation (Quotidien ? Oui ou Non)]]="Oui","Oui","Non")</f>
        <v>Non</v>
      </c>
      <c r="L517" s="72" t="str">
        <f>IF(Tableau1[[#This Row],[Régime d''utilisation (Quotidien ? Oui ou Non)]]="Oui","Oui","Non")</f>
        <v>Non</v>
      </c>
      <c r="M517" s="72" t="str">
        <f>IF(Tableau1[[#This Row],[Régime d''utilisation (Quotidien ? Oui ou Non)]]="Oui","Oui","Non")</f>
        <v>Non</v>
      </c>
      <c r="N517" s="72" t="str">
        <f>IF(Tableau1[[#This Row],[Régime d''utilisation (Quotidien ? Oui ou Non)]]="Oui","Oui","Non")</f>
        <v>Non</v>
      </c>
      <c r="O517" s="72" t="str">
        <f>IF(Tableau1[[#This Row],[Régime d''utilisation (Quotidien ? Oui ou Non)]]="Oui","Oui","Non")</f>
        <v>Non</v>
      </c>
      <c r="P517" s="76"/>
      <c r="Q517" s="76"/>
      <c r="R517" s="76"/>
      <c r="S517" s="52" t="str">
        <f t="shared" si="21"/>
        <v>Compris entre 00h00 et 5h00</v>
      </c>
      <c r="T517" s="76"/>
      <c r="U517" s="53" t="str">
        <f t="shared" si="22"/>
        <v>Voyageur</v>
      </c>
      <c r="V517" s="76"/>
      <c r="W517" s="76"/>
      <c r="X517" s="76"/>
      <c r="Y517" s="76"/>
      <c r="Z517" s="76"/>
      <c r="AA517" s="76"/>
      <c r="AB517" s="53">
        <f>400</f>
        <v>400</v>
      </c>
      <c r="AC517" s="78" t="str">
        <f>IF(Tableau1[[#This Row],[Type de réponse]]='Paramètre (masquer)'!$A$10,Tableau1[[#This Row],[Période de début *]],"")</f>
        <v/>
      </c>
      <c r="AD517" s="78" t="str">
        <f>IF(Tableau1[[#This Row],[Type de réponse]]='Paramètre (masquer)'!$A$10,Tableau1[[#This Row],[Période de fin *]],"")</f>
        <v/>
      </c>
      <c r="AE517" s="78" t="str">
        <f>IF(Tableau1[[#This Row],[Type de réponse]]='Paramètre (masquer)'!$A$10,Tableau1[[#This Row],[Nuit
LU/MA]],"")</f>
        <v/>
      </c>
      <c r="AF517" s="78" t="str">
        <f>IF(Tableau1[[#This Row],[Type de réponse]]='Paramètre (masquer)'!$A$10,Tableau1[[#This Row],[Nuit
MA/ME]],"")</f>
        <v/>
      </c>
      <c r="AG517" s="78" t="str">
        <f>IF(Tableau1[[#This Row],[Type de réponse]]='Paramètre (masquer)'!$A$10,Tableau1[[#This Row],[Nuit
ME/JE]],"")</f>
        <v/>
      </c>
      <c r="AH517" s="78" t="str">
        <f>IF(Tableau1[[#This Row],[Type de réponse]]='Paramètre (masquer)'!$A$10,Tableau1[[#This Row],[Nuit JE/VE]],"")</f>
        <v/>
      </c>
      <c r="AI517" s="78" t="str">
        <f>IF(Tableau1[[#This Row],[Type de réponse]]='Paramètre (masquer)'!$A$10,Tableau1[[#This Row],[Nuit
VE/SA]],"")</f>
        <v/>
      </c>
      <c r="AJ517" s="78" t="str">
        <f>IF(Tableau1[[#This Row],[Type de réponse]]='Paramètre (masquer)'!$A$10,Tableau1[[#This Row],[Nuit
SA/DI]],"")</f>
        <v/>
      </c>
      <c r="AK517" s="78" t="str">
        <f>IF(Tableau1[[#This Row],[Type de réponse]]='Paramètre (masquer)'!$A$10,Tableau1[[#This Row],[Nuit
DI/LU]],"")</f>
        <v/>
      </c>
      <c r="AL517" s="76" t="str">
        <f>IF(Tableau1[[#This Row],[Nuit
LU /MA]]="Oui",0,IF(Tableau1[[#This Row],[Nuit
LU /MA]]="Non",1,""))</f>
        <v/>
      </c>
      <c r="AM517" s="76" t="str">
        <f>IF(Tableau1[[#This Row],[Nuit
MA/ ME]]="Oui",0,IF(Tableau1[[#This Row],[Nuit
MA/ ME]]="Non",1,""))</f>
        <v/>
      </c>
      <c r="AN517" s="76" t="str">
        <f>IF(Tableau1[[#This Row],[Nuit
ME/ JE]]="Oui",0,IF(Tableau1[[#This Row],[Nuit
ME/ JE]]="Non",1,""))</f>
        <v/>
      </c>
      <c r="AO517" s="76" t="str">
        <f>IF(Tableau1[[#This Row],[Nuit JE/ VE]]="Oui",0,IF(Tableau1[[#This Row],[Nuit JE/ VE]]="Non",1,""))</f>
        <v/>
      </c>
      <c r="AP517" s="76" t="str">
        <f>IF(Tableau1[[#This Row],[Nuit
VE/ SA]]="Oui",0,IF(Tableau1[[#This Row],[Nuit
VE/ SA]]="Non",1,""))</f>
        <v/>
      </c>
      <c r="AQ517" s="76" t="str">
        <f>IF(Tableau1[[#This Row],[Nuit
SA/ DI]]="Oui",0,IF(Tableau1[[#This Row],[Nuit
SA/ DI]]="Non",1,""))</f>
        <v/>
      </c>
      <c r="AR517" s="76" t="str">
        <f>IF(Tableau1[[#This Row],[Nuit
DI/ LU]]="Oui",0,IF(Tableau1[[#This Row],[Nuit
DI/ LU]]="Non",1,""))</f>
        <v/>
      </c>
      <c r="AS517" s="76" t="str">
        <f>IF(Tableau1[[#This Row],[Type de réponse]]='Paramètre (masquer)'!$A$10,Tableau1[[#This Row],[FE]],"")</f>
        <v/>
      </c>
      <c r="AT517" s="76" t="str">
        <f>_xlfn.CONCAT(Tableau1[[#This Row],[LUN]:[DIM]])</f>
        <v/>
      </c>
      <c r="AU517" s="79"/>
      <c r="AV5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7" s="76" t="e">
        <f>Tableau1[[#This Row],[Nbre de nuits sur la période]]*Tableau1[[#This Row],[Nombre de train accédant / nuit *]]</f>
        <v>#VALUE!</v>
      </c>
      <c r="AY517" s="76" t="e">
        <f>Tableau1[[#This Row],[Uo voies - nuit]]*((59*400/1000)+5)</f>
        <v>#VALUE!</v>
      </c>
    </row>
    <row r="518" spans="1:51" ht="15.75">
      <c r="A518" s="51">
        <f t="shared" si="23"/>
        <v>505</v>
      </c>
      <c r="B518" s="85"/>
      <c r="C518" s="52" t="str">
        <f>IFERROR(VLOOKUP(Tableau1[[#This Row],[Site *
Un fichier Excel par DT]],Tableau7[[#All],[Nom de la gare]:[EIC]],5,FALSE),"")</f>
        <v/>
      </c>
      <c r="D518" s="77"/>
      <c r="E518" s="74"/>
      <c r="F518" s="74"/>
      <c r="G518" s="76"/>
      <c r="H518" s="72" t="str">
        <f>IF(Tableau1[[#This Row],[Régime d''utilisation (Quotidien ? Oui ou Non)]]="Oui","Oui","Non")</f>
        <v>Non</v>
      </c>
      <c r="I518" s="72" t="str">
        <f>IF(Tableau1[[#This Row],[Régime d''utilisation (Quotidien ? Oui ou Non)]]="Oui","Oui","Non")</f>
        <v>Non</v>
      </c>
      <c r="J518" s="72" t="str">
        <f>IF(Tableau1[[#This Row],[Régime d''utilisation (Quotidien ? Oui ou Non)]]="Oui","Oui","Non")</f>
        <v>Non</v>
      </c>
      <c r="K518" s="72" t="str">
        <f>IF(Tableau1[[#This Row],[Régime d''utilisation (Quotidien ? Oui ou Non)]]="Oui","Oui","Non")</f>
        <v>Non</v>
      </c>
      <c r="L518" s="72" t="str">
        <f>IF(Tableau1[[#This Row],[Régime d''utilisation (Quotidien ? Oui ou Non)]]="Oui","Oui","Non")</f>
        <v>Non</v>
      </c>
      <c r="M518" s="72" t="str">
        <f>IF(Tableau1[[#This Row],[Régime d''utilisation (Quotidien ? Oui ou Non)]]="Oui","Oui","Non")</f>
        <v>Non</v>
      </c>
      <c r="N518" s="72" t="str">
        <f>IF(Tableau1[[#This Row],[Régime d''utilisation (Quotidien ? Oui ou Non)]]="Oui","Oui","Non")</f>
        <v>Non</v>
      </c>
      <c r="O518" s="72" t="str">
        <f>IF(Tableau1[[#This Row],[Régime d''utilisation (Quotidien ? Oui ou Non)]]="Oui","Oui","Non")</f>
        <v>Non</v>
      </c>
      <c r="P518" s="76"/>
      <c r="Q518" s="76"/>
      <c r="R518" s="76"/>
      <c r="S518" s="52" t="str">
        <f t="shared" si="21"/>
        <v>Compris entre 00h00 et 5h00</v>
      </c>
      <c r="T518" s="76"/>
      <c r="U518" s="53" t="str">
        <f t="shared" si="22"/>
        <v>Voyageur</v>
      </c>
      <c r="V518" s="76"/>
      <c r="W518" s="76"/>
      <c r="X518" s="76"/>
      <c r="Y518" s="76"/>
      <c r="Z518" s="76"/>
      <c r="AA518" s="76"/>
      <c r="AB518" s="53">
        <f>400</f>
        <v>400</v>
      </c>
      <c r="AC518" s="78" t="str">
        <f>IF(Tableau1[[#This Row],[Type de réponse]]='Paramètre (masquer)'!$A$10,Tableau1[[#This Row],[Période de début *]],"")</f>
        <v/>
      </c>
      <c r="AD518" s="78" t="str">
        <f>IF(Tableau1[[#This Row],[Type de réponse]]='Paramètre (masquer)'!$A$10,Tableau1[[#This Row],[Période de fin *]],"")</f>
        <v/>
      </c>
      <c r="AE518" s="78" t="str">
        <f>IF(Tableau1[[#This Row],[Type de réponse]]='Paramètre (masquer)'!$A$10,Tableau1[[#This Row],[Nuit
LU/MA]],"")</f>
        <v/>
      </c>
      <c r="AF518" s="78" t="str">
        <f>IF(Tableau1[[#This Row],[Type de réponse]]='Paramètre (masquer)'!$A$10,Tableau1[[#This Row],[Nuit
MA/ME]],"")</f>
        <v/>
      </c>
      <c r="AG518" s="78" t="str">
        <f>IF(Tableau1[[#This Row],[Type de réponse]]='Paramètre (masquer)'!$A$10,Tableau1[[#This Row],[Nuit
ME/JE]],"")</f>
        <v/>
      </c>
      <c r="AH518" s="78" t="str">
        <f>IF(Tableau1[[#This Row],[Type de réponse]]='Paramètre (masquer)'!$A$10,Tableau1[[#This Row],[Nuit JE/VE]],"")</f>
        <v/>
      </c>
      <c r="AI518" s="78" t="str">
        <f>IF(Tableau1[[#This Row],[Type de réponse]]='Paramètre (masquer)'!$A$10,Tableau1[[#This Row],[Nuit
VE/SA]],"")</f>
        <v/>
      </c>
      <c r="AJ518" s="78" t="str">
        <f>IF(Tableau1[[#This Row],[Type de réponse]]='Paramètre (masquer)'!$A$10,Tableau1[[#This Row],[Nuit
SA/DI]],"")</f>
        <v/>
      </c>
      <c r="AK518" s="78" t="str">
        <f>IF(Tableau1[[#This Row],[Type de réponse]]='Paramètre (masquer)'!$A$10,Tableau1[[#This Row],[Nuit
DI/LU]],"")</f>
        <v/>
      </c>
      <c r="AL518" s="76" t="str">
        <f>IF(Tableau1[[#This Row],[Nuit
LU /MA]]="Oui",0,IF(Tableau1[[#This Row],[Nuit
LU /MA]]="Non",1,""))</f>
        <v/>
      </c>
      <c r="AM518" s="76" t="str">
        <f>IF(Tableau1[[#This Row],[Nuit
MA/ ME]]="Oui",0,IF(Tableau1[[#This Row],[Nuit
MA/ ME]]="Non",1,""))</f>
        <v/>
      </c>
      <c r="AN518" s="76" t="str">
        <f>IF(Tableau1[[#This Row],[Nuit
ME/ JE]]="Oui",0,IF(Tableau1[[#This Row],[Nuit
ME/ JE]]="Non",1,""))</f>
        <v/>
      </c>
      <c r="AO518" s="76" t="str">
        <f>IF(Tableau1[[#This Row],[Nuit JE/ VE]]="Oui",0,IF(Tableau1[[#This Row],[Nuit JE/ VE]]="Non",1,""))</f>
        <v/>
      </c>
      <c r="AP518" s="76" t="str">
        <f>IF(Tableau1[[#This Row],[Nuit
VE/ SA]]="Oui",0,IF(Tableau1[[#This Row],[Nuit
VE/ SA]]="Non",1,""))</f>
        <v/>
      </c>
      <c r="AQ518" s="76" t="str">
        <f>IF(Tableau1[[#This Row],[Nuit
SA/ DI]]="Oui",0,IF(Tableau1[[#This Row],[Nuit
SA/ DI]]="Non",1,""))</f>
        <v/>
      </c>
      <c r="AR518" s="76" t="str">
        <f>IF(Tableau1[[#This Row],[Nuit
DI/ LU]]="Oui",0,IF(Tableau1[[#This Row],[Nuit
DI/ LU]]="Non",1,""))</f>
        <v/>
      </c>
      <c r="AS518" s="76" t="str">
        <f>IF(Tableau1[[#This Row],[Type de réponse]]='Paramètre (masquer)'!$A$10,Tableau1[[#This Row],[FE]],"")</f>
        <v/>
      </c>
      <c r="AT518" s="76" t="str">
        <f>_xlfn.CONCAT(Tableau1[[#This Row],[LUN]:[DIM]])</f>
        <v/>
      </c>
      <c r="AU518" s="79"/>
      <c r="AV5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8" s="76" t="e">
        <f>Tableau1[[#This Row],[Nbre de nuits sur la période]]*Tableau1[[#This Row],[Nombre de train accédant / nuit *]]</f>
        <v>#VALUE!</v>
      </c>
      <c r="AY518" s="76" t="e">
        <f>Tableau1[[#This Row],[Uo voies - nuit]]*((59*400/1000)+5)</f>
        <v>#VALUE!</v>
      </c>
    </row>
    <row r="519" spans="1:51" ht="15.75">
      <c r="A519" s="51">
        <f t="shared" si="23"/>
        <v>506</v>
      </c>
      <c r="B519" s="85"/>
      <c r="C519" s="52" t="str">
        <f>IFERROR(VLOOKUP(Tableau1[[#This Row],[Site *
Un fichier Excel par DT]],Tableau7[[#All],[Nom de la gare]:[EIC]],5,FALSE),"")</f>
        <v/>
      </c>
      <c r="D519" s="77"/>
      <c r="E519" s="74"/>
      <c r="F519" s="74"/>
      <c r="G519" s="76"/>
      <c r="H519" s="72" t="str">
        <f>IF(Tableau1[[#This Row],[Régime d''utilisation (Quotidien ? Oui ou Non)]]="Oui","Oui","Non")</f>
        <v>Non</v>
      </c>
      <c r="I519" s="72" t="str">
        <f>IF(Tableau1[[#This Row],[Régime d''utilisation (Quotidien ? Oui ou Non)]]="Oui","Oui","Non")</f>
        <v>Non</v>
      </c>
      <c r="J519" s="72" t="str">
        <f>IF(Tableau1[[#This Row],[Régime d''utilisation (Quotidien ? Oui ou Non)]]="Oui","Oui","Non")</f>
        <v>Non</v>
      </c>
      <c r="K519" s="72" t="str">
        <f>IF(Tableau1[[#This Row],[Régime d''utilisation (Quotidien ? Oui ou Non)]]="Oui","Oui","Non")</f>
        <v>Non</v>
      </c>
      <c r="L519" s="72" t="str">
        <f>IF(Tableau1[[#This Row],[Régime d''utilisation (Quotidien ? Oui ou Non)]]="Oui","Oui","Non")</f>
        <v>Non</v>
      </c>
      <c r="M519" s="72" t="str">
        <f>IF(Tableau1[[#This Row],[Régime d''utilisation (Quotidien ? Oui ou Non)]]="Oui","Oui","Non")</f>
        <v>Non</v>
      </c>
      <c r="N519" s="72" t="str">
        <f>IF(Tableau1[[#This Row],[Régime d''utilisation (Quotidien ? Oui ou Non)]]="Oui","Oui","Non")</f>
        <v>Non</v>
      </c>
      <c r="O519" s="72" t="str">
        <f>IF(Tableau1[[#This Row],[Régime d''utilisation (Quotidien ? Oui ou Non)]]="Oui","Oui","Non")</f>
        <v>Non</v>
      </c>
      <c r="P519" s="76"/>
      <c r="Q519" s="76"/>
      <c r="R519" s="76"/>
      <c r="S519" s="52" t="str">
        <f t="shared" si="21"/>
        <v>Compris entre 00h00 et 5h00</v>
      </c>
      <c r="T519" s="76"/>
      <c r="U519" s="53" t="str">
        <f t="shared" si="22"/>
        <v>Voyageur</v>
      </c>
      <c r="V519" s="76"/>
      <c r="W519" s="76"/>
      <c r="X519" s="76"/>
      <c r="Y519" s="76"/>
      <c r="Z519" s="76"/>
      <c r="AA519" s="76"/>
      <c r="AB519" s="53">
        <f>400</f>
        <v>400</v>
      </c>
      <c r="AC519" s="78" t="str">
        <f>IF(Tableau1[[#This Row],[Type de réponse]]='Paramètre (masquer)'!$A$10,Tableau1[[#This Row],[Période de début *]],"")</f>
        <v/>
      </c>
      <c r="AD519" s="78" t="str">
        <f>IF(Tableau1[[#This Row],[Type de réponse]]='Paramètre (masquer)'!$A$10,Tableau1[[#This Row],[Période de fin *]],"")</f>
        <v/>
      </c>
      <c r="AE519" s="78" t="str">
        <f>IF(Tableau1[[#This Row],[Type de réponse]]='Paramètre (masquer)'!$A$10,Tableau1[[#This Row],[Nuit
LU/MA]],"")</f>
        <v/>
      </c>
      <c r="AF519" s="78" t="str">
        <f>IF(Tableau1[[#This Row],[Type de réponse]]='Paramètre (masquer)'!$A$10,Tableau1[[#This Row],[Nuit
MA/ME]],"")</f>
        <v/>
      </c>
      <c r="AG519" s="78" t="str">
        <f>IF(Tableau1[[#This Row],[Type de réponse]]='Paramètre (masquer)'!$A$10,Tableau1[[#This Row],[Nuit
ME/JE]],"")</f>
        <v/>
      </c>
      <c r="AH519" s="78" t="str">
        <f>IF(Tableau1[[#This Row],[Type de réponse]]='Paramètre (masquer)'!$A$10,Tableau1[[#This Row],[Nuit JE/VE]],"")</f>
        <v/>
      </c>
      <c r="AI519" s="78" t="str">
        <f>IF(Tableau1[[#This Row],[Type de réponse]]='Paramètre (masquer)'!$A$10,Tableau1[[#This Row],[Nuit
VE/SA]],"")</f>
        <v/>
      </c>
      <c r="AJ519" s="78" t="str">
        <f>IF(Tableau1[[#This Row],[Type de réponse]]='Paramètre (masquer)'!$A$10,Tableau1[[#This Row],[Nuit
SA/DI]],"")</f>
        <v/>
      </c>
      <c r="AK519" s="78" t="str">
        <f>IF(Tableau1[[#This Row],[Type de réponse]]='Paramètre (masquer)'!$A$10,Tableau1[[#This Row],[Nuit
DI/LU]],"")</f>
        <v/>
      </c>
      <c r="AL519" s="76" t="str">
        <f>IF(Tableau1[[#This Row],[Nuit
LU /MA]]="Oui",0,IF(Tableau1[[#This Row],[Nuit
LU /MA]]="Non",1,""))</f>
        <v/>
      </c>
      <c r="AM519" s="76" t="str">
        <f>IF(Tableau1[[#This Row],[Nuit
MA/ ME]]="Oui",0,IF(Tableau1[[#This Row],[Nuit
MA/ ME]]="Non",1,""))</f>
        <v/>
      </c>
      <c r="AN519" s="76" t="str">
        <f>IF(Tableau1[[#This Row],[Nuit
ME/ JE]]="Oui",0,IF(Tableau1[[#This Row],[Nuit
ME/ JE]]="Non",1,""))</f>
        <v/>
      </c>
      <c r="AO519" s="76" t="str">
        <f>IF(Tableau1[[#This Row],[Nuit JE/ VE]]="Oui",0,IF(Tableau1[[#This Row],[Nuit JE/ VE]]="Non",1,""))</f>
        <v/>
      </c>
      <c r="AP519" s="76" t="str">
        <f>IF(Tableau1[[#This Row],[Nuit
VE/ SA]]="Oui",0,IF(Tableau1[[#This Row],[Nuit
VE/ SA]]="Non",1,""))</f>
        <v/>
      </c>
      <c r="AQ519" s="76" t="str">
        <f>IF(Tableau1[[#This Row],[Nuit
SA/ DI]]="Oui",0,IF(Tableau1[[#This Row],[Nuit
SA/ DI]]="Non",1,""))</f>
        <v/>
      </c>
      <c r="AR519" s="76" t="str">
        <f>IF(Tableau1[[#This Row],[Nuit
DI/ LU]]="Oui",0,IF(Tableau1[[#This Row],[Nuit
DI/ LU]]="Non",1,""))</f>
        <v/>
      </c>
      <c r="AS519" s="76" t="str">
        <f>IF(Tableau1[[#This Row],[Type de réponse]]='Paramètre (masquer)'!$A$10,Tableau1[[#This Row],[FE]],"")</f>
        <v/>
      </c>
      <c r="AT519" s="76" t="str">
        <f>_xlfn.CONCAT(Tableau1[[#This Row],[LUN]:[DIM]])</f>
        <v/>
      </c>
      <c r="AU519" s="79"/>
      <c r="AV5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9" s="76" t="e">
        <f>Tableau1[[#This Row],[Nbre de nuits sur la période]]*Tableau1[[#This Row],[Nombre de train accédant / nuit *]]</f>
        <v>#VALUE!</v>
      </c>
      <c r="AY519" s="76" t="e">
        <f>Tableau1[[#This Row],[Uo voies - nuit]]*((59*400/1000)+5)</f>
        <v>#VALUE!</v>
      </c>
    </row>
    <row r="520" spans="1:51" ht="15.75">
      <c r="A520" s="51">
        <f t="shared" si="23"/>
        <v>507</v>
      </c>
      <c r="B520" s="85"/>
      <c r="C520" s="52" t="str">
        <f>IFERROR(VLOOKUP(Tableau1[[#This Row],[Site *
Un fichier Excel par DT]],Tableau7[[#All],[Nom de la gare]:[EIC]],5,FALSE),"")</f>
        <v/>
      </c>
      <c r="D520" s="77"/>
      <c r="E520" s="74"/>
      <c r="F520" s="74"/>
      <c r="G520" s="76"/>
      <c r="H520" s="72" t="str">
        <f>IF(Tableau1[[#This Row],[Régime d''utilisation (Quotidien ? Oui ou Non)]]="Oui","Oui","Non")</f>
        <v>Non</v>
      </c>
      <c r="I520" s="72" t="str">
        <f>IF(Tableau1[[#This Row],[Régime d''utilisation (Quotidien ? Oui ou Non)]]="Oui","Oui","Non")</f>
        <v>Non</v>
      </c>
      <c r="J520" s="72" t="str">
        <f>IF(Tableau1[[#This Row],[Régime d''utilisation (Quotidien ? Oui ou Non)]]="Oui","Oui","Non")</f>
        <v>Non</v>
      </c>
      <c r="K520" s="72" t="str">
        <f>IF(Tableau1[[#This Row],[Régime d''utilisation (Quotidien ? Oui ou Non)]]="Oui","Oui","Non")</f>
        <v>Non</v>
      </c>
      <c r="L520" s="72" t="str">
        <f>IF(Tableau1[[#This Row],[Régime d''utilisation (Quotidien ? Oui ou Non)]]="Oui","Oui","Non")</f>
        <v>Non</v>
      </c>
      <c r="M520" s="72" t="str">
        <f>IF(Tableau1[[#This Row],[Régime d''utilisation (Quotidien ? Oui ou Non)]]="Oui","Oui","Non")</f>
        <v>Non</v>
      </c>
      <c r="N520" s="72" t="str">
        <f>IF(Tableau1[[#This Row],[Régime d''utilisation (Quotidien ? Oui ou Non)]]="Oui","Oui","Non")</f>
        <v>Non</v>
      </c>
      <c r="O520" s="72" t="str">
        <f>IF(Tableau1[[#This Row],[Régime d''utilisation (Quotidien ? Oui ou Non)]]="Oui","Oui","Non")</f>
        <v>Non</v>
      </c>
      <c r="P520" s="76"/>
      <c r="Q520" s="76"/>
      <c r="R520" s="76"/>
      <c r="S520" s="52" t="str">
        <f t="shared" si="21"/>
        <v>Compris entre 00h00 et 5h00</v>
      </c>
      <c r="T520" s="76"/>
      <c r="U520" s="53" t="str">
        <f t="shared" si="22"/>
        <v>Voyageur</v>
      </c>
      <c r="V520" s="76"/>
      <c r="W520" s="76"/>
      <c r="X520" s="76"/>
      <c r="Y520" s="76"/>
      <c r="Z520" s="76"/>
      <c r="AA520" s="76"/>
      <c r="AB520" s="53">
        <f>400</f>
        <v>400</v>
      </c>
      <c r="AC520" s="78" t="str">
        <f>IF(Tableau1[[#This Row],[Type de réponse]]='Paramètre (masquer)'!$A$10,Tableau1[[#This Row],[Période de début *]],"")</f>
        <v/>
      </c>
      <c r="AD520" s="78" t="str">
        <f>IF(Tableau1[[#This Row],[Type de réponse]]='Paramètre (masquer)'!$A$10,Tableau1[[#This Row],[Période de fin *]],"")</f>
        <v/>
      </c>
      <c r="AE520" s="78" t="str">
        <f>IF(Tableau1[[#This Row],[Type de réponse]]='Paramètre (masquer)'!$A$10,Tableau1[[#This Row],[Nuit
LU/MA]],"")</f>
        <v/>
      </c>
      <c r="AF520" s="78" t="str">
        <f>IF(Tableau1[[#This Row],[Type de réponse]]='Paramètre (masquer)'!$A$10,Tableau1[[#This Row],[Nuit
MA/ME]],"")</f>
        <v/>
      </c>
      <c r="AG520" s="78" t="str">
        <f>IF(Tableau1[[#This Row],[Type de réponse]]='Paramètre (masquer)'!$A$10,Tableau1[[#This Row],[Nuit
ME/JE]],"")</f>
        <v/>
      </c>
      <c r="AH520" s="78" t="str">
        <f>IF(Tableau1[[#This Row],[Type de réponse]]='Paramètre (masquer)'!$A$10,Tableau1[[#This Row],[Nuit JE/VE]],"")</f>
        <v/>
      </c>
      <c r="AI520" s="78" t="str">
        <f>IF(Tableau1[[#This Row],[Type de réponse]]='Paramètre (masquer)'!$A$10,Tableau1[[#This Row],[Nuit
VE/SA]],"")</f>
        <v/>
      </c>
      <c r="AJ520" s="78" t="str">
        <f>IF(Tableau1[[#This Row],[Type de réponse]]='Paramètre (masquer)'!$A$10,Tableau1[[#This Row],[Nuit
SA/DI]],"")</f>
        <v/>
      </c>
      <c r="AK520" s="78" t="str">
        <f>IF(Tableau1[[#This Row],[Type de réponse]]='Paramètre (masquer)'!$A$10,Tableau1[[#This Row],[Nuit
DI/LU]],"")</f>
        <v/>
      </c>
      <c r="AL520" s="76" t="str">
        <f>IF(Tableau1[[#This Row],[Nuit
LU /MA]]="Oui",0,IF(Tableau1[[#This Row],[Nuit
LU /MA]]="Non",1,""))</f>
        <v/>
      </c>
      <c r="AM520" s="76" t="str">
        <f>IF(Tableau1[[#This Row],[Nuit
MA/ ME]]="Oui",0,IF(Tableau1[[#This Row],[Nuit
MA/ ME]]="Non",1,""))</f>
        <v/>
      </c>
      <c r="AN520" s="76" t="str">
        <f>IF(Tableau1[[#This Row],[Nuit
ME/ JE]]="Oui",0,IF(Tableau1[[#This Row],[Nuit
ME/ JE]]="Non",1,""))</f>
        <v/>
      </c>
      <c r="AO520" s="76" t="str">
        <f>IF(Tableau1[[#This Row],[Nuit JE/ VE]]="Oui",0,IF(Tableau1[[#This Row],[Nuit JE/ VE]]="Non",1,""))</f>
        <v/>
      </c>
      <c r="AP520" s="76" t="str">
        <f>IF(Tableau1[[#This Row],[Nuit
VE/ SA]]="Oui",0,IF(Tableau1[[#This Row],[Nuit
VE/ SA]]="Non",1,""))</f>
        <v/>
      </c>
      <c r="AQ520" s="76" t="str">
        <f>IF(Tableau1[[#This Row],[Nuit
SA/ DI]]="Oui",0,IF(Tableau1[[#This Row],[Nuit
SA/ DI]]="Non",1,""))</f>
        <v/>
      </c>
      <c r="AR520" s="76" t="str">
        <f>IF(Tableau1[[#This Row],[Nuit
DI/ LU]]="Oui",0,IF(Tableau1[[#This Row],[Nuit
DI/ LU]]="Non",1,""))</f>
        <v/>
      </c>
      <c r="AS520" s="76" t="str">
        <f>IF(Tableau1[[#This Row],[Type de réponse]]='Paramètre (masquer)'!$A$10,Tableau1[[#This Row],[FE]],"")</f>
        <v/>
      </c>
      <c r="AT520" s="76" t="str">
        <f>_xlfn.CONCAT(Tableau1[[#This Row],[LUN]:[DIM]])</f>
        <v/>
      </c>
      <c r="AU520" s="79"/>
      <c r="AV5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0" s="76" t="e">
        <f>Tableau1[[#This Row],[Nbre de nuits sur la période]]*Tableau1[[#This Row],[Nombre de train accédant / nuit *]]</f>
        <v>#VALUE!</v>
      </c>
      <c r="AY520" s="76" t="e">
        <f>Tableau1[[#This Row],[Uo voies - nuit]]*((59*400/1000)+5)</f>
        <v>#VALUE!</v>
      </c>
    </row>
    <row r="521" spans="1:51" ht="15.75">
      <c r="A521" s="51">
        <f t="shared" si="23"/>
        <v>508</v>
      </c>
      <c r="B521" s="85"/>
      <c r="C521" s="52" t="str">
        <f>IFERROR(VLOOKUP(Tableau1[[#This Row],[Site *
Un fichier Excel par DT]],Tableau7[[#All],[Nom de la gare]:[EIC]],5,FALSE),"")</f>
        <v/>
      </c>
      <c r="D521" s="77"/>
      <c r="E521" s="74"/>
      <c r="F521" s="74"/>
      <c r="G521" s="76"/>
      <c r="H521" s="72" t="str">
        <f>IF(Tableau1[[#This Row],[Régime d''utilisation (Quotidien ? Oui ou Non)]]="Oui","Oui","Non")</f>
        <v>Non</v>
      </c>
      <c r="I521" s="72" t="str">
        <f>IF(Tableau1[[#This Row],[Régime d''utilisation (Quotidien ? Oui ou Non)]]="Oui","Oui","Non")</f>
        <v>Non</v>
      </c>
      <c r="J521" s="72" t="str">
        <f>IF(Tableau1[[#This Row],[Régime d''utilisation (Quotidien ? Oui ou Non)]]="Oui","Oui","Non")</f>
        <v>Non</v>
      </c>
      <c r="K521" s="72" t="str">
        <f>IF(Tableau1[[#This Row],[Régime d''utilisation (Quotidien ? Oui ou Non)]]="Oui","Oui","Non")</f>
        <v>Non</v>
      </c>
      <c r="L521" s="72" t="str">
        <f>IF(Tableau1[[#This Row],[Régime d''utilisation (Quotidien ? Oui ou Non)]]="Oui","Oui","Non")</f>
        <v>Non</v>
      </c>
      <c r="M521" s="72" t="str">
        <f>IF(Tableau1[[#This Row],[Régime d''utilisation (Quotidien ? Oui ou Non)]]="Oui","Oui","Non")</f>
        <v>Non</v>
      </c>
      <c r="N521" s="72" t="str">
        <f>IF(Tableau1[[#This Row],[Régime d''utilisation (Quotidien ? Oui ou Non)]]="Oui","Oui","Non")</f>
        <v>Non</v>
      </c>
      <c r="O521" s="72" t="str">
        <f>IF(Tableau1[[#This Row],[Régime d''utilisation (Quotidien ? Oui ou Non)]]="Oui","Oui","Non")</f>
        <v>Non</v>
      </c>
      <c r="P521" s="76"/>
      <c r="Q521" s="76"/>
      <c r="R521" s="76"/>
      <c r="S521" s="52" t="str">
        <f t="shared" si="21"/>
        <v>Compris entre 00h00 et 5h00</v>
      </c>
      <c r="T521" s="76"/>
      <c r="U521" s="53" t="str">
        <f t="shared" si="22"/>
        <v>Voyageur</v>
      </c>
      <c r="V521" s="76"/>
      <c r="W521" s="76"/>
      <c r="X521" s="76"/>
      <c r="Y521" s="76"/>
      <c r="Z521" s="76"/>
      <c r="AA521" s="76"/>
      <c r="AB521" s="53">
        <f>400</f>
        <v>400</v>
      </c>
      <c r="AC521" s="78" t="str">
        <f>IF(Tableau1[[#This Row],[Type de réponse]]='Paramètre (masquer)'!$A$10,Tableau1[[#This Row],[Période de début *]],"")</f>
        <v/>
      </c>
      <c r="AD521" s="78" t="str">
        <f>IF(Tableau1[[#This Row],[Type de réponse]]='Paramètre (masquer)'!$A$10,Tableau1[[#This Row],[Période de fin *]],"")</f>
        <v/>
      </c>
      <c r="AE521" s="78" t="str">
        <f>IF(Tableau1[[#This Row],[Type de réponse]]='Paramètre (masquer)'!$A$10,Tableau1[[#This Row],[Nuit
LU/MA]],"")</f>
        <v/>
      </c>
      <c r="AF521" s="78" t="str">
        <f>IF(Tableau1[[#This Row],[Type de réponse]]='Paramètre (masquer)'!$A$10,Tableau1[[#This Row],[Nuit
MA/ME]],"")</f>
        <v/>
      </c>
      <c r="AG521" s="78" t="str">
        <f>IF(Tableau1[[#This Row],[Type de réponse]]='Paramètre (masquer)'!$A$10,Tableau1[[#This Row],[Nuit
ME/JE]],"")</f>
        <v/>
      </c>
      <c r="AH521" s="78" t="str">
        <f>IF(Tableau1[[#This Row],[Type de réponse]]='Paramètre (masquer)'!$A$10,Tableau1[[#This Row],[Nuit JE/VE]],"")</f>
        <v/>
      </c>
      <c r="AI521" s="78" t="str">
        <f>IF(Tableau1[[#This Row],[Type de réponse]]='Paramètre (masquer)'!$A$10,Tableau1[[#This Row],[Nuit
VE/SA]],"")</f>
        <v/>
      </c>
      <c r="AJ521" s="78" t="str">
        <f>IF(Tableau1[[#This Row],[Type de réponse]]='Paramètre (masquer)'!$A$10,Tableau1[[#This Row],[Nuit
SA/DI]],"")</f>
        <v/>
      </c>
      <c r="AK521" s="78" t="str">
        <f>IF(Tableau1[[#This Row],[Type de réponse]]='Paramètre (masquer)'!$A$10,Tableau1[[#This Row],[Nuit
DI/LU]],"")</f>
        <v/>
      </c>
      <c r="AL521" s="76" t="str">
        <f>IF(Tableau1[[#This Row],[Nuit
LU /MA]]="Oui",0,IF(Tableau1[[#This Row],[Nuit
LU /MA]]="Non",1,""))</f>
        <v/>
      </c>
      <c r="AM521" s="76" t="str">
        <f>IF(Tableau1[[#This Row],[Nuit
MA/ ME]]="Oui",0,IF(Tableau1[[#This Row],[Nuit
MA/ ME]]="Non",1,""))</f>
        <v/>
      </c>
      <c r="AN521" s="76" t="str">
        <f>IF(Tableau1[[#This Row],[Nuit
ME/ JE]]="Oui",0,IF(Tableau1[[#This Row],[Nuit
ME/ JE]]="Non",1,""))</f>
        <v/>
      </c>
      <c r="AO521" s="76" t="str">
        <f>IF(Tableau1[[#This Row],[Nuit JE/ VE]]="Oui",0,IF(Tableau1[[#This Row],[Nuit JE/ VE]]="Non",1,""))</f>
        <v/>
      </c>
      <c r="AP521" s="76" t="str">
        <f>IF(Tableau1[[#This Row],[Nuit
VE/ SA]]="Oui",0,IF(Tableau1[[#This Row],[Nuit
VE/ SA]]="Non",1,""))</f>
        <v/>
      </c>
      <c r="AQ521" s="76" t="str">
        <f>IF(Tableau1[[#This Row],[Nuit
SA/ DI]]="Oui",0,IF(Tableau1[[#This Row],[Nuit
SA/ DI]]="Non",1,""))</f>
        <v/>
      </c>
      <c r="AR521" s="76" t="str">
        <f>IF(Tableau1[[#This Row],[Nuit
DI/ LU]]="Oui",0,IF(Tableau1[[#This Row],[Nuit
DI/ LU]]="Non",1,""))</f>
        <v/>
      </c>
      <c r="AS521" s="76" t="str">
        <f>IF(Tableau1[[#This Row],[Type de réponse]]='Paramètre (masquer)'!$A$10,Tableau1[[#This Row],[FE]],"")</f>
        <v/>
      </c>
      <c r="AT521" s="76" t="str">
        <f>_xlfn.CONCAT(Tableau1[[#This Row],[LUN]:[DIM]])</f>
        <v/>
      </c>
      <c r="AU521" s="79"/>
      <c r="AV5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1" s="76" t="e">
        <f>Tableau1[[#This Row],[Nbre de nuits sur la période]]*Tableau1[[#This Row],[Nombre de train accédant / nuit *]]</f>
        <v>#VALUE!</v>
      </c>
      <c r="AY521" s="76" t="e">
        <f>Tableau1[[#This Row],[Uo voies - nuit]]*((59*400/1000)+5)</f>
        <v>#VALUE!</v>
      </c>
    </row>
    <row r="522" spans="1:51" ht="15.75">
      <c r="A522" s="51">
        <f t="shared" si="23"/>
        <v>509</v>
      </c>
      <c r="B522" s="85"/>
      <c r="C522" s="52" t="str">
        <f>IFERROR(VLOOKUP(Tableau1[[#This Row],[Site *
Un fichier Excel par DT]],Tableau7[[#All],[Nom de la gare]:[EIC]],5,FALSE),"")</f>
        <v/>
      </c>
      <c r="D522" s="77"/>
      <c r="E522" s="74"/>
      <c r="F522" s="74"/>
      <c r="G522" s="76"/>
      <c r="H522" s="72" t="str">
        <f>IF(Tableau1[[#This Row],[Régime d''utilisation (Quotidien ? Oui ou Non)]]="Oui","Oui","Non")</f>
        <v>Non</v>
      </c>
      <c r="I522" s="72" t="str">
        <f>IF(Tableau1[[#This Row],[Régime d''utilisation (Quotidien ? Oui ou Non)]]="Oui","Oui","Non")</f>
        <v>Non</v>
      </c>
      <c r="J522" s="72" t="str">
        <f>IF(Tableau1[[#This Row],[Régime d''utilisation (Quotidien ? Oui ou Non)]]="Oui","Oui","Non")</f>
        <v>Non</v>
      </c>
      <c r="K522" s="72" t="str">
        <f>IF(Tableau1[[#This Row],[Régime d''utilisation (Quotidien ? Oui ou Non)]]="Oui","Oui","Non")</f>
        <v>Non</v>
      </c>
      <c r="L522" s="72" t="str">
        <f>IF(Tableau1[[#This Row],[Régime d''utilisation (Quotidien ? Oui ou Non)]]="Oui","Oui","Non")</f>
        <v>Non</v>
      </c>
      <c r="M522" s="72" t="str">
        <f>IF(Tableau1[[#This Row],[Régime d''utilisation (Quotidien ? Oui ou Non)]]="Oui","Oui","Non")</f>
        <v>Non</v>
      </c>
      <c r="N522" s="72" t="str">
        <f>IF(Tableau1[[#This Row],[Régime d''utilisation (Quotidien ? Oui ou Non)]]="Oui","Oui","Non")</f>
        <v>Non</v>
      </c>
      <c r="O522" s="72" t="str">
        <f>IF(Tableau1[[#This Row],[Régime d''utilisation (Quotidien ? Oui ou Non)]]="Oui","Oui","Non")</f>
        <v>Non</v>
      </c>
      <c r="P522" s="76"/>
      <c r="Q522" s="76"/>
      <c r="R522" s="76"/>
      <c r="S522" s="52" t="str">
        <f t="shared" si="21"/>
        <v>Compris entre 00h00 et 5h00</v>
      </c>
      <c r="T522" s="76"/>
      <c r="U522" s="53" t="str">
        <f t="shared" si="22"/>
        <v>Voyageur</v>
      </c>
      <c r="V522" s="76"/>
      <c r="W522" s="76"/>
      <c r="X522" s="76"/>
      <c r="Y522" s="76"/>
      <c r="Z522" s="76"/>
      <c r="AA522" s="76"/>
      <c r="AB522" s="53">
        <f>400</f>
        <v>400</v>
      </c>
      <c r="AC522" s="78" t="str">
        <f>IF(Tableau1[[#This Row],[Type de réponse]]='Paramètre (masquer)'!$A$10,Tableau1[[#This Row],[Période de début *]],"")</f>
        <v/>
      </c>
      <c r="AD522" s="78" t="str">
        <f>IF(Tableau1[[#This Row],[Type de réponse]]='Paramètre (masquer)'!$A$10,Tableau1[[#This Row],[Période de fin *]],"")</f>
        <v/>
      </c>
      <c r="AE522" s="78" t="str">
        <f>IF(Tableau1[[#This Row],[Type de réponse]]='Paramètre (masquer)'!$A$10,Tableau1[[#This Row],[Nuit
LU/MA]],"")</f>
        <v/>
      </c>
      <c r="AF522" s="78" t="str">
        <f>IF(Tableau1[[#This Row],[Type de réponse]]='Paramètre (masquer)'!$A$10,Tableau1[[#This Row],[Nuit
MA/ME]],"")</f>
        <v/>
      </c>
      <c r="AG522" s="78" t="str">
        <f>IF(Tableau1[[#This Row],[Type de réponse]]='Paramètre (masquer)'!$A$10,Tableau1[[#This Row],[Nuit
ME/JE]],"")</f>
        <v/>
      </c>
      <c r="AH522" s="78" t="str">
        <f>IF(Tableau1[[#This Row],[Type de réponse]]='Paramètre (masquer)'!$A$10,Tableau1[[#This Row],[Nuit JE/VE]],"")</f>
        <v/>
      </c>
      <c r="AI522" s="78" t="str">
        <f>IF(Tableau1[[#This Row],[Type de réponse]]='Paramètre (masquer)'!$A$10,Tableau1[[#This Row],[Nuit
VE/SA]],"")</f>
        <v/>
      </c>
      <c r="AJ522" s="78" t="str">
        <f>IF(Tableau1[[#This Row],[Type de réponse]]='Paramètre (masquer)'!$A$10,Tableau1[[#This Row],[Nuit
SA/DI]],"")</f>
        <v/>
      </c>
      <c r="AK522" s="78" t="str">
        <f>IF(Tableau1[[#This Row],[Type de réponse]]='Paramètre (masquer)'!$A$10,Tableau1[[#This Row],[Nuit
DI/LU]],"")</f>
        <v/>
      </c>
      <c r="AL522" s="76" t="str">
        <f>IF(Tableau1[[#This Row],[Nuit
LU /MA]]="Oui",0,IF(Tableau1[[#This Row],[Nuit
LU /MA]]="Non",1,""))</f>
        <v/>
      </c>
      <c r="AM522" s="76" t="str">
        <f>IF(Tableau1[[#This Row],[Nuit
MA/ ME]]="Oui",0,IF(Tableau1[[#This Row],[Nuit
MA/ ME]]="Non",1,""))</f>
        <v/>
      </c>
      <c r="AN522" s="76" t="str">
        <f>IF(Tableau1[[#This Row],[Nuit
ME/ JE]]="Oui",0,IF(Tableau1[[#This Row],[Nuit
ME/ JE]]="Non",1,""))</f>
        <v/>
      </c>
      <c r="AO522" s="76" t="str">
        <f>IF(Tableau1[[#This Row],[Nuit JE/ VE]]="Oui",0,IF(Tableau1[[#This Row],[Nuit JE/ VE]]="Non",1,""))</f>
        <v/>
      </c>
      <c r="AP522" s="76" t="str">
        <f>IF(Tableau1[[#This Row],[Nuit
VE/ SA]]="Oui",0,IF(Tableau1[[#This Row],[Nuit
VE/ SA]]="Non",1,""))</f>
        <v/>
      </c>
      <c r="AQ522" s="76" t="str">
        <f>IF(Tableau1[[#This Row],[Nuit
SA/ DI]]="Oui",0,IF(Tableau1[[#This Row],[Nuit
SA/ DI]]="Non",1,""))</f>
        <v/>
      </c>
      <c r="AR522" s="76" t="str">
        <f>IF(Tableau1[[#This Row],[Nuit
DI/ LU]]="Oui",0,IF(Tableau1[[#This Row],[Nuit
DI/ LU]]="Non",1,""))</f>
        <v/>
      </c>
      <c r="AS522" s="76" t="str">
        <f>IF(Tableau1[[#This Row],[Type de réponse]]='Paramètre (masquer)'!$A$10,Tableau1[[#This Row],[FE]],"")</f>
        <v/>
      </c>
      <c r="AT522" s="76" t="str">
        <f>_xlfn.CONCAT(Tableau1[[#This Row],[LUN]:[DIM]])</f>
        <v/>
      </c>
      <c r="AU522" s="79"/>
      <c r="AV5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2" s="76" t="e">
        <f>Tableau1[[#This Row],[Nbre de nuits sur la période]]*Tableau1[[#This Row],[Nombre de train accédant / nuit *]]</f>
        <v>#VALUE!</v>
      </c>
      <c r="AY522" s="76" t="e">
        <f>Tableau1[[#This Row],[Uo voies - nuit]]*((59*400/1000)+5)</f>
        <v>#VALUE!</v>
      </c>
    </row>
    <row r="523" spans="1:51" ht="15.75">
      <c r="A523" s="51">
        <f t="shared" si="23"/>
        <v>510</v>
      </c>
      <c r="B523" s="85"/>
      <c r="C523" s="52" t="str">
        <f>IFERROR(VLOOKUP(Tableau1[[#This Row],[Site *
Un fichier Excel par DT]],Tableau7[[#All],[Nom de la gare]:[EIC]],5,FALSE),"")</f>
        <v/>
      </c>
      <c r="D523" s="77"/>
      <c r="E523" s="74"/>
      <c r="F523" s="74"/>
      <c r="G523" s="76"/>
      <c r="H523" s="72" t="str">
        <f>IF(Tableau1[[#This Row],[Régime d''utilisation (Quotidien ? Oui ou Non)]]="Oui","Oui","Non")</f>
        <v>Non</v>
      </c>
      <c r="I523" s="72" t="str">
        <f>IF(Tableau1[[#This Row],[Régime d''utilisation (Quotidien ? Oui ou Non)]]="Oui","Oui","Non")</f>
        <v>Non</v>
      </c>
      <c r="J523" s="72" t="str">
        <f>IF(Tableau1[[#This Row],[Régime d''utilisation (Quotidien ? Oui ou Non)]]="Oui","Oui","Non")</f>
        <v>Non</v>
      </c>
      <c r="K523" s="72" t="str">
        <f>IF(Tableau1[[#This Row],[Régime d''utilisation (Quotidien ? Oui ou Non)]]="Oui","Oui","Non")</f>
        <v>Non</v>
      </c>
      <c r="L523" s="72" t="str">
        <f>IF(Tableau1[[#This Row],[Régime d''utilisation (Quotidien ? Oui ou Non)]]="Oui","Oui","Non")</f>
        <v>Non</v>
      </c>
      <c r="M523" s="72" t="str">
        <f>IF(Tableau1[[#This Row],[Régime d''utilisation (Quotidien ? Oui ou Non)]]="Oui","Oui","Non")</f>
        <v>Non</v>
      </c>
      <c r="N523" s="72" t="str">
        <f>IF(Tableau1[[#This Row],[Régime d''utilisation (Quotidien ? Oui ou Non)]]="Oui","Oui","Non")</f>
        <v>Non</v>
      </c>
      <c r="O523" s="72" t="str">
        <f>IF(Tableau1[[#This Row],[Régime d''utilisation (Quotidien ? Oui ou Non)]]="Oui","Oui","Non")</f>
        <v>Non</v>
      </c>
      <c r="P523" s="76"/>
      <c r="Q523" s="76"/>
      <c r="R523" s="76"/>
      <c r="S523" s="52" t="str">
        <f t="shared" si="21"/>
        <v>Compris entre 00h00 et 5h00</v>
      </c>
      <c r="T523" s="76"/>
      <c r="U523" s="53" t="str">
        <f t="shared" si="22"/>
        <v>Voyageur</v>
      </c>
      <c r="V523" s="76"/>
      <c r="W523" s="76"/>
      <c r="X523" s="76"/>
      <c r="Y523" s="76"/>
      <c r="Z523" s="76"/>
      <c r="AA523" s="76"/>
      <c r="AB523" s="53">
        <f>400</f>
        <v>400</v>
      </c>
      <c r="AC523" s="78" t="str">
        <f>IF(Tableau1[[#This Row],[Type de réponse]]='Paramètre (masquer)'!$A$10,Tableau1[[#This Row],[Période de début *]],"")</f>
        <v/>
      </c>
      <c r="AD523" s="78" t="str">
        <f>IF(Tableau1[[#This Row],[Type de réponse]]='Paramètre (masquer)'!$A$10,Tableau1[[#This Row],[Période de fin *]],"")</f>
        <v/>
      </c>
      <c r="AE523" s="78" t="str">
        <f>IF(Tableau1[[#This Row],[Type de réponse]]='Paramètre (masquer)'!$A$10,Tableau1[[#This Row],[Nuit
LU/MA]],"")</f>
        <v/>
      </c>
      <c r="AF523" s="78" t="str">
        <f>IF(Tableau1[[#This Row],[Type de réponse]]='Paramètre (masquer)'!$A$10,Tableau1[[#This Row],[Nuit
MA/ME]],"")</f>
        <v/>
      </c>
      <c r="AG523" s="78" t="str">
        <f>IF(Tableau1[[#This Row],[Type de réponse]]='Paramètre (masquer)'!$A$10,Tableau1[[#This Row],[Nuit
ME/JE]],"")</f>
        <v/>
      </c>
      <c r="AH523" s="78" t="str">
        <f>IF(Tableau1[[#This Row],[Type de réponse]]='Paramètre (masquer)'!$A$10,Tableau1[[#This Row],[Nuit JE/VE]],"")</f>
        <v/>
      </c>
      <c r="AI523" s="78" t="str">
        <f>IF(Tableau1[[#This Row],[Type de réponse]]='Paramètre (masquer)'!$A$10,Tableau1[[#This Row],[Nuit
VE/SA]],"")</f>
        <v/>
      </c>
      <c r="AJ523" s="78" t="str">
        <f>IF(Tableau1[[#This Row],[Type de réponse]]='Paramètre (masquer)'!$A$10,Tableau1[[#This Row],[Nuit
SA/DI]],"")</f>
        <v/>
      </c>
      <c r="AK523" s="78" t="str">
        <f>IF(Tableau1[[#This Row],[Type de réponse]]='Paramètre (masquer)'!$A$10,Tableau1[[#This Row],[Nuit
DI/LU]],"")</f>
        <v/>
      </c>
      <c r="AL523" s="76" t="str">
        <f>IF(Tableau1[[#This Row],[Nuit
LU /MA]]="Oui",0,IF(Tableau1[[#This Row],[Nuit
LU /MA]]="Non",1,""))</f>
        <v/>
      </c>
      <c r="AM523" s="76" t="str">
        <f>IF(Tableau1[[#This Row],[Nuit
MA/ ME]]="Oui",0,IF(Tableau1[[#This Row],[Nuit
MA/ ME]]="Non",1,""))</f>
        <v/>
      </c>
      <c r="AN523" s="76" t="str">
        <f>IF(Tableau1[[#This Row],[Nuit
ME/ JE]]="Oui",0,IF(Tableau1[[#This Row],[Nuit
ME/ JE]]="Non",1,""))</f>
        <v/>
      </c>
      <c r="AO523" s="76" t="str">
        <f>IF(Tableau1[[#This Row],[Nuit JE/ VE]]="Oui",0,IF(Tableau1[[#This Row],[Nuit JE/ VE]]="Non",1,""))</f>
        <v/>
      </c>
      <c r="AP523" s="76" t="str">
        <f>IF(Tableau1[[#This Row],[Nuit
VE/ SA]]="Oui",0,IF(Tableau1[[#This Row],[Nuit
VE/ SA]]="Non",1,""))</f>
        <v/>
      </c>
      <c r="AQ523" s="76" t="str">
        <f>IF(Tableau1[[#This Row],[Nuit
SA/ DI]]="Oui",0,IF(Tableau1[[#This Row],[Nuit
SA/ DI]]="Non",1,""))</f>
        <v/>
      </c>
      <c r="AR523" s="76" t="str">
        <f>IF(Tableau1[[#This Row],[Nuit
DI/ LU]]="Oui",0,IF(Tableau1[[#This Row],[Nuit
DI/ LU]]="Non",1,""))</f>
        <v/>
      </c>
      <c r="AS523" s="76" t="str">
        <f>IF(Tableau1[[#This Row],[Type de réponse]]='Paramètre (masquer)'!$A$10,Tableau1[[#This Row],[FE]],"")</f>
        <v/>
      </c>
      <c r="AT523" s="76" t="str">
        <f>_xlfn.CONCAT(Tableau1[[#This Row],[LUN]:[DIM]])</f>
        <v/>
      </c>
      <c r="AU523" s="79"/>
      <c r="AV5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3" s="76" t="e">
        <f>Tableau1[[#This Row],[Nbre de nuits sur la période]]*Tableau1[[#This Row],[Nombre de train accédant / nuit *]]</f>
        <v>#VALUE!</v>
      </c>
      <c r="AY523" s="76" t="e">
        <f>Tableau1[[#This Row],[Uo voies - nuit]]*((59*400/1000)+5)</f>
        <v>#VALUE!</v>
      </c>
    </row>
    <row r="524" spans="1:51" ht="15.75">
      <c r="A524" s="51">
        <f t="shared" si="23"/>
        <v>511</v>
      </c>
      <c r="B524" s="85"/>
      <c r="C524" s="52" t="str">
        <f>IFERROR(VLOOKUP(Tableau1[[#This Row],[Site *
Un fichier Excel par DT]],Tableau7[[#All],[Nom de la gare]:[EIC]],5,FALSE),"")</f>
        <v/>
      </c>
      <c r="D524" s="77"/>
      <c r="E524" s="74"/>
      <c r="F524" s="74"/>
      <c r="G524" s="76"/>
      <c r="H524" s="72" t="str">
        <f>IF(Tableau1[[#This Row],[Régime d''utilisation (Quotidien ? Oui ou Non)]]="Oui","Oui","Non")</f>
        <v>Non</v>
      </c>
      <c r="I524" s="72" t="str">
        <f>IF(Tableau1[[#This Row],[Régime d''utilisation (Quotidien ? Oui ou Non)]]="Oui","Oui","Non")</f>
        <v>Non</v>
      </c>
      <c r="J524" s="72" t="str">
        <f>IF(Tableau1[[#This Row],[Régime d''utilisation (Quotidien ? Oui ou Non)]]="Oui","Oui","Non")</f>
        <v>Non</v>
      </c>
      <c r="K524" s="72" t="str">
        <f>IF(Tableau1[[#This Row],[Régime d''utilisation (Quotidien ? Oui ou Non)]]="Oui","Oui","Non")</f>
        <v>Non</v>
      </c>
      <c r="L524" s="72" t="str">
        <f>IF(Tableau1[[#This Row],[Régime d''utilisation (Quotidien ? Oui ou Non)]]="Oui","Oui","Non")</f>
        <v>Non</v>
      </c>
      <c r="M524" s="72" t="str">
        <f>IF(Tableau1[[#This Row],[Régime d''utilisation (Quotidien ? Oui ou Non)]]="Oui","Oui","Non")</f>
        <v>Non</v>
      </c>
      <c r="N524" s="72" t="str">
        <f>IF(Tableau1[[#This Row],[Régime d''utilisation (Quotidien ? Oui ou Non)]]="Oui","Oui","Non")</f>
        <v>Non</v>
      </c>
      <c r="O524" s="72" t="str">
        <f>IF(Tableau1[[#This Row],[Régime d''utilisation (Quotidien ? Oui ou Non)]]="Oui","Oui","Non")</f>
        <v>Non</v>
      </c>
      <c r="P524" s="76"/>
      <c r="Q524" s="76"/>
      <c r="R524" s="76"/>
      <c r="S524" s="52" t="str">
        <f t="shared" si="21"/>
        <v>Compris entre 00h00 et 5h00</v>
      </c>
      <c r="T524" s="76"/>
      <c r="U524" s="53" t="str">
        <f t="shared" si="22"/>
        <v>Voyageur</v>
      </c>
      <c r="V524" s="76"/>
      <c r="W524" s="76"/>
      <c r="X524" s="76"/>
      <c r="Y524" s="76"/>
      <c r="Z524" s="76"/>
      <c r="AA524" s="76"/>
      <c r="AB524" s="53">
        <f>400</f>
        <v>400</v>
      </c>
      <c r="AC524" s="78" t="str">
        <f>IF(Tableau1[[#This Row],[Type de réponse]]='Paramètre (masquer)'!$A$10,Tableau1[[#This Row],[Période de début *]],"")</f>
        <v/>
      </c>
      <c r="AD524" s="78" t="str">
        <f>IF(Tableau1[[#This Row],[Type de réponse]]='Paramètre (masquer)'!$A$10,Tableau1[[#This Row],[Période de fin *]],"")</f>
        <v/>
      </c>
      <c r="AE524" s="78" t="str">
        <f>IF(Tableau1[[#This Row],[Type de réponse]]='Paramètre (masquer)'!$A$10,Tableau1[[#This Row],[Nuit
LU/MA]],"")</f>
        <v/>
      </c>
      <c r="AF524" s="78" t="str">
        <f>IF(Tableau1[[#This Row],[Type de réponse]]='Paramètre (masquer)'!$A$10,Tableau1[[#This Row],[Nuit
MA/ME]],"")</f>
        <v/>
      </c>
      <c r="AG524" s="78" t="str">
        <f>IF(Tableau1[[#This Row],[Type de réponse]]='Paramètre (masquer)'!$A$10,Tableau1[[#This Row],[Nuit
ME/JE]],"")</f>
        <v/>
      </c>
      <c r="AH524" s="78" t="str">
        <f>IF(Tableau1[[#This Row],[Type de réponse]]='Paramètre (masquer)'!$A$10,Tableau1[[#This Row],[Nuit JE/VE]],"")</f>
        <v/>
      </c>
      <c r="AI524" s="78" t="str">
        <f>IF(Tableau1[[#This Row],[Type de réponse]]='Paramètre (masquer)'!$A$10,Tableau1[[#This Row],[Nuit
VE/SA]],"")</f>
        <v/>
      </c>
      <c r="AJ524" s="78" t="str">
        <f>IF(Tableau1[[#This Row],[Type de réponse]]='Paramètre (masquer)'!$A$10,Tableau1[[#This Row],[Nuit
SA/DI]],"")</f>
        <v/>
      </c>
      <c r="AK524" s="78" t="str">
        <f>IF(Tableau1[[#This Row],[Type de réponse]]='Paramètre (masquer)'!$A$10,Tableau1[[#This Row],[Nuit
DI/LU]],"")</f>
        <v/>
      </c>
      <c r="AL524" s="76" t="str">
        <f>IF(Tableau1[[#This Row],[Nuit
LU /MA]]="Oui",0,IF(Tableau1[[#This Row],[Nuit
LU /MA]]="Non",1,""))</f>
        <v/>
      </c>
      <c r="AM524" s="76" t="str">
        <f>IF(Tableau1[[#This Row],[Nuit
MA/ ME]]="Oui",0,IF(Tableau1[[#This Row],[Nuit
MA/ ME]]="Non",1,""))</f>
        <v/>
      </c>
      <c r="AN524" s="76" t="str">
        <f>IF(Tableau1[[#This Row],[Nuit
ME/ JE]]="Oui",0,IF(Tableau1[[#This Row],[Nuit
ME/ JE]]="Non",1,""))</f>
        <v/>
      </c>
      <c r="AO524" s="76" t="str">
        <f>IF(Tableau1[[#This Row],[Nuit JE/ VE]]="Oui",0,IF(Tableau1[[#This Row],[Nuit JE/ VE]]="Non",1,""))</f>
        <v/>
      </c>
      <c r="AP524" s="76" t="str">
        <f>IF(Tableau1[[#This Row],[Nuit
VE/ SA]]="Oui",0,IF(Tableau1[[#This Row],[Nuit
VE/ SA]]="Non",1,""))</f>
        <v/>
      </c>
      <c r="AQ524" s="76" t="str">
        <f>IF(Tableau1[[#This Row],[Nuit
SA/ DI]]="Oui",0,IF(Tableau1[[#This Row],[Nuit
SA/ DI]]="Non",1,""))</f>
        <v/>
      </c>
      <c r="AR524" s="76" t="str">
        <f>IF(Tableau1[[#This Row],[Nuit
DI/ LU]]="Oui",0,IF(Tableau1[[#This Row],[Nuit
DI/ LU]]="Non",1,""))</f>
        <v/>
      </c>
      <c r="AS524" s="76" t="str">
        <f>IF(Tableau1[[#This Row],[Type de réponse]]='Paramètre (masquer)'!$A$10,Tableau1[[#This Row],[FE]],"")</f>
        <v/>
      </c>
      <c r="AT524" s="76" t="str">
        <f>_xlfn.CONCAT(Tableau1[[#This Row],[LUN]:[DIM]])</f>
        <v/>
      </c>
      <c r="AU524" s="79"/>
      <c r="AV5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4" s="76" t="e">
        <f>Tableau1[[#This Row],[Nbre de nuits sur la période]]*Tableau1[[#This Row],[Nombre de train accédant / nuit *]]</f>
        <v>#VALUE!</v>
      </c>
      <c r="AY524" s="76" t="e">
        <f>Tableau1[[#This Row],[Uo voies - nuit]]*((59*400/1000)+5)</f>
        <v>#VALUE!</v>
      </c>
    </row>
    <row r="525" spans="1:51" ht="15.75">
      <c r="A525" s="51">
        <f t="shared" si="23"/>
        <v>512</v>
      </c>
      <c r="B525" s="85"/>
      <c r="C525" s="52" t="str">
        <f>IFERROR(VLOOKUP(Tableau1[[#This Row],[Site *
Un fichier Excel par DT]],Tableau7[[#All],[Nom de la gare]:[EIC]],5,FALSE),"")</f>
        <v/>
      </c>
      <c r="D525" s="77"/>
      <c r="E525" s="74"/>
      <c r="F525" s="74"/>
      <c r="G525" s="76"/>
      <c r="H525" s="72" t="str">
        <f>IF(Tableau1[[#This Row],[Régime d''utilisation (Quotidien ? Oui ou Non)]]="Oui","Oui","Non")</f>
        <v>Non</v>
      </c>
      <c r="I525" s="72" t="str">
        <f>IF(Tableau1[[#This Row],[Régime d''utilisation (Quotidien ? Oui ou Non)]]="Oui","Oui","Non")</f>
        <v>Non</v>
      </c>
      <c r="J525" s="72" t="str">
        <f>IF(Tableau1[[#This Row],[Régime d''utilisation (Quotidien ? Oui ou Non)]]="Oui","Oui","Non")</f>
        <v>Non</v>
      </c>
      <c r="K525" s="72" t="str">
        <f>IF(Tableau1[[#This Row],[Régime d''utilisation (Quotidien ? Oui ou Non)]]="Oui","Oui","Non")</f>
        <v>Non</v>
      </c>
      <c r="L525" s="72" t="str">
        <f>IF(Tableau1[[#This Row],[Régime d''utilisation (Quotidien ? Oui ou Non)]]="Oui","Oui","Non")</f>
        <v>Non</v>
      </c>
      <c r="M525" s="72" t="str">
        <f>IF(Tableau1[[#This Row],[Régime d''utilisation (Quotidien ? Oui ou Non)]]="Oui","Oui","Non")</f>
        <v>Non</v>
      </c>
      <c r="N525" s="72" t="str">
        <f>IF(Tableau1[[#This Row],[Régime d''utilisation (Quotidien ? Oui ou Non)]]="Oui","Oui","Non")</f>
        <v>Non</v>
      </c>
      <c r="O525" s="72" t="str">
        <f>IF(Tableau1[[#This Row],[Régime d''utilisation (Quotidien ? Oui ou Non)]]="Oui","Oui","Non")</f>
        <v>Non</v>
      </c>
      <c r="P525" s="76"/>
      <c r="Q525" s="76"/>
      <c r="R525" s="76"/>
      <c r="S525" s="52" t="str">
        <f t="shared" si="21"/>
        <v>Compris entre 00h00 et 5h00</v>
      </c>
      <c r="T525" s="76"/>
      <c r="U525" s="53" t="str">
        <f t="shared" si="22"/>
        <v>Voyageur</v>
      </c>
      <c r="V525" s="76"/>
      <c r="W525" s="76"/>
      <c r="X525" s="76"/>
      <c r="Y525" s="76"/>
      <c r="Z525" s="76"/>
      <c r="AA525" s="76"/>
      <c r="AB525" s="53">
        <f>400</f>
        <v>400</v>
      </c>
      <c r="AC525" s="78" t="str">
        <f>IF(Tableau1[[#This Row],[Type de réponse]]='Paramètre (masquer)'!$A$10,Tableau1[[#This Row],[Période de début *]],"")</f>
        <v/>
      </c>
      <c r="AD525" s="78" t="str">
        <f>IF(Tableau1[[#This Row],[Type de réponse]]='Paramètre (masquer)'!$A$10,Tableau1[[#This Row],[Période de fin *]],"")</f>
        <v/>
      </c>
      <c r="AE525" s="78" t="str">
        <f>IF(Tableau1[[#This Row],[Type de réponse]]='Paramètre (masquer)'!$A$10,Tableau1[[#This Row],[Nuit
LU/MA]],"")</f>
        <v/>
      </c>
      <c r="AF525" s="78" t="str">
        <f>IF(Tableau1[[#This Row],[Type de réponse]]='Paramètre (masquer)'!$A$10,Tableau1[[#This Row],[Nuit
MA/ME]],"")</f>
        <v/>
      </c>
      <c r="AG525" s="78" t="str">
        <f>IF(Tableau1[[#This Row],[Type de réponse]]='Paramètre (masquer)'!$A$10,Tableau1[[#This Row],[Nuit
ME/JE]],"")</f>
        <v/>
      </c>
      <c r="AH525" s="78" t="str">
        <f>IF(Tableau1[[#This Row],[Type de réponse]]='Paramètre (masquer)'!$A$10,Tableau1[[#This Row],[Nuit JE/VE]],"")</f>
        <v/>
      </c>
      <c r="AI525" s="78" t="str">
        <f>IF(Tableau1[[#This Row],[Type de réponse]]='Paramètre (masquer)'!$A$10,Tableau1[[#This Row],[Nuit
VE/SA]],"")</f>
        <v/>
      </c>
      <c r="AJ525" s="78" t="str">
        <f>IF(Tableau1[[#This Row],[Type de réponse]]='Paramètre (masquer)'!$A$10,Tableau1[[#This Row],[Nuit
SA/DI]],"")</f>
        <v/>
      </c>
      <c r="AK525" s="78" t="str">
        <f>IF(Tableau1[[#This Row],[Type de réponse]]='Paramètre (masquer)'!$A$10,Tableau1[[#This Row],[Nuit
DI/LU]],"")</f>
        <v/>
      </c>
      <c r="AL525" s="76" t="str">
        <f>IF(Tableau1[[#This Row],[Nuit
LU /MA]]="Oui",0,IF(Tableau1[[#This Row],[Nuit
LU /MA]]="Non",1,""))</f>
        <v/>
      </c>
      <c r="AM525" s="76" t="str">
        <f>IF(Tableau1[[#This Row],[Nuit
MA/ ME]]="Oui",0,IF(Tableau1[[#This Row],[Nuit
MA/ ME]]="Non",1,""))</f>
        <v/>
      </c>
      <c r="AN525" s="76" t="str">
        <f>IF(Tableau1[[#This Row],[Nuit
ME/ JE]]="Oui",0,IF(Tableau1[[#This Row],[Nuit
ME/ JE]]="Non",1,""))</f>
        <v/>
      </c>
      <c r="AO525" s="76" t="str">
        <f>IF(Tableau1[[#This Row],[Nuit JE/ VE]]="Oui",0,IF(Tableau1[[#This Row],[Nuit JE/ VE]]="Non",1,""))</f>
        <v/>
      </c>
      <c r="AP525" s="76" t="str">
        <f>IF(Tableau1[[#This Row],[Nuit
VE/ SA]]="Oui",0,IF(Tableau1[[#This Row],[Nuit
VE/ SA]]="Non",1,""))</f>
        <v/>
      </c>
      <c r="AQ525" s="76" t="str">
        <f>IF(Tableau1[[#This Row],[Nuit
SA/ DI]]="Oui",0,IF(Tableau1[[#This Row],[Nuit
SA/ DI]]="Non",1,""))</f>
        <v/>
      </c>
      <c r="AR525" s="76" t="str">
        <f>IF(Tableau1[[#This Row],[Nuit
DI/ LU]]="Oui",0,IF(Tableau1[[#This Row],[Nuit
DI/ LU]]="Non",1,""))</f>
        <v/>
      </c>
      <c r="AS525" s="76" t="str">
        <f>IF(Tableau1[[#This Row],[Type de réponse]]='Paramètre (masquer)'!$A$10,Tableau1[[#This Row],[FE]],"")</f>
        <v/>
      </c>
      <c r="AT525" s="76" t="str">
        <f>_xlfn.CONCAT(Tableau1[[#This Row],[LUN]:[DIM]])</f>
        <v/>
      </c>
      <c r="AU525" s="79"/>
      <c r="AV5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5" s="76" t="e">
        <f>Tableau1[[#This Row],[Nbre de nuits sur la période]]*Tableau1[[#This Row],[Nombre de train accédant / nuit *]]</f>
        <v>#VALUE!</v>
      </c>
      <c r="AY525" s="76" t="e">
        <f>Tableau1[[#This Row],[Uo voies - nuit]]*((59*400/1000)+5)</f>
        <v>#VALUE!</v>
      </c>
    </row>
    <row r="526" spans="1:51" ht="15.75">
      <c r="A526" s="51">
        <f t="shared" si="23"/>
        <v>513</v>
      </c>
      <c r="B526" s="85"/>
      <c r="C526" s="52" t="str">
        <f>IFERROR(VLOOKUP(Tableau1[[#This Row],[Site *
Un fichier Excel par DT]],Tableau7[[#All],[Nom de la gare]:[EIC]],5,FALSE),"")</f>
        <v/>
      </c>
      <c r="D526" s="77"/>
      <c r="E526" s="74"/>
      <c r="F526" s="74"/>
      <c r="G526" s="76"/>
      <c r="H526" s="72" t="str">
        <f>IF(Tableau1[[#This Row],[Régime d''utilisation (Quotidien ? Oui ou Non)]]="Oui","Oui","Non")</f>
        <v>Non</v>
      </c>
      <c r="I526" s="72" t="str">
        <f>IF(Tableau1[[#This Row],[Régime d''utilisation (Quotidien ? Oui ou Non)]]="Oui","Oui","Non")</f>
        <v>Non</v>
      </c>
      <c r="J526" s="72" t="str">
        <f>IF(Tableau1[[#This Row],[Régime d''utilisation (Quotidien ? Oui ou Non)]]="Oui","Oui","Non")</f>
        <v>Non</v>
      </c>
      <c r="K526" s="72" t="str">
        <f>IF(Tableau1[[#This Row],[Régime d''utilisation (Quotidien ? Oui ou Non)]]="Oui","Oui","Non")</f>
        <v>Non</v>
      </c>
      <c r="L526" s="72" t="str">
        <f>IF(Tableau1[[#This Row],[Régime d''utilisation (Quotidien ? Oui ou Non)]]="Oui","Oui","Non")</f>
        <v>Non</v>
      </c>
      <c r="M526" s="72" t="str">
        <f>IF(Tableau1[[#This Row],[Régime d''utilisation (Quotidien ? Oui ou Non)]]="Oui","Oui","Non")</f>
        <v>Non</v>
      </c>
      <c r="N526" s="72" t="str">
        <f>IF(Tableau1[[#This Row],[Régime d''utilisation (Quotidien ? Oui ou Non)]]="Oui","Oui","Non")</f>
        <v>Non</v>
      </c>
      <c r="O526" s="72" t="str">
        <f>IF(Tableau1[[#This Row],[Régime d''utilisation (Quotidien ? Oui ou Non)]]="Oui","Oui","Non")</f>
        <v>Non</v>
      </c>
      <c r="P526" s="76"/>
      <c r="Q526" s="76"/>
      <c r="R526" s="76"/>
      <c r="S526" s="52" t="str">
        <f t="shared" ref="S526:S589" si="24">"Compris entre 00h00 et 5h00"</f>
        <v>Compris entre 00h00 et 5h00</v>
      </c>
      <c r="T526" s="76"/>
      <c r="U526" s="53" t="str">
        <f t="shared" ref="U526:U589" si="25">"Voyageur"</f>
        <v>Voyageur</v>
      </c>
      <c r="V526" s="76"/>
      <c r="W526" s="76"/>
      <c r="X526" s="76"/>
      <c r="Y526" s="76"/>
      <c r="Z526" s="76"/>
      <c r="AA526" s="76"/>
      <c r="AB526" s="53">
        <f>400</f>
        <v>400</v>
      </c>
      <c r="AC526" s="78" t="str">
        <f>IF(Tableau1[[#This Row],[Type de réponse]]='Paramètre (masquer)'!$A$10,Tableau1[[#This Row],[Période de début *]],"")</f>
        <v/>
      </c>
      <c r="AD526" s="78" t="str">
        <f>IF(Tableau1[[#This Row],[Type de réponse]]='Paramètre (masquer)'!$A$10,Tableau1[[#This Row],[Période de fin *]],"")</f>
        <v/>
      </c>
      <c r="AE526" s="78" t="str">
        <f>IF(Tableau1[[#This Row],[Type de réponse]]='Paramètre (masquer)'!$A$10,Tableau1[[#This Row],[Nuit
LU/MA]],"")</f>
        <v/>
      </c>
      <c r="AF526" s="78" t="str">
        <f>IF(Tableau1[[#This Row],[Type de réponse]]='Paramètre (masquer)'!$A$10,Tableau1[[#This Row],[Nuit
MA/ME]],"")</f>
        <v/>
      </c>
      <c r="AG526" s="78" t="str">
        <f>IF(Tableau1[[#This Row],[Type de réponse]]='Paramètre (masquer)'!$A$10,Tableau1[[#This Row],[Nuit
ME/JE]],"")</f>
        <v/>
      </c>
      <c r="AH526" s="78" t="str">
        <f>IF(Tableau1[[#This Row],[Type de réponse]]='Paramètre (masquer)'!$A$10,Tableau1[[#This Row],[Nuit JE/VE]],"")</f>
        <v/>
      </c>
      <c r="AI526" s="78" t="str">
        <f>IF(Tableau1[[#This Row],[Type de réponse]]='Paramètre (masquer)'!$A$10,Tableau1[[#This Row],[Nuit
VE/SA]],"")</f>
        <v/>
      </c>
      <c r="AJ526" s="78" t="str">
        <f>IF(Tableau1[[#This Row],[Type de réponse]]='Paramètre (masquer)'!$A$10,Tableau1[[#This Row],[Nuit
SA/DI]],"")</f>
        <v/>
      </c>
      <c r="AK526" s="78" t="str">
        <f>IF(Tableau1[[#This Row],[Type de réponse]]='Paramètre (masquer)'!$A$10,Tableau1[[#This Row],[Nuit
DI/LU]],"")</f>
        <v/>
      </c>
      <c r="AL526" s="76" t="str">
        <f>IF(Tableau1[[#This Row],[Nuit
LU /MA]]="Oui",0,IF(Tableau1[[#This Row],[Nuit
LU /MA]]="Non",1,""))</f>
        <v/>
      </c>
      <c r="AM526" s="76" t="str">
        <f>IF(Tableau1[[#This Row],[Nuit
MA/ ME]]="Oui",0,IF(Tableau1[[#This Row],[Nuit
MA/ ME]]="Non",1,""))</f>
        <v/>
      </c>
      <c r="AN526" s="76" t="str">
        <f>IF(Tableau1[[#This Row],[Nuit
ME/ JE]]="Oui",0,IF(Tableau1[[#This Row],[Nuit
ME/ JE]]="Non",1,""))</f>
        <v/>
      </c>
      <c r="AO526" s="76" t="str">
        <f>IF(Tableau1[[#This Row],[Nuit JE/ VE]]="Oui",0,IF(Tableau1[[#This Row],[Nuit JE/ VE]]="Non",1,""))</f>
        <v/>
      </c>
      <c r="AP526" s="76" t="str">
        <f>IF(Tableau1[[#This Row],[Nuit
VE/ SA]]="Oui",0,IF(Tableau1[[#This Row],[Nuit
VE/ SA]]="Non",1,""))</f>
        <v/>
      </c>
      <c r="AQ526" s="76" t="str">
        <f>IF(Tableau1[[#This Row],[Nuit
SA/ DI]]="Oui",0,IF(Tableau1[[#This Row],[Nuit
SA/ DI]]="Non",1,""))</f>
        <v/>
      </c>
      <c r="AR526" s="76" t="str">
        <f>IF(Tableau1[[#This Row],[Nuit
DI/ LU]]="Oui",0,IF(Tableau1[[#This Row],[Nuit
DI/ LU]]="Non",1,""))</f>
        <v/>
      </c>
      <c r="AS526" s="76" t="str">
        <f>IF(Tableau1[[#This Row],[Type de réponse]]='Paramètre (masquer)'!$A$10,Tableau1[[#This Row],[FE]],"")</f>
        <v/>
      </c>
      <c r="AT526" s="76" t="str">
        <f>_xlfn.CONCAT(Tableau1[[#This Row],[LUN]:[DIM]])</f>
        <v/>
      </c>
      <c r="AU526" s="79"/>
      <c r="AV5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6" s="76" t="e">
        <f>Tableau1[[#This Row],[Nbre de nuits sur la période]]*Tableau1[[#This Row],[Nombre de train accédant / nuit *]]</f>
        <v>#VALUE!</v>
      </c>
      <c r="AY526" s="76" t="e">
        <f>Tableau1[[#This Row],[Uo voies - nuit]]*((59*400/1000)+5)</f>
        <v>#VALUE!</v>
      </c>
    </row>
    <row r="527" spans="1:51" ht="15.75">
      <c r="A527" s="51">
        <f t="shared" ref="A527:A590" si="26">1+A526</f>
        <v>514</v>
      </c>
      <c r="B527" s="85"/>
      <c r="C527" s="52" t="str">
        <f>IFERROR(VLOOKUP(Tableau1[[#This Row],[Site *
Un fichier Excel par DT]],Tableau7[[#All],[Nom de la gare]:[EIC]],5,FALSE),"")</f>
        <v/>
      </c>
      <c r="D527" s="77"/>
      <c r="E527" s="74"/>
      <c r="F527" s="74"/>
      <c r="G527" s="76"/>
      <c r="H527" s="72" t="str">
        <f>IF(Tableau1[[#This Row],[Régime d''utilisation (Quotidien ? Oui ou Non)]]="Oui","Oui","Non")</f>
        <v>Non</v>
      </c>
      <c r="I527" s="72" t="str">
        <f>IF(Tableau1[[#This Row],[Régime d''utilisation (Quotidien ? Oui ou Non)]]="Oui","Oui","Non")</f>
        <v>Non</v>
      </c>
      <c r="J527" s="72" t="str">
        <f>IF(Tableau1[[#This Row],[Régime d''utilisation (Quotidien ? Oui ou Non)]]="Oui","Oui","Non")</f>
        <v>Non</v>
      </c>
      <c r="K527" s="72" t="str">
        <f>IF(Tableau1[[#This Row],[Régime d''utilisation (Quotidien ? Oui ou Non)]]="Oui","Oui","Non")</f>
        <v>Non</v>
      </c>
      <c r="L527" s="72" t="str">
        <f>IF(Tableau1[[#This Row],[Régime d''utilisation (Quotidien ? Oui ou Non)]]="Oui","Oui","Non")</f>
        <v>Non</v>
      </c>
      <c r="M527" s="72" t="str">
        <f>IF(Tableau1[[#This Row],[Régime d''utilisation (Quotidien ? Oui ou Non)]]="Oui","Oui","Non")</f>
        <v>Non</v>
      </c>
      <c r="N527" s="72" t="str">
        <f>IF(Tableau1[[#This Row],[Régime d''utilisation (Quotidien ? Oui ou Non)]]="Oui","Oui","Non")</f>
        <v>Non</v>
      </c>
      <c r="O527" s="72" t="str">
        <f>IF(Tableau1[[#This Row],[Régime d''utilisation (Quotidien ? Oui ou Non)]]="Oui","Oui","Non")</f>
        <v>Non</v>
      </c>
      <c r="P527" s="76"/>
      <c r="Q527" s="76"/>
      <c r="R527" s="76"/>
      <c r="S527" s="52" t="str">
        <f t="shared" si="24"/>
        <v>Compris entre 00h00 et 5h00</v>
      </c>
      <c r="T527" s="76"/>
      <c r="U527" s="53" t="str">
        <f t="shared" si="25"/>
        <v>Voyageur</v>
      </c>
      <c r="V527" s="76"/>
      <c r="W527" s="76"/>
      <c r="X527" s="76"/>
      <c r="Y527" s="76"/>
      <c r="Z527" s="76"/>
      <c r="AA527" s="76"/>
      <c r="AB527" s="53">
        <f>400</f>
        <v>400</v>
      </c>
      <c r="AC527" s="78" t="str">
        <f>IF(Tableau1[[#This Row],[Type de réponse]]='Paramètre (masquer)'!$A$10,Tableau1[[#This Row],[Période de début *]],"")</f>
        <v/>
      </c>
      <c r="AD527" s="78" t="str">
        <f>IF(Tableau1[[#This Row],[Type de réponse]]='Paramètre (masquer)'!$A$10,Tableau1[[#This Row],[Période de fin *]],"")</f>
        <v/>
      </c>
      <c r="AE527" s="78" t="str">
        <f>IF(Tableau1[[#This Row],[Type de réponse]]='Paramètre (masquer)'!$A$10,Tableau1[[#This Row],[Nuit
LU/MA]],"")</f>
        <v/>
      </c>
      <c r="AF527" s="78" t="str">
        <f>IF(Tableau1[[#This Row],[Type de réponse]]='Paramètre (masquer)'!$A$10,Tableau1[[#This Row],[Nuit
MA/ME]],"")</f>
        <v/>
      </c>
      <c r="AG527" s="78" t="str">
        <f>IF(Tableau1[[#This Row],[Type de réponse]]='Paramètre (masquer)'!$A$10,Tableau1[[#This Row],[Nuit
ME/JE]],"")</f>
        <v/>
      </c>
      <c r="AH527" s="78" t="str">
        <f>IF(Tableau1[[#This Row],[Type de réponse]]='Paramètre (masquer)'!$A$10,Tableau1[[#This Row],[Nuit JE/VE]],"")</f>
        <v/>
      </c>
      <c r="AI527" s="78" t="str">
        <f>IF(Tableau1[[#This Row],[Type de réponse]]='Paramètre (masquer)'!$A$10,Tableau1[[#This Row],[Nuit
VE/SA]],"")</f>
        <v/>
      </c>
      <c r="AJ527" s="78" t="str">
        <f>IF(Tableau1[[#This Row],[Type de réponse]]='Paramètre (masquer)'!$A$10,Tableau1[[#This Row],[Nuit
SA/DI]],"")</f>
        <v/>
      </c>
      <c r="AK527" s="78" t="str">
        <f>IF(Tableau1[[#This Row],[Type de réponse]]='Paramètre (masquer)'!$A$10,Tableau1[[#This Row],[Nuit
DI/LU]],"")</f>
        <v/>
      </c>
      <c r="AL527" s="76" t="str">
        <f>IF(Tableau1[[#This Row],[Nuit
LU /MA]]="Oui",0,IF(Tableau1[[#This Row],[Nuit
LU /MA]]="Non",1,""))</f>
        <v/>
      </c>
      <c r="AM527" s="76" t="str">
        <f>IF(Tableau1[[#This Row],[Nuit
MA/ ME]]="Oui",0,IF(Tableau1[[#This Row],[Nuit
MA/ ME]]="Non",1,""))</f>
        <v/>
      </c>
      <c r="AN527" s="76" t="str">
        <f>IF(Tableau1[[#This Row],[Nuit
ME/ JE]]="Oui",0,IF(Tableau1[[#This Row],[Nuit
ME/ JE]]="Non",1,""))</f>
        <v/>
      </c>
      <c r="AO527" s="76" t="str">
        <f>IF(Tableau1[[#This Row],[Nuit JE/ VE]]="Oui",0,IF(Tableau1[[#This Row],[Nuit JE/ VE]]="Non",1,""))</f>
        <v/>
      </c>
      <c r="AP527" s="76" t="str">
        <f>IF(Tableau1[[#This Row],[Nuit
VE/ SA]]="Oui",0,IF(Tableau1[[#This Row],[Nuit
VE/ SA]]="Non",1,""))</f>
        <v/>
      </c>
      <c r="AQ527" s="76" t="str">
        <f>IF(Tableau1[[#This Row],[Nuit
SA/ DI]]="Oui",0,IF(Tableau1[[#This Row],[Nuit
SA/ DI]]="Non",1,""))</f>
        <v/>
      </c>
      <c r="AR527" s="76" t="str">
        <f>IF(Tableau1[[#This Row],[Nuit
DI/ LU]]="Oui",0,IF(Tableau1[[#This Row],[Nuit
DI/ LU]]="Non",1,""))</f>
        <v/>
      </c>
      <c r="AS527" s="76" t="str">
        <f>IF(Tableau1[[#This Row],[Type de réponse]]='Paramètre (masquer)'!$A$10,Tableau1[[#This Row],[FE]],"")</f>
        <v/>
      </c>
      <c r="AT527" s="76" t="str">
        <f>_xlfn.CONCAT(Tableau1[[#This Row],[LUN]:[DIM]])</f>
        <v/>
      </c>
      <c r="AU527" s="79"/>
      <c r="AV5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7" s="76" t="e">
        <f>Tableau1[[#This Row],[Nbre de nuits sur la période]]*Tableau1[[#This Row],[Nombre de train accédant / nuit *]]</f>
        <v>#VALUE!</v>
      </c>
      <c r="AY527" s="76" t="e">
        <f>Tableau1[[#This Row],[Uo voies - nuit]]*((59*400/1000)+5)</f>
        <v>#VALUE!</v>
      </c>
    </row>
    <row r="528" spans="1:51" ht="15.75">
      <c r="A528" s="51">
        <f t="shared" si="26"/>
        <v>515</v>
      </c>
      <c r="B528" s="85"/>
      <c r="C528" s="52" t="str">
        <f>IFERROR(VLOOKUP(Tableau1[[#This Row],[Site *
Un fichier Excel par DT]],Tableau7[[#All],[Nom de la gare]:[EIC]],5,FALSE),"")</f>
        <v/>
      </c>
      <c r="D528" s="77"/>
      <c r="E528" s="74"/>
      <c r="F528" s="74"/>
      <c r="G528" s="76"/>
      <c r="H528" s="72" t="str">
        <f>IF(Tableau1[[#This Row],[Régime d''utilisation (Quotidien ? Oui ou Non)]]="Oui","Oui","Non")</f>
        <v>Non</v>
      </c>
      <c r="I528" s="72" t="str">
        <f>IF(Tableau1[[#This Row],[Régime d''utilisation (Quotidien ? Oui ou Non)]]="Oui","Oui","Non")</f>
        <v>Non</v>
      </c>
      <c r="J528" s="72" t="str">
        <f>IF(Tableau1[[#This Row],[Régime d''utilisation (Quotidien ? Oui ou Non)]]="Oui","Oui","Non")</f>
        <v>Non</v>
      </c>
      <c r="K528" s="72" t="str">
        <f>IF(Tableau1[[#This Row],[Régime d''utilisation (Quotidien ? Oui ou Non)]]="Oui","Oui","Non")</f>
        <v>Non</v>
      </c>
      <c r="L528" s="72" t="str">
        <f>IF(Tableau1[[#This Row],[Régime d''utilisation (Quotidien ? Oui ou Non)]]="Oui","Oui","Non")</f>
        <v>Non</v>
      </c>
      <c r="M528" s="72" t="str">
        <f>IF(Tableau1[[#This Row],[Régime d''utilisation (Quotidien ? Oui ou Non)]]="Oui","Oui","Non")</f>
        <v>Non</v>
      </c>
      <c r="N528" s="72" t="str">
        <f>IF(Tableau1[[#This Row],[Régime d''utilisation (Quotidien ? Oui ou Non)]]="Oui","Oui","Non")</f>
        <v>Non</v>
      </c>
      <c r="O528" s="72" t="str">
        <f>IF(Tableau1[[#This Row],[Régime d''utilisation (Quotidien ? Oui ou Non)]]="Oui","Oui","Non")</f>
        <v>Non</v>
      </c>
      <c r="P528" s="76"/>
      <c r="Q528" s="76"/>
      <c r="R528" s="76"/>
      <c r="S528" s="52" t="str">
        <f t="shared" si="24"/>
        <v>Compris entre 00h00 et 5h00</v>
      </c>
      <c r="T528" s="76"/>
      <c r="U528" s="53" t="str">
        <f t="shared" si="25"/>
        <v>Voyageur</v>
      </c>
      <c r="V528" s="76"/>
      <c r="W528" s="76"/>
      <c r="X528" s="76"/>
      <c r="Y528" s="76"/>
      <c r="Z528" s="76"/>
      <c r="AA528" s="76"/>
      <c r="AB528" s="53">
        <f>400</f>
        <v>400</v>
      </c>
      <c r="AC528" s="78" t="str">
        <f>IF(Tableau1[[#This Row],[Type de réponse]]='Paramètre (masquer)'!$A$10,Tableau1[[#This Row],[Période de début *]],"")</f>
        <v/>
      </c>
      <c r="AD528" s="78" t="str">
        <f>IF(Tableau1[[#This Row],[Type de réponse]]='Paramètre (masquer)'!$A$10,Tableau1[[#This Row],[Période de fin *]],"")</f>
        <v/>
      </c>
      <c r="AE528" s="78" t="str">
        <f>IF(Tableau1[[#This Row],[Type de réponse]]='Paramètre (masquer)'!$A$10,Tableau1[[#This Row],[Nuit
LU/MA]],"")</f>
        <v/>
      </c>
      <c r="AF528" s="78" t="str">
        <f>IF(Tableau1[[#This Row],[Type de réponse]]='Paramètre (masquer)'!$A$10,Tableau1[[#This Row],[Nuit
MA/ME]],"")</f>
        <v/>
      </c>
      <c r="AG528" s="78" t="str">
        <f>IF(Tableau1[[#This Row],[Type de réponse]]='Paramètre (masquer)'!$A$10,Tableau1[[#This Row],[Nuit
ME/JE]],"")</f>
        <v/>
      </c>
      <c r="AH528" s="78" t="str">
        <f>IF(Tableau1[[#This Row],[Type de réponse]]='Paramètre (masquer)'!$A$10,Tableau1[[#This Row],[Nuit JE/VE]],"")</f>
        <v/>
      </c>
      <c r="AI528" s="78" t="str">
        <f>IF(Tableau1[[#This Row],[Type de réponse]]='Paramètre (masquer)'!$A$10,Tableau1[[#This Row],[Nuit
VE/SA]],"")</f>
        <v/>
      </c>
      <c r="AJ528" s="78" t="str">
        <f>IF(Tableau1[[#This Row],[Type de réponse]]='Paramètre (masquer)'!$A$10,Tableau1[[#This Row],[Nuit
SA/DI]],"")</f>
        <v/>
      </c>
      <c r="AK528" s="78" t="str">
        <f>IF(Tableau1[[#This Row],[Type de réponse]]='Paramètre (masquer)'!$A$10,Tableau1[[#This Row],[Nuit
DI/LU]],"")</f>
        <v/>
      </c>
      <c r="AL528" s="76" t="str">
        <f>IF(Tableau1[[#This Row],[Nuit
LU /MA]]="Oui",0,IF(Tableau1[[#This Row],[Nuit
LU /MA]]="Non",1,""))</f>
        <v/>
      </c>
      <c r="AM528" s="76" t="str">
        <f>IF(Tableau1[[#This Row],[Nuit
MA/ ME]]="Oui",0,IF(Tableau1[[#This Row],[Nuit
MA/ ME]]="Non",1,""))</f>
        <v/>
      </c>
      <c r="AN528" s="76" t="str">
        <f>IF(Tableau1[[#This Row],[Nuit
ME/ JE]]="Oui",0,IF(Tableau1[[#This Row],[Nuit
ME/ JE]]="Non",1,""))</f>
        <v/>
      </c>
      <c r="AO528" s="76" t="str">
        <f>IF(Tableau1[[#This Row],[Nuit JE/ VE]]="Oui",0,IF(Tableau1[[#This Row],[Nuit JE/ VE]]="Non",1,""))</f>
        <v/>
      </c>
      <c r="AP528" s="76" t="str">
        <f>IF(Tableau1[[#This Row],[Nuit
VE/ SA]]="Oui",0,IF(Tableau1[[#This Row],[Nuit
VE/ SA]]="Non",1,""))</f>
        <v/>
      </c>
      <c r="AQ528" s="76" t="str">
        <f>IF(Tableau1[[#This Row],[Nuit
SA/ DI]]="Oui",0,IF(Tableau1[[#This Row],[Nuit
SA/ DI]]="Non",1,""))</f>
        <v/>
      </c>
      <c r="AR528" s="76" t="str">
        <f>IF(Tableau1[[#This Row],[Nuit
DI/ LU]]="Oui",0,IF(Tableau1[[#This Row],[Nuit
DI/ LU]]="Non",1,""))</f>
        <v/>
      </c>
      <c r="AS528" s="76" t="str">
        <f>IF(Tableau1[[#This Row],[Type de réponse]]='Paramètre (masquer)'!$A$10,Tableau1[[#This Row],[FE]],"")</f>
        <v/>
      </c>
      <c r="AT528" s="76" t="str">
        <f>_xlfn.CONCAT(Tableau1[[#This Row],[LUN]:[DIM]])</f>
        <v/>
      </c>
      <c r="AU528" s="79"/>
      <c r="AV5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8" s="76" t="e">
        <f>Tableau1[[#This Row],[Nbre de nuits sur la période]]*Tableau1[[#This Row],[Nombre de train accédant / nuit *]]</f>
        <v>#VALUE!</v>
      </c>
      <c r="AY528" s="76" t="e">
        <f>Tableau1[[#This Row],[Uo voies - nuit]]*((59*400/1000)+5)</f>
        <v>#VALUE!</v>
      </c>
    </row>
    <row r="529" spans="1:51" ht="15.75">
      <c r="A529" s="51">
        <f t="shared" si="26"/>
        <v>516</v>
      </c>
      <c r="B529" s="85"/>
      <c r="C529" s="52" t="str">
        <f>IFERROR(VLOOKUP(Tableau1[[#This Row],[Site *
Un fichier Excel par DT]],Tableau7[[#All],[Nom de la gare]:[EIC]],5,FALSE),"")</f>
        <v/>
      </c>
      <c r="D529" s="77"/>
      <c r="E529" s="74"/>
      <c r="F529" s="74"/>
      <c r="G529" s="76"/>
      <c r="H529" s="72" t="str">
        <f>IF(Tableau1[[#This Row],[Régime d''utilisation (Quotidien ? Oui ou Non)]]="Oui","Oui","Non")</f>
        <v>Non</v>
      </c>
      <c r="I529" s="72" t="str">
        <f>IF(Tableau1[[#This Row],[Régime d''utilisation (Quotidien ? Oui ou Non)]]="Oui","Oui","Non")</f>
        <v>Non</v>
      </c>
      <c r="J529" s="72" t="str">
        <f>IF(Tableau1[[#This Row],[Régime d''utilisation (Quotidien ? Oui ou Non)]]="Oui","Oui","Non")</f>
        <v>Non</v>
      </c>
      <c r="K529" s="72" t="str">
        <f>IF(Tableau1[[#This Row],[Régime d''utilisation (Quotidien ? Oui ou Non)]]="Oui","Oui","Non")</f>
        <v>Non</v>
      </c>
      <c r="L529" s="72" t="str">
        <f>IF(Tableau1[[#This Row],[Régime d''utilisation (Quotidien ? Oui ou Non)]]="Oui","Oui","Non")</f>
        <v>Non</v>
      </c>
      <c r="M529" s="72" t="str">
        <f>IF(Tableau1[[#This Row],[Régime d''utilisation (Quotidien ? Oui ou Non)]]="Oui","Oui","Non")</f>
        <v>Non</v>
      </c>
      <c r="N529" s="72" t="str">
        <f>IF(Tableau1[[#This Row],[Régime d''utilisation (Quotidien ? Oui ou Non)]]="Oui","Oui","Non")</f>
        <v>Non</v>
      </c>
      <c r="O529" s="72" t="str">
        <f>IF(Tableau1[[#This Row],[Régime d''utilisation (Quotidien ? Oui ou Non)]]="Oui","Oui","Non")</f>
        <v>Non</v>
      </c>
      <c r="P529" s="76"/>
      <c r="Q529" s="76"/>
      <c r="R529" s="76"/>
      <c r="S529" s="52" t="str">
        <f t="shared" si="24"/>
        <v>Compris entre 00h00 et 5h00</v>
      </c>
      <c r="T529" s="76"/>
      <c r="U529" s="53" t="str">
        <f t="shared" si="25"/>
        <v>Voyageur</v>
      </c>
      <c r="V529" s="76"/>
      <c r="W529" s="76"/>
      <c r="X529" s="76"/>
      <c r="Y529" s="76"/>
      <c r="Z529" s="76"/>
      <c r="AA529" s="76"/>
      <c r="AB529" s="53">
        <f>400</f>
        <v>400</v>
      </c>
      <c r="AC529" s="78" t="str">
        <f>IF(Tableau1[[#This Row],[Type de réponse]]='Paramètre (masquer)'!$A$10,Tableau1[[#This Row],[Période de début *]],"")</f>
        <v/>
      </c>
      <c r="AD529" s="78" t="str">
        <f>IF(Tableau1[[#This Row],[Type de réponse]]='Paramètre (masquer)'!$A$10,Tableau1[[#This Row],[Période de fin *]],"")</f>
        <v/>
      </c>
      <c r="AE529" s="78" t="str">
        <f>IF(Tableau1[[#This Row],[Type de réponse]]='Paramètre (masquer)'!$A$10,Tableau1[[#This Row],[Nuit
LU/MA]],"")</f>
        <v/>
      </c>
      <c r="AF529" s="78" t="str">
        <f>IF(Tableau1[[#This Row],[Type de réponse]]='Paramètre (masquer)'!$A$10,Tableau1[[#This Row],[Nuit
MA/ME]],"")</f>
        <v/>
      </c>
      <c r="AG529" s="78" t="str">
        <f>IF(Tableau1[[#This Row],[Type de réponse]]='Paramètre (masquer)'!$A$10,Tableau1[[#This Row],[Nuit
ME/JE]],"")</f>
        <v/>
      </c>
      <c r="AH529" s="78" t="str">
        <f>IF(Tableau1[[#This Row],[Type de réponse]]='Paramètre (masquer)'!$A$10,Tableau1[[#This Row],[Nuit JE/VE]],"")</f>
        <v/>
      </c>
      <c r="AI529" s="78" t="str">
        <f>IF(Tableau1[[#This Row],[Type de réponse]]='Paramètre (masquer)'!$A$10,Tableau1[[#This Row],[Nuit
VE/SA]],"")</f>
        <v/>
      </c>
      <c r="AJ529" s="78" t="str">
        <f>IF(Tableau1[[#This Row],[Type de réponse]]='Paramètre (masquer)'!$A$10,Tableau1[[#This Row],[Nuit
SA/DI]],"")</f>
        <v/>
      </c>
      <c r="AK529" s="78" t="str">
        <f>IF(Tableau1[[#This Row],[Type de réponse]]='Paramètre (masquer)'!$A$10,Tableau1[[#This Row],[Nuit
DI/LU]],"")</f>
        <v/>
      </c>
      <c r="AL529" s="76" t="str">
        <f>IF(Tableau1[[#This Row],[Nuit
LU /MA]]="Oui",0,IF(Tableau1[[#This Row],[Nuit
LU /MA]]="Non",1,""))</f>
        <v/>
      </c>
      <c r="AM529" s="76" t="str">
        <f>IF(Tableau1[[#This Row],[Nuit
MA/ ME]]="Oui",0,IF(Tableau1[[#This Row],[Nuit
MA/ ME]]="Non",1,""))</f>
        <v/>
      </c>
      <c r="AN529" s="76" t="str">
        <f>IF(Tableau1[[#This Row],[Nuit
ME/ JE]]="Oui",0,IF(Tableau1[[#This Row],[Nuit
ME/ JE]]="Non",1,""))</f>
        <v/>
      </c>
      <c r="AO529" s="76" t="str">
        <f>IF(Tableau1[[#This Row],[Nuit JE/ VE]]="Oui",0,IF(Tableau1[[#This Row],[Nuit JE/ VE]]="Non",1,""))</f>
        <v/>
      </c>
      <c r="AP529" s="76" t="str">
        <f>IF(Tableau1[[#This Row],[Nuit
VE/ SA]]="Oui",0,IF(Tableau1[[#This Row],[Nuit
VE/ SA]]="Non",1,""))</f>
        <v/>
      </c>
      <c r="AQ529" s="76" t="str">
        <f>IF(Tableau1[[#This Row],[Nuit
SA/ DI]]="Oui",0,IF(Tableau1[[#This Row],[Nuit
SA/ DI]]="Non",1,""))</f>
        <v/>
      </c>
      <c r="AR529" s="76" t="str">
        <f>IF(Tableau1[[#This Row],[Nuit
DI/ LU]]="Oui",0,IF(Tableau1[[#This Row],[Nuit
DI/ LU]]="Non",1,""))</f>
        <v/>
      </c>
      <c r="AS529" s="76" t="str">
        <f>IF(Tableau1[[#This Row],[Type de réponse]]='Paramètre (masquer)'!$A$10,Tableau1[[#This Row],[FE]],"")</f>
        <v/>
      </c>
      <c r="AT529" s="76" t="str">
        <f>_xlfn.CONCAT(Tableau1[[#This Row],[LUN]:[DIM]])</f>
        <v/>
      </c>
      <c r="AU529" s="79"/>
      <c r="AV5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9" s="76" t="e">
        <f>Tableau1[[#This Row],[Nbre de nuits sur la période]]*Tableau1[[#This Row],[Nombre de train accédant / nuit *]]</f>
        <v>#VALUE!</v>
      </c>
      <c r="AY529" s="76" t="e">
        <f>Tableau1[[#This Row],[Uo voies - nuit]]*((59*400/1000)+5)</f>
        <v>#VALUE!</v>
      </c>
    </row>
    <row r="530" spans="1:51" ht="15.75">
      <c r="A530" s="51">
        <f t="shared" si="26"/>
        <v>517</v>
      </c>
      <c r="B530" s="85"/>
      <c r="C530" s="52" t="str">
        <f>IFERROR(VLOOKUP(Tableau1[[#This Row],[Site *
Un fichier Excel par DT]],Tableau7[[#All],[Nom de la gare]:[EIC]],5,FALSE),"")</f>
        <v/>
      </c>
      <c r="D530" s="77"/>
      <c r="E530" s="74"/>
      <c r="F530" s="74"/>
      <c r="G530" s="76"/>
      <c r="H530" s="72" t="str">
        <f>IF(Tableau1[[#This Row],[Régime d''utilisation (Quotidien ? Oui ou Non)]]="Oui","Oui","Non")</f>
        <v>Non</v>
      </c>
      <c r="I530" s="72" t="str">
        <f>IF(Tableau1[[#This Row],[Régime d''utilisation (Quotidien ? Oui ou Non)]]="Oui","Oui","Non")</f>
        <v>Non</v>
      </c>
      <c r="J530" s="72" t="str">
        <f>IF(Tableau1[[#This Row],[Régime d''utilisation (Quotidien ? Oui ou Non)]]="Oui","Oui","Non")</f>
        <v>Non</v>
      </c>
      <c r="K530" s="72" t="str">
        <f>IF(Tableau1[[#This Row],[Régime d''utilisation (Quotidien ? Oui ou Non)]]="Oui","Oui","Non")</f>
        <v>Non</v>
      </c>
      <c r="L530" s="72" t="str">
        <f>IF(Tableau1[[#This Row],[Régime d''utilisation (Quotidien ? Oui ou Non)]]="Oui","Oui","Non")</f>
        <v>Non</v>
      </c>
      <c r="M530" s="72" t="str">
        <f>IF(Tableau1[[#This Row],[Régime d''utilisation (Quotidien ? Oui ou Non)]]="Oui","Oui","Non")</f>
        <v>Non</v>
      </c>
      <c r="N530" s="72" t="str">
        <f>IF(Tableau1[[#This Row],[Régime d''utilisation (Quotidien ? Oui ou Non)]]="Oui","Oui","Non")</f>
        <v>Non</v>
      </c>
      <c r="O530" s="72" t="str">
        <f>IF(Tableau1[[#This Row],[Régime d''utilisation (Quotidien ? Oui ou Non)]]="Oui","Oui","Non")</f>
        <v>Non</v>
      </c>
      <c r="P530" s="76"/>
      <c r="Q530" s="76"/>
      <c r="R530" s="76"/>
      <c r="S530" s="52" t="str">
        <f t="shared" si="24"/>
        <v>Compris entre 00h00 et 5h00</v>
      </c>
      <c r="T530" s="76"/>
      <c r="U530" s="53" t="str">
        <f t="shared" si="25"/>
        <v>Voyageur</v>
      </c>
      <c r="V530" s="76"/>
      <c r="W530" s="76"/>
      <c r="X530" s="76"/>
      <c r="Y530" s="76"/>
      <c r="Z530" s="76"/>
      <c r="AA530" s="76"/>
      <c r="AB530" s="53">
        <f>400</f>
        <v>400</v>
      </c>
      <c r="AC530" s="78" t="str">
        <f>IF(Tableau1[[#This Row],[Type de réponse]]='Paramètre (masquer)'!$A$10,Tableau1[[#This Row],[Période de début *]],"")</f>
        <v/>
      </c>
      <c r="AD530" s="78" t="str">
        <f>IF(Tableau1[[#This Row],[Type de réponse]]='Paramètre (masquer)'!$A$10,Tableau1[[#This Row],[Période de fin *]],"")</f>
        <v/>
      </c>
      <c r="AE530" s="78" t="str">
        <f>IF(Tableau1[[#This Row],[Type de réponse]]='Paramètre (masquer)'!$A$10,Tableau1[[#This Row],[Nuit
LU/MA]],"")</f>
        <v/>
      </c>
      <c r="AF530" s="78" t="str">
        <f>IF(Tableau1[[#This Row],[Type de réponse]]='Paramètre (masquer)'!$A$10,Tableau1[[#This Row],[Nuit
MA/ME]],"")</f>
        <v/>
      </c>
      <c r="AG530" s="78" t="str">
        <f>IF(Tableau1[[#This Row],[Type de réponse]]='Paramètre (masquer)'!$A$10,Tableau1[[#This Row],[Nuit
ME/JE]],"")</f>
        <v/>
      </c>
      <c r="AH530" s="78" t="str">
        <f>IF(Tableau1[[#This Row],[Type de réponse]]='Paramètre (masquer)'!$A$10,Tableau1[[#This Row],[Nuit JE/VE]],"")</f>
        <v/>
      </c>
      <c r="AI530" s="78" t="str">
        <f>IF(Tableau1[[#This Row],[Type de réponse]]='Paramètre (masquer)'!$A$10,Tableau1[[#This Row],[Nuit
VE/SA]],"")</f>
        <v/>
      </c>
      <c r="AJ530" s="78" t="str">
        <f>IF(Tableau1[[#This Row],[Type de réponse]]='Paramètre (masquer)'!$A$10,Tableau1[[#This Row],[Nuit
SA/DI]],"")</f>
        <v/>
      </c>
      <c r="AK530" s="78" t="str">
        <f>IF(Tableau1[[#This Row],[Type de réponse]]='Paramètre (masquer)'!$A$10,Tableau1[[#This Row],[Nuit
DI/LU]],"")</f>
        <v/>
      </c>
      <c r="AL530" s="76" t="str">
        <f>IF(Tableau1[[#This Row],[Nuit
LU /MA]]="Oui",0,IF(Tableau1[[#This Row],[Nuit
LU /MA]]="Non",1,""))</f>
        <v/>
      </c>
      <c r="AM530" s="76" t="str">
        <f>IF(Tableau1[[#This Row],[Nuit
MA/ ME]]="Oui",0,IF(Tableau1[[#This Row],[Nuit
MA/ ME]]="Non",1,""))</f>
        <v/>
      </c>
      <c r="AN530" s="76" t="str">
        <f>IF(Tableau1[[#This Row],[Nuit
ME/ JE]]="Oui",0,IF(Tableau1[[#This Row],[Nuit
ME/ JE]]="Non",1,""))</f>
        <v/>
      </c>
      <c r="AO530" s="76" t="str">
        <f>IF(Tableau1[[#This Row],[Nuit JE/ VE]]="Oui",0,IF(Tableau1[[#This Row],[Nuit JE/ VE]]="Non",1,""))</f>
        <v/>
      </c>
      <c r="AP530" s="76" t="str">
        <f>IF(Tableau1[[#This Row],[Nuit
VE/ SA]]="Oui",0,IF(Tableau1[[#This Row],[Nuit
VE/ SA]]="Non",1,""))</f>
        <v/>
      </c>
      <c r="AQ530" s="76" t="str">
        <f>IF(Tableau1[[#This Row],[Nuit
SA/ DI]]="Oui",0,IF(Tableau1[[#This Row],[Nuit
SA/ DI]]="Non",1,""))</f>
        <v/>
      </c>
      <c r="AR530" s="76" t="str">
        <f>IF(Tableau1[[#This Row],[Nuit
DI/ LU]]="Oui",0,IF(Tableau1[[#This Row],[Nuit
DI/ LU]]="Non",1,""))</f>
        <v/>
      </c>
      <c r="AS530" s="76" t="str">
        <f>IF(Tableau1[[#This Row],[Type de réponse]]='Paramètre (masquer)'!$A$10,Tableau1[[#This Row],[FE]],"")</f>
        <v/>
      </c>
      <c r="AT530" s="76" t="str">
        <f>_xlfn.CONCAT(Tableau1[[#This Row],[LUN]:[DIM]])</f>
        <v/>
      </c>
      <c r="AU530" s="79"/>
      <c r="AV5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0" s="76" t="e">
        <f>Tableau1[[#This Row],[Nbre de nuits sur la période]]*Tableau1[[#This Row],[Nombre de train accédant / nuit *]]</f>
        <v>#VALUE!</v>
      </c>
      <c r="AY530" s="76" t="e">
        <f>Tableau1[[#This Row],[Uo voies - nuit]]*((59*400/1000)+5)</f>
        <v>#VALUE!</v>
      </c>
    </row>
    <row r="531" spans="1:51" ht="15.75">
      <c r="A531" s="51">
        <f t="shared" si="26"/>
        <v>518</v>
      </c>
      <c r="B531" s="85"/>
      <c r="C531" s="52" t="str">
        <f>IFERROR(VLOOKUP(Tableau1[[#This Row],[Site *
Un fichier Excel par DT]],Tableau7[[#All],[Nom de la gare]:[EIC]],5,FALSE),"")</f>
        <v/>
      </c>
      <c r="D531" s="77"/>
      <c r="E531" s="74"/>
      <c r="F531" s="74"/>
      <c r="G531" s="76"/>
      <c r="H531" s="72" t="str">
        <f>IF(Tableau1[[#This Row],[Régime d''utilisation (Quotidien ? Oui ou Non)]]="Oui","Oui","Non")</f>
        <v>Non</v>
      </c>
      <c r="I531" s="72" t="str">
        <f>IF(Tableau1[[#This Row],[Régime d''utilisation (Quotidien ? Oui ou Non)]]="Oui","Oui","Non")</f>
        <v>Non</v>
      </c>
      <c r="J531" s="72" t="str">
        <f>IF(Tableau1[[#This Row],[Régime d''utilisation (Quotidien ? Oui ou Non)]]="Oui","Oui","Non")</f>
        <v>Non</v>
      </c>
      <c r="K531" s="72" t="str">
        <f>IF(Tableau1[[#This Row],[Régime d''utilisation (Quotidien ? Oui ou Non)]]="Oui","Oui","Non")</f>
        <v>Non</v>
      </c>
      <c r="L531" s="72" t="str">
        <f>IF(Tableau1[[#This Row],[Régime d''utilisation (Quotidien ? Oui ou Non)]]="Oui","Oui","Non")</f>
        <v>Non</v>
      </c>
      <c r="M531" s="72" t="str">
        <f>IF(Tableau1[[#This Row],[Régime d''utilisation (Quotidien ? Oui ou Non)]]="Oui","Oui","Non")</f>
        <v>Non</v>
      </c>
      <c r="N531" s="72" t="str">
        <f>IF(Tableau1[[#This Row],[Régime d''utilisation (Quotidien ? Oui ou Non)]]="Oui","Oui","Non")</f>
        <v>Non</v>
      </c>
      <c r="O531" s="72" t="str">
        <f>IF(Tableau1[[#This Row],[Régime d''utilisation (Quotidien ? Oui ou Non)]]="Oui","Oui","Non")</f>
        <v>Non</v>
      </c>
      <c r="P531" s="76"/>
      <c r="Q531" s="76"/>
      <c r="R531" s="76"/>
      <c r="S531" s="52" t="str">
        <f t="shared" si="24"/>
        <v>Compris entre 00h00 et 5h00</v>
      </c>
      <c r="T531" s="76"/>
      <c r="U531" s="53" t="str">
        <f t="shared" si="25"/>
        <v>Voyageur</v>
      </c>
      <c r="V531" s="76"/>
      <c r="W531" s="76"/>
      <c r="X531" s="76"/>
      <c r="Y531" s="76"/>
      <c r="Z531" s="76"/>
      <c r="AA531" s="76"/>
      <c r="AB531" s="53">
        <f>400</f>
        <v>400</v>
      </c>
      <c r="AC531" s="78" t="str">
        <f>IF(Tableau1[[#This Row],[Type de réponse]]='Paramètre (masquer)'!$A$10,Tableau1[[#This Row],[Période de début *]],"")</f>
        <v/>
      </c>
      <c r="AD531" s="78" t="str">
        <f>IF(Tableau1[[#This Row],[Type de réponse]]='Paramètre (masquer)'!$A$10,Tableau1[[#This Row],[Période de fin *]],"")</f>
        <v/>
      </c>
      <c r="AE531" s="78" t="str">
        <f>IF(Tableau1[[#This Row],[Type de réponse]]='Paramètre (masquer)'!$A$10,Tableau1[[#This Row],[Nuit
LU/MA]],"")</f>
        <v/>
      </c>
      <c r="AF531" s="78" t="str">
        <f>IF(Tableau1[[#This Row],[Type de réponse]]='Paramètre (masquer)'!$A$10,Tableau1[[#This Row],[Nuit
MA/ME]],"")</f>
        <v/>
      </c>
      <c r="AG531" s="78" t="str">
        <f>IF(Tableau1[[#This Row],[Type de réponse]]='Paramètre (masquer)'!$A$10,Tableau1[[#This Row],[Nuit
ME/JE]],"")</f>
        <v/>
      </c>
      <c r="AH531" s="78" t="str">
        <f>IF(Tableau1[[#This Row],[Type de réponse]]='Paramètre (masquer)'!$A$10,Tableau1[[#This Row],[Nuit JE/VE]],"")</f>
        <v/>
      </c>
      <c r="AI531" s="78" t="str">
        <f>IF(Tableau1[[#This Row],[Type de réponse]]='Paramètre (masquer)'!$A$10,Tableau1[[#This Row],[Nuit
VE/SA]],"")</f>
        <v/>
      </c>
      <c r="AJ531" s="78" t="str">
        <f>IF(Tableau1[[#This Row],[Type de réponse]]='Paramètre (masquer)'!$A$10,Tableau1[[#This Row],[Nuit
SA/DI]],"")</f>
        <v/>
      </c>
      <c r="AK531" s="78" t="str">
        <f>IF(Tableau1[[#This Row],[Type de réponse]]='Paramètre (masquer)'!$A$10,Tableau1[[#This Row],[Nuit
DI/LU]],"")</f>
        <v/>
      </c>
      <c r="AL531" s="76" t="str">
        <f>IF(Tableau1[[#This Row],[Nuit
LU /MA]]="Oui",0,IF(Tableau1[[#This Row],[Nuit
LU /MA]]="Non",1,""))</f>
        <v/>
      </c>
      <c r="AM531" s="76" t="str">
        <f>IF(Tableau1[[#This Row],[Nuit
MA/ ME]]="Oui",0,IF(Tableau1[[#This Row],[Nuit
MA/ ME]]="Non",1,""))</f>
        <v/>
      </c>
      <c r="AN531" s="76" t="str">
        <f>IF(Tableau1[[#This Row],[Nuit
ME/ JE]]="Oui",0,IF(Tableau1[[#This Row],[Nuit
ME/ JE]]="Non",1,""))</f>
        <v/>
      </c>
      <c r="AO531" s="76" t="str">
        <f>IF(Tableau1[[#This Row],[Nuit JE/ VE]]="Oui",0,IF(Tableau1[[#This Row],[Nuit JE/ VE]]="Non",1,""))</f>
        <v/>
      </c>
      <c r="AP531" s="76" t="str">
        <f>IF(Tableau1[[#This Row],[Nuit
VE/ SA]]="Oui",0,IF(Tableau1[[#This Row],[Nuit
VE/ SA]]="Non",1,""))</f>
        <v/>
      </c>
      <c r="AQ531" s="76" t="str">
        <f>IF(Tableau1[[#This Row],[Nuit
SA/ DI]]="Oui",0,IF(Tableau1[[#This Row],[Nuit
SA/ DI]]="Non",1,""))</f>
        <v/>
      </c>
      <c r="AR531" s="76" t="str">
        <f>IF(Tableau1[[#This Row],[Nuit
DI/ LU]]="Oui",0,IF(Tableau1[[#This Row],[Nuit
DI/ LU]]="Non",1,""))</f>
        <v/>
      </c>
      <c r="AS531" s="76" t="str">
        <f>IF(Tableau1[[#This Row],[Type de réponse]]='Paramètre (masquer)'!$A$10,Tableau1[[#This Row],[FE]],"")</f>
        <v/>
      </c>
      <c r="AT531" s="76" t="str">
        <f>_xlfn.CONCAT(Tableau1[[#This Row],[LUN]:[DIM]])</f>
        <v/>
      </c>
      <c r="AU531" s="79"/>
      <c r="AV5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1" s="76" t="e">
        <f>Tableau1[[#This Row],[Nbre de nuits sur la période]]*Tableau1[[#This Row],[Nombre de train accédant / nuit *]]</f>
        <v>#VALUE!</v>
      </c>
      <c r="AY531" s="76" t="e">
        <f>Tableau1[[#This Row],[Uo voies - nuit]]*((59*400/1000)+5)</f>
        <v>#VALUE!</v>
      </c>
    </row>
    <row r="532" spans="1:51" ht="15.75">
      <c r="A532" s="51">
        <f t="shared" si="26"/>
        <v>519</v>
      </c>
      <c r="B532" s="85"/>
      <c r="C532" s="52" t="str">
        <f>IFERROR(VLOOKUP(Tableau1[[#This Row],[Site *
Un fichier Excel par DT]],Tableau7[[#All],[Nom de la gare]:[EIC]],5,FALSE),"")</f>
        <v/>
      </c>
      <c r="D532" s="77"/>
      <c r="E532" s="74"/>
      <c r="F532" s="74"/>
      <c r="G532" s="76"/>
      <c r="H532" s="72" t="str">
        <f>IF(Tableau1[[#This Row],[Régime d''utilisation (Quotidien ? Oui ou Non)]]="Oui","Oui","Non")</f>
        <v>Non</v>
      </c>
      <c r="I532" s="72" t="str">
        <f>IF(Tableau1[[#This Row],[Régime d''utilisation (Quotidien ? Oui ou Non)]]="Oui","Oui","Non")</f>
        <v>Non</v>
      </c>
      <c r="J532" s="72" t="str">
        <f>IF(Tableau1[[#This Row],[Régime d''utilisation (Quotidien ? Oui ou Non)]]="Oui","Oui","Non")</f>
        <v>Non</v>
      </c>
      <c r="K532" s="72" t="str">
        <f>IF(Tableau1[[#This Row],[Régime d''utilisation (Quotidien ? Oui ou Non)]]="Oui","Oui","Non")</f>
        <v>Non</v>
      </c>
      <c r="L532" s="72" t="str">
        <f>IF(Tableau1[[#This Row],[Régime d''utilisation (Quotidien ? Oui ou Non)]]="Oui","Oui","Non")</f>
        <v>Non</v>
      </c>
      <c r="M532" s="72" t="str">
        <f>IF(Tableau1[[#This Row],[Régime d''utilisation (Quotidien ? Oui ou Non)]]="Oui","Oui","Non")</f>
        <v>Non</v>
      </c>
      <c r="N532" s="72" t="str">
        <f>IF(Tableau1[[#This Row],[Régime d''utilisation (Quotidien ? Oui ou Non)]]="Oui","Oui","Non")</f>
        <v>Non</v>
      </c>
      <c r="O532" s="72" t="str">
        <f>IF(Tableau1[[#This Row],[Régime d''utilisation (Quotidien ? Oui ou Non)]]="Oui","Oui","Non")</f>
        <v>Non</v>
      </c>
      <c r="P532" s="76"/>
      <c r="Q532" s="76"/>
      <c r="R532" s="76"/>
      <c r="S532" s="52" t="str">
        <f t="shared" si="24"/>
        <v>Compris entre 00h00 et 5h00</v>
      </c>
      <c r="T532" s="76"/>
      <c r="U532" s="53" t="str">
        <f t="shared" si="25"/>
        <v>Voyageur</v>
      </c>
      <c r="V532" s="76"/>
      <c r="W532" s="76"/>
      <c r="X532" s="76"/>
      <c r="Y532" s="76"/>
      <c r="Z532" s="76"/>
      <c r="AA532" s="76"/>
      <c r="AB532" s="53">
        <f>400</f>
        <v>400</v>
      </c>
      <c r="AC532" s="78" t="str">
        <f>IF(Tableau1[[#This Row],[Type de réponse]]='Paramètre (masquer)'!$A$10,Tableau1[[#This Row],[Période de début *]],"")</f>
        <v/>
      </c>
      <c r="AD532" s="78" t="str">
        <f>IF(Tableau1[[#This Row],[Type de réponse]]='Paramètre (masquer)'!$A$10,Tableau1[[#This Row],[Période de fin *]],"")</f>
        <v/>
      </c>
      <c r="AE532" s="78" t="str">
        <f>IF(Tableau1[[#This Row],[Type de réponse]]='Paramètre (masquer)'!$A$10,Tableau1[[#This Row],[Nuit
LU/MA]],"")</f>
        <v/>
      </c>
      <c r="AF532" s="78" t="str">
        <f>IF(Tableau1[[#This Row],[Type de réponse]]='Paramètre (masquer)'!$A$10,Tableau1[[#This Row],[Nuit
MA/ME]],"")</f>
        <v/>
      </c>
      <c r="AG532" s="78" t="str">
        <f>IF(Tableau1[[#This Row],[Type de réponse]]='Paramètre (masquer)'!$A$10,Tableau1[[#This Row],[Nuit
ME/JE]],"")</f>
        <v/>
      </c>
      <c r="AH532" s="78" t="str">
        <f>IF(Tableau1[[#This Row],[Type de réponse]]='Paramètre (masquer)'!$A$10,Tableau1[[#This Row],[Nuit JE/VE]],"")</f>
        <v/>
      </c>
      <c r="AI532" s="78" t="str">
        <f>IF(Tableau1[[#This Row],[Type de réponse]]='Paramètre (masquer)'!$A$10,Tableau1[[#This Row],[Nuit
VE/SA]],"")</f>
        <v/>
      </c>
      <c r="AJ532" s="78" t="str">
        <f>IF(Tableau1[[#This Row],[Type de réponse]]='Paramètre (masquer)'!$A$10,Tableau1[[#This Row],[Nuit
SA/DI]],"")</f>
        <v/>
      </c>
      <c r="AK532" s="78" t="str">
        <f>IF(Tableau1[[#This Row],[Type de réponse]]='Paramètre (masquer)'!$A$10,Tableau1[[#This Row],[Nuit
DI/LU]],"")</f>
        <v/>
      </c>
      <c r="AL532" s="76" t="str">
        <f>IF(Tableau1[[#This Row],[Nuit
LU /MA]]="Oui",0,IF(Tableau1[[#This Row],[Nuit
LU /MA]]="Non",1,""))</f>
        <v/>
      </c>
      <c r="AM532" s="76" t="str">
        <f>IF(Tableau1[[#This Row],[Nuit
MA/ ME]]="Oui",0,IF(Tableau1[[#This Row],[Nuit
MA/ ME]]="Non",1,""))</f>
        <v/>
      </c>
      <c r="AN532" s="76" t="str">
        <f>IF(Tableau1[[#This Row],[Nuit
ME/ JE]]="Oui",0,IF(Tableau1[[#This Row],[Nuit
ME/ JE]]="Non",1,""))</f>
        <v/>
      </c>
      <c r="AO532" s="76" t="str">
        <f>IF(Tableau1[[#This Row],[Nuit JE/ VE]]="Oui",0,IF(Tableau1[[#This Row],[Nuit JE/ VE]]="Non",1,""))</f>
        <v/>
      </c>
      <c r="AP532" s="76" t="str">
        <f>IF(Tableau1[[#This Row],[Nuit
VE/ SA]]="Oui",0,IF(Tableau1[[#This Row],[Nuit
VE/ SA]]="Non",1,""))</f>
        <v/>
      </c>
      <c r="AQ532" s="76" t="str">
        <f>IF(Tableau1[[#This Row],[Nuit
SA/ DI]]="Oui",0,IF(Tableau1[[#This Row],[Nuit
SA/ DI]]="Non",1,""))</f>
        <v/>
      </c>
      <c r="AR532" s="76" t="str">
        <f>IF(Tableau1[[#This Row],[Nuit
DI/ LU]]="Oui",0,IF(Tableau1[[#This Row],[Nuit
DI/ LU]]="Non",1,""))</f>
        <v/>
      </c>
      <c r="AS532" s="76" t="str">
        <f>IF(Tableau1[[#This Row],[Type de réponse]]='Paramètre (masquer)'!$A$10,Tableau1[[#This Row],[FE]],"")</f>
        <v/>
      </c>
      <c r="AT532" s="76" t="str">
        <f>_xlfn.CONCAT(Tableau1[[#This Row],[LUN]:[DIM]])</f>
        <v/>
      </c>
      <c r="AU532" s="79"/>
      <c r="AV5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2" s="76" t="e">
        <f>Tableau1[[#This Row],[Nbre de nuits sur la période]]*Tableau1[[#This Row],[Nombre de train accédant / nuit *]]</f>
        <v>#VALUE!</v>
      </c>
      <c r="AY532" s="76" t="e">
        <f>Tableau1[[#This Row],[Uo voies - nuit]]*((59*400/1000)+5)</f>
        <v>#VALUE!</v>
      </c>
    </row>
    <row r="533" spans="1:51" ht="15.75">
      <c r="A533" s="51">
        <f t="shared" si="26"/>
        <v>520</v>
      </c>
      <c r="B533" s="85"/>
      <c r="C533" s="52" t="str">
        <f>IFERROR(VLOOKUP(Tableau1[[#This Row],[Site *
Un fichier Excel par DT]],Tableau7[[#All],[Nom de la gare]:[EIC]],5,FALSE),"")</f>
        <v/>
      </c>
      <c r="D533" s="77"/>
      <c r="E533" s="74"/>
      <c r="F533" s="74"/>
      <c r="G533" s="76"/>
      <c r="H533" s="72" t="str">
        <f>IF(Tableau1[[#This Row],[Régime d''utilisation (Quotidien ? Oui ou Non)]]="Oui","Oui","Non")</f>
        <v>Non</v>
      </c>
      <c r="I533" s="72" t="str">
        <f>IF(Tableau1[[#This Row],[Régime d''utilisation (Quotidien ? Oui ou Non)]]="Oui","Oui","Non")</f>
        <v>Non</v>
      </c>
      <c r="J533" s="72" t="str">
        <f>IF(Tableau1[[#This Row],[Régime d''utilisation (Quotidien ? Oui ou Non)]]="Oui","Oui","Non")</f>
        <v>Non</v>
      </c>
      <c r="K533" s="72" t="str">
        <f>IF(Tableau1[[#This Row],[Régime d''utilisation (Quotidien ? Oui ou Non)]]="Oui","Oui","Non")</f>
        <v>Non</v>
      </c>
      <c r="L533" s="72" t="str">
        <f>IF(Tableau1[[#This Row],[Régime d''utilisation (Quotidien ? Oui ou Non)]]="Oui","Oui","Non")</f>
        <v>Non</v>
      </c>
      <c r="M533" s="72" t="str">
        <f>IF(Tableau1[[#This Row],[Régime d''utilisation (Quotidien ? Oui ou Non)]]="Oui","Oui","Non")</f>
        <v>Non</v>
      </c>
      <c r="N533" s="72" t="str">
        <f>IF(Tableau1[[#This Row],[Régime d''utilisation (Quotidien ? Oui ou Non)]]="Oui","Oui","Non")</f>
        <v>Non</v>
      </c>
      <c r="O533" s="72" t="str">
        <f>IF(Tableau1[[#This Row],[Régime d''utilisation (Quotidien ? Oui ou Non)]]="Oui","Oui","Non")</f>
        <v>Non</v>
      </c>
      <c r="P533" s="76"/>
      <c r="Q533" s="76"/>
      <c r="R533" s="76"/>
      <c r="S533" s="52" t="str">
        <f t="shared" si="24"/>
        <v>Compris entre 00h00 et 5h00</v>
      </c>
      <c r="T533" s="76"/>
      <c r="U533" s="53" t="str">
        <f t="shared" si="25"/>
        <v>Voyageur</v>
      </c>
      <c r="V533" s="76"/>
      <c r="W533" s="76"/>
      <c r="X533" s="76"/>
      <c r="Y533" s="76"/>
      <c r="Z533" s="76"/>
      <c r="AA533" s="76"/>
      <c r="AB533" s="53">
        <f>400</f>
        <v>400</v>
      </c>
      <c r="AC533" s="78" t="str">
        <f>IF(Tableau1[[#This Row],[Type de réponse]]='Paramètre (masquer)'!$A$10,Tableau1[[#This Row],[Période de début *]],"")</f>
        <v/>
      </c>
      <c r="AD533" s="78" t="str">
        <f>IF(Tableau1[[#This Row],[Type de réponse]]='Paramètre (masquer)'!$A$10,Tableau1[[#This Row],[Période de fin *]],"")</f>
        <v/>
      </c>
      <c r="AE533" s="78" t="str">
        <f>IF(Tableau1[[#This Row],[Type de réponse]]='Paramètre (masquer)'!$A$10,Tableau1[[#This Row],[Nuit
LU/MA]],"")</f>
        <v/>
      </c>
      <c r="AF533" s="78" t="str">
        <f>IF(Tableau1[[#This Row],[Type de réponse]]='Paramètre (masquer)'!$A$10,Tableau1[[#This Row],[Nuit
MA/ME]],"")</f>
        <v/>
      </c>
      <c r="AG533" s="78" t="str">
        <f>IF(Tableau1[[#This Row],[Type de réponse]]='Paramètre (masquer)'!$A$10,Tableau1[[#This Row],[Nuit
ME/JE]],"")</f>
        <v/>
      </c>
      <c r="AH533" s="78" t="str">
        <f>IF(Tableau1[[#This Row],[Type de réponse]]='Paramètre (masquer)'!$A$10,Tableau1[[#This Row],[Nuit JE/VE]],"")</f>
        <v/>
      </c>
      <c r="AI533" s="78" t="str">
        <f>IF(Tableau1[[#This Row],[Type de réponse]]='Paramètre (masquer)'!$A$10,Tableau1[[#This Row],[Nuit
VE/SA]],"")</f>
        <v/>
      </c>
      <c r="AJ533" s="78" t="str">
        <f>IF(Tableau1[[#This Row],[Type de réponse]]='Paramètre (masquer)'!$A$10,Tableau1[[#This Row],[Nuit
SA/DI]],"")</f>
        <v/>
      </c>
      <c r="AK533" s="78" t="str">
        <f>IF(Tableau1[[#This Row],[Type de réponse]]='Paramètre (masquer)'!$A$10,Tableau1[[#This Row],[Nuit
DI/LU]],"")</f>
        <v/>
      </c>
      <c r="AL533" s="76" t="str">
        <f>IF(Tableau1[[#This Row],[Nuit
LU /MA]]="Oui",0,IF(Tableau1[[#This Row],[Nuit
LU /MA]]="Non",1,""))</f>
        <v/>
      </c>
      <c r="AM533" s="76" t="str">
        <f>IF(Tableau1[[#This Row],[Nuit
MA/ ME]]="Oui",0,IF(Tableau1[[#This Row],[Nuit
MA/ ME]]="Non",1,""))</f>
        <v/>
      </c>
      <c r="AN533" s="76" t="str">
        <f>IF(Tableau1[[#This Row],[Nuit
ME/ JE]]="Oui",0,IF(Tableau1[[#This Row],[Nuit
ME/ JE]]="Non",1,""))</f>
        <v/>
      </c>
      <c r="AO533" s="76" t="str">
        <f>IF(Tableau1[[#This Row],[Nuit JE/ VE]]="Oui",0,IF(Tableau1[[#This Row],[Nuit JE/ VE]]="Non",1,""))</f>
        <v/>
      </c>
      <c r="AP533" s="76" t="str">
        <f>IF(Tableau1[[#This Row],[Nuit
VE/ SA]]="Oui",0,IF(Tableau1[[#This Row],[Nuit
VE/ SA]]="Non",1,""))</f>
        <v/>
      </c>
      <c r="AQ533" s="76" t="str">
        <f>IF(Tableau1[[#This Row],[Nuit
SA/ DI]]="Oui",0,IF(Tableau1[[#This Row],[Nuit
SA/ DI]]="Non",1,""))</f>
        <v/>
      </c>
      <c r="AR533" s="76" t="str">
        <f>IF(Tableau1[[#This Row],[Nuit
DI/ LU]]="Oui",0,IF(Tableau1[[#This Row],[Nuit
DI/ LU]]="Non",1,""))</f>
        <v/>
      </c>
      <c r="AS533" s="76" t="str">
        <f>IF(Tableau1[[#This Row],[Type de réponse]]='Paramètre (masquer)'!$A$10,Tableau1[[#This Row],[FE]],"")</f>
        <v/>
      </c>
      <c r="AT533" s="76" t="str">
        <f>_xlfn.CONCAT(Tableau1[[#This Row],[LUN]:[DIM]])</f>
        <v/>
      </c>
      <c r="AU533" s="79"/>
      <c r="AV5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3" s="76" t="e">
        <f>Tableau1[[#This Row],[Nbre de nuits sur la période]]*Tableau1[[#This Row],[Nombre de train accédant / nuit *]]</f>
        <v>#VALUE!</v>
      </c>
      <c r="AY533" s="76" t="e">
        <f>Tableau1[[#This Row],[Uo voies - nuit]]*((59*400/1000)+5)</f>
        <v>#VALUE!</v>
      </c>
    </row>
    <row r="534" spans="1:51" ht="15.75">
      <c r="A534" s="51">
        <f t="shared" si="26"/>
        <v>521</v>
      </c>
      <c r="B534" s="85"/>
      <c r="C534" s="52" t="str">
        <f>IFERROR(VLOOKUP(Tableau1[[#This Row],[Site *
Un fichier Excel par DT]],Tableau7[[#All],[Nom de la gare]:[EIC]],5,FALSE),"")</f>
        <v/>
      </c>
      <c r="D534" s="77"/>
      <c r="E534" s="74"/>
      <c r="F534" s="74"/>
      <c r="G534" s="76"/>
      <c r="H534" s="72" t="str">
        <f>IF(Tableau1[[#This Row],[Régime d''utilisation (Quotidien ? Oui ou Non)]]="Oui","Oui","Non")</f>
        <v>Non</v>
      </c>
      <c r="I534" s="72" t="str">
        <f>IF(Tableau1[[#This Row],[Régime d''utilisation (Quotidien ? Oui ou Non)]]="Oui","Oui","Non")</f>
        <v>Non</v>
      </c>
      <c r="J534" s="72" t="str">
        <f>IF(Tableau1[[#This Row],[Régime d''utilisation (Quotidien ? Oui ou Non)]]="Oui","Oui","Non")</f>
        <v>Non</v>
      </c>
      <c r="K534" s="72" t="str">
        <f>IF(Tableau1[[#This Row],[Régime d''utilisation (Quotidien ? Oui ou Non)]]="Oui","Oui","Non")</f>
        <v>Non</v>
      </c>
      <c r="L534" s="72" t="str">
        <f>IF(Tableau1[[#This Row],[Régime d''utilisation (Quotidien ? Oui ou Non)]]="Oui","Oui","Non")</f>
        <v>Non</v>
      </c>
      <c r="M534" s="72" t="str">
        <f>IF(Tableau1[[#This Row],[Régime d''utilisation (Quotidien ? Oui ou Non)]]="Oui","Oui","Non")</f>
        <v>Non</v>
      </c>
      <c r="N534" s="72" t="str">
        <f>IF(Tableau1[[#This Row],[Régime d''utilisation (Quotidien ? Oui ou Non)]]="Oui","Oui","Non")</f>
        <v>Non</v>
      </c>
      <c r="O534" s="72" t="str">
        <f>IF(Tableau1[[#This Row],[Régime d''utilisation (Quotidien ? Oui ou Non)]]="Oui","Oui","Non")</f>
        <v>Non</v>
      </c>
      <c r="P534" s="76"/>
      <c r="Q534" s="76"/>
      <c r="R534" s="76"/>
      <c r="S534" s="52" t="str">
        <f t="shared" si="24"/>
        <v>Compris entre 00h00 et 5h00</v>
      </c>
      <c r="T534" s="76"/>
      <c r="U534" s="53" t="str">
        <f t="shared" si="25"/>
        <v>Voyageur</v>
      </c>
      <c r="V534" s="76"/>
      <c r="W534" s="76"/>
      <c r="X534" s="76"/>
      <c r="Y534" s="76"/>
      <c r="Z534" s="76"/>
      <c r="AA534" s="76"/>
      <c r="AB534" s="53">
        <f>400</f>
        <v>400</v>
      </c>
      <c r="AC534" s="78" t="str">
        <f>IF(Tableau1[[#This Row],[Type de réponse]]='Paramètre (masquer)'!$A$10,Tableau1[[#This Row],[Période de début *]],"")</f>
        <v/>
      </c>
      <c r="AD534" s="78" t="str">
        <f>IF(Tableau1[[#This Row],[Type de réponse]]='Paramètre (masquer)'!$A$10,Tableau1[[#This Row],[Période de fin *]],"")</f>
        <v/>
      </c>
      <c r="AE534" s="78" t="str">
        <f>IF(Tableau1[[#This Row],[Type de réponse]]='Paramètre (masquer)'!$A$10,Tableau1[[#This Row],[Nuit
LU/MA]],"")</f>
        <v/>
      </c>
      <c r="AF534" s="78" t="str">
        <f>IF(Tableau1[[#This Row],[Type de réponse]]='Paramètre (masquer)'!$A$10,Tableau1[[#This Row],[Nuit
MA/ME]],"")</f>
        <v/>
      </c>
      <c r="AG534" s="78" t="str">
        <f>IF(Tableau1[[#This Row],[Type de réponse]]='Paramètre (masquer)'!$A$10,Tableau1[[#This Row],[Nuit
ME/JE]],"")</f>
        <v/>
      </c>
      <c r="AH534" s="78" t="str">
        <f>IF(Tableau1[[#This Row],[Type de réponse]]='Paramètre (masquer)'!$A$10,Tableau1[[#This Row],[Nuit JE/VE]],"")</f>
        <v/>
      </c>
      <c r="AI534" s="78" t="str">
        <f>IF(Tableau1[[#This Row],[Type de réponse]]='Paramètre (masquer)'!$A$10,Tableau1[[#This Row],[Nuit
VE/SA]],"")</f>
        <v/>
      </c>
      <c r="AJ534" s="78" t="str">
        <f>IF(Tableau1[[#This Row],[Type de réponse]]='Paramètre (masquer)'!$A$10,Tableau1[[#This Row],[Nuit
SA/DI]],"")</f>
        <v/>
      </c>
      <c r="AK534" s="78" t="str">
        <f>IF(Tableau1[[#This Row],[Type de réponse]]='Paramètre (masquer)'!$A$10,Tableau1[[#This Row],[Nuit
DI/LU]],"")</f>
        <v/>
      </c>
      <c r="AL534" s="76" t="str">
        <f>IF(Tableau1[[#This Row],[Nuit
LU /MA]]="Oui",0,IF(Tableau1[[#This Row],[Nuit
LU /MA]]="Non",1,""))</f>
        <v/>
      </c>
      <c r="AM534" s="76" t="str">
        <f>IF(Tableau1[[#This Row],[Nuit
MA/ ME]]="Oui",0,IF(Tableau1[[#This Row],[Nuit
MA/ ME]]="Non",1,""))</f>
        <v/>
      </c>
      <c r="AN534" s="76" t="str">
        <f>IF(Tableau1[[#This Row],[Nuit
ME/ JE]]="Oui",0,IF(Tableau1[[#This Row],[Nuit
ME/ JE]]="Non",1,""))</f>
        <v/>
      </c>
      <c r="AO534" s="76" t="str">
        <f>IF(Tableau1[[#This Row],[Nuit JE/ VE]]="Oui",0,IF(Tableau1[[#This Row],[Nuit JE/ VE]]="Non",1,""))</f>
        <v/>
      </c>
      <c r="AP534" s="76" t="str">
        <f>IF(Tableau1[[#This Row],[Nuit
VE/ SA]]="Oui",0,IF(Tableau1[[#This Row],[Nuit
VE/ SA]]="Non",1,""))</f>
        <v/>
      </c>
      <c r="AQ534" s="76" t="str">
        <f>IF(Tableau1[[#This Row],[Nuit
SA/ DI]]="Oui",0,IF(Tableau1[[#This Row],[Nuit
SA/ DI]]="Non",1,""))</f>
        <v/>
      </c>
      <c r="AR534" s="76" t="str">
        <f>IF(Tableau1[[#This Row],[Nuit
DI/ LU]]="Oui",0,IF(Tableau1[[#This Row],[Nuit
DI/ LU]]="Non",1,""))</f>
        <v/>
      </c>
      <c r="AS534" s="76" t="str">
        <f>IF(Tableau1[[#This Row],[Type de réponse]]='Paramètre (masquer)'!$A$10,Tableau1[[#This Row],[FE]],"")</f>
        <v/>
      </c>
      <c r="AT534" s="76" t="str">
        <f>_xlfn.CONCAT(Tableau1[[#This Row],[LUN]:[DIM]])</f>
        <v/>
      </c>
      <c r="AU534" s="79"/>
      <c r="AV5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4" s="76" t="e">
        <f>Tableau1[[#This Row],[Nbre de nuits sur la période]]*Tableau1[[#This Row],[Nombre de train accédant / nuit *]]</f>
        <v>#VALUE!</v>
      </c>
      <c r="AY534" s="76" t="e">
        <f>Tableau1[[#This Row],[Uo voies - nuit]]*((59*400/1000)+5)</f>
        <v>#VALUE!</v>
      </c>
    </row>
    <row r="535" spans="1:51" ht="15.75">
      <c r="A535" s="51">
        <f t="shared" si="26"/>
        <v>522</v>
      </c>
      <c r="B535" s="85"/>
      <c r="C535" s="52" t="str">
        <f>IFERROR(VLOOKUP(Tableau1[[#This Row],[Site *
Un fichier Excel par DT]],Tableau7[[#All],[Nom de la gare]:[EIC]],5,FALSE),"")</f>
        <v/>
      </c>
      <c r="D535" s="77"/>
      <c r="E535" s="74"/>
      <c r="F535" s="74"/>
      <c r="G535" s="76"/>
      <c r="H535" s="72" t="str">
        <f>IF(Tableau1[[#This Row],[Régime d''utilisation (Quotidien ? Oui ou Non)]]="Oui","Oui","Non")</f>
        <v>Non</v>
      </c>
      <c r="I535" s="72" t="str">
        <f>IF(Tableau1[[#This Row],[Régime d''utilisation (Quotidien ? Oui ou Non)]]="Oui","Oui","Non")</f>
        <v>Non</v>
      </c>
      <c r="J535" s="72" t="str">
        <f>IF(Tableau1[[#This Row],[Régime d''utilisation (Quotidien ? Oui ou Non)]]="Oui","Oui","Non")</f>
        <v>Non</v>
      </c>
      <c r="K535" s="72" t="str">
        <f>IF(Tableau1[[#This Row],[Régime d''utilisation (Quotidien ? Oui ou Non)]]="Oui","Oui","Non")</f>
        <v>Non</v>
      </c>
      <c r="L535" s="72" t="str">
        <f>IF(Tableau1[[#This Row],[Régime d''utilisation (Quotidien ? Oui ou Non)]]="Oui","Oui","Non")</f>
        <v>Non</v>
      </c>
      <c r="M535" s="72" t="str">
        <f>IF(Tableau1[[#This Row],[Régime d''utilisation (Quotidien ? Oui ou Non)]]="Oui","Oui","Non")</f>
        <v>Non</v>
      </c>
      <c r="N535" s="72" t="str">
        <f>IF(Tableau1[[#This Row],[Régime d''utilisation (Quotidien ? Oui ou Non)]]="Oui","Oui","Non")</f>
        <v>Non</v>
      </c>
      <c r="O535" s="72" t="str">
        <f>IF(Tableau1[[#This Row],[Régime d''utilisation (Quotidien ? Oui ou Non)]]="Oui","Oui","Non")</f>
        <v>Non</v>
      </c>
      <c r="P535" s="76"/>
      <c r="Q535" s="76"/>
      <c r="R535" s="76"/>
      <c r="S535" s="52" t="str">
        <f t="shared" si="24"/>
        <v>Compris entre 00h00 et 5h00</v>
      </c>
      <c r="T535" s="76"/>
      <c r="U535" s="53" t="str">
        <f t="shared" si="25"/>
        <v>Voyageur</v>
      </c>
      <c r="V535" s="76"/>
      <c r="W535" s="76"/>
      <c r="X535" s="76"/>
      <c r="Y535" s="76"/>
      <c r="Z535" s="76"/>
      <c r="AA535" s="76"/>
      <c r="AB535" s="53">
        <f>400</f>
        <v>400</v>
      </c>
      <c r="AC535" s="78" t="str">
        <f>IF(Tableau1[[#This Row],[Type de réponse]]='Paramètre (masquer)'!$A$10,Tableau1[[#This Row],[Période de début *]],"")</f>
        <v/>
      </c>
      <c r="AD535" s="78" t="str">
        <f>IF(Tableau1[[#This Row],[Type de réponse]]='Paramètre (masquer)'!$A$10,Tableau1[[#This Row],[Période de fin *]],"")</f>
        <v/>
      </c>
      <c r="AE535" s="78" t="str">
        <f>IF(Tableau1[[#This Row],[Type de réponse]]='Paramètre (masquer)'!$A$10,Tableau1[[#This Row],[Nuit
LU/MA]],"")</f>
        <v/>
      </c>
      <c r="AF535" s="78" t="str">
        <f>IF(Tableau1[[#This Row],[Type de réponse]]='Paramètre (masquer)'!$A$10,Tableau1[[#This Row],[Nuit
MA/ME]],"")</f>
        <v/>
      </c>
      <c r="AG535" s="78" t="str">
        <f>IF(Tableau1[[#This Row],[Type de réponse]]='Paramètre (masquer)'!$A$10,Tableau1[[#This Row],[Nuit
ME/JE]],"")</f>
        <v/>
      </c>
      <c r="AH535" s="78" t="str">
        <f>IF(Tableau1[[#This Row],[Type de réponse]]='Paramètre (masquer)'!$A$10,Tableau1[[#This Row],[Nuit JE/VE]],"")</f>
        <v/>
      </c>
      <c r="AI535" s="78" t="str">
        <f>IF(Tableau1[[#This Row],[Type de réponse]]='Paramètre (masquer)'!$A$10,Tableau1[[#This Row],[Nuit
VE/SA]],"")</f>
        <v/>
      </c>
      <c r="AJ535" s="78" t="str">
        <f>IF(Tableau1[[#This Row],[Type de réponse]]='Paramètre (masquer)'!$A$10,Tableau1[[#This Row],[Nuit
SA/DI]],"")</f>
        <v/>
      </c>
      <c r="AK535" s="78" t="str">
        <f>IF(Tableau1[[#This Row],[Type de réponse]]='Paramètre (masquer)'!$A$10,Tableau1[[#This Row],[Nuit
DI/LU]],"")</f>
        <v/>
      </c>
      <c r="AL535" s="76" t="str">
        <f>IF(Tableau1[[#This Row],[Nuit
LU /MA]]="Oui",0,IF(Tableau1[[#This Row],[Nuit
LU /MA]]="Non",1,""))</f>
        <v/>
      </c>
      <c r="AM535" s="76" t="str">
        <f>IF(Tableau1[[#This Row],[Nuit
MA/ ME]]="Oui",0,IF(Tableau1[[#This Row],[Nuit
MA/ ME]]="Non",1,""))</f>
        <v/>
      </c>
      <c r="AN535" s="76" t="str">
        <f>IF(Tableau1[[#This Row],[Nuit
ME/ JE]]="Oui",0,IF(Tableau1[[#This Row],[Nuit
ME/ JE]]="Non",1,""))</f>
        <v/>
      </c>
      <c r="AO535" s="76" t="str">
        <f>IF(Tableau1[[#This Row],[Nuit JE/ VE]]="Oui",0,IF(Tableau1[[#This Row],[Nuit JE/ VE]]="Non",1,""))</f>
        <v/>
      </c>
      <c r="AP535" s="76" t="str">
        <f>IF(Tableau1[[#This Row],[Nuit
VE/ SA]]="Oui",0,IF(Tableau1[[#This Row],[Nuit
VE/ SA]]="Non",1,""))</f>
        <v/>
      </c>
      <c r="AQ535" s="76" t="str">
        <f>IF(Tableau1[[#This Row],[Nuit
SA/ DI]]="Oui",0,IF(Tableau1[[#This Row],[Nuit
SA/ DI]]="Non",1,""))</f>
        <v/>
      </c>
      <c r="AR535" s="76" t="str">
        <f>IF(Tableau1[[#This Row],[Nuit
DI/ LU]]="Oui",0,IF(Tableau1[[#This Row],[Nuit
DI/ LU]]="Non",1,""))</f>
        <v/>
      </c>
      <c r="AS535" s="76" t="str">
        <f>IF(Tableau1[[#This Row],[Type de réponse]]='Paramètre (masquer)'!$A$10,Tableau1[[#This Row],[FE]],"")</f>
        <v/>
      </c>
      <c r="AT535" s="76" t="str">
        <f>_xlfn.CONCAT(Tableau1[[#This Row],[LUN]:[DIM]])</f>
        <v/>
      </c>
      <c r="AU535" s="79"/>
      <c r="AV5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5" s="76" t="e">
        <f>Tableau1[[#This Row],[Nbre de nuits sur la période]]*Tableau1[[#This Row],[Nombre de train accédant / nuit *]]</f>
        <v>#VALUE!</v>
      </c>
      <c r="AY535" s="76" t="e">
        <f>Tableau1[[#This Row],[Uo voies - nuit]]*((59*400/1000)+5)</f>
        <v>#VALUE!</v>
      </c>
    </row>
    <row r="536" spans="1:51" ht="15.75">
      <c r="A536" s="51">
        <f t="shared" si="26"/>
        <v>523</v>
      </c>
      <c r="B536" s="85"/>
      <c r="C536" s="52" t="str">
        <f>IFERROR(VLOOKUP(Tableau1[[#This Row],[Site *
Un fichier Excel par DT]],Tableau7[[#All],[Nom de la gare]:[EIC]],5,FALSE),"")</f>
        <v/>
      </c>
      <c r="D536" s="77"/>
      <c r="E536" s="74"/>
      <c r="F536" s="74"/>
      <c r="G536" s="76"/>
      <c r="H536" s="72" t="str">
        <f>IF(Tableau1[[#This Row],[Régime d''utilisation (Quotidien ? Oui ou Non)]]="Oui","Oui","Non")</f>
        <v>Non</v>
      </c>
      <c r="I536" s="72" t="str">
        <f>IF(Tableau1[[#This Row],[Régime d''utilisation (Quotidien ? Oui ou Non)]]="Oui","Oui","Non")</f>
        <v>Non</v>
      </c>
      <c r="J536" s="72" t="str">
        <f>IF(Tableau1[[#This Row],[Régime d''utilisation (Quotidien ? Oui ou Non)]]="Oui","Oui","Non")</f>
        <v>Non</v>
      </c>
      <c r="K536" s="72" t="str">
        <f>IF(Tableau1[[#This Row],[Régime d''utilisation (Quotidien ? Oui ou Non)]]="Oui","Oui","Non")</f>
        <v>Non</v>
      </c>
      <c r="L536" s="72" t="str">
        <f>IF(Tableau1[[#This Row],[Régime d''utilisation (Quotidien ? Oui ou Non)]]="Oui","Oui","Non")</f>
        <v>Non</v>
      </c>
      <c r="M536" s="72" t="str">
        <f>IF(Tableau1[[#This Row],[Régime d''utilisation (Quotidien ? Oui ou Non)]]="Oui","Oui","Non")</f>
        <v>Non</v>
      </c>
      <c r="N536" s="72" t="str">
        <f>IF(Tableau1[[#This Row],[Régime d''utilisation (Quotidien ? Oui ou Non)]]="Oui","Oui","Non")</f>
        <v>Non</v>
      </c>
      <c r="O536" s="72" t="str">
        <f>IF(Tableau1[[#This Row],[Régime d''utilisation (Quotidien ? Oui ou Non)]]="Oui","Oui","Non")</f>
        <v>Non</v>
      </c>
      <c r="P536" s="76"/>
      <c r="Q536" s="76"/>
      <c r="R536" s="76"/>
      <c r="S536" s="52" t="str">
        <f t="shared" si="24"/>
        <v>Compris entre 00h00 et 5h00</v>
      </c>
      <c r="T536" s="76"/>
      <c r="U536" s="53" t="str">
        <f t="shared" si="25"/>
        <v>Voyageur</v>
      </c>
      <c r="V536" s="76"/>
      <c r="W536" s="76"/>
      <c r="X536" s="76"/>
      <c r="Y536" s="76"/>
      <c r="Z536" s="76"/>
      <c r="AA536" s="76"/>
      <c r="AB536" s="53">
        <f>400</f>
        <v>400</v>
      </c>
      <c r="AC536" s="78" t="str">
        <f>IF(Tableau1[[#This Row],[Type de réponse]]='Paramètre (masquer)'!$A$10,Tableau1[[#This Row],[Période de début *]],"")</f>
        <v/>
      </c>
      <c r="AD536" s="78" t="str">
        <f>IF(Tableau1[[#This Row],[Type de réponse]]='Paramètre (masquer)'!$A$10,Tableau1[[#This Row],[Période de fin *]],"")</f>
        <v/>
      </c>
      <c r="AE536" s="78" t="str">
        <f>IF(Tableau1[[#This Row],[Type de réponse]]='Paramètre (masquer)'!$A$10,Tableau1[[#This Row],[Nuit
LU/MA]],"")</f>
        <v/>
      </c>
      <c r="AF536" s="78" t="str">
        <f>IF(Tableau1[[#This Row],[Type de réponse]]='Paramètre (masquer)'!$A$10,Tableau1[[#This Row],[Nuit
MA/ME]],"")</f>
        <v/>
      </c>
      <c r="AG536" s="78" t="str">
        <f>IF(Tableau1[[#This Row],[Type de réponse]]='Paramètre (masquer)'!$A$10,Tableau1[[#This Row],[Nuit
ME/JE]],"")</f>
        <v/>
      </c>
      <c r="AH536" s="78" t="str">
        <f>IF(Tableau1[[#This Row],[Type de réponse]]='Paramètre (masquer)'!$A$10,Tableau1[[#This Row],[Nuit JE/VE]],"")</f>
        <v/>
      </c>
      <c r="AI536" s="78" t="str">
        <f>IF(Tableau1[[#This Row],[Type de réponse]]='Paramètre (masquer)'!$A$10,Tableau1[[#This Row],[Nuit
VE/SA]],"")</f>
        <v/>
      </c>
      <c r="AJ536" s="78" t="str">
        <f>IF(Tableau1[[#This Row],[Type de réponse]]='Paramètre (masquer)'!$A$10,Tableau1[[#This Row],[Nuit
SA/DI]],"")</f>
        <v/>
      </c>
      <c r="AK536" s="78" t="str">
        <f>IF(Tableau1[[#This Row],[Type de réponse]]='Paramètre (masquer)'!$A$10,Tableau1[[#This Row],[Nuit
DI/LU]],"")</f>
        <v/>
      </c>
      <c r="AL536" s="76" t="str">
        <f>IF(Tableau1[[#This Row],[Nuit
LU /MA]]="Oui",0,IF(Tableau1[[#This Row],[Nuit
LU /MA]]="Non",1,""))</f>
        <v/>
      </c>
      <c r="AM536" s="76" t="str">
        <f>IF(Tableau1[[#This Row],[Nuit
MA/ ME]]="Oui",0,IF(Tableau1[[#This Row],[Nuit
MA/ ME]]="Non",1,""))</f>
        <v/>
      </c>
      <c r="AN536" s="76" t="str">
        <f>IF(Tableau1[[#This Row],[Nuit
ME/ JE]]="Oui",0,IF(Tableau1[[#This Row],[Nuit
ME/ JE]]="Non",1,""))</f>
        <v/>
      </c>
      <c r="AO536" s="76" t="str">
        <f>IF(Tableau1[[#This Row],[Nuit JE/ VE]]="Oui",0,IF(Tableau1[[#This Row],[Nuit JE/ VE]]="Non",1,""))</f>
        <v/>
      </c>
      <c r="AP536" s="76" t="str">
        <f>IF(Tableau1[[#This Row],[Nuit
VE/ SA]]="Oui",0,IF(Tableau1[[#This Row],[Nuit
VE/ SA]]="Non",1,""))</f>
        <v/>
      </c>
      <c r="AQ536" s="76" t="str">
        <f>IF(Tableau1[[#This Row],[Nuit
SA/ DI]]="Oui",0,IF(Tableau1[[#This Row],[Nuit
SA/ DI]]="Non",1,""))</f>
        <v/>
      </c>
      <c r="AR536" s="76" t="str">
        <f>IF(Tableau1[[#This Row],[Nuit
DI/ LU]]="Oui",0,IF(Tableau1[[#This Row],[Nuit
DI/ LU]]="Non",1,""))</f>
        <v/>
      </c>
      <c r="AS536" s="76" t="str">
        <f>IF(Tableau1[[#This Row],[Type de réponse]]='Paramètre (masquer)'!$A$10,Tableau1[[#This Row],[FE]],"")</f>
        <v/>
      </c>
      <c r="AT536" s="76" t="str">
        <f>_xlfn.CONCAT(Tableau1[[#This Row],[LUN]:[DIM]])</f>
        <v/>
      </c>
      <c r="AU536" s="79"/>
      <c r="AV5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6" s="76" t="e">
        <f>Tableau1[[#This Row],[Nbre de nuits sur la période]]*Tableau1[[#This Row],[Nombre de train accédant / nuit *]]</f>
        <v>#VALUE!</v>
      </c>
      <c r="AY536" s="76" t="e">
        <f>Tableau1[[#This Row],[Uo voies - nuit]]*((59*400/1000)+5)</f>
        <v>#VALUE!</v>
      </c>
    </row>
    <row r="537" spans="1:51" ht="15.75">
      <c r="A537" s="51">
        <f t="shared" si="26"/>
        <v>524</v>
      </c>
      <c r="B537" s="85"/>
      <c r="C537" s="52" t="str">
        <f>IFERROR(VLOOKUP(Tableau1[[#This Row],[Site *
Un fichier Excel par DT]],Tableau7[[#All],[Nom de la gare]:[EIC]],5,FALSE),"")</f>
        <v/>
      </c>
      <c r="D537" s="77"/>
      <c r="E537" s="74"/>
      <c r="F537" s="74"/>
      <c r="G537" s="76"/>
      <c r="H537" s="72" t="str">
        <f>IF(Tableau1[[#This Row],[Régime d''utilisation (Quotidien ? Oui ou Non)]]="Oui","Oui","Non")</f>
        <v>Non</v>
      </c>
      <c r="I537" s="72" t="str">
        <f>IF(Tableau1[[#This Row],[Régime d''utilisation (Quotidien ? Oui ou Non)]]="Oui","Oui","Non")</f>
        <v>Non</v>
      </c>
      <c r="J537" s="72" t="str">
        <f>IF(Tableau1[[#This Row],[Régime d''utilisation (Quotidien ? Oui ou Non)]]="Oui","Oui","Non")</f>
        <v>Non</v>
      </c>
      <c r="K537" s="72" t="str">
        <f>IF(Tableau1[[#This Row],[Régime d''utilisation (Quotidien ? Oui ou Non)]]="Oui","Oui","Non")</f>
        <v>Non</v>
      </c>
      <c r="L537" s="72" t="str">
        <f>IF(Tableau1[[#This Row],[Régime d''utilisation (Quotidien ? Oui ou Non)]]="Oui","Oui","Non")</f>
        <v>Non</v>
      </c>
      <c r="M537" s="72" t="str">
        <f>IF(Tableau1[[#This Row],[Régime d''utilisation (Quotidien ? Oui ou Non)]]="Oui","Oui","Non")</f>
        <v>Non</v>
      </c>
      <c r="N537" s="72" t="str">
        <f>IF(Tableau1[[#This Row],[Régime d''utilisation (Quotidien ? Oui ou Non)]]="Oui","Oui","Non")</f>
        <v>Non</v>
      </c>
      <c r="O537" s="72" t="str">
        <f>IF(Tableau1[[#This Row],[Régime d''utilisation (Quotidien ? Oui ou Non)]]="Oui","Oui","Non")</f>
        <v>Non</v>
      </c>
      <c r="P537" s="76"/>
      <c r="Q537" s="76"/>
      <c r="R537" s="76"/>
      <c r="S537" s="52" t="str">
        <f t="shared" si="24"/>
        <v>Compris entre 00h00 et 5h00</v>
      </c>
      <c r="T537" s="76"/>
      <c r="U537" s="53" t="str">
        <f t="shared" si="25"/>
        <v>Voyageur</v>
      </c>
      <c r="V537" s="76"/>
      <c r="W537" s="76"/>
      <c r="X537" s="76"/>
      <c r="Y537" s="76"/>
      <c r="Z537" s="76"/>
      <c r="AA537" s="76"/>
      <c r="AB537" s="53">
        <f>400</f>
        <v>400</v>
      </c>
      <c r="AC537" s="78" t="str">
        <f>IF(Tableau1[[#This Row],[Type de réponse]]='Paramètre (masquer)'!$A$10,Tableau1[[#This Row],[Période de début *]],"")</f>
        <v/>
      </c>
      <c r="AD537" s="78" t="str">
        <f>IF(Tableau1[[#This Row],[Type de réponse]]='Paramètre (masquer)'!$A$10,Tableau1[[#This Row],[Période de fin *]],"")</f>
        <v/>
      </c>
      <c r="AE537" s="78" t="str">
        <f>IF(Tableau1[[#This Row],[Type de réponse]]='Paramètre (masquer)'!$A$10,Tableau1[[#This Row],[Nuit
LU/MA]],"")</f>
        <v/>
      </c>
      <c r="AF537" s="78" t="str">
        <f>IF(Tableau1[[#This Row],[Type de réponse]]='Paramètre (masquer)'!$A$10,Tableau1[[#This Row],[Nuit
MA/ME]],"")</f>
        <v/>
      </c>
      <c r="AG537" s="78" t="str">
        <f>IF(Tableau1[[#This Row],[Type de réponse]]='Paramètre (masquer)'!$A$10,Tableau1[[#This Row],[Nuit
ME/JE]],"")</f>
        <v/>
      </c>
      <c r="AH537" s="78" t="str">
        <f>IF(Tableau1[[#This Row],[Type de réponse]]='Paramètre (masquer)'!$A$10,Tableau1[[#This Row],[Nuit JE/VE]],"")</f>
        <v/>
      </c>
      <c r="AI537" s="78" t="str">
        <f>IF(Tableau1[[#This Row],[Type de réponse]]='Paramètre (masquer)'!$A$10,Tableau1[[#This Row],[Nuit
VE/SA]],"")</f>
        <v/>
      </c>
      <c r="AJ537" s="78" t="str">
        <f>IF(Tableau1[[#This Row],[Type de réponse]]='Paramètre (masquer)'!$A$10,Tableau1[[#This Row],[Nuit
SA/DI]],"")</f>
        <v/>
      </c>
      <c r="AK537" s="78" t="str">
        <f>IF(Tableau1[[#This Row],[Type de réponse]]='Paramètre (masquer)'!$A$10,Tableau1[[#This Row],[Nuit
DI/LU]],"")</f>
        <v/>
      </c>
      <c r="AL537" s="76" t="str">
        <f>IF(Tableau1[[#This Row],[Nuit
LU /MA]]="Oui",0,IF(Tableau1[[#This Row],[Nuit
LU /MA]]="Non",1,""))</f>
        <v/>
      </c>
      <c r="AM537" s="76" t="str">
        <f>IF(Tableau1[[#This Row],[Nuit
MA/ ME]]="Oui",0,IF(Tableau1[[#This Row],[Nuit
MA/ ME]]="Non",1,""))</f>
        <v/>
      </c>
      <c r="AN537" s="76" t="str">
        <f>IF(Tableau1[[#This Row],[Nuit
ME/ JE]]="Oui",0,IF(Tableau1[[#This Row],[Nuit
ME/ JE]]="Non",1,""))</f>
        <v/>
      </c>
      <c r="AO537" s="76" t="str">
        <f>IF(Tableau1[[#This Row],[Nuit JE/ VE]]="Oui",0,IF(Tableau1[[#This Row],[Nuit JE/ VE]]="Non",1,""))</f>
        <v/>
      </c>
      <c r="AP537" s="76" t="str">
        <f>IF(Tableau1[[#This Row],[Nuit
VE/ SA]]="Oui",0,IF(Tableau1[[#This Row],[Nuit
VE/ SA]]="Non",1,""))</f>
        <v/>
      </c>
      <c r="AQ537" s="76" t="str">
        <f>IF(Tableau1[[#This Row],[Nuit
SA/ DI]]="Oui",0,IF(Tableau1[[#This Row],[Nuit
SA/ DI]]="Non",1,""))</f>
        <v/>
      </c>
      <c r="AR537" s="76" t="str">
        <f>IF(Tableau1[[#This Row],[Nuit
DI/ LU]]="Oui",0,IF(Tableau1[[#This Row],[Nuit
DI/ LU]]="Non",1,""))</f>
        <v/>
      </c>
      <c r="AS537" s="76" t="str">
        <f>IF(Tableau1[[#This Row],[Type de réponse]]='Paramètre (masquer)'!$A$10,Tableau1[[#This Row],[FE]],"")</f>
        <v/>
      </c>
      <c r="AT537" s="76" t="str">
        <f>_xlfn.CONCAT(Tableau1[[#This Row],[LUN]:[DIM]])</f>
        <v/>
      </c>
      <c r="AU537" s="79"/>
      <c r="AV5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7" s="76" t="e">
        <f>Tableau1[[#This Row],[Nbre de nuits sur la période]]*Tableau1[[#This Row],[Nombre de train accédant / nuit *]]</f>
        <v>#VALUE!</v>
      </c>
      <c r="AY537" s="76" t="e">
        <f>Tableau1[[#This Row],[Uo voies - nuit]]*((59*400/1000)+5)</f>
        <v>#VALUE!</v>
      </c>
    </row>
    <row r="538" spans="1:51" ht="15.75">
      <c r="A538" s="51">
        <f t="shared" si="26"/>
        <v>525</v>
      </c>
      <c r="B538" s="85"/>
      <c r="C538" s="52" t="str">
        <f>IFERROR(VLOOKUP(Tableau1[[#This Row],[Site *
Un fichier Excel par DT]],Tableau7[[#All],[Nom de la gare]:[EIC]],5,FALSE),"")</f>
        <v/>
      </c>
      <c r="D538" s="77"/>
      <c r="E538" s="74"/>
      <c r="F538" s="74"/>
      <c r="G538" s="76"/>
      <c r="H538" s="72" t="str">
        <f>IF(Tableau1[[#This Row],[Régime d''utilisation (Quotidien ? Oui ou Non)]]="Oui","Oui","Non")</f>
        <v>Non</v>
      </c>
      <c r="I538" s="72" t="str">
        <f>IF(Tableau1[[#This Row],[Régime d''utilisation (Quotidien ? Oui ou Non)]]="Oui","Oui","Non")</f>
        <v>Non</v>
      </c>
      <c r="J538" s="72" t="str">
        <f>IF(Tableau1[[#This Row],[Régime d''utilisation (Quotidien ? Oui ou Non)]]="Oui","Oui","Non")</f>
        <v>Non</v>
      </c>
      <c r="K538" s="72" t="str">
        <f>IF(Tableau1[[#This Row],[Régime d''utilisation (Quotidien ? Oui ou Non)]]="Oui","Oui","Non")</f>
        <v>Non</v>
      </c>
      <c r="L538" s="72" t="str">
        <f>IF(Tableau1[[#This Row],[Régime d''utilisation (Quotidien ? Oui ou Non)]]="Oui","Oui","Non")</f>
        <v>Non</v>
      </c>
      <c r="M538" s="72" t="str">
        <f>IF(Tableau1[[#This Row],[Régime d''utilisation (Quotidien ? Oui ou Non)]]="Oui","Oui","Non")</f>
        <v>Non</v>
      </c>
      <c r="N538" s="72" t="str">
        <f>IF(Tableau1[[#This Row],[Régime d''utilisation (Quotidien ? Oui ou Non)]]="Oui","Oui","Non")</f>
        <v>Non</v>
      </c>
      <c r="O538" s="72" t="str">
        <f>IF(Tableau1[[#This Row],[Régime d''utilisation (Quotidien ? Oui ou Non)]]="Oui","Oui","Non")</f>
        <v>Non</v>
      </c>
      <c r="P538" s="76"/>
      <c r="Q538" s="76"/>
      <c r="R538" s="76"/>
      <c r="S538" s="52" t="str">
        <f t="shared" si="24"/>
        <v>Compris entre 00h00 et 5h00</v>
      </c>
      <c r="T538" s="76"/>
      <c r="U538" s="53" t="str">
        <f t="shared" si="25"/>
        <v>Voyageur</v>
      </c>
      <c r="V538" s="76"/>
      <c r="W538" s="76"/>
      <c r="X538" s="76"/>
      <c r="Y538" s="76"/>
      <c r="Z538" s="76"/>
      <c r="AA538" s="76"/>
      <c r="AB538" s="53">
        <f>400</f>
        <v>400</v>
      </c>
      <c r="AC538" s="78" t="str">
        <f>IF(Tableau1[[#This Row],[Type de réponse]]='Paramètre (masquer)'!$A$10,Tableau1[[#This Row],[Période de début *]],"")</f>
        <v/>
      </c>
      <c r="AD538" s="78" t="str">
        <f>IF(Tableau1[[#This Row],[Type de réponse]]='Paramètre (masquer)'!$A$10,Tableau1[[#This Row],[Période de fin *]],"")</f>
        <v/>
      </c>
      <c r="AE538" s="78" t="str">
        <f>IF(Tableau1[[#This Row],[Type de réponse]]='Paramètre (masquer)'!$A$10,Tableau1[[#This Row],[Nuit
LU/MA]],"")</f>
        <v/>
      </c>
      <c r="AF538" s="78" t="str">
        <f>IF(Tableau1[[#This Row],[Type de réponse]]='Paramètre (masquer)'!$A$10,Tableau1[[#This Row],[Nuit
MA/ME]],"")</f>
        <v/>
      </c>
      <c r="AG538" s="78" t="str">
        <f>IF(Tableau1[[#This Row],[Type de réponse]]='Paramètre (masquer)'!$A$10,Tableau1[[#This Row],[Nuit
ME/JE]],"")</f>
        <v/>
      </c>
      <c r="AH538" s="78" t="str">
        <f>IF(Tableau1[[#This Row],[Type de réponse]]='Paramètre (masquer)'!$A$10,Tableau1[[#This Row],[Nuit JE/VE]],"")</f>
        <v/>
      </c>
      <c r="AI538" s="78" t="str">
        <f>IF(Tableau1[[#This Row],[Type de réponse]]='Paramètre (masquer)'!$A$10,Tableau1[[#This Row],[Nuit
VE/SA]],"")</f>
        <v/>
      </c>
      <c r="AJ538" s="78" t="str">
        <f>IF(Tableau1[[#This Row],[Type de réponse]]='Paramètre (masquer)'!$A$10,Tableau1[[#This Row],[Nuit
SA/DI]],"")</f>
        <v/>
      </c>
      <c r="AK538" s="78" t="str">
        <f>IF(Tableau1[[#This Row],[Type de réponse]]='Paramètre (masquer)'!$A$10,Tableau1[[#This Row],[Nuit
DI/LU]],"")</f>
        <v/>
      </c>
      <c r="AL538" s="76" t="str">
        <f>IF(Tableau1[[#This Row],[Nuit
LU /MA]]="Oui",0,IF(Tableau1[[#This Row],[Nuit
LU /MA]]="Non",1,""))</f>
        <v/>
      </c>
      <c r="AM538" s="76" t="str">
        <f>IF(Tableau1[[#This Row],[Nuit
MA/ ME]]="Oui",0,IF(Tableau1[[#This Row],[Nuit
MA/ ME]]="Non",1,""))</f>
        <v/>
      </c>
      <c r="AN538" s="76" t="str">
        <f>IF(Tableau1[[#This Row],[Nuit
ME/ JE]]="Oui",0,IF(Tableau1[[#This Row],[Nuit
ME/ JE]]="Non",1,""))</f>
        <v/>
      </c>
      <c r="AO538" s="76" t="str">
        <f>IF(Tableau1[[#This Row],[Nuit JE/ VE]]="Oui",0,IF(Tableau1[[#This Row],[Nuit JE/ VE]]="Non",1,""))</f>
        <v/>
      </c>
      <c r="AP538" s="76" t="str">
        <f>IF(Tableau1[[#This Row],[Nuit
VE/ SA]]="Oui",0,IF(Tableau1[[#This Row],[Nuit
VE/ SA]]="Non",1,""))</f>
        <v/>
      </c>
      <c r="AQ538" s="76" t="str">
        <f>IF(Tableau1[[#This Row],[Nuit
SA/ DI]]="Oui",0,IF(Tableau1[[#This Row],[Nuit
SA/ DI]]="Non",1,""))</f>
        <v/>
      </c>
      <c r="AR538" s="76" t="str">
        <f>IF(Tableau1[[#This Row],[Nuit
DI/ LU]]="Oui",0,IF(Tableau1[[#This Row],[Nuit
DI/ LU]]="Non",1,""))</f>
        <v/>
      </c>
      <c r="AS538" s="76" t="str">
        <f>IF(Tableau1[[#This Row],[Type de réponse]]='Paramètre (masquer)'!$A$10,Tableau1[[#This Row],[FE]],"")</f>
        <v/>
      </c>
      <c r="AT538" s="76" t="str">
        <f>_xlfn.CONCAT(Tableau1[[#This Row],[LUN]:[DIM]])</f>
        <v/>
      </c>
      <c r="AU538" s="79"/>
      <c r="AV5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8" s="76" t="e">
        <f>Tableau1[[#This Row],[Nbre de nuits sur la période]]*Tableau1[[#This Row],[Nombre de train accédant / nuit *]]</f>
        <v>#VALUE!</v>
      </c>
      <c r="AY538" s="76" t="e">
        <f>Tableau1[[#This Row],[Uo voies - nuit]]*((59*400/1000)+5)</f>
        <v>#VALUE!</v>
      </c>
    </row>
    <row r="539" spans="1:51" ht="15.75">
      <c r="A539" s="51">
        <f t="shared" si="26"/>
        <v>526</v>
      </c>
      <c r="B539" s="85"/>
      <c r="C539" s="52" t="str">
        <f>IFERROR(VLOOKUP(Tableau1[[#This Row],[Site *
Un fichier Excel par DT]],Tableau7[[#All],[Nom de la gare]:[EIC]],5,FALSE),"")</f>
        <v/>
      </c>
      <c r="D539" s="77"/>
      <c r="E539" s="74"/>
      <c r="F539" s="74"/>
      <c r="G539" s="76"/>
      <c r="H539" s="72" t="str">
        <f>IF(Tableau1[[#This Row],[Régime d''utilisation (Quotidien ? Oui ou Non)]]="Oui","Oui","Non")</f>
        <v>Non</v>
      </c>
      <c r="I539" s="72" t="str">
        <f>IF(Tableau1[[#This Row],[Régime d''utilisation (Quotidien ? Oui ou Non)]]="Oui","Oui","Non")</f>
        <v>Non</v>
      </c>
      <c r="J539" s="72" t="str">
        <f>IF(Tableau1[[#This Row],[Régime d''utilisation (Quotidien ? Oui ou Non)]]="Oui","Oui","Non")</f>
        <v>Non</v>
      </c>
      <c r="K539" s="72" t="str">
        <f>IF(Tableau1[[#This Row],[Régime d''utilisation (Quotidien ? Oui ou Non)]]="Oui","Oui","Non")</f>
        <v>Non</v>
      </c>
      <c r="L539" s="72" t="str">
        <f>IF(Tableau1[[#This Row],[Régime d''utilisation (Quotidien ? Oui ou Non)]]="Oui","Oui","Non")</f>
        <v>Non</v>
      </c>
      <c r="M539" s="72" t="str">
        <f>IF(Tableau1[[#This Row],[Régime d''utilisation (Quotidien ? Oui ou Non)]]="Oui","Oui","Non")</f>
        <v>Non</v>
      </c>
      <c r="N539" s="72" t="str">
        <f>IF(Tableau1[[#This Row],[Régime d''utilisation (Quotidien ? Oui ou Non)]]="Oui","Oui","Non")</f>
        <v>Non</v>
      </c>
      <c r="O539" s="72" t="str">
        <f>IF(Tableau1[[#This Row],[Régime d''utilisation (Quotidien ? Oui ou Non)]]="Oui","Oui","Non")</f>
        <v>Non</v>
      </c>
      <c r="P539" s="76"/>
      <c r="Q539" s="76"/>
      <c r="R539" s="76"/>
      <c r="S539" s="52" t="str">
        <f t="shared" si="24"/>
        <v>Compris entre 00h00 et 5h00</v>
      </c>
      <c r="T539" s="76"/>
      <c r="U539" s="53" t="str">
        <f t="shared" si="25"/>
        <v>Voyageur</v>
      </c>
      <c r="V539" s="76"/>
      <c r="W539" s="76"/>
      <c r="X539" s="76"/>
      <c r="Y539" s="76"/>
      <c r="Z539" s="76"/>
      <c r="AA539" s="76"/>
      <c r="AB539" s="53">
        <f>400</f>
        <v>400</v>
      </c>
      <c r="AC539" s="78" t="str">
        <f>IF(Tableau1[[#This Row],[Type de réponse]]='Paramètre (masquer)'!$A$10,Tableau1[[#This Row],[Période de début *]],"")</f>
        <v/>
      </c>
      <c r="AD539" s="78" t="str">
        <f>IF(Tableau1[[#This Row],[Type de réponse]]='Paramètre (masquer)'!$A$10,Tableau1[[#This Row],[Période de fin *]],"")</f>
        <v/>
      </c>
      <c r="AE539" s="78" t="str">
        <f>IF(Tableau1[[#This Row],[Type de réponse]]='Paramètre (masquer)'!$A$10,Tableau1[[#This Row],[Nuit
LU/MA]],"")</f>
        <v/>
      </c>
      <c r="AF539" s="78" t="str">
        <f>IF(Tableau1[[#This Row],[Type de réponse]]='Paramètre (masquer)'!$A$10,Tableau1[[#This Row],[Nuit
MA/ME]],"")</f>
        <v/>
      </c>
      <c r="AG539" s="78" t="str">
        <f>IF(Tableau1[[#This Row],[Type de réponse]]='Paramètre (masquer)'!$A$10,Tableau1[[#This Row],[Nuit
ME/JE]],"")</f>
        <v/>
      </c>
      <c r="AH539" s="78" t="str">
        <f>IF(Tableau1[[#This Row],[Type de réponse]]='Paramètre (masquer)'!$A$10,Tableau1[[#This Row],[Nuit JE/VE]],"")</f>
        <v/>
      </c>
      <c r="AI539" s="78" t="str">
        <f>IF(Tableau1[[#This Row],[Type de réponse]]='Paramètre (masquer)'!$A$10,Tableau1[[#This Row],[Nuit
VE/SA]],"")</f>
        <v/>
      </c>
      <c r="AJ539" s="78" t="str">
        <f>IF(Tableau1[[#This Row],[Type de réponse]]='Paramètre (masquer)'!$A$10,Tableau1[[#This Row],[Nuit
SA/DI]],"")</f>
        <v/>
      </c>
      <c r="AK539" s="78" t="str">
        <f>IF(Tableau1[[#This Row],[Type de réponse]]='Paramètre (masquer)'!$A$10,Tableau1[[#This Row],[Nuit
DI/LU]],"")</f>
        <v/>
      </c>
      <c r="AL539" s="76" t="str">
        <f>IF(Tableau1[[#This Row],[Nuit
LU /MA]]="Oui",0,IF(Tableau1[[#This Row],[Nuit
LU /MA]]="Non",1,""))</f>
        <v/>
      </c>
      <c r="AM539" s="76" t="str">
        <f>IF(Tableau1[[#This Row],[Nuit
MA/ ME]]="Oui",0,IF(Tableau1[[#This Row],[Nuit
MA/ ME]]="Non",1,""))</f>
        <v/>
      </c>
      <c r="AN539" s="76" t="str">
        <f>IF(Tableau1[[#This Row],[Nuit
ME/ JE]]="Oui",0,IF(Tableau1[[#This Row],[Nuit
ME/ JE]]="Non",1,""))</f>
        <v/>
      </c>
      <c r="AO539" s="76" t="str">
        <f>IF(Tableau1[[#This Row],[Nuit JE/ VE]]="Oui",0,IF(Tableau1[[#This Row],[Nuit JE/ VE]]="Non",1,""))</f>
        <v/>
      </c>
      <c r="AP539" s="76" t="str">
        <f>IF(Tableau1[[#This Row],[Nuit
VE/ SA]]="Oui",0,IF(Tableau1[[#This Row],[Nuit
VE/ SA]]="Non",1,""))</f>
        <v/>
      </c>
      <c r="AQ539" s="76" t="str">
        <f>IF(Tableau1[[#This Row],[Nuit
SA/ DI]]="Oui",0,IF(Tableau1[[#This Row],[Nuit
SA/ DI]]="Non",1,""))</f>
        <v/>
      </c>
      <c r="AR539" s="76" t="str">
        <f>IF(Tableau1[[#This Row],[Nuit
DI/ LU]]="Oui",0,IF(Tableau1[[#This Row],[Nuit
DI/ LU]]="Non",1,""))</f>
        <v/>
      </c>
      <c r="AS539" s="76" t="str">
        <f>IF(Tableau1[[#This Row],[Type de réponse]]='Paramètre (masquer)'!$A$10,Tableau1[[#This Row],[FE]],"")</f>
        <v/>
      </c>
      <c r="AT539" s="76" t="str">
        <f>_xlfn.CONCAT(Tableau1[[#This Row],[LUN]:[DIM]])</f>
        <v/>
      </c>
      <c r="AU539" s="79"/>
      <c r="AV5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9" s="76" t="e">
        <f>Tableau1[[#This Row],[Nbre de nuits sur la période]]*Tableau1[[#This Row],[Nombre de train accédant / nuit *]]</f>
        <v>#VALUE!</v>
      </c>
      <c r="AY539" s="76" t="e">
        <f>Tableau1[[#This Row],[Uo voies - nuit]]*((59*400/1000)+5)</f>
        <v>#VALUE!</v>
      </c>
    </row>
    <row r="540" spans="1:51" ht="15.75">
      <c r="A540" s="51">
        <f t="shared" si="26"/>
        <v>527</v>
      </c>
      <c r="B540" s="85"/>
      <c r="C540" s="52" t="str">
        <f>IFERROR(VLOOKUP(Tableau1[[#This Row],[Site *
Un fichier Excel par DT]],Tableau7[[#All],[Nom de la gare]:[EIC]],5,FALSE),"")</f>
        <v/>
      </c>
      <c r="D540" s="77"/>
      <c r="E540" s="74"/>
      <c r="F540" s="74"/>
      <c r="G540" s="76"/>
      <c r="H540" s="72" t="str">
        <f>IF(Tableau1[[#This Row],[Régime d''utilisation (Quotidien ? Oui ou Non)]]="Oui","Oui","Non")</f>
        <v>Non</v>
      </c>
      <c r="I540" s="72" t="str">
        <f>IF(Tableau1[[#This Row],[Régime d''utilisation (Quotidien ? Oui ou Non)]]="Oui","Oui","Non")</f>
        <v>Non</v>
      </c>
      <c r="J540" s="72" t="str">
        <f>IF(Tableau1[[#This Row],[Régime d''utilisation (Quotidien ? Oui ou Non)]]="Oui","Oui","Non")</f>
        <v>Non</v>
      </c>
      <c r="K540" s="72" t="str">
        <f>IF(Tableau1[[#This Row],[Régime d''utilisation (Quotidien ? Oui ou Non)]]="Oui","Oui","Non")</f>
        <v>Non</v>
      </c>
      <c r="L540" s="72" t="str">
        <f>IF(Tableau1[[#This Row],[Régime d''utilisation (Quotidien ? Oui ou Non)]]="Oui","Oui","Non")</f>
        <v>Non</v>
      </c>
      <c r="M540" s="72" t="str">
        <f>IF(Tableau1[[#This Row],[Régime d''utilisation (Quotidien ? Oui ou Non)]]="Oui","Oui","Non")</f>
        <v>Non</v>
      </c>
      <c r="N540" s="72" t="str">
        <f>IF(Tableau1[[#This Row],[Régime d''utilisation (Quotidien ? Oui ou Non)]]="Oui","Oui","Non")</f>
        <v>Non</v>
      </c>
      <c r="O540" s="72" t="str">
        <f>IF(Tableau1[[#This Row],[Régime d''utilisation (Quotidien ? Oui ou Non)]]="Oui","Oui","Non")</f>
        <v>Non</v>
      </c>
      <c r="P540" s="76"/>
      <c r="Q540" s="76"/>
      <c r="R540" s="76"/>
      <c r="S540" s="52" t="str">
        <f t="shared" si="24"/>
        <v>Compris entre 00h00 et 5h00</v>
      </c>
      <c r="T540" s="76"/>
      <c r="U540" s="53" t="str">
        <f t="shared" si="25"/>
        <v>Voyageur</v>
      </c>
      <c r="V540" s="76"/>
      <c r="W540" s="76"/>
      <c r="X540" s="76"/>
      <c r="Y540" s="76"/>
      <c r="Z540" s="76"/>
      <c r="AA540" s="76"/>
      <c r="AB540" s="53">
        <f>400</f>
        <v>400</v>
      </c>
      <c r="AC540" s="78" t="str">
        <f>IF(Tableau1[[#This Row],[Type de réponse]]='Paramètre (masquer)'!$A$10,Tableau1[[#This Row],[Période de début *]],"")</f>
        <v/>
      </c>
      <c r="AD540" s="78" t="str">
        <f>IF(Tableau1[[#This Row],[Type de réponse]]='Paramètre (masquer)'!$A$10,Tableau1[[#This Row],[Période de fin *]],"")</f>
        <v/>
      </c>
      <c r="AE540" s="78" t="str">
        <f>IF(Tableau1[[#This Row],[Type de réponse]]='Paramètre (masquer)'!$A$10,Tableau1[[#This Row],[Nuit
LU/MA]],"")</f>
        <v/>
      </c>
      <c r="AF540" s="78" t="str">
        <f>IF(Tableau1[[#This Row],[Type de réponse]]='Paramètre (masquer)'!$A$10,Tableau1[[#This Row],[Nuit
MA/ME]],"")</f>
        <v/>
      </c>
      <c r="AG540" s="78" t="str">
        <f>IF(Tableau1[[#This Row],[Type de réponse]]='Paramètre (masquer)'!$A$10,Tableau1[[#This Row],[Nuit
ME/JE]],"")</f>
        <v/>
      </c>
      <c r="AH540" s="78" t="str">
        <f>IF(Tableau1[[#This Row],[Type de réponse]]='Paramètre (masquer)'!$A$10,Tableau1[[#This Row],[Nuit JE/VE]],"")</f>
        <v/>
      </c>
      <c r="AI540" s="78" t="str">
        <f>IF(Tableau1[[#This Row],[Type de réponse]]='Paramètre (masquer)'!$A$10,Tableau1[[#This Row],[Nuit
VE/SA]],"")</f>
        <v/>
      </c>
      <c r="AJ540" s="78" t="str">
        <f>IF(Tableau1[[#This Row],[Type de réponse]]='Paramètre (masquer)'!$A$10,Tableau1[[#This Row],[Nuit
SA/DI]],"")</f>
        <v/>
      </c>
      <c r="AK540" s="78" t="str">
        <f>IF(Tableau1[[#This Row],[Type de réponse]]='Paramètre (masquer)'!$A$10,Tableau1[[#This Row],[Nuit
DI/LU]],"")</f>
        <v/>
      </c>
      <c r="AL540" s="76" t="str">
        <f>IF(Tableau1[[#This Row],[Nuit
LU /MA]]="Oui",0,IF(Tableau1[[#This Row],[Nuit
LU /MA]]="Non",1,""))</f>
        <v/>
      </c>
      <c r="AM540" s="76" t="str">
        <f>IF(Tableau1[[#This Row],[Nuit
MA/ ME]]="Oui",0,IF(Tableau1[[#This Row],[Nuit
MA/ ME]]="Non",1,""))</f>
        <v/>
      </c>
      <c r="AN540" s="76" t="str">
        <f>IF(Tableau1[[#This Row],[Nuit
ME/ JE]]="Oui",0,IF(Tableau1[[#This Row],[Nuit
ME/ JE]]="Non",1,""))</f>
        <v/>
      </c>
      <c r="AO540" s="76" t="str">
        <f>IF(Tableau1[[#This Row],[Nuit JE/ VE]]="Oui",0,IF(Tableau1[[#This Row],[Nuit JE/ VE]]="Non",1,""))</f>
        <v/>
      </c>
      <c r="AP540" s="76" t="str">
        <f>IF(Tableau1[[#This Row],[Nuit
VE/ SA]]="Oui",0,IF(Tableau1[[#This Row],[Nuit
VE/ SA]]="Non",1,""))</f>
        <v/>
      </c>
      <c r="AQ540" s="76" t="str">
        <f>IF(Tableau1[[#This Row],[Nuit
SA/ DI]]="Oui",0,IF(Tableau1[[#This Row],[Nuit
SA/ DI]]="Non",1,""))</f>
        <v/>
      </c>
      <c r="AR540" s="76" t="str">
        <f>IF(Tableau1[[#This Row],[Nuit
DI/ LU]]="Oui",0,IF(Tableau1[[#This Row],[Nuit
DI/ LU]]="Non",1,""))</f>
        <v/>
      </c>
      <c r="AS540" s="76" t="str">
        <f>IF(Tableau1[[#This Row],[Type de réponse]]='Paramètre (masquer)'!$A$10,Tableau1[[#This Row],[FE]],"")</f>
        <v/>
      </c>
      <c r="AT540" s="76" t="str">
        <f>_xlfn.CONCAT(Tableau1[[#This Row],[LUN]:[DIM]])</f>
        <v/>
      </c>
      <c r="AU540" s="79"/>
      <c r="AV5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0" s="76" t="e">
        <f>Tableau1[[#This Row],[Nbre de nuits sur la période]]*Tableau1[[#This Row],[Nombre de train accédant / nuit *]]</f>
        <v>#VALUE!</v>
      </c>
      <c r="AY540" s="76" t="e">
        <f>Tableau1[[#This Row],[Uo voies - nuit]]*((59*400/1000)+5)</f>
        <v>#VALUE!</v>
      </c>
    </row>
    <row r="541" spans="1:51" ht="15.75">
      <c r="A541" s="51">
        <f t="shared" si="26"/>
        <v>528</v>
      </c>
      <c r="B541" s="85"/>
      <c r="C541" s="52" t="str">
        <f>IFERROR(VLOOKUP(Tableau1[[#This Row],[Site *
Un fichier Excel par DT]],Tableau7[[#All],[Nom de la gare]:[EIC]],5,FALSE),"")</f>
        <v/>
      </c>
      <c r="D541" s="77"/>
      <c r="E541" s="74"/>
      <c r="F541" s="74"/>
      <c r="G541" s="76"/>
      <c r="H541" s="72" t="str">
        <f>IF(Tableau1[[#This Row],[Régime d''utilisation (Quotidien ? Oui ou Non)]]="Oui","Oui","Non")</f>
        <v>Non</v>
      </c>
      <c r="I541" s="72" t="str">
        <f>IF(Tableau1[[#This Row],[Régime d''utilisation (Quotidien ? Oui ou Non)]]="Oui","Oui","Non")</f>
        <v>Non</v>
      </c>
      <c r="J541" s="72" t="str">
        <f>IF(Tableau1[[#This Row],[Régime d''utilisation (Quotidien ? Oui ou Non)]]="Oui","Oui","Non")</f>
        <v>Non</v>
      </c>
      <c r="K541" s="72" t="str">
        <f>IF(Tableau1[[#This Row],[Régime d''utilisation (Quotidien ? Oui ou Non)]]="Oui","Oui","Non")</f>
        <v>Non</v>
      </c>
      <c r="L541" s="72" t="str">
        <f>IF(Tableau1[[#This Row],[Régime d''utilisation (Quotidien ? Oui ou Non)]]="Oui","Oui","Non")</f>
        <v>Non</v>
      </c>
      <c r="M541" s="72" t="str">
        <f>IF(Tableau1[[#This Row],[Régime d''utilisation (Quotidien ? Oui ou Non)]]="Oui","Oui","Non")</f>
        <v>Non</v>
      </c>
      <c r="N541" s="72" t="str">
        <f>IF(Tableau1[[#This Row],[Régime d''utilisation (Quotidien ? Oui ou Non)]]="Oui","Oui","Non")</f>
        <v>Non</v>
      </c>
      <c r="O541" s="72" t="str">
        <f>IF(Tableau1[[#This Row],[Régime d''utilisation (Quotidien ? Oui ou Non)]]="Oui","Oui","Non")</f>
        <v>Non</v>
      </c>
      <c r="P541" s="76"/>
      <c r="Q541" s="76"/>
      <c r="R541" s="76"/>
      <c r="S541" s="52" t="str">
        <f t="shared" si="24"/>
        <v>Compris entre 00h00 et 5h00</v>
      </c>
      <c r="T541" s="76"/>
      <c r="U541" s="53" t="str">
        <f t="shared" si="25"/>
        <v>Voyageur</v>
      </c>
      <c r="V541" s="76"/>
      <c r="W541" s="76"/>
      <c r="X541" s="76"/>
      <c r="Y541" s="76"/>
      <c r="Z541" s="76"/>
      <c r="AA541" s="76"/>
      <c r="AB541" s="53">
        <f>400</f>
        <v>400</v>
      </c>
      <c r="AC541" s="78" t="str">
        <f>IF(Tableau1[[#This Row],[Type de réponse]]='Paramètre (masquer)'!$A$10,Tableau1[[#This Row],[Période de début *]],"")</f>
        <v/>
      </c>
      <c r="AD541" s="78" t="str">
        <f>IF(Tableau1[[#This Row],[Type de réponse]]='Paramètre (masquer)'!$A$10,Tableau1[[#This Row],[Période de fin *]],"")</f>
        <v/>
      </c>
      <c r="AE541" s="78" t="str">
        <f>IF(Tableau1[[#This Row],[Type de réponse]]='Paramètre (masquer)'!$A$10,Tableau1[[#This Row],[Nuit
LU/MA]],"")</f>
        <v/>
      </c>
      <c r="AF541" s="78" t="str">
        <f>IF(Tableau1[[#This Row],[Type de réponse]]='Paramètre (masquer)'!$A$10,Tableau1[[#This Row],[Nuit
MA/ME]],"")</f>
        <v/>
      </c>
      <c r="AG541" s="78" t="str">
        <f>IF(Tableau1[[#This Row],[Type de réponse]]='Paramètre (masquer)'!$A$10,Tableau1[[#This Row],[Nuit
ME/JE]],"")</f>
        <v/>
      </c>
      <c r="AH541" s="78" t="str">
        <f>IF(Tableau1[[#This Row],[Type de réponse]]='Paramètre (masquer)'!$A$10,Tableau1[[#This Row],[Nuit JE/VE]],"")</f>
        <v/>
      </c>
      <c r="AI541" s="78" t="str">
        <f>IF(Tableau1[[#This Row],[Type de réponse]]='Paramètre (masquer)'!$A$10,Tableau1[[#This Row],[Nuit
VE/SA]],"")</f>
        <v/>
      </c>
      <c r="AJ541" s="78" t="str">
        <f>IF(Tableau1[[#This Row],[Type de réponse]]='Paramètre (masquer)'!$A$10,Tableau1[[#This Row],[Nuit
SA/DI]],"")</f>
        <v/>
      </c>
      <c r="AK541" s="78" t="str">
        <f>IF(Tableau1[[#This Row],[Type de réponse]]='Paramètre (masquer)'!$A$10,Tableau1[[#This Row],[Nuit
DI/LU]],"")</f>
        <v/>
      </c>
      <c r="AL541" s="76" t="str">
        <f>IF(Tableau1[[#This Row],[Nuit
LU /MA]]="Oui",0,IF(Tableau1[[#This Row],[Nuit
LU /MA]]="Non",1,""))</f>
        <v/>
      </c>
      <c r="AM541" s="76" t="str">
        <f>IF(Tableau1[[#This Row],[Nuit
MA/ ME]]="Oui",0,IF(Tableau1[[#This Row],[Nuit
MA/ ME]]="Non",1,""))</f>
        <v/>
      </c>
      <c r="AN541" s="76" t="str">
        <f>IF(Tableau1[[#This Row],[Nuit
ME/ JE]]="Oui",0,IF(Tableau1[[#This Row],[Nuit
ME/ JE]]="Non",1,""))</f>
        <v/>
      </c>
      <c r="AO541" s="76" t="str">
        <f>IF(Tableau1[[#This Row],[Nuit JE/ VE]]="Oui",0,IF(Tableau1[[#This Row],[Nuit JE/ VE]]="Non",1,""))</f>
        <v/>
      </c>
      <c r="AP541" s="76" t="str">
        <f>IF(Tableau1[[#This Row],[Nuit
VE/ SA]]="Oui",0,IF(Tableau1[[#This Row],[Nuit
VE/ SA]]="Non",1,""))</f>
        <v/>
      </c>
      <c r="AQ541" s="76" t="str">
        <f>IF(Tableau1[[#This Row],[Nuit
SA/ DI]]="Oui",0,IF(Tableau1[[#This Row],[Nuit
SA/ DI]]="Non",1,""))</f>
        <v/>
      </c>
      <c r="AR541" s="76" t="str">
        <f>IF(Tableau1[[#This Row],[Nuit
DI/ LU]]="Oui",0,IF(Tableau1[[#This Row],[Nuit
DI/ LU]]="Non",1,""))</f>
        <v/>
      </c>
      <c r="AS541" s="76" t="str">
        <f>IF(Tableau1[[#This Row],[Type de réponse]]='Paramètre (masquer)'!$A$10,Tableau1[[#This Row],[FE]],"")</f>
        <v/>
      </c>
      <c r="AT541" s="76" t="str">
        <f>_xlfn.CONCAT(Tableau1[[#This Row],[LUN]:[DIM]])</f>
        <v/>
      </c>
      <c r="AU541" s="79"/>
      <c r="AV5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1" s="76" t="e">
        <f>Tableau1[[#This Row],[Nbre de nuits sur la période]]*Tableau1[[#This Row],[Nombre de train accédant / nuit *]]</f>
        <v>#VALUE!</v>
      </c>
      <c r="AY541" s="76" t="e">
        <f>Tableau1[[#This Row],[Uo voies - nuit]]*((59*400/1000)+5)</f>
        <v>#VALUE!</v>
      </c>
    </row>
    <row r="542" spans="1:51" ht="15.75">
      <c r="A542" s="51">
        <f t="shared" si="26"/>
        <v>529</v>
      </c>
      <c r="B542" s="85"/>
      <c r="C542" s="52" t="str">
        <f>IFERROR(VLOOKUP(Tableau1[[#This Row],[Site *
Un fichier Excel par DT]],Tableau7[[#All],[Nom de la gare]:[EIC]],5,FALSE),"")</f>
        <v/>
      </c>
      <c r="D542" s="77"/>
      <c r="E542" s="74"/>
      <c r="F542" s="74"/>
      <c r="G542" s="76"/>
      <c r="H542" s="72" t="str">
        <f>IF(Tableau1[[#This Row],[Régime d''utilisation (Quotidien ? Oui ou Non)]]="Oui","Oui","Non")</f>
        <v>Non</v>
      </c>
      <c r="I542" s="72" t="str">
        <f>IF(Tableau1[[#This Row],[Régime d''utilisation (Quotidien ? Oui ou Non)]]="Oui","Oui","Non")</f>
        <v>Non</v>
      </c>
      <c r="J542" s="72" t="str">
        <f>IF(Tableau1[[#This Row],[Régime d''utilisation (Quotidien ? Oui ou Non)]]="Oui","Oui","Non")</f>
        <v>Non</v>
      </c>
      <c r="K542" s="72" t="str">
        <f>IF(Tableau1[[#This Row],[Régime d''utilisation (Quotidien ? Oui ou Non)]]="Oui","Oui","Non")</f>
        <v>Non</v>
      </c>
      <c r="L542" s="72" t="str">
        <f>IF(Tableau1[[#This Row],[Régime d''utilisation (Quotidien ? Oui ou Non)]]="Oui","Oui","Non")</f>
        <v>Non</v>
      </c>
      <c r="M542" s="72" t="str">
        <f>IF(Tableau1[[#This Row],[Régime d''utilisation (Quotidien ? Oui ou Non)]]="Oui","Oui","Non")</f>
        <v>Non</v>
      </c>
      <c r="N542" s="72" t="str">
        <f>IF(Tableau1[[#This Row],[Régime d''utilisation (Quotidien ? Oui ou Non)]]="Oui","Oui","Non")</f>
        <v>Non</v>
      </c>
      <c r="O542" s="72" t="str">
        <f>IF(Tableau1[[#This Row],[Régime d''utilisation (Quotidien ? Oui ou Non)]]="Oui","Oui","Non")</f>
        <v>Non</v>
      </c>
      <c r="P542" s="76"/>
      <c r="Q542" s="76"/>
      <c r="R542" s="76"/>
      <c r="S542" s="52" t="str">
        <f t="shared" si="24"/>
        <v>Compris entre 00h00 et 5h00</v>
      </c>
      <c r="T542" s="76"/>
      <c r="U542" s="53" t="str">
        <f t="shared" si="25"/>
        <v>Voyageur</v>
      </c>
      <c r="V542" s="76"/>
      <c r="W542" s="76"/>
      <c r="X542" s="76"/>
      <c r="Y542" s="76"/>
      <c r="Z542" s="76"/>
      <c r="AA542" s="76"/>
      <c r="AB542" s="53">
        <f>400</f>
        <v>400</v>
      </c>
      <c r="AC542" s="78" t="str">
        <f>IF(Tableau1[[#This Row],[Type de réponse]]='Paramètre (masquer)'!$A$10,Tableau1[[#This Row],[Période de début *]],"")</f>
        <v/>
      </c>
      <c r="AD542" s="78" t="str">
        <f>IF(Tableau1[[#This Row],[Type de réponse]]='Paramètre (masquer)'!$A$10,Tableau1[[#This Row],[Période de fin *]],"")</f>
        <v/>
      </c>
      <c r="AE542" s="78" t="str">
        <f>IF(Tableau1[[#This Row],[Type de réponse]]='Paramètre (masquer)'!$A$10,Tableau1[[#This Row],[Nuit
LU/MA]],"")</f>
        <v/>
      </c>
      <c r="AF542" s="78" t="str">
        <f>IF(Tableau1[[#This Row],[Type de réponse]]='Paramètre (masquer)'!$A$10,Tableau1[[#This Row],[Nuit
MA/ME]],"")</f>
        <v/>
      </c>
      <c r="AG542" s="78" t="str">
        <f>IF(Tableau1[[#This Row],[Type de réponse]]='Paramètre (masquer)'!$A$10,Tableau1[[#This Row],[Nuit
ME/JE]],"")</f>
        <v/>
      </c>
      <c r="AH542" s="78" t="str">
        <f>IF(Tableau1[[#This Row],[Type de réponse]]='Paramètre (masquer)'!$A$10,Tableau1[[#This Row],[Nuit JE/VE]],"")</f>
        <v/>
      </c>
      <c r="AI542" s="78" t="str">
        <f>IF(Tableau1[[#This Row],[Type de réponse]]='Paramètre (masquer)'!$A$10,Tableau1[[#This Row],[Nuit
VE/SA]],"")</f>
        <v/>
      </c>
      <c r="AJ542" s="78" t="str">
        <f>IF(Tableau1[[#This Row],[Type de réponse]]='Paramètre (masquer)'!$A$10,Tableau1[[#This Row],[Nuit
SA/DI]],"")</f>
        <v/>
      </c>
      <c r="AK542" s="78" t="str">
        <f>IF(Tableau1[[#This Row],[Type de réponse]]='Paramètre (masquer)'!$A$10,Tableau1[[#This Row],[Nuit
DI/LU]],"")</f>
        <v/>
      </c>
      <c r="AL542" s="76" t="str">
        <f>IF(Tableau1[[#This Row],[Nuit
LU /MA]]="Oui",0,IF(Tableau1[[#This Row],[Nuit
LU /MA]]="Non",1,""))</f>
        <v/>
      </c>
      <c r="AM542" s="76" t="str">
        <f>IF(Tableau1[[#This Row],[Nuit
MA/ ME]]="Oui",0,IF(Tableau1[[#This Row],[Nuit
MA/ ME]]="Non",1,""))</f>
        <v/>
      </c>
      <c r="AN542" s="76" t="str">
        <f>IF(Tableau1[[#This Row],[Nuit
ME/ JE]]="Oui",0,IF(Tableau1[[#This Row],[Nuit
ME/ JE]]="Non",1,""))</f>
        <v/>
      </c>
      <c r="AO542" s="76" t="str">
        <f>IF(Tableau1[[#This Row],[Nuit JE/ VE]]="Oui",0,IF(Tableau1[[#This Row],[Nuit JE/ VE]]="Non",1,""))</f>
        <v/>
      </c>
      <c r="AP542" s="76" t="str">
        <f>IF(Tableau1[[#This Row],[Nuit
VE/ SA]]="Oui",0,IF(Tableau1[[#This Row],[Nuit
VE/ SA]]="Non",1,""))</f>
        <v/>
      </c>
      <c r="AQ542" s="76" t="str">
        <f>IF(Tableau1[[#This Row],[Nuit
SA/ DI]]="Oui",0,IF(Tableau1[[#This Row],[Nuit
SA/ DI]]="Non",1,""))</f>
        <v/>
      </c>
      <c r="AR542" s="76" t="str">
        <f>IF(Tableau1[[#This Row],[Nuit
DI/ LU]]="Oui",0,IF(Tableau1[[#This Row],[Nuit
DI/ LU]]="Non",1,""))</f>
        <v/>
      </c>
      <c r="AS542" s="76" t="str">
        <f>IF(Tableau1[[#This Row],[Type de réponse]]='Paramètre (masquer)'!$A$10,Tableau1[[#This Row],[FE]],"")</f>
        <v/>
      </c>
      <c r="AT542" s="76" t="str">
        <f>_xlfn.CONCAT(Tableau1[[#This Row],[LUN]:[DIM]])</f>
        <v/>
      </c>
      <c r="AU542" s="79"/>
      <c r="AV5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2" s="76" t="e">
        <f>Tableau1[[#This Row],[Nbre de nuits sur la période]]*Tableau1[[#This Row],[Nombre de train accédant / nuit *]]</f>
        <v>#VALUE!</v>
      </c>
      <c r="AY542" s="76" t="e">
        <f>Tableau1[[#This Row],[Uo voies - nuit]]*((59*400/1000)+5)</f>
        <v>#VALUE!</v>
      </c>
    </row>
    <row r="543" spans="1:51" ht="15.75">
      <c r="A543" s="51">
        <f t="shared" si="26"/>
        <v>530</v>
      </c>
      <c r="B543" s="85"/>
      <c r="C543" s="52" t="str">
        <f>IFERROR(VLOOKUP(Tableau1[[#This Row],[Site *
Un fichier Excel par DT]],Tableau7[[#All],[Nom de la gare]:[EIC]],5,FALSE),"")</f>
        <v/>
      </c>
      <c r="D543" s="77"/>
      <c r="E543" s="74"/>
      <c r="F543" s="74"/>
      <c r="G543" s="76"/>
      <c r="H543" s="72" t="str">
        <f>IF(Tableau1[[#This Row],[Régime d''utilisation (Quotidien ? Oui ou Non)]]="Oui","Oui","Non")</f>
        <v>Non</v>
      </c>
      <c r="I543" s="72" t="str">
        <f>IF(Tableau1[[#This Row],[Régime d''utilisation (Quotidien ? Oui ou Non)]]="Oui","Oui","Non")</f>
        <v>Non</v>
      </c>
      <c r="J543" s="72" t="str">
        <f>IF(Tableau1[[#This Row],[Régime d''utilisation (Quotidien ? Oui ou Non)]]="Oui","Oui","Non")</f>
        <v>Non</v>
      </c>
      <c r="K543" s="72" t="str">
        <f>IF(Tableau1[[#This Row],[Régime d''utilisation (Quotidien ? Oui ou Non)]]="Oui","Oui","Non")</f>
        <v>Non</v>
      </c>
      <c r="L543" s="72" t="str">
        <f>IF(Tableau1[[#This Row],[Régime d''utilisation (Quotidien ? Oui ou Non)]]="Oui","Oui","Non")</f>
        <v>Non</v>
      </c>
      <c r="M543" s="72" t="str">
        <f>IF(Tableau1[[#This Row],[Régime d''utilisation (Quotidien ? Oui ou Non)]]="Oui","Oui","Non")</f>
        <v>Non</v>
      </c>
      <c r="N543" s="72" t="str">
        <f>IF(Tableau1[[#This Row],[Régime d''utilisation (Quotidien ? Oui ou Non)]]="Oui","Oui","Non")</f>
        <v>Non</v>
      </c>
      <c r="O543" s="72" t="str">
        <f>IF(Tableau1[[#This Row],[Régime d''utilisation (Quotidien ? Oui ou Non)]]="Oui","Oui","Non")</f>
        <v>Non</v>
      </c>
      <c r="P543" s="76"/>
      <c r="Q543" s="76"/>
      <c r="R543" s="76"/>
      <c r="S543" s="52" t="str">
        <f t="shared" si="24"/>
        <v>Compris entre 00h00 et 5h00</v>
      </c>
      <c r="T543" s="76"/>
      <c r="U543" s="53" t="str">
        <f t="shared" si="25"/>
        <v>Voyageur</v>
      </c>
      <c r="V543" s="76"/>
      <c r="W543" s="76"/>
      <c r="X543" s="76"/>
      <c r="Y543" s="76"/>
      <c r="Z543" s="76"/>
      <c r="AA543" s="76"/>
      <c r="AB543" s="53">
        <f>400</f>
        <v>400</v>
      </c>
      <c r="AC543" s="78" t="str">
        <f>IF(Tableau1[[#This Row],[Type de réponse]]='Paramètre (masquer)'!$A$10,Tableau1[[#This Row],[Période de début *]],"")</f>
        <v/>
      </c>
      <c r="AD543" s="78" t="str">
        <f>IF(Tableau1[[#This Row],[Type de réponse]]='Paramètre (masquer)'!$A$10,Tableau1[[#This Row],[Période de fin *]],"")</f>
        <v/>
      </c>
      <c r="AE543" s="78" t="str">
        <f>IF(Tableau1[[#This Row],[Type de réponse]]='Paramètre (masquer)'!$A$10,Tableau1[[#This Row],[Nuit
LU/MA]],"")</f>
        <v/>
      </c>
      <c r="AF543" s="78" t="str">
        <f>IF(Tableau1[[#This Row],[Type de réponse]]='Paramètre (masquer)'!$A$10,Tableau1[[#This Row],[Nuit
MA/ME]],"")</f>
        <v/>
      </c>
      <c r="AG543" s="78" t="str">
        <f>IF(Tableau1[[#This Row],[Type de réponse]]='Paramètre (masquer)'!$A$10,Tableau1[[#This Row],[Nuit
ME/JE]],"")</f>
        <v/>
      </c>
      <c r="AH543" s="78" t="str">
        <f>IF(Tableau1[[#This Row],[Type de réponse]]='Paramètre (masquer)'!$A$10,Tableau1[[#This Row],[Nuit JE/VE]],"")</f>
        <v/>
      </c>
      <c r="AI543" s="78" t="str">
        <f>IF(Tableau1[[#This Row],[Type de réponse]]='Paramètre (masquer)'!$A$10,Tableau1[[#This Row],[Nuit
VE/SA]],"")</f>
        <v/>
      </c>
      <c r="AJ543" s="78" t="str">
        <f>IF(Tableau1[[#This Row],[Type de réponse]]='Paramètre (masquer)'!$A$10,Tableau1[[#This Row],[Nuit
SA/DI]],"")</f>
        <v/>
      </c>
      <c r="AK543" s="78" t="str">
        <f>IF(Tableau1[[#This Row],[Type de réponse]]='Paramètre (masquer)'!$A$10,Tableau1[[#This Row],[Nuit
DI/LU]],"")</f>
        <v/>
      </c>
      <c r="AL543" s="76" t="str">
        <f>IF(Tableau1[[#This Row],[Nuit
LU /MA]]="Oui",0,IF(Tableau1[[#This Row],[Nuit
LU /MA]]="Non",1,""))</f>
        <v/>
      </c>
      <c r="AM543" s="76" t="str">
        <f>IF(Tableau1[[#This Row],[Nuit
MA/ ME]]="Oui",0,IF(Tableau1[[#This Row],[Nuit
MA/ ME]]="Non",1,""))</f>
        <v/>
      </c>
      <c r="AN543" s="76" t="str">
        <f>IF(Tableau1[[#This Row],[Nuit
ME/ JE]]="Oui",0,IF(Tableau1[[#This Row],[Nuit
ME/ JE]]="Non",1,""))</f>
        <v/>
      </c>
      <c r="AO543" s="76" t="str">
        <f>IF(Tableau1[[#This Row],[Nuit JE/ VE]]="Oui",0,IF(Tableau1[[#This Row],[Nuit JE/ VE]]="Non",1,""))</f>
        <v/>
      </c>
      <c r="AP543" s="76" t="str">
        <f>IF(Tableau1[[#This Row],[Nuit
VE/ SA]]="Oui",0,IF(Tableau1[[#This Row],[Nuit
VE/ SA]]="Non",1,""))</f>
        <v/>
      </c>
      <c r="AQ543" s="76" t="str">
        <f>IF(Tableau1[[#This Row],[Nuit
SA/ DI]]="Oui",0,IF(Tableau1[[#This Row],[Nuit
SA/ DI]]="Non",1,""))</f>
        <v/>
      </c>
      <c r="AR543" s="76" t="str">
        <f>IF(Tableau1[[#This Row],[Nuit
DI/ LU]]="Oui",0,IF(Tableau1[[#This Row],[Nuit
DI/ LU]]="Non",1,""))</f>
        <v/>
      </c>
      <c r="AS543" s="76" t="str">
        <f>IF(Tableau1[[#This Row],[Type de réponse]]='Paramètre (masquer)'!$A$10,Tableau1[[#This Row],[FE]],"")</f>
        <v/>
      </c>
      <c r="AT543" s="76" t="str">
        <f>_xlfn.CONCAT(Tableau1[[#This Row],[LUN]:[DIM]])</f>
        <v/>
      </c>
      <c r="AU543" s="79"/>
      <c r="AV5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3" s="76" t="e">
        <f>Tableau1[[#This Row],[Nbre de nuits sur la période]]*Tableau1[[#This Row],[Nombre de train accédant / nuit *]]</f>
        <v>#VALUE!</v>
      </c>
      <c r="AY543" s="76" t="e">
        <f>Tableau1[[#This Row],[Uo voies - nuit]]*((59*400/1000)+5)</f>
        <v>#VALUE!</v>
      </c>
    </row>
    <row r="544" spans="1:51" ht="15.75">
      <c r="A544" s="51">
        <f t="shared" si="26"/>
        <v>531</v>
      </c>
      <c r="B544" s="85"/>
      <c r="C544" s="52" t="str">
        <f>IFERROR(VLOOKUP(Tableau1[[#This Row],[Site *
Un fichier Excel par DT]],Tableau7[[#All],[Nom de la gare]:[EIC]],5,FALSE),"")</f>
        <v/>
      </c>
      <c r="D544" s="77"/>
      <c r="E544" s="74"/>
      <c r="F544" s="74"/>
      <c r="G544" s="76"/>
      <c r="H544" s="72" t="str">
        <f>IF(Tableau1[[#This Row],[Régime d''utilisation (Quotidien ? Oui ou Non)]]="Oui","Oui","Non")</f>
        <v>Non</v>
      </c>
      <c r="I544" s="72" t="str">
        <f>IF(Tableau1[[#This Row],[Régime d''utilisation (Quotidien ? Oui ou Non)]]="Oui","Oui","Non")</f>
        <v>Non</v>
      </c>
      <c r="J544" s="72" t="str">
        <f>IF(Tableau1[[#This Row],[Régime d''utilisation (Quotidien ? Oui ou Non)]]="Oui","Oui","Non")</f>
        <v>Non</v>
      </c>
      <c r="K544" s="72" t="str">
        <f>IF(Tableau1[[#This Row],[Régime d''utilisation (Quotidien ? Oui ou Non)]]="Oui","Oui","Non")</f>
        <v>Non</v>
      </c>
      <c r="L544" s="72" t="str">
        <f>IF(Tableau1[[#This Row],[Régime d''utilisation (Quotidien ? Oui ou Non)]]="Oui","Oui","Non")</f>
        <v>Non</v>
      </c>
      <c r="M544" s="72" t="str">
        <f>IF(Tableau1[[#This Row],[Régime d''utilisation (Quotidien ? Oui ou Non)]]="Oui","Oui","Non")</f>
        <v>Non</v>
      </c>
      <c r="N544" s="72" t="str">
        <f>IF(Tableau1[[#This Row],[Régime d''utilisation (Quotidien ? Oui ou Non)]]="Oui","Oui","Non")</f>
        <v>Non</v>
      </c>
      <c r="O544" s="72" t="str">
        <f>IF(Tableau1[[#This Row],[Régime d''utilisation (Quotidien ? Oui ou Non)]]="Oui","Oui","Non")</f>
        <v>Non</v>
      </c>
      <c r="P544" s="76"/>
      <c r="Q544" s="76"/>
      <c r="R544" s="76"/>
      <c r="S544" s="52" t="str">
        <f t="shared" si="24"/>
        <v>Compris entre 00h00 et 5h00</v>
      </c>
      <c r="T544" s="76"/>
      <c r="U544" s="53" t="str">
        <f t="shared" si="25"/>
        <v>Voyageur</v>
      </c>
      <c r="V544" s="76"/>
      <c r="W544" s="76"/>
      <c r="X544" s="76"/>
      <c r="Y544" s="76"/>
      <c r="Z544" s="76"/>
      <c r="AA544" s="76"/>
      <c r="AB544" s="53">
        <f>400</f>
        <v>400</v>
      </c>
      <c r="AC544" s="78" t="str">
        <f>IF(Tableau1[[#This Row],[Type de réponse]]='Paramètre (masquer)'!$A$10,Tableau1[[#This Row],[Période de début *]],"")</f>
        <v/>
      </c>
      <c r="AD544" s="78" t="str">
        <f>IF(Tableau1[[#This Row],[Type de réponse]]='Paramètre (masquer)'!$A$10,Tableau1[[#This Row],[Période de fin *]],"")</f>
        <v/>
      </c>
      <c r="AE544" s="78" t="str">
        <f>IF(Tableau1[[#This Row],[Type de réponse]]='Paramètre (masquer)'!$A$10,Tableau1[[#This Row],[Nuit
LU/MA]],"")</f>
        <v/>
      </c>
      <c r="AF544" s="78" t="str">
        <f>IF(Tableau1[[#This Row],[Type de réponse]]='Paramètre (masquer)'!$A$10,Tableau1[[#This Row],[Nuit
MA/ME]],"")</f>
        <v/>
      </c>
      <c r="AG544" s="78" t="str">
        <f>IF(Tableau1[[#This Row],[Type de réponse]]='Paramètre (masquer)'!$A$10,Tableau1[[#This Row],[Nuit
ME/JE]],"")</f>
        <v/>
      </c>
      <c r="AH544" s="78" t="str">
        <f>IF(Tableau1[[#This Row],[Type de réponse]]='Paramètre (masquer)'!$A$10,Tableau1[[#This Row],[Nuit JE/VE]],"")</f>
        <v/>
      </c>
      <c r="AI544" s="78" t="str">
        <f>IF(Tableau1[[#This Row],[Type de réponse]]='Paramètre (masquer)'!$A$10,Tableau1[[#This Row],[Nuit
VE/SA]],"")</f>
        <v/>
      </c>
      <c r="AJ544" s="78" t="str">
        <f>IF(Tableau1[[#This Row],[Type de réponse]]='Paramètre (masquer)'!$A$10,Tableau1[[#This Row],[Nuit
SA/DI]],"")</f>
        <v/>
      </c>
      <c r="AK544" s="78" t="str">
        <f>IF(Tableau1[[#This Row],[Type de réponse]]='Paramètre (masquer)'!$A$10,Tableau1[[#This Row],[Nuit
DI/LU]],"")</f>
        <v/>
      </c>
      <c r="AL544" s="76" t="str">
        <f>IF(Tableau1[[#This Row],[Nuit
LU /MA]]="Oui",0,IF(Tableau1[[#This Row],[Nuit
LU /MA]]="Non",1,""))</f>
        <v/>
      </c>
      <c r="AM544" s="76" t="str">
        <f>IF(Tableau1[[#This Row],[Nuit
MA/ ME]]="Oui",0,IF(Tableau1[[#This Row],[Nuit
MA/ ME]]="Non",1,""))</f>
        <v/>
      </c>
      <c r="AN544" s="76" t="str">
        <f>IF(Tableau1[[#This Row],[Nuit
ME/ JE]]="Oui",0,IF(Tableau1[[#This Row],[Nuit
ME/ JE]]="Non",1,""))</f>
        <v/>
      </c>
      <c r="AO544" s="76" t="str">
        <f>IF(Tableau1[[#This Row],[Nuit JE/ VE]]="Oui",0,IF(Tableau1[[#This Row],[Nuit JE/ VE]]="Non",1,""))</f>
        <v/>
      </c>
      <c r="AP544" s="76" t="str">
        <f>IF(Tableau1[[#This Row],[Nuit
VE/ SA]]="Oui",0,IF(Tableau1[[#This Row],[Nuit
VE/ SA]]="Non",1,""))</f>
        <v/>
      </c>
      <c r="AQ544" s="76" t="str">
        <f>IF(Tableau1[[#This Row],[Nuit
SA/ DI]]="Oui",0,IF(Tableau1[[#This Row],[Nuit
SA/ DI]]="Non",1,""))</f>
        <v/>
      </c>
      <c r="AR544" s="76" t="str">
        <f>IF(Tableau1[[#This Row],[Nuit
DI/ LU]]="Oui",0,IF(Tableau1[[#This Row],[Nuit
DI/ LU]]="Non",1,""))</f>
        <v/>
      </c>
      <c r="AS544" s="76" t="str">
        <f>IF(Tableau1[[#This Row],[Type de réponse]]='Paramètre (masquer)'!$A$10,Tableau1[[#This Row],[FE]],"")</f>
        <v/>
      </c>
      <c r="AT544" s="76" t="str">
        <f>_xlfn.CONCAT(Tableau1[[#This Row],[LUN]:[DIM]])</f>
        <v/>
      </c>
      <c r="AU544" s="79"/>
      <c r="AV5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4" s="76" t="e">
        <f>Tableau1[[#This Row],[Nbre de nuits sur la période]]*Tableau1[[#This Row],[Nombre de train accédant / nuit *]]</f>
        <v>#VALUE!</v>
      </c>
      <c r="AY544" s="76" t="e">
        <f>Tableau1[[#This Row],[Uo voies - nuit]]*((59*400/1000)+5)</f>
        <v>#VALUE!</v>
      </c>
    </row>
    <row r="545" spans="1:51" ht="15.75">
      <c r="A545" s="51">
        <f t="shared" si="26"/>
        <v>532</v>
      </c>
      <c r="B545" s="85"/>
      <c r="C545" s="52" t="str">
        <f>IFERROR(VLOOKUP(Tableau1[[#This Row],[Site *
Un fichier Excel par DT]],Tableau7[[#All],[Nom de la gare]:[EIC]],5,FALSE),"")</f>
        <v/>
      </c>
      <c r="D545" s="77"/>
      <c r="E545" s="74"/>
      <c r="F545" s="74"/>
      <c r="G545" s="76"/>
      <c r="H545" s="72" t="str">
        <f>IF(Tableau1[[#This Row],[Régime d''utilisation (Quotidien ? Oui ou Non)]]="Oui","Oui","Non")</f>
        <v>Non</v>
      </c>
      <c r="I545" s="72" t="str">
        <f>IF(Tableau1[[#This Row],[Régime d''utilisation (Quotidien ? Oui ou Non)]]="Oui","Oui","Non")</f>
        <v>Non</v>
      </c>
      <c r="J545" s="72" t="str">
        <f>IF(Tableau1[[#This Row],[Régime d''utilisation (Quotidien ? Oui ou Non)]]="Oui","Oui","Non")</f>
        <v>Non</v>
      </c>
      <c r="K545" s="72" t="str">
        <f>IF(Tableau1[[#This Row],[Régime d''utilisation (Quotidien ? Oui ou Non)]]="Oui","Oui","Non")</f>
        <v>Non</v>
      </c>
      <c r="L545" s="72" t="str">
        <f>IF(Tableau1[[#This Row],[Régime d''utilisation (Quotidien ? Oui ou Non)]]="Oui","Oui","Non")</f>
        <v>Non</v>
      </c>
      <c r="M545" s="72" t="str">
        <f>IF(Tableau1[[#This Row],[Régime d''utilisation (Quotidien ? Oui ou Non)]]="Oui","Oui","Non")</f>
        <v>Non</v>
      </c>
      <c r="N545" s="72" t="str">
        <f>IF(Tableau1[[#This Row],[Régime d''utilisation (Quotidien ? Oui ou Non)]]="Oui","Oui","Non")</f>
        <v>Non</v>
      </c>
      <c r="O545" s="72" t="str">
        <f>IF(Tableau1[[#This Row],[Régime d''utilisation (Quotidien ? Oui ou Non)]]="Oui","Oui","Non")</f>
        <v>Non</v>
      </c>
      <c r="P545" s="76"/>
      <c r="Q545" s="76"/>
      <c r="R545" s="76"/>
      <c r="S545" s="52" t="str">
        <f t="shared" si="24"/>
        <v>Compris entre 00h00 et 5h00</v>
      </c>
      <c r="T545" s="76"/>
      <c r="U545" s="53" t="str">
        <f t="shared" si="25"/>
        <v>Voyageur</v>
      </c>
      <c r="V545" s="76"/>
      <c r="W545" s="76"/>
      <c r="X545" s="76"/>
      <c r="Y545" s="76"/>
      <c r="Z545" s="76"/>
      <c r="AA545" s="76"/>
      <c r="AB545" s="53">
        <f>400</f>
        <v>400</v>
      </c>
      <c r="AC545" s="78" t="str">
        <f>IF(Tableau1[[#This Row],[Type de réponse]]='Paramètre (masquer)'!$A$10,Tableau1[[#This Row],[Période de début *]],"")</f>
        <v/>
      </c>
      <c r="AD545" s="78" t="str">
        <f>IF(Tableau1[[#This Row],[Type de réponse]]='Paramètre (masquer)'!$A$10,Tableau1[[#This Row],[Période de fin *]],"")</f>
        <v/>
      </c>
      <c r="AE545" s="78" t="str">
        <f>IF(Tableau1[[#This Row],[Type de réponse]]='Paramètre (masquer)'!$A$10,Tableau1[[#This Row],[Nuit
LU/MA]],"")</f>
        <v/>
      </c>
      <c r="AF545" s="78" t="str">
        <f>IF(Tableau1[[#This Row],[Type de réponse]]='Paramètre (masquer)'!$A$10,Tableau1[[#This Row],[Nuit
MA/ME]],"")</f>
        <v/>
      </c>
      <c r="AG545" s="78" t="str">
        <f>IF(Tableau1[[#This Row],[Type de réponse]]='Paramètre (masquer)'!$A$10,Tableau1[[#This Row],[Nuit
ME/JE]],"")</f>
        <v/>
      </c>
      <c r="AH545" s="78" t="str">
        <f>IF(Tableau1[[#This Row],[Type de réponse]]='Paramètre (masquer)'!$A$10,Tableau1[[#This Row],[Nuit JE/VE]],"")</f>
        <v/>
      </c>
      <c r="AI545" s="78" t="str">
        <f>IF(Tableau1[[#This Row],[Type de réponse]]='Paramètre (masquer)'!$A$10,Tableau1[[#This Row],[Nuit
VE/SA]],"")</f>
        <v/>
      </c>
      <c r="AJ545" s="78" t="str">
        <f>IF(Tableau1[[#This Row],[Type de réponse]]='Paramètre (masquer)'!$A$10,Tableau1[[#This Row],[Nuit
SA/DI]],"")</f>
        <v/>
      </c>
      <c r="AK545" s="78" t="str">
        <f>IF(Tableau1[[#This Row],[Type de réponse]]='Paramètre (masquer)'!$A$10,Tableau1[[#This Row],[Nuit
DI/LU]],"")</f>
        <v/>
      </c>
      <c r="AL545" s="76" t="str">
        <f>IF(Tableau1[[#This Row],[Nuit
LU /MA]]="Oui",0,IF(Tableau1[[#This Row],[Nuit
LU /MA]]="Non",1,""))</f>
        <v/>
      </c>
      <c r="AM545" s="76" t="str">
        <f>IF(Tableau1[[#This Row],[Nuit
MA/ ME]]="Oui",0,IF(Tableau1[[#This Row],[Nuit
MA/ ME]]="Non",1,""))</f>
        <v/>
      </c>
      <c r="AN545" s="76" t="str">
        <f>IF(Tableau1[[#This Row],[Nuit
ME/ JE]]="Oui",0,IF(Tableau1[[#This Row],[Nuit
ME/ JE]]="Non",1,""))</f>
        <v/>
      </c>
      <c r="AO545" s="76" t="str">
        <f>IF(Tableau1[[#This Row],[Nuit JE/ VE]]="Oui",0,IF(Tableau1[[#This Row],[Nuit JE/ VE]]="Non",1,""))</f>
        <v/>
      </c>
      <c r="AP545" s="76" t="str">
        <f>IF(Tableau1[[#This Row],[Nuit
VE/ SA]]="Oui",0,IF(Tableau1[[#This Row],[Nuit
VE/ SA]]="Non",1,""))</f>
        <v/>
      </c>
      <c r="AQ545" s="76" t="str">
        <f>IF(Tableau1[[#This Row],[Nuit
SA/ DI]]="Oui",0,IF(Tableau1[[#This Row],[Nuit
SA/ DI]]="Non",1,""))</f>
        <v/>
      </c>
      <c r="AR545" s="76" t="str">
        <f>IF(Tableau1[[#This Row],[Nuit
DI/ LU]]="Oui",0,IF(Tableau1[[#This Row],[Nuit
DI/ LU]]="Non",1,""))</f>
        <v/>
      </c>
      <c r="AS545" s="76" t="str">
        <f>IF(Tableau1[[#This Row],[Type de réponse]]='Paramètre (masquer)'!$A$10,Tableau1[[#This Row],[FE]],"")</f>
        <v/>
      </c>
      <c r="AT545" s="76" t="str">
        <f>_xlfn.CONCAT(Tableau1[[#This Row],[LUN]:[DIM]])</f>
        <v/>
      </c>
      <c r="AU545" s="79"/>
      <c r="AV5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5" s="76" t="e">
        <f>Tableau1[[#This Row],[Nbre de nuits sur la période]]*Tableau1[[#This Row],[Nombre de train accédant / nuit *]]</f>
        <v>#VALUE!</v>
      </c>
      <c r="AY545" s="76" t="e">
        <f>Tableau1[[#This Row],[Uo voies - nuit]]*((59*400/1000)+5)</f>
        <v>#VALUE!</v>
      </c>
    </row>
    <row r="546" spans="1:51" ht="15.75">
      <c r="A546" s="51">
        <f t="shared" si="26"/>
        <v>533</v>
      </c>
      <c r="B546" s="85"/>
      <c r="C546" s="52" t="str">
        <f>IFERROR(VLOOKUP(Tableau1[[#This Row],[Site *
Un fichier Excel par DT]],Tableau7[[#All],[Nom de la gare]:[EIC]],5,FALSE),"")</f>
        <v/>
      </c>
      <c r="D546" s="77"/>
      <c r="E546" s="74"/>
      <c r="F546" s="74"/>
      <c r="G546" s="76"/>
      <c r="H546" s="72" t="str">
        <f>IF(Tableau1[[#This Row],[Régime d''utilisation (Quotidien ? Oui ou Non)]]="Oui","Oui","Non")</f>
        <v>Non</v>
      </c>
      <c r="I546" s="72" t="str">
        <f>IF(Tableau1[[#This Row],[Régime d''utilisation (Quotidien ? Oui ou Non)]]="Oui","Oui","Non")</f>
        <v>Non</v>
      </c>
      <c r="J546" s="72" t="str">
        <f>IF(Tableau1[[#This Row],[Régime d''utilisation (Quotidien ? Oui ou Non)]]="Oui","Oui","Non")</f>
        <v>Non</v>
      </c>
      <c r="K546" s="72" t="str">
        <f>IF(Tableau1[[#This Row],[Régime d''utilisation (Quotidien ? Oui ou Non)]]="Oui","Oui","Non")</f>
        <v>Non</v>
      </c>
      <c r="L546" s="72" t="str">
        <f>IF(Tableau1[[#This Row],[Régime d''utilisation (Quotidien ? Oui ou Non)]]="Oui","Oui","Non")</f>
        <v>Non</v>
      </c>
      <c r="M546" s="72" t="str">
        <f>IF(Tableau1[[#This Row],[Régime d''utilisation (Quotidien ? Oui ou Non)]]="Oui","Oui","Non")</f>
        <v>Non</v>
      </c>
      <c r="N546" s="72" t="str">
        <f>IF(Tableau1[[#This Row],[Régime d''utilisation (Quotidien ? Oui ou Non)]]="Oui","Oui","Non")</f>
        <v>Non</v>
      </c>
      <c r="O546" s="72" t="str">
        <f>IF(Tableau1[[#This Row],[Régime d''utilisation (Quotidien ? Oui ou Non)]]="Oui","Oui","Non")</f>
        <v>Non</v>
      </c>
      <c r="P546" s="76"/>
      <c r="Q546" s="76"/>
      <c r="R546" s="76"/>
      <c r="S546" s="52" t="str">
        <f t="shared" si="24"/>
        <v>Compris entre 00h00 et 5h00</v>
      </c>
      <c r="T546" s="76"/>
      <c r="U546" s="53" t="str">
        <f t="shared" si="25"/>
        <v>Voyageur</v>
      </c>
      <c r="V546" s="76"/>
      <c r="W546" s="76"/>
      <c r="X546" s="76"/>
      <c r="Y546" s="76"/>
      <c r="Z546" s="76"/>
      <c r="AA546" s="76"/>
      <c r="AB546" s="53">
        <f>400</f>
        <v>400</v>
      </c>
      <c r="AC546" s="78" t="str">
        <f>IF(Tableau1[[#This Row],[Type de réponse]]='Paramètre (masquer)'!$A$10,Tableau1[[#This Row],[Période de début *]],"")</f>
        <v/>
      </c>
      <c r="AD546" s="78" t="str">
        <f>IF(Tableau1[[#This Row],[Type de réponse]]='Paramètre (masquer)'!$A$10,Tableau1[[#This Row],[Période de fin *]],"")</f>
        <v/>
      </c>
      <c r="AE546" s="78" t="str">
        <f>IF(Tableau1[[#This Row],[Type de réponse]]='Paramètre (masquer)'!$A$10,Tableau1[[#This Row],[Nuit
LU/MA]],"")</f>
        <v/>
      </c>
      <c r="AF546" s="78" t="str">
        <f>IF(Tableau1[[#This Row],[Type de réponse]]='Paramètre (masquer)'!$A$10,Tableau1[[#This Row],[Nuit
MA/ME]],"")</f>
        <v/>
      </c>
      <c r="AG546" s="78" t="str">
        <f>IF(Tableau1[[#This Row],[Type de réponse]]='Paramètre (masquer)'!$A$10,Tableau1[[#This Row],[Nuit
ME/JE]],"")</f>
        <v/>
      </c>
      <c r="AH546" s="78" t="str">
        <f>IF(Tableau1[[#This Row],[Type de réponse]]='Paramètre (masquer)'!$A$10,Tableau1[[#This Row],[Nuit JE/VE]],"")</f>
        <v/>
      </c>
      <c r="AI546" s="78" t="str">
        <f>IF(Tableau1[[#This Row],[Type de réponse]]='Paramètre (masquer)'!$A$10,Tableau1[[#This Row],[Nuit
VE/SA]],"")</f>
        <v/>
      </c>
      <c r="AJ546" s="78" t="str">
        <f>IF(Tableau1[[#This Row],[Type de réponse]]='Paramètre (masquer)'!$A$10,Tableau1[[#This Row],[Nuit
SA/DI]],"")</f>
        <v/>
      </c>
      <c r="AK546" s="78" t="str">
        <f>IF(Tableau1[[#This Row],[Type de réponse]]='Paramètre (masquer)'!$A$10,Tableau1[[#This Row],[Nuit
DI/LU]],"")</f>
        <v/>
      </c>
      <c r="AL546" s="76" t="str">
        <f>IF(Tableau1[[#This Row],[Nuit
LU /MA]]="Oui",0,IF(Tableau1[[#This Row],[Nuit
LU /MA]]="Non",1,""))</f>
        <v/>
      </c>
      <c r="AM546" s="76" t="str">
        <f>IF(Tableau1[[#This Row],[Nuit
MA/ ME]]="Oui",0,IF(Tableau1[[#This Row],[Nuit
MA/ ME]]="Non",1,""))</f>
        <v/>
      </c>
      <c r="AN546" s="76" t="str">
        <f>IF(Tableau1[[#This Row],[Nuit
ME/ JE]]="Oui",0,IF(Tableau1[[#This Row],[Nuit
ME/ JE]]="Non",1,""))</f>
        <v/>
      </c>
      <c r="AO546" s="76" t="str">
        <f>IF(Tableau1[[#This Row],[Nuit JE/ VE]]="Oui",0,IF(Tableau1[[#This Row],[Nuit JE/ VE]]="Non",1,""))</f>
        <v/>
      </c>
      <c r="AP546" s="76" t="str">
        <f>IF(Tableau1[[#This Row],[Nuit
VE/ SA]]="Oui",0,IF(Tableau1[[#This Row],[Nuit
VE/ SA]]="Non",1,""))</f>
        <v/>
      </c>
      <c r="AQ546" s="76" t="str">
        <f>IF(Tableau1[[#This Row],[Nuit
SA/ DI]]="Oui",0,IF(Tableau1[[#This Row],[Nuit
SA/ DI]]="Non",1,""))</f>
        <v/>
      </c>
      <c r="AR546" s="76" t="str">
        <f>IF(Tableau1[[#This Row],[Nuit
DI/ LU]]="Oui",0,IF(Tableau1[[#This Row],[Nuit
DI/ LU]]="Non",1,""))</f>
        <v/>
      </c>
      <c r="AS546" s="76" t="str">
        <f>IF(Tableau1[[#This Row],[Type de réponse]]='Paramètre (masquer)'!$A$10,Tableau1[[#This Row],[FE]],"")</f>
        <v/>
      </c>
      <c r="AT546" s="76" t="str">
        <f>_xlfn.CONCAT(Tableau1[[#This Row],[LUN]:[DIM]])</f>
        <v/>
      </c>
      <c r="AU546" s="79"/>
      <c r="AV5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6" s="76" t="e">
        <f>Tableau1[[#This Row],[Nbre de nuits sur la période]]*Tableau1[[#This Row],[Nombre de train accédant / nuit *]]</f>
        <v>#VALUE!</v>
      </c>
      <c r="AY546" s="76" t="e">
        <f>Tableau1[[#This Row],[Uo voies - nuit]]*((59*400/1000)+5)</f>
        <v>#VALUE!</v>
      </c>
    </row>
    <row r="547" spans="1:51" ht="15.75">
      <c r="A547" s="51">
        <f t="shared" si="26"/>
        <v>534</v>
      </c>
      <c r="B547" s="85"/>
      <c r="C547" s="52" t="str">
        <f>IFERROR(VLOOKUP(Tableau1[[#This Row],[Site *
Un fichier Excel par DT]],Tableau7[[#All],[Nom de la gare]:[EIC]],5,FALSE),"")</f>
        <v/>
      </c>
      <c r="D547" s="77"/>
      <c r="E547" s="74"/>
      <c r="F547" s="74"/>
      <c r="G547" s="76"/>
      <c r="H547" s="72" t="str">
        <f>IF(Tableau1[[#This Row],[Régime d''utilisation (Quotidien ? Oui ou Non)]]="Oui","Oui","Non")</f>
        <v>Non</v>
      </c>
      <c r="I547" s="72" t="str">
        <f>IF(Tableau1[[#This Row],[Régime d''utilisation (Quotidien ? Oui ou Non)]]="Oui","Oui","Non")</f>
        <v>Non</v>
      </c>
      <c r="J547" s="72" t="str">
        <f>IF(Tableau1[[#This Row],[Régime d''utilisation (Quotidien ? Oui ou Non)]]="Oui","Oui","Non")</f>
        <v>Non</v>
      </c>
      <c r="K547" s="72" t="str">
        <f>IF(Tableau1[[#This Row],[Régime d''utilisation (Quotidien ? Oui ou Non)]]="Oui","Oui","Non")</f>
        <v>Non</v>
      </c>
      <c r="L547" s="72" t="str">
        <f>IF(Tableau1[[#This Row],[Régime d''utilisation (Quotidien ? Oui ou Non)]]="Oui","Oui","Non")</f>
        <v>Non</v>
      </c>
      <c r="M547" s="72" t="str">
        <f>IF(Tableau1[[#This Row],[Régime d''utilisation (Quotidien ? Oui ou Non)]]="Oui","Oui","Non")</f>
        <v>Non</v>
      </c>
      <c r="N547" s="72" t="str">
        <f>IF(Tableau1[[#This Row],[Régime d''utilisation (Quotidien ? Oui ou Non)]]="Oui","Oui","Non")</f>
        <v>Non</v>
      </c>
      <c r="O547" s="72" t="str">
        <f>IF(Tableau1[[#This Row],[Régime d''utilisation (Quotidien ? Oui ou Non)]]="Oui","Oui","Non")</f>
        <v>Non</v>
      </c>
      <c r="P547" s="76"/>
      <c r="Q547" s="76"/>
      <c r="R547" s="76"/>
      <c r="S547" s="52" t="str">
        <f t="shared" si="24"/>
        <v>Compris entre 00h00 et 5h00</v>
      </c>
      <c r="T547" s="76"/>
      <c r="U547" s="53" t="str">
        <f t="shared" si="25"/>
        <v>Voyageur</v>
      </c>
      <c r="V547" s="76"/>
      <c r="W547" s="76"/>
      <c r="X547" s="76"/>
      <c r="Y547" s="76"/>
      <c r="Z547" s="76"/>
      <c r="AA547" s="76"/>
      <c r="AB547" s="53">
        <f>400</f>
        <v>400</v>
      </c>
      <c r="AC547" s="78" t="str">
        <f>IF(Tableau1[[#This Row],[Type de réponse]]='Paramètre (masquer)'!$A$10,Tableau1[[#This Row],[Période de début *]],"")</f>
        <v/>
      </c>
      <c r="AD547" s="78" t="str">
        <f>IF(Tableau1[[#This Row],[Type de réponse]]='Paramètre (masquer)'!$A$10,Tableau1[[#This Row],[Période de fin *]],"")</f>
        <v/>
      </c>
      <c r="AE547" s="78" t="str">
        <f>IF(Tableau1[[#This Row],[Type de réponse]]='Paramètre (masquer)'!$A$10,Tableau1[[#This Row],[Nuit
LU/MA]],"")</f>
        <v/>
      </c>
      <c r="AF547" s="78" t="str">
        <f>IF(Tableau1[[#This Row],[Type de réponse]]='Paramètre (masquer)'!$A$10,Tableau1[[#This Row],[Nuit
MA/ME]],"")</f>
        <v/>
      </c>
      <c r="AG547" s="78" t="str">
        <f>IF(Tableau1[[#This Row],[Type de réponse]]='Paramètre (masquer)'!$A$10,Tableau1[[#This Row],[Nuit
ME/JE]],"")</f>
        <v/>
      </c>
      <c r="AH547" s="78" t="str">
        <f>IF(Tableau1[[#This Row],[Type de réponse]]='Paramètre (masquer)'!$A$10,Tableau1[[#This Row],[Nuit JE/VE]],"")</f>
        <v/>
      </c>
      <c r="AI547" s="78" t="str">
        <f>IF(Tableau1[[#This Row],[Type de réponse]]='Paramètre (masquer)'!$A$10,Tableau1[[#This Row],[Nuit
VE/SA]],"")</f>
        <v/>
      </c>
      <c r="AJ547" s="78" t="str">
        <f>IF(Tableau1[[#This Row],[Type de réponse]]='Paramètre (masquer)'!$A$10,Tableau1[[#This Row],[Nuit
SA/DI]],"")</f>
        <v/>
      </c>
      <c r="AK547" s="78" t="str">
        <f>IF(Tableau1[[#This Row],[Type de réponse]]='Paramètre (masquer)'!$A$10,Tableau1[[#This Row],[Nuit
DI/LU]],"")</f>
        <v/>
      </c>
      <c r="AL547" s="76" t="str">
        <f>IF(Tableau1[[#This Row],[Nuit
LU /MA]]="Oui",0,IF(Tableau1[[#This Row],[Nuit
LU /MA]]="Non",1,""))</f>
        <v/>
      </c>
      <c r="AM547" s="76" t="str">
        <f>IF(Tableau1[[#This Row],[Nuit
MA/ ME]]="Oui",0,IF(Tableau1[[#This Row],[Nuit
MA/ ME]]="Non",1,""))</f>
        <v/>
      </c>
      <c r="AN547" s="76" t="str">
        <f>IF(Tableau1[[#This Row],[Nuit
ME/ JE]]="Oui",0,IF(Tableau1[[#This Row],[Nuit
ME/ JE]]="Non",1,""))</f>
        <v/>
      </c>
      <c r="AO547" s="76" t="str">
        <f>IF(Tableau1[[#This Row],[Nuit JE/ VE]]="Oui",0,IF(Tableau1[[#This Row],[Nuit JE/ VE]]="Non",1,""))</f>
        <v/>
      </c>
      <c r="AP547" s="76" t="str">
        <f>IF(Tableau1[[#This Row],[Nuit
VE/ SA]]="Oui",0,IF(Tableau1[[#This Row],[Nuit
VE/ SA]]="Non",1,""))</f>
        <v/>
      </c>
      <c r="AQ547" s="76" t="str">
        <f>IF(Tableau1[[#This Row],[Nuit
SA/ DI]]="Oui",0,IF(Tableau1[[#This Row],[Nuit
SA/ DI]]="Non",1,""))</f>
        <v/>
      </c>
      <c r="AR547" s="76" t="str">
        <f>IF(Tableau1[[#This Row],[Nuit
DI/ LU]]="Oui",0,IF(Tableau1[[#This Row],[Nuit
DI/ LU]]="Non",1,""))</f>
        <v/>
      </c>
      <c r="AS547" s="76" t="str">
        <f>IF(Tableau1[[#This Row],[Type de réponse]]='Paramètre (masquer)'!$A$10,Tableau1[[#This Row],[FE]],"")</f>
        <v/>
      </c>
      <c r="AT547" s="76" t="str">
        <f>_xlfn.CONCAT(Tableau1[[#This Row],[LUN]:[DIM]])</f>
        <v/>
      </c>
      <c r="AU547" s="79"/>
      <c r="AV5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7" s="76" t="e">
        <f>Tableau1[[#This Row],[Nbre de nuits sur la période]]*Tableau1[[#This Row],[Nombre de train accédant / nuit *]]</f>
        <v>#VALUE!</v>
      </c>
      <c r="AY547" s="76" t="e">
        <f>Tableau1[[#This Row],[Uo voies - nuit]]*((59*400/1000)+5)</f>
        <v>#VALUE!</v>
      </c>
    </row>
    <row r="548" spans="1:51" ht="15.75">
      <c r="A548" s="51">
        <f t="shared" si="26"/>
        <v>535</v>
      </c>
      <c r="B548" s="85"/>
      <c r="C548" s="52" t="str">
        <f>IFERROR(VLOOKUP(Tableau1[[#This Row],[Site *
Un fichier Excel par DT]],Tableau7[[#All],[Nom de la gare]:[EIC]],5,FALSE),"")</f>
        <v/>
      </c>
      <c r="D548" s="77"/>
      <c r="E548" s="74"/>
      <c r="F548" s="74"/>
      <c r="G548" s="76"/>
      <c r="H548" s="72" t="str">
        <f>IF(Tableau1[[#This Row],[Régime d''utilisation (Quotidien ? Oui ou Non)]]="Oui","Oui","Non")</f>
        <v>Non</v>
      </c>
      <c r="I548" s="72" t="str">
        <f>IF(Tableau1[[#This Row],[Régime d''utilisation (Quotidien ? Oui ou Non)]]="Oui","Oui","Non")</f>
        <v>Non</v>
      </c>
      <c r="J548" s="72" t="str">
        <f>IF(Tableau1[[#This Row],[Régime d''utilisation (Quotidien ? Oui ou Non)]]="Oui","Oui","Non")</f>
        <v>Non</v>
      </c>
      <c r="K548" s="72" t="str">
        <f>IF(Tableau1[[#This Row],[Régime d''utilisation (Quotidien ? Oui ou Non)]]="Oui","Oui","Non")</f>
        <v>Non</v>
      </c>
      <c r="L548" s="72" t="str">
        <f>IF(Tableau1[[#This Row],[Régime d''utilisation (Quotidien ? Oui ou Non)]]="Oui","Oui","Non")</f>
        <v>Non</v>
      </c>
      <c r="M548" s="72" t="str">
        <f>IF(Tableau1[[#This Row],[Régime d''utilisation (Quotidien ? Oui ou Non)]]="Oui","Oui","Non")</f>
        <v>Non</v>
      </c>
      <c r="N548" s="72" t="str">
        <f>IF(Tableau1[[#This Row],[Régime d''utilisation (Quotidien ? Oui ou Non)]]="Oui","Oui","Non")</f>
        <v>Non</v>
      </c>
      <c r="O548" s="72" t="str">
        <f>IF(Tableau1[[#This Row],[Régime d''utilisation (Quotidien ? Oui ou Non)]]="Oui","Oui","Non")</f>
        <v>Non</v>
      </c>
      <c r="P548" s="76"/>
      <c r="Q548" s="76"/>
      <c r="R548" s="76"/>
      <c r="S548" s="52" t="str">
        <f t="shared" si="24"/>
        <v>Compris entre 00h00 et 5h00</v>
      </c>
      <c r="T548" s="76"/>
      <c r="U548" s="53" t="str">
        <f t="shared" si="25"/>
        <v>Voyageur</v>
      </c>
      <c r="V548" s="76"/>
      <c r="W548" s="76"/>
      <c r="X548" s="76"/>
      <c r="Y548" s="76"/>
      <c r="Z548" s="76"/>
      <c r="AA548" s="76"/>
      <c r="AB548" s="53">
        <f>400</f>
        <v>400</v>
      </c>
      <c r="AC548" s="78" t="str">
        <f>IF(Tableau1[[#This Row],[Type de réponse]]='Paramètre (masquer)'!$A$10,Tableau1[[#This Row],[Période de début *]],"")</f>
        <v/>
      </c>
      <c r="AD548" s="78" t="str">
        <f>IF(Tableau1[[#This Row],[Type de réponse]]='Paramètre (masquer)'!$A$10,Tableau1[[#This Row],[Période de fin *]],"")</f>
        <v/>
      </c>
      <c r="AE548" s="78" t="str">
        <f>IF(Tableau1[[#This Row],[Type de réponse]]='Paramètre (masquer)'!$A$10,Tableau1[[#This Row],[Nuit
LU/MA]],"")</f>
        <v/>
      </c>
      <c r="AF548" s="78" t="str">
        <f>IF(Tableau1[[#This Row],[Type de réponse]]='Paramètre (masquer)'!$A$10,Tableau1[[#This Row],[Nuit
MA/ME]],"")</f>
        <v/>
      </c>
      <c r="AG548" s="78" t="str">
        <f>IF(Tableau1[[#This Row],[Type de réponse]]='Paramètre (masquer)'!$A$10,Tableau1[[#This Row],[Nuit
ME/JE]],"")</f>
        <v/>
      </c>
      <c r="AH548" s="78" t="str">
        <f>IF(Tableau1[[#This Row],[Type de réponse]]='Paramètre (masquer)'!$A$10,Tableau1[[#This Row],[Nuit JE/VE]],"")</f>
        <v/>
      </c>
      <c r="AI548" s="78" t="str">
        <f>IF(Tableau1[[#This Row],[Type de réponse]]='Paramètre (masquer)'!$A$10,Tableau1[[#This Row],[Nuit
VE/SA]],"")</f>
        <v/>
      </c>
      <c r="AJ548" s="78" t="str">
        <f>IF(Tableau1[[#This Row],[Type de réponse]]='Paramètre (masquer)'!$A$10,Tableau1[[#This Row],[Nuit
SA/DI]],"")</f>
        <v/>
      </c>
      <c r="AK548" s="78" t="str">
        <f>IF(Tableau1[[#This Row],[Type de réponse]]='Paramètre (masquer)'!$A$10,Tableau1[[#This Row],[Nuit
DI/LU]],"")</f>
        <v/>
      </c>
      <c r="AL548" s="76" t="str">
        <f>IF(Tableau1[[#This Row],[Nuit
LU /MA]]="Oui",0,IF(Tableau1[[#This Row],[Nuit
LU /MA]]="Non",1,""))</f>
        <v/>
      </c>
      <c r="AM548" s="76" t="str">
        <f>IF(Tableau1[[#This Row],[Nuit
MA/ ME]]="Oui",0,IF(Tableau1[[#This Row],[Nuit
MA/ ME]]="Non",1,""))</f>
        <v/>
      </c>
      <c r="AN548" s="76" t="str">
        <f>IF(Tableau1[[#This Row],[Nuit
ME/ JE]]="Oui",0,IF(Tableau1[[#This Row],[Nuit
ME/ JE]]="Non",1,""))</f>
        <v/>
      </c>
      <c r="AO548" s="76" t="str">
        <f>IF(Tableau1[[#This Row],[Nuit JE/ VE]]="Oui",0,IF(Tableau1[[#This Row],[Nuit JE/ VE]]="Non",1,""))</f>
        <v/>
      </c>
      <c r="AP548" s="76" t="str">
        <f>IF(Tableau1[[#This Row],[Nuit
VE/ SA]]="Oui",0,IF(Tableau1[[#This Row],[Nuit
VE/ SA]]="Non",1,""))</f>
        <v/>
      </c>
      <c r="AQ548" s="76" t="str">
        <f>IF(Tableau1[[#This Row],[Nuit
SA/ DI]]="Oui",0,IF(Tableau1[[#This Row],[Nuit
SA/ DI]]="Non",1,""))</f>
        <v/>
      </c>
      <c r="AR548" s="76" t="str">
        <f>IF(Tableau1[[#This Row],[Nuit
DI/ LU]]="Oui",0,IF(Tableau1[[#This Row],[Nuit
DI/ LU]]="Non",1,""))</f>
        <v/>
      </c>
      <c r="AS548" s="76" t="str">
        <f>IF(Tableau1[[#This Row],[Type de réponse]]='Paramètre (masquer)'!$A$10,Tableau1[[#This Row],[FE]],"")</f>
        <v/>
      </c>
      <c r="AT548" s="76" t="str">
        <f>_xlfn.CONCAT(Tableau1[[#This Row],[LUN]:[DIM]])</f>
        <v/>
      </c>
      <c r="AU548" s="79"/>
      <c r="AV5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8" s="76" t="e">
        <f>Tableau1[[#This Row],[Nbre de nuits sur la période]]*Tableau1[[#This Row],[Nombre de train accédant / nuit *]]</f>
        <v>#VALUE!</v>
      </c>
      <c r="AY548" s="76" t="e">
        <f>Tableau1[[#This Row],[Uo voies - nuit]]*((59*400/1000)+5)</f>
        <v>#VALUE!</v>
      </c>
    </row>
    <row r="549" spans="1:51" ht="15.75">
      <c r="A549" s="51">
        <f t="shared" si="26"/>
        <v>536</v>
      </c>
      <c r="B549" s="85"/>
      <c r="C549" s="52" t="str">
        <f>IFERROR(VLOOKUP(Tableau1[[#This Row],[Site *
Un fichier Excel par DT]],Tableau7[[#All],[Nom de la gare]:[EIC]],5,FALSE),"")</f>
        <v/>
      </c>
      <c r="D549" s="77"/>
      <c r="E549" s="74"/>
      <c r="F549" s="74"/>
      <c r="G549" s="76"/>
      <c r="H549" s="72" t="str">
        <f>IF(Tableau1[[#This Row],[Régime d''utilisation (Quotidien ? Oui ou Non)]]="Oui","Oui","Non")</f>
        <v>Non</v>
      </c>
      <c r="I549" s="72" t="str">
        <f>IF(Tableau1[[#This Row],[Régime d''utilisation (Quotidien ? Oui ou Non)]]="Oui","Oui","Non")</f>
        <v>Non</v>
      </c>
      <c r="J549" s="72" t="str">
        <f>IF(Tableau1[[#This Row],[Régime d''utilisation (Quotidien ? Oui ou Non)]]="Oui","Oui","Non")</f>
        <v>Non</v>
      </c>
      <c r="K549" s="72" t="str">
        <f>IF(Tableau1[[#This Row],[Régime d''utilisation (Quotidien ? Oui ou Non)]]="Oui","Oui","Non")</f>
        <v>Non</v>
      </c>
      <c r="L549" s="72" t="str">
        <f>IF(Tableau1[[#This Row],[Régime d''utilisation (Quotidien ? Oui ou Non)]]="Oui","Oui","Non")</f>
        <v>Non</v>
      </c>
      <c r="M549" s="72" t="str">
        <f>IF(Tableau1[[#This Row],[Régime d''utilisation (Quotidien ? Oui ou Non)]]="Oui","Oui","Non")</f>
        <v>Non</v>
      </c>
      <c r="N549" s="72" t="str">
        <f>IF(Tableau1[[#This Row],[Régime d''utilisation (Quotidien ? Oui ou Non)]]="Oui","Oui","Non")</f>
        <v>Non</v>
      </c>
      <c r="O549" s="72" t="str">
        <f>IF(Tableau1[[#This Row],[Régime d''utilisation (Quotidien ? Oui ou Non)]]="Oui","Oui","Non")</f>
        <v>Non</v>
      </c>
      <c r="P549" s="76"/>
      <c r="Q549" s="76"/>
      <c r="R549" s="76"/>
      <c r="S549" s="52" t="str">
        <f t="shared" si="24"/>
        <v>Compris entre 00h00 et 5h00</v>
      </c>
      <c r="T549" s="76"/>
      <c r="U549" s="53" t="str">
        <f t="shared" si="25"/>
        <v>Voyageur</v>
      </c>
      <c r="V549" s="76"/>
      <c r="W549" s="76"/>
      <c r="X549" s="76"/>
      <c r="Y549" s="76"/>
      <c r="Z549" s="76"/>
      <c r="AA549" s="76"/>
      <c r="AB549" s="53">
        <f>400</f>
        <v>400</v>
      </c>
      <c r="AC549" s="78" t="str">
        <f>IF(Tableau1[[#This Row],[Type de réponse]]='Paramètre (masquer)'!$A$10,Tableau1[[#This Row],[Période de début *]],"")</f>
        <v/>
      </c>
      <c r="AD549" s="78" t="str">
        <f>IF(Tableau1[[#This Row],[Type de réponse]]='Paramètre (masquer)'!$A$10,Tableau1[[#This Row],[Période de fin *]],"")</f>
        <v/>
      </c>
      <c r="AE549" s="78" t="str">
        <f>IF(Tableau1[[#This Row],[Type de réponse]]='Paramètre (masquer)'!$A$10,Tableau1[[#This Row],[Nuit
LU/MA]],"")</f>
        <v/>
      </c>
      <c r="AF549" s="78" t="str">
        <f>IF(Tableau1[[#This Row],[Type de réponse]]='Paramètre (masquer)'!$A$10,Tableau1[[#This Row],[Nuit
MA/ME]],"")</f>
        <v/>
      </c>
      <c r="AG549" s="78" t="str">
        <f>IF(Tableau1[[#This Row],[Type de réponse]]='Paramètre (masquer)'!$A$10,Tableau1[[#This Row],[Nuit
ME/JE]],"")</f>
        <v/>
      </c>
      <c r="AH549" s="78" t="str">
        <f>IF(Tableau1[[#This Row],[Type de réponse]]='Paramètre (masquer)'!$A$10,Tableau1[[#This Row],[Nuit JE/VE]],"")</f>
        <v/>
      </c>
      <c r="AI549" s="78" t="str">
        <f>IF(Tableau1[[#This Row],[Type de réponse]]='Paramètre (masquer)'!$A$10,Tableau1[[#This Row],[Nuit
VE/SA]],"")</f>
        <v/>
      </c>
      <c r="AJ549" s="78" t="str">
        <f>IF(Tableau1[[#This Row],[Type de réponse]]='Paramètre (masquer)'!$A$10,Tableau1[[#This Row],[Nuit
SA/DI]],"")</f>
        <v/>
      </c>
      <c r="AK549" s="78" t="str">
        <f>IF(Tableau1[[#This Row],[Type de réponse]]='Paramètre (masquer)'!$A$10,Tableau1[[#This Row],[Nuit
DI/LU]],"")</f>
        <v/>
      </c>
      <c r="AL549" s="76" t="str">
        <f>IF(Tableau1[[#This Row],[Nuit
LU /MA]]="Oui",0,IF(Tableau1[[#This Row],[Nuit
LU /MA]]="Non",1,""))</f>
        <v/>
      </c>
      <c r="AM549" s="76" t="str">
        <f>IF(Tableau1[[#This Row],[Nuit
MA/ ME]]="Oui",0,IF(Tableau1[[#This Row],[Nuit
MA/ ME]]="Non",1,""))</f>
        <v/>
      </c>
      <c r="AN549" s="76" t="str">
        <f>IF(Tableau1[[#This Row],[Nuit
ME/ JE]]="Oui",0,IF(Tableau1[[#This Row],[Nuit
ME/ JE]]="Non",1,""))</f>
        <v/>
      </c>
      <c r="AO549" s="76" t="str">
        <f>IF(Tableau1[[#This Row],[Nuit JE/ VE]]="Oui",0,IF(Tableau1[[#This Row],[Nuit JE/ VE]]="Non",1,""))</f>
        <v/>
      </c>
      <c r="AP549" s="76" t="str">
        <f>IF(Tableau1[[#This Row],[Nuit
VE/ SA]]="Oui",0,IF(Tableau1[[#This Row],[Nuit
VE/ SA]]="Non",1,""))</f>
        <v/>
      </c>
      <c r="AQ549" s="76" t="str">
        <f>IF(Tableau1[[#This Row],[Nuit
SA/ DI]]="Oui",0,IF(Tableau1[[#This Row],[Nuit
SA/ DI]]="Non",1,""))</f>
        <v/>
      </c>
      <c r="AR549" s="76" t="str">
        <f>IF(Tableau1[[#This Row],[Nuit
DI/ LU]]="Oui",0,IF(Tableau1[[#This Row],[Nuit
DI/ LU]]="Non",1,""))</f>
        <v/>
      </c>
      <c r="AS549" s="76" t="str">
        <f>IF(Tableau1[[#This Row],[Type de réponse]]='Paramètre (masquer)'!$A$10,Tableau1[[#This Row],[FE]],"")</f>
        <v/>
      </c>
      <c r="AT549" s="76" t="str">
        <f>_xlfn.CONCAT(Tableau1[[#This Row],[LUN]:[DIM]])</f>
        <v/>
      </c>
      <c r="AU549" s="79"/>
      <c r="AV5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9" s="76" t="e">
        <f>Tableau1[[#This Row],[Nbre de nuits sur la période]]*Tableau1[[#This Row],[Nombre de train accédant / nuit *]]</f>
        <v>#VALUE!</v>
      </c>
      <c r="AY549" s="76" t="e">
        <f>Tableau1[[#This Row],[Uo voies - nuit]]*((59*400/1000)+5)</f>
        <v>#VALUE!</v>
      </c>
    </row>
    <row r="550" spans="1:51" ht="15.75">
      <c r="A550" s="51">
        <f t="shared" si="26"/>
        <v>537</v>
      </c>
      <c r="B550" s="85"/>
      <c r="C550" s="52" t="str">
        <f>IFERROR(VLOOKUP(Tableau1[[#This Row],[Site *
Un fichier Excel par DT]],Tableau7[[#All],[Nom de la gare]:[EIC]],5,FALSE),"")</f>
        <v/>
      </c>
      <c r="D550" s="77"/>
      <c r="E550" s="74"/>
      <c r="F550" s="74"/>
      <c r="G550" s="76"/>
      <c r="H550" s="72" t="str">
        <f>IF(Tableau1[[#This Row],[Régime d''utilisation (Quotidien ? Oui ou Non)]]="Oui","Oui","Non")</f>
        <v>Non</v>
      </c>
      <c r="I550" s="72" t="str">
        <f>IF(Tableau1[[#This Row],[Régime d''utilisation (Quotidien ? Oui ou Non)]]="Oui","Oui","Non")</f>
        <v>Non</v>
      </c>
      <c r="J550" s="72" t="str">
        <f>IF(Tableau1[[#This Row],[Régime d''utilisation (Quotidien ? Oui ou Non)]]="Oui","Oui","Non")</f>
        <v>Non</v>
      </c>
      <c r="K550" s="72" t="str">
        <f>IF(Tableau1[[#This Row],[Régime d''utilisation (Quotidien ? Oui ou Non)]]="Oui","Oui","Non")</f>
        <v>Non</v>
      </c>
      <c r="L550" s="72" t="str">
        <f>IF(Tableau1[[#This Row],[Régime d''utilisation (Quotidien ? Oui ou Non)]]="Oui","Oui","Non")</f>
        <v>Non</v>
      </c>
      <c r="M550" s="72" t="str">
        <f>IF(Tableau1[[#This Row],[Régime d''utilisation (Quotidien ? Oui ou Non)]]="Oui","Oui","Non")</f>
        <v>Non</v>
      </c>
      <c r="N550" s="72" t="str">
        <f>IF(Tableau1[[#This Row],[Régime d''utilisation (Quotidien ? Oui ou Non)]]="Oui","Oui","Non")</f>
        <v>Non</v>
      </c>
      <c r="O550" s="72" t="str">
        <f>IF(Tableau1[[#This Row],[Régime d''utilisation (Quotidien ? Oui ou Non)]]="Oui","Oui","Non")</f>
        <v>Non</v>
      </c>
      <c r="P550" s="76"/>
      <c r="Q550" s="76"/>
      <c r="R550" s="76"/>
      <c r="S550" s="52" t="str">
        <f t="shared" si="24"/>
        <v>Compris entre 00h00 et 5h00</v>
      </c>
      <c r="T550" s="76"/>
      <c r="U550" s="53" t="str">
        <f t="shared" si="25"/>
        <v>Voyageur</v>
      </c>
      <c r="V550" s="76"/>
      <c r="W550" s="76"/>
      <c r="X550" s="76"/>
      <c r="Y550" s="76"/>
      <c r="Z550" s="76"/>
      <c r="AA550" s="76"/>
      <c r="AB550" s="53">
        <f>400</f>
        <v>400</v>
      </c>
      <c r="AC550" s="78" t="str">
        <f>IF(Tableau1[[#This Row],[Type de réponse]]='Paramètre (masquer)'!$A$10,Tableau1[[#This Row],[Période de début *]],"")</f>
        <v/>
      </c>
      <c r="AD550" s="78" t="str">
        <f>IF(Tableau1[[#This Row],[Type de réponse]]='Paramètre (masquer)'!$A$10,Tableau1[[#This Row],[Période de fin *]],"")</f>
        <v/>
      </c>
      <c r="AE550" s="78" t="str">
        <f>IF(Tableau1[[#This Row],[Type de réponse]]='Paramètre (masquer)'!$A$10,Tableau1[[#This Row],[Nuit
LU/MA]],"")</f>
        <v/>
      </c>
      <c r="AF550" s="78" t="str">
        <f>IF(Tableau1[[#This Row],[Type de réponse]]='Paramètre (masquer)'!$A$10,Tableau1[[#This Row],[Nuit
MA/ME]],"")</f>
        <v/>
      </c>
      <c r="AG550" s="78" t="str">
        <f>IF(Tableau1[[#This Row],[Type de réponse]]='Paramètre (masquer)'!$A$10,Tableau1[[#This Row],[Nuit
ME/JE]],"")</f>
        <v/>
      </c>
      <c r="AH550" s="78" t="str">
        <f>IF(Tableau1[[#This Row],[Type de réponse]]='Paramètre (masquer)'!$A$10,Tableau1[[#This Row],[Nuit JE/VE]],"")</f>
        <v/>
      </c>
      <c r="AI550" s="78" t="str">
        <f>IF(Tableau1[[#This Row],[Type de réponse]]='Paramètre (masquer)'!$A$10,Tableau1[[#This Row],[Nuit
VE/SA]],"")</f>
        <v/>
      </c>
      <c r="AJ550" s="78" t="str">
        <f>IF(Tableau1[[#This Row],[Type de réponse]]='Paramètre (masquer)'!$A$10,Tableau1[[#This Row],[Nuit
SA/DI]],"")</f>
        <v/>
      </c>
      <c r="AK550" s="78" t="str">
        <f>IF(Tableau1[[#This Row],[Type de réponse]]='Paramètre (masquer)'!$A$10,Tableau1[[#This Row],[Nuit
DI/LU]],"")</f>
        <v/>
      </c>
      <c r="AL550" s="76" t="str">
        <f>IF(Tableau1[[#This Row],[Nuit
LU /MA]]="Oui",0,IF(Tableau1[[#This Row],[Nuit
LU /MA]]="Non",1,""))</f>
        <v/>
      </c>
      <c r="AM550" s="76" t="str">
        <f>IF(Tableau1[[#This Row],[Nuit
MA/ ME]]="Oui",0,IF(Tableau1[[#This Row],[Nuit
MA/ ME]]="Non",1,""))</f>
        <v/>
      </c>
      <c r="AN550" s="76" t="str">
        <f>IF(Tableau1[[#This Row],[Nuit
ME/ JE]]="Oui",0,IF(Tableau1[[#This Row],[Nuit
ME/ JE]]="Non",1,""))</f>
        <v/>
      </c>
      <c r="AO550" s="76" t="str">
        <f>IF(Tableau1[[#This Row],[Nuit JE/ VE]]="Oui",0,IF(Tableau1[[#This Row],[Nuit JE/ VE]]="Non",1,""))</f>
        <v/>
      </c>
      <c r="AP550" s="76" t="str">
        <f>IF(Tableau1[[#This Row],[Nuit
VE/ SA]]="Oui",0,IF(Tableau1[[#This Row],[Nuit
VE/ SA]]="Non",1,""))</f>
        <v/>
      </c>
      <c r="AQ550" s="76" t="str">
        <f>IF(Tableau1[[#This Row],[Nuit
SA/ DI]]="Oui",0,IF(Tableau1[[#This Row],[Nuit
SA/ DI]]="Non",1,""))</f>
        <v/>
      </c>
      <c r="AR550" s="76" t="str">
        <f>IF(Tableau1[[#This Row],[Nuit
DI/ LU]]="Oui",0,IF(Tableau1[[#This Row],[Nuit
DI/ LU]]="Non",1,""))</f>
        <v/>
      </c>
      <c r="AS550" s="76" t="str">
        <f>IF(Tableau1[[#This Row],[Type de réponse]]='Paramètre (masquer)'!$A$10,Tableau1[[#This Row],[FE]],"")</f>
        <v/>
      </c>
      <c r="AT550" s="76" t="str">
        <f>_xlfn.CONCAT(Tableau1[[#This Row],[LUN]:[DIM]])</f>
        <v/>
      </c>
      <c r="AU550" s="79"/>
      <c r="AV5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0" s="76" t="e">
        <f>Tableau1[[#This Row],[Nbre de nuits sur la période]]*Tableau1[[#This Row],[Nombre de train accédant / nuit *]]</f>
        <v>#VALUE!</v>
      </c>
      <c r="AY550" s="76" t="e">
        <f>Tableau1[[#This Row],[Uo voies - nuit]]*((59*400/1000)+5)</f>
        <v>#VALUE!</v>
      </c>
    </row>
    <row r="551" spans="1:51" ht="15.75">
      <c r="A551" s="51">
        <f t="shared" si="26"/>
        <v>538</v>
      </c>
      <c r="B551" s="85"/>
      <c r="C551" s="52" t="str">
        <f>IFERROR(VLOOKUP(Tableau1[[#This Row],[Site *
Un fichier Excel par DT]],Tableau7[[#All],[Nom de la gare]:[EIC]],5,FALSE),"")</f>
        <v/>
      </c>
      <c r="D551" s="77"/>
      <c r="E551" s="74"/>
      <c r="F551" s="74"/>
      <c r="G551" s="76"/>
      <c r="H551" s="72" t="str">
        <f>IF(Tableau1[[#This Row],[Régime d''utilisation (Quotidien ? Oui ou Non)]]="Oui","Oui","Non")</f>
        <v>Non</v>
      </c>
      <c r="I551" s="72" t="str">
        <f>IF(Tableau1[[#This Row],[Régime d''utilisation (Quotidien ? Oui ou Non)]]="Oui","Oui","Non")</f>
        <v>Non</v>
      </c>
      <c r="J551" s="72" t="str">
        <f>IF(Tableau1[[#This Row],[Régime d''utilisation (Quotidien ? Oui ou Non)]]="Oui","Oui","Non")</f>
        <v>Non</v>
      </c>
      <c r="K551" s="72" t="str">
        <f>IF(Tableau1[[#This Row],[Régime d''utilisation (Quotidien ? Oui ou Non)]]="Oui","Oui","Non")</f>
        <v>Non</v>
      </c>
      <c r="L551" s="72" t="str">
        <f>IF(Tableau1[[#This Row],[Régime d''utilisation (Quotidien ? Oui ou Non)]]="Oui","Oui","Non")</f>
        <v>Non</v>
      </c>
      <c r="M551" s="72" t="str">
        <f>IF(Tableau1[[#This Row],[Régime d''utilisation (Quotidien ? Oui ou Non)]]="Oui","Oui","Non")</f>
        <v>Non</v>
      </c>
      <c r="N551" s="72" t="str">
        <f>IF(Tableau1[[#This Row],[Régime d''utilisation (Quotidien ? Oui ou Non)]]="Oui","Oui","Non")</f>
        <v>Non</v>
      </c>
      <c r="O551" s="72" t="str">
        <f>IF(Tableau1[[#This Row],[Régime d''utilisation (Quotidien ? Oui ou Non)]]="Oui","Oui","Non")</f>
        <v>Non</v>
      </c>
      <c r="P551" s="76"/>
      <c r="Q551" s="76"/>
      <c r="R551" s="76"/>
      <c r="S551" s="52" t="str">
        <f t="shared" si="24"/>
        <v>Compris entre 00h00 et 5h00</v>
      </c>
      <c r="T551" s="76"/>
      <c r="U551" s="53" t="str">
        <f t="shared" si="25"/>
        <v>Voyageur</v>
      </c>
      <c r="V551" s="76"/>
      <c r="W551" s="76"/>
      <c r="X551" s="76"/>
      <c r="Y551" s="76"/>
      <c r="Z551" s="76"/>
      <c r="AA551" s="76"/>
      <c r="AB551" s="53">
        <f>400</f>
        <v>400</v>
      </c>
      <c r="AC551" s="78" t="str">
        <f>IF(Tableau1[[#This Row],[Type de réponse]]='Paramètre (masquer)'!$A$10,Tableau1[[#This Row],[Période de début *]],"")</f>
        <v/>
      </c>
      <c r="AD551" s="78" t="str">
        <f>IF(Tableau1[[#This Row],[Type de réponse]]='Paramètre (masquer)'!$A$10,Tableau1[[#This Row],[Période de fin *]],"")</f>
        <v/>
      </c>
      <c r="AE551" s="78" t="str">
        <f>IF(Tableau1[[#This Row],[Type de réponse]]='Paramètre (masquer)'!$A$10,Tableau1[[#This Row],[Nuit
LU/MA]],"")</f>
        <v/>
      </c>
      <c r="AF551" s="78" t="str">
        <f>IF(Tableau1[[#This Row],[Type de réponse]]='Paramètre (masquer)'!$A$10,Tableau1[[#This Row],[Nuit
MA/ME]],"")</f>
        <v/>
      </c>
      <c r="AG551" s="78" t="str">
        <f>IF(Tableau1[[#This Row],[Type de réponse]]='Paramètre (masquer)'!$A$10,Tableau1[[#This Row],[Nuit
ME/JE]],"")</f>
        <v/>
      </c>
      <c r="AH551" s="78" t="str">
        <f>IF(Tableau1[[#This Row],[Type de réponse]]='Paramètre (masquer)'!$A$10,Tableau1[[#This Row],[Nuit JE/VE]],"")</f>
        <v/>
      </c>
      <c r="AI551" s="78" t="str">
        <f>IF(Tableau1[[#This Row],[Type de réponse]]='Paramètre (masquer)'!$A$10,Tableau1[[#This Row],[Nuit
VE/SA]],"")</f>
        <v/>
      </c>
      <c r="AJ551" s="78" t="str">
        <f>IF(Tableau1[[#This Row],[Type de réponse]]='Paramètre (masquer)'!$A$10,Tableau1[[#This Row],[Nuit
SA/DI]],"")</f>
        <v/>
      </c>
      <c r="AK551" s="78" t="str">
        <f>IF(Tableau1[[#This Row],[Type de réponse]]='Paramètre (masquer)'!$A$10,Tableau1[[#This Row],[Nuit
DI/LU]],"")</f>
        <v/>
      </c>
      <c r="AL551" s="76" t="str">
        <f>IF(Tableau1[[#This Row],[Nuit
LU /MA]]="Oui",0,IF(Tableau1[[#This Row],[Nuit
LU /MA]]="Non",1,""))</f>
        <v/>
      </c>
      <c r="AM551" s="76" t="str">
        <f>IF(Tableau1[[#This Row],[Nuit
MA/ ME]]="Oui",0,IF(Tableau1[[#This Row],[Nuit
MA/ ME]]="Non",1,""))</f>
        <v/>
      </c>
      <c r="AN551" s="76" t="str">
        <f>IF(Tableau1[[#This Row],[Nuit
ME/ JE]]="Oui",0,IF(Tableau1[[#This Row],[Nuit
ME/ JE]]="Non",1,""))</f>
        <v/>
      </c>
      <c r="AO551" s="76" t="str">
        <f>IF(Tableau1[[#This Row],[Nuit JE/ VE]]="Oui",0,IF(Tableau1[[#This Row],[Nuit JE/ VE]]="Non",1,""))</f>
        <v/>
      </c>
      <c r="AP551" s="76" t="str">
        <f>IF(Tableau1[[#This Row],[Nuit
VE/ SA]]="Oui",0,IF(Tableau1[[#This Row],[Nuit
VE/ SA]]="Non",1,""))</f>
        <v/>
      </c>
      <c r="AQ551" s="76" t="str">
        <f>IF(Tableau1[[#This Row],[Nuit
SA/ DI]]="Oui",0,IF(Tableau1[[#This Row],[Nuit
SA/ DI]]="Non",1,""))</f>
        <v/>
      </c>
      <c r="AR551" s="76" t="str">
        <f>IF(Tableau1[[#This Row],[Nuit
DI/ LU]]="Oui",0,IF(Tableau1[[#This Row],[Nuit
DI/ LU]]="Non",1,""))</f>
        <v/>
      </c>
      <c r="AS551" s="76" t="str">
        <f>IF(Tableau1[[#This Row],[Type de réponse]]='Paramètre (masquer)'!$A$10,Tableau1[[#This Row],[FE]],"")</f>
        <v/>
      </c>
      <c r="AT551" s="76" t="str">
        <f>_xlfn.CONCAT(Tableau1[[#This Row],[LUN]:[DIM]])</f>
        <v/>
      </c>
      <c r="AU551" s="79"/>
      <c r="AV5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1" s="76" t="e">
        <f>Tableau1[[#This Row],[Nbre de nuits sur la période]]*Tableau1[[#This Row],[Nombre de train accédant / nuit *]]</f>
        <v>#VALUE!</v>
      </c>
      <c r="AY551" s="76" t="e">
        <f>Tableau1[[#This Row],[Uo voies - nuit]]*((59*400/1000)+5)</f>
        <v>#VALUE!</v>
      </c>
    </row>
    <row r="552" spans="1:51" ht="15.75">
      <c r="A552" s="51">
        <f t="shared" si="26"/>
        <v>539</v>
      </c>
      <c r="B552" s="85"/>
      <c r="C552" s="52" t="str">
        <f>IFERROR(VLOOKUP(Tableau1[[#This Row],[Site *
Un fichier Excel par DT]],Tableau7[[#All],[Nom de la gare]:[EIC]],5,FALSE),"")</f>
        <v/>
      </c>
      <c r="D552" s="77"/>
      <c r="E552" s="74"/>
      <c r="F552" s="74"/>
      <c r="G552" s="76"/>
      <c r="H552" s="72" t="str">
        <f>IF(Tableau1[[#This Row],[Régime d''utilisation (Quotidien ? Oui ou Non)]]="Oui","Oui","Non")</f>
        <v>Non</v>
      </c>
      <c r="I552" s="72" t="str">
        <f>IF(Tableau1[[#This Row],[Régime d''utilisation (Quotidien ? Oui ou Non)]]="Oui","Oui","Non")</f>
        <v>Non</v>
      </c>
      <c r="J552" s="72" t="str">
        <f>IF(Tableau1[[#This Row],[Régime d''utilisation (Quotidien ? Oui ou Non)]]="Oui","Oui","Non")</f>
        <v>Non</v>
      </c>
      <c r="K552" s="72" t="str">
        <f>IF(Tableau1[[#This Row],[Régime d''utilisation (Quotidien ? Oui ou Non)]]="Oui","Oui","Non")</f>
        <v>Non</v>
      </c>
      <c r="L552" s="72" t="str">
        <f>IF(Tableau1[[#This Row],[Régime d''utilisation (Quotidien ? Oui ou Non)]]="Oui","Oui","Non")</f>
        <v>Non</v>
      </c>
      <c r="M552" s="72" t="str">
        <f>IF(Tableau1[[#This Row],[Régime d''utilisation (Quotidien ? Oui ou Non)]]="Oui","Oui","Non")</f>
        <v>Non</v>
      </c>
      <c r="N552" s="72" t="str">
        <f>IF(Tableau1[[#This Row],[Régime d''utilisation (Quotidien ? Oui ou Non)]]="Oui","Oui","Non")</f>
        <v>Non</v>
      </c>
      <c r="O552" s="72" t="str">
        <f>IF(Tableau1[[#This Row],[Régime d''utilisation (Quotidien ? Oui ou Non)]]="Oui","Oui","Non")</f>
        <v>Non</v>
      </c>
      <c r="P552" s="76"/>
      <c r="Q552" s="76"/>
      <c r="R552" s="76"/>
      <c r="S552" s="52" t="str">
        <f t="shared" si="24"/>
        <v>Compris entre 00h00 et 5h00</v>
      </c>
      <c r="T552" s="76"/>
      <c r="U552" s="53" t="str">
        <f t="shared" si="25"/>
        <v>Voyageur</v>
      </c>
      <c r="V552" s="76"/>
      <c r="W552" s="76"/>
      <c r="X552" s="76"/>
      <c r="Y552" s="76"/>
      <c r="Z552" s="76"/>
      <c r="AA552" s="76"/>
      <c r="AB552" s="53">
        <f>400</f>
        <v>400</v>
      </c>
      <c r="AC552" s="78" t="str">
        <f>IF(Tableau1[[#This Row],[Type de réponse]]='Paramètre (masquer)'!$A$10,Tableau1[[#This Row],[Période de début *]],"")</f>
        <v/>
      </c>
      <c r="AD552" s="78" t="str">
        <f>IF(Tableau1[[#This Row],[Type de réponse]]='Paramètre (masquer)'!$A$10,Tableau1[[#This Row],[Période de fin *]],"")</f>
        <v/>
      </c>
      <c r="AE552" s="78" t="str">
        <f>IF(Tableau1[[#This Row],[Type de réponse]]='Paramètre (masquer)'!$A$10,Tableau1[[#This Row],[Nuit
LU/MA]],"")</f>
        <v/>
      </c>
      <c r="AF552" s="78" t="str">
        <f>IF(Tableau1[[#This Row],[Type de réponse]]='Paramètre (masquer)'!$A$10,Tableau1[[#This Row],[Nuit
MA/ME]],"")</f>
        <v/>
      </c>
      <c r="AG552" s="78" t="str">
        <f>IF(Tableau1[[#This Row],[Type de réponse]]='Paramètre (masquer)'!$A$10,Tableau1[[#This Row],[Nuit
ME/JE]],"")</f>
        <v/>
      </c>
      <c r="AH552" s="78" t="str">
        <f>IF(Tableau1[[#This Row],[Type de réponse]]='Paramètre (masquer)'!$A$10,Tableau1[[#This Row],[Nuit JE/VE]],"")</f>
        <v/>
      </c>
      <c r="AI552" s="78" t="str">
        <f>IF(Tableau1[[#This Row],[Type de réponse]]='Paramètre (masquer)'!$A$10,Tableau1[[#This Row],[Nuit
VE/SA]],"")</f>
        <v/>
      </c>
      <c r="AJ552" s="78" t="str">
        <f>IF(Tableau1[[#This Row],[Type de réponse]]='Paramètre (masquer)'!$A$10,Tableau1[[#This Row],[Nuit
SA/DI]],"")</f>
        <v/>
      </c>
      <c r="AK552" s="78" t="str">
        <f>IF(Tableau1[[#This Row],[Type de réponse]]='Paramètre (masquer)'!$A$10,Tableau1[[#This Row],[Nuit
DI/LU]],"")</f>
        <v/>
      </c>
      <c r="AL552" s="76" t="str">
        <f>IF(Tableau1[[#This Row],[Nuit
LU /MA]]="Oui",0,IF(Tableau1[[#This Row],[Nuit
LU /MA]]="Non",1,""))</f>
        <v/>
      </c>
      <c r="AM552" s="76" t="str">
        <f>IF(Tableau1[[#This Row],[Nuit
MA/ ME]]="Oui",0,IF(Tableau1[[#This Row],[Nuit
MA/ ME]]="Non",1,""))</f>
        <v/>
      </c>
      <c r="AN552" s="76" t="str">
        <f>IF(Tableau1[[#This Row],[Nuit
ME/ JE]]="Oui",0,IF(Tableau1[[#This Row],[Nuit
ME/ JE]]="Non",1,""))</f>
        <v/>
      </c>
      <c r="AO552" s="76" t="str">
        <f>IF(Tableau1[[#This Row],[Nuit JE/ VE]]="Oui",0,IF(Tableau1[[#This Row],[Nuit JE/ VE]]="Non",1,""))</f>
        <v/>
      </c>
      <c r="AP552" s="76" t="str">
        <f>IF(Tableau1[[#This Row],[Nuit
VE/ SA]]="Oui",0,IF(Tableau1[[#This Row],[Nuit
VE/ SA]]="Non",1,""))</f>
        <v/>
      </c>
      <c r="AQ552" s="76" t="str">
        <f>IF(Tableau1[[#This Row],[Nuit
SA/ DI]]="Oui",0,IF(Tableau1[[#This Row],[Nuit
SA/ DI]]="Non",1,""))</f>
        <v/>
      </c>
      <c r="AR552" s="76" t="str">
        <f>IF(Tableau1[[#This Row],[Nuit
DI/ LU]]="Oui",0,IF(Tableau1[[#This Row],[Nuit
DI/ LU]]="Non",1,""))</f>
        <v/>
      </c>
      <c r="AS552" s="76" t="str">
        <f>IF(Tableau1[[#This Row],[Type de réponse]]='Paramètre (masquer)'!$A$10,Tableau1[[#This Row],[FE]],"")</f>
        <v/>
      </c>
      <c r="AT552" s="76" t="str">
        <f>_xlfn.CONCAT(Tableau1[[#This Row],[LUN]:[DIM]])</f>
        <v/>
      </c>
      <c r="AU552" s="79"/>
      <c r="AV5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2" s="76" t="e">
        <f>Tableau1[[#This Row],[Nbre de nuits sur la période]]*Tableau1[[#This Row],[Nombre de train accédant / nuit *]]</f>
        <v>#VALUE!</v>
      </c>
      <c r="AY552" s="76" t="e">
        <f>Tableau1[[#This Row],[Uo voies - nuit]]*((59*400/1000)+5)</f>
        <v>#VALUE!</v>
      </c>
    </row>
    <row r="553" spans="1:51" ht="15.75">
      <c r="A553" s="51">
        <f t="shared" si="26"/>
        <v>540</v>
      </c>
      <c r="B553" s="85"/>
      <c r="C553" s="52" t="str">
        <f>IFERROR(VLOOKUP(Tableau1[[#This Row],[Site *
Un fichier Excel par DT]],Tableau7[[#All],[Nom de la gare]:[EIC]],5,FALSE),"")</f>
        <v/>
      </c>
      <c r="D553" s="77"/>
      <c r="E553" s="74"/>
      <c r="F553" s="74"/>
      <c r="G553" s="76"/>
      <c r="H553" s="72" t="str">
        <f>IF(Tableau1[[#This Row],[Régime d''utilisation (Quotidien ? Oui ou Non)]]="Oui","Oui","Non")</f>
        <v>Non</v>
      </c>
      <c r="I553" s="72" t="str">
        <f>IF(Tableau1[[#This Row],[Régime d''utilisation (Quotidien ? Oui ou Non)]]="Oui","Oui","Non")</f>
        <v>Non</v>
      </c>
      <c r="J553" s="72" t="str">
        <f>IF(Tableau1[[#This Row],[Régime d''utilisation (Quotidien ? Oui ou Non)]]="Oui","Oui","Non")</f>
        <v>Non</v>
      </c>
      <c r="K553" s="72" t="str">
        <f>IF(Tableau1[[#This Row],[Régime d''utilisation (Quotidien ? Oui ou Non)]]="Oui","Oui","Non")</f>
        <v>Non</v>
      </c>
      <c r="L553" s="72" t="str">
        <f>IF(Tableau1[[#This Row],[Régime d''utilisation (Quotidien ? Oui ou Non)]]="Oui","Oui","Non")</f>
        <v>Non</v>
      </c>
      <c r="M553" s="72" t="str">
        <f>IF(Tableau1[[#This Row],[Régime d''utilisation (Quotidien ? Oui ou Non)]]="Oui","Oui","Non")</f>
        <v>Non</v>
      </c>
      <c r="N553" s="72" t="str">
        <f>IF(Tableau1[[#This Row],[Régime d''utilisation (Quotidien ? Oui ou Non)]]="Oui","Oui","Non")</f>
        <v>Non</v>
      </c>
      <c r="O553" s="72" t="str">
        <f>IF(Tableau1[[#This Row],[Régime d''utilisation (Quotidien ? Oui ou Non)]]="Oui","Oui","Non")</f>
        <v>Non</v>
      </c>
      <c r="P553" s="76"/>
      <c r="Q553" s="76"/>
      <c r="R553" s="76"/>
      <c r="S553" s="52" t="str">
        <f t="shared" si="24"/>
        <v>Compris entre 00h00 et 5h00</v>
      </c>
      <c r="T553" s="76"/>
      <c r="U553" s="53" t="str">
        <f t="shared" si="25"/>
        <v>Voyageur</v>
      </c>
      <c r="V553" s="76"/>
      <c r="W553" s="76"/>
      <c r="X553" s="76"/>
      <c r="Y553" s="76"/>
      <c r="Z553" s="76"/>
      <c r="AA553" s="76"/>
      <c r="AB553" s="53">
        <f>400</f>
        <v>400</v>
      </c>
      <c r="AC553" s="78" t="str">
        <f>IF(Tableau1[[#This Row],[Type de réponse]]='Paramètre (masquer)'!$A$10,Tableau1[[#This Row],[Période de début *]],"")</f>
        <v/>
      </c>
      <c r="AD553" s="78" t="str">
        <f>IF(Tableau1[[#This Row],[Type de réponse]]='Paramètre (masquer)'!$A$10,Tableau1[[#This Row],[Période de fin *]],"")</f>
        <v/>
      </c>
      <c r="AE553" s="78" t="str">
        <f>IF(Tableau1[[#This Row],[Type de réponse]]='Paramètre (masquer)'!$A$10,Tableau1[[#This Row],[Nuit
LU/MA]],"")</f>
        <v/>
      </c>
      <c r="AF553" s="78" t="str">
        <f>IF(Tableau1[[#This Row],[Type de réponse]]='Paramètre (masquer)'!$A$10,Tableau1[[#This Row],[Nuit
MA/ME]],"")</f>
        <v/>
      </c>
      <c r="AG553" s="78" t="str">
        <f>IF(Tableau1[[#This Row],[Type de réponse]]='Paramètre (masquer)'!$A$10,Tableau1[[#This Row],[Nuit
ME/JE]],"")</f>
        <v/>
      </c>
      <c r="AH553" s="78" t="str">
        <f>IF(Tableau1[[#This Row],[Type de réponse]]='Paramètre (masquer)'!$A$10,Tableau1[[#This Row],[Nuit JE/VE]],"")</f>
        <v/>
      </c>
      <c r="AI553" s="78" t="str">
        <f>IF(Tableau1[[#This Row],[Type de réponse]]='Paramètre (masquer)'!$A$10,Tableau1[[#This Row],[Nuit
VE/SA]],"")</f>
        <v/>
      </c>
      <c r="AJ553" s="78" t="str">
        <f>IF(Tableau1[[#This Row],[Type de réponse]]='Paramètre (masquer)'!$A$10,Tableau1[[#This Row],[Nuit
SA/DI]],"")</f>
        <v/>
      </c>
      <c r="AK553" s="78" t="str">
        <f>IF(Tableau1[[#This Row],[Type de réponse]]='Paramètre (masquer)'!$A$10,Tableau1[[#This Row],[Nuit
DI/LU]],"")</f>
        <v/>
      </c>
      <c r="AL553" s="76" t="str">
        <f>IF(Tableau1[[#This Row],[Nuit
LU /MA]]="Oui",0,IF(Tableau1[[#This Row],[Nuit
LU /MA]]="Non",1,""))</f>
        <v/>
      </c>
      <c r="AM553" s="76" t="str">
        <f>IF(Tableau1[[#This Row],[Nuit
MA/ ME]]="Oui",0,IF(Tableau1[[#This Row],[Nuit
MA/ ME]]="Non",1,""))</f>
        <v/>
      </c>
      <c r="AN553" s="76" t="str">
        <f>IF(Tableau1[[#This Row],[Nuit
ME/ JE]]="Oui",0,IF(Tableau1[[#This Row],[Nuit
ME/ JE]]="Non",1,""))</f>
        <v/>
      </c>
      <c r="AO553" s="76" t="str">
        <f>IF(Tableau1[[#This Row],[Nuit JE/ VE]]="Oui",0,IF(Tableau1[[#This Row],[Nuit JE/ VE]]="Non",1,""))</f>
        <v/>
      </c>
      <c r="AP553" s="76" t="str">
        <f>IF(Tableau1[[#This Row],[Nuit
VE/ SA]]="Oui",0,IF(Tableau1[[#This Row],[Nuit
VE/ SA]]="Non",1,""))</f>
        <v/>
      </c>
      <c r="AQ553" s="76" t="str">
        <f>IF(Tableau1[[#This Row],[Nuit
SA/ DI]]="Oui",0,IF(Tableau1[[#This Row],[Nuit
SA/ DI]]="Non",1,""))</f>
        <v/>
      </c>
      <c r="AR553" s="76" t="str">
        <f>IF(Tableau1[[#This Row],[Nuit
DI/ LU]]="Oui",0,IF(Tableau1[[#This Row],[Nuit
DI/ LU]]="Non",1,""))</f>
        <v/>
      </c>
      <c r="AS553" s="76" t="str">
        <f>IF(Tableau1[[#This Row],[Type de réponse]]='Paramètre (masquer)'!$A$10,Tableau1[[#This Row],[FE]],"")</f>
        <v/>
      </c>
      <c r="AT553" s="76" t="str">
        <f>_xlfn.CONCAT(Tableau1[[#This Row],[LUN]:[DIM]])</f>
        <v/>
      </c>
      <c r="AU553" s="79"/>
      <c r="AV5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3" s="76" t="e">
        <f>Tableau1[[#This Row],[Nbre de nuits sur la période]]*Tableau1[[#This Row],[Nombre de train accédant / nuit *]]</f>
        <v>#VALUE!</v>
      </c>
      <c r="AY553" s="76" t="e">
        <f>Tableau1[[#This Row],[Uo voies - nuit]]*((59*400/1000)+5)</f>
        <v>#VALUE!</v>
      </c>
    </row>
    <row r="554" spans="1:51" ht="15.75">
      <c r="A554" s="51">
        <f t="shared" si="26"/>
        <v>541</v>
      </c>
      <c r="B554" s="85"/>
      <c r="C554" s="52" t="str">
        <f>IFERROR(VLOOKUP(Tableau1[[#This Row],[Site *
Un fichier Excel par DT]],Tableau7[[#All],[Nom de la gare]:[EIC]],5,FALSE),"")</f>
        <v/>
      </c>
      <c r="D554" s="77"/>
      <c r="E554" s="74"/>
      <c r="F554" s="74"/>
      <c r="G554" s="76"/>
      <c r="H554" s="72" t="str">
        <f>IF(Tableau1[[#This Row],[Régime d''utilisation (Quotidien ? Oui ou Non)]]="Oui","Oui","Non")</f>
        <v>Non</v>
      </c>
      <c r="I554" s="72" t="str">
        <f>IF(Tableau1[[#This Row],[Régime d''utilisation (Quotidien ? Oui ou Non)]]="Oui","Oui","Non")</f>
        <v>Non</v>
      </c>
      <c r="J554" s="72" t="str">
        <f>IF(Tableau1[[#This Row],[Régime d''utilisation (Quotidien ? Oui ou Non)]]="Oui","Oui","Non")</f>
        <v>Non</v>
      </c>
      <c r="K554" s="72" t="str">
        <f>IF(Tableau1[[#This Row],[Régime d''utilisation (Quotidien ? Oui ou Non)]]="Oui","Oui","Non")</f>
        <v>Non</v>
      </c>
      <c r="L554" s="72" t="str">
        <f>IF(Tableau1[[#This Row],[Régime d''utilisation (Quotidien ? Oui ou Non)]]="Oui","Oui","Non")</f>
        <v>Non</v>
      </c>
      <c r="M554" s="72" t="str">
        <f>IF(Tableau1[[#This Row],[Régime d''utilisation (Quotidien ? Oui ou Non)]]="Oui","Oui","Non")</f>
        <v>Non</v>
      </c>
      <c r="N554" s="72" t="str">
        <f>IF(Tableau1[[#This Row],[Régime d''utilisation (Quotidien ? Oui ou Non)]]="Oui","Oui","Non")</f>
        <v>Non</v>
      </c>
      <c r="O554" s="72" t="str">
        <f>IF(Tableau1[[#This Row],[Régime d''utilisation (Quotidien ? Oui ou Non)]]="Oui","Oui","Non")</f>
        <v>Non</v>
      </c>
      <c r="P554" s="76"/>
      <c r="Q554" s="76"/>
      <c r="R554" s="76"/>
      <c r="S554" s="52" t="str">
        <f t="shared" si="24"/>
        <v>Compris entre 00h00 et 5h00</v>
      </c>
      <c r="T554" s="76"/>
      <c r="U554" s="53" t="str">
        <f t="shared" si="25"/>
        <v>Voyageur</v>
      </c>
      <c r="V554" s="76"/>
      <c r="W554" s="76"/>
      <c r="X554" s="76"/>
      <c r="Y554" s="76"/>
      <c r="Z554" s="76"/>
      <c r="AA554" s="76"/>
      <c r="AB554" s="53">
        <f>400</f>
        <v>400</v>
      </c>
      <c r="AC554" s="78" t="str">
        <f>IF(Tableau1[[#This Row],[Type de réponse]]='Paramètre (masquer)'!$A$10,Tableau1[[#This Row],[Période de début *]],"")</f>
        <v/>
      </c>
      <c r="AD554" s="78" t="str">
        <f>IF(Tableau1[[#This Row],[Type de réponse]]='Paramètre (masquer)'!$A$10,Tableau1[[#This Row],[Période de fin *]],"")</f>
        <v/>
      </c>
      <c r="AE554" s="78" t="str">
        <f>IF(Tableau1[[#This Row],[Type de réponse]]='Paramètre (masquer)'!$A$10,Tableau1[[#This Row],[Nuit
LU/MA]],"")</f>
        <v/>
      </c>
      <c r="AF554" s="78" t="str">
        <f>IF(Tableau1[[#This Row],[Type de réponse]]='Paramètre (masquer)'!$A$10,Tableau1[[#This Row],[Nuit
MA/ME]],"")</f>
        <v/>
      </c>
      <c r="AG554" s="78" t="str">
        <f>IF(Tableau1[[#This Row],[Type de réponse]]='Paramètre (masquer)'!$A$10,Tableau1[[#This Row],[Nuit
ME/JE]],"")</f>
        <v/>
      </c>
      <c r="AH554" s="78" t="str">
        <f>IF(Tableau1[[#This Row],[Type de réponse]]='Paramètre (masquer)'!$A$10,Tableau1[[#This Row],[Nuit JE/VE]],"")</f>
        <v/>
      </c>
      <c r="AI554" s="78" t="str">
        <f>IF(Tableau1[[#This Row],[Type de réponse]]='Paramètre (masquer)'!$A$10,Tableau1[[#This Row],[Nuit
VE/SA]],"")</f>
        <v/>
      </c>
      <c r="AJ554" s="78" t="str">
        <f>IF(Tableau1[[#This Row],[Type de réponse]]='Paramètre (masquer)'!$A$10,Tableau1[[#This Row],[Nuit
SA/DI]],"")</f>
        <v/>
      </c>
      <c r="AK554" s="78" t="str">
        <f>IF(Tableau1[[#This Row],[Type de réponse]]='Paramètre (masquer)'!$A$10,Tableau1[[#This Row],[Nuit
DI/LU]],"")</f>
        <v/>
      </c>
      <c r="AL554" s="76" t="str">
        <f>IF(Tableau1[[#This Row],[Nuit
LU /MA]]="Oui",0,IF(Tableau1[[#This Row],[Nuit
LU /MA]]="Non",1,""))</f>
        <v/>
      </c>
      <c r="AM554" s="76" t="str">
        <f>IF(Tableau1[[#This Row],[Nuit
MA/ ME]]="Oui",0,IF(Tableau1[[#This Row],[Nuit
MA/ ME]]="Non",1,""))</f>
        <v/>
      </c>
      <c r="AN554" s="76" t="str">
        <f>IF(Tableau1[[#This Row],[Nuit
ME/ JE]]="Oui",0,IF(Tableau1[[#This Row],[Nuit
ME/ JE]]="Non",1,""))</f>
        <v/>
      </c>
      <c r="AO554" s="76" t="str">
        <f>IF(Tableau1[[#This Row],[Nuit JE/ VE]]="Oui",0,IF(Tableau1[[#This Row],[Nuit JE/ VE]]="Non",1,""))</f>
        <v/>
      </c>
      <c r="AP554" s="76" t="str">
        <f>IF(Tableau1[[#This Row],[Nuit
VE/ SA]]="Oui",0,IF(Tableau1[[#This Row],[Nuit
VE/ SA]]="Non",1,""))</f>
        <v/>
      </c>
      <c r="AQ554" s="76" t="str">
        <f>IF(Tableau1[[#This Row],[Nuit
SA/ DI]]="Oui",0,IF(Tableau1[[#This Row],[Nuit
SA/ DI]]="Non",1,""))</f>
        <v/>
      </c>
      <c r="AR554" s="76" t="str">
        <f>IF(Tableau1[[#This Row],[Nuit
DI/ LU]]="Oui",0,IF(Tableau1[[#This Row],[Nuit
DI/ LU]]="Non",1,""))</f>
        <v/>
      </c>
      <c r="AS554" s="76" t="str">
        <f>IF(Tableau1[[#This Row],[Type de réponse]]='Paramètre (masquer)'!$A$10,Tableau1[[#This Row],[FE]],"")</f>
        <v/>
      </c>
      <c r="AT554" s="76" t="str">
        <f>_xlfn.CONCAT(Tableau1[[#This Row],[LUN]:[DIM]])</f>
        <v/>
      </c>
      <c r="AU554" s="79"/>
      <c r="AV5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4" s="76" t="e">
        <f>Tableau1[[#This Row],[Nbre de nuits sur la période]]*Tableau1[[#This Row],[Nombre de train accédant / nuit *]]</f>
        <v>#VALUE!</v>
      </c>
      <c r="AY554" s="76" t="e">
        <f>Tableau1[[#This Row],[Uo voies - nuit]]*((59*400/1000)+5)</f>
        <v>#VALUE!</v>
      </c>
    </row>
    <row r="555" spans="1:51" ht="15.75">
      <c r="A555" s="51">
        <f t="shared" si="26"/>
        <v>542</v>
      </c>
      <c r="B555" s="85"/>
      <c r="C555" s="52" t="str">
        <f>IFERROR(VLOOKUP(Tableau1[[#This Row],[Site *
Un fichier Excel par DT]],Tableau7[[#All],[Nom de la gare]:[EIC]],5,FALSE),"")</f>
        <v/>
      </c>
      <c r="D555" s="77"/>
      <c r="E555" s="74"/>
      <c r="F555" s="74"/>
      <c r="G555" s="76"/>
      <c r="H555" s="72" t="str">
        <f>IF(Tableau1[[#This Row],[Régime d''utilisation (Quotidien ? Oui ou Non)]]="Oui","Oui","Non")</f>
        <v>Non</v>
      </c>
      <c r="I555" s="72" t="str">
        <f>IF(Tableau1[[#This Row],[Régime d''utilisation (Quotidien ? Oui ou Non)]]="Oui","Oui","Non")</f>
        <v>Non</v>
      </c>
      <c r="J555" s="72" t="str">
        <f>IF(Tableau1[[#This Row],[Régime d''utilisation (Quotidien ? Oui ou Non)]]="Oui","Oui","Non")</f>
        <v>Non</v>
      </c>
      <c r="K555" s="72" t="str">
        <f>IF(Tableau1[[#This Row],[Régime d''utilisation (Quotidien ? Oui ou Non)]]="Oui","Oui","Non")</f>
        <v>Non</v>
      </c>
      <c r="L555" s="72" t="str">
        <f>IF(Tableau1[[#This Row],[Régime d''utilisation (Quotidien ? Oui ou Non)]]="Oui","Oui","Non")</f>
        <v>Non</v>
      </c>
      <c r="M555" s="72" t="str">
        <f>IF(Tableau1[[#This Row],[Régime d''utilisation (Quotidien ? Oui ou Non)]]="Oui","Oui","Non")</f>
        <v>Non</v>
      </c>
      <c r="N555" s="72" t="str">
        <f>IF(Tableau1[[#This Row],[Régime d''utilisation (Quotidien ? Oui ou Non)]]="Oui","Oui","Non")</f>
        <v>Non</v>
      </c>
      <c r="O555" s="72" t="str">
        <f>IF(Tableau1[[#This Row],[Régime d''utilisation (Quotidien ? Oui ou Non)]]="Oui","Oui","Non")</f>
        <v>Non</v>
      </c>
      <c r="P555" s="76"/>
      <c r="Q555" s="76"/>
      <c r="R555" s="76"/>
      <c r="S555" s="52" t="str">
        <f t="shared" si="24"/>
        <v>Compris entre 00h00 et 5h00</v>
      </c>
      <c r="T555" s="76"/>
      <c r="U555" s="53" t="str">
        <f t="shared" si="25"/>
        <v>Voyageur</v>
      </c>
      <c r="V555" s="76"/>
      <c r="W555" s="76"/>
      <c r="X555" s="76"/>
      <c r="Y555" s="76"/>
      <c r="Z555" s="76"/>
      <c r="AA555" s="76"/>
      <c r="AB555" s="53">
        <f>400</f>
        <v>400</v>
      </c>
      <c r="AC555" s="78" t="str">
        <f>IF(Tableau1[[#This Row],[Type de réponse]]='Paramètre (masquer)'!$A$10,Tableau1[[#This Row],[Période de début *]],"")</f>
        <v/>
      </c>
      <c r="AD555" s="78" t="str">
        <f>IF(Tableau1[[#This Row],[Type de réponse]]='Paramètre (masquer)'!$A$10,Tableau1[[#This Row],[Période de fin *]],"")</f>
        <v/>
      </c>
      <c r="AE555" s="78" t="str">
        <f>IF(Tableau1[[#This Row],[Type de réponse]]='Paramètre (masquer)'!$A$10,Tableau1[[#This Row],[Nuit
LU/MA]],"")</f>
        <v/>
      </c>
      <c r="AF555" s="78" t="str">
        <f>IF(Tableau1[[#This Row],[Type de réponse]]='Paramètre (masquer)'!$A$10,Tableau1[[#This Row],[Nuit
MA/ME]],"")</f>
        <v/>
      </c>
      <c r="AG555" s="78" t="str">
        <f>IF(Tableau1[[#This Row],[Type de réponse]]='Paramètre (masquer)'!$A$10,Tableau1[[#This Row],[Nuit
ME/JE]],"")</f>
        <v/>
      </c>
      <c r="AH555" s="78" t="str">
        <f>IF(Tableau1[[#This Row],[Type de réponse]]='Paramètre (masquer)'!$A$10,Tableau1[[#This Row],[Nuit JE/VE]],"")</f>
        <v/>
      </c>
      <c r="AI555" s="78" t="str">
        <f>IF(Tableau1[[#This Row],[Type de réponse]]='Paramètre (masquer)'!$A$10,Tableau1[[#This Row],[Nuit
VE/SA]],"")</f>
        <v/>
      </c>
      <c r="AJ555" s="78" t="str">
        <f>IF(Tableau1[[#This Row],[Type de réponse]]='Paramètre (masquer)'!$A$10,Tableau1[[#This Row],[Nuit
SA/DI]],"")</f>
        <v/>
      </c>
      <c r="AK555" s="78" t="str">
        <f>IF(Tableau1[[#This Row],[Type de réponse]]='Paramètre (masquer)'!$A$10,Tableau1[[#This Row],[Nuit
DI/LU]],"")</f>
        <v/>
      </c>
      <c r="AL555" s="76" t="str">
        <f>IF(Tableau1[[#This Row],[Nuit
LU /MA]]="Oui",0,IF(Tableau1[[#This Row],[Nuit
LU /MA]]="Non",1,""))</f>
        <v/>
      </c>
      <c r="AM555" s="76" t="str">
        <f>IF(Tableau1[[#This Row],[Nuit
MA/ ME]]="Oui",0,IF(Tableau1[[#This Row],[Nuit
MA/ ME]]="Non",1,""))</f>
        <v/>
      </c>
      <c r="AN555" s="76" t="str">
        <f>IF(Tableau1[[#This Row],[Nuit
ME/ JE]]="Oui",0,IF(Tableau1[[#This Row],[Nuit
ME/ JE]]="Non",1,""))</f>
        <v/>
      </c>
      <c r="AO555" s="76" t="str">
        <f>IF(Tableau1[[#This Row],[Nuit JE/ VE]]="Oui",0,IF(Tableau1[[#This Row],[Nuit JE/ VE]]="Non",1,""))</f>
        <v/>
      </c>
      <c r="AP555" s="76" t="str">
        <f>IF(Tableau1[[#This Row],[Nuit
VE/ SA]]="Oui",0,IF(Tableau1[[#This Row],[Nuit
VE/ SA]]="Non",1,""))</f>
        <v/>
      </c>
      <c r="AQ555" s="76" t="str">
        <f>IF(Tableau1[[#This Row],[Nuit
SA/ DI]]="Oui",0,IF(Tableau1[[#This Row],[Nuit
SA/ DI]]="Non",1,""))</f>
        <v/>
      </c>
      <c r="AR555" s="76" t="str">
        <f>IF(Tableau1[[#This Row],[Nuit
DI/ LU]]="Oui",0,IF(Tableau1[[#This Row],[Nuit
DI/ LU]]="Non",1,""))</f>
        <v/>
      </c>
      <c r="AS555" s="76" t="str">
        <f>IF(Tableau1[[#This Row],[Type de réponse]]='Paramètre (masquer)'!$A$10,Tableau1[[#This Row],[FE]],"")</f>
        <v/>
      </c>
      <c r="AT555" s="76" t="str">
        <f>_xlfn.CONCAT(Tableau1[[#This Row],[LUN]:[DIM]])</f>
        <v/>
      </c>
      <c r="AU555" s="79"/>
      <c r="AV5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5" s="76" t="e">
        <f>Tableau1[[#This Row],[Nbre de nuits sur la période]]*Tableau1[[#This Row],[Nombre de train accédant / nuit *]]</f>
        <v>#VALUE!</v>
      </c>
      <c r="AY555" s="76" t="e">
        <f>Tableau1[[#This Row],[Uo voies - nuit]]*((59*400/1000)+5)</f>
        <v>#VALUE!</v>
      </c>
    </row>
    <row r="556" spans="1:51" ht="15.75">
      <c r="A556" s="51">
        <f t="shared" si="26"/>
        <v>543</v>
      </c>
      <c r="B556" s="85"/>
      <c r="C556" s="52" t="str">
        <f>IFERROR(VLOOKUP(Tableau1[[#This Row],[Site *
Un fichier Excel par DT]],Tableau7[[#All],[Nom de la gare]:[EIC]],5,FALSE),"")</f>
        <v/>
      </c>
      <c r="D556" s="77"/>
      <c r="E556" s="74"/>
      <c r="F556" s="74"/>
      <c r="G556" s="76"/>
      <c r="H556" s="72" t="str">
        <f>IF(Tableau1[[#This Row],[Régime d''utilisation (Quotidien ? Oui ou Non)]]="Oui","Oui","Non")</f>
        <v>Non</v>
      </c>
      <c r="I556" s="72" t="str">
        <f>IF(Tableau1[[#This Row],[Régime d''utilisation (Quotidien ? Oui ou Non)]]="Oui","Oui","Non")</f>
        <v>Non</v>
      </c>
      <c r="J556" s="72" t="str">
        <f>IF(Tableau1[[#This Row],[Régime d''utilisation (Quotidien ? Oui ou Non)]]="Oui","Oui","Non")</f>
        <v>Non</v>
      </c>
      <c r="K556" s="72" t="str">
        <f>IF(Tableau1[[#This Row],[Régime d''utilisation (Quotidien ? Oui ou Non)]]="Oui","Oui","Non")</f>
        <v>Non</v>
      </c>
      <c r="L556" s="72" t="str">
        <f>IF(Tableau1[[#This Row],[Régime d''utilisation (Quotidien ? Oui ou Non)]]="Oui","Oui","Non")</f>
        <v>Non</v>
      </c>
      <c r="M556" s="72" t="str">
        <f>IF(Tableau1[[#This Row],[Régime d''utilisation (Quotidien ? Oui ou Non)]]="Oui","Oui","Non")</f>
        <v>Non</v>
      </c>
      <c r="N556" s="72" t="str">
        <f>IF(Tableau1[[#This Row],[Régime d''utilisation (Quotidien ? Oui ou Non)]]="Oui","Oui","Non")</f>
        <v>Non</v>
      </c>
      <c r="O556" s="72" t="str">
        <f>IF(Tableau1[[#This Row],[Régime d''utilisation (Quotidien ? Oui ou Non)]]="Oui","Oui","Non")</f>
        <v>Non</v>
      </c>
      <c r="P556" s="76"/>
      <c r="Q556" s="76"/>
      <c r="R556" s="76"/>
      <c r="S556" s="52" t="str">
        <f t="shared" si="24"/>
        <v>Compris entre 00h00 et 5h00</v>
      </c>
      <c r="T556" s="76"/>
      <c r="U556" s="53" t="str">
        <f t="shared" si="25"/>
        <v>Voyageur</v>
      </c>
      <c r="V556" s="76"/>
      <c r="W556" s="76"/>
      <c r="X556" s="76"/>
      <c r="Y556" s="76"/>
      <c r="Z556" s="76"/>
      <c r="AA556" s="76"/>
      <c r="AB556" s="53">
        <f>400</f>
        <v>400</v>
      </c>
      <c r="AC556" s="78" t="str">
        <f>IF(Tableau1[[#This Row],[Type de réponse]]='Paramètre (masquer)'!$A$10,Tableau1[[#This Row],[Période de début *]],"")</f>
        <v/>
      </c>
      <c r="AD556" s="78" t="str">
        <f>IF(Tableau1[[#This Row],[Type de réponse]]='Paramètre (masquer)'!$A$10,Tableau1[[#This Row],[Période de fin *]],"")</f>
        <v/>
      </c>
      <c r="AE556" s="78" t="str">
        <f>IF(Tableau1[[#This Row],[Type de réponse]]='Paramètre (masquer)'!$A$10,Tableau1[[#This Row],[Nuit
LU/MA]],"")</f>
        <v/>
      </c>
      <c r="AF556" s="78" t="str">
        <f>IF(Tableau1[[#This Row],[Type de réponse]]='Paramètre (masquer)'!$A$10,Tableau1[[#This Row],[Nuit
MA/ME]],"")</f>
        <v/>
      </c>
      <c r="AG556" s="78" t="str">
        <f>IF(Tableau1[[#This Row],[Type de réponse]]='Paramètre (masquer)'!$A$10,Tableau1[[#This Row],[Nuit
ME/JE]],"")</f>
        <v/>
      </c>
      <c r="AH556" s="78" t="str">
        <f>IF(Tableau1[[#This Row],[Type de réponse]]='Paramètre (masquer)'!$A$10,Tableau1[[#This Row],[Nuit JE/VE]],"")</f>
        <v/>
      </c>
      <c r="AI556" s="78" t="str">
        <f>IF(Tableau1[[#This Row],[Type de réponse]]='Paramètre (masquer)'!$A$10,Tableau1[[#This Row],[Nuit
VE/SA]],"")</f>
        <v/>
      </c>
      <c r="AJ556" s="78" t="str">
        <f>IF(Tableau1[[#This Row],[Type de réponse]]='Paramètre (masquer)'!$A$10,Tableau1[[#This Row],[Nuit
SA/DI]],"")</f>
        <v/>
      </c>
      <c r="AK556" s="78" t="str">
        <f>IF(Tableau1[[#This Row],[Type de réponse]]='Paramètre (masquer)'!$A$10,Tableau1[[#This Row],[Nuit
DI/LU]],"")</f>
        <v/>
      </c>
      <c r="AL556" s="76" t="str">
        <f>IF(Tableau1[[#This Row],[Nuit
LU /MA]]="Oui",0,IF(Tableau1[[#This Row],[Nuit
LU /MA]]="Non",1,""))</f>
        <v/>
      </c>
      <c r="AM556" s="76" t="str">
        <f>IF(Tableau1[[#This Row],[Nuit
MA/ ME]]="Oui",0,IF(Tableau1[[#This Row],[Nuit
MA/ ME]]="Non",1,""))</f>
        <v/>
      </c>
      <c r="AN556" s="76" t="str">
        <f>IF(Tableau1[[#This Row],[Nuit
ME/ JE]]="Oui",0,IF(Tableau1[[#This Row],[Nuit
ME/ JE]]="Non",1,""))</f>
        <v/>
      </c>
      <c r="AO556" s="76" t="str">
        <f>IF(Tableau1[[#This Row],[Nuit JE/ VE]]="Oui",0,IF(Tableau1[[#This Row],[Nuit JE/ VE]]="Non",1,""))</f>
        <v/>
      </c>
      <c r="AP556" s="76" t="str">
        <f>IF(Tableau1[[#This Row],[Nuit
VE/ SA]]="Oui",0,IF(Tableau1[[#This Row],[Nuit
VE/ SA]]="Non",1,""))</f>
        <v/>
      </c>
      <c r="AQ556" s="76" t="str">
        <f>IF(Tableau1[[#This Row],[Nuit
SA/ DI]]="Oui",0,IF(Tableau1[[#This Row],[Nuit
SA/ DI]]="Non",1,""))</f>
        <v/>
      </c>
      <c r="AR556" s="76" t="str">
        <f>IF(Tableau1[[#This Row],[Nuit
DI/ LU]]="Oui",0,IF(Tableau1[[#This Row],[Nuit
DI/ LU]]="Non",1,""))</f>
        <v/>
      </c>
      <c r="AS556" s="76" t="str">
        <f>IF(Tableau1[[#This Row],[Type de réponse]]='Paramètre (masquer)'!$A$10,Tableau1[[#This Row],[FE]],"")</f>
        <v/>
      </c>
      <c r="AT556" s="76" t="str">
        <f>_xlfn.CONCAT(Tableau1[[#This Row],[LUN]:[DIM]])</f>
        <v/>
      </c>
      <c r="AU556" s="79"/>
      <c r="AV5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6" s="76" t="e">
        <f>Tableau1[[#This Row],[Nbre de nuits sur la période]]*Tableau1[[#This Row],[Nombre de train accédant / nuit *]]</f>
        <v>#VALUE!</v>
      </c>
      <c r="AY556" s="76" t="e">
        <f>Tableau1[[#This Row],[Uo voies - nuit]]*((59*400/1000)+5)</f>
        <v>#VALUE!</v>
      </c>
    </row>
    <row r="557" spans="1:51" ht="15.75">
      <c r="A557" s="51">
        <f t="shared" si="26"/>
        <v>544</v>
      </c>
      <c r="B557" s="85"/>
      <c r="C557" s="52" t="str">
        <f>IFERROR(VLOOKUP(Tableau1[[#This Row],[Site *
Un fichier Excel par DT]],Tableau7[[#All],[Nom de la gare]:[EIC]],5,FALSE),"")</f>
        <v/>
      </c>
      <c r="D557" s="77"/>
      <c r="E557" s="74"/>
      <c r="F557" s="74"/>
      <c r="G557" s="76"/>
      <c r="H557" s="72" t="str">
        <f>IF(Tableau1[[#This Row],[Régime d''utilisation (Quotidien ? Oui ou Non)]]="Oui","Oui","Non")</f>
        <v>Non</v>
      </c>
      <c r="I557" s="72" t="str">
        <f>IF(Tableau1[[#This Row],[Régime d''utilisation (Quotidien ? Oui ou Non)]]="Oui","Oui","Non")</f>
        <v>Non</v>
      </c>
      <c r="J557" s="72" t="str">
        <f>IF(Tableau1[[#This Row],[Régime d''utilisation (Quotidien ? Oui ou Non)]]="Oui","Oui","Non")</f>
        <v>Non</v>
      </c>
      <c r="K557" s="72" t="str">
        <f>IF(Tableau1[[#This Row],[Régime d''utilisation (Quotidien ? Oui ou Non)]]="Oui","Oui","Non")</f>
        <v>Non</v>
      </c>
      <c r="L557" s="72" t="str">
        <f>IF(Tableau1[[#This Row],[Régime d''utilisation (Quotidien ? Oui ou Non)]]="Oui","Oui","Non")</f>
        <v>Non</v>
      </c>
      <c r="M557" s="72" t="str">
        <f>IF(Tableau1[[#This Row],[Régime d''utilisation (Quotidien ? Oui ou Non)]]="Oui","Oui","Non")</f>
        <v>Non</v>
      </c>
      <c r="N557" s="72" t="str">
        <f>IF(Tableau1[[#This Row],[Régime d''utilisation (Quotidien ? Oui ou Non)]]="Oui","Oui","Non")</f>
        <v>Non</v>
      </c>
      <c r="O557" s="72" t="str">
        <f>IF(Tableau1[[#This Row],[Régime d''utilisation (Quotidien ? Oui ou Non)]]="Oui","Oui","Non")</f>
        <v>Non</v>
      </c>
      <c r="P557" s="76"/>
      <c r="Q557" s="76"/>
      <c r="R557" s="76"/>
      <c r="S557" s="52" t="str">
        <f t="shared" si="24"/>
        <v>Compris entre 00h00 et 5h00</v>
      </c>
      <c r="T557" s="76"/>
      <c r="U557" s="53" t="str">
        <f t="shared" si="25"/>
        <v>Voyageur</v>
      </c>
      <c r="V557" s="76"/>
      <c r="W557" s="76"/>
      <c r="X557" s="76"/>
      <c r="Y557" s="76"/>
      <c r="Z557" s="76"/>
      <c r="AA557" s="76"/>
      <c r="AB557" s="53">
        <f>400</f>
        <v>400</v>
      </c>
      <c r="AC557" s="78" t="str">
        <f>IF(Tableau1[[#This Row],[Type de réponse]]='Paramètre (masquer)'!$A$10,Tableau1[[#This Row],[Période de début *]],"")</f>
        <v/>
      </c>
      <c r="AD557" s="78" t="str">
        <f>IF(Tableau1[[#This Row],[Type de réponse]]='Paramètre (masquer)'!$A$10,Tableau1[[#This Row],[Période de fin *]],"")</f>
        <v/>
      </c>
      <c r="AE557" s="78" t="str">
        <f>IF(Tableau1[[#This Row],[Type de réponse]]='Paramètre (masquer)'!$A$10,Tableau1[[#This Row],[Nuit
LU/MA]],"")</f>
        <v/>
      </c>
      <c r="AF557" s="78" t="str">
        <f>IF(Tableau1[[#This Row],[Type de réponse]]='Paramètre (masquer)'!$A$10,Tableau1[[#This Row],[Nuit
MA/ME]],"")</f>
        <v/>
      </c>
      <c r="AG557" s="78" t="str">
        <f>IF(Tableau1[[#This Row],[Type de réponse]]='Paramètre (masquer)'!$A$10,Tableau1[[#This Row],[Nuit
ME/JE]],"")</f>
        <v/>
      </c>
      <c r="AH557" s="78" t="str">
        <f>IF(Tableau1[[#This Row],[Type de réponse]]='Paramètre (masquer)'!$A$10,Tableau1[[#This Row],[Nuit JE/VE]],"")</f>
        <v/>
      </c>
      <c r="AI557" s="78" t="str">
        <f>IF(Tableau1[[#This Row],[Type de réponse]]='Paramètre (masquer)'!$A$10,Tableau1[[#This Row],[Nuit
VE/SA]],"")</f>
        <v/>
      </c>
      <c r="AJ557" s="78" t="str">
        <f>IF(Tableau1[[#This Row],[Type de réponse]]='Paramètre (masquer)'!$A$10,Tableau1[[#This Row],[Nuit
SA/DI]],"")</f>
        <v/>
      </c>
      <c r="AK557" s="78" t="str">
        <f>IF(Tableau1[[#This Row],[Type de réponse]]='Paramètre (masquer)'!$A$10,Tableau1[[#This Row],[Nuit
DI/LU]],"")</f>
        <v/>
      </c>
      <c r="AL557" s="76" t="str">
        <f>IF(Tableau1[[#This Row],[Nuit
LU /MA]]="Oui",0,IF(Tableau1[[#This Row],[Nuit
LU /MA]]="Non",1,""))</f>
        <v/>
      </c>
      <c r="AM557" s="76" t="str">
        <f>IF(Tableau1[[#This Row],[Nuit
MA/ ME]]="Oui",0,IF(Tableau1[[#This Row],[Nuit
MA/ ME]]="Non",1,""))</f>
        <v/>
      </c>
      <c r="AN557" s="76" t="str">
        <f>IF(Tableau1[[#This Row],[Nuit
ME/ JE]]="Oui",0,IF(Tableau1[[#This Row],[Nuit
ME/ JE]]="Non",1,""))</f>
        <v/>
      </c>
      <c r="AO557" s="76" t="str">
        <f>IF(Tableau1[[#This Row],[Nuit JE/ VE]]="Oui",0,IF(Tableau1[[#This Row],[Nuit JE/ VE]]="Non",1,""))</f>
        <v/>
      </c>
      <c r="AP557" s="76" t="str">
        <f>IF(Tableau1[[#This Row],[Nuit
VE/ SA]]="Oui",0,IF(Tableau1[[#This Row],[Nuit
VE/ SA]]="Non",1,""))</f>
        <v/>
      </c>
      <c r="AQ557" s="76" t="str">
        <f>IF(Tableau1[[#This Row],[Nuit
SA/ DI]]="Oui",0,IF(Tableau1[[#This Row],[Nuit
SA/ DI]]="Non",1,""))</f>
        <v/>
      </c>
      <c r="AR557" s="76" t="str">
        <f>IF(Tableau1[[#This Row],[Nuit
DI/ LU]]="Oui",0,IF(Tableau1[[#This Row],[Nuit
DI/ LU]]="Non",1,""))</f>
        <v/>
      </c>
      <c r="AS557" s="76" t="str">
        <f>IF(Tableau1[[#This Row],[Type de réponse]]='Paramètre (masquer)'!$A$10,Tableau1[[#This Row],[FE]],"")</f>
        <v/>
      </c>
      <c r="AT557" s="76" t="str">
        <f>_xlfn.CONCAT(Tableau1[[#This Row],[LUN]:[DIM]])</f>
        <v/>
      </c>
      <c r="AU557" s="79"/>
      <c r="AV5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7" s="76" t="e">
        <f>Tableau1[[#This Row],[Nbre de nuits sur la période]]*Tableau1[[#This Row],[Nombre de train accédant / nuit *]]</f>
        <v>#VALUE!</v>
      </c>
      <c r="AY557" s="76" t="e">
        <f>Tableau1[[#This Row],[Uo voies - nuit]]*((59*400/1000)+5)</f>
        <v>#VALUE!</v>
      </c>
    </row>
    <row r="558" spans="1:51" ht="15.75">
      <c r="A558" s="51">
        <f t="shared" si="26"/>
        <v>545</v>
      </c>
      <c r="B558" s="85"/>
      <c r="C558" s="52" t="str">
        <f>IFERROR(VLOOKUP(Tableau1[[#This Row],[Site *
Un fichier Excel par DT]],Tableau7[[#All],[Nom de la gare]:[EIC]],5,FALSE),"")</f>
        <v/>
      </c>
      <c r="D558" s="77"/>
      <c r="E558" s="74"/>
      <c r="F558" s="74"/>
      <c r="G558" s="76"/>
      <c r="H558" s="72" t="str">
        <f>IF(Tableau1[[#This Row],[Régime d''utilisation (Quotidien ? Oui ou Non)]]="Oui","Oui","Non")</f>
        <v>Non</v>
      </c>
      <c r="I558" s="72" t="str">
        <f>IF(Tableau1[[#This Row],[Régime d''utilisation (Quotidien ? Oui ou Non)]]="Oui","Oui","Non")</f>
        <v>Non</v>
      </c>
      <c r="J558" s="72" t="str">
        <f>IF(Tableau1[[#This Row],[Régime d''utilisation (Quotidien ? Oui ou Non)]]="Oui","Oui","Non")</f>
        <v>Non</v>
      </c>
      <c r="K558" s="72" t="str">
        <f>IF(Tableau1[[#This Row],[Régime d''utilisation (Quotidien ? Oui ou Non)]]="Oui","Oui","Non")</f>
        <v>Non</v>
      </c>
      <c r="L558" s="72" t="str">
        <f>IF(Tableau1[[#This Row],[Régime d''utilisation (Quotidien ? Oui ou Non)]]="Oui","Oui","Non")</f>
        <v>Non</v>
      </c>
      <c r="M558" s="72" t="str">
        <f>IF(Tableau1[[#This Row],[Régime d''utilisation (Quotidien ? Oui ou Non)]]="Oui","Oui","Non")</f>
        <v>Non</v>
      </c>
      <c r="N558" s="72" t="str">
        <f>IF(Tableau1[[#This Row],[Régime d''utilisation (Quotidien ? Oui ou Non)]]="Oui","Oui","Non")</f>
        <v>Non</v>
      </c>
      <c r="O558" s="72" t="str">
        <f>IF(Tableau1[[#This Row],[Régime d''utilisation (Quotidien ? Oui ou Non)]]="Oui","Oui","Non")</f>
        <v>Non</v>
      </c>
      <c r="P558" s="76"/>
      <c r="Q558" s="76"/>
      <c r="R558" s="76"/>
      <c r="S558" s="52" t="str">
        <f t="shared" si="24"/>
        <v>Compris entre 00h00 et 5h00</v>
      </c>
      <c r="T558" s="76"/>
      <c r="U558" s="53" t="str">
        <f t="shared" si="25"/>
        <v>Voyageur</v>
      </c>
      <c r="V558" s="76"/>
      <c r="W558" s="76"/>
      <c r="X558" s="76"/>
      <c r="Y558" s="76"/>
      <c r="Z558" s="76"/>
      <c r="AA558" s="76"/>
      <c r="AB558" s="53">
        <f>400</f>
        <v>400</v>
      </c>
      <c r="AC558" s="78" t="str">
        <f>IF(Tableau1[[#This Row],[Type de réponse]]='Paramètre (masquer)'!$A$10,Tableau1[[#This Row],[Période de début *]],"")</f>
        <v/>
      </c>
      <c r="AD558" s="78" t="str">
        <f>IF(Tableau1[[#This Row],[Type de réponse]]='Paramètre (masquer)'!$A$10,Tableau1[[#This Row],[Période de fin *]],"")</f>
        <v/>
      </c>
      <c r="AE558" s="78" t="str">
        <f>IF(Tableau1[[#This Row],[Type de réponse]]='Paramètre (masquer)'!$A$10,Tableau1[[#This Row],[Nuit
LU/MA]],"")</f>
        <v/>
      </c>
      <c r="AF558" s="78" t="str">
        <f>IF(Tableau1[[#This Row],[Type de réponse]]='Paramètre (masquer)'!$A$10,Tableau1[[#This Row],[Nuit
MA/ME]],"")</f>
        <v/>
      </c>
      <c r="AG558" s="78" t="str">
        <f>IF(Tableau1[[#This Row],[Type de réponse]]='Paramètre (masquer)'!$A$10,Tableau1[[#This Row],[Nuit
ME/JE]],"")</f>
        <v/>
      </c>
      <c r="AH558" s="78" t="str">
        <f>IF(Tableau1[[#This Row],[Type de réponse]]='Paramètre (masquer)'!$A$10,Tableau1[[#This Row],[Nuit JE/VE]],"")</f>
        <v/>
      </c>
      <c r="AI558" s="78" t="str">
        <f>IF(Tableau1[[#This Row],[Type de réponse]]='Paramètre (masquer)'!$A$10,Tableau1[[#This Row],[Nuit
VE/SA]],"")</f>
        <v/>
      </c>
      <c r="AJ558" s="78" t="str">
        <f>IF(Tableau1[[#This Row],[Type de réponse]]='Paramètre (masquer)'!$A$10,Tableau1[[#This Row],[Nuit
SA/DI]],"")</f>
        <v/>
      </c>
      <c r="AK558" s="78" t="str">
        <f>IF(Tableau1[[#This Row],[Type de réponse]]='Paramètre (masquer)'!$A$10,Tableau1[[#This Row],[Nuit
DI/LU]],"")</f>
        <v/>
      </c>
      <c r="AL558" s="76" t="str">
        <f>IF(Tableau1[[#This Row],[Nuit
LU /MA]]="Oui",0,IF(Tableau1[[#This Row],[Nuit
LU /MA]]="Non",1,""))</f>
        <v/>
      </c>
      <c r="AM558" s="76" t="str">
        <f>IF(Tableau1[[#This Row],[Nuit
MA/ ME]]="Oui",0,IF(Tableau1[[#This Row],[Nuit
MA/ ME]]="Non",1,""))</f>
        <v/>
      </c>
      <c r="AN558" s="76" t="str">
        <f>IF(Tableau1[[#This Row],[Nuit
ME/ JE]]="Oui",0,IF(Tableau1[[#This Row],[Nuit
ME/ JE]]="Non",1,""))</f>
        <v/>
      </c>
      <c r="AO558" s="76" t="str">
        <f>IF(Tableau1[[#This Row],[Nuit JE/ VE]]="Oui",0,IF(Tableau1[[#This Row],[Nuit JE/ VE]]="Non",1,""))</f>
        <v/>
      </c>
      <c r="AP558" s="76" t="str">
        <f>IF(Tableau1[[#This Row],[Nuit
VE/ SA]]="Oui",0,IF(Tableau1[[#This Row],[Nuit
VE/ SA]]="Non",1,""))</f>
        <v/>
      </c>
      <c r="AQ558" s="76" t="str">
        <f>IF(Tableau1[[#This Row],[Nuit
SA/ DI]]="Oui",0,IF(Tableau1[[#This Row],[Nuit
SA/ DI]]="Non",1,""))</f>
        <v/>
      </c>
      <c r="AR558" s="76" t="str">
        <f>IF(Tableau1[[#This Row],[Nuit
DI/ LU]]="Oui",0,IF(Tableau1[[#This Row],[Nuit
DI/ LU]]="Non",1,""))</f>
        <v/>
      </c>
      <c r="AS558" s="76" t="str">
        <f>IF(Tableau1[[#This Row],[Type de réponse]]='Paramètre (masquer)'!$A$10,Tableau1[[#This Row],[FE]],"")</f>
        <v/>
      </c>
      <c r="AT558" s="76" t="str">
        <f>_xlfn.CONCAT(Tableau1[[#This Row],[LUN]:[DIM]])</f>
        <v/>
      </c>
      <c r="AU558" s="79"/>
      <c r="AV5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8" s="76" t="e">
        <f>Tableau1[[#This Row],[Nbre de nuits sur la période]]*Tableau1[[#This Row],[Nombre de train accédant / nuit *]]</f>
        <v>#VALUE!</v>
      </c>
      <c r="AY558" s="76" t="e">
        <f>Tableau1[[#This Row],[Uo voies - nuit]]*((59*400/1000)+5)</f>
        <v>#VALUE!</v>
      </c>
    </row>
    <row r="559" spans="1:51" ht="15.75">
      <c r="A559" s="51">
        <f t="shared" si="26"/>
        <v>546</v>
      </c>
      <c r="B559" s="85"/>
      <c r="C559" s="52" t="str">
        <f>IFERROR(VLOOKUP(Tableau1[[#This Row],[Site *
Un fichier Excel par DT]],Tableau7[[#All],[Nom de la gare]:[EIC]],5,FALSE),"")</f>
        <v/>
      </c>
      <c r="D559" s="77"/>
      <c r="E559" s="74"/>
      <c r="F559" s="74"/>
      <c r="G559" s="76"/>
      <c r="H559" s="72" t="str">
        <f>IF(Tableau1[[#This Row],[Régime d''utilisation (Quotidien ? Oui ou Non)]]="Oui","Oui","Non")</f>
        <v>Non</v>
      </c>
      <c r="I559" s="72" t="str">
        <f>IF(Tableau1[[#This Row],[Régime d''utilisation (Quotidien ? Oui ou Non)]]="Oui","Oui","Non")</f>
        <v>Non</v>
      </c>
      <c r="J559" s="72" t="str">
        <f>IF(Tableau1[[#This Row],[Régime d''utilisation (Quotidien ? Oui ou Non)]]="Oui","Oui","Non")</f>
        <v>Non</v>
      </c>
      <c r="K559" s="72" t="str">
        <f>IF(Tableau1[[#This Row],[Régime d''utilisation (Quotidien ? Oui ou Non)]]="Oui","Oui","Non")</f>
        <v>Non</v>
      </c>
      <c r="L559" s="72" t="str">
        <f>IF(Tableau1[[#This Row],[Régime d''utilisation (Quotidien ? Oui ou Non)]]="Oui","Oui","Non")</f>
        <v>Non</v>
      </c>
      <c r="M559" s="72" t="str">
        <f>IF(Tableau1[[#This Row],[Régime d''utilisation (Quotidien ? Oui ou Non)]]="Oui","Oui","Non")</f>
        <v>Non</v>
      </c>
      <c r="N559" s="72" t="str">
        <f>IF(Tableau1[[#This Row],[Régime d''utilisation (Quotidien ? Oui ou Non)]]="Oui","Oui","Non")</f>
        <v>Non</v>
      </c>
      <c r="O559" s="72" t="str">
        <f>IF(Tableau1[[#This Row],[Régime d''utilisation (Quotidien ? Oui ou Non)]]="Oui","Oui","Non")</f>
        <v>Non</v>
      </c>
      <c r="P559" s="76"/>
      <c r="Q559" s="76"/>
      <c r="R559" s="76"/>
      <c r="S559" s="52" t="str">
        <f t="shared" si="24"/>
        <v>Compris entre 00h00 et 5h00</v>
      </c>
      <c r="T559" s="76"/>
      <c r="U559" s="53" t="str">
        <f t="shared" si="25"/>
        <v>Voyageur</v>
      </c>
      <c r="V559" s="76"/>
      <c r="W559" s="76"/>
      <c r="X559" s="76"/>
      <c r="Y559" s="76"/>
      <c r="Z559" s="76"/>
      <c r="AA559" s="76"/>
      <c r="AB559" s="53">
        <f>400</f>
        <v>400</v>
      </c>
      <c r="AC559" s="78" t="str">
        <f>IF(Tableau1[[#This Row],[Type de réponse]]='Paramètre (masquer)'!$A$10,Tableau1[[#This Row],[Période de début *]],"")</f>
        <v/>
      </c>
      <c r="AD559" s="78" t="str">
        <f>IF(Tableau1[[#This Row],[Type de réponse]]='Paramètre (masquer)'!$A$10,Tableau1[[#This Row],[Période de fin *]],"")</f>
        <v/>
      </c>
      <c r="AE559" s="78" t="str">
        <f>IF(Tableau1[[#This Row],[Type de réponse]]='Paramètre (masquer)'!$A$10,Tableau1[[#This Row],[Nuit
LU/MA]],"")</f>
        <v/>
      </c>
      <c r="AF559" s="78" t="str">
        <f>IF(Tableau1[[#This Row],[Type de réponse]]='Paramètre (masquer)'!$A$10,Tableau1[[#This Row],[Nuit
MA/ME]],"")</f>
        <v/>
      </c>
      <c r="AG559" s="78" t="str">
        <f>IF(Tableau1[[#This Row],[Type de réponse]]='Paramètre (masquer)'!$A$10,Tableau1[[#This Row],[Nuit
ME/JE]],"")</f>
        <v/>
      </c>
      <c r="AH559" s="78" t="str">
        <f>IF(Tableau1[[#This Row],[Type de réponse]]='Paramètre (masquer)'!$A$10,Tableau1[[#This Row],[Nuit JE/VE]],"")</f>
        <v/>
      </c>
      <c r="AI559" s="78" t="str">
        <f>IF(Tableau1[[#This Row],[Type de réponse]]='Paramètre (masquer)'!$A$10,Tableau1[[#This Row],[Nuit
VE/SA]],"")</f>
        <v/>
      </c>
      <c r="AJ559" s="78" t="str">
        <f>IF(Tableau1[[#This Row],[Type de réponse]]='Paramètre (masquer)'!$A$10,Tableau1[[#This Row],[Nuit
SA/DI]],"")</f>
        <v/>
      </c>
      <c r="AK559" s="78" t="str">
        <f>IF(Tableau1[[#This Row],[Type de réponse]]='Paramètre (masquer)'!$A$10,Tableau1[[#This Row],[Nuit
DI/LU]],"")</f>
        <v/>
      </c>
      <c r="AL559" s="76" t="str">
        <f>IF(Tableau1[[#This Row],[Nuit
LU /MA]]="Oui",0,IF(Tableau1[[#This Row],[Nuit
LU /MA]]="Non",1,""))</f>
        <v/>
      </c>
      <c r="AM559" s="76" t="str">
        <f>IF(Tableau1[[#This Row],[Nuit
MA/ ME]]="Oui",0,IF(Tableau1[[#This Row],[Nuit
MA/ ME]]="Non",1,""))</f>
        <v/>
      </c>
      <c r="AN559" s="76" t="str">
        <f>IF(Tableau1[[#This Row],[Nuit
ME/ JE]]="Oui",0,IF(Tableau1[[#This Row],[Nuit
ME/ JE]]="Non",1,""))</f>
        <v/>
      </c>
      <c r="AO559" s="76" t="str">
        <f>IF(Tableau1[[#This Row],[Nuit JE/ VE]]="Oui",0,IF(Tableau1[[#This Row],[Nuit JE/ VE]]="Non",1,""))</f>
        <v/>
      </c>
      <c r="AP559" s="76" t="str">
        <f>IF(Tableau1[[#This Row],[Nuit
VE/ SA]]="Oui",0,IF(Tableau1[[#This Row],[Nuit
VE/ SA]]="Non",1,""))</f>
        <v/>
      </c>
      <c r="AQ559" s="76" t="str">
        <f>IF(Tableau1[[#This Row],[Nuit
SA/ DI]]="Oui",0,IF(Tableau1[[#This Row],[Nuit
SA/ DI]]="Non",1,""))</f>
        <v/>
      </c>
      <c r="AR559" s="76" t="str">
        <f>IF(Tableau1[[#This Row],[Nuit
DI/ LU]]="Oui",0,IF(Tableau1[[#This Row],[Nuit
DI/ LU]]="Non",1,""))</f>
        <v/>
      </c>
      <c r="AS559" s="76" t="str">
        <f>IF(Tableau1[[#This Row],[Type de réponse]]='Paramètre (masquer)'!$A$10,Tableau1[[#This Row],[FE]],"")</f>
        <v/>
      </c>
      <c r="AT559" s="76" t="str">
        <f>_xlfn.CONCAT(Tableau1[[#This Row],[LUN]:[DIM]])</f>
        <v/>
      </c>
      <c r="AU559" s="79"/>
      <c r="AV5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9" s="76" t="e">
        <f>Tableau1[[#This Row],[Nbre de nuits sur la période]]*Tableau1[[#This Row],[Nombre de train accédant / nuit *]]</f>
        <v>#VALUE!</v>
      </c>
      <c r="AY559" s="76" t="e">
        <f>Tableau1[[#This Row],[Uo voies - nuit]]*((59*400/1000)+5)</f>
        <v>#VALUE!</v>
      </c>
    </row>
    <row r="560" spans="1:51" ht="15.75">
      <c r="A560" s="51">
        <f t="shared" si="26"/>
        <v>547</v>
      </c>
      <c r="B560" s="85"/>
      <c r="C560" s="52" t="str">
        <f>IFERROR(VLOOKUP(Tableau1[[#This Row],[Site *
Un fichier Excel par DT]],Tableau7[[#All],[Nom de la gare]:[EIC]],5,FALSE),"")</f>
        <v/>
      </c>
      <c r="D560" s="77"/>
      <c r="E560" s="74"/>
      <c r="F560" s="74"/>
      <c r="G560" s="76"/>
      <c r="H560" s="72" t="str">
        <f>IF(Tableau1[[#This Row],[Régime d''utilisation (Quotidien ? Oui ou Non)]]="Oui","Oui","Non")</f>
        <v>Non</v>
      </c>
      <c r="I560" s="72" t="str">
        <f>IF(Tableau1[[#This Row],[Régime d''utilisation (Quotidien ? Oui ou Non)]]="Oui","Oui","Non")</f>
        <v>Non</v>
      </c>
      <c r="J560" s="72" t="str">
        <f>IF(Tableau1[[#This Row],[Régime d''utilisation (Quotidien ? Oui ou Non)]]="Oui","Oui","Non")</f>
        <v>Non</v>
      </c>
      <c r="K560" s="72" t="str">
        <f>IF(Tableau1[[#This Row],[Régime d''utilisation (Quotidien ? Oui ou Non)]]="Oui","Oui","Non")</f>
        <v>Non</v>
      </c>
      <c r="L560" s="72" t="str">
        <f>IF(Tableau1[[#This Row],[Régime d''utilisation (Quotidien ? Oui ou Non)]]="Oui","Oui","Non")</f>
        <v>Non</v>
      </c>
      <c r="M560" s="72" t="str">
        <f>IF(Tableau1[[#This Row],[Régime d''utilisation (Quotidien ? Oui ou Non)]]="Oui","Oui","Non")</f>
        <v>Non</v>
      </c>
      <c r="N560" s="72" t="str">
        <f>IF(Tableau1[[#This Row],[Régime d''utilisation (Quotidien ? Oui ou Non)]]="Oui","Oui","Non")</f>
        <v>Non</v>
      </c>
      <c r="O560" s="72" t="str">
        <f>IF(Tableau1[[#This Row],[Régime d''utilisation (Quotidien ? Oui ou Non)]]="Oui","Oui","Non")</f>
        <v>Non</v>
      </c>
      <c r="P560" s="76"/>
      <c r="Q560" s="76"/>
      <c r="R560" s="76"/>
      <c r="S560" s="52" t="str">
        <f t="shared" si="24"/>
        <v>Compris entre 00h00 et 5h00</v>
      </c>
      <c r="T560" s="76"/>
      <c r="U560" s="53" t="str">
        <f t="shared" si="25"/>
        <v>Voyageur</v>
      </c>
      <c r="V560" s="76"/>
      <c r="W560" s="76"/>
      <c r="X560" s="76"/>
      <c r="Y560" s="76"/>
      <c r="Z560" s="76"/>
      <c r="AA560" s="76"/>
      <c r="AB560" s="53">
        <f>400</f>
        <v>400</v>
      </c>
      <c r="AC560" s="78" t="str">
        <f>IF(Tableau1[[#This Row],[Type de réponse]]='Paramètre (masquer)'!$A$10,Tableau1[[#This Row],[Période de début *]],"")</f>
        <v/>
      </c>
      <c r="AD560" s="78" t="str">
        <f>IF(Tableau1[[#This Row],[Type de réponse]]='Paramètre (masquer)'!$A$10,Tableau1[[#This Row],[Période de fin *]],"")</f>
        <v/>
      </c>
      <c r="AE560" s="78" t="str">
        <f>IF(Tableau1[[#This Row],[Type de réponse]]='Paramètre (masquer)'!$A$10,Tableau1[[#This Row],[Nuit
LU/MA]],"")</f>
        <v/>
      </c>
      <c r="AF560" s="78" t="str">
        <f>IF(Tableau1[[#This Row],[Type de réponse]]='Paramètre (masquer)'!$A$10,Tableau1[[#This Row],[Nuit
MA/ME]],"")</f>
        <v/>
      </c>
      <c r="AG560" s="78" t="str">
        <f>IF(Tableau1[[#This Row],[Type de réponse]]='Paramètre (masquer)'!$A$10,Tableau1[[#This Row],[Nuit
ME/JE]],"")</f>
        <v/>
      </c>
      <c r="AH560" s="78" t="str">
        <f>IF(Tableau1[[#This Row],[Type de réponse]]='Paramètre (masquer)'!$A$10,Tableau1[[#This Row],[Nuit JE/VE]],"")</f>
        <v/>
      </c>
      <c r="AI560" s="78" t="str">
        <f>IF(Tableau1[[#This Row],[Type de réponse]]='Paramètre (masquer)'!$A$10,Tableau1[[#This Row],[Nuit
VE/SA]],"")</f>
        <v/>
      </c>
      <c r="AJ560" s="78" t="str">
        <f>IF(Tableau1[[#This Row],[Type de réponse]]='Paramètre (masquer)'!$A$10,Tableau1[[#This Row],[Nuit
SA/DI]],"")</f>
        <v/>
      </c>
      <c r="AK560" s="78" t="str">
        <f>IF(Tableau1[[#This Row],[Type de réponse]]='Paramètre (masquer)'!$A$10,Tableau1[[#This Row],[Nuit
DI/LU]],"")</f>
        <v/>
      </c>
      <c r="AL560" s="76" t="str">
        <f>IF(Tableau1[[#This Row],[Nuit
LU /MA]]="Oui",0,IF(Tableau1[[#This Row],[Nuit
LU /MA]]="Non",1,""))</f>
        <v/>
      </c>
      <c r="AM560" s="76" t="str">
        <f>IF(Tableau1[[#This Row],[Nuit
MA/ ME]]="Oui",0,IF(Tableau1[[#This Row],[Nuit
MA/ ME]]="Non",1,""))</f>
        <v/>
      </c>
      <c r="AN560" s="76" t="str">
        <f>IF(Tableau1[[#This Row],[Nuit
ME/ JE]]="Oui",0,IF(Tableau1[[#This Row],[Nuit
ME/ JE]]="Non",1,""))</f>
        <v/>
      </c>
      <c r="AO560" s="76" t="str">
        <f>IF(Tableau1[[#This Row],[Nuit JE/ VE]]="Oui",0,IF(Tableau1[[#This Row],[Nuit JE/ VE]]="Non",1,""))</f>
        <v/>
      </c>
      <c r="AP560" s="76" t="str">
        <f>IF(Tableau1[[#This Row],[Nuit
VE/ SA]]="Oui",0,IF(Tableau1[[#This Row],[Nuit
VE/ SA]]="Non",1,""))</f>
        <v/>
      </c>
      <c r="AQ560" s="76" t="str">
        <f>IF(Tableau1[[#This Row],[Nuit
SA/ DI]]="Oui",0,IF(Tableau1[[#This Row],[Nuit
SA/ DI]]="Non",1,""))</f>
        <v/>
      </c>
      <c r="AR560" s="76" t="str">
        <f>IF(Tableau1[[#This Row],[Nuit
DI/ LU]]="Oui",0,IF(Tableau1[[#This Row],[Nuit
DI/ LU]]="Non",1,""))</f>
        <v/>
      </c>
      <c r="AS560" s="76" t="str">
        <f>IF(Tableau1[[#This Row],[Type de réponse]]='Paramètre (masquer)'!$A$10,Tableau1[[#This Row],[FE]],"")</f>
        <v/>
      </c>
      <c r="AT560" s="76" t="str">
        <f>_xlfn.CONCAT(Tableau1[[#This Row],[LUN]:[DIM]])</f>
        <v/>
      </c>
      <c r="AU560" s="79"/>
      <c r="AV5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0" s="76" t="e">
        <f>Tableau1[[#This Row],[Nbre de nuits sur la période]]*Tableau1[[#This Row],[Nombre de train accédant / nuit *]]</f>
        <v>#VALUE!</v>
      </c>
      <c r="AY560" s="76" t="e">
        <f>Tableau1[[#This Row],[Uo voies - nuit]]*((59*400/1000)+5)</f>
        <v>#VALUE!</v>
      </c>
    </row>
    <row r="561" spans="1:51" ht="15.75">
      <c r="A561" s="51">
        <f t="shared" si="26"/>
        <v>548</v>
      </c>
      <c r="B561" s="85"/>
      <c r="C561" s="52" t="str">
        <f>IFERROR(VLOOKUP(Tableau1[[#This Row],[Site *
Un fichier Excel par DT]],Tableau7[[#All],[Nom de la gare]:[EIC]],5,FALSE),"")</f>
        <v/>
      </c>
      <c r="D561" s="77"/>
      <c r="E561" s="74"/>
      <c r="F561" s="74"/>
      <c r="G561" s="76"/>
      <c r="H561" s="72" t="str">
        <f>IF(Tableau1[[#This Row],[Régime d''utilisation (Quotidien ? Oui ou Non)]]="Oui","Oui","Non")</f>
        <v>Non</v>
      </c>
      <c r="I561" s="72" t="str">
        <f>IF(Tableau1[[#This Row],[Régime d''utilisation (Quotidien ? Oui ou Non)]]="Oui","Oui","Non")</f>
        <v>Non</v>
      </c>
      <c r="J561" s="72" t="str">
        <f>IF(Tableau1[[#This Row],[Régime d''utilisation (Quotidien ? Oui ou Non)]]="Oui","Oui","Non")</f>
        <v>Non</v>
      </c>
      <c r="K561" s="72" t="str">
        <f>IF(Tableau1[[#This Row],[Régime d''utilisation (Quotidien ? Oui ou Non)]]="Oui","Oui","Non")</f>
        <v>Non</v>
      </c>
      <c r="L561" s="72" t="str">
        <f>IF(Tableau1[[#This Row],[Régime d''utilisation (Quotidien ? Oui ou Non)]]="Oui","Oui","Non")</f>
        <v>Non</v>
      </c>
      <c r="M561" s="72" t="str">
        <f>IF(Tableau1[[#This Row],[Régime d''utilisation (Quotidien ? Oui ou Non)]]="Oui","Oui","Non")</f>
        <v>Non</v>
      </c>
      <c r="N561" s="72" t="str">
        <f>IF(Tableau1[[#This Row],[Régime d''utilisation (Quotidien ? Oui ou Non)]]="Oui","Oui","Non")</f>
        <v>Non</v>
      </c>
      <c r="O561" s="72" t="str">
        <f>IF(Tableau1[[#This Row],[Régime d''utilisation (Quotidien ? Oui ou Non)]]="Oui","Oui","Non")</f>
        <v>Non</v>
      </c>
      <c r="P561" s="76"/>
      <c r="Q561" s="76"/>
      <c r="R561" s="76"/>
      <c r="S561" s="52" t="str">
        <f t="shared" si="24"/>
        <v>Compris entre 00h00 et 5h00</v>
      </c>
      <c r="T561" s="76"/>
      <c r="U561" s="53" t="str">
        <f t="shared" si="25"/>
        <v>Voyageur</v>
      </c>
      <c r="V561" s="76"/>
      <c r="W561" s="76"/>
      <c r="X561" s="76"/>
      <c r="Y561" s="76"/>
      <c r="Z561" s="76"/>
      <c r="AA561" s="76"/>
      <c r="AB561" s="53">
        <f>400</f>
        <v>400</v>
      </c>
      <c r="AC561" s="78" t="str">
        <f>IF(Tableau1[[#This Row],[Type de réponse]]='Paramètre (masquer)'!$A$10,Tableau1[[#This Row],[Période de début *]],"")</f>
        <v/>
      </c>
      <c r="AD561" s="78" t="str">
        <f>IF(Tableau1[[#This Row],[Type de réponse]]='Paramètre (masquer)'!$A$10,Tableau1[[#This Row],[Période de fin *]],"")</f>
        <v/>
      </c>
      <c r="AE561" s="78" t="str">
        <f>IF(Tableau1[[#This Row],[Type de réponse]]='Paramètre (masquer)'!$A$10,Tableau1[[#This Row],[Nuit
LU/MA]],"")</f>
        <v/>
      </c>
      <c r="AF561" s="78" t="str">
        <f>IF(Tableau1[[#This Row],[Type de réponse]]='Paramètre (masquer)'!$A$10,Tableau1[[#This Row],[Nuit
MA/ME]],"")</f>
        <v/>
      </c>
      <c r="AG561" s="78" t="str">
        <f>IF(Tableau1[[#This Row],[Type de réponse]]='Paramètre (masquer)'!$A$10,Tableau1[[#This Row],[Nuit
ME/JE]],"")</f>
        <v/>
      </c>
      <c r="AH561" s="78" t="str">
        <f>IF(Tableau1[[#This Row],[Type de réponse]]='Paramètre (masquer)'!$A$10,Tableau1[[#This Row],[Nuit JE/VE]],"")</f>
        <v/>
      </c>
      <c r="AI561" s="78" t="str">
        <f>IF(Tableau1[[#This Row],[Type de réponse]]='Paramètre (masquer)'!$A$10,Tableau1[[#This Row],[Nuit
VE/SA]],"")</f>
        <v/>
      </c>
      <c r="AJ561" s="78" t="str">
        <f>IF(Tableau1[[#This Row],[Type de réponse]]='Paramètre (masquer)'!$A$10,Tableau1[[#This Row],[Nuit
SA/DI]],"")</f>
        <v/>
      </c>
      <c r="AK561" s="78" t="str">
        <f>IF(Tableau1[[#This Row],[Type de réponse]]='Paramètre (masquer)'!$A$10,Tableau1[[#This Row],[Nuit
DI/LU]],"")</f>
        <v/>
      </c>
      <c r="AL561" s="76" t="str">
        <f>IF(Tableau1[[#This Row],[Nuit
LU /MA]]="Oui",0,IF(Tableau1[[#This Row],[Nuit
LU /MA]]="Non",1,""))</f>
        <v/>
      </c>
      <c r="AM561" s="76" t="str">
        <f>IF(Tableau1[[#This Row],[Nuit
MA/ ME]]="Oui",0,IF(Tableau1[[#This Row],[Nuit
MA/ ME]]="Non",1,""))</f>
        <v/>
      </c>
      <c r="AN561" s="76" t="str">
        <f>IF(Tableau1[[#This Row],[Nuit
ME/ JE]]="Oui",0,IF(Tableau1[[#This Row],[Nuit
ME/ JE]]="Non",1,""))</f>
        <v/>
      </c>
      <c r="AO561" s="76" t="str">
        <f>IF(Tableau1[[#This Row],[Nuit JE/ VE]]="Oui",0,IF(Tableau1[[#This Row],[Nuit JE/ VE]]="Non",1,""))</f>
        <v/>
      </c>
      <c r="AP561" s="76" t="str">
        <f>IF(Tableau1[[#This Row],[Nuit
VE/ SA]]="Oui",0,IF(Tableau1[[#This Row],[Nuit
VE/ SA]]="Non",1,""))</f>
        <v/>
      </c>
      <c r="AQ561" s="76" t="str">
        <f>IF(Tableau1[[#This Row],[Nuit
SA/ DI]]="Oui",0,IF(Tableau1[[#This Row],[Nuit
SA/ DI]]="Non",1,""))</f>
        <v/>
      </c>
      <c r="AR561" s="76" t="str">
        <f>IF(Tableau1[[#This Row],[Nuit
DI/ LU]]="Oui",0,IF(Tableau1[[#This Row],[Nuit
DI/ LU]]="Non",1,""))</f>
        <v/>
      </c>
      <c r="AS561" s="76" t="str">
        <f>IF(Tableau1[[#This Row],[Type de réponse]]='Paramètre (masquer)'!$A$10,Tableau1[[#This Row],[FE]],"")</f>
        <v/>
      </c>
      <c r="AT561" s="76" t="str">
        <f>_xlfn.CONCAT(Tableau1[[#This Row],[LUN]:[DIM]])</f>
        <v/>
      </c>
      <c r="AU561" s="79"/>
      <c r="AV5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1" s="76" t="e">
        <f>Tableau1[[#This Row],[Nbre de nuits sur la période]]*Tableau1[[#This Row],[Nombre de train accédant / nuit *]]</f>
        <v>#VALUE!</v>
      </c>
      <c r="AY561" s="76" t="e">
        <f>Tableau1[[#This Row],[Uo voies - nuit]]*((59*400/1000)+5)</f>
        <v>#VALUE!</v>
      </c>
    </row>
    <row r="562" spans="1:51" ht="15.75">
      <c r="A562" s="51">
        <f t="shared" si="26"/>
        <v>549</v>
      </c>
      <c r="B562" s="85"/>
      <c r="C562" s="52" t="str">
        <f>IFERROR(VLOOKUP(Tableau1[[#This Row],[Site *
Un fichier Excel par DT]],Tableau7[[#All],[Nom de la gare]:[EIC]],5,FALSE),"")</f>
        <v/>
      </c>
      <c r="D562" s="77"/>
      <c r="E562" s="74"/>
      <c r="F562" s="74"/>
      <c r="G562" s="76"/>
      <c r="H562" s="72" t="str">
        <f>IF(Tableau1[[#This Row],[Régime d''utilisation (Quotidien ? Oui ou Non)]]="Oui","Oui","Non")</f>
        <v>Non</v>
      </c>
      <c r="I562" s="72" t="str">
        <f>IF(Tableau1[[#This Row],[Régime d''utilisation (Quotidien ? Oui ou Non)]]="Oui","Oui","Non")</f>
        <v>Non</v>
      </c>
      <c r="J562" s="72" t="str">
        <f>IF(Tableau1[[#This Row],[Régime d''utilisation (Quotidien ? Oui ou Non)]]="Oui","Oui","Non")</f>
        <v>Non</v>
      </c>
      <c r="K562" s="72" t="str">
        <f>IF(Tableau1[[#This Row],[Régime d''utilisation (Quotidien ? Oui ou Non)]]="Oui","Oui","Non")</f>
        <v>Non</v>
      </c>
      <c r="L562" s="72" t="str">
        <f>IF(Tableau1[[#This Row],[Régime d''utilisation (Quotidien ? Oui ou Non)]]="Oui","Oui","Non")</f>
        <v>Non</v>
      </c>
      <c r="M562" s="72" t="str">
        <f>IF(Tableau1[[#This Row],[Régime d''utilisation (Quotidien ? Oui ou Non)]]="Oui","Oui","Non")</f>
        <v>Non</v>
      </c>
      <c r="N562" s="72" t="str">
        <f>IF(Tableau1[[#This Row],[Régime d''utilisation (Quotidien ? Oui ou Non)]]="Oui","Oui","Non")</f>
        <v>Non</v>
      </c>
      <c r="O562" s="72" t="str">
        <f>IF(Tableau1[[#This Row],[Régime d''utilisation (Quotidien ? Oui ou Non)]]="Oui","Oui","Non")</f>
        <v>Non</v>
      </c>
      <c r="P562" s="76"/>
      <c r="Q562" s="76"/>
      <c r="R562" s="76"/>
      <c r="S562" s="52" t="str">
        <f t="shared" si="24"/>
        <v>Compris entre 00h00 et 5h00</v>
      </c>
      <c r="T562" s="76"/>
      <c r="U562" s="53" t="str">
        <f t="shared" si="25"/>
        <v>Voyageur</v>
      </c>
      <c r="V562" s="76"/>
      <c r="W562" s="76"/>
      <c r="X562" s="76"/>
      <c r="Y562" s="76"/>
      <c r="Z562" s="76"/>
      <c r="AA562" s="76"/>
      <c r="AB562" s="53">
        <f>400</f>
        <v>400</v>
      </c>
      <c r="AC562" s="78" t="str">
        <f>IF(Tableau1[[#This Row],[Type de réponse]]='Paramètre (masquer)'!$A$10,Tableau1[[#This Row],[Période de début *]],"")</f>
        <v/>
      </c>
      <c r="AD562" s="78" t="str">
        <f>IF(Tableau1[[#This Row],[Type de réponse]]='Paramètre (masquer)'!$A$10,Tableau1[[#This Row],[Période de fin *]],"")</f>
        <v/>
      </c>
      <c r="AE562" s="78" t="str">
        <f>IF(Tableau1[[#This Row],[Type de réponse]]='Paramètre (masquer)'!$A$10,Tableau1[[#This Row],[Nuit
LU/MA]],"")</f>
        <v/>
      </c>
      <c r="AF562" s="78" t="str">
        <f>IF(Tableau1[[#This Row],[Type de réponse]]='Paramètre (masquer)'!$A$10,Tableau1[[#This Row],[Nuit
MA/ME]],"")</f>
        <v/>
      </c>
      <c r="AG562" s="78" t="str">
        <f>IF(Tableau1[[#This Row],[Type de réponse]]='Paramètre (masquer)'!$A$10,Tableau1[[#This Row],[Nuit
ME/JE]],"")</f>
        <v/>
      </c>
      <c r="AH562" s="78" t="str">
        <f>IF(Tableau1[[#This Row],[Type de réponse]]='Paramètre (masquer)'!$A$10,Tableau1[[#This Row],[Nuit JE/VE]],"")</f>
        <v/>
      </c>
      <c r="AI562" s="78" t="str">
        <f>IF(Tableau1[[#This Row],[Type de réponse]]='Paramètre (masquer)'!$A$10,Tableau1[[#This Row],[Nuit
VE/SA]],"")</f>
        <v/>
      </c>
      <c r="AJ562" s="78" t="str">
        <f>IF(Tableau1[[#This Row],[Type de réponse]]='Paramètre (masquer)'!$A$10,Tableau1[[#This Row],[Nuit
SA/DI]],"")</f>
        <v/>
      </c>
      <c r="AK562" s="78" t="str">
        <f>IF(Tableau1[[#This Row],[Type de réponse]]='Paramètre (masquer)'!$A$10,Tableau1[[#This Row],[Nuit
DI/LU]],"")</f>
        <v/>
      </c>
      <c r="AL562" s="76" t="str">
        <f>IF(Tableau1[[#This Row],[Nuit
LU /MA]]="Oui",0,IF(Tableau1[[#This Row],[Nuit
LU /MA]]="Non",1,""))</f>
        <v/>
      </c>
      <c r="AM562" s="76" t="str">
        <f>IF(Tableau1[[#This Row],[Nuit
MA/ ME]]="Oui",0,IF(Tableau1[[#This Row],[Nuit
MA/ ME]]="Non",1,""))</f>
        <v/>
      </c>
      <c r="AN562" s="76" t="str">
        <f>IF(Tableau1[[#This Row],[Nuit
ME/ JE]]="Oui",0,IF(Tableau1[[#This Row],[Nuit
ME/ JE]]="Non",1,""))</f>
        <v/>
      </c>
      <c r="AO562" s="76" t="str">
        <f>IF(Tableau1[[#This Row],[Nuit JE/ VE]]="Oui",0,IF(Tableau1[[#This Row],[Nuit JE/ VE]]="Non",1,""))</f>
        <v/>
      </c>
      <c r="AP562" s="76" t="str">
        <f>IF(Tableau1[[#This Row],[Nuit
VE/ SA]]="Oui",0,IF(Tableau1[[#This Row],[Nuit
VE/ SA]]="Non",1,""))</f>
        <v/>
      </c>
      <c r="AQ562" s="76" t="str">
        <f>IF(Tableau1[[#This Row],[Nuit
SA/ DI]]="Oui",0,IF(Tableau1[[#This Row],[Nuit
SA/ DI]]="Non",1,""))</f>
        <v/>
      </c>
      <c r="AR562" s="76" t="str">
        <f>IF(Tableau1[[#This Row],[Nuit
DI/ LU]]="Oui",0,IF(Tableau1[[#This Row],[Nuit
DI/ LU]]="Non",1,""))</f>
        <v/>
      </c>
      <c r="AS562" s="76" t="str">
        <f>IF(Tableau1[[#This Row],[Type de réponse]]='Paramètre (masquer)'!$A$10,Tableau1[[#This Row],[FE]],"")</f>
        <v/>
      </c>
      <c r="AT562" s="76" t="str">
        <f>_xlfn.CONCAT(Tableau1[[#This Row],[LUN]:[DIM]])</f>
        <v/>
      </c>
      <c r="AU562" s="79"/>
      <c r="AV5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2" s="76" t="e">
        <f>Tableau1[[#This Row],[Nbre de nuits sur la période]]*Tableau1[[#This Row],[Nombre de train accédant / nuit *]]</f>
        <v>#VALUE!</v>
      </c>
      <c r="AY562" s="76" t="e">
        <f>Tableau1[[#This Row],[Uo voies - nuit]]*((59*400/1000)+5)</f>
        <v>#VALUE!</v>
      </c>
    </row>
    <row r="563" spans="1:51" ht="15.75">
      <c r="A563" s="51">
        <f t="shared" si="26"/>
        <v>550</v>
      </c>
      <c r="B563" s="85"/>
      <c r="C563" s="52" t="str">
        <f>IFERROR(VLOOKUP(Tableau1[[#This Row],[Site *
Un fichier Excel par DT]],Tableau7[[#All],[Nom de la gare]:[EIC]],5,FALSE),"")</f>
        <v/>
      </c>
      <c r="D563" s="77"/>
      <c r="E563" s="74"/>
      <c r="F563" s="74"/>
      <c r="G563" s="76"/>
      <c r="H563" s="72" t="str">
        <f>IF(Tableau1[[#This Row],[Régime d''utilisation (Quotidien ? Oui ou Non)]]="Oui","Oui","Non")</f>
        <v>Non</v>
      </c>
      <c r="I563" s="72" t="str">
        <f>IF(Tableau1[[#This Row],[Régime d''utilisation (Quotidien ? Oui ou Non)]]="Oui","Oui","Non")</f>
        <v>Non</v>
      </c>
      <c r="J563" s="72" t="str">
        <f>IF(Tableau1[[#This Row],[Régime d''utilisation (Quotidien ? Oui ou Non)]]="Oui","Oui","Non")</f>
        <v>Non</v>
      </c>
      <c r="K563" s="72" t="str">
        <f>IF(Tableau1[[#This Row],[Régime d''utilisation (Quotidien ? Oui ou Non)]]="Oui","Oui","Non")</f>
        <v>Non</v>
      </c>
      <c r="L563" s="72" t="str">
        <f>IF(Tableau1[[#This Row],[Régime d''utilisation (Quotidien ? Oui ou Non)]]="Oui","Oui","Non")</f>
        <v>Non</v>
      </c>
      <c r="M563" s="72" t="str">
        <f>IF(Tableau1[[#This Row],[Régime d''utilisation (Quotidien ? Oui ou Non)]]="Oui","Oui","Non")</f>
        <v>Non</v>
      </c>
      <c r="N563" s="72" t="str">
        <f>IF(Tableau1[[#This Row],[Régime d''utilisation (Quotidien ? Oui ou Non)]]="Oui","Oui","Non")</f>
        <v>Non</v>
      </c>
      <c r="O563" s="72" t="str">
        <f>IF(Tableau1[[#This Row],[Régime d''utilisation (Quotidien ? Oui ou Non)]]="Oui","Oui","Non")</f>
        <v>Non</v>
      </c>
      <c r="P563" s="76"/>
      <c r="Q563" s="76"/>
      <c r="R563" s="76"/>
      <c r="S563" s="52" t="str">
        <f t="shared" si="24"/>
        <v>Compris entre 00h00 et 5h00</v>
      </c>
      <c r="T563" s="76"/>
      <c r="U563" s="53" t="str">
        <f t="shared" si="25"/>
        <v>Voyageur</v>
      </c>
      <c r="V563" s="76"/>
      <c r="W563" s="76"/>
      <c r="X563" s="76"/>
      <c r="Y563" s="76"/>
      <c r="Z563" s="76"/>
      <c r="AA563" s="76"/>
      <c r="AB563" s="53">
        <f>400</f>
        <v>400</v>
      </c>
      <c r="AC563" s="78" t="str">
        <f>IF(Tableau1[[#This Row],[Type de réponse]]='Paramètre (masquer)'!$A$10,Tableau1[[#This Row],[Période de début *]],"")</f>
        <v/>
      </c>
      <c r="AD563" s="78" t="str">
        <f>IF(Tableau1[[#This Row],[Type de réponse]]='Paramètre (masquer)'!$A$10,Tableau1[[#This Row],[Période de fin *]],"")</f>
        <v/>
      </c>
      <c r="AE563" s="78" t="str">
        <f>IF(Tableau1[[#This Row],[Type de réponse]]='Paramètre (masquer)'!$A$10,Tableau1[[#This Row],[Nuit
LU/MA]],"")</f>
        <v/>
      </c>
      <c r="AF563" s="78" t="str">
        <f>IF(Tableau1[[#This Row],[Type de réponse]]='Paramètre (masquer)'!$A$10,Tableau1[[#This Row],[Nuit
MA/ME]],"")</f>
        <v/>
      </c>
      <c r="AG563" s="78" t="str">
        <f>IF(Tableau1[[#This Row],[Type de réponse]]='Paramètre (masquer)'!$A$10,Tableau1[[#This Row],[Nuit
ME/JE]],"")</f>
        <v/>
      </c>
      <c r="AH563" s="78" t="str">
        <f>IF(Tableau1[[#This Row],[Type de réponse]]='Paramètre (masquer)'!$A$10,Tableau1[[#This Row],[Nuit JE/VE]],"")</f>
        <v/>
      </c>
      <c r="AI563" s="78" t="str">
        <f>IF(Tableau1[[#This Row],[Type de réponse]]='Paramètre (masquer)'!$A$10,Tableau1[[#This Row],[Nuit
VE/SA]],"")</f>
        <v/>
      </c>
      <c r="AJ563" s="78" t="str">
        <f>IF(Tableau1[[#This Row],[Type de réponse]]='Paramètre (masquer)'!$A$10,Tableau1[[#This Row],[Nuit
SA/DI]],"")</f>
        <v/>
      </c>
      <c r="AK563" s="78" t="str">
        <f>IF(Tableau1[[#This Row],[Type de réponse]]='Paramètre (masquer)'!$A$10,Tableau1[[#This Row],[Nuit
DI/LU]],"")</f>
        <v/>
      </c>
      <c r="AL563" s="76" t="str">
        <f>IF(Tableau1[[#This Row],[Nuit
LU /MA]]="Oui",0,IF(Tableau1[[#This Row],[Nuit
LU /MA]]="Non",1,""))</f>
        <v/>
      </c>
      <c r="AM563" s="76" t="str">
        <f>IF(Tableau1[[#This Row],[Nuit
MA/ ME]]="Oui",0,IF(Tableau1[[#This Row],[Nuit
MA/ ME]]="Non",1,""))</f>
        <v/>
      </c>
      <c r="AN563" s="76" t="str">
        <f>IF(Tableau1[[#This Row],[Nuit
ME/ JE]]="Oui",0,IF(Tableau1[[#This Row],[Nuit
ME/ JE]]="Non",1,""))</f>
        <v/>
      </c>
      <c r="AO563" s="76" t="str">
        <f>IF(Tableau1[[#This Row],[Nuit JE/ VE]]="Oui",0,IF(Tableau1[[#This Row],[Nuit JE/ VE]]="Non",1,""))</f>
        <v/>
      </c>
      <c r="AP563" s="76" t="str">
        <f>IF(Tableau1[[#This Row],[Nuit
VE/ SA]]="Oui",0,IF(Tableau1[[#This Row],[Nuit
VE/ SA]]="Non",1,""))</f>
        <v/>
      </c>
      <c r="AQ563" s="76" t="str">
        <f>IF(Tableau1[[#This Row],[Nuit
SA/ DI]]="Oui",0,IF(Tableau1[[#This Row],[Nuit
SA/ DI]]="Non",1,""))</f>
        <v/>
      </c>
      <c r="AR563" s="76" t="str">
        <f>IF(Tableau1[[#This Row],[Nuit
DI/ LU]]="Oui",0,IF(Tableau1[[#This Row],[Nuit
DI/ LU]]="Non",1,""))</f>
        <v/>
      </c>
      <c r="AS563" s="76" t="str">
        <f>IF(Tableau1[[#This Row],[Type de réponse]]='Paramètre (masquer)'!$A$10,Tableau1[[#This Row],[FE]],"")</f>
        <v/>
      </c>
      <c r="AT563" s="76" t="str">
        <f>_xlfn.CONCAT(Tableau1[[#This Row],[LUN]:[DIM]])</f>
        <v/>
      </c>
      <c r="AU563" s="79"/>
      <c r="AV5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3" s="76" t="e">
        <f>Tableau1[[#This Row],[Nbre de nuits sur la période]]*Tableau1[[#This Row],[Nombre de train accédant / nuit *]]</f>
        <v>#VALUE!</v>
      </c>
      <c r="AY563" s="76" t="e">
        <f>Tableau1[[#This Row],[Uo voies - nuit]]*((59*400/1000)+5)</f>
        <v>#VALUE!</v>
      </c>
    </row>
    <row r="564" spans="1:51" ht="15.75">
      <c r="A564" s="51">
        <f t="shared" si="26"/>
        <v>551</v>
      </c>
      <c r="B564" s="85"/>
      <c r="C564" s="52" t="str">
        <f>IFERROR(VLOOKUP(Tableau1[[#This Row],[Site *
Un fichier Excel par DT]],Tableau7[[#All],[Nom de la gare]:[EIC]],5,FALSE),"")</f>
        <v/>
      </c>
      <c r="D564" s="77"/>
      <c r="E564" s="74"/>
      <c r="F564" s="74"/>
      <c r="G564" s="76"/>
      <c r="H564" s="72" t="str">
        <f>IF(Tableau1[[#This Row],[Régime d''utilisation (Quotidien ? Oui ou Non)]]="Oui","Oui","Non")</f>
        <v>Non</v>
      </c>
      <c r="I564" s="72" t="str">
        <f>IF(Tableau1[[#This Row],[Régime d''utilisation (Quotidien ? Oui ou Non)]]="Oui","Oui","Non")</f>
        <v>Non</v>
      </c>
      <c r="J564" s="72" t="str">
        <f>IF(Tableau1[[#This Row],[Régime d''utilisation (Quotidien ? Oui ou Non)]]="Oui","Oui","Non")</f>
        <v>Non</v>
      </c>
      <c r="K564" s="72" t="str">
        <f>IF(Tableau1[[#This Row],[Régime d''utilisation (Quotidien ? Oui ou Non)]]="Oui","Oui","Non")</f>
        <v>Non</v>
      </c>
      <c r="L564" s="72" t="str">
        <f>IF(Tableau1[[#This Row],[Régime d''utilisation (Quotidien ? Oui ou Non)]]="Oui","Oui","Non")</f>
        <v>Non</v>
      </c>
      <c r="M564" s="72" t="str">
        <f>IF(Tableau1[[#This Row],[Régime d''utilisation (Quotidien ? Oui ou Non)]]="Oui","Oui","Non")</f>
        <v>Non</v>
      </c>
      <c r="N564" s="72" t="str">
        <f>IF(Tableau1[[#This Row],[Régime d''utilisation (Quotidien ? Oui ou Non)]]="Oui","Oui","Non")</f>
        <v>Non</v>
      </c>
      <c r="O564" s="72" t="str">
        <f>IF(Tableau1[[#This Row],[Régime d''utilisation (Quotidien ? Oui ou Non)]]="Oui","Oui","Non")</f>
        <v>Non</v>
      </c>
      <c r="P564" s="76"/>
      <c r="Q564" s="76"/>
      <c r="R564" s="76"/>
      <c r="S564" s="52" t="str">
        <f t="shared" si="24"/>
        <v>Compris entre 00h00 et 5h00</v>
      </c>
      <c r="T564" s="76"/>
      <c r="U564" s="53" t="str">
        <f t="shared" si="25"/>
        <v>Voyageur</v>
      </c>
      <c r="V564" s="76"/>
      <c r="W564" s="76"/>
      <c r="X564" s="76"/>
      <c r="Y564" s="76"/>
      <c r="Z564" s="76"/>
      <c r="AA564" s="76"/>
      <c r="AB564" s="53">
        <f>400</f>
        <v>400</v>
      </c>
      <c r="AC564" s="78" t="str">
        <f>IF(Tableau1[[#This Row],[Type de réponse]]='Paramètre (masquer)'!$A$10,Tableau1[[#This Row],[Période de début *]],"")</f>
        <v/>
      </c>
      <c r="AD564" s="78" t="str">
        <f>IF(Tableau1[[#This Row],[Type de réponse]]='Paramètre (masquer)'!$A$10,Tableau1[[#This Row],[Période de fin *]],"")</f>
        <v/>
      </c>
      <c r="AE564" s="78" t="str">
        <f>IF(Tableau1[[#This Row],[Type de réponse]]='Paramètre (masquer)'!$A$10,Tableau1[[#This Row],[Nuit
LU/MA]],"")</f>
        <v/>
      </c>
      <c r="AF564" s="78" t="str">
        <f>IF(Tableau1[[#This Row],[Type de réponse]]='Paramètre (masquer)'!$A$10,Tableau1[[#This Row],[Nuit
MA/ME]],"")</f>
        <v/>
      </c>
      <c r="AG564" s="78" t="str">
        <f>IF(Tableau1[[#This Row],[Type de réponse]]='Paramètre (masquer)'!$A$10,Tableau1[[#This Row],[Nuit
ME/JE]],"")</f>
        <v/>
      </c>
      <c r="AH564" s="78" t="str">
        <f>IF(Tableau1[[#This Row],[Type de réponse]]='Paramètre (masquer)'!$A$10,Tableau1[[#This Row],[Nuit JE/VE]],"")</f>
        <v/>
      </c>
      <c r="AI564" s="78" t="str">
        <f>IF(Tableau1[[#This Row],[Type de réponse]]='Paramètre (masquer)'!$A$10,Tableau1[[#This Row],[Nuit
VE/SA]],"")</f>
        <v/>
      </c>
      <c r="AJ564" s="78" t="str">
        <f>IF(Tableau1[[#This Row],[Type de réponse]]='Paramètre (masquer)'!$A$10,Tableau1[[#This Row],[Nuit
SA/DI]],"")</f>
        <v/>
      </c>
      <c r="AK564" s="78" t="str">
        <f>IF(Tableau1[[#This Row],[Type de réponse]]='Paramètre (masquer)'!$A$10,Tableau1[[#This Row],[Nuit
DI/LU]],"")</f>
        <v/>
      </c>
      <c r="AL564" s="76" t="str">
        <f>IF(Tableau1[[#This Row],[Nuit
LU /MA]]="Oui",0,IF(Tableau1[[#This Row],[Nuit
LU /MA]]="Non",1,""))</f>
        <v/>
      </c>
      <c r="AM564" s="76" t="str">
        <f>IF(Tableau1[[#This Row],[Nuit
MA/ ME]]="Oui",0,IF(Tableau1[[#This Row],[Nuit
MA/ ME]]="Non",1,""))</f>
        <v/>
      </c>
      <c r="AN564" s="76" t="str">
        <f>IF(Tableau1[[#This Row],[Nuit
ME/ JE]]="Oui",0,IF(Tableau1[[#This Row],[Nuit
ME/ JE]]="Non",1,""))</f>
        <v/>
      </c>
      <c r="AO564" s="76" t="str">
        <f>IF(Tableau1[[#This Row],[Nuit JE/ VE]]="Oui",0,IF(Tableau1[[#This Row],[Nuit JE/ VE]]="Non",1,""))</f>
        <v/>
      </c>
      <c r="AP564" s="76" t="str">
        <f>IF(Tableau1[[#This Row],[Nuit
VE/ SA]]="Oui",0,IF(Tableau1[[#This Row],[Nuit
VE/ SA]]="Non",1,""))</f>
        <v/>
      </c>
      <c r="AQ564" s="76" t="str">
        <f>IF(Tableau1[[#This Row],[Nuit
SA/ DI]]="Oui",0,IF(Tableau1[[#This Row],[Nuit
SA/ DI]]="Non",1,""))</f>
        <v/>
      </c>
      <c r="AR564" s="76" t="str">
        <f>IF(Tableau1[[#This Row],[Nuit
DI/ LU]]="Oui",0,IF(Tableau1[[#This Row],[Nuit
DI/ LU]]="Non",1,""))</f>
        <v/>
      </c>
      <c r="AS564" s="76" t="str">
        <f>IF(Tableau1[[#This Row],[Type de réponse]]='Paramètre (masquer)'!$A$10,Tableau1[[#This Row],[FE]],"")</f>
        <v/>
      </c>
      <c r="AT564" s="76" t="str">
        <f>_xlfn.CONCAT(Tableau1[[#This Row],[LUN]:[DIM]])</f>
        <v/>
      </c>
      <c r="AU564" s="79"/>
      <c r="AV5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4" s="76" t="e">
        <f>Tableau1[[#This Row],[Nbre de nuits sur la période]]*Tableau1[[#This Row],[Nombre de train accédant / nuit *]]</f>
        <v>#VALUE!</v>
      </c>
      <c r="AY564" s="76" t="e">
        <f>Tableau1[[#This Row],[Uo voies - nuit]]*((59*400/1000)+5)</f>
        <v>#VALUE!</v>
      </c>
    </row>
    <row r="565" spans="1:51" ht="15.75">
      <c r="A565" s="51">
        <f t="shared" si="26"/>
        <v>552</v>
      </c>
      <c r="B565" s="85"/>
      <c r="C565" s="52" t="str">
        <f>IFERROR(VLOOKUP(Tableau1[[#This Row],[Site *
Un fichier Excel par DT]],Tableau7[[#All],[Nom de la gare]:[EIC]],5,FALSE),"")</f>
        <v/>
      </c>
      <c r="D565" s="77"/>
      <c r="E565" s="74"/>
      <c r="F565" s="74"/>
      <c r="G565" s="76"/>
      <c r="H565" s="72" t="str">
        <f>IF(Tableau1[[#This Row],[Régime d''utilisation (Quotidien ? Oui ou Non)]]="Oui","Oui","Non")</f>
        <v>Non</v>
      </c>
      <c r="I565" s="72" t="str">
        <f>IF(Tableau1[[#This Row],[Régime d''utilisation (Quotidien ? Oui ou Non)]]="Oui","Oui","Non")</f>
        <v>Non</v>
      </c>
      <c r="J565" s="72" t="str">
        <f>IF(Tableau1[[#This Row],[Régime d''utilisation (Quotidien ? Oui ou Non)]]="Oui","Oui","Non")</f>
        <v>Non</v>
      </c>
      <c r="K565" s="72" t="str">
        <f>IF(Tableau1[[#This Row],[Régime d''utilisation (Quotidien ? Oui ou Non)]]="Oui","Oui","Non")</f>
        <v>Non</v>
      </c>
      <c r="L565" s="72" t="str">
        <f>IF(Tableau1[[#This Row],[Régime d''utilisation (Quotidien ? Oui ou Non)]]="Oui","Oui","Non")</f>
        <v>Non</v>
      </c>
      <c r="M565" s="72" t="str">
        <f>IF(Tableau1[[#This Row],[Régime d''utilisation (Quotidien ? Oui ou Non)]]="Oui","Oui","Non")</f>
        <v>Non</v>
      </c>
      <c r="N565" s="72" t="str">
        <f>IF(Tableau1[[#This Row],[Régime d''utilisation (Quotidien ? Oui ou Non)]]="Oui","Oui","Non")</f>
        <v>Non</v>
      </c>
      <c r="O565" s="72" t="str">
        <f>IF(Tableau1[[#This Row],[Régime d''utilisation (Quotidien ? Oui ou Non)]]="Oui","Oui","Non")</f>
        <v>Non</v>
      </c>
      <c r="P565" s="76"/>
      <c r="Q565" s="76"/>
      <c r="R565" s="76"/>
      <c r="S565" s="52" t="str">
        <f t="shared" si="24"/>
        <v>Compris entre 00h00 et 5h00</v>
      </c>
      <c r="T565" s="76"/>
      <c r="U565" s="53" t="str">
        <f t="shared" si="25"/>
        <v>Voyageur</v>
      </c>
      <c r="V565" s="76"/>
      <c r="W565" s="76"/>
      <c r="X565" s="76"/>
      <c r="Y565" s="76"/>
      <c r="Z565" s="76"/>
      <c r="AA565" s="76"/>
      <c r="AB565" s="53">
        <f>400</f>
        <v>400</v>
      </c>
      <c r="AC565" s="78" t="str">
        <f>IF(Tableau1[[#This Row],[Type de réponse]]='Paramètre (masquer)'!$A$10,Tableau1[[#This Row],[Période de début *]],"")</f>
        <v/>
      </c>
      <c r="AD565" s="78" t="str">
        <f>IF(Tableau1[[#This Row],[Type de réponse]]='Paramètre (masquer)'!$A$10,Tableau1[[#This Row],[Période de fin *]],"")</f>
        <v/>
      </c>
      <c r="AE565" s="78" t="str">
        <f>IF(Tableau1[[#This Row],[Type de réponse]]='Paramètre (masquer)'!$A$10,Tableau1[[#This Row],[Nuit
LU/MA]],"")</f>
        <v/>
      </c>
      <c r="AF565" s="78" t="str">
        <f>IF(Tableau1[[#This Row],[Type de réponse]]='Paramètre (masquer)'!$A$10,Tableau1[[#This Row],[Nuit
MA/ME]],"")</f>
        <v/>
      </c>
      <c r="AG565" s="78" t="str">
        <f>IF(Tableau1[[#This Row],[Type de réponse]]='Paramètre (masquer)'!$A$10,Tableau1[[#This Row],[Nuit
ME/JE]],"")</f>
        <v/>
      </c>
      <c r="AH565" s="78" t="str">
        <f>IF(Tableau1[[#This Row],[Type de réponse]]='Paramètre (masquer)'!$A$10,Tableau1[[#This Row],[Nuit JE/VE]],"")</f>
        <v/>
      </c>
      <c r="AI565" s="78" t="str">
        <f>IF(Tableau1[[#This Row],[Type de réponse]]='Paramètre (masquer)'!$A$10,Tableau1[[#This Row],[Nuit
VE/SA]],"")</f>
        <v/>
      </c>
      <c r="AJ565" s="78" t="str">
        <f>IF(Tableau1[[#This Row],[Type de réponse]]='Paramètre (masquer)'!$A$10,Tableau1[[#This Row],[Nuit
SA/DI]],"")</f>
        <v/>
      </c>
      <c r="AK565" s="78" t="str">
        <f>IF(Tableau1[[#This Row],[Type de réponse]]='Paramètre (masquer)'!$A$10,Tableau1[[#This Row],[Nuit
DI/LU]],"")</f>
        <v/>
      </c>
      <c r="AL565" s="76" t="str">
        <f>IF(Tableau1[[#This Row],[Nuit
LU /MA]]="Oui",0,IF(Tableau1[[#This Row],[Nuit
LU /MA]]="Non",1,""))</f>
        <v/>
      </c>
      <c r="AM565" s="76" t="str">
        <f>IF(Tableau1[[#This Row],[Nuit
MA/ ME]]="Oui",0,IF(Tableau1[[#This Row],[Nuit
MA/ ME]]="Non",1,""))</f>
        <v/>
      </c>
      <c r="AN565" s="76" t="str">
        <f>IF(Tableau1[[#This Row],[Nuit
ME/ JE]]="Oui",0,IF(Tableau1[[#This Row],[Nuit
ME/ JE]]="Non",1,""))</f>
        <v/>
      </c>
      <c r="AO565" s="76" t="str">
        <f>IF(Tableau1[[#This Row],[Nuit JE/ VE]]="Oui",0,IF(Tableau1[[#This Row],[Nuit JE/ VE]]="Non",1,""))</f>
        <v/>
      </c>
      <c r="AP565" s="76" t="str">
        <f>IF(Tableau1[[#This Row],[Nuit
VE/ SA]]="Oui",0,IF(Tableau1[[#This Row],[Nuit
VE/ SA]]="Non",1,""))</f>
        <v/>
      </c>
      <c r="AQ565" s="76" t="str">
        <f>IF(Tableau1[[#This Row],[Nuit
SA/ DI]]="Oui",0,IF(Tableau1[[#This Row],[Nuit
SA/ DI]]="Non",1,""))</f>
        <v/>
      </c>
      <c r="AR565" s="76" t="str">
        <f>IF(Tableau1[[#This Row],[Nuit
DI/ LU]]="Oui",0,IF(Tableau1[[#This Row],[Nuit
DI/ LU]]="Non",1,""))</f>
        <v/>
      </c>
      <c r="AS565" s="76" t="str">
        <f>IF(Tableau1[[#This Row],[Type de réponse]]='Paramètre (masquer)'!$A$10,Tableau1[[#This Row],[FE]],"")</f>
        <v/>
      </c>
      <c r="AT565" s="76" t="str">
        <f>_xlfn.CONCAT(Tableau1[[#This Row],[LUN]:[DIM]])</f>
        <v/>
      </c>
      <c r="AU565" s="79"/>
      <c r="AV5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5" s="76" t="e">
        <f>Tableau1[[#This Row],[Nbre de nuits sur la période]]*Tableau1[[#This Row],[Nombre de train accédant / nuit *]]</f>
        <v>#VALUE!</v>
      </c>
      <c r="AY565" s="76" t="e">
        <f>Tableau1[[#This Row],[Uo voies - nuit]]*((59*400/1000)+5)</f>
        <v>#VALUE!</v>
      </c>
    </row>
    <row r="566" spans="1:51" ht="15.75">
      <c r="A566" s="51">
        <f t="shared" si="26"/>
        <v>553</v>
      </c>
      <c r="B566" s="85"/>
      <c r="C566" s="52" t="str">
        <f>IFERROR(VLOOKUP(Tableau1[[#This Row],[Site *
Un fichier Excel par DT]],Tableau7[[#All],[Nom de la gare]:[EIC]],5,FALSE),"")</f>
        <v/>
      </c>
      <c r="D566" s="77"/>
      <c r="E566" s="74"/>
      <c r="F566" s="74"/>
      <c r="G566" s="76"/>
      <c r="H566" s="72" t="str">
        <f>IF(Tableau1[[#This Row],[Régime d''utilisation (Quotidien ? Oui ou Non)]]="Oui","Oui","Non")</f>
        <v>Non</v>
      </c>
      <c r="I566" s="72" t="str">
        <f>IF(Tableau1[[#This Row],[Régime d''utilisation (Quotidien ? Oui ou Non)]]="Oui","Oui","Non")</f>
        <v>Non</v>
      </c>
      <c r="J566" s="72" t="str">
        <f>IF(Tableau1[[#This Row],[Régime d''utilisation (Quotidien ? Oui ou Non)]]="Oui","Oui","Non")</f>
        <v>Non</v>
      </c>
      <c r="K566" s="72" t="str">
        <f>IF(Tableau1[[#This Row],[Régime d''utilisation (Quotidien ? Oui ou Non)]]="Oui","Oui","Non")</f>
        <v>Non</v>
      </c>
      <c r="L566" s="72" t="str">
        <f>IF(Tableau1[[#This Row],[Régime d''utilisation (Quotidien ? Oui ou Non)]]="Oui","Oui","Non")</f>
        <v>Non</v>
      </c>
      <c r="M566" s="72" t="str">
        <f>IF(Tableau1[[#This Row],[Régime d''utilisation (Quotidien ? Oui ou Non)]]="Oui","Oui","Non")</f>
        <v>Non</v>
      </c>
      <c r="N566" s="72" t="str">
        <f>IF(Tableau1[[#This Row],[Régime d''utilisation (Quotidien ? Oui ou Non)]]="Oui","Oui","Non")</f>
        <v>Non</v>
      </c>
      <c r="O566" s="72" t="str">
        <f>IF(Tableau1[[#This Row],[Régime d''utilisation (Quotidien ? Oui ou Non)]]="Oui","Oui","Non")</f>
        <v>Non</v>
      </c>
      <c r="P566" s="76"/>
      <c r="Q566" s="76"/>
      <c r="R566" s="76"/>
      <c r="S566" s="52" t="str">
        <f t="shared" si="24"/>
        <v>Compris entre 00h00 et 5h00</v>
      </c>
      <c r="T566" s="76"/>
      <c r="U566" s="53" t="str">
        <f t="shared" si="25"/>
        <v>Voyageur</v>
      </c>
      <c r="V566" s="76"/>
      <c r="W566" s="76"/>
      <c r="X566" s="76"/>
      <c r="Y566" s="76"/>
      <c r="Z566" s="76"/>
      <c r="AA566" s="76"/>
      <c r="AB566" s="53">
        <f>400</f>
        <v>400</v>
      </c>
      <c r="AC566" s="78" t="str">
        <f>IF(Tableau1[[#This Row],[Type de réponse]]='Paramètre (masquer)'!$A$10,Tableau1[[#This Row],[Période de début *]],"")</f>
        <v/>
      </c>
      <c r="AD566" s="78" t="str">
        <f>IF(Tableau1[[#This Row],[Type de réponse]]='Paramètre (masquer)'!$A$10,Tableau1[[#This Row],[Période de fin *]],"")</f>
        <v/>
      </c>
      <c r="AE566" s="78" t="str">
        <f>IF(Tableau1[[#This Row],[Type de réponse]]='Paramètre (masquer)'!$A$10,Tableau1[[#This Row],[Nuit
LU/MA]],"")</f>
        <v/>
      </c>
      <c r="AF566" s="78" t="str">
        <f>IF(Tableau1[[#This Row],[Type de réponse]]='Paramètre (masquer)'!$A$10,Tableau1[[#This Row],[Nuit
MA/ME]],"")</f>
        <v/>
      </c>
      <c r="AG566" s="78" t="str">
        <f>IF(Tableau1[[#This Row],[Type de réponse]]='Paramètre (masquer)'!$A$10,Tableau1[[#This Row],[Nuit
ME/JE]],"")</f>
        <v/>
      </c>
      <c r="AH566" s="78" t="str">
        <f>IF(Tableau1[[#This Row],[Type de réponse]]='Paramètre (masquer)'!$A$10,Tableau1[[#This Row],[Nuit JE/VE]],"")</f>
        <v/>
      </c>
      <c r="AI566" s="78" t="str">
        <f>IF(Tableau1[[#This Row],[Type de réponse]]='Paramètre (masquer)'!$A$10,Tableau1[[#This Row],[Nuit
VE/SA]],"")</f>
        <v/>
      </c>
      <c r="AJ566" s="78" t="str">
        <f>IF(Tableau1[[#This Row],[Type de réponse]]='Paramètre (masquer)'!$A$10,Tableau1[[#This Row],[Nuit
SA/DI]],"")</f>
        <v/>
      </c>
      <c r="AK566" s="78" t="str">
        <f>IF(Tableau1[[#This Row],[Type de réponse]]='Paramètre (masquer)'!$A$10,Tableau1[[#This Row],[Nuit
DI/LU]],"")</f>
        <v/>
      </c>
      <c r="AL566" s="76" t="str">
        <f>IF(Tableau1[[#This Row],[Nuit
LU /MA]]="Oui",0,IF(Tableau1[[#This Row],[Nuit
LU /MA]]="Non",1,""))</f>
        <v/>
      </c>
      <c r="AM566" s="76" t="str">
        <f>IF(Tableau1[[#This Row],[Nuit
MA/ ME]]="Oui",0,IF(Tableau1[[#This Row],[Nuit
MA/ ME]]="Non",1,""))</f>
        <v/>
      </c>
      <c r="AN566" s="76" t="str">
        <f>IF(Tableau1[[#This Row],[Nuit
ME/ JE]]="Oui",0,IF(Tableau1[[#This Row],[Nuit
ME/ JE]]="Non",1,""))</f>
        <v/>
      </c>
      <c r="AO566" s="76" t="str">
        <f>IF(Tableau1[[#This Row],[Nuit JE/ VE]]="Oui",0,IF(Tableau1[[#This Row],[Nuit JE/ VE]]="Non",1,""))</f>
        <v/>
      </c>
      <c r="AP566" s="76" t="str">
        <f>IF(Tableau1[[#This Row],[Nuit
VE/ SA]]="Oui",0,IF(Tableau1[[#This Row],[Nuit
VE/ SA]]="Non",1,""))</f>
        <v/>
      </c>
      <c r="AQ566" s="76" t="str">
        <f>IF(Tableau1[[#This Row],[Nuit
SA/ DI]]="Oui",0,IF(Tableau1[[#This Row],[Nuit
SA/ DI]]="Non",1,""))</f>
        <v/>
      </c>
      <c r="AR566" s="76" t="str">
        <f>IF(Tableau1[[#This Row],[Nuit
DI/ LU]]="Oui",0,IF(Tableau1[[#This Row],[Nuit
DI/ LU]]="Non",1,""))</f>
        <v/>
      </c>
      <c r="AS566" s="76" t="str">
        <f>IF(Tableau1[[#This Row],[Type de réponse]]='Paramètre (masquer)'!$A$10,Tableau1[[#This Row],[FE]],"")</f>
        <v/>
      </c>
      <c r="AT566" s="76" t="str">
        <f>_xlfn.CONCAT(Tableau1[[#This Row],[LUN]:[DIM]])</f>
        <v/>
      </c>
      <c r="AU566" s="79"/>
      <c r="AV5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6" s="76" t="e">
        <f>Tableau1[[#This Row],[Nbre de nuits sur la période]]*Tableau1[[#This Row],[Nombre de train accédant / nuit *]]</f>
        <v>#VALUE!</v>
      </c>
      <c r="AY566" s="76" t="e">
        <f>Tableau1[[#This Row],[Uo voies - nuit]]*((59*400/1000)+5)</f>
        <v>#VALUE!</v>
      </c>
    </row>
    <row r="567" spans="1:51" ht="15.75">
      <c r="A567" s="51">
        <f t="shared" si="26"/>
        <v>554</v>
      </c>
      <c r="B567" s="85"/>
      <c r="C567" s="52" t="str">
        <f>IFERROR(VLOOKUP(Tableau1[[#This Row],[Site *
Un fichier Excel par DT]],Tableau7[[#All],[Nom de la gare]:[EIC]],5,FALSE),"")</f>
        <v/>
      </c>
      <c r="D567" s="77"/>
      <c r="E567" s="74"/>
      <c r="F567" s="74"/>
      <c r="G567" s="76"/>
      <c r="H567" s="72" t="str">
        <f>IF(Tableau1[[#This Row],[Régime d''utilisation (Quotidien ? Oui ou Non)]]="Oui","Oui","Non")</f>
        <v>Non</v>
      </c>
      <c r="I567" s="72" t="str">
        <f>IF(Tableau1[[#This Row],[Régime d''utilisation (Quotidien ? Oui ou Non)]]="Oui","Oui","Non")</f>
        <v>Non</v>
      </c>
      <c r="J567" s="72" t="str">
        <f>IF(Tableau1[[#This Row],[Régime d''utilisation (Quotidien ? Oui ou Non)]]="Oui","Oui","Non")</f>
        <v>Non</v>
      </c>
      <c r="K567" s="72" t="str">
        <f>IF(Tableau1[[#This Row],[Régime d''utilisation (Quotidien ? Oui ou Non)]]="Oui","Oui","Non")</f>
        <v>Non</v>
      </c>
      <c r="L567" s="72" t="str">
        <f>IF(Tableau1[[#This Row],[Régime d''utilisation (Quotidien ? Oui ou Non)]]="Oui","Oui","Non")</f>
        <v>Non</v>
      </c>
      <c r="M567" s="72" t="str">
        <f>IF(Tableau1[[#This Row],[Régime d''utilisation (Quotidien ? Oui ou Non)]]="Oui","Oui","Non")</f>
        <v>Non</v>
      </c>
      <c r="N567" s="72" t="str">
        <f>IF(Tableau1[[#This Row],[Régime d''utilisation (Quotidien ? Oui ou Non)]]="Oui","Oui","Non")</f>
        <v>Non</v>
      </c>
      <c r="O567" s="72" t="str">
        <f>IF(Tableau1[[#This Row],[Régime d''utilisation (Quotidien ? Oui ou Non)]]="Oui","Oui","Non")</f>
        <v>Non</v>
      </c>
      <c r="P567" s="76"/>
      <c r="Q567" s="76"/>
      <c r="R567" s="76"/>
      <c r="S567" s="52" t="str">
        <f t="shared" si="24"/>
        <v>Compris entre 00h00 et 5h00</v>
      </c>
      <c r="T567" s="76"/>
      <c r="U567" s="53" t="str">
        <f t="shared" si="25"/>
        <v>Voyageur</v>
      </c>
      <c r="V567" s="76"/>
      <c r="W567" s="76"/>
      <c r="X567" s="76"/>
      <c r="Y567" s="76"/>
      <c r="Z567" s="76"/>
      <c r="AA567" s="76"/>
      <c r="AB567" s="53">
        <f>400</f>
        <v>400</v>
      </c>
      <c r="AC567" s="78" t="str">
        <f>IF(Tableau1[[#This Row],[Type de réponse]]='Paramètre (masquer)'!$A$10,Tableau1[[#This Row],[Période de début *]],"")</f>
        <v/>
      </c>
      <c r="AD567" s="78" t="str">
        <f>IF(Tableau1[[#This Row],[Type de réponse]]='Paramètre (masquer)'!$A$10,Tableau1[[#This Row],[Période de fin *]],"")</f>
        <v/>
      </c>
      <c r="AE567" s="78" t="str">
        <f>IF(Tableau1[[#This Row],[Type de réponse]]='Paramètre (masquer)'!$A$10,Tableau1[[#This Row],[Nuit
LU/MA]],"")</f>
        <v/>
      </c>
      <c r="AF567" s="78" t="str">
        <f>IF(Tableau1[[#This Row],[Type de réponse]]='Paramètre (masquer)'!$A$10,Tableau1[[#This Row],[Nuit
MA/ME]],"")</f>
        <v/>
      </c>
      <c r="AG567" s="78" t="str">
        <f>IF(Tableau1[[#This Row],[Type de réponse]]='Paramètre (masquer)'!$A$10,Tableau1[[#This Row],[Nuit
ME/JE]],"")</f>
        <v/>
      </c>
      <c r="AH567" s="78" t="str">
        <f>IF(Tableau1[[#This Row],[Type de réponse]]='Paramètre (masquer)'!$A$10,Tableau1[[#This Row],[Nuit JE/VE]],"")</f>
        <v/>
      </c>
      <c r="AI567" s="78" t="str">
        <f>IF(Tableau1[[#This Row],[Type de réponse]]='Paramètre (masquer)'!$A$10,Tableau1[[#This Row],[Nuit
VE/SA]],"")</f>
        <v/>
      </c>
      <c r="AJ567" s="78" t="str">
        <f>IF(Tableau1[[#This Row],[Type de réponse]]='Paramètre (masquer)'!$A$10,Tableau1[[#This Row],[Nuit
SA/DI]],"")</f>
        <v/>
      </c>
      <c r="AK567" s="78" t="str">
        <f>IF(Tableau1[[#This Row],[Type de réponse]]='Paramètre (masquer)'!$A$10,Tableau1[[#This Row],[Nuit
DI/LU]],"")</f>
        <v/>
      </c>
      <c r="AL567" s="76" t="str">
        <f>IF(Tableau1[[#This Row],[Nuit
LU /MA]]="Oui",0,IF(Tableau1[[#This Row],[Nuit
LU /MA]]="Non",1,""))</f>
        <v/>
      </c>
      <c r="AM567" s="76" t="str">
        <f>IF(Tableau1[[#This Row],[Nuit
MA/ ME]]="Oui",0,IF(Tableau1[[#This Row],[Nuit
MA/ ME]]="Non",1,""))</f>
        <v/>
      </c>
      <c r="AN567" s="76" t="str">
        <f>IF(Tableau1[[#This Row],[Nuit
ME/ JE]]="Oui",0,IF(Tableau1[[#This Row],[Nuit
ME/ JE]]="Non",1,""))</f>
        <v/>
      </c>
      <c r="AO567" s="76" t="str">
        <f>IF(Tableau1[[#This Row],[Nuit JE/ VE]]="Oui",0,IF(Tableau1[[#This Row],[Nuit JE/ VE]]="Non",1,""))</f>
        <v/>
      </c>
      <c r="AP567" s="76" t="str">
        <f>IF(Tableau1[[#This Row],[Nuit
VE/ SA]]="Oui",0,IF(Tableau1[[#This Row],[Nuit
VE/ SA]]="Non",1,""))</f>
        <v/>
      </c>
      <c r="AQ567" s="76" t="str">
        <f>IF(Tableau1[[#This Row],[Nuit
SA/ DI]]="Oui",0,IF(Tableau1[[#This Row],[Nuit
SA/ DI]]="Non",1,""))</f>
        <v/>
      </c>
      <c r="AR567" s="76" t="str">
        <f>IF(Tableau1[[#This Row],[Nuit
DI/ LU]]="Oui",0,IF(Tableau1[[#This Row],[Nuit
DI/ LU]]="Non",1,""))</f>
        <v/>
      </c>
      <c r="AS567" s="76" t="str">
        <f>IF(Tableau1[[#This Row],[Type de réponse]]='Paramètre (masquer)'!$A$10,Tableau1[[#This Row],[FE]],"")</f>
        <v/>
      </c>
      <c r="AT567" s="76" t="str">
        <f>_xlfn.CONCAT(Tableau1[[#This Row],[LUN]:[DIM]])</f>
        <v/>
      </c>
      <c r="AU567" s="79"/>
      <c r="AV5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7" s="76" t="e">
        <f>Tableau1[[#This Row],[Nbre de nuits sur la période]]*Tableau1[[#This Row],[Nombre de train accédant / nuit *]]</f>
        <v>#VALUE!</v>
      </c>
      <c r="AY567" s="76" t="e">
        <f>Tableau1[[#This Row],[Uo voies - nuit]]*((59*400/1000)+5)</f>
        <v>#VALUE!</v>
      </c>
    </row>
    <row r="568" spans="1:51" ht="15.75">
      <c r="A568" s="51">
        <f t="shared" si="26"/>
        <v>555</v>
      </c>
      <c r="B568" s="85"/>
      <c r="C568" s="52" t="str">
        <f>IFERROR(VLOOKUP(Tableau1[[#This Row],[Site *
Un fichier Excel par DT]],Tableau7[[#All],[Nom de la gare]:[EIC]],5,FALSE),"")</f>
        <v/>
      </c>
      <c r="D568" s="77"/>
      <c r="E568" s="74"/>
      <c r="F568" s="74"/>
      <c r="G568" s="76"/>
      <c r="H568" s="72" t="str">
        <f>IF(Tableau1[[#This Row],[Régime d''utilisation (Quotidien ? Oui ou Non)]]="Oui","Oui","Non")</f>
        <v>Non</v>
      </c>
      <c r="I568" s="72" t="str">
        <f>IF(Tableau1[[#This Row],[Régime d''utilisation (Quotidien ? Oui ou Non)]]="Oui","Oui","Non")</f>
        <v>Non</v>
      </c>
      <c r="J568" s="72" t="str">
        <f>IF(Tableau1[[#This Row],[Régime d''utilisation (Quotidien ? Oui ou Non)]]="Oui","Oui","Non")</f>
        <v>Non</v>
      </c>
      <c r="K568" s="72" t="str">
        <f>IF(Tableau1[[#This Row],[Régime d''utilisation (Quotidien ? Oui ou Non)]]="Oui","Oui","Non")</f>
        <v>Non</v>
      </c>
      <c r="L568" s="72" t="str">
        <f>IF(Tableau1[[#This Row],[Régime d''utilisation (Quotidien ? Oui ou Non)]]="Oui","Oui","Non")</f>
        <v>Non</v>
      </c>
      <c r="M568" s="72" t="str">
        <f>IF(Tableau1[[#This Row],[Régime d''utilisation (Quotidien ? Oui ou Non)]]="Oui","Oui","Non")</f>
        <v>Non</v>
      </c>
      <c r="N568" s="72" t="str">
        <f>IF(Tableau1[[#This Row],[Régime d''utilisation (Quotidien ? Oui ou Non)]]="Oui","Oui","Non")</f>
        <v>Non</v>
      </c>
      <c r="O568" s="72" t="str">
        <f>IF(Tableau1[[#This Row],[Régime d''utilisation (Quotidien ? Oui ou Non)]]="Oui","Oui","Non")</f>
        <v>Non</v>
      </c>
      <c r="P568" s="76"/>
      <c r="Q568" s="76"/>
      <c r="R568" s="76"/>
      <c r="S568" s="52" t="str">
        <f t="shared" si="24"/>
        <v>Compris entre 00h00 et 5h00</v>
      </c>
      <c r="T568" s="76"/>
      <c r="U568" s="53" t="str">
        <f t="shared" si="25"/>
        <v>Voyageur</v>
      </c>
      <c r="V568" s="76"/>
      <c r="W568" s="76"/>
      <c r="X568" s="76"/>
      <c r="Y568" s="76"/>
      <c r="Z568" s="76"/>
      <c r="AA568" s="76"/>
      <c r="AB568" s="53">
        <f>400</f>
        <v>400</v>
      </c>
      <c r="AC568" s="78" t="str">
        <f>IF(Tableau1[[#This Row],[Type de réponse]]='Paramètre (masquer)'!$A$10,Tableau1[[#This Row],[Période de début *]],"")</f>
        <v/>
      </c>
      <c r="AD568" s="78" t="str">
        <f>IF(Tableau1[[#This Row],[Type de réponse]]='Paramètre (masquer)'!$A$10,Tableau1[[#This Row],[Période de fin *]],"")</f>
        <v/>
      </c>
      <c r="AE568" s="78" t="str">
        <f>IF(Tableau1[[#This Row],[Type de réponse]]='Paramètre (masquer)'!$A$10,Tableau1[[#This Row],[Nuit
LU/MA]],"")</f>
        <v/>
      </c>
      <c r="AF568" s="78" t="str">
        <f>IF(Tableau1[[#This Row],[Type de réponse]]='Paramètre (masquer)'!$A$10,Tableau1[[#This Row],[Nuit
MA/ME]],"")</f>
        <v/>
      </c>
      <c r="AG568" s="78" t="str">
        <f>IF(Tableau1[[#This Row],[Type de réponse]]='Paramètre (masquer)'!$A$10,Tableau1[[#This Row],[Nuit
ME/JE]],"")</f>
        <v/>
      </c>
      <c r="AH568" s="78" t="str">
        <f>IF(Tableau1[[#This Row],[Type de réponse]]='Paramètre (masquer)'!$A$10,Tableau1[[#This Row],[Nuit JE/VE]],"")</f>
        <v/>
      </c>
      <c r="AI568" s="78" t="str">
        <f>IF(Tableau1[[#This Row],[Type de réponse]]='Paramètre (masquer)'!$A$10,Tableau1[[#This Row],[Nuit
VE/SA]],"")</f>
        <v/>
      </c>
      <c r="AJ568" s="78" t="str">
        <f>IF(Tableau1[[#This Row],[Type de réponse]]='Paramètre (masquer)'!$A$10,Tableau1[[#This Row],[Nuit
SA/DI]],"")</f>
        <v/>
      </c>
      <c r="AK568" s="78" t="str">
        <f>IF(Tableau1[[#This Row],[Type de réponse]]='Paramètre (masquer)'!$A$10,Tableau1[[#This Row],[Nuit
DI/LU]],"")</f>
        <v/>
      </c>
      <c r="AL568" s="76" t="str">
        <f>IF(Tableau1[[#This Row],[Nuit
LU /MA]]="Oui",0,IF(Tableau1[[#This Row],[Nuit
LU /MA]]="Non",1,""))</f>
        <v/>
      </c>
      <c r="AM568" s="76" t="str">
        <f>IF(Tableau1[[#This Row],[Nuit
MA/ ME]]="Oui",0,IF(Tableau1[[#This Row],[Nuit
MA/ ME]]="Non",1,""))</f>
        <v/>
      </c>
      <c r="AN568" s="76" t="str">
        <f>IF(Tableau1[[#This Row],[Nuit
ME/ JE]]="Oui",0,IF(Tableau1[[#This Row],[Nuit
ME/ JE]]="Non",1,""))</f>
        <v/>
      </c>
      <c r="AO568" s="76" t="str">
        <f>IF(Tableau1[[#This Row],[Nuit JE/ VE]]="Oui",0,IF(Tableau1[[#This Row],[Nuit JE/ VE]]="Non",1,""))</f>
        <v/>
      </c>
      <c r="AP568" s="76" t="str">
        <f>IF(Tableau1[[#This Row],[Nuit
VE/ SA]]="Oui",0,IF(Tableau1[[#This Row],[Nuit
VE/ SA]]="Non",1,""))</f>
        <v/>
      </c>
      <c r="AQ568" s="76" t="str">
        <f>IF(Tableau1[[#This Row],[Nuit
SA/ DI]]="Oui",0,IF(Tableau1[[#This Row],[Nuit
SA/ DI]]="Non",1,""))</f>
        <v/>
      </c>
      <c r="AR568" s="76" t="str">
        <f>IF(Tableau1[[#This Row],[Nuit
DI/ LU]]="Oui",0,IF(Tableau1[[#This Row],[Nuit
DI/ LU]]="Non",1,""))</f>
        <v/>
      </c>
      <c r="AS568" s="76" t="str">
        <f>IF(Tableau1[[#This Row],[Type de réponse]]='Paramètre (masquer)'!$A$10,Tableau1[[#This Row],[FE]],"")</f>
        <v/>
      </c>
      <c r="AT568" s="76" t="str">
        <f>_xlfn.CONCAT(Tableau1[[#This Row],[LUN]:[DIM]])</f>
        <v/>
      </c>
      <c r="AU568" s="79"/>
      <c r="AV5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8" s="76" t="e">
        <f>Tableau1[[#This Row],[Nbre de nuits sur la période]]*Tableau1[[#This Row],[Nombre de train accédant / nuit *]]</f>
        <v>#VALUE!</v>
      </c>
      <c r="AY568" s="76" t="e">
        <f>Tableau1[[#This Row],[Uo voies - nuit]]*((59*400/1000)+5)</f>
        <v>#VALUE!</v>
      </c>
    </row>
    <row r="569" spans="1:51" ht="15.75">
      <c r="A569" s="51">
        <f t="shared" si="26"/>
        <v>556</v>
      </c>
      <c r="B569" s="85"/>
      <c r="C569" s="52" t="str">
        <f>IFERROR(VLOOKUP(Tableau1[[#This Row],[Site *
Un fichier Excel par DT]],Tableau7[[#All],[Nom de la gare]:[EIC]],5,FALSE),"")</f>
        <v/>
      </c>
      <c r="D569" s="77"/>
      <c r="E569" s="74"/>
      <c r="F569" s="74"/>
      <c r="G569" s="76"/>
      <c r="H569" s="72" t="str">
        <f>IF(Tableau1[[#This Row],[Régime d''utilisation (Quotidien ? Oui ou Non)]]="Oui","Oui","Non")</f>
        <v>Non</v>
      </c>
      <c r="I569" s="72" t="str">
        <f>IF(Tableau1[[#This Row],[Régime d''utilisation (Quotidien ? Oui ou Non)]]="Oui","Oui","Non")</f>
        <v>Non</v>
      </c>
      <c r="J569" s="72" t="str">
        <f>IF(Tableau1[[#This Row],[Régime d''utilisation (Quotidien ? Oui ou Non)]]="Oui","Oui","Non")</f>
        <v>Non</v>
      </c>
      <c r="K569" s="72" t="str">
        <f>IF(Tableau1[[#This Row],[Régime d''utilisation (Quotidien ? Oui ou Non)]]="Oui","Oui","Non")</f>
        <v>Non</v>
      </c>
      <c r="L569" s="72" t="str">
        <f>IF(Tableau1[[#This Row],[Régime d''utilisation (Quotidien ? Oui ou Non)]]="Oui","Oui","Non")</f>
        <v>Non</v>
      </c>
      <c r="M569" s="72" t="str">
        <f>IF(Tableau1[[#This Row],[Régime d''utilisation (Quotidien ? Oui ou Non)]]="Oui","Oui","Non")</f>
        <v>Non</v>
      </c>
      <c r="N569" s="72" t="str">
        <f>IF(Tableau1[[#This Row],[Régime d''utilisation (Quotidien ? Oui ou Non)]]="Oui","Oui","Non")</f>
        <v>Non</v>
      </c>
      <c r="O569" s="72" t="str">
        <f>IF(Tableau1[[#This Row],[Régime d''utilisation (Quotidien ? Oui ou Non)]]="Oui","Oui","Non")</f>
        <v>Non</v>
      </c>
      <c r="P569" s="76"/>
      <c r="Q569" s="76"/>
      <c r="R569" s="76"/>
      <c r="S569" s="52" t="str">
        <f t="shared" si="24"/>
        <v>Compris entre 00h00 et 5h00</v>
      </c>
      <c r="T569" s="76"/>
      <c r="U569" s="53" t="str">
        <f t="shared" si="25"/>
        <v>Voyageur</v>
      </c>
      <c r="V569" s="76"/>
      <c r="W569" s="76"/>
      <c r="X569" s="76"/>
      <c r="Y569" s="76"/>
      <c r="Z569" s="76"/>
      <c r="AA569" s="76"/>
      <c r="AB569" s="53">
        <f>400</f>
        <v>400</v>
      </c>
      <c r="AC569" s="78" t="str">
        <f>IF(Tableau1[[#This Row],[Type de réponse]]='Paramètre (masquer)'!$A$10,Tableau1[[#This Row],[Période de début *]],"")</f>
        <v/>
      </c>
      <c r="AD569" s="78" t="str">
        <f>IF(Tableau1[[#This Row],[Type de réponse]]='Paramètre (masquer)'!$A$10,Tableau1[[#This Row],[Période de fin *]],"")</f>
        <v/>
      </c>
      <c r="AE569" s="78" t="str">
        <f>IF(Tableau1[[#This Row],[Type de réponse]]='Paramètre (masquer)'!$A$10,Tableau1[[#This Row],[Nuit
LU/MA]],"")</f>
        <v/>
      </c>
      <c r="AF569" s="78" t="str">
        <f>IF(Tableau1[[#This Row],[Type de réponse]]='Paramètre (masquer)'!$A$10,Tableau1[[#This Row],[Nuit
MA/ME]],"")</f>
        <v/>
      </c>
      <c r="AG569" s="78" t="str">
        <f>IF(Tableau1[[#This Row],[Type de réponse]]='Paramètre (masquer)'!$A$10,Tableau1[[#This Row],[Nuit
ME/JE]],"")</f>
        <v/>
      </c>
      <c r="AH569" s="78" t="str">
        <f>IF(Tableau1[[#This Row],[Type de réponse]]='Paramètre (masquer)'!$A$10,Tableau1[[#This Row],[Nuit JE/VE]],"")</f>
        <v/>
      </c>
      <c r="AI569" s="78" t="str">
        <f>IF(Tableau1[[#This Row],[Type de réponse]]='Paramètre (masquer)'!$A$10,Tableau1[[#This Row],[Nuit
VE/SA]],"")</f>
        <v/>
      </c>
      <c r="AJ569" s="78" t="str">
        <f>IF(Tableau1[[#This Row],[Type de réponse]]='Paramètre (masquer)'!$A$10,Tableau1[[#This Row],[Nuit
SA/DI]],"")</f>
        <v/>
      </c>
      <c r="AK569" s="78" t="str">
        <f>IF(Tableau1[[#This Row],[Type de réponse]]='Paramètre (masquer)'!$A$10,Tableau1[[#This Row],[Nuit
DI/LU]],"")</f>
        <v/>
      </c>
      <c r="AL569" s="76" t="str">
        <f>IF(Tableau1[[#This Row],[Nuit
LU /MA]]="Oui",0,IF(Tableau1[[#This Row],[Nuit
LU /MA]]="Non",1,""))</f>
        <v/>
      </c>
      <c r="AM569" s="76" t="str">
        <f>IF(Tableau1[[#This Row],[Nuit
MA/ ME]]="Oui",0,IF(Tableau1[[#This Row],[Nuit
MA/ ME]]="Non",1,""))</f>
        <v/>
      </c>
      <c r="AN569" s="76" t="str">
        <f>IF(Tableau1[[#This Row],[Nuit
ME/ JE]]="Oui",0,IF(Tableau1[[#This Row],[Nuit
ME/ JE]]="Non",1,""))</f>
        <v/>
      </c>
      <c r="AO569" s="76" t="str">
        <f>IF(Tableau1[[#This Row],[Nuit JE/ VE]]="Oui",0,IF(Tableau1[[#This Row],[Nuit JE/ VE]]="Non",1,""))</f>
        <v/>
      </c>
      <c r="AP569" s="76" t="str">
        <f>IF(Tableau1[[#This Row],[Nuit
VE/ SA]]="Oui",0,IF(Tableau1[[#This Row],[Nuit
VE/ SA]]="Non",1,""))</f>
        <v/>
      </c>
      <c r="AQ569" s="76" t="str">
        <f>IF(Tableau1[[#This Row],[Nuit
SA/ DI]]="Oui",0,IF(Tableau1[[#This Row],[Nuit
SA/ DI]]="Non",1,""))</f>
        <v/>
      </c>
      <c r="AR569" s="76" t="str">
        <f>IF(Tableau1[[#This Row],[Nuit
DI/ LU]]="Oui",0,IF(Tableau1[[#This Row],[Nuit
DI/ LU]]="Non",1,""))</f>
        <v/>
      </c>
      <c r="AS569" s="76" t="str">
        <f>IF(Tableau1[[#This Row],[Type de réponse]]='Paramètre (masquer)'!$A$10,Tableau1[[#This Row],[FE]],"")</f>
        <v/>
      </c>
      <c r="AT569" s="76" t="str">
        <f>_xlfn.CONCAT(Tableau1[[#This Row],[LUN]:[DIM]])</f>
        <v/>
      </c>
      <c r="AU569" s="79"/>
      <c r="AV5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9" s="76" t="e">
        <f>Tableau1[[#This Row],[Nbre de nuits sur la période]]*Tableau1[[#This Row],[Nombre de train accédant / nuit *]]</f>
        <v>#VALUE!</v>
      </c>
      <c r="AY569" s="76" t="e">
        <f>Tableau1[[#This Row],[Uo voies - nuit]]*((59*400/1000)+5)</f>
        <v>#VALUE!</v>
      </c>
    </row>
    <row r="570" spans="1:51" ht="15.75">
      <c r="A570" s="51">
        <f t="shared" si="26"/>
        <v>557</v>
      </c>
      <c r="B570" s="85"/>
      <c r="C570" s="52" t="str">
        <f>IFERROR(VLOOKUP(Tableau1[[#This Row],[Site *
Un fichier Excel par DT]],Tableau7[[#All],[Nom de la gare]:[EIC]],5,FALSE),"")</f>
        <v/>
      </c>
      <c r="D570" s="77"/>
      <c r="E570" s="74"/>
      <c r="F570" s="74"/>
      <c r="G570" s="76"/>
      <c r="H570" s="72" t="str">
        <f>IF(Tableau1[[#This Row],[Régime d''utilisation (Quotidien ? Oui ou Non)]]="Oui","Oui","Non")</f>
        <v>Non</v>
      </c>
      <c r="I570" s="72" t="str">
        <f>IF(Tableau1[[#This Row],[Régime d''utilisation (Quotidien ? Oui ou Non)]]="Oui","Oui","Non")</f>
        <v>Non</v>
      </c>
      <c r="J570" s="72" t="str">
        <f>IF(Tableau1[[#This Row],[Régime d''utilisation (Quotidien ? Oui ou Non)]]="Oui","Oui","Non")</f>
        <v>Non</v>
      </c>
      <c r="K570" s="72" t="str">
        <f>IF(Tableau1[[#This Row],[Régime d''utilisation (Quotidien ? Oui ou Non)]]="Oui","Oui","Non")</f>
        <v>Non</v>
      </c>
      <c r="L570" s="72" t="str">
        <f>IF(Tableau1[[#This Row],[Régime d''utilisation (Quotidien ? Oui ou Non)]]="Oui","Oui","Non")</f>
        <v>Non</v>
      </c>
      <c r="M570" s="72" t="str">
        <f>IF(Tableau1[[#This Row],[Régime d''utilisation (Quotidien ? Oui ou Non)]]="Oui","Oui","Non")</f>
        <v>Non</v>
      </c>
      <c r="N570" s="72" t="str">
        <f>IF(Tableau1[[#This Row],[Régime d''utilisation (Quotidien ? Oui ou Non)]]="Oui","Oui","Non")</f>
        <v>Non</v>
      </c>
      <c r="O570" s="72" t="str">
        <f>IF(Tableau1[[#This Row],[Régime d''utilisation (Quotidien ? Oui ou Non)]]="Oui","Oui","Non")</f>
        <v>Non</v>
      </c>
      <c r="P570" s="76"/>
      <c r="Q570" s="76"/>
      <c r="R570" s="76"/>
      <c r="S570" s="52" t="str">
        <f t="shared" si="24"/>
        <v>Compris entre 00h00 et 5h00</v>
      </c>
      <c r="T570" s="76"/>
      <c r="U570" s="53" t="str">
        <f t="shared" si="25"/>
        <v>Voyageur</v>
      </c>
      <c r="V570" s="76"/>
      <c r="W570" s="76"/>
      <c r="X570" s="76"/>
      <c r="Y570" s="76"/>
      <c r="Z570" s="76"/>
      <c r="AA570" s="76"/>
      <c r="AB570" s="53">
        <f>400</f>
        <v>400</v>
      </c>
      <c r="AC570" s="78" t="str">
        <f>IF(Tableau1[[#This Row],[Type de réponse]]='Paramètre (masquer)'!$A$10,Tableau1[[#This Row],[Période de début *]],"")</f>
        <v/>
      </c>
      <c r="AD570" s="78" t="str">
        <f>IF(Tableau1[[#This Row],[Type de réponse]]='Paramètre (masquer)'!$A$10,Tableau1[[#This Row],[Période de fin *]],"")</f>
        <v/>
      </c>
      <c r="AE570" s="78" t="str">
        <f>IF(Tableau1[[#This Row],[Type de réponse]]='Paramètre (masquer)'!$A$10,Tableau1[[#This Row],[Nuit
LU/MA]],"")</f>
        <v/>
      </c>
      <c r="AF570" s="78" t="str">
        <f>IF(Tableau1[[#This Row],[Type de réponse]]='Paramètre (masquer)'!$A$10,Tableau1[[#This Row],[Nuit
MA/ME]],"")</f>
        <v/>
      </c>
      <c r="AG570" s="78" t="str">
        <f>IF(Tableau1[[#This Row],[Type de réponse]]='Paramètre (masquer)'!$A$10,Tableau1[[#This Row],[Nuit
ME/JE]],"")</f>
        <v/>
      </c>
      <c r="AH570" s="78" t="str">
        <f>IF(Tableau1[[#This Row],[Type de réponse]]='Paramètre (masquer)'!$A$10,Tableau1[[#This Row],[Nuit JE/VE]],"")</f>
        <v/>
      </c>
      <c r="AI570" s="78" t="str">
        <f>IF(Tableau1[[#This Row],[Type de réponse]]='Paramètre (masquer)'!$A$10,Tableau1[[#This Row],[Nuit
VE/SA]],"")</f>
        <v/>
      </c>
      <c r="AJ570" s="78" t="str">
        <f>IF(Tableau1[[#This Row],[Type de réponse]]='Paramètre (masquer)'!$A$10,Tableau1[[#This Row],[Nuit
SA/DI]],"")</f>
        <v/>
      </c>
      <c r="AK570" s="78" t="str">
        <f>IF(Tableau1[[#This Row],[Type de réponse]]='Paramètre (masquer)'!$A$10,Tableau1[[#This Row],[Nuit
DI/LU]],"")</f>
        <v/>
      </c>
      <c r="AL570" s="76" t="str">
        <f>IF(Tableau1[[#This Row],[Nuit
LU /MA]]="Oui",0,IF(Tableau1[[#This Row],[Nuit
LU /MA]]="Non",1,""))</f>
        <v/>
      </c>
      <c r="AM570" s="76" t="str">
        <f>IF(Tableau1[[#This Row],[Nuit
MA/ ME]]="Oui",0,IF(Tableau1[[#This Row],[Nuit
MA/ ME]]="Non",1,""))</f>
        <v/>
      </c>
      <c r="AN570" s="76" t="str">
        <f>IF(Tableau1[[#This Row],[Nuit
ME/ JE]]="Oui",0,IF(Tableau1[[#This Row],[Nuit
ME/ JE]]="Non",1,""))</f>
        <v/>
      </c>
      <c r="AO570" s="76" t="str">
        <f>IF(Tableau1[[#This Row],[Nuit JE/ VE]]="Oui",0,IF(Tableau1[[#This Row],[Nuit JE/ VE]]="Non",1,""))</f>
        <v/>
      </c>
      <c r="AP570" s="76" t="str">
        <f>IF(Tableau1[[#This Row],[Nuit
VE/ SA]]="Oui",0,IF(Tableau1[[#This Row],[Nuit
VE/ SA]]="Non",1,""))</f>
        <v/>
      </c>
      <c r="AQ570" s="76" t="str">
        <f>IF(Tableau1[[#This Row],[Nuit
SA/ DI]]="Oui",0,IF(Tableau1[[#This Row],[Nuit
SA/ DI]]="Non",1,""))</f>
        <v/>
      </c>
      <c r="AR570" s="76" t="str">
        <f>IF(Tableau1[[#This Row],[Nuit
DI/ LU]]="Oui",0,IF(Tableau1[[#This Row],[Nuit
DI/ LU]]="Non",1,""))</f>
        <v/>
      </c>
      <c r="AS570" s="76" t="str">
        <f>IF(Tableau1[[#This Row],[Type de réponse]]='Paramètre (masquer)'!$A$10,Tableau1[[#This Row],[FE]],"")</f>
        <v/>
      </c>
      <c r="AT570" s="76" t="str">
        <f>_xlfn.CONCAT(Tableau1[[#This Row],[LUN]:[DIM]])</f>
        <v/>
      </c>
      <c r="AU570" s="79"/>
      <c r="AV5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0" s="76" t="e">
        <f>Tableau1[[#This Row],[Nbre de nuits sur la période]]*Tableau1[[#This Row],[Nombre de train accédant / nuit *]]</f>
        <v>#VALUE!</v>
      </c>
      <c r="AY570" s="76" t="e">
        <f>Tableau1[[#This Row],[Uo voies - nuit]]*((59*400/1000)+5)</f>
        <v>#VALUE!</v>
      </c>
    </row>
    <row r="571" spans="1:51" ht="15.75">
      <c r="A571" s="51">
        <f t="shared" si="26"/>
        <v>558</v>
      </c>
      <c r="B571" s="85"/>
      <c r="C571" s="52" t="str">
        <f>IFERROR(VLOOKUP(Tableau1[[#This Row],[Site *
Un fichier Excel par DT]],Tableau7[[#All],[Nom de la gare]:[EIC]],5,FALSE),"")</f>
        <v/>
      </c>
      <c r="D571" s="77"/>
      <c r="E571" s="74"/>
      <c r="F571" s="74"/>
      <c r="G571" s="76"/>
      <c r="H571" s="72" t="str">
        <f>IF(Tableau1[[#This Row],[Régime d''utilisation (Quotidien ? Oui ou Non)]]="Oui","Oui","Non")</f>
        <v>Non</v>
      </c>
      <c r="I571" s="72" t="str">
        <f>IF(Tableau1[[#This Row],[Régime d''utilisation (Quotidien ? Oui ou Non)]]="Oui","Oui","Non")</f>
        <v>Non</v>
      </c>
      <c r="J571" s="72" t="str">
        <f>IF(Tableau1[[#This Row],[Régime d''utilisation (Quotidien ? Oui ou Non)]]="Oui","Oui","Non")</f>
        <v>Non</v>
      </c>
      <c r="K571" s="72" t="str">
        <f>IF(Tableau1[[#This Row],[Régime d''utilisation (Quotidien ? Oui ou Non)]]="Oui","Oui","Non")</f>
        <v>Non</v>
      </c>
      <c r="L571" s="72" t="str">
        <f>IF(Tableau1[[#This Row],[Régime d''utilisation (Quotidien ? Oui ou Non)]]="Oui","Oui","Non")</f>
        <v>Non</v>
      </c>
      <c r="M571" s="72" t="str">
        <f>IF(Tableau1[[#This Row],[Régime d''utilisation (Quotidien ? Oui ou Non)]]="Oui","Oui","Non")</f>
        <v>Non</v>
      </c>
      <c r="N571" s="72" t="str">
        <f>IF(Tableau1[[#This Row],[Régime d''utilisation (Quotidien ? Oui ou Non)]]="Oui","Oui","Non")</f>
        <v>Non</v>
      </c>
      <c r="O571" s="72" t="str">
        <f>IF(Tableau1[[#This Row],[Régime d''utilisation (Quotidien ? Oui ou Non)]]="Oui","Oui","Non")</f>
        <v>Non</v>
      </c>
      <c r="P571" s="76"/>
      <c r="Q571" s="76"/>
      <c r="R571" s="76"/>
      <c r="S571" s="52" t="str">
        <f t="shared" si="24"/>
        <v>Compris entre 00h00 et 5h00</v>
      </c>
      <c r="T571" s="76"/>
      <c r="U571" s="53" t="str">
        <f t="shared" si="25"/>
        <v>Voyageur</v>
      </c>
      <c r="V571" s="76"/>
      <c r="W571" s="76"/>
      <c r="X571" s="76"/>
      <c r="Y571" s="76"/>
      <c r="Z571" s="76"/>
      <c r="AA571" s="76"/>
      <c r="AB571" s="53">
        <f>400</f>
        <v>400</v>
      </c>
      <c r="AC571" s="78" t="str">
        <f>IF(Tableau1[[#This Row],[Type de réponse]]='Paramètre (masquer)'!$A$10,Tableau1[[#This Row],[Période de début *]],"")</f>
        <v/>
      </c>
      <c r="AD571" s="78" t="str">
        <f>IF(Tableau1[[#This Row],[Type de réponse]]='Paramètre (masquer)'!$A$10,Tableau1[[#This Row],[Période de fin *]],"")</f>
        <v/>
      </c>
      <c r="AE571" s="78" t="str">
        <f>IF(Tableau1[[#This Row],[Type de réponse]]='Paramètre (masquer)'!$A$10,Tableau1[[#This Row],[Nuit
LU/MA]],"")</f>
        <v/>
      </c>
      <c r="AF571" s="78" t="str">
        <f>IF(Tableau1[[#This Row],[Type de réponse]]='Paramètre (masquer)'!$A$10,Tableau1[[#This Row],[Nuit
MA/ME]],"")</f>
        <v/>
      </c>
      <c r="AG571" s="78" t="str">
        <f>IF(Tableau1[[#This Row],[Type de réponse]]='Paramètre (masquer)'!$A$10,Tableau1[[#This Row],[Nuit
ME/JE]],"")</f>
        <v/>
      </c>
      <c r="AH571" s="78" t="str">
        <f>IF(Tableau1[[#This Row],[Type de réponse]]='Paramètre (masquer)'!$A$10,Tableau1[[#This Row],[Nuit JE/VE]],"")</f>
        <v/>
      </c>
      <c r="AI571" s="78" t="str">
        <f>IF(Tableau1[[#This Row],[Type de réponse]]='Paramètre (masquer)'!$A$10,Tableau1[[#This Row],[Nuit
VE/SA]],"")</f>
        <v/>
      </c>
      <c r="AJ571" s="78" t="str">
        <f>IF(Tableau1[[#This Row],[Type de réponse]]='Paramètre (masquer)'!$A$10,Tableau1[[#This Row],[Nuit
SA/DI]],"")</f>
        <v/>
      </c>
      <c r="AK571" s="78" t="str">
        <f>IF(Tableau1[[#This Row],[Type de réponse]]='Paramètre (masquer)'!$A$10,Tableau1[[#This Row],[Nuit
DI/LU]],"")</f>
        <v/>
      </c>
      <c r="AL571" s="76" t="str">
        <f>IF(Tableau1[[#This Row],[Nuit
LU /MA]]="Oui",0,IF(Tableau1[[#This Row],[Nuit
LU /MA]]="Non",1,""))</f>
        <v/>
      </c>
      <c r="AM571" s="76" t="str">
        <f>IF(Tableau1[[#This Row],[Nuit
MA/ ME]]="Oui",0,IF(Tableau1[[#This Row],[Nuit
MA/ ME]]="Non",1,""))</f>
        <v/>
      </c>
      <c r="AN571" s="76" t="str">
        <f>IF(Tableau1[[#This Row],[Nuit
ME/ JE]]="Oui",0,IF(Tableau1[[#This Row],[Nuit
ME/ JE]]="Non",1,""))</f>
        <v/>
      </c>
      <c r="AO571" s="76" t="str">
        <f>IF(Tableau1[[#This Row],[Nuit JE/ VE]]="Oui",0,IF(Tableau1[[#This Row],[Nuit JE/ VE]]="Non",1,""))</f>
        <v/>
      </c>
      <c r="AP571" s="76" t="str">
        <f>IF(Tableau1[[#This Row],[Nuit
VE/ SA]]="Oui",0,IF(Tableau1[[#This Row],[Nuit
VE/ SA]]="Non",1,""))</f>
        <v/>
      </c>
      <c r="AQ571" s="76" t="str">
        <f>IF(Tableau1[[#This Row],[Nuit
SA/ DI]]="Oui",0,IF(Tableau1[[#This Row],[Nuit
SA/ DI]]="Non",1,""))</f>
        <v/>
      </c>
      <c r="AR571" s="76" t="str">
        <f>IF(Tableau1[[#This Row],[Nuit
DI/ LU]]="Oui",0,IF(Tableau1[[#This Row],[Nuit
DI/ LU]]="Non",1,""))</f>
        <v/>
      </c>
      <c r="AS571" s="76" t="str">
        <f>IF(Tableau1[[#This Row],[Type de réponse]]='Paramètre (masquer)'!$A$10,Tableau1[[#This Row],[FE]],"")</f>
        <v/>
      </c>
      <c r="AT571" s="76" t="str">
        <f>_xlfn.CONCAT(Tableau1[[#This Row],[LUN]:[DIM]])</f>
        <v/>
      </c>
      <c r="AU571" s="79"/>
      <c r="AV5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1" s="76" t="e">
        <f>Tableau1[[#This Row],[Nbre de nuits sur la période]]*Tableau1[[#This Row],[Nombre de train accédant / nuit *]]</f>
        <v>#VALUE!</v>
      </c>
      <c r="AY571" s="76" t="e">
        <f>Tableau1[[#This Row],[Uo voies - nuit]]*((59*400/1000)+5)</f>
        <v>#VALUE!</v>
      </c>
    </row>
    <row r="572" spans="1:51" ht="15.75">
      <c r="A572" s="51">
        <f t="shared" si="26"/>
        <v>559</v>
      </c>
      <c r="B572" s="85"/>
      <c r="C572" s="52" t="str">
        <f>IFERROR(VLOOKUP(Tableau1[[#This Row],[Site *
Un fichier Excel par DT]],Tableau7[[#All],[Nom de la gare]:[EIC]],5,FALSE),"")</f>
        <v/>
      </c>
      <c r="D572" s="77"/>
      <c r="E572" s="74"/>
      <c r="F572" s="74"/>
      <c r="G572" s="76"/>
      <c r="H572" s="72" t="str">
        <f>IF(Tableau1[[#This Row],[Régime d''utilisation (Quotidien ? Oui ou Non)]]="Oui","Oui","Non")</f>
        <v>Non</v>
      </c>
      <c r="I572" s="72" t="str">
        <f>IF(Tableau1[[#This Row],[Régime d''utilisation (Quotidien ? Oui ou Non)]]="Oui","Oui","Non")</f>
        <v>Non</v>
      </c>
      <c r="J572" s="72" t="str">
        <f>IF(Tableau1[[#This Row],[Régime d''utilisation (Quotidien ? Oui ou Non)]]="Oui","Oui","Non")</f>
        <v>Non</v>
      </c>
      <c r="K572" s="72" t="str">
        <f>IF(Tableau1[[#This Row],[Régime d''utilisation (Quotidien ? Oui ou Non)]]="Oui","Oui","Non")</f>
        <v>Non</v>
      </c>
      <c r="L572" s="72" t="str">
        <f>IF(Tableau1[[#This Row],[Régime d''utilisation (Quotidien ? Oui ou Non)]]="Oui","Oui","Non")</f>
        <v>Non</v>
      </c>
      <c r="M572" s="72" t="str">
        <f>IF(Tableau1[[#This Row],[Régime d''utilisation (Quotidien ? Oui ou Non)]]="Oui","Oui","Non")</f>
        <v>Non</v>
      </c>
      <c r="N572" s="72" t="str">
        <f>IF(Tableau1[[#This Row],[Régime d''utilisation (Quotidien ? Oui ou Non)]]="Oui","Oui","Non")</f>
        <v>Non</v>
      </c>
      <c r="O572" s="72" t="str">
        <f>IF(Tableau1[[#This Row],[Régime d''utilisation (Quotidien ? Oui ou Non)]]="Oui","Oui","Non")</f>
        <v>Non</v>
      </c>
      <c r="P572" s="76"/>
      <c r="Q572" s="76"/>
      <c r="R572" s="76"/>
      <c r="S572" s="52" t="str">
        <f t="shared" si="24"/>
        <v>Compris entre 00h00 et 5h00</v>
      </c>
      <c r="T572" s="76"/>
      <c r="U572" s="53" t="str">
        <f t="shared" si="25"/>
        <v>Voyageur</v>
      </c>
      <c r="V572" s="76"/>
      <c r="W572" s="76"/>
      <c r="X572" s="76"/>
      <c r="Y572" s="76"/>
      <c r="Z572" s="76"/>
      <c r="AA572" s="76"/>
      <c r="AB572" s="53">
        <f>400</f>
        <v>400</v>
      </c>
      <c r="AC572" s="78" t="str">
        <f>IF(Tableau1[[#This Row],[Type de réponse]]='Paramètre (masquer)'!$A$10,Tableau1[[#This Row],[Période de début *]],"")</f>
        <v/>
      </c>
      <c r="AD572" s="78" t="str">
        <f>IF(Tableau1[[#This Row],[Type de réponse]]='Paramètre (masquer)'!$A$10,Tableau1[[#This Row],[Période de fin *]],"")</f>
        <v/>
      </c>
      <c r="AE572" s="78" t="str">
        <f>IF(Tableau1[[#This Row],[Type de réponse]]='Paramètre (masquer)'!$A$10,Tableau1[[#This Row],[Nuit
LU/MA]],"")</f>
        <v/>
      </c>
      <c r="AF572" s="78" t="str">
        <f>IF(Tableau1[[#This Row],[Type de réponse]]='Paramètre (masquer)'!$A$10,Tableau1[[#This Row],[Nuit
MA/ME]],"")</f>
        <v/>
      </c>
      <c r="AG572" s="78" t="str">
        <f>IF(Tableau1[[#This Row],[Type de réponse]]='Paramètre (masquer)'!$A$10,Tableau1[[#This Row],[Nuit
ME/JE]],"")</f>
        <v/>
      </c>
      <c r="AH572" s="78" t="str">
        <f>IF(Tableau1[[#This Row],[Type de réponse]]='Paramètre (masquer)'!$A$10,Tableau1[[#This Row],[Nuit JE/VE]],"")</f>
        <v/>
      </c>
      <c r="AI572" s="78" t="str">
        <f>IF(Tableau1[[#This Row],[Type de réponse]]='Paramètre (masquer)'!$A$10,Tableau1[[#This Row],[Nuit
VE/SA]],"")</f>
        <v/>
      </c>
      <c r="AJ572" s="78" t="str">
        <f>IF(Tableau1[[#This Row],[Type de réponse]]='Paramètre (masquer)'!$A$10,Tableau1[[#This Row],[Nuit
SA/DI]],"")</f>
        <v/>
      </c>
      <c r="AK572" s="78" t="str">
        <f>IF(Tableau1[[#This Row],[Type de réponse]]='Paramètre (masquer)'!$A$10,Tableau1[[#This Row],[Nuit
DI/LU]],"")</f>
        <v/>
      </c>
      <c r="AL572" s="76" t="str">
        <f>IF(Tableau1[[#This Row],[Nuit
LU /MA]]="Oui",0,IF(Tableau1[[#This Row],[Nuit
LU /MA]]="Non",1,""))</f>
        <v/>
      </c>
      <c r="AM572" s="76" t="str">
        <f>IF(Tableau1[[#This Row],[Nuit
MA/ ME]]="Oui",0,IF(Tableau1[[#This Row],[Nuit
MA/ ME]]="Non",1,""))</f>
        <v/>
      </c>
      <c r="AN572" s="76" t="str">
        <f>IF(Tableau1[[#This Row],[Nuit
ME/ JE]]="Oui",0,IF(Tableau1[[#This Row],[Nuit
ME/ JE]]="Non",1,""))</f>
        <v/>
      </c>
      <c r="AO572" s="76" t="str">
        <f>IF(Tableau1[[#This Row],[Nuit JE/ VE]]="Oui",0,IF(Tableau1[[#This Row],[Nuit JE/ VE]]="Non",1,""))</f>
        <v/>
      </c>
      <c r="AP572" s="76" t="str">
        <f>IF(Tableau1[[#This Row],[Nuit
VE/ SA]]="Oui",0,IF(Tableau1[[#This Row],[Nuit
VE/ SA]]="Non",1,""))</f>
        <v/>
      </c>
      <c r="AQ572" s="76" t="str">
        <f>IF(Tableau1[[#This Row],[Nuit
SA/ DI]]="Oui",0,IF(Tableau1[[#This Row],[Nuit
SA/ DI]]="Non",1,""))</f>
        <v/>
      </c>
      <c r="AR572" s="76" t="str">
        <f>IF(Tableau1[[#This Row],[Nuit
DI/ LU]]="Oui",0,IF(Tableau1[[#This Row],[Nuit
DI/ LU]]="Non",1,""))</f>
        <v/>
      </c>
      <c r="AS572" s="76" t="str">
        <f>IF(Tableau1[[#This Row],[Type de réponse]]='Paramètre (masquer)'!$A$10,Tableau1[[#This Row],[FE]],"")</f>
        <v/>
      </c>
      <c r="AT572" s="76" t="str">
        <f>_xlfn.CONCAT(Tableau1[[#This Row],[LUN]:[DIM]])</f>
        <v/>
      </c>
      <c r="AU572" s="79"/>
      <c r="AV5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2" s="76" t="e">
        <f>Tableau1[[#This Row],[Nbre de nuits sur la période]]*Tableau1[[#This Row],[Nombre de train accédant / nuit *]]</f>
        <v>#VALUE!</v>
      </c>
      <c r="AY572" s="76" t="e">
        <f>Tableau1[[#This Row],[Uo voies - nuit]]*((59*400/1000)+5)</f>
        <v>#VALUE!</v>
      </c>
    </row>
    <row r="573" spans="1:51" ht="15.75">
      <c r="A573" s="51">
        <f t="shared" si="26"/>
        <v>560</v>
      </c>
      <c r="B573" s="85"/>
      <c r="C573" s="52" t="str">
        <f>IFERROR(VLOOKUP(Tableau1[[#This Row],[Site *
Un fichier Excel par DT]],Tableau7[[#All],[Nom de la gare]:[EIC]],5,FALSE),"")</f>
        <v/>
      </c>
      <c r="D573" s="77"/>
      <c r="E573" s="74"/>
      <c r="F573" s="74"/>
      <c r="G573" s="76"/>
      <c r="H573" s="72" t="str">
        <f>IF(Tableau1[[#This Row],[Régime d''utilisation (Quotidien ? Oui ou Non)]]="Oui","Oui","Non")</f>
        <v>Non</v>
      </c>
      <c r="I573" s="72" t="str">
        <f>IF(Tableau1[[#This Row],[Régime d''utilisation (Quotidien ? Oui ou Non)]]="Oui","Oui","Non")</f>
        <v>Non</v>
      </c>
      <c r="J573" s="72" t="str">
        <f>IF(Tableau1[[#This Row],[Régime d''utilisation (Quotidien ? Oui ou Non)]]="Oui","Oui","Non")</f>
        <v>Non</v>
      </c>
      <c r="K573" s="72" t="str">
        <f>IF(Tableau1[[#This Row],[Régime d''utilisation (Quotidien ? Oui ou Non)]]="Oui","Oui","Non")</f>
        <v>Non</v>
      </c>
      <c r="L573" s="72" t="str">
        <f>IF(Tableau1[[#This Row],[Régime d''utilisation (Quotidien ? Oui ou Non)]]="Oui","Oui","Non")</f>
        <v>Non</v>
      </c>
      <c r="M573" s="72" t="str">
        <f>IF(Tableau1[[#This Row],[Régime d''utilisation (Quotidien ? Oui ou Non)]]="Oui","Oui","Non")</f>
        <v>Non</v>
      </c>
      <c r="N573" s="72" t="str">
        <f>IF(Tableau1[[#This Row],[Régime d''utilisation (Quotidien ? Oui ou Non)]]="Oui","Oui","Non")</f>
        <v>Non</v>
      </c>
      <c r="O573" s="72" t="str">
        <f>IF(Tableau1[[#This Row],[Régime d''utilisation (Quotidien ? Oui ou Non)]]="Oui","Oui","Non")</f>
        <v>Non</v>
      </c>
      <c r="P573" s="76"/>
      <c r="Q573" s="76"/>
      <c r="R573" s="76"/>
      <c r="S573" s="52" t="str">
        <f t="shared" si="24"/>
        <v>Compris entre 00h00 et 5h00</v>
      </c>
      <c r="T573" s="76"/>
      <c r="U573" s="53" t="str">
        <f t="shared" si="25"/>
        <v>Voyageur</v>
      </c>
      <c r="V573" s="76"/>
      <c r="W573" s="76"/>
      <c r="X573" s="76"/>
      <c r="Y573" s="76"/>
      <c r="Z573" s="76"/>
      <c r="AA573" s="76"/>
      <c r="AB573" s="53">
        <f>400</f>
        <v>400</v>
      </c>
      <c r="AC573" s="78" t="str">
        <f>IF(Tableau1[[#This Row],[Type de réponse]]='Paramètre (masquer)'!$A$10,Tableau1[[#This Row],[Période de début *]],"")</f>
        <v/>
      </c>
      <c r="AD573" s="78" t="str">
        <f>IF(Tableau1[[#This Row],[Type de réponse]]='Paramètre (masquer)'!$A$10,Tableau1[[#This Row],[Période de fin *]],"")</f>
        <v/>
      </c>
      <c r="AE573" s="78" t="str">
        <f>IF(Tableau1[[#This Row],[Type de réponse]]='Paramètre (masquer)'!$A$10,Tableau1[[#This Row],[Nuit
LU/MA]],"")</f>
        <v/>
      </c>
      <c r="AF573" s="78" t="str">
        <f>IF(Tableau1[[#This Row],[Type de réponse]]='Paramètre (masquer)'!$A$10,Tableau1[[#This Row],[Nuit
MA/ME]],"")</f>
        <v/>
      </c>
      <c r="AG573" s="78" t="str">
        <f>IF(Tableau1[[#This Row],[Type de réponse]]='Paramètre (masquer)'!$A$10,Tableau1[[#This Row],[Nuit
ME/JE]],"")</f>
        <v/>
      </c>
      <c r="AH573" s="78" t="str">
        <f>IF(Tableau1[[#This Row],[Type de réponse]]='Paramètre (masquer)'!$A$10,Tableau1[[#This Row],[Nuit JE/VE]],"")</f>
        <v/>
      </c>
      <c r="AI573" s="78" t="str">
        <f>IF(Tableau1[[#This Row],[Type de réponse]]='Paramètre (masquer)'!$A$10,Tableau1[[#This Row],[Nuit
VE/SA]],"")</f>
        <v/>
      </c>
      <c r="AJ573" s="78" t="str">
        <f>IF(Tableau1[[#This Row],[Type de réponse]]='Paramètre (masquer)'!$A$10,Tableau1[[#This Row],[Nuit
SA/DI]],"")</f>
        <v/>
      </c>
      <c r="AK573" s="78" t="str">
        <f>IF(Tableau1[[#This Row],[Type de réponse]]='Paramètre (masquer)'!$A$10,Tableau1[[#This Row],[Nuit
DI/LU]],"")</f>
        <v/>
      </c>
      <c r="AL573" s="76" t="str">
        <f>IF(Tableau1[[#This Row],[Nuit
LU /MA]]="Oui",0,IF(Tableau1[[#This Row],[Nuit
LU /MA]]="Non",1,""))</f>
        <v/>
      </c>
      <c r="AM573" s="76" t="str">
        <f>IF(Tableau1[[#This Row],[Nuit
MA/ ME]]="Oui",0,IF(Tableau1[[#This Row],[Nuit
MA/ ME]]="Non",1,""))</f>
        <v/>
      </c>
      <c r="AN573" s="76" t="str">
        <f>IF(Tableau1[[#This Row],[Nuit
ME/ JE]]="Oui",0,IF(Tableau1[[#This Row],[Nuit
ME/ JE]]="Non",1,""))</f>
        <v/>
      </c>
      <c r="AO573" s="76" t="str">
        <f>IF(Tableau1[[#This Row],[Nuit JE/ VE]]="Oui",0,IF(Tableau1[[#This Row],[Nuit JE/ VE]]="Non",1,""))</f>
        <v/>
      </c>
      <c r="AP573" s="76" t="str">
        <f>IF(Tableau1[[#This Row],[Nuit
VE/ SA]]="Oui",0,IF(Tableau1[[#This Row],[Nuit
VE/ SA]]="Non",1,""))</f>
        <v/>
      </c>
      <c r="AQ573" s="76" t="str">
        <f>IF(Tableau1[[#This Row],[Nuit
SA/ DI]]="Oui",0,IF(Tableau1[[#This Row],[Nuit
SA/ DI]]="Non",1,""))</f>
        <v/>
      </c>
      <c r="AR573" s="76" t="str">
        <f>IF(Tableau1[[#This Row],[Nuit
DI/ LU]]="Oui",0,IF(Tableau1[[#This Row],[Nuit
DI/ LU]]="Non",1,""))</f>
        <v/>
      </c>
      <c r="AS573" s="76" t="str">
        <f>IF(Tableau1[[#This Row],[Type de réponse]]='Paramètre (masquer)'!$A$10,Tableau1[[#This Row],[FE]],"")</f>
        <v/>
      </c>
      <c r="AT573" s="76" t="str">
        <f>_xlfn.CONCAT(Tableau1[[#This Row],[LUN]:[DIM]])</f>
        <v/>
      </c>
      <c r="AU573" s="79"/>
      <c r="AV5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3" s="76" t="e">
        <f>Tableau1[[#This Row],[Nbre de nuits sur la période]]*Tableau1[[#This Row],[Nombre de train accédant / nuit *]]</f>
        <v>#VALUE!</v>
      </c>
      <c r="AY573" s="76" t="e">
        <f>Tableau1[[#This Row],[Uo voies - nuit]]*((59*400/1000)+5)</f>
        <v>#VALUE!</v>
      </c>
    </row>
    <row r="574" spans="1:51" ht="15.75">
      <c r="A574" s="51">
        <f t="shared" si="26"/>
        <v>561</v>
      </c>
      <c r="B574" s="85"/>
      <c r="C574" s="52" t="str">
        <f>IFERROR(VLOOKUP(Tableau1[[#This Row],[Site *
Un fichier Excel par DT]],Tableau7[[#All],[Nom de la gare]:[EIC]],5,FALSE),"")</f>
        <v/>
      </c>
      <c r="D574" s="77"/>
      <c r="E574" s="74"/>
      <c r="F574" s="74"/>
      <c r="G574" s="76"/>
      <c r="H574" s="72" t="str">
        <f>IF(Tableau1[[#This Row],[Régime d''utilisation (Quotidien ? Oui ou Non)]]="Oui","Oui","Non")</f>
        <v>Non</v>
      </c>
      <c r="I574" s="72" t="str">
        <f>IF(Tableau1[[#This Row],[Régime d''utilisation (Quotidien ? Oui ou Non)]]="Oui","Oui","Non")</f>
        <v>Non</v>
      </c>
      <c r="J574" s="72" t="str">
        <f>IF(Tableau1[[#This Row],[Régime d''utilisation (Quotidien ? Oui ou Non)]]="Oui","Oui","Non")</f>
        <v>Non</v>
      </c>
      <c r="K574" s="72" t="str">
        <f>IF(Tableau1[[#This Row],[Régime d''utilisation (Quotidien ? Oui ou Non)]]="Oui","Oui","Non")</f>
        <v>Non</v>
      </c>
      <c r="L574" s="72" t="str">
        <f>IF(Tableau1[[#This Row],[Régime d''utilisation (Quotidien ? Oui ou Non)]]="Oui","Oui","Non")</f>
        <v>Non</v>
      </c>
      <c r="M574" s="72" t="str">
        <f>IF(Tableau1[[#This Row],[Régime d''utilisation (Quotidien ? Oui ou Non)]]="Oui","Oui","Non")</f>
        <v>Non</v>
      </c>
      <c r="N574" s="72" t="str">
        <f>IF(Tableau1[[#This Row],[Régime d''utilisation (Quotidien ? Oui ou Non)]]="Oui","Oui","Non")</f>
        <v>Non</v>
      </c>
      <c r="O574" s="72" t="str">
        <f>IF(Tableau1[[#This Row],[Régime d''utilisation (Quotidien ? Oui ou Non)]]="Oui","Oui","Non")</f>
        <v>Non</v>
      </c>
      <c r="P574" s="76"/>
      <c r="Q574" s="76"/>
      <c r="R574" s="76"/>
      <c r="S574" s="52" t="str">
        <f t="shared" si="24"/>
        <v>Compris entre 00h00 et 5h00</v>
      </c>
      <c r="T574" s="76"/>
      <c r="U574" s="53" t="str">
        <f t="shared" si="25"/>
        <v>Voyageur</v>
      </c>
      <c r="V574" s="76"/>
      <c r="W574" s="76"/>
      <c r="X574" s="76"/>
      <c r="Y574" s="76"/>
      <c r="Z574" s="76"/>
      <c r="AA574" s="76"/>
      <c r="AB574" s="53">
        <f>400</f>
        <v>400</v>
      </c>
      <c r="AC574" s="78" t="str">
        <f>IF(Tableau1[[#This Row],[Type de réponse]]='Paramètre (masquer)'!$A$10,Tableau1[[#This Row],[Période de début *]],"")</f>
        <v/>
      </c>
      <c r="AD574" s="78" t="str">
        <f>IF(Tableau1[[#This Row],[Type de réponse]]='Paramètre (masquer)'!$A$10,Tableau1[[#This Row],[Période de fin *]],"")</f>
        <v/>
      </c>
      <c r="AE574" s="78" t="str">
        <f>IF(Tableau1[[#This Row],[Type de réponse]]='Paramètre (masquer)'!$A$10,Tableau1[[#This Row],[Nuit
LU/MA]],"")</f>
        <v/>
      </c>
      <c r="AF574" s="78" t="str">
        <f>IF(Tableau1[[#This Row],[Type de réponse]]='Paramètre (masquer)'!$A$10,Tableau1[[#This Row],[Nuit
MA/ME]],"")</f>
        <v/>
      </c>
      <c r="AG574" s="78" t="str">
        <f>IF(Tableau1[[#This Row],[Type de réponse]]='Paramètre (masquer)'!$A$10,Tableau1[[#This Row],[Nuit
ME/JE]],"")</f>
        <v/>
      </c>
      <c r="AH574" s="78" t="str">
        <f>IF(Tableau1[[#This Row],[Type de réponse]]='Paramètre (masquer)'!$A$10,Tableau1[[#This Row],[Nuit JE/VE]],"")</f>
        <v/>
      </c>
      <c r="AI574" s="78" t="str">
        <f>IF(Tableau1[[#This Row],[Type de réponse]]='Paramètre (masquer)'!$A$10,Tableau1[[#This Row],[Nuit
VE/SA]],"")</f>
        <v/>
      </c>
      <c r="AJ574" s="78" t="str">
        <f>IF(Tableau1[[#This Row],[Type de réponse]]='Paramètre (masquer)'!$A$10,Tableau1[[#This Row],[Nuit
SA/DI]],"")</f>
        <v/>
      </c>
      <c r="AK574" s="78" t="str">
        <f>IF(Tableau1[[#This Row],[Type de réponse]]='Paramètre (masquer)'!$A$10,Tableau1[[#This Row],[Nuit
DI/LU]],"")</f>
        <v/>
      </c>
      <c r="AL574" s="76" t="str">
        <f>IF(Tableau1[[#This Row],[Nuit
LU /MA]]="Oui",0,IF(Tableau1[[#This Row],[Nuit
LU /MA]]="Non",1,""))</f>
        <v/>
      </c>
      <c r="AM574" s="76" t="str">
        <f>IF(Tableau1[[#This Row],[Nuit
MA/ ME]]="Oui",0,IF(Tableau1[[#This Row],[Nuit
MA/ ME]]="Non",1,""))</f>
        <v/>
      </c>
      <c r="AN574" s="76" t="str">
        <f>IF(Tableau1[[#This Row],[Nuit
ME/ JE]]="Oui",0,IF(Tableau1[[#This Row],[Nuit
ME/ JE]]="Non",1,""))</f>
        <v/>
      </c>
      <c r="AO574" s="76" t="str">
        <f>IF(Tableau1[[#This Row],[Nuit JE/ VE]]="Oui",0,IF(Tableau1[[#This Row],[Nuit JE/ VE]]="Non",1,""))</f>
        <v/>
      </c>
      <c r="AP574" s="76" t="str">
        <f>IF(Tableau1[[#This Row],[Nuit
VE/ SA]]="Oui",0,IF(Tableau1[[#This Row],[Nuit
VE/ SA]]="Non",1,""))</f>
        <v/>
      </c>
      <c r="AQ574" s="76" t="str">
        <f>IF(Tableau1[[#This Row],[Nuit
SA/ DI]]="Oui",0,IF(Tableau1[[#This Row],[Nuit
SA/ DI]]="Non",1,""))</f>
        <v/>
      </c>
      <c r="AR574" s="76" t="str">
        <f>IF(Tableau1[[#This Row],[Nuit
DI/ LU]]="Oui",0,IF(Tableau1[[#This Row],[Nuit
DI/ LU]]="Non",1,""))</f>
        <v/>
      </c>
      <c r="AS574" s="76" t="str">
        <f>IF(Tableau1[[#This Row],[Type de réponse]]='Paramètre (masquer)'!$A$10,Tableau1[[#This Row],[FE]],"")</f>
        <v/>
      </c>
      <c r="AT574" s="76" t="str">
        <f>_xlfn.CONCAT(Tableau1[[#This Row],[LUN]:[DIM]])</f>
        <v/>
      </c>
      <c r="AU574" s="79"/>
      <c r="AV5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4" s="76" t="e">
        <f>Tableau1[[#This Row],[Nbre de nuits sur la période]]*Tableau1[[#This Row],[Nombre de train accédant / nuit *]]</f>
        <v>#VALUE!</v>
      </c>
      <c r="AY574" s="76" t="e">
        <f>Tableau1[[#This Row],[Uo voies - nuit]]*((59*400/1000)+5)</f>
        <v>#VALUE!</v>
      </c>
    </row>
    <row r="575" spans="1:51" ht="15.75">
      <c r="A575" s="51">
        <f t="shared" si="26"/>
        <v>562</v>
      </c>
      <c r="B575" s="85"/>
      <c r="C575" s="52" t="str">
        <f>IFERROR(VLOOKUP(Tableau1[[#This Row],[Site *
Un fichier Excel par DT]],Tableau7[[#All],[Nom de la gare]:[EIC]],5,FALSE),"")</f>
        <v/>
      </c>
      <c r="D575" s="77"/>
      <c r="E575" s="74"/>
      <c r="F575" s="74"/>
      <c r="G575" s="76"/>
      <c r="H575" s="72" t="str">
        <f>IF(Tableau1[[#This Row],[Régime d''utilisation (Quotidien ? Oui ou Non)]]="Oui","Oui","Non")</f>
        <v>Non</v>
      </c>
      <c r="I575" s="72" t="str">
        <f>IF(Tableau1[[#This Row],[Régime d''utilisation (Quotidien ? Oui ou Non)]]="Oui","Oui","Non")</f>
        <v>Non</v>
      </c>
      <c r="J575" s="72" t="str">
        <f>IF(Tableau1[[#This Row],[Régime d''utilisation (Quotidien ? Oui ou Non)]]="Oui","Oui","Non")</f>
        <v>Non</v>
      </c>
      <c r="K575" s="72" t="str">
        <f>IF(Tableau1[[#This Row],[Régime d''utilisation (Quotidien ? Oui ou Non)]]="Oui","Oui","Non")</f>
        <v>Non</v>
      </c>
      <c r="L575" s="72" t="str">
        <f>IF(Tableau1[[#This Row],[Régime d''utilisation (Quotidien ? Oui ou Non)]]="Oui","Oui","Non")</f>
        <v>Non</v>
      </c>
      <c r="M575" s="72" t="str">
        <f>IF(Tableau1[[#This Row],[Régime d''utilisation (Quotidien ? Oui ou Non)]]="Oui","Oui","Non")</f>
        <v>Non</v>
      </c>
      <c r="N575" s="72" t="str">
        <f>IF(Tableau1[[#This Row],[Régime d''utilisation (Quotidien ? Oui ou Non)]]="Oui","Oui","Non")</f>
        <v>Non</v>
      </c>
      <c r="O575" s="72" t="str">
        <f>IF(Tableau1[[#This Row],[Régime d''utilisation (Quotidien ? Oui ou Non)]]="Oui","Oui","Non")</f>
        <v>Non</v>
      </c>
      <c r="P575" s="76"/>
      <c r="Q575" s="76"/>
      <c r="R575" s="76"/>
      <c r="S575" s="52" t="str">
        <f t="shared" si="24"/>
        <v>Compris entre 00h00 et 5h00</v>
      </c>
      <c r="T575" s="76"/>
      <c r="U575" s="53" t="str">
        <f t="shared" si="25"/>
        <v>Voyageur</v>
      </c>
      <c r="V575" s="76"/>
      <c r="W575" s="76"/>
      <c r="X575" s="76"/>
      <c r="Y575" s="76"/>
      <c r="Z575" s="76"/>
      <c r="AA575" s="76"/>
      <c r="AB575" s="53">
        <f>400</f>
        <v>400</v>
      </c>
      <c r="AC575" s="78" t="str">
        <f>IF(Tableau1[[#This Row],[Type de réponse]]='Paramètre (masquer)'!$A$10,Tableau1[[#This Row],[Période de début *]],"")</f>
        <v/>
      </c>
      <c r="AD575" s="78" t="str">
        <f>IF(Tableau1[[#This Row],[Type de réponse]]='Paramètre (masquer)'!$A$10,Tableau1[[#This Row],[Période de fin *]],"")</f>
        <v/>
      </c>
      <c r="AE575" s="78" t="str">
        <f>IF(Tableau1[[#This Row],[Type de réponse]]='Paramètre (masquer)'!$A$10,Tableau1[[#This Row],[Nuit
LU/MA]],"")</f>
        <v/>
      </c>
      <c r="AF575" s="78" t="str">
        <f>IF(Tableau1[[#This Row],[Type de réponse]]='Paramètre (masquer)'!$A$10,Tableau1[[#This Row],[Nuit
MA/ME]],"")</f>
        <v/>
      </c>
      <c r="AG575" s="78" t="str">
        <f>IF(Tableau1[[#This Row],[Type de réponse]]='Paramètre (masquer)'!$A$10,Tableau1[[#This Row],[Nuit
ME/JE]],"")</f>
        <v/>
      </c>
      <c r="AH575" s="78" t="str">
        <f>IF(Tableau1[[#This Row],[Type de réponse]]='Paramètre (masquer)'!$A$10,Tableau1[[#This Row],[Nuit JE/VE]],"")</f>
        <v/>
      </c>
      <c r="AI575" s="78" t="str">
        <f>IF(Tableau1[[#This Row],[Type de réponse]]='Paramètre (masquer)'!$A$10,Tableau1[[#This Row],[Nuit
VE/SA]],"")</f>
        <v/>
      </c>
      <c r="AJ575" s="78" t="str">
        <f>IF(Tableau1[[#This Row],[Type de réponse]]='Paramètre (masquer)'!$A$10,Tableau1[[#This Row],[Nuit
SA/DI]],"")</f>
        <v/>
      </c>
      <c r="AK575" s="78" t="str">
        <f>IF(Tableau1[[#This Row],[Type de réponse]]='Paramètre (masquer)'!$A$10,Tableau1[[#This Row],[Nuit
DI/LU]],"")</f>
        <v/>
      </c>
      <c r="AL575" s="76" t="str">
        <f>IF(Tableau1[[#This Row],[Nuit
LU /MA]]="Oui",0,IF(Tableau1[[#This Row],[Nuit
LU /MA]]="Non",1,""))</f>
        <v/>
      </c>
      <c r="AM575" s="76" t="str">
        <f>IF(Tableau1[[#This Row],[Nuit
MA/ ME]]="Oui",0,IF(Tableau1[[#This Row],[Nuit
MA/ ME]]="Non",1,""))</f>
        <v/>
      </c>
      <c r="AN575" s="76" t="str">
        <f>IF(Tableau1[[#This Row],[Nuit
ME/ JE]]="Oui",0,IF(Tableau1[[#This Row],[Nuit
ME/ JE]]="Non",1,""))</f>
        <v/>
      </c>
      <c r="AO575" s="76" t="str">
        <f>IF(Tableau1[[#This Row],[Nuit JE/ VE]]="Oui",0,IF(Tableau1[[#This Row],[Nuit JE/ VE]]="Non",1,""))</f>
        <v/>
      </c>
      <c r="AP575" s="76" t="str">
        <f>IF(Tableau1[[#This Row],[Nuit
VE/ SA]]="Oui",0,IF(Tableau1[[#This Row],[Nuit
VE/ SA]]="Non",1,""))</f>
        <v/>
      </c>
      <c r="AQ575" s="76" t="str">
        <f>IF(Tableau1[[#This Row],[Nuit
SA/ DI]]="Oui",0,IF(Tableau1[[#This Row],[Nuit
SA/ DI]]="Non",1,""))</f>
        <v/>
      </c>
      <c r="AR575" s="76" t="str">
        <f>IF(Tableau1[[#This Row],[Nuit
DI/ LU]]="Oui",0,IF(Tableau1[[#This Row],[Nuit
DI/ LU]]="Non",1,""))</f>
        <v/>
      </c>
      <c r="AS575" s="76" t="str">
        <f>IF(Tableau1[[#This Row],[Type de réponse]]='Paramètre (masquer)'!$A$10,Tableau1[[#This Row],[FE]],"")</f>
        <v/>
      </c>
      <c r="AT575" s="76" t="str">
        <f>_xlfn.CONCAT(Tableau1[[#This Row],[LUN]:[DIM]])</f>
        <v/>
      </c>
      <c r="AU575" s="79"/>
      <c r="AV5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5" s="76" t="e">
        <f>Tableau1[[#This Row],[Nbre de nuits sur la période]]*Tableau1[[#This Row],[Nombre de train accédant / nuit *]]</f>
        <v>#VALUE!</v>
      </c>
      <c r="AY575" s="76" t="e">
        <f>Tableau1[[#This Row],[Uo voies - nuit]]*((59*400/1000)+5)</f>
        <v>#VALUE!</v>
      </c>
    </row>
    <row r="576" spans="1:51" ht="15.75">
      <c r="A576" s="51">
        <f t="shared" si="26"/>
        <v>563</v>
      </c>
      <c r="B576" s="85"/>
      <c r="C576" s="52" t="str">
        <f>IFERROR(VLOOKUP(Tableau1[[#This Row],[Site *
Un fichier Excel par DT]],Tableau7[[#All],[Nom de la gare]:[EIC]],5,FALSE),"")</f>
        <v/>
      </c>
      <c r="D576" s="77"/>
      <c r="E576" s="74"/>
      <c r="F576" s="74"/>
      <c r="G576" s="76"/>
      <c r="H576" s="72" t="str">
        <f>IF(Tableau1[[#This Row],[Régime d''utilisation (Quotidien ? Oui ou Non)]]="Oui","Oui","Non")</f>
        <v>Non</v>
      </c>
      <c r="I576" s="72" t="str">
        <f>IF(Tableau1[[#This Row],[Régime d''utilisation (Quotidien ? Oui ou Non)]]="Oui","Oui","Non")</f>
        <v>Non</v>
      </c>
      <c r="J576" s="72" t="str">
        <f>IF(Tableau1[[#This Row],[Régime d''utilisation (Quotidien ? Oui ou Non)]]="Oui","Oui","Non")</f>
        <v>Non</v>
      </c>
      <c r="K576" s="72" t="str">
        <f>IF(Tableau1[[#This Row],[Régime d''utilisation (Quotidien ? Oui ou Non)]]="Oui","Oui","Non")</f>
        <v>Non</v>
      </c>
      <c r="L576" s="72" t="str">
        <f>IF(Tableau1[[#This Row],[Régime d''utilisation (Quotidien ? Oui ou Non)]]="Oui","Oui","Non")</f>
        <v>Non</v>
      </c>
      <c r="M576" s="72" t="str">
        <f>IF(Tableau1[[#This Row],[Régime d''utilisation (Quotidien ? Oui ou Non)]]="Oui","Oui","Non")</f>
        <v>Non</v>
      </c>
      <c r="N576" s="72" t="str">
        <f>IF(Tableau1[[#This Row],[Régime d''utilisation (Quotidien ? Oui ou Non)]]="Oui","Oui","Non")</f>
        <v>Non</v>
      </c>
      <c r="O576" s="72" t="str">
        <f>IF(Tableau1[[#This Row],[Régime d''utilisation (Quotidien ? Oui ou Non)]]="Oui","Oui","Non")</f>
        <v>Non</v>
      </c>
      <c r="P576" s="76"/>
      <c r="Q576" s="76"/>
      <c r="R576" s="76"/>
      <c r="S576" s="52" t="str">
        <f t="shared" si="24"/>
        <v>Compris entre 00h00 et 5h00</v>
      </c>
      <c r="T576" s="76"/>
      <c r="U576" s="53" t="str">
        <f t="shared" si="25"/>
        <v>Voyageur</v>
      </c>
      <c r="V576" s="76"/>
      <c r="W576" s="76"/>
      <c r="X576" s="76"/>
      <c r="Y576" s="76"/>
      <c r="Z576" s="76"/>
      <c r="AA576" s="76"/>
      <c r="AB576" s="53">
        <f>400</f>
        <v>400</v>
      </c>
      <c r="AC576" s="78" t="str">
        <f>IF(Tableau1[[#This Row],[Type de réponse]]='Paramètre (masquer)'!$A$10,Tableau1[[#This Row],[Période de début *]],"")</f>
        <v/>
      </c>
      <c r="AD576" s="78" t="str">
        <f>IF(Tableau1[[#This Row],[Type de réponse]]='Paramètre (masquer)'!$A$10,Tableau1[[#This Row],[Période de fin *]],"")</f>
        <v/>
      </c>
      <c r="AE576" s="78" t="str">
        <f>IF(Tableau1[[#This Row],[Type de réponse]]='Paramètre (masquer)'!$A$10,Tableau1[[#This Row],[Nuit
LU/MA]],"")</f>
        <v/>
      </c>
      <c r="AF576" s="78" t="str">
        <f>IF(Tableau1[[#This Row],[Type de réponse]]='Paramètre (masquer)'!$A$10,Tableau1[[#This Row],[Nuit
MA/ME]],"")</f>
        <v/>
      </c>
      <c r="AG576" s="78" t="str">
        <f>IF(Tableau1[[#This Row],[Type de réponse]]='Paramètre (masquer)'!$A$10,Tableau1[[#This Row],[Nuit
ME/JE]],"")</f>
        <v/>
      </c>
      <c r="AH576" s="78" t="str">
        <f>IF(Tableau1[[#This Row],[Type de réponse]]='Paramètre (masquer)'!$A$10,Tableau1[[#This Row],[Nuit JE/VE]],"")</f>
        <v/>
      </c>
      <c r="AI576" s="78" t="str">
        <f>IF(Tableau1[[#This Row],[Type de réponse]]='Paramètre (masquer)'!$A$10,Tableau1[[#This Row],[Nuit
VE/SA]],"")</f>
        <v/>
      </c>
      <c r="AJ576" s="78" t="str">
        <f>IF(Tableau1[[#This Row],[Type de réponse]]='Paramètre (masquer)'!$A$10,Tableau1[[#This Row],[Nuit
SA/DI]],"")</f>
        <v/>
      </c>
      <c r="AK576" s="78" t="str">
        <f>IF(Tableau1[[#This Row],[Type de réponse]]='Paramètre (masquer)'!$A$10,Tableau1[[#This Row],[Nuit
DI/LU]],"")</f>
        <v/>
      </c>
      <c r="AL576" s="76" t="str">
        <f>IF(Tableau1[[#This Row],[Nuit
LU /MA]]="Oui",0,IF(Tableau1[[#This Row],[Nuit
LU /MA]]="Non",1,""))</f>
        <v/>
      </c>
      <c r="AM576" s="76" t="str">
        <f>IF(Tableau1[[#This Row],[Nuit
MA/ ME]]="Oui",0,IF(Tableau1[[#This Row],[Nuit
MA/ ME]]="Non",1,""))</f>
        <v/>
      </c>
      <c r="AN576" s="76" t="str">
        <f>IF(Tableau1[[#This Row],[Nuit
ME/ JE]]="Oui",0,IF(Tableau1[[#This Row],[Nuit
ME/ JE]]="Non",1,""))</f>
        <v/>
      </c>
      <c r="AO576" s="76" t="str">
        <f>IF(Tableau1[[#This Row],[Nuit JE/ VE]]="Oui",0,IF(Tableau1[[#This Row],[Nuit JE/ VE]]="Non",1,""))</f>
        <v/>
      </c>
      <c r="AP576" s="76" t="str">
        <f>IF(Tableau1[[#This Row],[Nuit
VE/ SA]]="Oui",0,IF(Tableau1[[#This Row],[Nuit
VE/ SA]]="Non",1,""))</f>
        <v/>
      </c>
      <c r="AQ576" s="76" t="str">
        <f>IF(Tableau1[[#This Row],[Nuit
SA/ DI]]="Oui",0,IF(Tableau1[[#This Row],[Nuit
SA/ DI]]="Non",1,""))</f>
        <v/>
      </c>
      <c r="AR576" s="76" t="str">
        <f>IF(Tableau1[[#This Row],[Nuit
DI/ LU]]="Oui",0,IF(Tableau1[[#This Row],[Nuit
DI/ LU]]="Non",1,""))</f>
        <v/>
      </c>
      <c r="AS576" s="76" t="str">
        <f>IF(Tableau1[[#This Row],[Type de réponse]]='Paramètre (masquer)'!$A$10,Tableau1[[#This Row],[FE]],"")</f>
        <v/>
      </c>
      <c r="AT576" s="76" t="str">
        <f>_xlfn.CONCAT(Tableau1[[#This Row],[LUN]:[DIM]])</f>
        <v/>
      </c>
      <c r="AU576" s="79"/>
      <c r="AV5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6" s="76" t="e">
        <f>Tableau1[[#This Row],[Nbre de nuits sur la période]]*Tableau1[[#This Row],[Nombre de train accédant / nuit *]]</f>
        <v>#VALUE!</v>
      </c>
      <c r="AY576" s="76" t="e">
        <f>Tableau1[[#This Row],[Uo voies - nuit]]*((59*400/1000)+5)</f>
        <v>#VALUE!</v>
      </c>
    </row>
    <row r="577" spans="1:51" ht="15.75">
      <c r="A577" s="51">
        <f t="shared" si="26"/>
        <v>564</v>
      </c>
      <c r="B577" s="85"/>
      <c r="C577" s="52" t="str">
        <f>IFERROR(VLOOKUP(Tableau1[[#This Row],[Site *
Un fichier Excel par DT]],Tableau7[[#All],[Nom de la gare]:[EIC]],5,FALSE),"")</f>
        <v/>
      </c>
      <c r="D577" s="77"/>
      <c r="E577" s="74"/>
      <c r="F577" s="74"/>
      <c r="G577" s="76"/>
      <c r="H577" s="72" t="str">
        <f>IF(Tableau1[[#This Row],[Régime d''utilisation (Quotidien ? Oui ou Non)]]="Oui","Oui","Non")</f>
        <v>Non</v>
      </c>
      <c r="I577" s="72" t="str">
        <f>IF(Tableau1[[#This Row],[Régime d''utilisation (Quotidien ? Oui ou Non)]]="Oui","Oui","Non")</f>
        <v>Non</v>
      </c>
      <c r="J577" s="72" t="str">
        <f>IF(Tableau1[[#This Row],[Régime d''utilisation (Quotidien ? Oui ou Non)]]="Oui","Oui","Non")</f>
        <v>Non</v>
      </c>
      <c r="K577" s="72" t="str">
        <f>IF(Tableau1[[#This Row],[Régime d''utilisation (Quotidien ? Oui ou Non)]]="Oui","Oui","Non")</f>
        <v>Non</v>
      </c>
      <c r="L577" s="72" t="str">
        <f>IF(Tableau1[[#This Row],[Régime d''utilisation (Quotidien ? Oui ou Non)]]="Oui","Oui","Non")</f>
        <v>Non</v>
      </c>
      <c r="M577" s="72" t="str">
        <f>IF(Tableau1[[#This Row],[Régime d''utilisation (Quotidien ? Oui ou Non)]]="Oui","Oui","Non")</f>
        <v>Non</v>
      </c>
      <c r="N577" s="72" t="str">
        <f>IF(Tableau1[[#This Row],[Régime d''utilisation (Quotidien ? Oui ou Non)]]="Oui","Oui","Non")</f>
        <v>Non</v>
      </c>
      <c r="O577" s="72" t="str">
        <f>IF(Tableau1[[#This Row],[Régime d''utilisation (Quotidien ? Oui ou Non)]]="Oui","Oui","Non")</f>
        <v>Non</v>
      </c>
      <c r="P577" s="76"/>
      <c r="Q577" s="76"/>
      <c r="R577" s="76"/>
      <c r="S577" s="52" t="str">
        <f t="shared" si="24"/>
        <v>Compris entre 00h00 et 5h00</v>
      </c>
      <c r="T577" s="76"/>
      <c r="U577" s="53" t="str">
        <f t="shared" si="25"/>
        <v>Voyageur</v>
      </c>
      <c r="V577" s="76"/>
      <c r="W577" s="76"/>
      <c r="X577" s="76"/>
      <c r="Y577" s="76"/>
      <c r="Z577" s="76"/>
      <c r="AA577" s="76"/>
      <c r="AB577" s="53">
        <f>400</f>
        <v>400</v>
      </c>
      <c r="AC577" s="78" t="str">
        <f>IF(Tableau1[[#This Row],[Type de réponse]]='Paramètre (masquer)'!$A$10,Tableau1[[#This Row],[Période de début *]],"")</f>
        <v/>
      </c>
      <c r="AD577" s="78" t="str">
        <f>IF(Tableau1[[#This Row],[Type de réponse]]='Paramètre (masquer)'!$A$10,Tableau1[[#This Row],[Période de fin *]],"")</f>
        <v/>
      </c>
      <c r="AE577" s="78" t="str">
        <f>IF(Tableau1[[#This Row],[Type de réponse]]='Paramètre (masquer)'!$A$10,Tableau1[[#This Row],[Nuit
LU/MA]],"")</f>
        <v/>
      </c>
      <c r="AF577" s="78" t="str">
        <f>IF(Tableau1[[#This Row],[Type de réponse]]='Paramètre (masquer)'!$A$10,Tableau1[[#This Row],[Nuit
MA/ME]],"")</f>
        <v/>
      </c>
      <c r="AG577" s="78" t="str">
        <f>IF(Tableau1[[#This Row],[Type de réponse]]='Paramètre (masquer)'!$A$10,Tableau1[[#This Row],[Nuit
ME/JE]],"")</f>
        <v/>
      </c>
      <c r="AH577" s="78" t="str">
        <f>IF(Tableau1[[#This Row],[Type de réponse]]='Paramètre (masquer)'!$A$10,Tableau1[[#This Row],[Nuit JE/VE]],"")</f>
        <v/>
      </c>
      <c r="AI577" s="78" t="str">
        <f>IF(Tableau1[[#This Row],[Type de réponse]]='Paramètre (masquer)'!$A$10,Tableau1[[#This Row],[Nuit
VE/SA]],"")</f>
        <v/>
      </c>
      <c r="AJ577" s="78" t="str">
        <f>IF(Tableau1[[#This Row],[Type de réponse]]='Paramètre (masquer)'!$A$10,Tableau1[[#This Row],[Nuit
SA/DI]],"")</f>
        <v/>
      </c>
      <c r="AK577" s="78" t="str">
        <f>IF(Tableau1[[#This Row],[Type de réponse]]='Paramètre (masquer)'!$A$10,Tableau1[[#This Row],[Nuit
DI/LU]],"")</f>
        <v/>
      </c>
      <c r="AL577" s="76" t="str">
        <f>IF(Tableau1[[#This Row],[Nuit
LU /MA]]="Oui",0,IF(Tableau1[[#This Row],[Nuit
LU /MA]]="Non",1,""))</f>
        <v/>
      </c>
      <c r="AM577" s="76" t="str">
        <f>IF(Tableau1[[#This Row],[Nuit
MA/ ME]]="Oui",0,IF(Tableau1[[#This Row],[Nuit
MA/ ME]]="Non",1,""))</f>
        <v/>
      </c>
      <c r="AN577" s="76" t="str">
        <f>IF(Tableau1[[#This Row],[Nuit
ME/ JE]]="Oui",0,IF(Tableau1[[#This Row],[Nuit
ME/ JE]]="Non",1,""))</f>
        <v/>
      </c>
      <c r="AO577" s="76" t="str">
        <f>IF(Tableau1[[#This Row],[Nuit JE/ VE]]="Oui",0,IF(Tableau1[[#This Row],[Nuit JE/ VE]]="Non",1,""))</f>
        <v/>
      </c>
      <c r="AP577" s="76" t="str">
        <f>IF(Tableau1[[#This Row],[Nuit
VE/ SA]]="Oui",0,IF(Tableau1[[#This Row],[Nuit
VE/ SA]]="Non",1,""))</f>
        <v/>
      </c>
      <c r="AQ577" s="76" t="str">
        <f>IF(Tableau1[[#This Row],[Nuit
SA/ DI]]="Oui",0,IF(Tableau1[[#This Row],[Nuit
SA/ DI]]="Non",1,""))</f>
        <v/>
      </c>
      <c r="AR577" s="76" t="str">
        <f>IF(Tableau1[[#This Row],[Nuit
DI/ LU]]="Oui",0,IF(Tableau1[[#This Row],[Nuit
DI/ LU]]="Non",1,""))</f>
        <v/>
      </c>
      <c r="AS577" s="76" t="str">
        <f>IF(Tableau1[[#This Row],[Type de réponse]]='Paramètre (masquer)'!$A$10,Tableau1[[#This Row],[FE]],"")</f>
        <v/>
      </c>
      <c r="AT577" s="76" t="str">
        <f>_xlfn.CONCAT(Tableau1[[#This Row],[LUN]:[DIM]])</f>
        <v/>
      </c>
      <c r="AU577" s="79"/>
      <c r="AV5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7" s="76" t="e">
        <f>Tableau1[[#This Row],[Nbre de nuits sur la période]]*Tableau1[[#This Row],[Nombre de train accédant / nuit *]]</f>
        <v>#VALUE!</v>
      </c>
      <c r="AY577" s="76" t="e">
        <f>Tableau1[[#This Row],[Uo voies - nuit]]*((59*400/1000)+5)</f>
        <v>#VALUE!</v>
      </c>
    </row>
    <row r="578" spans="1:51" ht="15.75">
      <c r="A578" s="51">
        <f t="shared" si="26"/>
        <v>565</v>
      </c>
      <c r="B578" s="85"/>
      <c r="C578" s="52" t="str">
        <f>IFERROR(VLOOKUP(Tableau1[[#This Row],[Site *
Un fichier Excel par DT]],Tableau7[[#All],[Nom de la gare]:[EIC]],5,FALSE),"")</f>
        <v/>
      </c>
      <c r="D578" s="77"/>
      <c r="E578" s="74"/>
      <c r="F578" s="74"/>
      <c r="G578" s="76"/>
      <c r="H578" s="72" t="str">
        <f>IF(Tableau1[[#This Row],[Régime d''utilisation (Quotidien ? Oui ou Non)]]="Oui","Oui","Non")</f>
        <v>Non</v>
      </c>
      <c r="I578" s="72" t="str">
        <f>IF(Tableau1[[#This Row],[Régime d''utilisation (Quotidien ? Oui ou Non)]]="Oui","Oui","Non")</f>
        <v>Non</v>
      </c>
      <c r="J578" s="72" t="str">
        <f>IF(Tableau1[[#This Row],[Régime d''utilisation (Quotidien ? Oui ou Non)]]="Oui","Oui","Non")</f>
        <v>Non</v>
      </c>
      <c r="K578" s="72" t="str">
        <f>IF(Tableau1[[#This Row],[Régime d''utilisation (Quotidien ? Oui ou Non)]]="Oui","Oui","Non")</f>
        <v>Non</v>
      </c>
      <c r="L578" s="72" t="str">
        <f>IF(Tableau1[[#This Row],[Régime d''utilisation (Quotidien ? Oui ou Non)]]="Oui","Oui","Non")</f>
        <v>Non</v>
      </c>
      <c r="M578" s="72" t="str">
        <f>IF(Tableau1[[#This Row],[Régime d''utilisation (Quotidien ? Oui ou Non)]]="Oui","Oui","Non")</f>
        <v>Non</v>
      </c>
      <c r="N578" s="72" t="str">
        <f>IF(Tableau1[[#This Row],[Régime d''utilisation (Quotidien ? Oui ou Non)]]="Oui","Oui","Non")</f>
        <v>Non</v>
      </c>
      <c r="O578" s="72" t="str">
        <f>IF(Tableau1[[#This Row],[Régime d''utilisation (Quotidien ? Oui ou Non)]]="Oui","Oui","Non")</f>
        <v>Non</v>
      </c>
      <c r="P578" s="76"/>
      <c r="Q578" s="76"/>
      <c r="R578" s="76"/>
      <c r="S578" s="52" t="str">
        <f t="shared" si="24"/>
        <v>Compris entre 00h00 et 5h00</v>
      </c>
      <c r="T578" s="76"/>
      <c r="U578" s="53" t="str">
        <f t="shared" si="25"/>
        <v>Voyageur</v>
      </c>
      <c r="V578" s="76"/>
      <c r="W578" s="76"/>
      <c r="X578" s="76"/>
      <c r="Y578" s="76"/>
      <c r="Z578" s="76"/>
      <c r="AA578" s="76"/>
      <c r="AB578" s="53">
        <f>400</f>
        <v>400</v>
      </c>
      <c r="AC578" s="78" t="str">
        <f>IF(Tableau1[[#This Row],[Type de réponse]]='Paramètre (masquer)'!$A$10,Tableau1[[#This Row],[Période de début *]],"")</f>
        <v/>
      </c>
      <c r="AD578" s="78" t="str">
        <f>IF(Tableau1[[#This Row],[Type de réponse]]='Paramètre (masquer)'!$A$10,Tableau1[[#This Row],[Période de fin *]],"")</f>
        <v/>
      </c>
      <c r="AE578" s="78" t="str">
        <f>IF(Tableau1[[#This Row],[Type de réponse]]='Paramètre (masquer)'!$A$10,Tableau1[[#This Row],[Nuit
LU/MA]],"")</f>
        <v/>
      </c>
      <c r="AF578" s="78" t="str">
        <f>IF(Tableau1[[#This Row],[Type de réponse]]='Paramètre (masquer)'!$A$10,Tableau1[[#This Row],[Nuit
MA/ME]],"")</f>
        <v/>
      </c>
      <c r="AG578" s="78" t="str">
        <f>IF(Tableau1[[#This Row],[Type de réponse]]='Paramètre (masquer)'!$A$10,Tableau1[[#This Row],[Nuit
ME/JE]],"")</f>
        <v/>
      </c>
      <c r="AH578" s="78" t="str">
        <f>IF(Tableau1[[#This Row],[Type de réponse]]='Paramètre (masquer)'!$A$10,Tableau1[[#This Row],[Nuit JE/VE]],"")</f>
        <v/>
      </c>
      <c r="AI578" s="78" t="str">
        <f>IF(Tableau1[[#This Row],[Type de réponse]]='Paramètre (masquer)'!$A$10,Tableau1[[#This Row],[Nuit
VE/SA]],"")</f>
        <v/>
      </c>
      <c r="AJ578" s="78" t="str">
        <f>IF(Tableau1[[#This Row],[Type de réponse]]='Paramètre (masquer)'!$A$10,Tableau1[[#This Row],[Nuit
SA/DI]],"")</f>
        <v/>
      </c>
      <c r="AK578" s="78" t="str">
        <f>IF(Tableau1[[#This Row],[Type de réponse]]='Paramètre (masquer)'!$A$10,Tableau1[[#This Row],[Nuit
DI/LU]],"")</f>
        <v/>
      </c>
      <c r="AL578" s="76" t="str">
        <f>IF(Tableau1[[#This Row],[Nuit
LU /MA]]="Oui",0,IF(Tableau1[[#This Row],[Nuit
LU /MA]]="Non",1,""))</f>
        <v/>
      </c>
      <c r="AM578" s="76" t="str">
        <f>IF(Tableau1[[#This Row],[Nuit
MA/ ME]]="Oui",0,IF(Tableau1[[#This Row],[Nuit
MA/ ME]]="Non",1,""))</f>
        <v/>
      </c>
      <c r="AN578" s="76" t="str">
        <f>IF(Tableau1[[#This Row],[Nuit
ME/ JE]]="Oui",0,IF(Tableau1[[#This Row],[Nuit
ME/ JE]]="Non",1,""))</f>
        <v/>
      </c>
      <c r="AO578" s="76" t="str">
        <f>IF(Tableau1[[#This Row],[Nuit JE/ VE]]="Oui",0,IF(Tableau1[[#This Row],[Nuit JE/ VE]]="Non",1,""))</f>
        <v/>
      </c>
      <c r="AP578" s="76" t="str">
        <f>IF(Tableau1[[#This Row],[Nuit
VE/ SA]]="Oui",0,IF(Tableau1[[#This Row],[Nuit
VE/ SA]]="Non",1,""))</f>
        <v/>
      </c>
      <c r="AQ578" s="76" t="str">
        <f>IF(Tableau1[[#This Row],[Nuit
SA/ DI]]="Oui",0,IF(Tableau1[[#This Row],[Nuit
SA/ DI]]="Non",1,""))</f>
        <v/>
      </c>
      <c r="AR578" s="76" t="str">
        <f>IF(Tableau1[[#This Row],[Nuit
DI/ LU]]="Oui",0,IF(Tableau1[[#This Row],[Nuit
DI/ LU]]="Non",1,""))</f>
        <v/>
      </c>
      <c r="AS578" s="76" t="str">
        <f>IF(Tableau1[[#This Row],[Type de réponse]]='Paramètre (masquer)'!$A$10,Tableau1[[#This Row],[FE]],"")</f>
        <v/>
      </c>
      <c r="AT578" s="76" t="str">
        <f>_xlfn.CONCAT(Tableau1[[#This Row],[LUN]:[DIM]])</f>
        <v/>
      </c>
      <c r="AU578" s="79"/>
      <c r="AV5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8" s="76" t="e">
        <f>Tableau1[[#This Row],[Nbre de nuits sur la période]]*Tableau1[[#This Row],[Nombre de train accédant / nuit *]]</f>
        <v>#VALUE!</v>
      </c>
      <c r="AY578" s="76" t="e">
        <f>Tableau1[[#This Row],[Uo voies - nuit]]*((59*400/1000)+5)</f>
        <v>#VALUE!</v>
      </c>
    </row>
    <row r="579" spans="1:51" ht="15.75">
      <c r="A579" s="51">
        <f t="shared" si="26"/>
        <v>566</v>
      </c>
      <c r="B579" s="85"/>
      <c r="C579" s="52" t="str">
        <f>IFERROR(VLOOKUP(Tableau1[[#This Row],[Site *
Un fichier Excel par DT]],Tableau7[[#All],[Nom de la gare]:[EIC]],5,FALSE),"")</f>
        <v/>
      </c>
      <c r="D579" s="77"/>
      <c r="E579" s="74"/>
      <c r="F579" s="74"/>
      <c r="G579" s="76"/>
      <c r="H579" s="72" t="str">
        <f>IF(Tableau1[[#This Row],[Régime d''utilisation (Quotidien ? Oui ou Non)]]="Oui","Oui","Non")</f>
        <v>Non</v>
      </c>
      <c r="I579" s="72" t="str">
        <f>IF(Tableau1[[#This Row],[Régime d''utilisation (Quotidien ? Oui ou Non)]]="Oui","Oui","Non")</f>
        <v>Non</v>
      </c>
      <c r="J579" s="72" t="str">
        <f>IF(Tableau1[[#This Row],[Régime d''utilisation (Quotidien ? Oui ou Non)]]="Oui","Oui","Non")</f>
        <v>Non</v>
      </c>
      <c r="K579" s="72" t="str">
        <f>IF(Tableau1[[#This Row],[Régime d''utilisation (Quotidien ? Oui ou Non)]]="Oui","Oui","Non")</f>
        <v>Non</v>
      </c>
      <c r="L579" s="72" t="str">
        <f>IF(Tableau1[[#This Row],[Régime d''utilisation (Quotidien ? Oui ou Non)]]="Oui","Oui","Non")</f>
        <v>Non</v>
      </c>
      <c r="M579" s="72" t="str">
        <f>IF(Tableau1[[#This Row],[Régime d''utilisation (Quotidien ? Oui ou Non)]]="Oui","Oui","Non")</f>
        <v>Non</v>
      </c>
      <c r="N579" s="72" t="str">
        <f>IF(Tableau1[[#This Row],[Régime d''utilisation (Quotidien ? Oui ou Non)]]="Oui","Oui","Non")</f>
        <v>Non</v>
      </c>
      <c r="O579" s="72" t="str">
        <f>IF(Tableau1[[#This Row],[Régime d''utilisation (Quotidien ? Oui ou Non)]]="Oui","Oui","Non")</f>
        <v>Non</v>
      </c>
      <c r="P579" s="76"/>
      <c r="Q579" s="76"/>
      <c r="R579" s="76"/>
      <c r="S579" s="52" t="str">
        <f t="shared" si="24"/>
        <v>Compris entre 00h00 et 5h00</v>
      </c>
      <c r="T579" s="76"/>
      <c r="U579" s="53" t="str">
        <f t="shared" si="25"/>
        <v>Voyageur</v>
      </c>
      <c r="V579" s="76"/>
      <c r="W579" s="76"/>
      <c r="X579" s="76"/>
      <c r="Y579" s="76"/>
      <c r="Z579" s="76"/>
      <c r="AA579" s="76"/>
      <c r="AB579" s="53">
        <f>400</f>
        <v>400</v>
      </c>
      <c r="AC579" s="78" t="str">
        <f>IF(Tableau1[[#This Row],[Type de réponse]]='Paramètre (masquer)'!$A$10,Tableau1[[#This Row],[Période de début *]],"")</f>
        <v/>
      </c>
      <c r="AD579" s="78" t="str">
        <f>IF(Tableau1[[#This Row],[Type de réponse]]='Paramètre (masquer)'!$A$10,Tableau1[[#This Row],[Période de fin *]],"")</f>
        <v/>
      </c>
      <c r="AE579" s="78" t="str">
        <f>IF(Tableau1[[#This Row],[Type de réponse]]='Paramètre (masquer)'!$A$10,Tableau1[[#This Row],[Nuit
LU/MA]],"")</f>
        <v/>
      </c>
      <c r="AF579" s="78" t="str">
        <f>IF(Tableau1[[#This Row],[Type de réponse]]='Paramètre (masquer)'!$A$10,Tableau1[[#This Row],[Nuit
MA/ME]],"")</f>
        <v/>
      </c>
      <c r="AG579" s="78" t="str">
        <f>IF(Tableau1[[#This Row],[Type de réponse]]='Paramètre (masquer)'!$A$10,Tableau1[[#This Row],[Nuit
ME/JE]],"")</f>
        <v/>
      </c>
      <c r="AH579" s="78" t="str">
        <f>IF(Tableau1[[#This Row],[Type de réponse]]='Paramètre (masquer)'!$A$10,Tableau1[[#This Row],[Nuit JE/VE]],"")</f>
        <v/>
      </c>
      <c r="AI579" s="78" t="str">
        <f>IF(Tableau1[[#This Row],[Type de réponse]]='Paramètre (masquer)'!$A$10,Tableau1[[#This Row],[Nuit
VE/SA]],"")</f>
        <v/>
      </c>
      <c r="AJ579" s="78" t="str">
        <f>IF(Tableau1[[#This Row],[Type de réponse]]='Paramètre (masquer)'!$A$10,Tableau1[[#This Row],[Nuit
SA/DI]],"")</f>
        <v/>
      </c>
      <c r="AK579" s="78" t="str">
        <f>IF(Tableau1[[#This Row],[Type de réponse]]='Paramètre (masquer)'!$A$10,Tableau1[[#This Row],[Nuit
DI/LU]],"")</f>
        <v/>
      </c>
      <c r="AL579" s="76" t="str">
        <f>IF(Tableau1[[#This Row],[Nuit
LU /MA]]="Oui",0,IF(Tableau1[[#This Row],[Nuit
LU /MA]]="Non",1,""))</f>
        <v/>
      </c>
      <c r="AM579" s="76" t="str">
        <f>IF(Tableau1[[#This Row],[Nuit
MA/ ME]]="Oui",0,IF(Tableau1[[#This Row],[Nuit
MA/ ME]]="Non",1,""))</f>
        <v/>
      </c>
      <c r="AN579" s="76" t="str">
        <f>IF(Tableau1[[#This Row],[Nuit
ME/ JE]]="Oui",0,IF(Tableau1[[#This Row],[Nuit
ME/ JE]]="Non",1,""))</f>
        <v/>
      </c>
      <c r="AO579" s="76" t="str">
        <f>IF(Tableau1[[#This Row],[Nuit JE/ VE]]="Oui",0,IF(Tableau1[[#This Row],[Nuit JE/ VE]]="Non",1,""))</f>
        <v/>
      </c>
      <c r="AP579" s="76" t="str">
        <f>IF(Tableau1[[#This Row],[Nuit
VE/ SA]]="Oui",0,IF(Tableau1[[#This Row],[Nuit
VE/ SA]]="Non",1,""))</f>
        <v/>
      </c>
      <c r="AQ579" s="76" t="str">
        <f>IF(Tableau1[[#This Row],[Nuit
SA/ DI]]="Oui",0,IF(Tableau1[[#This Row],[Nuit
SA/ DI]]="Non",1,""))</f>
        <v/>
      </c>
      <c r="AR579" s="76" t="str">
        <f>IF(Tableau1[[#This Row],[Nuit
DI/ LU]]="Oui",0,IF(Tableau1[[#This Row],[Nuit
DI/ LU]]="Non",1,""))</f>
        <v/>
      </c>
      <c r="AS579" s="76" t="str">
        <f>IF(Tableau1[[#This Row],[Type de réponse]]='Paramètre (masquer)'!$A$10,Tableau1[[#This Row],[FE]],"")</f>
        <v/>
      </c>
      <c r="AT579" s="76" t="str">
        <f>_xlfn.CONCAT(Tableau1[[#This Row],[LUN]:[DIM]])</f>
        <v/>
      </c>
      <c r="AU579" s="79"/>
      <c r="AV5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9" s="76" t="e">
        <f>Tableau1[[#This Row],[Nbre de nuits sur la période]]*Tableau1[[#This Row],[Nombre de train accédant / nuit *]]</f>
        <v>#VALUE!</v>
      </c>
      <c r="AY579" s="76" t="e">
        <f>Tableau1[[#This Row],[Uo voies - nuit]]*((59*400/1000)+5)</f>
        <v>#VALUE!</v>
      </c>
    </row>
    <row r="580" spans="1:51" ht="15.75">
      <c r="A580" s="51">
        <f t="shared" si="26"/>
        <v>567</v>
      </c>
      <c r="B580" s="85"/>
      <c r="C580" s="52" t="str">
        <f>IFERROR(VLOOKUP(Tableau1[[#This Row],[Site *
Un fichier Excel par DT]],Tableau7[[#All],[Nom de la gare]:[EIC]],5,FALSE),"")</f>
        <v/>
      </c>
      <c r="D580" s="77"/>
      <c r="E580" s="74"/>
      <c r="F580" s="74"/>
      <c r="G580" s="76"/>
      <c r="H580" s="72" t="str">
        <f>IF(Tableau1[[#This Row],[Régime d''utilisation (Quotidien ? Oui ou Non)]]="Oui","Oui","Non")</f>
        <v>Non</v>
      </c>
      <c r="I580" s="72" t="str">
        <f>IF(Tableau1[[#This Row],[Régime d''utilisation (Quotidien ? Oui ou Non)]]="Oui","Oui","Non")</f>
        <v>Non</v>
      </c>
      <c r="J580" s="72" t="str">
        <f>IF(Tableau1[[#This Row],[Régime d''utilisation (Quotidien ? Oui ou Non)]]="Oui","Oui","Non")</f>
        <v>Non</v>
      </c>
      <c r="K580" s="72" t="str">
        <f>IF(Tableau1[[#This Row],[Régime d''utilisation (Quotidien ? Oui ou Non)]]="Oui","Oui","Non")</f>
        <v>Non</v>
      </c>
      <c r="L580" s="72" t="str">
        <f>IF(Tableau1[[#This Row],[Régime d''utilisation (Quotidien ? Oui ou Non)]]="Oui","Oui","Non")</f>
        <v>Non</v>
      </c>
      <c r="M580" s="72" t="str">
        <f>IF(Tableau1[[#This Row],[Régime d''utilisation (Quotidien ? Oui ou Non)]]="Oui","Oui","Non")</f>
        <v>Non</v>
      </c>
      <c r="N580" s="72" t="str">
        <f>IF(Tableau1[[#This Row],[Régime d''utilisation (Quotidien ? Oui ou Non)]]="Oui","Oui","Non")</f>
        <v>Non</v>
      </c>
      <c r="O580" s="72" t="str">
        <f>IF(Tableau1[[#This Row],[Régime d''utilisation (Quotidien ? Oui ou Non)]]="Oui","Oui","Non")</f>
        <v>Non</v>
      </c>
      <c r="P580" s="76"/>
      <c r="Q580" s="76"/>
      <c r="R580" s="76"/>
      <c r="S580" s="52" t="str">
        <f t="shared" si="24"/>
        <v>Compris entre 00h00 et 5h00</v>
      </c>
      <c r="T580" s="76"/>
      <c r="U580" s="53" t="str">
        <f t="shared" si="25"/>
        <v>Voyageur</v>
      </c>
      <c r="V580" s="76"/>
      <c r="W580" s="76"/>
      <c r="X580" s="76"/>
      <c r="Y580" s="76"/>
      <c r="Z580" s="76"/>
      <c r="AA580" s="76"/>
      <c r="AB580" s="53">
        <f>400</f>
        <v>400</v>
      </c>
      <c r="AC580" s="78" t="str">
        <f>IF(Tableau1[[#This Row],[Type de réponse]]='Paramètre (masquer)'!$A$10,Tableau1[[#This Row],[Période de début *]],"")</f>
        <v/>
      </c>
      <c r="AD580" s="78" t="str">
        <f>IF(Tableau1[[#This Row],[Type de réponse]]='Paramètre (masquer)'!$A$10,Tableau1[[#This Row],[Période de fin *]],"")</f>
        <v/>
      </c>
      <c r="AE580" s="78" t="str">
        <f>IF(Tableau1[[#This Row],[Type de réponse]]='Paramètre (masquer)'!$A$10,Tableau1[[#This Row],[Nuit
LU/MA]],"")</f>
        <v/>
      </c>
      <c r="AF580" s="78" t="str">
        <f>IF(Tableau1[[#This Row],[Type de réponse]]='Paramètre (masquer)'!$A$10,Tableau1[[#This Row],[Nuit
MA/ME]],"")</f>
        <v/>
      </c>
      <c r="AG580" s="78" t="str">
        <f>IF(Tableau1[[#This Row],[Type de réponse]]='Paramètre (masquer)'!$A$10,Tableau1[[#This Row],[Nuit
ME/JE]],"")</f>
        <v/>
      </c>
      <c r="AH580" s="78" t="str">
        <f>IF(Tableau1[[#This Row],[Type de réponse]]='Paramètre (masquer)'!$A$10,Tableau1[[#This Row],[Nuit JE/VE]],"")</f>
        <v/>
      </c>
      <c r="AI580" s="78" t="str">
        <f>IF(Tableau1[[#This Row],[Type de réponse]]='Paramètre (masquer)'!$A$10,Tableau1[[#This Row],[Nuit
VE/SA]],"")</f>
        <v/>
      </c>
      <c r="AJ580" s="78" t="str">
        <f>IF(Tableau1[[#This Row],[Type de réponse]]='Paramètre (masquer)'!$A$10,Tableau1[[#This Row],[Nuit
SA/DI]],"")</f>
        <v/>
      </c>
      <c r="AK580" s="78" t="str">
        <f>IF(Tableau1[[#This Row],[Type de réponse]]='Paramètre (masquer)'!$A$10,Tableau1[[#This Row],[Nuit
DI/LU]],"")</f>
        <v/>
      </c>
      <c r="AL580" s="76" t="str">
        <f>IF(Tableau1[[#This Row],[Nuit
LU /MA]]="Oui",0,IF(Tableau1[[#This Row],[Nuit
LU /MA]]="Non",1,""))</f>
        <v/>
      </c>
      <c r="AM580" s="76" t="str">
        <f>IF(Tableau1[[#This Row],[Nuit
MA/ ME]]="Oui",0,IF(Tableau1[[#This Row],[Nuit
MA/ ME]]="Non",1,""))</f>
        <v/>
      </c>
      <c r="AN580" s="76" t="str">
        <f>IF(Tableau1[[#This Row],[Nuit
ME/ JE]]="Oui",0,IF(Tableau1[[#This Row],[Nuit
ME/ JE]]="Non",1,""))</f>
        <v/>
      </c>
      <c r="AO580" s="76" t="str">
        <f>IF(Tableau1[[#This Row],[Nuit JE/ VE]]="Oui",0,IF(Tableau1[[#This Row],[Nuit JE/ VE]]="Non",1,""))</f>
        <v/>
      </c>
      <c r="AP580" s="76" t="str">
        <f>IF(Tableau1[[#This Row],[Nuit
VE/ SA]]="Oui",0,IF(Tableau1[[#This Row],[Nuit
VE/ SA]]="Non",1,""))</f>
        <v/>
      </c>
      <c r="AQ580" s="76" t="str">
        <f>IF(Tableau1[[#This Row],[Nuit
SA/ DI]]="Oui",0,IF(Tableau1[[#This Row],[Nuit
SA/ DI]]="Non",1,""))</f>
        <v/>
      </c>
      <c r="AR580" s="76" t="str">
        <f>IF(Tableau1[[#This Row],[Nuit
DI/ LU]]="Oui",0,IF(Tableau1[[#This Row],[Nuit
DI/ LU]]="Non",1,""))</f>
        <v/>
      </c>
      <c r="AS580" s="76" t="str">
        <f>IF(Tableau1[[#This Row],[Type de réponse]]='Paramètre (masquer)'!$A$10,Tableau1[[#This Row],[FE]],"")</f>
        <v/>
      </c>
      <c r="AT580" s="76" t="str">
        <f>_xlfn.CONCAT(Tableau1[[#This Row],[LUN]:[DIM]])</f>
        <v/>
      </c>
      <c r="AU580" s="79"/>
      <c r="AV5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0" s="76" t="e">
        <f>Tableau1[[#This Row],[Nbre de nuits sur la période]]*Tableau1[[#This Row],[Nombre de train accédant / nuit *]]</f>
        <v>#VALUE!</v>
      </c>
      <c r="AY580" s="76" t="e">
        <f>Tableau1[[#This Row],[Uo voies - nuit]]*((59*400/1000)+5)</f>
        <v>#VALUE!</v>
      </c>
    </row>
    <row r="581" spans="1:51" ht="15.75">
      <c r="A581" s="51">
        <f t="shared" si="26"/>
        <v>568</v>
      </c>
      <c r="B581" s="85"/>
      <c r="C581" s="52" t="str">
        <f>IFERROR(VLOOKUP(Tableau1[[#This Row],[Site *
Un fichier Excel par DT]],Tableau7[[#All],[Nom de la gare]:[EIC]],5,FALSE),"")</f>
        <v/>
      </c>
      <c r="D581" s="77"/>
      <c r="E581" s="74"/>
      <c r="F581" s="74"/>
      <c r="G581" s="76"/>
      <c r="H581" s="72" t="str">
        <f>IF(Tableau1[[#This Row],[Régime d''utilisation (Quotidien ? Oui ou Non)]]="Oui","Oui","Non")</f>
        <v>Non</v>
      </c>
      <c r="I581" s="72" t="str">
        <f>IF(Tableau1[[#This Row],[Régime d''utilisation (Quotidien ? Oui ou Non)]]="Oui","Oui","Non")</f>
        <v>Non</v>
      </c>
      <c r="J581" s="72" t="str">
        <f>IF(Tableau1[[#This Row],[Régime d''utilisation (Quotidien ? Oui ou Non)]]="Oui","Oui","Non")</f>
        <v>Non</v>
      </c>
      <c r="K581" s="72" t="str">
        <f>IF(Tableau1[[#This Row],[Régime d''utilisation (Quotidien ? Oui ou Non)]]="Oui","Oui","Non")</f>
        <v>Non</v>
      </c>
      <c r="L581" s="72" t="str">
        <f>IF(Tableau1[[#This Row],[Régime d''utilisation (Quotidien ? Oui ou Non)]]="Oui","Oui","Non")</f>
        <v>Non</v>
      </c>
      <c r="M581" s="72" t="str">
        <f>IF(Tableau1[[#This Row],[Régime d''utilisation (Quotidien ? Oui ou Non)]]="Oui","Oui","Non")</f>
        <v>Non</v>
      </c>
      <c r="N581" s="72" t="str">
        <f>IF(Tableau1[[#This Row],[Régime d''utilisation (Quotidien ? Oui ou Non)]]="Oui","Oui","Non")</f>
        <v>Non</v>
      </c>
      <c r="O581" s="72" t="str">
        <f>IF(Tableau1[[#This Row],[Régime d''utilisation (Quotidien ? Oui ou Non)]]="Oui","Oui","Non")</f>
        <v>Non</v>
      </c>
      <c r="P581" s="76"/>
      <c r="Q581" s="76"/>
      <c r="R581" s="76"/>
      <c r="S581" s="52" t="str">
        <f t="shared" si="24"/>
        <v>Compris entre 00h00 et 5h00</v>
      </c>
      <c r="T581" s="76"/>
      <c r="U581" s="53" t="str">
        <f t="shared" si="25"/>
        <v>Voyageur</v>
      </c>
      <c r="V581" s="76"/>
      <c r="W581" s="76"/>
      <c r="X581" s="76"/>
      <c r="Y581" s="76"/>
      <c r="Z581" s="76"/>
      <c r="AA581" s="76"/>
      <c r="AB581" s="53">
        <f>400</f>
        <v>400</v>
      </c>
      <c r="AC581" s="78" t="str">
        <f>IF(Tableau1[[#This Row],[Type de réponse]]='Paramètre (masquer)'!$A$10,Tableau1[[#This Row],[Période de début *]],"")</f>
        <v/>
      </c>
      <c r="AD581" s="78" t="str">
        <f>IF(Tableau1[[#This Row],[Type de réponse]]='Paramètre (masquer)'!$A$10,Tableau1[[#This Row],[Période de fin *]],"")</f>
        <v/>
      </c>
      <c r="AE581" s="78" t="str">
        <f>IF(Tableau1[[#This Row],[Type de réponse]]='Paramètre (masquer)'!$A$10,Tableau1[[#This Row],[Nuit
LU/MA]],"")</f>
        <v/>
      </c>
      <c r="AF581" s="78" t="str">
        <f>IF(Tableau1[[#This Row],[Type de réponse]]='Paramètre (masquer)'!$A$10,Tableau1[[#This Row],[Nuit
MA/ME]],"")</f>
        <v/>
      </c>
      <c r="AG581" s="78" t="str">
        <f>IF(Tableau1[[#This Row],[Type de réponse]]='Paramètre (masquer)'!$A$10,Tableau1[[#This Row],[Nuit
ME/JE]],"")</f>
        <v/>
      </c>
      <c r="AH581" s="78" t="str">
        <f>IF(Tableau1[[#This Row],[Type de réponse]]='Paramètre (masquer)'!$A$10,Tableau1[[#This Row],[Nuit JE/VE]],"")</f>
        <v/>
      </c>
      <c r="AI581" s="78" t="str">
        <f>IF(Tableau1[[#This Row],[Type de réponse]]='Paramètre (masquer)'!$A$10,Tableau1[[#This Row],[Nuit
VE/SA]],"")</f>
        <v/>
      </c>
      <c r="AJ581" s="78" t="str">
        <f>IF(Tableau1[[#This Row],[Type de réponse]]='Paramètre (masquer)'!$A$10,Tableau1[[#This Row],[Nuit
SA/DI]],"")</f>
        <v/>
      </c>
      <c r="AK581" s="78" t="str">
        <f>IF(Tableau1[[#This Row],[Type de réponse]]='Paramètre (masquer)'!$A$10,Tableau1[[#This Row],[Nuit
DI/LU]],"")</f>
        <v/>
      </c>
      <c r="AL581" s="76" t="str">
        <f>IF(Tableau1[[#This Row],[Nuit
LU /MA]]="Oui",0,IF(Tableau1[[#This Row],[Nuit
LU /MA]]="Non",1,""))</f>
        <v/>
      </c>
      <c r="AM581" s="76" t="str">
        <f>IF(Tableau1[[#This Row],[Nuit
MA/ ME]]="Oui",0,IF(Tableau1[[#This Row],[Nuit
MA/ ME]]="Non",1,""))</f>
        <v/>
      </c>
      <c r="AN581" s="76" t="str">
        <f>IF(Tableau1[[#This Row],[Nuit
ME/ JE]]="Oui",0,IF(Tableau1[[#This Row],[Nuit
ME/ JE]]="Non",1,""))</f>
        <v/>
      </c>
      <c r="AO581" s="76" t="str">
        <f>IF(Tableau1[[#This Row],[Nuit JE/ VE]]="Oui",0,IF(Tableau1[[#This Row],[Nuit JE/ VE]]="Non",1,""))</f>
        <v/>
      </c>
      <c r="AP581" s="76" t="str">
        <f>IF(Tableau1[[#This Row],[Nuit
VE/ SA]]="Oui",0,IF(Tableau1[[#This Row],[Nuit
VE/ SA]]="Non",1,""))</f>
        <v/>
      </c>
      <c r="AQ581" s="76" t="str">
        <f>IF(Tableau1[[#This Row],[Nuit
SA/ DI]]="Oui",0,IF(Tableau1[[#This Row],[Nuit
SA/ DI]]="Non",1,""))</f>
        <v/>
      </c>
      <c r="AR581" s="76" t="str">
        <f>IF(Tableau1[[#This Row],[Nuit
DI/ LU]]="Oui",0,IF(Tableau1[[#This Row],[Nuit
DI/ LU]]="Non",1,""))</f>
        <v/>
      </c>
      <c r="AS581" s="76" t="str">
        <f>IF(Tableau1[[#This Row],[Type de réponse]]='Paramètre (masquer)'!$A$10,Tableau1[[#This Row],[FE]],"")</f>
        <v/>
      </c>
      <c r="AT581" s="76" t="str">
        <f>_xlfn.CONCAT(Tableau1[[#This Row],[LUN]:[DIM]])</f>
        <v/>
      </c>
      <c r="AU581" s="79"/>
      <c r="AV5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1" s="76" t="e">
        <f>Tableau1[[#This Row],[Nbre de nuits sur la période]]*Tableau1[[#This Row],[Nombre de train accédant / nuit *]]</f>
        <v>#VALUE!</v>
      </c>
      <c r="AY581" s="76" t="e">
        <f>Tableau1[[#This Row],[Uo voies - nuit]]*((59*400/1000)+5)</f>
        <v>#VALUE!</v>
      </c>
    </row>
    <row r="582" spans="1:51" ht="15.75">
      <c r="A582" s="51">
        <f t="shared" si="26"/>
        <v>569</v>
      </c>
      <c r="B582" s="85"/>
      <c r="C582" s="52" t="str">
        <f>IFERROR(VLOOKUP(Tableau1[[#This Row],[Site *
Un fichier Excel par DT]],Tableau7[[#All],[Nom de la gare]:[EIC]],5,FALSE),"")</f>
        <v/>
      </c>
      <c r="D582" s="77"/>
      <c r="E582" s="74"/>
      <c r="F582" s="74"/>
      <c r="G582" s="76"/>
      <c r="H582" s="72" t="str">
        <f>IF(Tableau1[[#This Row],[Régime d''utilisation (Quotidien ? Oui ou Non)]]="Oui","Oui","Non")</f>
        <v>Non</v>
      </c>
      <c r="I582" s="72" t="str">
        <f>IF(Tableau1[[#This Row],[Régime d''utilisation (Quotidien ? Oui ou Non)]]="Oui","Oui","Non")</f>
        <v>Non</v>
      </c>
      <c r="J582" s="72" t="str">
        <f>IF(Tableau1[[#This Row],[Régime d''utilisation (Quotidien ? Oui ou Non)]]="Oui","Oui","Non")</f>
        <v>Non</v>
      </c>
      <c r="K582" s="72" t="str">
        <f>IF(Tableau1[[#This Row],[Régime d''utilisation (Quotidien ? Oui ou Non)]]="Oui","Oui","Non")</f>
        <v>Non</v>
      </c>
      <c r="L582" s="72" t="str">
        <f>IF(Tableau1[[#This Row],[Régime d''utilisation (Quotidien ? Oui ou Non)]]="Oui","Oui","Non")</f>
        <v>Non</v>
      </c>
      <c r="M582" s="72" t="str">
        <f>IF(Tableau1[[#This Row],[Régime d''utilisation (Quotidien ? Oui ou Non)]]="Oui","Oui","Non")</f>
        <v>Non</v>
      </c>
      <c r="N582" s="72" t="str">
        <f>IF(Tableau1[[#This Row],[Régime d''utilisation (Quotidien ? Oui ou Non)]]="Oui","Oui","Non")</f>
        <v>Non</v>
      </c>
      <c r="O582" s="72" t="str">
        <f>IF(Tableau1[[#This Row],[Régime d''utilisation (Quotidien ? Oui ou Non)]]="Oui","Oui","Non")</f>
        <v>Non</v>
      </c>
      <c r="P582" s="76"/>
      <c r="Q582" s="76"/>
      <c r="R582" s="76"/>
      <c r="S582" s="52" t="str">
        <f t="shared" si="24"/>
        <v>Compris entre 00h00 et 5h00</v>
      </c>
      <c r="T582" s="76"/>
      <c r="U582" s="53" t="str">
        <f t="shared" si="25"/>
        <v>Voyageur</v>
      </c>
      <c r="V582" s="76"/>
      <c r="W582" s="76"/>
      <c r="X582" s="76"/>
      <c r="Y582" s="76"/>
      <c r="Z582" s="76"/>
      <c r="AA582" s="76"/>
      <c r="AB582" s="53">
        <f>400</f>
        <v>400</v>
      </c>
      <c r="AC582" s="78" t="str">
        <f>IF(Tableau1[[#This Row],[Type de réponse]]='Paramètre (masquer)'!$A$10,Tableau1[[#This Row],[Période de début *]],"")</f>
        <v/>
      </c>
      <c r="AD582" s="78" t="str">
        <f>IF(Tableau1[[#This Row],[Type de réponse]]='Paramètre (masquer)'!$A$10,Tableau1[[#This Row],[Période de fin *]],"")</f>
        <v/>
      </c>
      <c r="AE582" s="78" t="str">
        <f>IF(Tableau1[[#This Row],[Type de réponse]]='Paramètre (masquer)'!$A$10,Tableau1[[#This Row],[Nuit
LU/MA]],"")</f>
        <v/>
      </c>
      <c r="AF582" s="78" t="str">
        <f>IF(Tableau1[[#This Row],[Type de réponse]]='Paramètre (masquer)'!$A$10,Tableau1[[#This Row],[Nuit
MA/ME]],"")</f>
        <v/>
      </c>
      <c r="AG582" s="78" t="str">
        <f>IF(Tableau1[[#This Row],[Type de réponse]]='Paramètre (masquer)'!$A$10,Tableau1[[#This Row],[Nuit
ME/JE]],"")</f>
        <v/>
      </c>
      <c r="AH582" s="78" t="str">
        <f>IF(Tableau1[[#This Row],[Type de réponse]]='Paramètre (masquer)'!$A$10,Tableau1[[#This Row],[Nuit JE/VE]],"")</f>
        <v/>
      </c>
      <c r="AI582" s="78" t="str">
        <f>IF(Tableau1[[#This Row],[Type de réponse]]='Paramètre (masquer)'!$A$10,Tableau1[[#This Row],[Nuit
VE/SA]],"")</f>
        <v/>
      </c>
      <c r="AJ582" s="78" t="str">
        <f>IF(Tableau1[[#This Row],[Type de réponse]]='Paramètre (masquer)'!$A$10,Tableau1[[#This Row],[Nuit
SA/DI]],"")</f>
        <v/>
      </c>
      <c r="AK582" s="78" t="str">
        <f>IF(Tableau1[[#This Row],[Type de réponse]]='Paramètre (masquer)'!$A$10,Tableau1[[#This Row],[Nuit
DI/LU]],"")</f>
        <v/>
      </c>
      <c r="AL582" s="76" t="str">
        <f>IF(Tableau1[[#This Row],[Nuit
LU /MA]]="Oui",0,IF(Tableau1[[#This Row],[Nuit
LU /MA]]="Non",1,""))</f>
        <v/>
      </c>
      <c r="AM582" s="76" t="str">
        <f>IF(Tableau1[[#This Row],[Nuit
MA/ ME]]="Oui",0,IF(Tableau1[[#This Row],[Nuit
MA/ ME]]="Non",1,""))</f>
        <v/>
      </c>
      <c r="AN582" s="76" t="str">
        <f>IF(Tableau1[[#This Row],[Nuit
ME/ JE]]="Oui",0,IF(Tableau1[[#This Row],[Nuit
ME/ JE]]="Non",1,""))</f>
        <v/>
      </c>
      <c r="AO582" s="76" t="str">
        <f>IF(Tableau1[[#This Row],[Nuit JE/ VE]]="Oui",0,IF(Tableau1[[#This Row],[Nuit JE/ VE]]="Non",1,""))</f>
        <v/>
      </c>
      <c r="AP582" s="76" t="str">
        <f>IF(Tableau1[[#This Row],[Nuit
VE/ SA]]="Oui",0,IF(Tableau1[[#This Row],[Nuit
VE/ SA]]="Non",1,""))</f>
        <v/>
      </c>
      <c r="AQ582" s="76" t="str">
        <f>IF(Tableau1[[#This Row],[Nuit
SA/ DI]]="Oui",0,IF(Tableau1[[#This Row],[Nuit
SA/ DI]]="Non",1,""))</f>
        <v/>
      </c>
      <c r="AR582" s="76" t="str">
        <f>IF(Tableau1[[#This Row],[Nuit
DI/ LU]]="Oui",0,IF(Tableau1[[#This Row],[Nuit
DI/ LU]]="Non",1,""))</f>
        <v/>
      </c>
      <c r="AS582" s="76" t="str">
        <f>IF(Tableau1[[#This Row],[Type de réponse]]='Paramètre (masquer)'!$A$10,Tableau1[[#This Row],[FE]],"")</f>
        <v/>
      </c>
      <c r="AT582" s="76" t="str">
        <f>_xlfn.CONCAT(Tableau1[[#This Row],[LUN]:[DIM]])</f>
        <v/>
      </c>
      <c r="AU582" s="79"/>
      <c r="AV5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2" s="76" t="e">
        <f>Tableau1[[#This Row],[Nbre de nuits sur la période]]*Tableau1[[#This Row],[Nombre de train accédant / nuit *]]</f>
        <v>#VALUE!</v>
      </c>
      <c r="AY582" s="76" t="e">
        <f>Tableau1[[#This Row],[Uo voies - nuit]]*((59*400/1000)+5)</f>
        <v>#VALUE!</v>
      </c>
    </row>
    <row r="583" spans="1:51" ht="15.75">
      <c r="A583" s="51">
        <f t="shared" si="26"/>
        <v>570</v>
      </c>
      <c r="B583" s="85"/>
      <c r="C583" s="52" t="str">
        <f>IFERROR(VLOOKUP(Tableau1[[#This Row],[Site *
Un fichier Excel par DT]],Tableau7[[#All],[Nom de la gare]:[EIC]],5,FALSE),"")</f>
        <v/>
      </c>
      <c r="D583" s="77"/>
      <c r="E583" s="74"/>
      <c r="F583" s="74"/>
      <c r="G583" s="76"/>
      <c r="H583" s="72" t="str">
        <f>IF(Tableau1[[#This Row],[Régime d''utilisation (Quotidien ? Oui ou Non)]]="Oui","Oui","Non")</f>
        <v>Non</v>
      </c>
      <c r="I583" s="72" t="str">
        <f>IF(Tableau1[[#This Row],[Régime d''utilisation (Quotidien ? Oui ou Non)]]="Oui","Oui","Non")</f>
        <v>Non</v>
      </c>
      <c r="J583" s="72" t="str">
        <f>IF(Tableau1[[#This Row],[Régime d''utilisation (Quotidien ? Oui ou Non)]]="Oui","Oui","Non")</f>
        <v>Non</v>
      </c>
      <c r="K583" s="72" t="str">
        <f>IF(Tableau1[[#This Row],[Régime d''utilisation (Quotidien ? Oui ou Non)]]="Oui","Oui","Non")</f>
        <v>Non</v>
      </c>
      <c r="L583" s="72" t="str">
        <f>IF(Tableau1[[#This Row],[Régime d''utilisation (Quotidien ? Oui ou Non)]]="Oui","Oui","Non")</f>
        <v>Non</v>
      </c>
      <c r="M583" s="72" t="str">
        <f>IF(Tableau1[[#This Row],[Régime d''utilisation (Quotidien ? Oui ou Non)]]="Oui","Oui","Non")</f>
        <v>Non</v>
      </c>
      <c r="N583" s="72" t="str">
        <f>IF(Tableau1[[#This Row],[Régime d''utilisation (Quotidien ? Oui ou Non)]]="Oui","Oui","Non")</f>
        <v>Non</v>
      </c>
      <c r="O583" s="72" t="str">
        <f>IF(Tableau1[[#This Row],[Régime d''utilisation (Quotidien ? Oui ou Non)]]="Oui","Oui","Non")</f>
        <v>Non</v>
      </c>
      <c r="P583" s="76"/>
      <c r="Q583" s="76"/>
      <c r="R583" s="76"/>
      <c r="S583" s="52" t="str">
        <f t="shared" si="24"/>
        <v>Compris entre 00h00 et 5h00</v>
      </c>
      <c r="T583" s="76"/>
      <c r="U583" s="53" t="str">
        <f t="shared" si="25"/>
        <v>Voyageur</v>
      </c>
      <c r="V583" s="76"/>
      <c r="W583" s="76"/>
      <c r="X583" s="76"/>
      <c r="Y583" s="76"/>
      <c r="Z583" s="76"/>
      <c r="AA583" s="76"/>
      <c r="AB583" s="53">
        <f>400</f>
        <v>400</v>
      </c>
      <c r="AC583" s="78" t="str">
        <f>IF(Tableau1[[#This Row],[Type de réponse]]='Paramètre (masquer)'!$A$10,Tableau1[[#This Row],[Période de début *]],"")</f>
        <v/>
      </c>
      <c r="AD583" s="78" t="str">
        <f>IF(Tableau1[[#This Row],[Type de réponse]]='Paramètre (masquer)'!$A$10,Tableau1[[#This Row],[Période de fin *]],"")</f>
        <v/>
      </c>
      <c r="AE583" s="78" t="str">
        <f>IF(Tableau1[[#This Row],[Type de réponse]]='Paramètre (masquer)'!$A$10,Tableau1[[#This Row],[Nuit
LU/MA]],"")</f>
        <v/>
      </c>
      <c r="AF583" s="78" t="str">
        <f>IF(Tableau1[[#This Row],[Type de réponse]]='Paramètre (masquer)'!$A$10,Tableau1[[#This Row],[Nuit
MA/ME]],"")</f>
        <v/>
      </c>
      <c r="AG583" s="78" t="str">
        <f>IF(Tableau1[[#This Row],[Type de réponse]]='Paramètre (masquer)'!$A$10,Tableau1[[#This Row],[Nuit
ME/JE]],"")</f>
        <v/>
      </c>
      <c r="AH583" s="78" t="str">
        <f>IF(Tableau1[[#This Row],[Type de réponse]]='Paramètre (masquer)'!$A$10,Tableau1[[#This Row],[Nuit JE/VE]],"")</f>
        <v/>
      </c>
      <c r="AI583" s="78" t="str">
        <f>IF(Tableau1[[#This Row],[Type de réponse]]='Paramètre (masquer)'!$A$10,Tableau1[[#This Row],[Nuit
VE/SA]],"")</f>
        <v/>
      </c>
      <c r="AJ583" s="78" t="str">
        <f>IF(Tableau1[[#This Row],[Type de réponse]]='Paramètre (masquer)'!$A$10,Tableau1[[#This Row],[Nuit
SA/DI]],"")</f>
        <v/>
      </c>
      <c r="AK583" s="78" t="str">
        <f>IF(Tableau1[[#This Row],[Type de réponse]]='Paramètre (masquer)'!$A$10,Tableau1[[#This Row],[Nuit
DI/LU]],"")</f>
        <v/>
      </c>
      <c r="AL583" s="76" t="str">
        <f>IF(Tableau1[[#This Row],[Nuit
LU /MA]]="Oui",0,IF(Tableau1[[#This Row],[Nuit
LU /MA]]="Non",1,""))</f>
        <v/>
      </c>
      <c r="AM583" s="76" t="str">
        <f>IF(Tableau1[[#This Row],[Nuit
MA/ ME]]="Oui",0,IF(Tableau1[[#This Row],[Nuit
MA/ ME]]="Non",1,""))</f>
        <v/>
      </c>
      <c r="AN583" s="76" t="str">
        <f>IF(Tableau1[[#This Row],[Nuit
ME/ JE]]="Oui",0,IF(Tableau1[[#This Row],[Nuit
ME/ JE]]="Non",1,""))</f>
        <v/>
      </c>
      <c r="AO583" s="76" t="str">
        <f>IF(Tableau1[[#This Row],[Nuit JE/ VE]]="Oui",0,IF(Tableau1[[#This Row],[Nuit JE/ VE]]="Non",1,""))</f>
        <v/>
      </c>
      <c r="AP583" s="76" t="str">
        <f>IF(Tableau1[[#This Row],[Nuit
VE/ SA]]="Oui",0,IF(Tableau1[[#This Row],[Nuit
VE/ SA]]="Non",1,""))</f>
        <v/>
      </c>
      <c r="AQ583" s="76" t="str">
        <f>IF(Tableau1[[#This Row],[Nuit
SA/ DI]]="Oui",0,IF(Tableau1[[#This Row],[Nuit
SA/ DI]]="Non",1,""))</f>
        <v/>
      </c>
      <c r="AR583" s="76" t="str">
        <f>IF(Tableau1[[#This Row],[Nuit
DI/ LU]]="Oui",0,IF(Tableau1[[#This Row],[Nuit
DI/ LU]]="Non",1,""))</f>
        <v/>
      </c>
      <c r="AS583" s="76" t="str">
        <f>IF(Tableau1[[#This Row],[Type de réponse]]='Paramètre (masquer)'!$A$10,Tableau1[[#This Row],[FE]],"")</f>
        <v/>
      </c>
      <c r="AT583" s="76" t="str">
        <f>_xlfn.CONCAT(Tableau1[[#This Row],[LUN]:[DIM]])</f>
        <v/>
      </c>
      <c r="AU583" s="79"/>
      <c r="AV5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3" s="76" t="e">
        <f>Tableau1[[#This Row],[Nbre de nuits sur la période]]*Tableau1[[#This Row],[Nombre de train accédant / nuit *]]</f>
        <v>#VALUE!</v>
      </c>
      <c r="AY583" s="76" t="e">
        <f>Tableau1[[#This Row],[Uo voies - nuit]]*((59*400/1000)+5)</f>
        <v>#VALUE!</v>
      </c>
    </row>
    <row r="584" spans="1:51" ht="15.75">
      <c r="A584" s="51">
        <f t="shared" si="26"/>
        <v>571</v>
      </c>
      <c r="B584" s="85"/>
      <c r="C584" s="52" t="str">
        <f>IFERROR(VLOOKUP(Tableau1[[#This Row],[Site *
Un fichier Excel par DT]],Tableau7[[#All],[Nom de la gare]:[EIC]],5,FALSE),"")</f>
        <v/>
      </c>
      <c r="D584" s="77"/>
      <c r="E584" s="74"/>
      <c r="F584" s="74"/>
      <c r="G584" s="76"/>
      <c r="H584" s="72" t="str">
        <f>IF(Tableau1[[#This Row],[Régime d''utilisation (Quotidien ? Oui ou Non)]]="Oui","Oui","Non")</f>
        <v>Non</v>
      </c>
      <c r="I584" s="72" t="str">
        <f>IF(Tableau1[[#This Row],[Régime d''utilisation (Quotidien ? Oui ou Non)]]="Oui","Oui","Non")</f>
        <v>Non</v>
      </c>
      <c r="J584" s="72" t="str">
        <f>IF(Tableau1[[#This Row],[Régime d''utilisation (Quotidien ? Oui ou Non)]]="Oui","Oui","Non")</f>
        <v>Non</v>
      </c>
      <c r="K584" s="72" t="str">
        <f>IF(Tableau1[[#This Row],[Régime d''utilisation (Quotidien ? Oui ou Non)]]="Oui","Oui","Non")</f>
        <v>Non</v>
      </c>
      <c r="L584" s="72" t="str">
        <f>IF(Tableau1[[#This Row],[Régime d''utilisation (Quotidien ? Oui ou Non)]]="Oui","Oui","Non")</f>
        <v>Non</v>
      </c>
      <c r="M584" s="72" t="str">
        <f>IF(Tableau1[[#This Row],[Régime d''utilisation (Quotidien ? Oui ou Non)]]="Oui","Oui","Non")</f>
        <v>Non</v>
      </c>
      <c r="N584" s="72" t="str">
        <f>IF(Tableau1[[#This Row],[Régime d''utilisation (Quotidien ? Oui ou Non)]]="Oui","Oui","Non")</f>
        <v>Non</v>
      </c>
      <c r="O584" s="72" t="str">
        <f>IF(Tableau1[[#This Row],[Régime d''utilisation (Quotidien ? Oui ou Non)]]="Oui","Oui","Non")</f>
        <v>Non</v>
      </c>
      <c r="P584" s="76"/>
      <c r="Q584" s="76"/>
      <c r="R584" s="76"/>
      <c r="S584" s="52" t="str">
        <f t="shared" si="24"/>
        <v>Compris entre 00h00 et 5h00</v>
      </c>
      <c r="T584" s="76"/>
      <c r="U584" s="53" t="str">
        <f t="shared" si="25"/>
        <v>Voyageur</v>
      </c>
      <c r="V584" s="76"/>
      <c r="W584" s="76"/>
      <c r="X584" s="76"/>
      <c r="Y584" s="76"/>
      <c r="Z584" s="76"/>
      <c r="AA584" s="76"/>
      <c r="AB584" s="53">
        <f>400</f>
        <v>400</v>
      </c>
      <c r="AC584" s="78" t="str">
        <f>IF(Tableau1[[#This Row],[Type de réponse]]='Paramètre (masquer)'!$A$10,Tableau1[[#This Row],[Période de début *]],"")</f>
        <v/>
      </c>
      <c r="AD584" s="78" t="str">
        <f>IF(Tableau1[[#This Row],[Type de réponse]]='Paramètre (masquer)'!$A$10,Tableau1[[#This Row],[Période de fin *]],"")</f>
        <v/>
      </c>
      <c r="AE584" s="78" t="str">
        <f>IF(Tableau1[[#This Row],[Type de réponse]]='Paramètre (masquer)'!$A$10,Tableau1[[#This Row],[Nuit
LU/MA]],"")</f>
        <v/>
      </c>
      <c r="AF584" s="78" t="str">
        <f>IF(Tableau1[[#This Row],[Type de réponse]]='Paramètre (masquer)'!$A$10,Tableau1[[#This Row],[Nuit
MA/ME]],"")</f>
        <v/>
      </c>
      <c r="AG584" s="78" t="str">
        <f>IF(Tableau1[[#This Row],[Type de réponse]]='Paramètre (masquer)'!$A$10,Tableau1[[#This Row],[Nuit
ME/JE]],"")</f>
        <v/>
      </c>
      <c r="AH584" s="78" t="str">
        <f>IF(Tableau1[[#This Row],[Type de réponse]]='Paramètre (masquer)'!$A$10,Tableau1[[#This Row],[Nuit JE/VE]],"")</f>
        <v/>
      </c>
      <c r="AI584" s="78" t="str">
        <f>IF(Tableau1[[#This Row],[Type de réponse]]='Paramètre (masquer)'!$A$10,Tableau1[[#This Row],[Nuit
VE/SA]],"")</f>
        <v/>
      </c>
      <c r="AJ584" s="78" t="str">
        <f>IF(Tableau1[[#This Row],[Type de réponse]]='Paramètre (masquer)'!$A$10,Tableau1[[#This Row],[Nuit
SA/DI]],"")</f>
        <v/>
      </c>
      <c r="AK584" s="78" t="str">
        <f>IF(Tableau1[[#This Row],[Type de réponse]]='Paramètre (masquer)'!$A$10,Tableau1[[#This Row],[Nuit
DI/LU]],"")</f>
        <v/>
      </c>
      <c r="AL584" s="76" t="str">
        <f>IF(Tableau1[[#This Row],[Nuit
LU /MA]]="Oui",0,IF(Tableau1[[#This Row],[Nuit
LU /MA]]="Non",1,""))</f>
        <v/>
      </c>
      <c r="AM584" s="76" t="str">
        <f>IF(Tableau1[[#This Row],[Nuit
MA/ ME]]="Oui",0,IF(Tableau1[[#This Row],[Nuit
MA/ ME]]="Non",1,""))</f>
        <v/>
      </c>
      <c r="AN584" s="76" t="str">
        <f>IF(Tableau1[[#This Row],[Nuit
ME/ JE]]="Oui",0,IF(Tableau1[[#This Row],[Nuit
ME/ JE]]="Non",1,""))</f>
        <v/>
      </c>
      <c r="AO584" s="76" t="str">
        <f>IF(Tableau1[[#This Row],[Nuit JE/ VE]]="Oui",0,IF(Tableau1[[#This Row],[Nuit JE/ VE]]="Non",1,""))</f>
        <v/>
      </c>
      <c r="AP584" s="76" t="str">
        <f>IF(Tableau1[[#This Row],[Nuit
VE/ SA]]="Oui",0,IF(Tableau1[[#This Row],[Nuit
VE/ SA]]="Non",1,""))</f>
        <v/>
      </c>
      <c r="AQ584" s="76" t="str">
        <f>IF(Tableau1[[#This Row],[Nuit
SA/ DI]]="Oui",0,IF(Tableau1[[#This Row],[Nuit
SA/ DI]]="Non",1,""))</f>
        <v/>
      </c>
      <c r="AR584" s="76" t="str">
        <f>IF(Tableau1[[#This Row],[Nuit
DI/ LU]]="Oui",0,IF(Tableau1[[#This Row],[Nuit
DI/ LU]]="Non",1,""))</f>
        <v/>
      </c>
      <c r="AS584" s="76" t="str">
        <f>IF(Tableau1[[#This Row],[Type de réponse]]='Paramètre (masquer)'!$A$10,Tableau1[[#This Row],[FE]],"")</f>
        <v/>
      </c>
      <c r="AT584" s="76" t="str">
        <f>_xlfn.CONCAT(Tableau1[[#This Row],[LUN]:[DIM]])</f>
        <v/>
      </c>
      <c r="AU584" s="79"/>
      <c r="AV5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4" s="76" t="e">
        <f>Tableau1[[#This Row],[Nbre de nuits sur la période]]*Tableau1[[#This Row],[Nombre de train accédant / nuit *]]</f>
        <v>#VALUE!</v>
      </c>
      <c r="AY584" s="76" t="e">
        <f>Tableau1[[#This Row],[Uo voies - nuit]]*((59*400/1000)+5)</f>
        <v>#VALUE!</v>
      </c>
    </row>
    <row r="585" spans="1:51" ht="15.75">
      <c r="A585" s="51">
        <f t="shared" si="26"/>
        <v>572</v>
      </c>
      <c r="B585" s="85"/>
      <c r="C585" s="52" t="str">
        <f>IFERROR(VLOOKUP(Tableau1[[#This Row],[Site *
Un fichier Excel par DT]],Tableau7[[#All],[Nom de la gare]:[EIC]],5,FALSE),"")</f>
        <v/>
      </c>
      <c r="D585" s="77"/>
      <c r="E585" s="74"/>
      <c r="F585" s="74"/>
      <c r="G585" s="76"/>
      <c r="H585" s="72" t="str">
        <f>IF(Tableau1[[#This Row],[Régime d''utilisation (Quotidien ? Oui ou Non)]]="Oui","Oui","Non")</f>
        <v>Non</v>
      </c>
      <c r="I585" s="72" t="str">
        <f>IF(Tableau1[[#This Row],[Régime d''utilisation (Quotidien ? Oui ou Non)]]="Oui","Oui","Non")</f>
        <v>Non</v>
      </c>
      <c r="J585" s="72" t="str">
        <f>IF(Tableau1[[#This Row],[Régime d''utilisation (Quotidien ? Oui ou Non)]]="Oui","Oui","Non")</f>
        <v>Non</v>
      </c>
      <c r="K585" s="72" t="str">
        <f>IF(Tableau1[[#This Row],[Régime d''utilisation (Quotidien ? Oui ou Non)]]="Oui","Oui","Non")</f>
        <v>Non</v>
      </c>
      <c r="L585" s="72" t="str">
        <f>IF(Tableau1[[#This Row],[Régime d''utilisation (Quotidien ? Oui ou Non)]]="Oui","Oui","Non")</f>
        <v>Non</v>
      </c>
      <c r="M585" s="72" t="str">
        <f>IF(Tableau1[[#This Row],[Régime d''utilisation (Quotidien ? Oui ou Non)]]="Oui","Oui","Non")</f>
        <v>Non</v>
      </c>
      <c r="N585" s="72" t="str">
        <f>IF(Tableau1[[#This Row],[Régime d''utilisation (Quotidien ? Oui ou Non)]]="Oui","Oui","Non")</f>
        <v>Non</v>
      </c>
      <c r="O585" s="72" t="str">
        <f>IF(Tableau1[[#This Row],[Régime d''utilisation (Quotidien ? Oui ou Non)]]="Oui","Oui","Non")</f>
        <v>Non</v>
      </c>
      <c r="P585" s="76"/>
      <c r="Q585" s="76"/>
      <c r="R585" s="76"/>
      <c r="S585" s="52" t="str">
        <f t="shared" si="24"/>
        <v>Compris entre 00h00 et 5h00</v>
      </c>
      <c r="T585" s="76"/>
      <c r="U585" s="53" t="str">
        <f t="shared" si="25"/>
        <v>Voyageur</v>
      </c>
      <c r="V585" s="76"/>
      <c r="W585" s="76"/>
      <c r="X585" s="76"/>
      <c r="Y585" s="76"/>
      <c r="Z585" s="76"/>
      <c r="AA585" s="76"/>
      <c r="AB585" s="53">
        <f>400</f>
        <v>400</v>
      </c>
      <c r="AC585" s="78" t="str">
        <f>IF(Tableau1[[#This Row],[Type de réponse]]='Paramètre (masquer)'!$A$10,Tableau1[[#This Row],[Période de début *]],"")</f>
        <v/>
      </c>
      <c r="AD585" s="78" t="str">
        <f>IF(Tableau1[[#This Row],[Type de réponse]]='Paramètre (masquer)'!$A$10,Tableau1[[#This Row],[Période de fin *]],"")</f>
        <v/>
      </c>
      <c r="AE585" s="78" t="str">
        <f>IF(Tableau1[[#This Row],[Type de réponse]]='Paramètre (masquer)'!$A$10,Tableau1[[#This Row],[Nuit
LU/MA]],"")</f>
        <v/>
      </c>
      <c r="AF585" s="78" t="str">
        <f>IF(Tableau1[[#This Row],[Type de réponse]]='Paramètre (masquer)'!$A$10,Tableau1[[#This Row],[Nuit
MA/ME]],"")</f>
        <v/>
      </c>
      <c r="AG585" s="78" t="str">
        <f>IF(Tableau1[[#This Row],[Type de réponse]]='Paramètre (masquer)'!$A$10,Tableau1[[#This Row],[Nuit
ME/JE]],"")</f>
        <v/>
      </c>
      <c r="AH585" s="78" t="str">
        <f>IF(Tableau1[[#This Row],[Type de réponse]]='Paramètre (masquer)'!$A$10,Tableau1[[#This Row],[Nuit JE/VE]],"")</f>
        <v/>
      </c>
      <c r="AI585" s="78" t="str">
        <f>IF(Tableau1[[#This Row],[Type de réponse]]='Paramètre (masquer)'!$A$10,Tableau1[[#This Row],[Nuit
VE/SA]],"")</f>
        <v/>
      </c>
      <c r="AJ585" s="78" t="str">
        <f>IF(Tableau1[[#This Row],[Type de réponse]]='Paramètre (masquer)'!$A$10,Tableau1[[#This Row],[Nuit
SA/DI]],"")</f>
        <v/>
      </c>
      <c r="AK585" s="78" t="str">
        <f>IF(Tableau1[[#This Row],[Type de réponse]]='Paramètre (masquer)'!$A$10,Tableau1[[#This Row],[Nuit
DI/LU]],"")</f>
        <v/>
      </c>
      <c r="AL585" s="76" t="str">
        <f>IF(Tableau1[[#This Row],[Nuit
LU /MA]]="Oui",0,IF(Tableau1[[#This Row],[Nuit
LU /MA]]="Non",1,""))</f>
        <v/>
      </c>
      <c r="AM585" s="76" t="str">
        <f>IF(Tableau1[[#This Row],[Nuit
MA/ ME]]="Oui",0,IF(Tableau1[[#This Row],[Nuit
MA/ ME]]="Non",1,""))</f>
        <v/>
      </c>
      <c r="AN585" s="76" t="str">
        <f>IF(Tableau1[[#This Row],[Nuit
ME/ JE]]="Oui",0,IF(Tableau1[[#This Row],[Nuit
ME/ JE]]="Non",1,""))</f>
        <v/>
      </c>
      <c r="AO585" s="76" t="str">
        <f>IF(Tableau1[[#This Row],[Nuit JE/ VE]]="Oui",0,IF(Tableau1[[#This Row],[Nuit JE/ VE]]="Non",1,""))</f>
        <v/>
      </c>
      <c r="AP585" s="76" t="str">
        <f>IF(Tableau1[[#This Row],[Nuit
VE/ SA]]="Oui",0,IF(Tableau1[[#This Row],[Nuit
VE/ SA]]="Non",1,""))</f>
        <v/>
      </c>
      <c r="AQ585" s="76" t="str">
        <f>IF(Tableau1[[#This Row],[Nuit
SA/ DI]]="Oui",0,IF(Tableau1[[#This Row],[Nuit
SA/ DI]]="Non",1,""))</f>
        <v/>
      </c>
      <c r="AR585" s="76" t="str">
        <f>IF(Tableau1[[#This Row],[Nuit
DI/ LU]]="Oui",0,IF(Tableau1[[#This Row],[Nuit
DI/ LU]]="Non",1,""))</f>
        <v/>
      </c>
      <c r="AS585" s="76" t="str">
        <f>IF(Tableau1[[#This Row],[Type de réponse]]='Paramètre (masquer)'!$A$10,Tableau1[[#This Row],[FE]],"")</f>
        <v/>
      </c>
      <c r="AT585" s="76" t="str">
        <f>_xlfn.CONCAT(Tableau1[[#This Row],[LUN]:[DIM]])</f>
        <v/>
      </c>
      <c r="AU585" s="79"/>
      <c r="AV5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5" s="76" t="e">
        <f>Tableau1[[#This Row],[Nbre de nuits sur la période]]*Tableau1[[#This Row],[Nombre de train accédant / nuit *]]</f>
        <v>#VALUE!</v>
      </c>
      <c r="AY585" s="76" t="e">
        <f>Tableau1[[#This Row],[Uo voies - nuit]]*((59*400/1000)+5)</f>
        <v>#VALUE!</v>
      </c>
    </row>
    <row r="586" spans="1:51" ht="15.75">
      <c r="A586" s="51">
        <f t="shared" si="26"/>
        <v>573</v>
      </c>
      <c r="B586" s="85"/>
      <c r="C586" s="52" t="str">
        <f>IFERROR(VLOOKUP(Tableau1[[#This Row],[Site *
Un fichier Excel par DT]],Tableau7[[#All],[Nom de la gare]:[EIC]],5,FALSE),"")</f>
        <v/>
      </c>
      <c r="D586" s="77"/>
      <c r="E586" s="74"/>
      <c r="F586" s="74"/>
      <c r="G586" s="76"/>
      <c r="H586" s="72" t="str">
        <f>IF(Tableau1[[#This Row],[Régime d''utilisation (Quotidien ? Oui ou Non)]]="Oui","Oui","Non")</f>
        <v>Non</v>
      </c>
      <c r="I586" s="72" t="str">
        <f>IF(Tableau1[[#This Row],[Régime d''utilisation (Quotidien ? Oui ou Non)]]="Oui","Oui","Non")</f>
        <v>Non</v>
      </c>
      <c r="J586" s="72" t="str">
        <f>IF(Tableau1[[#This Row],[Régime d''utilisation (Quotidien ? Oui ou Non)]]="Oui","Oui","Non")</f>
        <v>Non</v>
      </c>
      <c r="K586" s="72" t="str">
        <f>IF(Tableau1[[#This Row],[Régime d''utilisation (Quotidien ? Oui ou Non)]]="Oui","Oui","Non")</f>
        <v>Non</v>
      </c>
      <c r="L586" s="72" t="str">
        <f>IF(Tableau1[[#This Row],[Régime d''utilisation (Quotidien ? Oui ou Non)]]="Oui","Oui","Non")</f>
        <v>Non</v>
      </c>
      <c r="M586" s="72" t="str">
        <f>IF(Tableau1[[#This Row],[Régime d''utilisation (Quotidien ? Oui ou Non)]]="Oui","Oui","Non")</f>
        <v>Non</v>
      </c>
      <c r="N586" s="72" t="str">
        <f>IF(Tableau1[[#This Row],[Régime d''utilisation (Quotidien ? Oui ou Non)]]="Oui","Oui","Non")</f>
        <v>Non</v>
      </c>
      <c r="O586" s="72" t="str">
        <f>IF(Tableau1[[#This Row],[Régime d''utilisation (Quotidien ? Oui ou Non)]]="Oui","Oui","Non")</f>
        <v>Non</v>
      </c>
      <c r="P586" s="76"/>
      <c r="Q586" s="76"/>
      <c r="R586" s="76"/>
      <c r="S586" s="52" t="str">
        <f t="shared" si="24"/>
        <v>Compris entre 00h00 et 5h00</v>
      </c>
      <c r="T586" s="76"/>
      <c r="U586" s="53" t="str">
        <f t="shared" si="25"/>
        <v>Voyageur</v>
      </c>
      <c r="V586" s="76"/>
      <c r="W586" s="76"/>
      <c r="X586" s="76"/>
      <c r="Y586" s="76"/>
      <c r="Z586" s="76"/>
      <c r="AA586" s="76"/>
      <c r="AB586" s="53">
        <f>400</f>
        <v>400</v>
      </c>
      <c r="AC586" s="78" t="str">
        <f>IF(Tableau1[[#This Row],[Type de réponse]]='Paramètre (masquer)'!$A$10,Tableau1[[#This Row],[Période de début *]],"")</f>
        <v/>
      </c>
      <c r="AD586" s="78" t="str">
        <f>IF(Tableau1[[#This Row],[Type de réponse]]='Paramètre (masquer)'!$A$10,Tableau1[[#This Row],[Période de fin *]],"")</f>
        <v/>
      </c>
      <c r="AE586" s="78" t="str">
        <f>IF(Tableau1[[#This Row],[Type de réponse]]='Paramètre (masquer)'!$A$10,Tableau1[[#This Row],[Nuit
LU/MA]],"")</f>
        <v/>
      </c>
      <c r="AF586" s="78" t="str">
        <f>IF(Tableau1[[#This Row],[Type de réponse]]='Paramètre (masquer)'!$A$10,Tableau1[[#This Row],[Nuit
MA/ME]],"")</f>
        <v/>
      </c>
      <c r="AG586" s="78" t="str">
        <f>IF(Tableau1[[#This Row],[Type de réponse]]='Paramètre (masquer)'!$A$10,Tableau1[[#This Row],[Nuit
ME/JE]],"")</f>
        <v/>
      </c>
      <c r="AH586" s="78" t="str">
        <f>IF(Tableau1[[#This Row],[Type de réponse]]='Paramètre (masquer)'!$A$10,Tableau1[[#This Row],[Nuit JE/VE]],"")</f>
        <v/>
      </c>
      <c r="AI586" s="78" t="str">
        <f>IF(Tableau1[[#This Row],[Type de réponse]]='Paramètre (masquer)'!$A$10,Tableau1[[#This Row],[Nuit
VE/SA]],"")</f>
        <v/>
      </c>
      <c r="AJ586" s="78" t="str">
        <f>IF(Tableau1[[#This Row],[Type de réponse]]='Paramètre (masquer)'!$A$10,Tableau1[[#This Row],[Nuit
SA/DI]],"")</f>
        <v/>
      </c>
      <c r="AK586" s="78" t="str">
        <f>IF(Tableau1[[#This Row],[Type de réponse]]='Paramètre (masquer)'!$A$10,Tableau1[[#This Row],[Nuit
DI/LU]],"")</f>
        <v/>
      </c>
      <c r="AL586" s="76" t="str">
        <f>IF(Tableau1[[#This Row],[Nuit
LU /MA]]="Oui",0,IF(Tableau1[[#This Row],[Nuit
LU /MA]]="Non",1,""))</f>
        <v/>
      </c>
      <c r="AM586" s="76" t="str">
        <f>IF(Tableau1[[#This Row],[Nuit
MA/ ME]]="Oui",0,IF(Tableau1[[#This Row],[Nuit
MA/ ME]]="Non",1,""))</f>
        <v/>
      </c>
      <c r="AN586" s="76" t="str">
        <f>IF(Tableau1[[#This Row],[Nuit
ME/ JE]]="Oui",0,IF(Tableau1[[#This Row],[Nuit
ME/ JE]]="Non",1,""))</f>
        <v/>
      </c>
      <c r="AO586" s="76" t="str">
        <f>IF(Tableau1[[#This Row],[Nuit JE/ VE]]="Oui",0,IF(Tableau1[[#This Row],[Nuit JE/ VE]]="Non",1,""))</f>
        <v/>
      </c>
      <c r="AP586" s="76" t="str">
        <f>IF(Tableau1[[#This Row],[Nuit
VE/ SA]]="Oui",0,IF(Tableau1[[#This Row],[Nuit
VE/ SA]]="Non",1,""))</f>
        <v/>
      </c>
      <c r="AQ586" s="76" t="str">
        <f>IF(Tableau1[[#This Row],[Nuit
SA/ DI]]="Oui",0,IF(Tableau1[[#This Row],[Nuit
SA/ DI]]="Non",1,""))</f>
        <v/>
      </c>
      <c r="AR586" s="76" t="str">
        <f>IF(Tableau1[[#This Row],[Nuit
DI/ LU]]="Oui",0,IF(Tableau1[[#This Row],[Nuit
DI/ LU]]="Non",1,""))</f>
        <v/>
      </c>
      <c r="AS586" s="76" t="str">
        <f>IF(Tableau1[[#This Row],[Type de réponse]]='Paramètre (masquer)'!$A$10,Tableau1[[#This Row],[FE]],"")</f>
        <v/>
      </c>
      <c r="AT586" s="76" t="str">
        <f>_xlfn.CONCAT(Tableau1[[#This Row],[LUN]:[DIM]])</f>
        <v/>
      </c>
      <c r="AU586" s="79"/>
      <c r="AV5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6" s="76" t="e">
        <f>Tableau1[[#This Row],[Nbre de nuits sur la période]]*Tableau1[[#This Row],[Nombre de train accédant / nuit *]]</f>
        <v>#VALUE!</v>
      </c>
      <c r="AY586" s="76" t="e">
        <f>Tableau1[[#This Row],[Uo voies - nuit]]*((59*400/1000)+5)</f>
        <v>#VALUE!</v>
      </c>
    </row>
    <row r="587" spans="1:51" ht="15.75">
      <c r="A587" s="51">
        <f t="shared" si="26"/>
        <v>574</v>
      </c>
      <c r="B587" s="85"/>
      <c r="C587" s="52" t="str">
        <f>IFERROR(VLOOKUP(Tableau1[[#This Row],[Site *
Un fichier Excel par DT]],Tableau7[[#All],[Nom de la gare]:[EIC]],5,FALSE),"")</f>
        <v/>
      </c>
      <c r="D587" s="77"/>
      <c r="E587" s="74"/>
      <c r="F587" s="74"/>
      <c r="G587" s="76"/>
      <c r="H587" s="72" t="str">
        <f>IF(Tableau1[[#This Row],[Régime d''utilisation (Quotidien ? Oui ou Non)]]="Oui","Oui","Non")</f>
        <v>Non</v>
      </c>
      <c r="I587" s="72" t="str">
        <f>IF(Tableau1[[#This Row],[Régime d''utilisation (Quotidien ? Oui ou Non)]]="Oui","Oui","Non")</f>
        <v>Non</v>
      </c>
      <c r="J587" s="72" t="str">
        <f>IF(Tableau1[[#This Row],[Régime d''utilisation (Quotidien ? Oui ou Non)]]="Oui","Oui","Non")</f>
        <v>Non</v>
      </c>
      <c r="K587" s="72" t="str">
        <f>IF(Tableau1[[#This Row],[Régime d''utilisation (Quotidien ? Oui ou Non)]]="Oui","Oui","Non")</f>
        <v>Non</v>
      </c>
      <c r="L587" s="72" t="str">
        <f>IF(Tableau1[[#This Row],[Régime d''utilisation (Quotidien ? Oui ou Non)]]="Oui","Oui","Non")</f>
        <v>Non</v>
      </c>
      <c r="M587" s="72" t="str">
        <f>IF(Tableau1[[#This Row],[Régime d''utilisation (Quotidien ? Oui ou Non)]]="Oui","Oui","Non")</f>
        <v>Non</v>
      </c>
      <c r="N587" s="72" t="str">
        <f>IF(Tableau1[[#This Row],[Régime d''utilisation (Quotidien ? Oui ou Non)]]="Oui","Oui","Non")</f>
        <v>Non</v>
      </c>
      <c r="O587" s="72" t="str">
        <f>IF(Tableau1[[#This Row],[Régime d''utilisation (Quotidien ? Oui ou Non)]]="Oui","Oui","Non")</f>
        <v>Non</v>
      </c>
      <c r="P587" s="76"/>
      <c r="Q587" s="76"/>
      <c r="R587" s="76"/>
      <c r="S587" s="52" t="str">
        <f t="shared" si="24"/>
        <v>Compris entre 00h00 et 5h00</v>
      </c>
      <c r="T587" s="76"/>
      <c r="U587" s="53" t="str">
        <f t="shared" si="25"/>
        <v>Voyageur</v>
      </c>
      <c r="V587" s="76"/>
      <c r="W587" s="76"/>
      <c r="X587" s="76"/>
      <c r="Y587" s="76"/>
      <c r="Z587" s="76"/>
      <c r="AA587" s="76"/>
      <c r="AB587" s="53">
        <f>400</f>
        <v>400</v>
      </c>
      <c r="AC587" s="78" t="str">
        <f>IF(Tableau1[[#This Row],[Type de réponse]]='Paramètre (masquer)'!$A$10,Tableau1[[#This Row],[Période de début *]],"")</f>
        <v/>
      </c>
      <c r="AD587" s="78" t="str">
        <f>IF(Tableau1[[#This Row],[Type de réponse]]='Paramètre (masquer)'!$A$10,Tableau1[[#This Row],[Période de fin *]],"")</f>
        <v/>
      </c>
      <c r="AE587" s="78" t="str">
        <f>IF(Tableau1[[#This Row],[Type de réponse]]='Paramètre (masquer)'!$A$10,Tableau1[[#This Row],[Nuit
LU/MA]],"")</f>
        <v/>
      </c>
      <c r="AF587" s="78" t="str">
        <f>IF(Tableau1[[#This Row],[Type de réponse]]='Paramètre (masquer)'!$A$10,Tableau1[[#This Row],[Nuit
MA/ME]],"")</f>
        <v/>
      </c>
      <c r="AG587" s="78" t="str">
        <f>IF(Tableau1[[#This Row],[Type de réponse]]='Paramètre (masquer)'!$A$10,Tableau1[[#This Row],[Nuit
ME/JE]],"")</f>
        <v/>
      </c>
      <c r="AH587" s="78" t="str">
        <f>IF(Tableau1[[#This Row],[Type de réponse]]='Paramètre (masquer)'!$A$10,Tableau1[[#This Row],[Nuit JE/VE]],"")</f>
        <v/>
      </c>
      <c r="AI587" s="78" t="str">
        <f>IF(Tableau1[[#This Row],[Type de réponse]]='Paramètre (masquer)'!$A$10,Tableau1[[#This Row],[Nuit
VE/SA]],"")</f>
        <v/>
      </c>
      <c r="AJ587" s="78" t="str">
        <f>IF(Tableau1[[#This Row],[Type de réponse]]='Paramètre (masquer)'!$A$10,Tableau1[[#This Row],[Nuit
SA/DI]],"")</f>
        <v/>
      </c>
      <c r="AK587" s="78" t="str">
        <f>IF(Tableau1[[#This Row],[Type de réponse]]='Paramètre (masquer)'!$A$10,Tableau1[[#This Row],[Nuit
DI/LU]],"")</f>
        <v/>
      </c>
      <c r="AL587" s="76" t="str">
        <f>IF(Tableau1[[#This Row],[Nuit
LU /MA]]="Oui",0,IF(Tableau1[[#This Row],[Nuit
LU /MA]]="Non",1,""))</f>
        <v/>
      </c>
      <c r="AM587" s="76" t="str">
        <f>IF(Tableau1[[#This Row],[Nuit
MA/ ME]]="Oui",0,IF(Tableau1[[#This Row],[Nuit
MA/ ME]]="Non",1,""))</f>
        <v/>
      </c>
      <c r="AN587" s="76" t="str">
        <f>IF(Tableau1[[#This Row],[Nuit
ME/ JE]]="Oui",0,IF(Tableau1[[#This Row],[Nuit
ME/ JE]]="Non",1,""))</f>
        <v/>
      </c>
      <c r="AO587" s="76" t="str">
        <f>IF(Tableau1[[#This Row],[Nuit JE/ VE]]="Oui",0,IF(Tableau1[[#This Row],[Nuit JE/ VE]]="Non",1,""))</f>
        <v/>
      </c>
      <c r="AP587" s="76" t="str">
        <f>IF(Tableau1[[#This Row],[Nuit
VE/ SA]]="Oui",0,IF(Tableau1[[#This Row],[Nuit
VE/ SA]]="Non",1,""))</f>
        <v/>
      </c>
      <c r="AQ587" s="76" t="str">
        <f>IF(Tableau1[[#This Row],[Nuit
SA/ DI]]="Oui",0,IF(Tableau1[[#This Row],[Nuit
SA/ DI]]="Non",1,""))</f>
        <v/>
      </c>
      <c r="AR587" s="76" t="str">
        <f>IF(Tableau1[[#This Row],[Nuit
DI/ LU]]="Oui",0,IF(Tableau1[[#This Row],[Nuit
DI/ LU]]="Non",1,""))</f>
        <v/>
      </c>
      <c r="AS587" s="76" t="str">
        <f>IF(Tableau1[[#This Row],[Type de réponse]]='Paramètre (masquer)'!$A$10,Tableau1[[#This Row],[FE]],"")</f>
        <v/>
      </c>
      <c r="AT587" s="76" t="str">
        <f>_xlfn.CONCAT(Tableau1[[#This Row],[LUN]:[DIM]])</f>
        <v/>
      </c>
      <c r="AU587" s="79"/>
      <c r="AV5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7" s="76" t="e">
        <f>Tableau1[[#This Row],[Nbre de nuits sur la période]]*Tableau1[[#This Row],[Nombre de train accédant / nuit *]]</f>
        <v>#VALUE!</v>
      </c>
      <c r="AY587" s="76" t="e">
        <f>Tableau1[[#This Row],[Uo voies - nuit]]*((59*400/1000)+5)</f>
        <v>#VALUE!</v>
      </c>
    </row>
    <row r="588" spans="1:51" ht="15.75">
      <c r="A588" s="51">
        <f t="shared" si="26"/>
        <v>575</v>
      </c>
      <c r="B588" s="85"/>
      <c r="C588" s="52" t="str">
        <f>IFERROR(VLOOKUP(Tableau1[[#This Row],[Site *
Un fichier Excel par DT]],Tableau7[[#All],[Nom de la gare]:[EIC]],5,FALSE),"")</f>
        <v/>
      </c>
      <c r="D588" s="77"/>
      <c r="E588" s="74"/>
      <c r="F588" s="74"/>
      <c r="G588" s="76"/>
      <c r="H588" s="72" t="str">
        <f>IF(Tableau1[[#This Row],[Régime d''utilisation (Quotidien ? Oui ou Non)]]="Oui","Oui","Non")</f>
        <v>Non</v>
      </c>
      <c r="I588" s="72" t="str">
        <f>IF(Tableau1[[#This Row],[Régime d''utilisation (Quotidien ? Oui ou Non)]]="Oui","Oui","Non")</f>
        <v>Non</v>
      </c>
      <c r="J588" s="72" t="str">
        <f>IF(Tableau1[[#This Row],[Régime d''utilisation (Quotidien ? Oui ou Non)]]="Oui","Oui","Non")</f>
        <v>Non</v>
      </c>
      <c r="K588" s="72" t="str">
        <f>IF(Tableau1[[#This Row],[Régime d''utilisation (Quotidien ? Oui ou Non)]]="Oui","Oui","Non")</f>
        <v>Non</v>
      </c>
      <c r="L588" s="72" t="str">
        <f>IF(Tableau1[[#This Row],[Régime d''utilisation (Quotidien ? Oui ou Non)]]="Oui","Oui","Non")</f>
        <v>Non</v>
      </c>
      <c r="M588" s="72" t="str">
        <f>IF(Tableau1[[#This Row],[Régime d''utilisation (Quotidien ? Oui ou Non)]]="Oui","Oui","Non")</f>
        <v>Non</v>
      </c>
      <c r="N588" s="72" t="str">
        <f>IF(Tableau1[[#This Row],[Régime d''utilisation (Quotidien ? Oui ou Non)]]="Oui","Oui","Non")</f>
        <v>Non</v>
      </c>
      <c r="O588" s="72" t="str">
        <f>IF(Tableau1[[#This Row],[Régime d''utilisation (Quotidien ? Oui ou Non)]]="Oui","Oui","Non")</f>
        <v>Non</v>
      </c>
      <c r="P588" s="76"/>
      <c r="Q588" s="76"/>
      <c r="R588" s="76"/>
      <c r="S588" s="52" t="str">
        <f t="shared" si="24"/>
        <v>Compris entre 00h00 et 5h00</v>
      </c>
      <c r="T588" s="76"/>
      <c r="U588" s="53" t="str">
        <f t="shared" si="25"/>
        <v>Voyageur</v>
      </c>
      <c r="V588" s="76"/>
      <c r="W588" s="76"/>
      <c r="X588" s="76"/>
      <c r="Y588" s="76"/>
      <c r="Z588" s="76"/>
      <c r="AA588" s="76"/>
      <c r="AB588" s="53">
        <f>400</f>
        <v>400</v>
      </c>
      <c r="AC588" s="78" t="str">
        <f>IF(Tableau1[[#This Row],[Type de réponse]]='Paramètre (masquer)'!$A$10,Tableau1[[#This Row],[Période de début *]],"")</f>
        <v/>
      </c>
      <c r="AD588" s="78" t="str">
        <f>IF(Tableau1[[#This Row],[Type de réponse]]='Paramètre (masquer)'!$A$10,Tableau1[[#This Row],[Période de fin *]],"")</f>
        <v/>
      </c>
      <c r="AE588" s="78" t="str">
        <f>IF(Tableau1[[#This Row],[Type de réponse]]='Paramètre (masquer)'!$A$10,Tableau1[[#This Row],[Nuit
LU/MA]],"")</f>
        <v/>
      </c>
      <c r="AF588" s="78" t="str">
        <f>IF(Tableau1[[#This Row],[Type de réponse]]='Paramètre (masquer)'!$A$10,Tableau1[[#This Row],[Nuit
MA/ME]],"")</f>
        <v/>
      </c>
      <c r="AG588" s="78" t="str">
        <f>IF(Tableau1[[#This Row],[Type de réponse]]='Paramètre (masquer)'!$A$10,Tableau1[[#This Row],[Nuit
ME/JE]],"")</f>
        <v/>
      </c>
      <c r="AH588" s="78" t="str">
        <f>IF(Tableau1[[#This Row],[Type de réponse]]='Paramètre (masquer)'!$A$10,Tableau1[[#This Row],[Nuit JE/VE]],"")</f>
        <v/>
      </c>
      <c r="AI588" s="78" t="str">
        <f>IF(Tableau1[[#This Row],[Type de réponse]]='Paramètre (masquer)'!$A$10,Tableau1[[#This Row],[Nuit
VE/SA]],"")</f>
        <v/>
      </c>
      <c r="AJ588" s="78" t="str">
        <f>IF(Tableau1[[#This Row],[Type de réponse]]='Paramètre (masquer)'!$A$10,Tableau1[[#This Row],[Nuit
SA/DI]],"")</f>
        <v/>
      </c>
      <c r="AK588" s="78" t="str">
        <f>IF(Tableau1[[#This Row],[Type de réponse]]='Paramètre (masquer)'!$A$10,Tableau1[[#This Row],[Nuit
DI/LU]],"")</f>
        <v/>
      </c>
      <c r="AL588" s="76" t="str">
        <f>IF(Tableau1[[#This Row],[Nuit
LU /MA]]="Oui",0,IF(Tableau1[[#This Row],[Nuit
LU /MA]]="Non",1,""))</f>
        <v/>
      </c>
      <c r="AM588" s="76" t="str">
        <f>IF(Tableau1[[#This Row],[Nuit
MA/ ME]]="Oui",0,IF(Tableau1[[#This Row],[Nuit
MA/ ME]]="Non",1,""))</f>
        <v/>
      </c>
      <c r="AN588" s="76" t="str">
        <f>IF(Tableau1[[#This Row],[Nuit
ME/ JE]]="Oui",0,IF(Tableau1[[#This Row],[Nuit
ME/ JE]]="Non",1,""))</f>
        <v/>
      </c>
      <c r="AO588" s="76" t="str">
        <f>IF(Tableau1[[#This Row],[Nuit JE/ VE]]="Oui",0,IF(Tableau1[[#This Row],[Nuit JE/ VE]]="Non",1,""))</f>
        <v/>
      </c>
      <c r="AP588" s="76" t="str">
        <f>IF(Tableau1[[#This Row],[Nuit
VE/ SA]]="Oui",0,IF(Tableau1[[#This Row],[Nuit
VE/ SA]]="Non",1,""))</f>
        <v/>
      </c>
      <c r="AQ588" s="76" t="str">
        <f>IF(Tableau1[[#This Row],[Nuit
SA/ DI]]="Oui",0,IF(Tableau1[[#This Row],[Nuit
SA/ DI]]="Non",1,""))</f>
        <v/>
      </c>
      <c r="AR588" s="76" t="str">
        <f>IF(Tableau1[[#This Row],[Nuit
DI/ LU]]="Oui",0,IF(Tableau1[[#This Row],[Nuit
DI/ LU]]="Non",1,""))</f>
        <v/>
      </c>
      <c r="AS588" s="76" t="str">
        <f>IF(Tableau1[[#This Row],[Type de réponse]]='Paramètre (masquer)'!$A$10,Tableau1[[#This Row],[FE]],"")</f>
        <v/>
      </c>
      <c r="AT588" s="76" t="str">
        <f>_xlfn.CONCAT(Tableau1[[#This Row],[LUN]:[DIM]])</f>
        <v/>
      </c>
      <c r="AU588" s="79"/>
      <c r="AV5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8" s="76" t="e">
        <f>Tableau1[[#This Row],[Nbre de nuits sur la période]]*Tableau1[[#This Row],[Nombre de train accédant / nuit *]]</f>
        <v>#VALUE!</v>
      </c>
      <c r="AY588" s="76" t="e">
        <f>Tableau1[[#This Row],[Uo voies - nuit]]*((59*400/1000)+5)</f>
        <v>#VALUE!</v>
      </c>
    </row>
    <row r="589" spans="1:51" ht="15.75">
      <c r="A589" s="51">
        <f t="shared" si="26"/>
        <v>576</v>
      </c>
      <c r="B589" s="85"/>
      <c r="C589" s="52" t="str">
        <f>IFERROR(VLOOKUP(Tableau1[[#This Row],[Site *
Un fichier Excel par DT]],Tableau7[[#All],[Nom de la gare]:[EIC]],5,FALSE),"")</f>
        <v/>
      </c>
      <c r="D589" s="77"/>
      <c r="E589" s="74"/>
      <c r="F589" s="74"/>
      <c r="G589" s="76"/>
      <c r="H589" s="72" t="str">
        <f>IF(Tableau1[[#This Row],[Régime d''utilisation (Quotidien ? Oui ou Non)]]="Oui","Oui","Non")</f>
        <v>Non</v>
      </c>
      <c r="I589" s="72" t="str">
        <f>IF(Tableau1[[#This Row],[Régime d''utilisation (Quotidien ? Oui ou Non)]]="Oui","Oui","Non")</f>
        <v>Non</v>
      </c>
      <c r="J589" s="72" t="str">
        <f>IF(Tableau1[[#This Row],[Régime d''utilisation (Quotidien ? Oui ou Non)]]="Oui","Oui","Non")</f>
        <v>Non</v>
      </c>
      <c r="K589" s="72" t="str">
        <f>IF(Tableau1[[#This Row],[Régime d''utilisation (Quotidien ? Oui ou Non)]]="Oui","Oui","Non")</f>
        <v>Non</v>
      </c>
      <c r="L589" s="72" t="str">
        <f>IF(Tableau1[[#This Row],[Régime d''utilisation (Quotidien ? Oui ou Non)]]="Oui","Oui","Non")</f>
        <v>Non</v>
      </c>
      <c r="M589" s="72" t="str">
        <f>IF(Tableau1[[#This Row],[Régime d''utilisation (Quotidien ? Oui ou Non)]]="Oui","Oui","Non")</f>
        <v>Non</v>
      </c>
      <c r="N589" s="72" t="str">
        <f>IF(Tableau1[[#This Row],[Régime d''utilisation (Quotidien ? Oui ou Non)]]="Oui","Oui","Non")</f>
        <v>Non</v>
      </c>
      <c r="O589" s="72" t="str">
        <f>IF(Tableau1[[#This Row],[Régime d''utilisation (Quotidien ? Oui ou Non)]]="Oui","Oui","Non")</f>
        <v>Non</v>
      </c>
      <c r="P589" s="76"/>
      <c r="Q589" s="76"/>
      <c r="R589" s="76"/>
      <c r="S589" s="52" t="str">
        <f t="shared" si="24"/>
        <v>Compris entre 00h00 et 5h00</v>
      </c>
      <c r="T589" s="76"/>
      <c r="U589" s="53" t="str">
        <f t="shared" si="25"/>
        <v>Voyageur</v>
      </c>
      <c r="V589" s="76"/>
      <c r="W589" s="76"/>
      <c r="X589" s="76"/>
      <c r="Y589" s="76"/>
      <c r="Z589" s="76"/>
      <c r="AA589" s="76"/>
      <c r="AB589" s="53">
        <f>400</f>
        <v>400</v>
      </c>
      <c r="AC589" s="78" t="str">
        <f>IF(Tableau1[[#This Row],[Type de réponse]]='Paramètre (masquer)'!$A$10,Tableau1[[#This Row],[Période de début *]],"")</f>
        <v/>
      </c>
      <c r="AD589" s="78" t="str">
        <f>IF(Tableau1[[#This Row],[Type de réponse]]='Paramètre (masquer)'!$A$10,Tableau1[[#This Row],[Période de fin *]],"")</f>
        <v/>
      </c>
      <c r="AE589" s="78" t="str">
        <f>IF(Tableau1[[#This Row],[Type de réponse]]='Paramètre (masquer)'!$A$10,Tableau1[[#This Row],[Nuit
LU/MA]],"")</f>
        <v/>
      </c>
      <c r="AF589" s="78" t="str">
        <f>IF(Tableau1[[#This Row],[Type de réponse]]='Paramètre (masquer)'!$A$10,Tableau1[[#This Row],[Nuit
MA/ME]],"")</f>
        <v/>
      </c>
      <c r="AG589" s="78" t="str">
        <f>IF(Tableau1[[#This Row],[Type de réponse]]='Paramètre (masquer)'!$A$10,Tableau1[[#This Row],[Nuit
ME/JE]],"")</f>
        <v/>
      </c>
      <c r="AH589" s="78" t="str">
        <f>IF(Tableau1[[#This Row],[Type de réponse]]='Paramètre (masquer)'!$A$10,Tableau1[[#This Row],[Nuit JE/VE]],"")</f>
        <v/>
      </c>
      <c r="AI589" s="78" t="str">
        <f>IF(Tableau1[[#This Row],[Type de réponse]]='Paramètre (masquer)'!$A$10,Tableau1[[#This Row],[Nuit
VE/SA]],"")</f>
        <v/>
      </c>
      <c r="AJ589" s="78" t="str">
        <f>IF(Tableau1[[#This Row],[Type de réponse]]='Paramètre (masquer)'!$A$10,Tableau1[[#This Row],[Nuit
SA/DI]],"")</f>
        <v/>
      </c>
      <c r="AK589" s="78" t="str">
        <f>IF(Tableau1[[#This Row],[Type de réponse]]='Paramètre (masquer)'!$A$10,Tableau1[[#This Row],[Nuit
DI/LU]],"")</f>
        <v/>
      </c>
      <c r="AL589" s="76" t="str">
        <f>IF(Tableau1[[#This Row],[Nuit
LU /MA]]="Oui",0,IF(Tableau1[[#This Row],[Nuit
LU /MA]]="Non",1,""))</f>
        <v/>
      </c>
      <c r="AM589" s="76" t="str">
        <f>IF(Tableau1[[#This Row],[Nuit
MA/ ME]]="Oui",0,IF(Tableau1[[#This Row],[Nuit
MA/ ME]]="Non",1,""))</f>
        <v/>
      </c>
      <c r="AN589" s="76" t="str">
        <f>IF(Tableau1[[#This Row],[Nuit
ME/ JE]]="Oui",0,IF(Tableau1[[#This Row],[Nuit
ME/ JE]]="Non",1,""))</f>
        <v/>
      </c>
      <c r="AO589" s="76" t="str">
        <f>IF(Tableau1[[#This Row],[Nuit JE/ VE]]="Oui",0,IF(Tableau1[[#This Row],[Nuit JE/ VE]]="Non",1,""))</f>
        <v/>
      </c>
      <c r="AP589" s="76" t="str">
        <f>IF(Tableau1[[#This Row],[Nuit
VE/ SA]]="Oui",0,IF(Tableau1[[#This Row],[Nuit
VE/ SA]]="Non",1,""))</f>
        <v/>
      </c>
      <c r="AQ589" s="76" t="str">
        <f>IF(Tableau1[[#This Row],[Nuit
SA/ DI]]="Oui",0,IF(Tableau1[[#This Row],[Nuit
SA/ DI]]="Non",1,""))</f>
        <v/>
      </c>
      <c r="AR589" s="76" t="str">
        <f>IF(Tableau1[[#This Row],[Nuit
DI/ LU]]="Oui",0,IF(Tableau1[[#This Row],[Nuit
DI/ LU]]="Non",1,""))</f>
        <v/>
      </c>
      <c r="AS589" s="76" t="str">
        <f>IF(Tableau1[[#This Row],[Type de réponse]]='Paramètre (masquer)'!$A$10,Tableau1[[#This Row],[FE]],"")</f>
        <v/>
      </c>
      <c r="AT589" s="76" t="str">
        <f>_xlfn.CONCAT(Tableau1[[#This Row],[LUN]:[DIM]])</f>
        <v/>
      </c>
      <c r="AU589" s="79"/>
      <c r="AV5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9" s="76" t="e">
        <f>Tableau1[[#This Row],[Nbre de nuits sur la période]]*Tableau1[[#This Row],[Nombre de train accédant / nuit *]]</f>
        <v>#VALUE!</v>
      </c>
      <c r="AY589" s="76" t="e">
        <f>Tableau1[[#This Row],[Uo voies - nuit]]*((59*400/1000)+5)</f>
        <v>#VALUE!</v>
      </c>
    </row>
    <row r="590" spans="1:51" ht="15.75">
      <c r="A590" s="51">
        <f t="shared" si="26"/>
        <v>577</v>
      </c>
      <c r="B590" s="85"/>
      <c r="C590" s="52" t="str">
        <f>IFERROR(VLOOKUP(Tableau1[[#This Row],[Site *
Un fichier Excel par DT]],Tableau7[[#All],[Nom de la gare]:[EIC]],5,FALSE),"")</f>
        <v/>
      </c>
      <c r="D590" s="77"/>
      <c r="E590" s="74"/>
      <c r="F590" s="74"/>
      <c r="G590" s="76"/>
      <c r="H590" s="72" t="str">
        <f>IF(Tableau1[[#This Row],[Régime d''utilisation (Quotidien ? Oui ou Non)]]="Oui","Oui","Non")</f>
        <v>Non</v>
      </c>
      <c r="I590" s="72" t="str">
        <f>IF(Tableau1[[#This Row],[Régime d''utilisation (Quotidien ? Oui ou Non)]]="Oui","Oui","Non")</f>
        <v>Non</v>
      </c>
      <c r="J590" s="72" t="str">
        <f>IF(Tableau1[[#This Row],[Régime d''utilisation (Quotidien ? Oui ou Non)]]="Oui","Oui","Non")</f>
        <v>Non</v>
      </c>
      <c r="K590" s="72" t="str">
        <f>IF(Tableau1[[#This Row],[Régime d''utilisation (Quotidien ? Oui ou Non)]]="Oui","Oui","Non")</f>
        <v>Non</v>
      </c>
      <c r="L590" s="72" t="str">
        <f>IF(Tableau1[[#This Row],[Régime d''utilisation (Quotidien ? Oui ou Non)]]="Oui","Oui","Non")</f>
        <v>Non</v>
      </c>
      <c r="M590" s="72" t="str">
        <f>IF(Tableau1[[#This Row],[Régime d''utilisation (Quotidien ? Oui ou Non)]]="Oui","Oui","Non")</f>
        <v>Non</v>
      </c>
      <c r="N590" s="72" t="str">
        <f>IF(Tableau1[[#This Row],[Régime d''utilisation (Quotidien ? Oui ou Non)]]="Oui","Oui","Non")</f>
        <v>Non</v>
      </c>
      <c r="O590" s="72" t="str">
        <f>IF(Tableau1[[#This Row],[Régime d''utilisation (Quotidien ? Oui ou Non)]]="Oui","Oui","Non")</f>
        <v>Non</v>
      </c>
      <c r="P590" s="76"/>
      <c r="Q590" s="76"/>
      <c r="R590" s="76"/>
      <c r="S590" s="52" t="str">
        <f t="shared" ref="S590:S653" si="27">"Compris entre 00h00 et 5h00"</f>
        <v>Compris entre 00h00 et 5h00</v>
      </c>
      <c r="T590" s="76"/>
      <c r="U590" s="53" t="str">
        <f t="shared" ref="U590:U653" si="28">"Voyageur"</f>
        <v>Voyageur</v>
      </c>
      <c r="V590" s="76"/>
      <c r="W590" s="76"/>
      <c r="X590" s="76"/>
      <c r="Y590" s="76"/>
      <c r="Z590" s="76"/>
      <c r="AA590" s="76"/>
      <c r="AB590" s="53">
        <f>400</f>
        <v>400</v>
      </c>
      <c r="AC590" s="78" t="str">
        <f>IF(Tableau1[[#This Row],[Type de réponse]]='Paramètre (masquer)'!$A$10,Tableau1[[#This Row],[Période de début *]],"")</f>
        <v/>
      </c>
      <c r="AD590" s="78" t="str">
        <f>IF(Tableau1[[#This Row],[Type de réponse]]='Paramètre (masquer)'!$A$10,Tableau1[[#This Row],[Période de fin *]],"")</f>
        <v/>
      </c>
      <c r="AE590" s="78" t="str">
        <f>IF(Tableau1[[#This Row],[Type de réponse]]='Paramètre (masquer)'!$A$10,Tableau1[[#This Row],[Nuit
LU/MA]],"")</f>
        <v/>
      </c>
      <c r="AF590" s="78" t="str">
        <f>IF(Tableau1[[#This Row],[Type de réponse]]='Paramètre (masquer)'!$A$10,Tableau1[[#This Row],[Nuit
MA/ME]],"")</f>
        <v/>
      </c>
      <c r="AG590" s="78" t="str">
        <f>IF(Tableau1[[#This Row],[Type de réponse]]='Paramètre (masquer)'!$A$10,Tableau1[[#This Row],[Nuit
ME/JE]],"")</f>
        <v/>
      </c>
      <c r="AH590" s="78" t="str">
        <f>IF(Tableau1[[#This Row],[Type de réponse]]='Paramètre (masquer)'!$A$10,Tableau1[[#This Row],[Nuit JE/VE]],"")</f>
        <v/>
      </c>
      <c r="AI590" s="78" t="str">
        <f>IF(Tableau1[[#This Row],[Type de réponse]]='Paramètre (masquer)'!$A$10,Tableau1[[#This Row],[Nuit
VE/SA]],"")</f>
        <v/>
      </c>
      <c r="AJ590" s="78" t="str">
        <f>IF(Tableau1[[#This Row],[Type de réponse]]='Paramètre (masquer)'!$A$10,Tableau1[[#This Row],[Nuit
SA/DI]],"")</f>
        <v/>
      </c>
      <c r="AK590" s="78" t="str">
        <f>IF(Tableau1[[#This Row],[Type de réponse]]='Paramètre (masquer)'!$A$10,Tableau1[[#This Row],[Nuit
DI/LU]],"")</f>
        <v/>
      </c>
      <c r="AL590" s="76" t="str">
        <f>IF(Tableau1[[#This Row],[Nuit
LU /MA]]="Oui",0,IF(Tableau1[[#This Row],[Nuit
LU /MA]]="Non",1,""))</f>
        <v/>
      </c>
      <c r="AM590" s="76" t="str">
        <f>IF(Tableau1[[#This Row],[Nuit
MA/ ME]]="Oui",0,IF(Tableau1[[#This Row],[Nuit
MA/ ME]]="Non",1,""))</f>
        <v/>
      </c>
      <c r="AN590" s="76" t="str">
        <f>IF(Tableau1[[#This Row],[Nuit
ME/ JE]]="Oui",0,IF(Tableau1[[#This Row],[Nuit
ME/ JE]]="Non",1,""))</f>
        <v/>
      </c>
      <c r="AO590" s="76" t="str">
        <f>IF(Tableau1[[#This Row],[Nuit JE/ VE]]="Oui",0,IF(Tableau1[[#This Row],[Nuit JE/ VE]]="Non",1,""))</f>
        <v/>
      </c>
      <c r="AP590" s="76" t="str">
        <f>IF(Tableau1[[#This Row],[Nuit
VE/ SA]]="Oui",0,IF(Tableau1[[#This Row],[Nuit
VE/ SA]]="Non",1,""))</f>
        <v/>
      </c>
      <c r="AQ590" s="76" t="str">
        <f>IF(Tableau1[[#This Row],[Nuit
SA/ DI]]="Oui",0,IF(Tableau1[[#This Row],[Nuit
SA/ DI]]="Non",1,""))</f>
        <v/>
      </c>
      <c r="AR590" s="76" t="str">
        <f>IF(Tableau1[[#This Row],[Nuit
DI/ LU]]="Oui",0,IF(Tableau1[[#This Row],[Nuit
DI/ LU]]="Non",1,""))</f>
        <v/>
      </c>
      <c r="AS590" s="76" t="str">
        <f>IF(Tableau1[[#This Row],[Type de réponse]]='Paramètre (masquer)'!$A$10,Tableau1[[#This Row],[FE]],"")</f>
        <v/>
      </c>
      <c r="AT590" s="76" t="str">
        <f>_xlfn.CONCAT(Tableau1[[#This Row],[LUN]:[DIM]])</f>
        <v/>
      </c>
      <c r="AU590" s="79"/>
      <c r="AV5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0" s="76" t="e">
        <f>Tableau1[[#This Row],[Nbre de nuits sur la période]]*Tableau1[[#This Row],[Nombre de train accédant / nuit *]]</f>
        <v>#VALUE!</v>
      </c>
      <c r="AY590" s="76" t="e">
        <f>Tableau1[[#This Row],[Uo voies - nuit]]*((59*400/1000)+5)</f>
        <v>#VALUE!</v>
      </c>
    </row>
    <row r="591" spans="1:51" ht="15.75">
      <c r="A591" s="51">
        <f t="shared" ref="A591:A654" si="29">1+A590</f>
        <v>578</v>
      </c>
      <c r="B591" s="85"/>
      <c r="C591" s="52" t="str">
        <f>IFERROR(VLOOKUP(Tableau1[[#This Row],[Site *
Un fichier Excel par DT]],Tableau7[[#All],[Nom de la gare]:[EIC]],5,FALSE),"")</f>
        <v/>
      </c>
      <c r="D591" s="77"/>
      <c r="E591" s="74"/>
      <c r="F591" s="74"/>
      <c r="G591" s="76"/>
      <c r="H591" s="72" t="str">
        <f>IF(Tableau1[[#This Row],[Régime d''utilisation (Quotidien ? Oui ou Non)]]="Oui","Oui","Non")</f>
        <v>Non</v>
      </c>
      <c r="I591" s="72" t="str">
        <f>IF(Tableau1[[#This Row],[Régime d''utilisation (Quotidien ? Oui ou Non)]]="Oui","Oui","Non")</f>
        <v>Non</v>
      </c>
      <c r="J591" s="72" t="str">
        <f>IF(Tableau1[[#This Row],[Régime d''utilisation (Quotidien ? Oui ou Non)]]="Oui","Oui","Non")</f>
        <v>Non</v>
      </c>
      <c r="K591" s="72" t="str">
        <f>IF(Tableau1[[#This Row],[Régime d''utilisation (Quotidien ? Oui ou Non)]]="Oui","Oui","Non")</f>
        <v>Non</v>
      </c>
      <c r="L591" s="72" t="str">
        <f>IF(Tableau1[[#This Row],[Régime d''utilisation (Quotidien ? Oui ou Non)]]="Oui","Oui","Non")</f>
        <v>Non</v>
      </c>
      <c r="M591" s="72" t="str">
        <f>IF(Tableau1[[#This Row],[Régime d''utilisation (Quotidien ? Oui ou Non)]]="Oui","Oui","Non")</f>
        <v>Non</v>
      </c>
      <c r="N591" s="72" t="str">
        <f>IF(Tableau1[[#This Row],[Régime d''utilisation (Quotidien ? Oui ou Non)]]="Oui","Oui","Non")</f>
        <v>Non</v>
      </c>
      <c r="O591" s="72" t="str">
        <f>IF(Tableau1[[#This Row],[Régime d''utilisation (Quotidien ? Oui ou Non)]]="Oui","Oui","Non")</f>
        <v>Non</v>
      </c>
      <c r="P591" s="76"/>
      <c r="Q591" s="76"/>
      <c r="R591" s="76"/>
      <c r="S591" s="52" t="str">
        <f t="shared" si="27"/>
        <v>Compris entre 00h00 et 5h00</v>
      </c>
      <c r="T591" s="76"/>
      <c r="U591" s="53" t="str">
        <f t="shared" si="28"/>
        <v>Voyageur</v>
      </c>
      <c r="V591" s="76"/>
      <c r="W591" s="76"/>
      <c r="X591" s="76"/>
      <c r="Y591" s="76"/>
      <c r="Z591" s="76"/>
      <c r="AA591" s="76"/>
      <c r="AB591" s="53">
        <f>400</f>
        <v>400</v>
      </c>
      <c r="AC591" s="78" t="str">
        <f>IF(Tableau1[[#This Row],[Type de réponse]]='Paramètre (masquer)'!$A$10,Tableau1[[#This Row],[Période de début *]],"")</f>
        <v/>
      </c>
      <c r="AD591" s="78" t="str">
        <f>IF(Tableau1[[#This Row],[Type de réponse]]='Paramètre (masquer)'!$A$10,Tableau1[[#This Row],[Période de fin *]],"")</f>
        <v/>
      </c>
      <c r="AE591" s="78" t="str">
        <f>IF(Tableau1[[#This Row],[Type de réponse]]='Paramètre (masquer)'!$A$10,Tableau1[[#This Row],[Nuit
LU/MA]],"")</f>
        <v/>
      </c>
      <c r="AF591" s="78" t="str">
        <f>IF(Tableau1[[#This Row],[Type de réponse]]='Paramètre (masquer)'!$A$10,Tableau1[[#This Row],[Nuit
MA/ME]],"")</f>
        <v/>
      </c>
      <c r="AG591" s="78" t="str">
        <f>IF(Tableau1[[#This Row],[Type de réponse]]='Paramètre (masquer)'!$A$10,Tableau1[[#This Row],[Nuit
ME/JE]],"")</f>
        <v/>
      </c>
      <c r="AH591" s="78" t="str">
        <f>IF(Tableau1[[#This Row],[Type de réponse]]='Paramètre (masquer)'!$A$10,Tableau1[[#This Row],[Nuit JE/VE]],"")</f>
        <v/>
      </c>
      <c r="AI591" s="78" t="str">
        <f>IF(Tableau1[[#This Row],[Type de réponse]]='Paramètre (masquer)'!$A$10,Tableau1[[#This Row],[Nuit
VE/SA]],"")</f>
        <v/>
      </c>
      <c r="AJ591" s="78" t="str">
        <f>IF(Tableau1[[#This Row],[Type de réponse]]='Paramètre (masquer)'!$A$10,Tableau1[[#This Row],[Nuit
SA/DI]],"")</f>
        <v/>
      </c>
      <c r="AK591" s="78" t="str">
        <f>IF(Tableau1[[#This Row],[Type de réponse]]='Paramètre (masquer)'!$A$10,Tableau1[[#This Row],[Nuit
DI/LU]],"")</f>
        <v/>
      </c>
      <c r="AL591" s="76" t="str">
        <f>IF(Tableau1[[#This Row],[Nuit
LU /MA]]="Oui",0,IF(Tableau1[[#This Row],[Nuit
LU /MA]]="Non",1,""))</f>
        <v/>
      </c>
      <c r="AM591" s="76" t="str">
        <f>IF(Tableau1[[#This Row],[Nuit
MA/ ME]]="Oui",0,IF(Tableau1[[#This Row],[Nuit
MA/ ME]]="Non",1,""))</f>
        <v/>
      </c>
      <c r="AN591" s="76" t="str">
        <f>IF(Tableau1[[#This Row],[Nuit
ME/ JE]]="Oui",0,IF(Tableau1[[#This Row],[Nuit
ME/ JE]]="Non",1,""))</f>
        <v/>
      </c>
      <c r="AO591" s="76" t="str">
        <f>IF(Tableau1[[#This Row],[Nuit JE/ VE]]="Oui",0,IF(Tableau1[[#This Row],[Nuit JE/ VE]]="Non",1,""))</f>
        <v/>
      </c>
      <c r="AP591" s="76" t="str">
        <f>IF(Tableau1[[#This Row],[Nuit
VE/ SA]]="Oui",0,IF(Tableau1[[#This Row],[Nuit
VE/ SA]]="Non",1,""))</f>
        <v/>
      </c>
      <c r="AQ591" s="76" t="str">
        <f>IF(Tableau1[[#This Row],[Nuit
SA/ DI]]="Oui",0,IF(Tableau1[[#This Row],[Nuit
SA/ DI]]="Non",1,""))</f>
        <v/>
      </c>
      <c r="AR591" s="76" t="str">
        <f>IF(Tableau1[[#This Row],[Nuit
DI/ LU]]="Oui",0,IF(Tableau1[[#This Row],[Nuit
DI/ LU]]="Non",1,""))</f>
        <v/>
      </c>
      <c r="AS591" s="76" t="str">
        <f>IF(Tableau1[[#This Row],[Type de réponse]]='Paramètre (masquer)'!$A$10,Tableau1[[#This Row],[FE]],"")</f>
        <v/>
      </c>
      <c r="AT591" s="76" t="str">
        <f>_xlfn.CONCAT(Tableau1[[#This Row],[LUN]:[DIM]])</f>
        <v/>
      </c>
      <c r="AU591" s="79"/>
      <c r="AV5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1" s="76" t="e">
        <f>Tableau1[[#This Row],[Nbre de nuits sur la période]]*Tableau1[[#This Row],[Nombre de train accédant / nuit *]]</f>
        <v>#VALUE!</v>
      </c>
      <c r="AY591" s="76" t="e">
        <f>Tableau1[[#This Row],[Uo voies - nuit]]*((59*400/1000)+5)</f>
        <v>#VALUE!</v>
      </c>
    </row>
    <row r="592" spans="1:51" ht="15.75">
      <c r="A592" s="51">
        <f t="shared" si="29"/>
        <v>579</v>
      </c>
      <c r="B592" s="85"/>
      <c r="C592" s="52" t="str">
        <f>IFERROR(VLOOKUP(Tableau1[[#This Row],[Site *
Un fichier Excel par DT]],Tableau7[[#All],[Nom de la gare]:[EIC]],5,FALSE),"")</f>
        <v/>
      </c>
      <c r="D592" s="77"/>
      <c r="E592" s="74"/>
      <c r="F592" s="74"/>
      <c r="G592" s="76"/>
      <c r="H592" s="72" t="str">
        <f>IF(Tableau1[[#This Row],[Régime d''utilisation (Quotidien ? Oui ou Non)]]="Oui","Oui","Non")</f>
        <v>Non</v>
      </c>
      <c r="I592" s="72" t="str">
        <f>IF(Tableau1[[#This Row],[Régime d''utilisation (Quotidien ? Oui ou Non)]]="Oui","Oui","Non")</f>
        <v>Non</v>
      </c>
      <c r="J592" s="72" t="str">
        <f>IF(Tableau1[[#This Row],[Régime d''utilisation (Quotidien ? Oui ou Non)]]="Oui","Oui","Non")</f>
        <v>Non</v>
      </c>
      <c r="K592" s="72" t="str">
        <f>IF(Tableau1[[#This Row],[Régime d''utilisation (Quotidien ? Oui ou Non)]]="Oui","Oui","Non")</f>
        <v>Non</v>
      </c>
      <c r="L592" s="72" t="str">
        <f>IF(Tableau1[[#This Row],[Régime d''utilisation (Quotidien ? Oui ou Non)]]="Oui","Oui","Non")</f>
        <v>Non</v>
      </c>
      <c r="M592" s="72" t="str">
        <f>IF(Tableau1[[#This Row],[Régime d''utilisation (Quotidien ? Oui ou Non)]]="Oui","Oui","Non")</f>
        <v>Non</v>
      </c>
      <c r="N592" s="72" t="str">
        <f>IF(Tableau1[[#This Row],[Régime d''utilisation (Quotidien ? Oui ou Non)]]="Oui","Oui","Non")</f>
        <v>Non</v>
      </c>
      <c r="O592" s="72" t="str">
        <f>IF(Tableau1[[#This Row],[Régime d''utilisation (Quotidien ? Oui ou Non)]]="Oui","Oui","Non")</f>
        <v>Non</v>
      </c>
      <c r="P592" s="76"/>
      <c r="Q592" s="76"/>
      <c r="R592" s="76"/>
      <c r="S592" s="52" t="str">
        <f t="shared" si="27"/>
        <v>Compris entre 00h00 et 5h00</v>
      </c>
      <c r="T592" s="76"/>
      <c r="U592" s="53" t="str">
        <f t="shared" si="28"/>
        <v>Voyageur</v>
      </c>
      <c r="V592" s="76"/>
      <c r="W592" s="76"/>
      <c r="X592" s="76"/>
      <c r="Y592" s="76"/>
      <c r="Z592" s="76"/>
      <c r="AA592" s="76"/>
      <c r="AB592" s="53">
        <f>400</f>
        <v>400</v>
      </c>
      <c r="AC592" s="78" t="str">
        <f>IF(Tableau1[[#This Row],[Type de réponse]]='Paramètre (masquer)'!$A$10,Tableau1[[#This Row],[Période de début *]],"")</f>
        <v/>
      </c>
      <c r="AD592" s="78" t="str">
        <f>IF(Tableau1[[#This Row],[Type de réponse]]='Paramètre (masquer)'!$A$10,Tableau1[[#This Row],[Période de fin *]],"")</f>
        <v/>
      </c>
      <c r="AE592" s="78" t="str">
        <f>IF(Tableau1[[#This Row],[Type de réponse]]='Paramètre (masquer)'!$A$10,Tableau1[[#This Row],[Nuit
LU/MA]],"")</f>
        <v/>
      </c>
      <c r="AF592" s="78" t="str">
        <f>IF(Tableau1[[#This Row],[Type de réponse]]='Paramètre (masquer)'!$A$10,Tableau1[[#This Row],[Nuit
MA/ME]],"")</f>
        <v/>
      </c>
      <c r="AG592" s="78" t="str">
        <f>IF(Tableau1[[#This Row],[Type de réponse]]='Paramètre (masquer)'!$A$10,Tableau1[[#This Row],[Nuit
ME/JE]],"")</f>
        <v/>
      </c>
      <c r="AH592" s="78" t="str">
        <f>IF(Tableau1[[#This Row],[Type de réponse]]='Paramètre (masquer)'!$A$10,Tableau1[[#This Row],[Nuit JE/VE]],"")</f>
        <v/>
      </c>
      <c r="AI592" s="78" t="str">
        <f>IF(Tableau1[[#This Row],[Type de réponse]]='Paramètre (masquer)'!$A$10,Tableau1[[#This Row],[Nuit
VE/SA]],"")</f>
        <v/>
      </c>
      <c r="AJ592" s="78" t="str">
        <f>IF(Tableau1[[#This Row],[Type de réponse]]='Paramètre (masquer)'!$A$10,Tableau1[[#This Row],[Nuit
SA/DI]],"")</f>
        <v/>
      </c>
      <c r="AK592" s="78" t="str">
        <f>IF(Tableau1[[#This Row],[Type de réponse]]='Paramètre (masquer)'!$A$10,Tableau1[[#This Row],[Nuit
DI/LU]],"")</f>
        <v/>
      </c>
      <c r="AL592" s="76" t="str">
        <f>IF(Tableau1[[#This Row],[Nuit
LU /MA]]="Oui",0,IF(Tableau1[[#This Row],[Nuit
LU /MA]]="Non",1,""))</f>
        <v/>
      </c>
      <c r="AM592" s="76" t="str">
        <f>IF(Tableau1[[#This Row],[Nuit
MA/ ME]]="Oui",0,IF(Tableau1[[#This Row],[Nuit
MA/ ME]]="Non",1,""))</f>
        <v/>
      </c>
      <c r="AN592" s="76" t="str">
        <f>IF(Tableau1[[#This Row],[Nuit
ME/ JE]]="Oui",0,IF(Tableau1[[#This Row],[Nuit
ME/ JE]]="Non",1,""))</f>
        <v/>
      </c>
      <c r="AO592" s="76" t="str">
        <f>IF(Tableau1[[#This Row],[Nuit JE/ VE]]="Oui",0,IF(Tableau1[[#This Row],[Nuit JE/ VE]]="Non",1,""))</f>
        <v/>
      </c>
      <c r="AP592" s="76" t="str">
        <f>IF(Tableau1[[#This Row],[Nuit
VE/ SA]]="Oui",0,IF(Tableau1[[#This Row],[Nuit
VE/ SA]]="Non",1,""))</f>
        <v/>
      </c>
      <c r="AQ592" s="76" t="str">
        <f>IF(Tableau1[[#This Row],[Nuit
SA/ DI]]="Oui",0,IF(Tableau1[[#This Row],[Nuit
SA/ DI]]="Non",1,""))</f>
        <v/>
      </c>
      <c r="AR592" s="76" t="str">
        <f>IF(Tableau1[[#This Row],[Nuit
DI/ LU]]="Oui",0,IF(Tableau1[[#This Row],[Nuit
DI/ LU]]="Non",1,""))</f>
        <v/>
      </c>
      <c r="AS592" s="76" t="str">
        <f>IF(Tableau1[[#This Row],[Type de réponse]]='Paramètre (masquer)'!$A$10,Tableau1[[#This Row],[FE]],"")</f>
        <v/>
      </c>
      <c r="AT592" s="76" t="str">
        <f>_xlfn.CONCAT(Tableau1[[#This Row],[LUN]:[DIM]])</f>
        <v/>
      </c>
      <c r="AU592" s="79"/>
      <c r="AV5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2" s="76" t="e">
        <f>Tableau1[[#This Row],[Nbre de nuits sur la période]]*Tableau1[[#This Row],[Nombre de train accédant / nuit *]]</f>
        <v>#VALUE!</v>
      </c>
      <c r="AY592" s="76" t="e">
        <f>Tableau1[[#This Row],[Uo voies - nuit]]*((59*400/1000)+5)</f>
        <v>#VALUE!</v>
      </c>
    </row>
    <row r="593" spans="1:51" ht="15.75">
      <c r="A593" s="51">
        <f t="shared" si="29"/>
        <v>580</v>
      </c>
      <c r="B593" s="85"/>
      <c r="C593" s="52" t="str">
        <f>IFERROR(VLOOKUP(Tableau1[[#This Row],[Site *
Un fichier Excel par DT]],Tableau7[[#All],[Nom de la gare]:[EIC]],5,FALSE),"")</f>
        <v/>
      </c>
      <c r="D593" s="77"/>
      <c r="E593" s="74"/>
      <c r="F593" s="74"/>
      <c r="G593" s="76"/>
      <c r="H593" s="72" t="str">
        <f>IF(Tableau1[[#This Row],[Régime d''utilisation (Quotidien ? Oui ou Non)]]="Oui","Oui","Non")</f>
        <v>Non</v>
      </c>
      <c r="I593" s="72" t="str">
        <f>IF(Tableau1[[#This Row],[Régime d''utilisation (Quotidien ? Oui ou Non)]]="Oui","Oui","Non")</f>
        <v>Non</v>
      </c>
      <c r="J593" s="72" t="str">
        <f>IF(Tableau1[[#This Row],[Régime d''utilisation (Quotidien ? Oui ou Non)]]="Oui","Oui","Non")</f>
        <v>Non</v>
      </c>
      <c r="K593" s="72" t="str">
        <f>IF(Tableau1[[#This Row],[Régime d''utilisation (Quotidien ? Oui ou Non)]]="Oui","Oui","Non")</f>
        <v>Non</v>
      </c>
      <c r="L593" s="72" t="str">
        <f>IF(Tableau1[[#This Row],[Régime d''utilisation (Quotidien ? Oui ou Non)]]="Oui","Oui","Non")</f>
        <v>Non</v>
      </c>
      <c r="M593" s="72" t="str">
        <f>IF(Tableau1[[#This Row],[Régime d''utilisation (Quotidien ? Oui ou Non)]]="Oui","Oui","Non")</f>
        <v>Non</v>
      </c>
      <c r="N593" s="72" t="str">
        <f>IF(Tableau1[[#This Row],[Régime d''utilisation (Quotidien ? Oui ou Non)]]="Oui","Oui","Non")</f>
        <v>Non</v>
      </c>
      <c r="O593" s="72" t="str">
        <f>IF(Tableau1[[#This Row],[Régime d''utilisation (Quotidien ? Oui ou Non)]]="Oui","Oui","Non")</f>
        <v>Non</v>
      </c>
      <c r="P593" s="76"/>
      <c r="Q593" s="76"/>
      <c r="R593" s="76"/>
      <c r="S593" s="52" t="str">
        <f t="shared" si="27"/>
        <v>Compris entre 00h00 et 5h00</v>
      </c>
      <c r="T593" s="76"/>
      <c r="U593" s="53" t="str">
        <f t="shared" si="28"/>
        <v>Voyageur</v>
      </c>
      <c r="V593" s="76"/>
      <c r="W593" s="76"/>
      <c r="X593" s="76"/>
      <c r="Y593" s="76"/>
      <c r="Z593" s="76"/>
      <c r="AA593" s="76"/>
      <c r="AB593" s="53">
        <f>400</f>
        <v>400</v>
      </c>
      <c r="AC593" s="78" t="str">
        <f>IF(Tableau1[[#This Row],[Type de réponse]]='Paramètre (masquer)'!$A$10,Tableau1[[#This Row],[Période de début *]],"")</f>
        <v/>
      </c>
      <c r="AD593" s="78" t="str">
        <f>IF(Tableau1[[#This Row],[Type de réponse]]='Paramètre (masquer)'!$A$10,Tableau1[[#This Row],[Période de fin *]],"")</f>
        <v/>
      </c>
      <c r="AE593" s="78" t="str">
        <f>IF(Tableau1[[#This Row],[Type de réponse]]='Paramètre (masquer)'!$A$10,Tableau1[[#This Row],[Nuit
LU/MA]],"")</f>
        <v/>
      </c>
      <c r="AF593" s="78" t="str">
        <f>IF(Tableau1[[#This Row],[Type de réponse]]='Paramètre (masquer)'!$A$10,Tableau1[[#This Row],[Nuit
MA/ME]],"")</f>
        <v/>
      </c>
      <c r="AG593" s="78" t="str">
        <f>IF(Tableau1[[#This Row],[Type de réponse]]='Paramètre (masquer)'!$A$10,Tableau1[[#This Row],[Nuit
ME/JE]],"")</f>
        <v/>
      </c>
      <c r="AH593" s="78" t="str">
        <f>IF(Tableau1[[#This Row],[Type de réponse]]='Paramètre (masquer)'!$A$10,Tableau1[[#This Row],[Nuit JE/VE]],"")</f>
        <v/>
      </c>
      <c r="AI593" s="78" t="str">
        <f>IF(Tableau1[[#This Row],[Type de réponse]]='Paramètre (masquer)'!$A$10,Tableau1[[#This Row],[Nuit
VE/SA]],"")</f>
        <v/>
      </c>
      <c r="AJ593" s="78" t="str">
        <f>IF(Tableau1[[#This Row],[Type de réponse]]='Paramètre (masquer)'!$A$10,Tableau1[[#This Row],[Nuit
SA/DI]],"")</f>
        <v/>
      </c>
      <c r="AK593" s="78" t="str">
        <f>IF(Tableau1[[#This Row],[Type de réponse]]='Paramètre (masquer)'!$A$10,Tableau1[[#This Row],[Nuit
DI/LU]],"")</f>
        <v/>
      </c>
      <c r="AL593" s="76" t="str">
        <f>IF(Tableau1[[#This Row],[Nuit
LU /MA]]="Oui",0,IF(Tableau1[[#This Row],[Nuit
LU /MA]]="Non",1,""))</f>
        <v/>
      </c>
      <c r="AM593" s="76" t="str">
        <f>IF(Tableau1[[#This Row],[Nuit
MA/ ME]]="Oui",0,IF(Tableau1[[#This Row],[Nuit
MA/ ME]]="Non",1,""))</f>
        <v/>
      </c>
      <c r="AN593" s="76" t="str">
        <f>IF(Tableau1[[#This Row],[Nuit
ME/ JE]]="Oui",0,IF(Tableau1[[#This Row],[Nuit
ME/ JE]]="Non",1,""))</f>
        <v/>
      </c>
      <c r="AO593" s="76" t="str">
        <f>IF(Tableau1[[#This Row],[Nuit JE/ VE]]="Oui",0,IF(Tableau1[[#This Row],[Nuit JE/ VE]]="Non",1,""))</f>
        <v/>
      </c>
      <c r="AP593" s="76" t="str">
        <f>IF(Tableau1[[#This Row],[Nuit
VE/ SA]]="Oui",0,IF(Tableau1[[#This Row],[Nuit
VE/ SA]]="Non",1,""))</f>
        <v/>
      </c>
      <c r="AQ593" s="76" t="str">
        <f>IF(Tableau1[[#This Row],[Nuit
SA/ DI]]="Oui",0,IF(Tableau1[[#This Row],[Nuit
SA/ DI]]="Non",1,""))</f>
        <v/>
      </c>
      <c r="AR593" s="76" t="str">
        <f>IF(Tableau1[[#This Row],[Nuit
DI/ LU]]="Oui",0,IF(Tableau1[[#This Row],[Nuit
DI/ LU]]="Non",1,""))</f>
        <v/>
      </c>
      <c r="AS593" s="76" t="str">
        <f>IF(Tableau1[[#This Row],[Type de réponse]]='Paramètre (masquer)'!$A$10,Tableau1[[#This Row],[FE]],"")</f>
        <v/>
      </c>
      <c r="AT593" s="76" t="str">
        <f>_xlfn.CONCAT(Tableau1[[#This Row],[LUN]:[DIM]])</f>
        <v/>
      </c>
      <c r="AU593" s="79"/>
      <c r="AV5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3" s="76" t="e">
        <f>Tableau1[[#This Row],[Nbre de nuits sur la période]]*Tableau1[[#This Row],[Nombre de train accédant / nuit *]]</f>
        <v>#VALUE!</v>
      </c>
      <c r="AY593" s="76" t="e">
        <f>Tableau1[[#This Row],[Uo voies - nuit]]*((59*400/1000)+5)</f>
        <v>#VALUE!</v>
      </c>
    </row>
    <row r="594" spans="1:51" ht="15.75">
      <c r="A594" s="51">
        <f t="shared" si="29"/>
        <v>581</v>
      </c>
      <c r="B594" s="85"/>
      <c r="C594" s="52" t="str">
        <f>IFERROR(VLOOKUP(Tableau1[[#This Row],[Site *
Un fichier Excel par DT]],Tableau7[[#All],[Nom de la gare]:[EIC]],5,FALSE),"")</f>
        <v/>
      </c>
      <c r="D594" s="77"/>
      <c r="E594" s="74"/>
      <c r="F594" s="74"/>
      <c r="G594" s="76"/>
      <c r="H594" s="72" t="str">
        <f>IF(Tableau1[[#This Row],[Régime d''utilisation (Quotidien ? Oui ou Non)]]="Oui","Oui","Non")</f>
        <v>Non</v>
      </c>
      <c r="I594" s="72" t="str">
        <f>IF(Tableau1[[#This Row],[Régime d''utilisation (Quotidien ? Oui ou Non)]]="Oui","Oui","Non")</f>
        <v>Non</v>
      </c>
      <c r="J594" s="72" t="str">
        <f>IF(Tableau1[[#This Row],[Régime d''utilisation (Quotidien ? Oui ou Non)]]="Oui","Oui","Non")</f>
        <v>Non</v>
      </c>
      <c r="K594" s="72" t="str">
        <f>IF(Tableau1[[#This Row],[Régime d''utilisation (Quotidien ? Oui ou Non)]]="Oui","Oui","Non")</f>
        <v>Non</v>
      </c>
      <c r="L594" s="72" t="str">
        <f>IF(Tableau1[[#This Row],[Régime d''utilisation (Quotidien ? Oui ou Non)]]="Oui","Oui","Non")</f>
        <v>Non</v>
      </c>
      <c r="M594" s="72" t="str">
        <f>IF(Tableau1[[#This Row],[Régime d''utilisation (Quotidien ? Oui ou Non)]]="Oui","Oui","Non")</f>
        <v>Non</v>
      </c>
      <c r="N594" s="72" t="str">
        <f>IF(Tableau1[[#This Row],[Régime d''utilisation (Quotidien ? Oui ou Non)]]="Oui","Oui","Non")</f>
        <v>Non</v>
      </c>
      <c r="O594" s="72" t="str">
        <f>IF(Tableau1[[#This Row],[Régime d''utilisation (Quotidien ? Oui ou Non)]]="Oui","Oui","Non")</f>
        <v>Non</v>
      </c>
      <c r="P594" s="76"/>
      <c r="Q594" s="76"/>
      <c r="R594" s="76"/>
      <c r="S594" s="52" t="str">
        <f t="shared" si="27"/>
        <v>Compris entre 00h00 et 5h00</v>
      </c>
      <c r="T594" s="76"/>
      <c r="U594" s="53" t="str">
        <f t="shared" si="28"/>
        <v>Voyageur</v>
      </c>
      <c r="V594" s="76"/>
      <c r="W594" s="76"/>
      <c r="X594" s="76"/>
      <c r="Y594" s="76"/>
      <c r="Z594" s="76"/>
      <c r="AA594" s="76"/>
      <c r="AB594" s="53">
        <f>400</f>
        <v>400</v>
      </c>
      <c r="AC594" s="78" t="str">
        <f>IF(Tableau1[[#This Row],[Type de réponse]]='Paramètre (masquer)'!$A$10,Tableau1[[#This Row],[Période de début *]],"")</f>
        <v/>
      </c>
      <c r="AD594" s="78" t="str">
        <f>IF(Tableau1[[#This Row],[Type de réponse]]='Paramètre (masquer)'!$A$10,Tableau1[[#This Row],[Période de fin *]],"")</f>
        <v/>
      </c>
      <c r="AE594" s="78" t="str">
        <f>IF(Tableau1[[#This Row],[Type de réponse]]='Paramètre (masquer)'!$A$10,Tableau1[[#This Row],[Nuit
LU/MA]],"")</f>
        <v/>
      </c>
      <c r="AF594" s="78" t="str">
        <f>IF(Tableau1[[#This Row],[Type de réponse]]='Paramètre (masquer)'!$A$10,Tableau1[[#This Row],[Nuit
MA/ME]],"")</f>
        <v/>
      </c>
      <c r="AG594" s="78" t="str">
        <f>IF(Tableau1[[#This Row],[Type de réponse]]='Paramètre (masquer)'!$A$10,Tableau1[[#This Row],[Nuit
ME/JE]],"")</f>
        <v/>
      </c>
      <c r="AH594" s="78" t="str">
        <f>IF(Tableau1[[#This Row],[Type de réponse]]='Paramètre (masquer)'!$A$10,Tableau1[[#This Row],[Nuit JE/VE]],"")</f>
        <v/>
      </c>
      <c r="AI594" s="78" t="str">
        <f>IF(Tableau1[[#This Row],[Type de réponse]]='Paramètre (masquer)'!$A$10,Tableau1[[#This Row],[Nuit
VE/SA]],"")</f>
        <v/>
      </c>
      <c r="AJ594" s="78" t="str">
        <f>IF(Tableau1[[#This Row],[Type de réponse]]='Paramètre (masquer)'!$A$10,Tableau1[[#This Row],[Nuit
SA/DI]],"")</f>
        <v/>
      </c>
      <c r="AK594" s="78" t="str">
        <f>IF(Tableau1[[#This Row],[Type de réponse]]='Paramètre (masquer)'!$A$10,Tableau1[[#This Row],[Nuit
DI/LU]],"")</f>
        <v/>
      </c>
      <c r="AL594" s="76" t="str">
        <f>IF(Tableau1[[#This Row],[Nuit
LU /MA]]="Oui",0,IF(Tableau1[[#This Row],[Nuit
LU /MA]]="Non",1,""))</f>
        <v/>
      </c>
      <c r="AM594" s="76" t="str">
        <f>IF(Tableau1[[#This Row],[Nuit
MA/ ME]]="Oui",0,IF(Tableau1[[#This Row],[Nuit
MA/ ME]]="Non",1,""))</f>
        <v/>
      </c>
      <c r="AN594" s="76" t="str">
        <f>IF(Tableau1[[#This Row],[Nuit
ME/ JE]]="Oui",0,IF(Tableau1[[#This Row],[Nuit
ME/ JE]]="Non",1,""))</f>
        <v/>
      </c>
      <c r="AO594" s="76" t="str">
        <f>IF(Tableau1[[#This Row],[Nuit JE/ VE]]="Oui",0,IF(Tableau1[[#This Row],[Nuit JE/ VE]]="Non",1,""))</f>
        <v/>
      </c>
      <c r="AP594" s="76" t="str">
        <f>IF(Tableau1[[#This Row],[Nuit
VE/ SA]]="Oui",0,IF(Tableau1[[#This Row],[Nuit
VE/ SA]]="Non",1,""))</f>
        <v/>
      </c>
      <c r="AQ594" s="76" t="str">
        <f>IF(Tableau1[[#This Row],[Nuit
SA/ DI]]="Oui",0,IF(Tableau1[[#This Row],[Nuit
SA/ DI]]="Non",1,""))</f>
        <v/>
      </c>
      <c r="AR594" s="76" t="str">
        <f>IF(Tableau1[[#This Row],[Nuit
DI/ LU]]="Oui",0,IF(Tableau1[[#This Row],[Nuit
DI/ LU]]="Non",1,""))</f>
        <v/>
      </c>
      <c r="AS594" s="76" t="str">
        <f>IF(Tableau1[[#This Row],[Type de réponse]]='Paramètre (masquer)'!$A$10,Tableau1[[#This Row],[FE]],"")</f>
        <v/>
      </c>
      <c r="AT594" s="76" t="str">
        <f>_xlfn.CONCAT(Tableau1[[#This Row],[LUN]:[DIM]])</f>
        <v/>
      </c>
      <c r="AU594" s="79"/>
      <c r="AV5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4" s="76" t="e">
        <f>Tableau1[[#This Row],[Nbre de nuits sur la période]]*Tableau1[[#This Row],[Nombre de train accédant / nuit *]]</f>
        <v>#VALUE!</v>
      </c>
      <c r="AY594" s="76" t="e">
        <f>Tableau1[[#This Row],[Uo voies - nuit]]*((59*400/1000)+5)</f>
        <v>#VALUE!</v>
      </c>
    </row>
    <row r="595" spans="1:51" ht="15.75">
      <c r="A595" s="51">
        <f t="shared" si="29"/>
        <v>582</v>
      </c>
      <c r="B595" s="85"/>
      <c r="C595" s="52" t="str">
        <f>IFERROR(VLOOKUP(Tableau1[[#This Row],[Site *
Un fichier Excel par DT]],Tableau7[[#All],[Nom de la gare]:[EIC]],5,FALSE),"")</f>
        <v/>
      </c>
      <c r="D595" s="77"/>
      <c r="E595" s="74"/>
      <c r="F595" s="74"/>
      <c r="G595" s="76"/>
      <c r="H595" s="72" t="str">
        <f>IF(Tableau1[[#This Row],[Régime d''utilisation (Quotidien ? Oui ou Non)]]="Oui","Oui","Non")</f>
        <v>Non</v>
      </c>
      <c r="I595" s="72" t="str">
        <f>IF(Tableau1[[#This Row],[Régime d''utilisation (Quotidien ? Oui ou Non)]]="Oui","Oui","Non")</f>
        <v>Non</v>
      </c>
      <c r="J595" s="72" t="str">
        <f>IF(Tableau1[[#This Row],[Régime d''utilisation (Quotidien ? Oui ou Non)]]="Oui","Oui","Non")</f>
        <v>Non</v>
      </c>
      <c r="K595" s="72" t="str">
        <f>IF(Tableau1[[#This Row],[Régime d''utilisation (Quotidien ? Oui ou Non)]]="Oui","Oui","Non")</f>
        <v>Non</v>
      </c>
      <c r="L595" s="72" t="str">
        <f>IF(Tableau1[[#This Row],[Régime d''utilisation (Quotidien ? Oui ou Non)]]="Oui","Oui","Non")</f>
        <v>Non</v>
      </c>
      <c r="M595" s="72" t="str">
        <f>IF(Tableau1[[#This Row],[Régime d''utilisation (Quotidien ? Oui ou Non)]]="Oui","Oui","Non")</f>
        <v>Non</v>
      </c>
      <c r="N595" s="72" t="str">
        <f>IF(Tableau1[[#This Row],[Régime d''utilisation (Quotidien ? Oui ou Non)]]="Oui","Oui","Non")</f>
        <v>Non</v>
      </c>
      <c r="O595" s="72" t="str">
        <f>IF(Tableau1[[#This Row],[Régime d''utilisation (Quotidien ? Oui ou Non)]]="Oui","Oui","Non")</f>
        <v>Non</v>
      </c>
      <c r="P595" s="76"/>
      <c r="Q595" s="76"/>
      <c r="R595" s="76"/>
      <c r="S595" s="52" t="str">
        <f t="shared" si="27"/>
        <v>Compris entre 00h00 et 5h00</v>
      </c>
      <c r="T595" s="76"/>
      <c r="U595" s="53" t="str">
        <f t="shared" si="28"/>
        <v>Voyageur</v>
      </c>
      <c r="V595" s="76"/>
      <c r="W595" s="76"/>
      <c r="X595" s="76"/>
      <c r="Y595" s="76"/>
      <c r="Z595" s="76"/>
      <c r="AA595" s="76"/>
      <c r="AB595" s="53">
        <f>400</f>
        <v>400</v>
      </c>
      <c r="AC595" s="78" t="str">
        <f>IF(Tableau1[[#This Row],[Type de réponse]]='Paramètre (masquer)'!$A$10,Tableau1[[#This Row],[Période de début *]],"")</f>
        <v/>
      </c>
      <c r="AD595" s="78" t="str">
        <f>IF(Tableau1[[#This Row],[Type de réponse]]='Paramètre (masquer)'!$A$10,Tableau1[[#This Row],[Période de fin *]],"")</f>
        <v/>
      </c>
      <c r="AE595" s="78" t="str">
        <f>IF(Tableau1[[#This Row],[Type de réponse]]='Paramètre (masquer)'!$A$10,Tableau1[[#This Row],[Nuit
LU/MA]],"")</f>
        <v/>
      </c>
      <c r="AF595" s="78" t="str">
        <f>IF(Tableau1[[#This Row],[Type de réponse]]='Paramètre (masquer)'!$A$10,Tableau1[[#This Row],[Nuit
MA/ME]],"")</f>
        <v/>
      </c>
      <c r="AG595" s="78" t="str">
        <f>IF(Tableau1[[#This Row],[Type de réponse]]='Paramètre (masquer)'!$A$10,Tableau1[[#This Row],[Nuit
ME/JE]],"")</f>
        <v/>
      </c>
      <c r="AH595" s="78" t="str">
        <f>IF(Tableau1[[#This Row],[Type de réponse]]='Paramètre (masquer)'!$A$10,Tableau1[[#This Row],[Nuit JE/VE]],"")</f>
        <v/>
      </c>
      <c r="AI595" s="78" t="str">
        <f>IF(Tableau1[[#This Row],[Type de réponse]]='Paramètre (masquer)'!$A$10,Tableau1[[#This Row],[Nuit
VE/SA]],"")</f>
        <v/>
      </c>
      <c r="AJ595" s="78" t="str">
        <f>IF(Tableau1[[#This Row],[Type de réponse]]='Paramètre (masquer)'!$A$10,Tableau1[[#This Row],[Nuit
SA/DI]],"")</f>
        <v/>
      </c>
      <c r="AK595" s="78" t="str">
        <f>IF(Tableau1[[#This Row],[Type de réponse]]='Paramètre (masquer)'!$A$10,Tableau1[[#This Row],[Nuit
DI/LU]],"")</f>
        <v/>
      </c>
      <c r="AL595" s="76" t="str">
        <f>IF(Tableau1[[#This Row],[Nuit
LU /MA]]="Oui",0,IF(Tableau1[[#This Row],[Nuit
LU /MA]]="Non",1,""))</f>
        <v/>
      </c>
      <c r="AM595" s="76" t="str">
        <f>IF(Tableau1[[#This Row],[Nuit
MA/ ME]]="Oui",0,IF(Tableau1[[#This Row],[Nuit
MA/ ME]]="Non",1,""))</f>
        <v/>
      </c>
      <c r="AN595" s="76" t="str">
        <f>IF(Tableau1[[#This Row],[Nuit
ME/ JE]]="Oui",0,IF(Tableau1[[#This Row],[Nuit
ME/ JE]]="Non",1,""))</f>
        <v/>
      </c>
      <c r="AO595" s="76" t="str">
        <f>IF(Tableau1[[#This Row],[Nuit JE/ VE]]="Oui",0,IF(Tableau1[[#This Row],[Nuit JE/ VE]]="Non",1,""))</f>
        <v/>
      </c>
      <c r="AP595" s="76" t="str">
        <f>IF(Tableau1[[#This Row],[Nuit
VE/ SA]]="Oui",0,IF(Tableau1[[#This Row],[Nuit
VE/ SA]]="Non",1,""))</f>
        <v/>
      </c>
      <c r="AQ595" s="76" t="str">
        <f>IF(Tableau1[[#This Row],[Nuit
SA/ DI]]="Oui",0,IF(Tableau1[[#This Row],[Nuit
SA/ DI]]="Non",1,""))</f>
        <v/>
      </c>
      <c r="AR595" s="76" t="str">
        <f>IF(Tableau1[[#This Row],[Nuit
DI/ LU]]="Oui",0,IF(Tableau1[[#This Row],[Nuit
DI/ LU]]="Non",1,""))</f>
        <v/>
      </c>
      <c r="AS595" s="76" t="str">
        <f>IF(Tableau1[[#This Row],[Type de réponse]]='Paramètre (masquer)'!$A$10,Tableau1[[#This Row],[FE]],"")</f>
        <v/>
      </c>
      <c r="AT595" s="76" t="str">
        <f>_xlfn.CONCAT(Tableau1[[#This Row],[LUN]:[DIM]])</f>
        <v/>
      </c>
      <c r="AU595" s="79"/>
      <c r="AV5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5" s="76" t="e">
        <f>Tableau1[[#This Row],[Nbre de nuits sur la période]]*Tableau1[[#This Row],[Nombre de train accédant / nuit *]]</f>
        <v>#VALUE!</v>
      </c>
      <c r="AY595" s="76" t="e">
        <f>Tableau1[[#This Row],[Uo voies - nuit]]*((59*400/1000)+5)</f>
        <v>#VALUE!</v>
      </c>
    </row>
    <row r="596" spans="1:51" ht="15.75">
      <c r="A596" s="51">
        <f t="shared" si="29"/>
        <v>583</v>
      </c>
      <c r="B596" s="85"/>
      <c r="C596" s="52" t="str">
        <f>IFERROR(VLOOKUP(Tableau1[[#This Row],[Site *
Un fichier Excel par DT]],Tableau7[[#All],[Nom de la gare]:[EIC]],5,FALSE),"")</f>
        <v/>
      </c>
      <c r="D596" s="77"/>
      <c r="E596" s="74"/>
      <c r="F596" s="74"/>
      <c r="G596" s="76"/>
      <c r="H596" s="72" t="str">
        <f>IF(Tableau1[[#This Row],[Régime d''utilisation (Quotidien ? Oui ou Non)]]="Oui","Oui","Non")</f>
        <v>Non</v>
      </c>
      <c r="I596" s="72" t="str">
        <f>IF(Tableau1[[#This Row],[Régime d''utilisation (Quotidien ? Oui ou Non)]]="Oui","Oui","Non")</f>
        <v>Non</v>
      </c>
      <c r="J596" s="72" t="str">
        <f>IF(Tableau1[[#This Row],[Régime d''utilisation (Quotidien ? Oui ou Non)]]="Oui","Oui","Non")</f>
        <v>Non</v>
      </c>
      <c r="K596" s="72" t="str">
        <f>IF(Tableau1[[#This Row],[Régime d''utilisation (Quotidien ? Oui ou Non)]]="Oui","Oui","Non")</f>
        <v>Non</v>
      </c>
      <c r="L596" s="72" t="str">
        <f>IF(Tableau1[[#This Row],[Régime d''utilisation (Quotidien ? Oui ou Non)]]="Oui","Oui","Non")</f>
        <v>Non</v>
      </c>
      <c r="M596" s="72" t="str">
        <f>IF(Tableau1[[#This Row],[Régime d''utilisation (Quotidien ? Oui ou Non)]]="Oui","Oui","Non")</f>
        <v>Non</v>
      </c>
      <c r="N596" s="72" t="str">
        <f>IF(Tableau1[[#This Row],[Régime d''utilisation (Quotidien ? Oui ou Non)]]="Oui","Oui","Non")</f>
        <v>Non</v>
      </c>
      <c r="O596" s="72" t="str">
        <f>IF(Tableau1[[#This Row],[Régime d''utilisation (Quotidien ? Oui ou Non)]]="Oui","Oui","Non")</f>
        <v>Non</v>
      </c>
      <c r="P596" s="76"/>
      <c r="Q596" s="76"/>
      <c r="R596" s="76"/>
      <c r="S596" s="52" t="str">
        <f t="shared" si="27"/>
        <v>Compris entre 00h00 et 5h00</v>
      </c>
      <c r="T596" s="76"/>
      <c r="U596" s="53" t="str">
        <f t="shared" si="28"/>
        <v>Voyageur</v>
      </c>
      <c r="V596" s="76"/>
      <c r="W596" s="76"/>
      <c r="X596" s="76"/>
      <c r="Y596" s="76"/>
      <c r="Z596" s="76"/>
      <c r="AA596" s="76"/>
      <c r="AB596" s="53">
        <f>400</f>
        <v>400</v>
      </c>
      <c r="AC596" s="78" t="str">
        <f>IF(Tableau1[[#This Row],[Type de réponse]]='Paramètre (masquer)'!$A$10,Tableau1[[#This Row],[Période de début *]],"")</f>
        <v/>
      </c>
      <c r="AD596" s="78" t="str">
        <f>IF(Tableau1[[#This Row],[Type de réponse]]='Paramètre (masquer)'!$A$10,Tableau1[[#This Row],[Période de fin *]],"")</f>
        <v/>
      </c>
      <c r="AE596" s="78" t="str">
        <f>IF(Tableau1[[#This Row],[Type de réponse]]='Paramètre (masquer)'!$A$10,Tableau1[[#This Row],[Nuit
LU/MA]],"")</f>
        <v/>
      </c>
      <c r="AF596" s="78" t="str">
        <f>IF(Tableau1[[#This Row],[Type de réponse]]='Paramètre (masquer)'!$A$10,Tableau1[[#This Row],[Nuit
MA/ME]],"")</f>
        <v/>
      </c>
      <c r="AG596" s="78" t="str">
        <f>IF(Tableau1[[#This Row],[Type de réponse]]='Paramètre (masquer)'!$A$10,Tableau1[[#This Row],[Nuit
ME/JE]],"")</f>
        <v/>
      </c>
      <c r="AH596" s="78" t="str">
        <f>IF(Tableau1[[#This Row],[Type de réponse]]='Paramètre (masquer)'!$A$10,Tableau1[[#This Row],[Nuit JE/VE]],"")</f>
        <v/>
      </c>
      <c r="AI596" s="78" t="str">
        <f>IF(Tableau1[[#This Row],[Type de réponse]]='Paramètre (masquer)'!$A$10,Tableau1[[#This Row],[Nuit
VE/SA]],"")</f>
        <v/>
      </c>
      <c r="AJ596" s="78" t="str">
        <f>IF(Tableau1[[#This Row],[Type de réponse]]='Paramètre (masquer)'!$A$10,Tableau1[[#This Row],[Nuit
SA/DI]],"")</f>
        <v/>
      </c>
      <c r="AK596" s="78" t="str">
        <f>IF(Tableau1[[#This Row],[Type de réponse]]='Paramètre (masquer)'!$A$10,Tableau1[[#This Row],[Nuit
DI/LU]],"")</f>
        <v/>
      </c>
      <c r="AL596" s="76" t="str">
        <f>IF(Tableau1[[#This Row],[Nuit
LU /MA]]="Oui",0,IF(Tableau1[[#This Row],[Nuit
LU /MA]]="Non",1,""))</f>
        <v/>
      </c>
      <c r="AM596" s="76" t="str">
        <f>IF(Tableau1[[#This Row],[Nuit
MA/ ME]]="Oui",0,IF(Tableau1[[#This Row],[Nuit
MA/ ME]]="Non",1,""))</f>
        <v/>
      </c>
      <c r="AN596" s="76" t="str">
        <f>IF(Tableau1[[#This Row],[Nuit
ME/ JE]]="Oui",0,IF(Tableau1[[#This Row],[Nuit
ME/ JE]]="Non",1,""))</f>
        <v/>
      </c>
      <c r="AO596" s="76" t="str">
        <f>IF(Tableau1[[#This Row],[Nuit JE/ VE]]="Oui",0,IF(Tableau1[[#This Row],[Nuit JE/ VE]]="Non",1,""))</f>
        <v/>
      </c>
      <c r="AP596" s="76" t="str">
        <f>IF(Tableau1[[#This Row],[Nuit
VE/ SA]]="Oui",0,IF(Tableau1[[#This Row],[Nuit
VE/ SA]]="Non",1,""))</f>
        <v/>
      </c>
      <c r="AQ596" s="76" t="str">
        <f>IF(Tableau1[[#This Row],[Nuit
SA/ DI]]="Oui",0,IF(Tableau1[[#This Row],[Nuit
SA/ DI]]="Non",1,""))</f>
        <v/>
      </c>
      <c r="AR596" s="76" t="str">
        <f>IF(Tableau1[[#This Row],[Nuit
DI/ LU]]="Oui",0,IF(Tableau1[[#This Row],[Nuit
DI/ LU]]="Non",1,""))</f>
        <v/>
      </c>
      <c r="AS596" s="76" t="str">
        <f>IF(Tableau1[[#This Row],[Type de réponse]]='Paramètre (masquer)'!$A$10,Tableau1[[#This Row],[FE]],"")</f>
        <v/>
      </c>
      <c r="AT596" s="76" t="str">
        <f>_xlfn.CONCAT(Tableau1[[#This Row],[LUN]:[DIM]])</f>
        <v/>
      </c>
      <c r="AU596" s="79"/>
      <c r="AV5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6" s="76" t="e">
        <f>Tableau1[[#This Row],[Nbre de nuits sur la période]]*Tableau1[[#This Row],[Nombre de train accédant / nuit *]]</f>
        <v>#VALUE!</v>
      </c>
      <c r="AY596" s="76" t="e">
        <f>Tableau1[[#This Row],[Uo voies - nuit]]*((59*400/1000)+5)</f>
        <v>#VALUE!</v>
      </c>
    </row>
    <row r="597" spans="1:51" ht="15.75">
      <c r="A597" s="51">
        <f t="shared" si="29"/>
        <v>584</v>
      </c>
      <c r="B597" s="85"/>
      <c r="C597" s="52" t="str">
        <f>IFERROR(VLOOKUP(Tableau1[[#This Row],[Site *
Un fichier Excel par DT]],Tableau7[[#All],[Nom de la gare]:[EIC]],5,FALSE),"")</f>
        <v/>
      </c>
      <c r="D597" s="77"/>
      <c r="E597" s="74"/>
      <c r="F597" s="74"/>
      <c r="G597" s="76"/>
      <c r="H597" s="72" t="str">
        <f>IF(Tableau1[[#This Row],[Régime d''utilisation (Quotidien ? Oui ou Non)]]="Oui","Oui","Non")</f>
        <v>Non</v>
      </c>
      <c r="I597" s="72" t="str">
        <f>IF(Tableau1[[#This Row],[Régime d''utilisation (Quotidien ? Oui ou Non)]]="Oui","Oui","Non")</f>
        <v>Non</v>
      </c>
      <c r="J597" s="72" t="str">
        <f>IF(Tableau1[[#This Row],[Régime d''utilisation (Quotidien ? Oui ou Non)]]="Oui","Oui","Non")</f>
        <v>Non</v>
      </c>
      <c r="K597" s="72" t="str">
        <f>IF(Tableau1[[#This Row],[Régime d''utilisation (Quotidien ? Oui ou Non)]]="Oui","Oui","Non")</f>
        <v>Non</v>
      </c>
      <c r="L597" s="72" t="str">
        <f>IF(Tableau1[[#This Row],[Régime d''utilisation (Quotidien ? Oui ou Non)]]="Oui","Oui","Non")</f>
        <v>Non</v>
      </c>
      <c r="M597" s="72" t="str">
        <f>IF(Tableau1[[#This Row],[Régime d''utilisation (Quotidien ? Oui ou Non)]]="Oui","Oui","Non")</f>
        <v>Non</v>
      </c>
      <c r="N597" s="72" t="str">
        <f>IF(Tableau1[[#This Row],[Régime d''utilisation (Quotidien ? Oui ou Non)]]="Oui","Oui","Non")</f>
        <v>Non</v>
      </c>
      <c r="O597" s="72" t="str">
        <f>IF(Tableau1[[#This Row],[Régime d''utilisation (Quotidien ? Oui ou Non)]]="Oui","Oui","Non")</f>
        <v>Non</v>
      </c>
      <c r="P597" s="76"/>
      <c r="Q597" s="76"/>
      <c r="R597" s="76"/>
      <c r="S597" s="52" t="str">
        <f t="shared" si="27"/>
        <v>Compris entre 00h00 et 5h00</v>
      </c>
      <c r="T597" s="76"/>
      <c r="U597" s="53" t="str">
        <f t="shared" si="28"/>
        <v>Voyageur</v>
      </c>
      <c r="V597" s="76"/>
      <c r="W597" s="76"/>
      <c r="X597" s="76"/>
      <c r="Y597" s="76"/>
      <c r="Z597" s="76"/>
      <c r="AA597" s="76"/>
      <c r="AB597" s="53">
        <f>400</f>
        <v>400</v>
      </c>
      <c r="AC597" s="78" t="str">
        <f>IF(Tableau1[[#This Row],[Type de réponse]]='Paramètre (masquer)'!$A$10,Tableau1[[#This Row],[Période de début *]],"")</f>
        <v/>
      </c>
      <c r="AD597" s="78" t="str">
        <f>IF(Tableau1[[#This Row],[Type de réponse]]='Paramètre (masquer)'!$A$10,Tableau1[[#This Row],[Période de fin *]],"")</f>
        <v/>
      </c>
      <c r="AE597" s="78" t="str">
        <f>IF(Tableau1[[#This Row],[Type de réponse]]='Paramètre (masquer)'!$A$10,Tableau1[[#This Row],[Nuit
LU/MA]],"")</f>
        <v/>
      </c>
      <c r="AF597" s="78" t="str">
        <f>IF(Tableau1[[#This Row],[Type de réponse]]='Paramètre (masquer)'!$A$10,Tableau1[[#This Row],[Nuit
MA/ME]],"")</f>
        <v/>
      </c>
      <c r="AG597" s="78" t="str">
        <f>IF(Tableau1[[#This Row],[Type de réponse]]='Paramètre (masquer)'!$A$10,Tableau1[[#This Row],[Nuit
ME/JE]],"")</f>
        <v/>
      </c>
      <c r="AH597" s="78" t="str">
        <f>IF(Tableau1[[#This Row],[Type de réponse]]='Paramètre (masquer)'!$A$10,Tableau1[[#This Row],[Nuit JE/VE]],"")</f>
        <v/>
      </c>
      <c r="AI597" s="78" t="str">
        <f>IF(Tableau1[[#This Row],[Type de réponse]]='Paramètre (masquer)'!$A$10,Tableau1[[#This Row],[Nuit
VE/SA]],"")</f>
        <v/>
      </c>
      <c r="AJ597" s="78" t="str">
        <f>IF(Tableau1[[#This Row],[Type de réponse]]='Paramètre (masquer)'!$A$10,Tableau1[[#This Row],[Nuit
SA/DI]],"")</f>
        <v/>
      </c>
      <c r="AK597" s="78" t="str">
        <f>IF(Tableau1[[#This Row],[Type de réponse]]='Paramètre (masquer)'!$A$10,Tableau1[[#This Row],[Nuit
DI/LU]],"")</f>
        <v/>
      </c>
      <c r="AL597" s="76" t="str">
        <f>IF(Tableau1[[#This Row],[Nuit
LU /MA]]="Oui",0,IF(Tableau1[[#This Row],[Nuit
LU /MA]]="Non",1,""))</f>
        <v/>
      </c>
      <c r="AM597" s="76" t="str">
        <f>IF(Tableau1[[#This Row],[Nuit
MA/ ME]]="Oui",0,IF(Tableau1[[#This Row],[Nuit
MA/ ME]]="Non",1,""))</f>
        <v/>
      </c>
      <c r="AN597" s="76" t="str">
        <f>IF(Tableau1[[#This Row],[Nuit
ME/ JE]]="Oui",0,IF(Tableau1[[#This Row],[Nuit
ME/ JE]]="Non",1,""))</f>
        <v/>
      </c>
      <c r="AO597" s="76" t="str">
        <f>IF(Tableau1[[#This Row],[Nuit JE/ VE]]="Oui",0,IF(Tableau1[[#This Row],[Nuit JE/ VE]]="Non",1,""))</f>
        <v/>
      </c>
      <c r="AP597" s="76" t="str">
        <f>IF(Tableau1[[#This Row],[Nuit
VE/ SA]]="Oui",0,IF(Tableau1[[#This Row],[Nuit
VE/ SA]]="Non",1,""))</f>
        <v/>
      </c>
      <c r="AQ597" s="76" t="str">
        <f>IF(Tableau1[[#This Row],[Nuit
SA/ DI]]="Oui",0,IF(Tableau1[[#This Row],[Nuit
SA/ DI]]="Non",1,""))</f>
        <v/>
      </c>
      <c r="AR597" s="76" t="str">
        <f>IF(Tableau1[[#This Row],[Nuit
DI/ LU]]="Oui",0,IF(Tableau1[[#This Row],[Nuit
DI/ LU]]="Non",1,""))</f>
        <v/>
      </c>
      <c r="AS597" s="76" t="str">
        <f>IF(Tableau1[[#This Row],[Type de réponse]]='Paramètre (masquer)'!$A$10,Tableau1[[#This Row],[FE]],"")</f>
        <v/>
      </c>
      <c r="AT597" s="76" t="str">
        <f>_xlfn.CONCAT(Tableau1[[#This Row],[LUN]:[DIM]])</f>
        <v/>
      </c>
      <c r="AU597" s="79"/>
      <c r="AV5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7" s="76" t="e">
        <f>Tableau1[[#This Row],[Nbre de nuits sur la période]]*Tableau1[[#This Row],[Nombre de train accédant / nuit *]]</f>
        <v>#VALUE!</v>
      </c>
      <c r="AY597" s="76" t="e">
        <f>Tableau1[[#This Row],[Uo voies - nuit]]*((59*400/1000)+5)</f>
        <v>#VALUE!</v>
      </c>
    </row>
    <row r="598" spans="1:51" ht="15.75">
      <c r="A598" s="51">
        <f t="shared" si="29"/>
        <v>585</v>
      </c>
      <c r="B598" s="85"/>
      <c r="C598" s="52" t="str">
        <f>IFERROR(VLOOKUP(Tableau1[[#This Row],[Site *
Un fichier Excel par DT]],Tableau7[[#All],[Nom de la gare]:[EIC]],5,FALSE),"")</f>
        <v/>
      </c>
      <c r="D598" s="77"/>
      <c r="E598" s="74"/>
      <c r="F598" s="74"/>
      <c r="G598" s="76"/>
      <c r="H598" s="72" t="str">
        <f>IF(Tableau1[[#This Row],[Régime d''utilisation (Quotidien ? Oui ou Non)]]="Oui","Oui","Non")</f>
        <v>Non</v>
      </c>
      <c r="I598" s="72" t="str">
        <f>IF(Tableau1[[#This Row],[Régime d''utilisation (Quotidien ? Oui ou Non)]]="Oui","Oui","Non")</f>
        <v>Non</v>
      </c>
      <c r="J598" s="72" t="str">
        <f>IF(Tableau1[[#This Row],[Régime d''utilisation (Quotidien ? Oui ou Non)]]="Oui","Oui","Non")</f>
        <v>Non</v>
      </c>
      <c r="K598" s="72" t="str">
        <f>IF(Tableau1[[#This Row],[Régime d''utilisation (Quotidien ? Oui ou Non)]]="Oui","Oui","Non")</f>
        <v>Non</v>
      </c>
      <c r="L598" s="72" t="str">
        <f>IF(Tableau1[[#This Row],[Régime d''utilisation (Quotidien ? Oui ou Non)]]="Oui","Oui","Non")</f>
        <v>Non</v>
      </c>
      <c r="M598" s="72" t="str">
        <f>IF(Tableau1[[#This Row],[Régime d''utilisation (Quotidien ? Oui ou Non)]]="Oui","Oui","Non")</f>
        <v>Non</v>
      </c>
      <c r="N598" s="72" t="str">
        <f>IF(Tableau1[[#This Row],[Régime d''utilisation (Quotidien ? Oui ou Non)]]="Oui","Oui","Non")</f>
        <v>Non</v>
      </c>
      <c r="O598" s="72" t="str">
        <f>IF(Tableau1[[#This Row],[Régime d''utilisation (Quotidien ? Oui ou Non)]]="Oui","Oui","Non")</f>
        <v>Non</v>
      </c>
      <c r="P598" s="76"/>
      <c r="Q598" s="76"/>
      <c r="R598" s="76"/>
      <c r="S598" s="52" t="str">
        <f t="shared" si="27"/>
        <v>Compris entre 00h00 et 5h00</v>
      </c>
      <c r="T598" s="76"/>
      <c r="U598" s="53" t="str">
        <f t="shared" si="28"/>
        <v>Voyageur</v>
      </c>
      <c r="V598" s="76"/>
      <c r="W598" s="76"/>
      <c r="X598" s="76"/>
      <c r="Y598" s="76"/>
      <c r="Z598" s="76"/>
      <c r="AA598" s="76"/>
      <c r="AB598" s="53">
        <f>400</f>
        <v>400</v>
      </c>
      <c r="AC598" s="78" t="str">
        <f>IF(Tableau1[[#This Row],[Type de réponse]]='Paramètre (masquer)'!$A$10,Tableau1[[#This Row],[Période de début *]],"")</f>
        <v/>
      </c>
      <c r="AD598" s="78" t="str">
        <f>IF(Tableau1[[#This Row],[Type de réponse]]='Paramètre (masquer)'!$A$10,Tableau1[[#This Row],[Période de fin *]],"")</f>
        <v/>
      </c>
      <c r="AE598" s="78" t="str">
        <f>IF(Tableau1[[#This Row],[Type de réponse]]='Paramètre (masquer)'!$A$10,Tableau1[[#This Row],[Nuit
LU/MA]],"")</f>
        <v/>
      </c>
      <c r="AF598" s="78" t="str">
        <f>IF(Tableau1[[#This Row],[Type de réponse]]='Paramètre (masquer)'!$A$10,Tableau1[[#This Row],[Nuit
MA/ME]],"")</f>
        <v/>
      </c>
      <c r="AG598" s="78" t="str">
        <f>IF(Tableau1[[#This Row],[Type de réponse]]='Paramètre (masquer)'!$A$10,Tableau1[[#This Row],[Nuit
ME/JE]],"")</f>
        <v/>
      </c>
      <c r="AH598" s="78" t="str">
        <f>IF(Tableau1[[#This Row],[Type de réponse]]='Paramètre (masquer)'!$A$10,Tableau1[[#This Row],[Nuit JE/VE]],"")</f>
        <v/>
      </c>
      <c r="AI598" s="78" t="str">
        <f>IF(Tableau1[[#This Row],[Type de réponse]]='Paramètre (masquer)'!$A$10,Tableau1[[#This Row],[Nuit
VE/SA]],"")</f>
        <v/>
      </c>
      <c r="AJ598" s="78" t="str">
        <f>IF(Tableau1[[#This Row],[Type de réponse]]='Paramètre (masquer)'!$A$10,Tableau1[[#This Row],[Nuit
SA/DI]],"")</f>
        <v/>
      </c>
      <c r="AK598" s="78" t="str">
        <f>IF(Tableau1[[#This Row],[Type de réponse]]='Paramètre (masquer)'!$A$10,Tableau1[[#This Row],[Nuit
DI/LU]],"")</f>
        <v/>
      </c>
      <c r="AL598" s="76" t="str">
        <f>IF(Tableau1[[#This Row],[Nuit
LU /MA]]="Oui",0,IF(Tableau1[[#This Row],[Nuit
LU /MA]]="Non",1,""))</f>
        <v/>
      </c>
      <c r="AM598" s="76" t="str">
        <f>IF(Tableau1[[#This Row],[Nuit
MA/ ME]]="Oui",0,IF(Tableau1[[#This Row],[Nuit
MA/ ME]]="Non",1,""))</f>
        <v/>
      </c>
      <c r="AN598" s="76" t="str">
        <f>IF(Tableau1[[#This Row],[Nuit
ME/ JE]]="Oui",0,IF(Tableau1[[#This Row],[Nuit
ME/ JE]]="Non",1,""))</f>
        <v/>
      </c>
      <c r="AO598" s="76" t="str">
        <f>IF(Tableau1[[#This Row],[Nuit JE/ VE]]="Oui",0,IF(Tableau1[[#This Row],[Nuit JE/ VE]]="Non",1,""))</f>
        <v/>
      </c>
      <c r="AP598" s="76" t="str">
        <f>IF(Tableau1[[#This Row],[Nuit
VE/ SA]]="Oui",0,IF(Tableau1[[#This Row],[Nuit
VE/ SA]]="Non",1,""))</f>
        <v/>
      </c>
      <c r="AQ598" s="76" t="str">
        <f>IF(Tableau1[[#This Row],[Nuit
SA/ DI]]="Oui",0,IF(Tableau1[[#This Row],[Nuit
SA/ DI]]="Non",1,""))</f>
        <v/>
      </c>
      <c r="AR598" s="76" t="str">
        <f>IF(Tableau1[[#This Row],[Nuit
DI/ LU]]="Oui",0,IF(Tableau1[[#This Row],[Nuit
DI/ LU]]="Non",1,""))</f>
        <v/>
      </c>
      <c r="AS598" s="76" t="str">
        <f>IF(Tableau1[[#This Row],[Type de réponse]]='Paramètre (masquer)'!$A$10,Tableau1[[#This Row],[FE]],"")</f>
        <v/>
      </c>
      <c r="AT598" s="76" t="str">
        <f>_xlfn.CONCAT(Tableau1[[#This Row],[LUN]:[DIM]])</f>
        <v/>
      </c>
      <c r="AU598" s="79"/>
      <c r="AV5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8" s="76" t="e">
        <f>Tableau1[[#This Row],[Nbre de nuits sur la période]]*Tableau1[[#This Row],[Nombre de train accédant / nuit *]]</f>
        <v>#VALUE!</v>
      </c>
      <c r="AY598" s="76" t="e">
        <f>Tableau1[[#This Row],[Uo voies - nuit]]*((59*400/1000)+5)</f>
        <v>#VALUE!</v>
      </c>
    </row>
    <row r="599" spans="1:51" ht="15.75">
      <c r="A599" s="51">
        <f t="shared" si="29"/>
        <v>586</v>
      </c>
      <c r="B599" s="85"/>
      <c r="C599" s="52" t="str">
        <f>IFERROR(VLOOKUP(Tableau1[[#This Row],[Site *
Un fichier Excel par DT]],Tableau7[[#All],[Nom de la gare]:[EIC]],5,FALSE),"")</f>
        <v/>
      </c>
      <c r="D599" s="77"/>
      <c r="E599" s="74"/>
      <c r="F599" s="74"/>
      <c r="G599" s="76"/>
      <c r="H599" s="72" t="str">
        <f>IF(Tableau1[[#This Row],[Régime d''utilisation (Quotidien ? Oui ou Non)]]="Oui","Oui","Non")</f>
        <v>Non</v>
      </c>
      <c r="I599" s="72" t="str">
        <f>IF(Tableau1[[#This Row],[Régime d''utilisation (Quotidien ? Oui ou Non)]]="Oui","Oui","Non")</f>
        <v>Non</v>
      </c>
      <c r="J599" s="72" t="str">
        <f>IF(Tableau1[[#This Row],[Régime d''utilisation (Quotidien ? Oui ou Non)]]="Oui","Oui","Non")</f>
        <v>Non</v>
      </c>
      <c r="K599" s="72" t="str">
        <f>IF(Tableau1[[#This Row],[Régime d''utilisation (Quotidien ? Oui ou Non)]]="Oui","Oui","Non")</f>
        <v>Non</v>
      </c>
      <c r="L599" s="72" t="str">
        <f>IF(Tableau1[[#This Row],[Régime d''utilisation (Quotidien ? Oui ou Non)]]="Oui","Oui","Non")</f>
        <v>Non</v>
      </c>
      <c r="M599" s="72" t="str">
        <f>IF(Tableau1[[#This Row],[Régime d''utilisation (Quotidien ? Oui ou Non)]]="Oui","Oui","Non")</f>
        <v>Non</v>
      </c>
      <c r="N599" s="72" t="str">
        <f>IF(Tableau1[[#This Row],[Régime d''utilisation (Quotidien ? Oui ou Non)]]="Oui","Oui","Non")</f>
        <v>Non</v>
      </c>
      <c r="O599" s="72" t="str">
        <f>IF(Tableau1[[#This Row],[Régime d''utilisation (Quotidien ? Oui ou Non)]]="Oui","Oui","Non")</f>
        <v>Non</v>
      </c>
      <c r="P599" s="76"/>
      <c r="Q599" s="76"/>
      <c r="R599" s="76"/>
      <c r="S599" s="52" t="str">
        <f t="shared" si="27"/>
        <v>Compris entre 00h00 et 5h00</v>
      </c>
      <c r="T599" s="76"/>
      <c r="U599" s="53" t="str">
        <f t="shared" si="28"/>
        <v>Voyageur</v>
      </c>
      <c r="V599" s="76"/>
      <c r="W599" s="76"/>
      <c r="X599" s="76"/>
      <c r="Y599" s="76"/>
      <c r="Z599" s="76"/>
      <c r="AA599" s="76"/>
      <c r="AB599" s="53">
        <f>400</f>
        <v>400</v>
      </c>
      <c r="AC599" s="78" t="str">
        <f>IF(Tableau1[[#This Row],[Type de réponse]]='Paramètre (masquer)'!$A$10,Tableau1[[#This Row],[Période de début *]],"")</f>
        <v/>
      </c>
      <c r="AD599" s="78" t="str">
        <f>IF(Tableau1[[#This Row],[Type de réponse]]='Paramètre (masquer)'!$A$10,Tableau1[[#This Row],[Période de fin *]],"")</f>
        <v/>
      </c>
      <c r="AE599" s="78" t="str">
        <f>IF(Tableau1[[#This Row],[Type de réponse]]='Paramètre (masquer)'!$A$10,Tableau1[[#This Row],[Nuit
LU/MA]],"")</f>
        <v/>
      </c>
      <c r="AF599" s="78" t="str">
        <f>IF(Tableau1[[#This Row],[Type de réponse]]='Paramètre (masquer)'!$A$10,Tableau1[[#This Row],[Nuit
MA/ME]],"")</f>
        <v/>
      </c>
      <c r="AG599" s="78" t="str">
        <f>IF(Tableau1[[#This Row],[Type de réponse]]='Paramètre (masquer)'!$A$10,Tableau1[[#This Row],[Nuit
ME/JE]],"")</f>
        <v/>
      </c>
      <c r="AH599" s="78" t="str">
        <f>IF(Tableau1[[#This Row],[Type de réponse]]='Paramètre (masquer)'!$A$10,Tableau1[[#This Row],[Nuit JE/VE]],"")</f>
        <v/>
      </c>
      <c r="AI599" s="78" t="str">
        <f>IF(Tableau1[[#This Row],[Type de réponse]]='Paramètre (masquer)'!$A$10,Tableau1[[#This Row],[Nuit
VE/SA]],"")</f>
        <v/>
      </c>
      <c r="AJ599" s="78" t="str">
        <f>IF(Tableau1[[#This Row],[Type de réponse]]='Paramètre (masquer)'!$A$10,Tableau1[[#This Row],[Nuit
SA/DI]],"")</f>
        <v/>
      </c>
      <c r="AK599" s="78" t="str">
        <f>IF(Tableau1[[#This Row],[Type de réponse]]='Paramètre (masquer)'!$A$10,Tableau1[[#This Row],[Nuit
DI/LU]],"")</f>
        <v/>
      </c>
      <c r="AL599" s="76" t="str">
        <f>IF(Tableau1[[#This Row],[Nuit
LU /MA]]="Oui",0,IF(Tableau1[[#This Row],[Nuit
LU /MA]]="Non",1,""))</f>
        <v/>
      </c>
      <c r="AM599" s="76" t="str">
        <f>IF(Tableau1[[#This Row],[Nuit
MA/ ME]]="Oui",0,IF(Tableau1[[#This Row],[Nuit
MA/ ME]]="Non",1,""))</f>
        <v/>
      </c>
      <c r="AN599" s="76" t="str">
        <f>IF(Tableau1[[#This Row],[Nuit
ME/ JE]]="Oui",0,IF(Tableau1[[#This Row],[Nuit
ME/ JE]]="Non",1,""))</f>
        <v/>
      </c>
      <c r="AO599" s="76" t="str">
        <f>IF(Tableau1[[#This Row],[Nuit JE/ VE]]="Oui",0,IF(Tableau1[[#This Row],[Nuit JE/ VE]]="Non",1,""))</f>
        <v/>
      </c>
      <c r="AP599" s="76" t="str">
        <f>IF(Tableau1[[#This Row],[Nuit
VE/ SA]]="Oui",0,IF(Tableau1[[#This Row],[Nuit
VE/ SA]]="Non",1,""))</f>
        <v/>
      </c>
      <c r="AQ599" s="76" t="str">
        <f>IF(Tableau1[[#This Row],[Nuit
SA/ DI]]="Oui",0,IF(Tableau1[[#This Row],[Nuit
SA/ DI]]="Non",1,""))</f>
        <v/>
      </c>
      <c r="AR599" s="76" t="str">
        <f>IF(Tableau1[[#This Row],[Nuit
DI/ LU]]="Oui",0,IF(Tableau1[[#This Row],[Nuit
DI/ LU]]="Non",1,""))</f>
        <v/>
      </c>
      <c r="AS599" s="76" t="str">
        <f>IF(Tableau1[[#This Row],[Type de réponse]]='Paramètre (masquer)'!$A$10,Tableau1[[#This Row],[FE]],"")</f>
        <v/>
      </c>
      <c r="AT599" s="76" t="str">
        <f>_xlfn.CONCAT(Tableau1[[#This Row],[LUN]:[DIM]])</f>
        <v/>
      </c>
      <c r="AU599" s="79"/>
      <c r="AV5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9" s="76" t="e">
        <f>Tableau1[[#This Row],[Nbre de nuits sur la période]]*Tableau1[[#This Row],[Nombre de train accédant / nuit *]]</f>
        <v>#VALUE!</v>
      </c>
      <c r="AY599" s="76" t="e">
        <f>Tableau1[[#This Row],[Uo voies - nuit]]*((59*400/1000)+5)</f>
        <v>#VALUE!</v>
      </c>
    </row>
    <row r="600" spans="1:51" ht="15.75">
      <c r="A600" s="51">
        <f t="shared" si="29"/>
        <v>587</v>
      </c>
      <c r="B600" s="85"/>
      <c r="C600" s="52" t="str">
        <f>IFERROR(VLOOKUP(Tableau1[[#This Row],[Site *
Un fichier Excel par DT]],Tableau7[[#All],[Nom de la gare]:[EIC]],5,FALSE),"")</f>
        <v/>
      </c>
      <c r="D600" s="77"/>
      <c r="E600" s="74"/>
      <c r="F600" s="74"/>
      <c r="G600" s="76"/>
      <c r="H600" s="72" t="str">
        <f>IF(Tableau1[[#This Row],[Régime d''utilisation (Quotidien ? Oui ou Non)]]="Oui","Oui","Non")</f>
        <v>Non</v>
      </c>
      <c r="I600" s="72" t="str">
        <f>IF(Tableau1[[#This Row],[Régime d''utilisation (Quotidien ? Oui ou Non)]]="Oui","Oui","Non")</f>
        <v>Non</v>
      </c>
      <c r="J600" s="72" t="str">
        <f>IF(Tableau1[[#This Row],[Régime d''utilisation (Quotidien ? Oui ou Non)]]="Oui","Oui","Non")</f>
        <v>Non</v>
      </c>
      <c r="K600" s="72" t="str">
        <f>IF(Tableau1[[#This Row],[Régime d''utilisation (Quotidien ? Oui ou Non)]]="Oui","Oui","Non")</f>
        <v>Non</v>
      </c>
      <c r="L600" s="72" t="str">
        <f>IF(Tableau1[[#This Row],[Régime d''utilisation (Quotidien ? Oui ou Non)]]="Oui","Oui","Non")</f>
        <v>Non</v>
      </c>
      <c r="M600" s="72" t="str">
        <f>IF(Tableau1[[#This Row],[Régime d''utilisation (Quotidien ? Oui ou Non)]]="Oui","Oui","Non")</f>
        <v>Non</v>
      </c>
      <c r="N600" s="72" t="str">
        <f>IF(Tableau1[[#This Row],[Régime d''utilisation (Quotidien ? Oui ou Non)]]="Oui","Oui","Non")</f>
        <v>Non</v>
      </c>
      <c r="O600" s="72" t="str">
        <f>IF(Tableau1[[#This Row],[Régime d''utilisation (Quotidien ? Oui ou Non)]]="Oui","Oui","Non")</f>
        <v>Non</v>
      </c>
      <c r="P600" s="76"/>
      <c r="Q600" s="76"/>
      <c r="R600" s="76"/>
      <c r="S600" s="52" t="str">
        <f t="shared" si="27"/>
        <v>Compris entre 00h00 et 5h00</v>
      </c>
      <c r="T600" s="76"/>
      <c r="U600" s="53" t="str">
        <f t="shared" si="28"/>
        <v>Voyageur</v>
      </c>
      <c r="V600" s="76"/>
      <c r="W600" s="76"/>
      <c r="X600" s="76"/>
      <c r="Y600" s="76"/>
      <c r="Z600" s="76"/>
      <c r="AA600" s="76"/>
      <c r="AB600" s="53">
        <f>400</f>
        <v>400</v>
      </c>
      <c r="AC600" s="78" t="str">
        <f>IF(Tableau1[[#This Row],[Type de réponse]]='Paramètre (masquer)'!$A$10,Tableau1[[#This Row],[Période de début *]],"")</f>
        <v/>
      </c>
      <c r="AD600" s="78" t="str">
        <f>IF(Tableau1[[#This Row],[Type de réponse]]='Paramètre (masquer)'!$A$10,Tableau1[[#This Row],[Période de fin *]],"")</f>
        <v/>
      </c>
      <c r="AE600" s="78" t="str">
        <f>IF(Tableau1[[#This Row],[Type de réponse]]='Paramètre (masquer)'!$A$10,Tableau1[[#This Row],[Nuit
LU/MA]],"")</f>
        <v/>
      </c>
      <c r="AF600" s="78" t="str">
        <f>IF(Tableau1[[#This Row],[Type de réponse]]='Paramètre (masquer)'!$A$10,Tableau1[[#This Row],[Nuit
MA/ME]],"")</f>
        <v/>
      </c>
      <c r="AG600" s="78" t="str">
        <f>IF(Tableau1[[#This Row],[Type de réponse]]='Paramètre (masquer)'!$A$10,Tableau1[[#This Row],[Nuit
ME/JE]],"")</f>
        <v/>
      </c>
      <c r="AH600" s="78" t="str">
        <f>IF(Tableau1[[#This Row],[Type de réponse]]='Paramètre (masquer)'!$A$10,Tableau1[[#This Row],[Nuit JE/VE]],"")</f>
        <v/>
      </c>
      <c r="AI600" s="78" t="str">
        <f>IF(Tableau1[[#This Row],[Type de réponse]]='Paramètre (masquer)'!$A$10,Tableau1[[#This Row],[Nuit
VE/SA]],"")</f>
        <v/>
      </c>
      <c r="AJ600" s="78" t="str">
        <f>IF(Tableau1[[#This Row],[Type de réponse]]='Paramètre (masquer)'!$A$10,Tableau1[[#This Row],[Nuit
SA/DI]],"")</f>
        <v/>
      </c>
      <c r="AK600" s="78" t="str">
        <f>IF(Tableau1[[#This Row],[Type de réponse]]='Paramètre (masquer)'!$A$10,Tableau1[[#This Row],[Nuit
DI/LU]],"")</f>
        <v/>
      </c>
      <c r="AL600" s="76" t="str">
        <f>IF(Tableau1[[#This Row],[Nuit
LU /MA]]="Oui",0,IF(Tableau1[[#This Row],[Nuit
LU /MA]]="Non",1,""))</f>
        <v/>
      </c>
      <c r="AM600" s="76" t="str">
        <f>IF(Tableau1[[#This Row],[Nuit
MA/ ME]]="Oui",0,IF(Tableau1[[#This Row],[Nuit
MA/ ME]]="Non",1,""))</f>
        <v/>
      </c>
      <c r="AN600" s="76" t="str">
        <f>IF(Tableau1[[#This Row],[Nuit
ME/ JE]]="Oui",0,IF(Tableau1[[#This Row],[Nuit
ME/ JE]]="Non",1,""))</f>
        <v/>
      </c>
      <c r="AO600" s="76" t="str">
        <f>IF(Tableau1[[#This Row],[Nuit JE/ VE]]="Oui",0,IF(Tableau1[[#This Row],[Nuit JE/ VE]]="Non",1,""))</f>
        <v/>
      </c>
      <c r="AP600" s="76" t="str">
        <f>IF(Tableau1[[#This Row],[Nuit
VE/ SA]]="Oui",0,IF(Tableau1[[#This Row],[Nuit
VE/ SA]]="Non",1,""))</f>
        <v/>
      </c>
      <c r="AQ600" s="76" t="str">
        <f>IF(Tableau1[[#This Row],[Nuit
SA/ DI]]="Oui",0,IF(Tableau1[[#This Row],[Nuit
SA/ DI]]="Non",1,""))</f>
        <v/>
      </c>
      <c r="AR600" s="76" t="str">
        <f>IF(Tableau1[[#This Row],[Nuit
DI/ LU]]="Oui",0,IF(Tableau1[[#This Row],[Nuit
DI/ LU]]="Non",1,""))</f>
        <v/>
      </c>
      <c r="AS600" s="76" t="str">
        <f>IF(Tableau1[[#This Row],[Type de réponse]]='Paramètre (masquer)'!$A$10,Tableau1[[#This Row],[FE]],"")</f>
        <v/>
      </c>
      <c r="AT600" s="76" t="str">
        <f>_xlfn.CONCAT(Tableau1[[#This Row],[LUN]:[DIM]])</f>
        <v/>
      </c>
      <c r="AU600" s="79"/>
      <c r="AV6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0" s="76" t="e">
        <f>Tableau1[[#This Row],[Nbre de nuits sur la période]]*Tableau1[[#This Row],[Nombre de train accédant / nuit *]]</f>
        <v>#VALUE!</v>
      </c>
      <c r="AY600" s="76" t="e">
        <f>Tableau1[[#This Row],[Uo voies - nuit]]*((59*400/1000)+5)</f>
        <v>#VALUE!</v>
      </c>
    </row>
    <row r="601" spans="1:51" ht="15.75">
      <c r="A601" s="51">
        <f t="shared" si="29"/>
        <v>588</v>
      </c>
      <c r="B601" s="85"/>
      <c r="C601" s="52" t="str">
        <f>IFERROR(VLOOKUP(Tableau1[[#This Row],[Site *
Un fichier Excel par DT]],Tableau7[[#All],[Nom de la gare]:[EIC]],5,FALSE),"")</f>
        <v/>
      </c>
      <c r="D601" s="77"/>
      <c r="E601" s="74"/>
      <c r="F601" s="74"/>
      <c r="G601" s="76"/>
      <c r="H601" s="72" t="str">
        <f>IF(Tableau1[[#This Row],[Régime d''utilisation (Quotidien ? Oui ou Non)]]="Oui","Oui","Non")</f>
        <v>Non</v>
      </c>
      <c r="I601" s="72" t="str">
        <f>IF(Tableau1[[#This Row],[Régime d''utilisation (Quotidien ? Oui ou Non)]]="Oui","Oui","Non")</f>
        <v>Non</v>
      </c>
      <c r="J601" s="72" t="str">
        <f>IF(Tableau1[[#This Row],[Régime d''utilisation (Quotidien ? Oui ou Non)]]="Oui","Oui","Non")</f>
        <v>Non</v>
      </c>
      <c r="K601" s="72" t="str">
        <f>IF(Tableau1[[#This Row],[Régime d''utilisation (Quotidien ? Oui ou Non)]]="Oui","Oui","Non")</f>
        <v>Non</v>
      </c>
      <c r="L601" s="72" t="str">
        <f>IF(Tableau1[[#This Row],[Régime d''utilisation (Quotidien ? Oui ou Non)]]="Oui","Oui","Non")</f>
        <v>Non</v>
      </c>
      <c r="M601" s="72" t="str">
        <f>IF(Tableau1[[#This Row],[Régime d''utilisation (Quotidien ? Oui ou Non)]]="Oui","Oui","Non")</f>
        <v>Non</v>
      </c>
      <c r="N601" s="72" t="str">
        <f>IF(Tableau1[[#This Row],[Régime d''utilisation (Quotidien ? Oui ou Non)]]="Oui","Oui","Non")</f>
        <v>Non</v>
      </c>
      <c r="O601" s="72" t="str">
        <f>IF(Tableau1[[#This Row],[Régime d''utilisation (Quotidien ? Oui ou Non)]]="Oui","Oui","Non")</f>
        <v>Non</v>
      </c>
      <c r="P601" s="76"/>
      <c r="Q601" s="76"/>
      <c r="R601" s="76"/>
      <c r="S601" s="52" t="str">
        <f t="shared" si="27"/>
        <v>Compris entre 00h00 et 5h00</v>
      </c>
      <c r="T601" s="76"/>
      <c r="U601" s="53" t="str">
        <f t="shared" si="28"/>
        <v>Voyageur</v>
      </c>
      <c r="V601" s="76"/>
      <c r="W601" s="76"/>
      <c r="X601" s="76"/>
      <c r="Y601" s="76"/>
      <c r="Z601" s="76"/>
      <c r="AA601" s="76"/>
      <c r="AB601" s="53">
        <f>400</f>
        <v>400</v>
      </c>
      <c r="AC601" s="78" t="str">
        <f>IF(Tableau1[[#This Row],[Type de réponse]]='Paramètre (masquer)'!$A$10,Tableau1[[#This Row],[Période de début *]],"")</f>
        <v/>
      </c>
      <c r="AD601" s="78" t="str">
        <f>IF(Tableau1[[#This Row],[Type de réponse]]='Paramètre (masquer)'!$A$10,Tableau1[[#This Row],[Période de fin *]],"")</f>
        <v/>
      </c>
      <c r="AE601" s="78" t="str">
        <f>IF(Tableau1[[#This Row],[Type de réponse]]='Paramètre (masquer)'!$A$10,Tableau1[[#This Row],[Nuit
LU/MA]],"")</f>
        <v/>
      </c>
      <c r="AF601" s="78" t="str">
        <f>IF(Tableau1[[#This Row],[Type de réponse]]='Paramètre (masquer)'!$A$10,Tableau1[[#This Row],[Nuit
MA/ME]],"")</f>
        <v/>
      </c>
      <c r="AG601" s="78" t="str">
        <f>IF(Tableau1[[#This Row],[Type de réponse]]='Paramètre (masquer)'!$A$10,Tableau1[[#This Row],[Nuit
ME/JE]],"")</f>
        <v/>
      </c>
      <c r="AH601" s="78" t="str">
        <f>IF(Tableau1[[#This Row],[Type de réponse]]='Paramètre (masquer)'!$A$10,Tableau1[[#This Row],[Nuit JE/VE]],"")</f>
        <v/>
      </c>
      <c r="AI601" s="78" t="str">
        <f>IF(Tableau1[[#This Row],[Type de réponse]]='Paramètre (masquer)'!$A$10,Tableau1[[#This Row],[Nuit
VE/SA]],"")</f>
        <v/>
      </c>
      <c r="AJ601" s="78" t="str">
        <f>IF(Tableau1[[#This Row],[Type de réponse]]='Paramètre (masquer)'!$A$10,Tableau1[[#This Row],[Nuit
SA/DI]],"")</f>
        <v/>
      </c>
      <c r="AK601" s="78" t="str">
        <f>IF(Tableau1[[#This Row],[Type de réponse]]='Paramètre (masquer)'!$A$10,Tableau1[[#This Row],[Nuit
DI/LU]],"")</f>
        <v/>
      </c>
      <c r="AL601" s="76" t="str">
        <f>IF(Tableau1[[#This Row],[Nuit
LU /MA]]="Oui",0,IF(Tableau1[[#This Row],[Nuit
LU /MA]]="Non",1,""))</f>
        <v/>
      </c>
      <c r="AM601" s="76" t="str">
        <f>IF(Tableau1[[#This Row],[Nuit
MA/ ME]]="Oui",0,IF(Tableau1[[#This Row],[Nuit
MA/ ME]]="Non",1,""))</f>
        <v/>
      </c>
      <c r="AN601" s="76" t="str">
        <f>IF(Tableau1[[#This Row],[Nuit
ME/ JE]]="Oui",0,IF(Tableau1[[#This Row],[Nuit
ME/ JE]]="Non",1,""))</f>
        <v/>
      </c>
      <c r="AO601" s="76" t="str">
        <f>IF(Tableau1[[#This Row],[Nuit JE/ VE]]="Oui",0,IF(Tableau1[[#This Row],[Nuit JE/ VE]]="Non",1,""))</f>
        <v/>
      </c>
      <c r="AP601" s="76" t="str">
        <f>IF(Tableau1[[#This Row],[Nuit
VE/ SA]]="Oui",0,IF(Tableau1[[#This Row],[Nuit
VE/ SA]]="Non",1,""))</f>
        <v/>
      </c>
      <c r="AQ601" s="76" t="str">
        <f>IF(Tableau1[[#This Row],[Nuit
SA/ DI]]="Oui",0,IF(Tableau1[[#This Row],[Nuit
SA/ DI]]="Non",1,""))</f>
        <v/>
      </c>
      <c r="AR601" s="76" t="str">
        <f>IF(Tableau1[[#This Row],[Nuit
DI/ LU]]="Oui",0,IF(Tableau1[[#This Row],[Nuit
DI/ LU]]="Non",1,""))</f>
        <v/>
      </c>
      <c r="AS601" s="76" t="str">
        <f>IF(Tableau1[[#This Row],[Type de réponse]]='Paramètre (masquer)'!$A$10,Tableau1[[#This Row],[FE]],"")</f>
        <v/>
      </c>
      <c r="AT601" s="76" t="str">
        <f>_xlfn.CONCAT(Tableau1[[#This Row],[LUN]:[DIM]])</f>
        <v/>
      </c>
      <c r="AU601" s="79"/>
      <c r="AV6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1" s="76" t="e">
        <f>Tableau1[[#This Row],[Nbre de nuits sur la période]]*Tableau1[[#This Row],[Nombre de train accédant / nuit *]]</f>
        <v>#VALUE!</v>
      </c>
      <c r="AY601" s="76" t="e">
        <f>Tableau1[[#This Row],[Uo voies - nuit]]*((59*400/1000)+5)</f>
        <v>#VALUE!</v>
      </c>
    </row>
    <row r="602" spans="1:51" ht="15.75">
      <c r="A602" s="51">
        <f t="shared" si="29"/>
        <v>589</v>
      </c>
      <c r="B602" s="85"/>
      <c r="C602" s="52" t="str">
        <f>IFERROR(VLOOKUP(Tableau1[[#This Row],[Site *
Un fichier Excel par DT]],Tableau7[[#All],[Nom de la gare]:[EIC]],5,FALSE),"")</f>
        <v/>
      </c>
      <c r="D602" s="77"/>
      <c r="E602" s="74"/>
      <c r="F602" s="74"/>
      <c r="G602" s="76"/>
      <c r="H602" s="72" t="str">
        <f>IF(Tableau1[[#This Row],[Régime d''utilisation (Quotidien ? Oui ou Non)]]="Oui","Oui","Non")</f>
        <v>Non</v>
      </c>
      <c r="I602" s="72" t="str">
        <f>IF(Tableau1[[#This Row],[Régime d''utilisation (Quotidien ? Oui ou Non)]]="Oui","Oui","Non")</f>
        <v>Non</v>
      </c>
      <c r="J602" s="72" t="str">
        <f>IF(Tableau1[[#This Row],[Régime d''utilisation (Quotidien ? Oui ou Non)]]="Oui","Oui","Non")</f>
        <v>Non</v>
      </c>
      <c r="K602" s="72" t="str">
        <f>IF(Tableau1[[#This Row],[Régime d''utilisation (Quotidien ? Oui ou Non)]]="Oui","Oui","Non")</f>
        <v>Non</v>
      </c>
      <c r="L602" s="72" t="str">
        <f>IF(Tableau1[[#This Row],[Régime d''utilisation (Quotidien ? Oui ou Non)]]="Oui","Oui","Non")</f>
        <v>Non</v>
      </c>
      <c r="M602" s="72" t="str">
        <f>IF(Tableau1[[#This Row],[Régime d''utilisation (Quotidien ? Oui ou Non)]]="Oui","Oui","Non")</f>
        <v>Non</v>
      </c>
      <c r="N602" s="72" t="str">
        <f>IF(Tableau1[[#This Row],[Régime d''utilisation (Quotidien ? Oui ou Non)]]="Oui","Oui","Non")</f>
        <v>Non</v>
      </c>
      <c r="O602" s="72" t="str">
        <f>IF(Tableau1[[#This Row],[Régime d''utilisation (Quotidien ? Oui ou Non)]]="Oui","Oui","Non")</f>
        <v>Non</v>
      </c>
      <c r="P602" s="76"/>
      <c r="Q602" s="76"/>
      <c r="R602" s="76"/>
      <c r="S602" s="52" t="str">
        <f t="shared" si="27"/>
        <v>Compris entre 00h00 et 5h00</v>
      </c>
      <c r="T602" s="76"/>
      <c r="U602" s="53" t="str">
        <f t="shared" si="28"/>
        <v>Voyageur</v>
      </c>
      <c r="V602" s="76"/>
      <c r="W602" s="76"/>
      <c r="X602" s="76"/>
      <c r="Y602" s="76"/>
      <c r="Z602" s="76"/>
      <c r="AA602" s="76"/>
      <c r="AB602" s="53">
        <f>400</f>
        <v>400</v>
      </c>
      <c r="AC602" s="78" t="str">
        <f>IF(Tableau1[[#This Row],[Type de réponse]]='Paramètre (masquer)'!$A$10,Tableau1[[#This Row],[Période de début *]],"")</f>
        <v/>
      </c>
      <c r="AD602" s="78" t="str">
        <f>IF(Tableau1[[#This Row],[Type de réponse]]='Paramètre (masquer)'!$A$10,Tableau1[[#This Row],[Période de fin *]],"")</f>
        <v/>
      </c>
      <c r="AE602" s="78" t="str">
        <f>IF(Tableau1[[#This Row],[Type de réponse]]='Paramètre (masquer)'!$A$10,Tableau1[[#This Row],[Nuit
LU/MA]],"")</f>
        <v/>
      </c>
      <c r="AF602" s="78" t="str">
        <f>IF(Tableau1[[#This Row],[Type de réponse]]='Paramètre (masquer)'!$A$10,Tableau1[[#This Row],[Nuit
MA/ME]],"")</f>
        <v/>
      </c>
      <c r="AG602" s="78" t="str">
        <f>IF(Tableau1[[#This Row],[Type de réponse]]='Paramètre (masquer)'!$A$10,Tableau1[[#This Row],[Nuit
ME/JE]],"")</f>
        <v/>
      </c>
      <c r="AH602" s="78" t="str">
        <f>IF(Tableau1[[#This Row],[Type de réponse]]='Paramètre (masquer)'!$A$10,Tableau1[[#This Row],[Nuit JE/VE]],"")</f>
        <v/>
      </c>
      <c r="AI602" s="78" t="str">
        <f>IF(Tableau1[[#This Row],[Type de réponse]]='Paramètre (masquer)'!$A$10,Tableau1[[#This Row],[Nuit
VE/SA]],"")</f>
        <v/>
      </c>
      <c r="AJ602" s="78" t="str">
        <f>IF(Tableau1[[#This Row],[Type de réponse]]='Paramètre (masquer)'!$A$10,Tableau1[[#This Row],[Nuit
SA/DI]],"")</f>
        <v/>
      </c>
      <c r="AK602" s="78" t="str">
        <f>IF(Tableau1[[#This Row],[Type de réponse]]='Paramètre (masquer)'!$A$10,Tableau1[[#This Row],[Nuit
DI/LU]],"")</f>
        <v/>
      </c>
      <c r="AL602" s="76" t="str">
        <f>IF(Tableau1[[#This Row],[Nuit
LU /MA]]="Oui",0,IF(Tableau1[[#This Row],[Nuit
LU /MA]]="Non",1,""))</f>
        <v/>
      </c>
      <c r="AM602" s="76" t="str">
        <f>IF(Tableau1[[#This Row],[Nuit
MA/ ME]]="Oui",0,IF(Tableau1[[#This Row],[Nuit
MA/ ME]]="Non",1,""))</f>
        <v/>
      </c>
      <c r="AN602" s="76" t="str">
        <f>IF(Tableau1[[#This Row],[Nuit
ME/ JE]]="Oui",0,IF(Tableau1[[#This Row],[Nuit
ME/ JE]]="Non",1,""))</f>
        <v/>
      </c>
      <c r="AO602" s="76" t="str">
        <f>IF(Tableau1[[#This Row],[Nuit JE/ VE]]="Oui",0,IF(Tableau1[[#This Row],[Nuit JE/ VE]]="Non",1,""))</f>
        <v/>
      </c>
      <c r="AP602" s="76" t="str">
        <f>IF(Tableau1[[#This Row],[Nuit
VE/ SA]]="Oui",0,IF(Tableau1[[#This Row],[Nuit
VE/ SA]]="Non",1,""))</f>
        <v/>
      </c>
      <c r="AQ602" s="76" t="str">
        <f>IF(Tableau1[[#This Row],[Nuit
SA/ DI]]="Oui",0,IF(Tableau1[[#This Row],[Nuit
SA/ DI]]="Non",1,""))</f>
        <v/>
      </c>
      <c r="AR602" s="76" t="str">
        <f>IF(Tableau1[[#This Row],[Nuit
DI/ LU]]="Oui",0,IF(Tableau1[[#This Row],[Nuit
DI/ LU]]="Non",1,""))</f>
        <v/>
      </c>
      <c r="AS602" s="76" t="str">
        <f>IF(Tableau1[[#This Row],[Type de réponse]]='Paramètre (masquer)'!$A$10,Tableau1[[#This Row],[FE]],"")</f>
        <v/>
      </c>
      <c r="AT602" s="76" t="str">
        <f>_xlfn.CONCAT(Tableau1[[#This Row],[LUN]:[DIM]])</f>
        <v/>
      </c>
      <c r="AU602" s="79"/>
      <c r="AV6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2" s="76" t="e">
        <f>Tableau1[[#This Row],[Nbre de nuits sur la période]]*Tableau1[[#This Row],[Nombre de train accédant / nuit *]]</f>
        <v>#VALUE!</v>
      </c>
      <c r="AY602" s="76" t="e">
        <f>Tableau1[[#This Row],[Uo voies - nuit]]*((59*400/1000)+5)</f>
        <v>#VALUE!</v>
      </c>
    </row>
    <row r="603" spans="1:51" ht="15.75">
      <c r="A603" s="51">
        <f t="shared" si="29"/>
        <v>590</v>
      </c>
      <c r="B603" s="85"/>
      <c r="C603" s="52" t="str">
        <f>IFERROR(VLOOKUP(Tableau1[[#This Row],[Site *
Un fichier Excel par DT]],Tableau7[[#All],[Nom de la gare]:[EIC]],5,FALSE),"")</f>
        <v/>
      </c>
      <c r="D603" s="77"/>
      <c r="E603" s="74"/>
      <c r="F603" s="74"/>
      <c r="G603" s="76"/>
      <c r="H603" s="72" t="str">
        <f>IF(Tableau1[[#This Row],[Régime d''utilisation (Quotidien ? Oui ou Non)]]="Oui","Oui","Non")</f>
        <v>Non</v>
      </c>
      <c r="I603" s="72" t="str">
        <f>IF(Tableau1[[#This Row],[Régime d''utilisation (Quotidien ? Oui ou Non)]]="Oui","Oui","Non")</f>
        <v>Non</v>
      </c>
      <c r="J603" s="72" t="str">
        <f>IF(Tableau1[[#This Row],[Régime d''utilisation (Quotidien ? Oui ou Non)]]="Oui","Oui","Non")</f>
        <v>Non</v>
      </c>
      <c r="K603" s="72" t="str">
        <f>IF(Tableau1[[#This Row],[Régime d''utilisation (Quotidien ? Oui ou Non)]]="Oui","Oui","Non")</f>
        <v>Non</v>
      </c>
      <c r="L603" s="72" t="str">
        <f>IF(Tableau1[[#This Row],[Régime d''utilisation (Quotidien ? Oui ou Non)]]="Oui","Oui","Non")</f>
        <v>Non</v>
      </c>
      <c r="M603" s="72" t="str">
        <f>IF(Tableau1[[#This Row],[Régime d''utilisation (Quotidien ? Oui ou Non)]]="Oui","Oui","Non")</f>
        <v>Non</v>
      </c>
      <c r="N603" s="72" t="str">
        <f>IF(Tableau1[[#This Row],[Régime d''utilisation (Quotidien ? Oui ou Non)]]="Oui","Oui","Non")</f>
        <v>Non</v>
      </c>
      <c r="O603" s="72" t="str">
        <f>IF(Tableau1[[#This Row],[Régime d''utilisation (Quotidien ? Oui ou Non)]]="Oui","Oui","Non")</f>
        <v>Non</v>
      </c>
      <c r="P603" s="76"/>
      <c r="Q603" s="76"/>
      <c r="R603" s="76"/>
      <c r="S603" s="52" t="str">
        <f t="shared" si="27"/>
        <v>Compris entre 00h00 et 5h00</v>
      </c>
      <c r="T603" s="76"/>
      <c r="U603" s="53" t="str">
        <f t="shared" si="28"/>
        <v>Voyageur</v>
      </c>
      <c r="V603" s="76"/>
      <c r="W603" s="76"/>
      <c r="X603" s="76"/>
      <c r="Y603" s="76"/>
      <c r="Z603" s="76"/>
      <c r="AA603" s="76"/>
      <c r="AB603" s="53">
        <f>400</f>
        <v>400</v>
      </c>
      <c r="AC603" s="78" t="str">
        <f>IF(Tableau1[[#This Row],[Type de réponse]]='Paramètre (masquer)'!$A$10,Tableau1[[#This Row],[Période de début *]],"")</f>
        <v/>
      </c>
      <c r="AD603" s="78" t="str">
        <f>IF(Tableau1[[#This Row],[Type de réponse]]='Paramètre (masquer)'!$A$10,Tableau1[[#This Row],[Période de fin *]],"")</f>
        <v/>
      </c>
      <c r="AE603" s="78" t="str">
        <f>IF(Tableau1[[#This Row],[Type de réponse]]='Paramètre (masquer)'!$A$10,Tableau1[[#This Row],[Nuit
LU/MA]],"")</f>
        <v/>
      </c>
      <c r="AF603" s="78" t="str">
        <f>IF(Tableau1[[#This Row],[Type de réponse]]='Paramètre (masquer)'!$A$10,Tableau1[[#This Row],[Nuit
MA/ME]],"")</f>
        <v/>
      </c>
      <c r="AG603" s="78" t="str">
        <f>IF(Tableau1[[#This Row],[Type de réponse]]='Paramètre (masquer)'!$A$10,Tableau1[[#This Row],[Nuit
ME/JE]],"")</f>
        <v/>
      </c>
      <c r="AH603" s="78" t="str">
        <f>IF(Tableau1[[#This Row],[Type de réponse]]='Paramètre (masquer)'!$A$10,Tableau1[[#This Row],[Nuit JE/VE]],"")</f>
        <v/>
      </c>
      <c r="AI603" s="78" t="str">
        <f>IF(Tableau1[[#This Row],[Type de réponse]]='Paramètre (masquer)'!$A$10,Tableau1[[#This Row],[Nuit
VE/SA]],"")</f>
        <v/>
      </c>
      <c r="AJ603" s="78" t="str">
        <f>IF(Tableau1[[#This Row],[Type de réponse]]='Paramètre (masquer)'!$A$10,Tableau1[[#This Row],[Nuit
SA/DI]],"")</f>
        <v/>
      </c>
      <c r="AK603" s="78" t="str">
        <f>IF(Tableau1[[#This Row],[Type de réponse]]='Paramètre (masquer)'!$A$10,Tableau1[[#This Row],[Nuit
DI/LU]],"")</f>
        <v/>
      </c>
      <c r="AL603" s="76" t="str">
        <f>IF(Tableau1[[#This Row],[Nuit
LU /MA]]="Oui",0,IF(Tableau1[[#This Row],[Nuit
LU /MA]]="Non",1,""))</f>
        <v/>
      </c>
      <c r="AM603" s="76" t="str">
        <f>IF(Tableau1[[#This Row],[Nuit
MA/ ME]]="Oui",0,IF(Tableau1[[#This Row],[Nuit
MA/ ME]]="Non",1,""))</f>
        <v/>
      </c>
      <c r="AN603" s="76" t="str">
        <f>IF(Tableau1[[#This Row],[Nuit
ME/ JE]]="Oui",0,IF(Tableau1[[#This Row],[Nuit
ME/ JE]]="Non",1,""))</f>
        <v/>
      </c>
      <c r="AO603" s="76" t="str">
        <f>IF(Tableau1[[#This Row],[Nuit JE/ VE]]="Oui",0,IF(Tableau1[[#This Row],[Nuit JE/ VE]]="Non",1,""))</f>
        <v/>
      </c>
      <c r="AP603" s="76" t="str">
        <f>IF(Tableau1[[#This Row],[Nuit
VE/ SA]]="Oui",0,IF(Tableau1[[#This Row],[Nuit
VE/ SA]]="Non",1,""))</f>
        <v/>
      </c>
      <c r="AQ603" s="76" t="str">
        <f>IF(Tableau1[[#This Row],[Nuit
SA/ DI]]="Oui",0,IF(Tableau1[[#This Row],[Nuit
SA/ DI]]="Non",1,""))</f>
        <v/>
      </c>
      <c r="AR603" s="76" t="str">
        <f>IF(Tableau1[[#This Row],[Nuit
DI/ LU]]="Oui",0,IF(Tableau1[[#This Row],[Nuit
DI/ LU]]="Non",1,""))</f>
        <v/>
      </c>
      <c r="AS603" s="76" t="str">
        <f>IF(Tableau1[[#This Row],[Type de réponse]]='Paramètre (masquer)'!$A$10,Tableau1[[#This Row],[FE]],"")</f>
        <v/>
      </c>
      <c r="AT603" s="76" t="str">
        <f>_xlfn.CONCAT(Tableau1[[#This Row],[LUN]:[DIM]])</f>
        <v/>
      </c>
      <c r="AU603" s="79"/>
      <c r="AV6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3" s="76" t="e">
        <f>Tableau1[[#This Row],[Nbre de nuits sur la période]]*Tableau1[[#This Row],[Nombre de train accédant / nuit *]]</f>
        <v>#VALUE!</v>
      </c>
      <c r="AY603" s="76" t="e">
        <f>Tableau1[[#This Row],[Uo voies - nuit]]*((59*400/1000)+5)</f>
        <v>#VALUE!</v>
      </c>
    </row>
    <row r="604" spans="1:51" ht="15.75">
      <c r="A604" s="51">
        <f t="shared" si="29"/>
        <v>591</v>
      </c>
      <c r="B604" s="85"/>
      <c r="C604" s="52" t="str">
        <f>IFERROR(VLOOKUP(Tableau1[[#This Row],[Site *
Un fichier Excel par DT]],Tableau7[[#All],[Nom de la gare]:[EIC]],5,FALSE),"")</f>
        <v/>
      </c>
      <c r="D604" s="77"/>
      <c r="E604" s="74"/>
      <c r="F604" s="74"/>
      <c r="G604" s="76"/>
      <c r="H604" s="72" t="str">
        <f>IF(Tableau1[[#This Row],[Régime d''utilisation (Quotidien ? Oui ou Non)]]="Oui","Oui","Non")</f>
        <v>Non</v>
      </c>
      <c r="I604" s="72" t="str">
        <f>IF(Tableau1[[#This Row],[Régime d''utilisation (Quotidien ? Oui ou Non)]]="Oui","Oui","Non")</f>
        <v>Non</v>
      </c>
      <c r="J604" s="72" t="str">
        <f>IF(Tableau1[[#This Row],[Régime d''utilisation (Quotidien ? Oui ou Non)]]="Oui","Oui","Non")</f>
        <v>Non</v>
      </c>
      <c r="K604" s="72" t="str">
        <f>IF(Tableau1[[#This Row],[Régime d''utilisation (Quotidien ? Oui ou Non)]]="Oui","Oui","Non")</f>
        <v>Non</v>
      </c>
      <c r="L604" s="72" t="str">
        <f>IF(Tableau1[[#This Row],[Régime d''utilisation (Quotidien ? Oui ou Non)]]="Oui","Oui","Non")</f>
        <v>Non</v>
      </c>
      <c r="M604" s="72" t="str">
        <f>IF(Tableau1[[#This Row],[Régime d''utilisation (Quotidien ? Oui ou Non)]]="Oui","Oui","Non")</f>
        <v>Non</v>
      </c>
      <c r="N604" s="72" t="str">
        <f>IF(Tableau1[[#This Row],[Régime d''utilisation (Quotidien ? Oui ou Non)]]="Oui","Oui","Non")</f>
        <v>Non</v>
      </c>
      <c r="O604" s="72" t="str">
        <f>IF(Tableau1[[#This Row],[Régime d''utilisation (Quotidien ? Oui ou Non)]]="Oui","Oui","Non")</f>
        <v>Non</v>
      </c>
      <c r="P604" s="76"/>
      <c r="Q604" s="76"/>
      <c r="R604" s="76"/>
      <c r="S604" s="52" t="str">
        <f t="shared" si="27"/>
        <v>Compris entre 00h00 et 5h00</v>
      </c>
      <c r="T604" s="76"/>
      <c r="U604" s="53" t="str">
        <f t="shared" si="28"/>
        <v>Voyageur</v>
      </c>
      <c r="V604" s="76"/>
      <c r="W604" s="76"/>
      <c r="X604" s="76"/>
      <c r="Y604" s="76"/>
      <c r="Z604" s="76"/>
      <c r="AA604" s="76"/>
      <c r="AB604" s="53">
        <f>400</f>
        <v>400</v>
      </c>
      <c r="AC604" s="78" t="str">
        <f>IF(Tableau1[[#This Row],[Type de réponse]]='Paramètre (masquer)'!$A$10,Tableau1[[#This Row],[Période de début *]],"")</f>
        <v/>
      </c>
      <c r="AD604" s="78" t="str">
        <f>IF(Tableau1[[#This Row],[Type de réponse]]='Paramètre (masquer)'!$A$10,Tableau1[[#This Row],[Période de fin *]],"")</f>
        <v/>
      </c>
      <c r="AE604" s="78" t="str">
        <f>IF(Tableau1[[#This Row],[Type de réponse]]='Paramètre (masquer)'!$A$10,Tableau1[[#This Row],[Nuit
LU/MA]],"")</f>
        <v/>
      </c>
      <c r="AF604" s="78" t="str">
        <f>IF(Tableau1[[#This Row],[Type de réponse]]='Paramètre (masquer)'!$A$10,Tableau1[[#This Row],[Nuit
MA/ME]],"")</f>
        <v/>
      </c>
      <c r="AG604" s="78" t="str">
        <f>IF(Tableau1[[#This Row],[Type de réponse]]='Paramètre (masquer)'!$A$10,Tableau1[[#This Row],[Nuit
ME/JE]],"")</f>
        <v/>
      </c>
      <c r="AH604" s="78" t="str">
        <f>IF(Tableau1[[#This Row],[Type de réponse]]='Paramètre (masquer)'!$A$10,Tableau1[[#This Row],[Nuit JE/VE]],"")</f>
        <v/>
      </c>
      <c r="AI604" s="78" t="str">
        <f>IF(Tableau1[[#This Row],[Type de réponse]]='Paramètre (masquer)'!$A$10,Tableau1[[#This Row],[Nuit
VE/SA]],"")</f>
        <v/>
      </c>
      <c r="AJ604" s="78" t="str">
        <f>IF(Tableau1[[#This Row],[Type de réponse]]='Paramètre (masquer)'!$A$10,Tableau1[[#This Row],[Nuit
SA/DI]],"")</f>
        <v/>
      </c>
      <c r="AK604" s="78" t="str">
        <f>IF(Tableau1[[#This Row],[Type de réponse]]='Paramètre (masquer)'!$A$10,Tableau1[[#This Row],[Nuit
DI/LU]],"")</f>
        <v/>
      </c>
      <c r="AL604" s="76" t="str">
        <f>IF(Tableau1[[#This Row],[Nuit
LU /MA]]="Oui",0,IF(Tableau1[[#This Row],[Nuit
LU /MA]]="Non",1,""))</f>
        <v/>
      </c>
      <c r="AM604" s="76" t="str">
        <f>IF(Tableau1[[#This Row],[Nuit
MA/ ME]]="Oui",0,IF(Tableau1[[#This Row],[Nuit
MA/ ME]]="Non",1,""))</f>
        <v/>
      </c>
      <c r="AN604" s="76" t="str">
        <f>IF(Tableau1[[#This Row],[Nuit
ME/ JE]]="Oui",0,IF(Tableau1[[#This Row],[Nuit
ME/ JE]]="Non",1,""))</f>
        <v/>
      </c>
      <c r="AO604" s="76" t="str">
        <f>IF(Tableau1[[#This Row],[Nuit JE/ VE]]="Oui",0,IF(Tableau1[[#This Row],[Nuit JE/ VE]]="Non",1,""))</f>
        <v/>
      </c>
      <c r="AP604" s="76" t="str">
        <f>IF(Tableau1[[#This Row],[Nuit
VE/ SA]]="Oui",0,IF(Tableau1[[#This Row],[Nuit
VE/ SA]]="Non",1,""))</f>
        <v/>
      </c>
      <c r="AQ604" s="76" t="str">
        <f>IF(Tableau1[[#This Row],[Nuit
SA/ DI]]="Oui",0,IF(Tableau1[[#This Row],[Nuit
SA/ DI]]="Non",1,""))</f>
        <v/>
      </c>
      <c r="AR604" s="76" t="str">
        <f>IF(Tableau1[[#This Row],[Nuit
DI/ LU]]="Oui",0,IF(Tableau1[[#This Row],[Nuit
DI/ LU]]="Non",1,""))</f>
        <v/>
      </c>
      <c r="AS604" s="76" t="str">
        <f>IF(Tableau1[[#This Row],[Type de réponse]]='Paramètre (masquer)'!$A$10,Tableau1[[#This Row],[FE]],"")</f>
        <v/>
      </c>
      <c r="AT604" s="76" t="str">
        <f>_xlfn.CONCAT(Tableau1[[#This Row],[LUN]:[DIM]])</f>
        <v/>
      </c>
      <c r="AU604" s="79"/>
      <c r="AV6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4" s="76" t="e">
        <f>Tableau1[[#This Row],[Nbre de nuits sur la période]]*Tableau1[[#This Row],[Nombre de train accédant / nuit *]]</f>
        <v>#VALUE!</v>
      </c>
      <c r="AY604" s="76" t="e">
        <f>Tableau1[[#This Row],[Uo voies - nuit]]*((59*400/1000)+5)</f>
        <v>#VALUE!</v>
      </c>
    </row>
    <row r="605" spans="1:51" ht="15.75">
      <c r="A605" s="51">
        <f t="shared" si="29"/>
        <v>592</v>
      </c>
      <c r="B605" s="85"/>
      <c r="C605" s="52" t="str">
        <f>IFERROR(VLOOKUP(Tableau1[[#This Row],[Site *
Un fichier Excel par DT]],Tableau7[[#All],[Nom de la gare]:[EIC]],5,FALSE),"")</f>
        <v/>
      </c>
      <c r="D605" s="77"/>
      <c r="E605" s="74"/>
      <c r="F605" s="74"/>
      <c r="G605" s="76"/>
      <c r="H605" s="72" t="str">
        <f>IF(Tableau1[[#This Row],[Régime d''utilisation (Quotidien ? Oui ou Non)]]="Oui","Oui","Non")</f>
        <v>Non</v>
      </c>
      <c r="I605" s="72" t="str">
        <f>IF(Tableau1[[#This Row],[Régime d''utilisation (Quotidien ? Oui ou Non)]]="Oui","Oui","Non")</f>
        <v>Non</v>
      </c>
      <c r="J605" s="72" t="str">
        <f>IF(Tableau1[[#This Row],[Régime d''utilisation (Quotidien ? Oui ou Non)]]="Oui","Oui","Non")</f>
        <v>Non</v>
      </c>
      <c r="K605" s="72" t="str">
        <f>IF(Tableau1[[#This Row],[Régime d''utilisation (Quotidien ? Oui ou Non)]]="Oui","Oui","Non")</f>
        <v>Non</v>
      </c>
      <c r="L605" s="72" t="str">
        <f>IF(Tableau1[[#This Row],[Régime d''utilisation (Quotidien ? Oui ou Non)]]="Oui","Oui","Non")</f>
        <v>Non</v>
      </c>
      <c r="M605" s="72" t="str">
        <f>IF(Tableau1[[#This Row],[Régime d''utilisation (Quotidien ? Oui ou Non)]]="Oui","Oui","Non")</f>
        <v>Non</v>
      </c>
      <c r="N605" s="72" t="str">
        <f>IF(Tableau1[[#This Row],[Régime d''utilisation (Quotidien ? Oui ou Non)]]="Oui","Oui","Non")</f>
        <v>Non</v>
      </c>
      <c r="O605" s="72" t="str">
        <f>IF(Tableau1[[#This Row],[Régime d''utilisation (Quotidien ? Oui ou Non)]]="Oui","Oui","Non")</f>
        <v>Non</v>
      </c>
      <c r="P605" s="76"/>
      <c r="Q605" s="76"/>
      <c r="R605" s="76"/>
      <c r="S605" s="52" t="str">
        <f t="shared" si="27"/>
        <v>Compris entre 00h00 et 5h00</v>
      </c>
      <c r="T605" s="76"/>
      <c r="U605" s="53" t="str">
        <f t="shared" si="28"/>
        <v>Voyageur</v>
      </c>
      <c r="V605" s="76"/>
      <c r="W605" s="76"/>
      <c r="X605" s="76"/>
      <c r="Y605" s="76"/>
      <c r="Z605" s="76"/>
      <c r="AA605" s="76"/>
      <c r="AB605" s="53">
        <f>400</f>
        <v>400</v>
      </c>
      <c r="AC605" s="78" t="str">
        <f>IF(Tableau1[[#This Row],[Type de réponse]]='Paramètre (masquer)'!$A$10,Tableau1[[#This Row],[Période de début *]],"")</f>
        <v/>
      </c>
      <c r="AD605" s="78" t="str">
        <f>IF(Tableau1[[#This Row],[Type de réponse]]='Paramètre (masquer)'!$A$10,Tableau1[[#This Row],[Période de fin *]],"")</f>
        <v/>
      </c>
      <c r="AE605" s="78" t="str">
        <f>IF(Tableau1[[#This Row],[Type de réponse]]='Paramètre (masquer)'!$A$10,Tableau1[[#This Row],[Nuit
LU/MA]],"")</f>
        <v/>
      </c>
      <c r="AF605" s="78" t="str">
        <f>IF(Tableau1[[#This Row],[Type de réponse]]='Paramètre (masquer)'!$A$10,Tableau1[[#This Row],[Nuit
MA/ME]],"")</f>
        <v/>
      </c>
      <c r="AG605" s="78" t="str">
        <f>IF(Tableau1[[#This Row],[Type de réponse]]='Paramètre (masquer)'!$A$10,Tableau1[[#This Row],[Nuit
ME/JE]],"")</f>
        <v/>
      </c>
      <c r="AH605" s="78" t="str">
        <f>IF(Tableau1[[#This Row],[Type de réponse]]='Paramètre (masquer)'!$A$10,Tableau1[[#This Row],[Nuit JE/VE]],"")</f>
        <v/>
      </c>
      <c r="AI605" s="78" t="str">
        <f>IF(Tableau1[[#This Row],[Type de réponse]]='Paramètre (masquer)'!$A$10,Tableau1[[#This Row],[Nuit
VE/SA]],"")</f>
        <v/>
      </c>
      <c r="AJ605" s="78" t="str">
        <f>IF(Tableau1[[#This Row],[Type de réponse]]='Paramètre (masquer)'!$A$10,Tableau1[[#This Row],[Nuit
SA/DI]],"")</f>
        <v/>
      </c>
      <c r="AK605" s="78" t="str">
        <f>IF(Tableau1[[#This Row],[Type de réponse]]='Paramètre (masquer)'!$A$10,Tableau1[[#This Row],[Nuit
DI/LU]],"")</f>
        <v/>
      </c>
      <c r="AL605" s="76" t="str">
        <f>IF(Tableau1[[#This Row],[Nuit
LU /MA]]="Oui",0,IF(Tableau1[[#This Row],[Nuit
LU /MA]]="Non",1,""))</f>
        <v/>
      </c>
      <c r="AM605" s="76" t="str">
        <f>IF(Tableau1[[#This Row],[Nuit
MA/ ME]]="Oui",0,IF(Tableau1[[#This Row],[Nuit
MA/ ME]]="Non",1,""))</f>
        <v/>
      </c>
      <c r="AN605" s="76" t="str">
        <f>IF(Tableau1[[#This Row],[Nuit
ME/ JE]]="Oui",0,IF(Tableau1[[#This Row],[Nuit
ME/ JE]]="Non",1,""))</f>
        <v/>
      </c>
      <c r="AO605" s="76" t="str">
        <f>IF(Tableau1[[#This Row],[Nuit JE/ VE]]="Oui",0,IF(Tableau1[[#This Row],[Nuit JE/ VE]]="Non",1,""))</f>
        <v/>
      </c>
      <c r="AP605" s="76" t="str">
        <f>IF(Tableau1[[#This Row],[Nuit
VE/ SA]]="Oui",0,IF(Tableau1[[#This Row],[Nuit
VE/ SA]]="Non",1,""))</f>
        <v/>
      </c>
      <c r="AQ605" s="76" t="str">
        <f>IF(Tableau1[[#This Row],[Nuit
SA/ DI]]="Oui",0,IF(Tableau1[[#This Row],[Nuit
SA/ DI]]="Non",1,""))</f>
        <v/>
      </c>
      <c r="AR605" s="76" t="str">
        <f>IF(Tableau1[[#This Row],[Nuit
DI/ LU]]="Oui",0,IF(Tableau1[[#This Row],[Nuit
DI/ LU]]="Non",1,""))</f>
        <v/>
      </c>
      <c r="AS605" s="76" t="str">
        <f>IF(Tableau1[[#This Row],[Type de réponse]]='Paramètre (masquer)'!$A$10,Tableau1[[#This Row],[FE]],"")</f>
        <v/>
      </c>
      <c r="AT605" s="76" t="str">
        <f>_xlfn.CONCAT(Tableau1[[#This Row],[LUN]:[DIM]])</f>
        <v/>
      </c>
      <c r="AU605" s="79"/>
      <c r="AV6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5" s="76" t="e">
        <f>Tableau1[[#This Row],[Nbre de nuits sur la période]]*Tableau1[[#This Row],[Nombre de train accédant / nuit *]]</f>
        <v>#VALUE!</v>
      </c>
      <c r="AY605" s="76" t="e">
        <f>Tableau1[[#This Row],[Uo voies - nuit]]*((59*400/1000)+5)</f>
        <v>#VALUE!</v>
      </c>
    </row>
    <row r="606" spans="1:51" ht="15.75">
      <c r="A606" s="51">
        <f t="shared" si="29"/>
        <v>593</v>
      </c>
      <c r="B606" s="85"/>
      <c r="C606" s="52" t="str">
        <f>IFERROR(VLOOKUP(Tableau1[[#This Row],[Site *
Un fichier Excel par DT]],Tableau7[[#All],[Nom de la gare]:[EIC]],5,FALSE),"")</f>
        <v/>
      </c>
      <c r="D606" s="77"/>
      <c r="E606" s="74"/>
      <c r="F606" s="74"/>
      <c r="G606" s="76"/>
      <c r="H606" s="72" t="str">
        <f>IF(Tableau1[[#This Row],[Régime d''utilisation (Quotidien ? Oui ou Non)]]="Oui","Oui","Non")</f>
        <v>Non</v>
      </c>
      <c r="I606" s="72" t="str">
        <f>IF(Tableau1[[#This Row],[Régime d''utilisation (Quotidien ? Oui ou Non)]]="Oui","Oui","Non")</f>
        <v>Non</v>
      </c>
      <c r="J606" s="72" t="str">
        <f>IF(Tableau1[[#This Row],[Régime d''utilisation (Quotidien ? Oui ou Non)]]="Oui","Oui","Non")</f>
        <v>Non</v>
      </c>
      <c r="K606" s="72" t="str">
        <f>IF(Tableau1[[#This Row],[Régime d''utilisation (Quotidien ? Oui ou Non)]]="Oui","Oui","Non")</f>
        <v>Non</v>
      </c>
      <c r="L606" s="72" t="str">
        <f>IF(Tableau1[[#This Row],[Régime d''utilisation (Quotidien ? Oui ou Non)]]="Oui","Oui","Non")</f>
        <v>Non</v>
      </c>
      <c r="M606" s="72" t="str">
        <f>IF(Tableau1[[#This Row],[Régime d''utilisation (Quotidien ? Oui ou Non)]]="Oui","Oui","Non")</f>
        <v>Non</v>
      </c>
      <c r="N606" s="72" t="str">
        <f>IF(Tableau1[[#This Row],[Régime d''utilisation (Quotidien ? Oui ou Non)]]="Oui","Oui","Non")</f>
        <v>Non</v>
      </c>
      <c r="O606" s="72" t="str">
        <f>IF(Tableau1[[#This Row],[Régime d''utilisation (Quotidien ? Oui ou Non)]]="Oui","Oui","Non")</f>
        <v>Non</v>
      </c>
      <c r="P606" s="76"/>
      <c r="Q606" s="76"/>
      <c r="R606" s="76"/>
      <c r="S606" s="52" t="str">
        <f t="shared" si="27"/>
        <v>Compris entre 00h00 et 5h00</v>
      </c>
      <c r="T606" s="76"/>
      <c r="U606" s="53" t="str">
        <f t="shared" si="28"/>
        <v>Voyageur</v>
      </c>
      <c r="V606" s="76"/>
      <c r="W606" s="76"/>
      <c r="X606" s="76"/>
      <c r="Y606" s="76"/>
      <c r="Z606" s="76"/>
      <c r="AA606" s="76"/>
      <c r="AB606" s="53">
        <f>400</f>
        <v>400</v>
      </c>
      <c r="AC606" s="78" t="str">
        <f>IF(Tableau1[[#This Row],[Type de réponse]]='Paramètre (masquer)'!$A$10,Tableau1[[#This Row],[Période de début *]],"")</f>
        <v/>
      </c>
      <c r="AD606" s="78" t="str">
        <f>IF(Tableau1[[#This Row],[Type de réponse]]='Paramètre (masquer)'!$A$10,Tableau1[[#This Row],[Période de fin *]],"")</f>
        <v/>
      </c>
      <c r="AE606" s="78" t="str">
        <f>IF(Tableau1[[#This Row],[Type de réponse]]='Paramètre (masquer)'!$A$10,Tableau1[[#This Row],[Nuit
LU/MA]],"")</f>
        <v/>
      </c>
      <c r="AF606" s="78" t="str">
        <f>IF(Tableau1[[#This Row],[Type de réponse]]='Paramètre (masquer)'!$A$10,Tableau1[[#This Row],[Nuit
MA/ME]],"")</f>
        <v/>
      </c>
      <c r="AG606" s="78" t="str">
        <f>IF(Tableau1[[#This Row],[Type de réponse]]='Paramètre (masquer)'!$A$10,Tableau1[[#This Row],[Nuit
ME/JE]],"")</f>
        <v/>
      </c>
      <c r="AH606" s="78" t="str">
        <f>IF(Tableau1[[#This Row],[Type de réponse]]='Paramètre (masquer)'!$A$10,Tableau1[[#This Row],[Nuit JE/VE]],"")</f>
        <v/>
      </c>
      <c r="AI606" s="78" t="str">
        <f>IF(Tableau1[[#This Row],[Type de réponse]]='Paramètre (masquer)'!$A$10,Tableau1[[#This Row],[Nuit
VE/SA]],"")</f>
        <v/>
      </c>
      <c r="AJ606" s="78" t="str">
        <f>IF(Tableau1[[#This Row],[Type de réponse]]='Paramètre (masquer)'!$A$10,Tableau1[[#This Row],[Nuit
SA/DI]],"")</f>
        <v/>
      </c>
      <c r="AK606" s="78" t="str">
        <f>IF(Tableau1[[#This Row],[Type de réponse]]='Paramètre (masquer)'!$A$10,Tableau1[[#This Row],[Nuit
DI/LU]],"")</f>
        <v/>
      </c>
      <c r="AL606" s="76" t="str">
        <f>IF(Tableau1[[#This Row],[Nuit
LU /MA]]="Oui",0,IF(Tableau1[[#This Row],[Nuit
LU /MA]]="Non",1,""))</f>
        <v/>
      </c>
      <c r="AM606" s="76" t="str">
        <f>IF(Tableau1[[#This Row],[Nuit
MA/ ME]]="Oui",0,IF(Tableau1[[#This Row],[Nuit
MA/ ME]]="Non",1,""))</f>
        <v/>
      </c>
      <c r="AN606" s="76" t="str">
        <f>IF(Tableau1[[#This Row],[Nuit
ME/ JE]]="Oui",0,IF(Tableau1[[#This Row],[Nuit
ME/ JE]]="Non",1,""))</f>
        <v/>
      </c>
      <c r="AO606" s="76" t="str">
        <f>IF(Tableau1[[#This Row],[Nuit JE/ VE]]="Oui",0,IF(Tableau1[[#This Row],[Nuit JE/ VE]]="Non",1,""))</f>
        <v/>
      </c>
      <c r="AP606" s="76" t="str">
        <f>IF(Tableau1[[#This Row],[Nuit
VE/ SA]]="Oui",0,IF(Tableau1[[#This Row],[Nuit
VE/ SA]]="Non",1,""))</f>
        <v/>
      </c>
      <c r="AQ606" s="76" t="str">
        <f>IF(Tableau1[[#This Row],[Nuit
SA/ DI]]="Oui",0,IF(Tableau1[[#This Row],[Nuit
SA/ DI]]="Non",1,""))</f>
        <v/>
      </c>
      <c r="AR606" s="76" t="str">
        <f>IF(Tableau1[[#This Row],[Nuit
DI/ LU]]="Oui",0,IF(Tableau1[[#This Row],[Nuit
DI/ LU]]="Non",1,""))</f>
        <v/>
      </c>
      <c r="AS606" s="76" t="str">
        <f>IF(Tableau1[[#This Row],[Type de réponse]]='Paramètre (masquer)'!$A$10,Tableau1[[#This Row],[FE]],"")</f>
        <v/>
      </c>
      <c r="AT606" s="76" t="str">
        <f>_xlfn.CONCAT(Tableau1[[#This Row],[LUN]:[DIM]])</f>
        <v/>
      </c>
      <c r="AU606" s="79"/>
      <c r="AV6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6" s="76" t="e">
        <f>Tableau1[[#This Row],[Nbre de nuits sur la période]]*Tableau1[[#This Row],[Nombre de train accédant / nuit *]]</f>
        <v>#VALUE!</v>
      </c>
      <c r="AY606" s="76" t="e">
        <f>Tableau1[[#This Row],[Uo voies - nuit]]*((59*400/1000)+5)</f>
        <v>#VALUE!</v>
      </c>
    </row>
    <row r="607" spans="1:51" ht="15.75">
      <c r="A607" s="51">
        <f t="shared" si="29"/>
        <v>594</v>
      </c>
      <c r="B607" s="85"/>
      <c r="C607" s="52" t="str">
        <f>IFERROR(VLOOKUP(Tableau1[[#This Row],[Site *
Un fichier Excel par DT]],Tableau7[[#All],[Nom de la gare]:[EIC]],5,FALSE),"")</f>
        <v/>
      </c>
      <c r="D607" s="77"/>
      <c r="E607" s="74"/>
      <c r="F607" s="74"/>
      <c r="G607" s="76"/>
      <c r="H607" s="72" t="str">
        <f>IF(Tableau1[[#This Row],[Régime d''utilisation (Quotidien ? Oui ou Non)]]="Oui","Oui","Non")</f>
        <v>Non</v>
      </c>
      <c r="I607" s="72" t="str">
        <f>IF(Tableau1[[#This Row],[Régime d''utilisation (Quotidien ? Oui ou Non)]]="Oui","Oui","Non")</f>
        <v>Non</v>
      </c>
      <c r="J607" s="72" t="str">
        <f>IF(Tableau1[[#This Row],[Régime d''utilisation (Quotidien ? Oui ou Non)]]="Oui","Oui","Non")</f>
        <v>Non</v>
      </c>
      <c r="K607" s="72" t="str">
        <f>IF(Tableau1[[#This Row],[Régime d''utilisation (Quotidien ? Oui ou Non)]]="Oui","Oui","Non")</f>
        <v>Non</v>
      </c>
      <c r="L607" s="72" t="str">
        <f>IF(Tableau1[[#This Row],[Régime d''utilisation (Quotidien ? Oui ou Non)]]="Oui","Oui","Non")</f>
        <v>Non</v>
      </c>
      <c r="M607" s="72" t="str">
        <f>IF(Tableau1[[#This Row],[Régime d''utilisation (Quotidien ? Oui ou Non)]]="Oui","Oui","Non")</f>
        <v>Non</v>
      </c>
      <c r="N607" s="72" t="str">
        <f>IF(Tableau1[[#This Row],[Régime d''utilisation (Quotidien ? Oui ou Non)]]="Oui","Oui","Non")</f>
        <v>Non</v>
      </c>
      <c r="O607" s="72" t="str">
        <f>IF(Tableau1[[#This Row],[Régime d''utilisation (Quotidien ? Oui ou Non)]]="Oui","Oui","Non")</f>
        <v>Non</v>
      </c>
      <c r="P607" s="76"/>
      <c r="Q607" s="76"/>
      <c r="R607" s="76"/>
      <c r="S607" s="52" t="str">
        <f t="shared" si="27"/>
        <v>Compris entre 00h00 et 5h00</v>
      </c>
      <c r="T607" s="76"/>
      <c r="U607" s="53" t="str">
        <f t="shared" si="28"/>
        <v>Voyageur</v>
      </c>
      <c r="V607" s="76"/>
      <c r="W607" s="76"/>
      <c r="X607" s="76"/>
      <c r="Y607" s="76"/>
      <c r="Z607" s="76"/>
      <c r="AA607" s="76"/>
      <c r="AB607" s="53">
        <f>400</f>
        <v>400</v>
      </c>
      <c r="AC607" s="78" t="str">
        <f>IF(Tableau1[[#This Row],[Type de réponse]]='Paramètre (masquer)'!$A$10,Tableau1[[#This Row],[Période de début *]],"")</f>
        <v/>
      </c>
      <c r="AD607" s="78" t="str">
        <f>IF(Tableau1[[#This Row],[Type de réponse]]='Paramètre (masquer)'!$A$10,Tableau1[[#This Row],[Période de fin *]],"")</f>
        <v/>
      </c>
      <c r="AE607" s="78" t="str">
        <f>IF(Tableau1[[#This Row],[Type de réponse]]='Paramètre (masquer)'!$A$10,Tableau1[[#This Row],[Nuit
LU/MA]],"")</f>
        <v/>
      </c>
      <c r="AF607" s="78" t="str">
        <f>IF(Tableau1[[#This Row],[Type de réponse]]='Paramètre (masquer)'!$A$10,Tableau1[[#This Row],[Nuit
MA/ME]],"")</f>
        <v/>
      </c>
      <c r="AG607" s="78" t="str">
        <f>IF(Tableau1[[#This Row],[Type de réponse]]='Paramètre (masquer)'!$A$10,Tableau1[[#This Row],[Nuit
ME/JE]],"")</f>
        <v/>
      </c>
      <c r="AH607" s="78" t="str">
        <f>IF(Tableau1[[#This Row],[Type de réponse]]='Paramètre (masquer)'!$A$10,Tableau1[[#This Row],[Nuit JE/VE]],"")</f>
        <v/>
      </c>
      <c r="AI607" s="78" t="str">
        <f>IF(Tableau1[[#This Row],[Type de réponse]]='Paramètre (masquer)'!$A$10,Tableau1[[#This Row],[Nuit
VE/SA]],"")</f>
        <v/>
      </c>
      <c r="AJ607" s="78" t="str">
        <f>IF(Tableau1[[#This Row],[Type de réponse]]='Paramètre (masquer)'!$A$10,Tableau1[[#This Row],[Nuit
SA/DI]],"")</f>
        <v/>
      </c>
      <c r="AK607" s="78" t="str">
        <f>IF(Tableau1[[#This Row],[Type de réponse]]='Paramètre (masquer)'!$A$10,Tableau1[[#This Row],[Nuit
DI/LU]],"")</f>
        <v/>
      </c>
      <c r="AL607" s="76" t="str">
        <f>IF(Tableau1[[#This Row],[Nuit
LU /MA]]="Oui",0,IF(Tableau1[[#This Row],[Nuit
LU /MA]]="Non",1,""))</f>
        <v/>
      </c>
      <c r="AM607" s="76" t="str">
        <f>IF(Tableau1[[#This Row],[Nuit
MA/ ME]]="Oui",0,IF(Tableau1[[#This Row],[Nuit
MA/ ME]]="Non",1,""))</f>
        <v/>
      </c>
      <c r="AN607" s="76" t="str">
        <f>IF(Tableau1[[#This Row],[Nuit
ME/ JE]]="Oui",0,IF(Tableau1[[#This Row],[Nuit
ME/ JE]]="Non",1,""))</f>
        <v/>
      </c>
      <c r="AO607" s="76" t="str">
        <f>IF(Tableau1[[#This Row],[Nuit JE/ VE]]="Oui",0,IF(Tableau1[[#This Row],[Nuit JE/ VE]]="Non",1,""))</f>
        <v/>
      </c>
      <c r="AP607" s="76" t="str">
        <f>IF(Tableau1[[#This Row],[Nuit
VE/ SA]]="Oui",0,IF(Tableau1[[#This Row],[Nuit
VE/ SA]]="Non",1,""))</f>
        <v/>
      </c>
      <c r="AQ607" s="76" t="str">
        <f>IF(Tableau1[[#This Row],[Nuit
SA/ DI]]="Oui",0,IF(Tableau1[[#This Row],[Nuit
SA/ DI]]="Non",1,""))</f>
        <v/>
      </c>
      <c r="AR607" s="76" t="str">
        <f>IF(Tableau1[[#This Row],[Nuit
DI/ LU]]="Oui",0,IF(Tableau1[[#This Row],[Nuit
DI/ LU]]="Non",1,""))</f>
        <v/>
      </c>
      <c r="AS607" s="76" t="str">
        <f>IF(Tableau1[[#This Row],[Type de réponse]]='Paramètre (masquer)'!$A$10,Tableau1[[#This Row],[FE]],"")</f>
        <v/>
      </c>
      <c r="AT607" s="76" t="str">
        <f>_xlfn.CONCAT(Tableau1[[#This Row],[LUN]:[DIM]])</f>
        <v/>
      </c>
      <c r="AU607" s="79"/>
      <c r="AV6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7" s="76" t="e">
        <f>Tableau1[[#This Row],[Nbre de nuits sur la période]]*Tableau1[[#This Row],[Nombre de train accédant / nuit *]]</f>
        <v>#VALUE!</v>
      </c>
      <c r="AY607" s="76" t="e">
        <f>Tableau1[[#This Row],[Uo voies - nuit]]*((59*400/1000)+5)</f>
        <v>#VALUE!</v>
      </c>
    </row>
    <row r="608" spans="1:51" ht="15.75">
      <c r="A608" s="51">
        <f t="shared" si="29"/>
        <v>595</v>
      </c>
      <c r="B608" s="85"/>
      <c r="C608" s="52" t="str">
        <f>IFERROR(VLOOKUP(Tableau1[[#This Row],[Site *
Un fichier Excel par DT]],Tableau7[[#All],[Nom de la gare]:[EIC]],5,FALSE),"")</f>
        <v/>
      </c>
      <c r="D608" s="77"/>
      <c r="E608" s="74"/>
      <c r="F608" s="74"/>
      <c r="G608" s="76"/>
      <c r="H608" s="72" t="str">
        <f>IF(Tableau1[[#This Row],[Régime d''utilisation (Quotidien ? Oui ou Non)]]="Oui","Oui","Non")</f>
        <v>Non</v>
      </c>
      <c r="I608" s="72" t="str">
        <f>IF(Tableau1[[#This Row],[Régime d''utilisation (Quotidien ? Oui ou Non)]]="Oui","Oui","Non")</f>
        <v>Non</v>
      </c>
      <c r="J608" s="72" t="str">
        <f>IF(Tableau1[[#This Row],[Régime d''utilisation (Quotidien ? Oui ou Non)]]="Oui","Oui","Non")</f>
        <v>Non</v>
      </c>
      <c r="K608" s="72" t="str">
        <f>IF(Tableau1[[#This Row],[Régime d''utilisation (Quotidien ? Oui ou Non)]]="Oui","Oui","Non")</f>
        <v>Non</v>
      </c>
      <c r="L608" s="72" t="str">
        <f>IF(Tableau1[[#This Row],[Régime d''utilisation (Quotidien ? Oui ou Non)]]="Oui","Oui","Non")</f>
        <v>Non</v>
      </c>
      <c r="M608" s="72" t="str">
        <f>IF(Tableau1[[#This Row],[Régime d''utilisation (Quotidien ? Oui ou Non)]]="Oui","Oui","Non")</f>
        <v>Non</v>
      </c>
      <c r="N608" s="72" t="str">
        <f>IF(Tableau1[[#This Row],[Régime d''utilisation (Quotidien ? Oui ou Non)]]="Oui","Oui","Non")</f>
        <v>Non</v>
      </c>
      <c r="O608" s="72" t="str">
        <f>IF(Tableau1[[#This Row],[Régime d''utilisation (Quotidien ? Oui ou Non)]]="Oui","Oui","Non")</f>
        <v>Non</v>
      </c>
      <c r="P608" s="76"/>
      <c r="Q608" s="76"/>
      <c r="R608" s="76"/>
      <c r="S608" s="52" t="str">
        <f t="shared" si="27"/>
        <v>Compris entre 00h00 et 5h00</v>
      </c>
      <c r="T608" s="76"/>
      <c r="U608" s="53" t="str">
        <f t="shared" si="28"/>
        <v>Voyageur</v>
      </c>
      <c r="V608" s="76"/>
      <c r="W608" s="76"/>
      <c r="X608" s="76"/>
      <c r="Y608" s="76"/>
      <c r="Z608" s="76"/>
      <c r="AA608" s="76"/>
      <c r="AB608" s="53">
        <f>400</f>
        <v>400</v>
      </c>
      <c r="AC608" s="78" t="str">
        <f>IF(Tableau1[[#This Row],[Type de réponse]]='Paramètre (masquer)'!$A$10,Tableau1[[#This Row],[Période de début *]],"")</f>
        <v/>
      </c>
      <c r="AD608" s="78" t="str">
        <f>IF(Tableau1[[#This Row],[Type de réponse]]='Paramètre (masquer)'!$A$10,Tableau1[[#This Row],[Période de fin *]],"")</f>
        <v/>
      </c>
      <c r="AE608" s="78" t="str">
        <f>IF(Tableau1[[#This Row],[Type de réponse]]='Paramètre (masquer)'!$A$10,Tableau1[[#This Row],[Nuit
LU/MA]],"")</f>
        <v/>
      </c>
      <c r="AF608" s="78" t="str">
        <f>IF(Tableau1[[#This Row],[Type de réponse]]='Paramètre (masquer)'!$A$10,Tableau1[[#This Row],[Nuit
MA/ME]],"")</f>
        <v/>
      </c>
      <c r="AG608" s="78" t="str">
        <f>IF(Tableau1[[#This Row],[Type de réponse]]='Paramètre (masquer)'!$A$10,Tableau1[[#This Row],[Nuit
ME/JE]],"")</f>
        <v/>
      </c>
      <c r="AH608" s="78" t="str">
        <f>IF(Tableau1[[#This Row],[Type de réponse]]='Paramètre (masquer)'!$A$10,Tableau1[[#This Row],[Nuit JE/VE]],"")</f>
        <v/>
      </c>
      <c r="AI608" s="78" t="str">
        <f>IF(Tableau1[[#This Row],[Type de réponse]]='Paramètre (masquer)'!$A$10,Tableau1[[#This Row],[Nuit
VE/SA]],"")</f>
        <v/>
      </c>
      <c r="AJ608" s="78" t="str">
        <f>IF(Tableau1[[#This Row],[Type de réponse]]='Paramètre (masquer)'!$A$10,Tableau1[[#This Row],[Nuit
SA/DI]],"")</f>
        <v/>
      </c>
      <c r="AK608" s="78" t="str">
        <f>IF(Tableau1[[#This Row],[Type de réponse]]='Paramètre (masquer)'!$A$10,Tableau1[[#This Row],[Nuit
DI/LU]],"")</f>
        <v/>
      </c>
      <c r="AL608" s="76" t="str">
        <f>IF(Tableau1[[#This Row],[Nuit
LU /MA]]="Oui",0,IF(Tableau1[[#This Row],[Nuit
LU /MA]]="Non",1,""))</f>
        <v/>
      </c>
      <c r="AM608" s="76" t="str">
        <f>IF(Tableau1[[#This Row],[Nuit
MA/ ME]]="Oui",0,IF(Tableau1[[#This Row],[Nuit
MA/ ME]]="Non",1,""))</f>
        <v/>
      </c>
      <c r="AN608" s="76" t="str">
        <f>IF(Tableau1[[#This Row],[Nuit
ME/ JE]]="Oui",0,IF(Tableau1[[#This Row],[Nuit
ME/ JE]]="Non",1,""))</f>
        <v/>
      </c>
      <c r="AO608" s="76" t="str">
        <f>IF(Tableau1[[#This Row],[Nuit JE/ VE]]="Oui",0,IF(Tableau1[[#This Row],[Nuit JE/ VE]]="Non",1,""))</f>
        <v/>
      </c>
      <c r="AP608" s="76" t="str">
        <f>IF(Tableau1[[#This Row],[Nuit
VE/ SA]]="Oui",0,IF(Tableau1[[#This Row],[Nuit
VE/ SA]]="Non",1,""))</f>
        <v/>
      </c>
      <c r="AQ608" s="76" t="str">
        <f>IF(Tableau1[[#This Row],[Nuit
SA/ DI]]="Oui",0,IF(Tableau1[[#This Row],[Nuit
SA/ DI]]="Non",1,""))</f>
        <v/>
      </c>
      <c r="AR608" s="76" t="str">
        <f>IF(Tableau1[[#This Row],[Nuit
DI/ LU]]="Oui",0,IF(Tableau1[[#This Row],[Nuit
DI/ LU]]="Non",1,""))</f>
        <v/>
      </c>
      <c r="AS608" s="76" t="str">
        <f>IF(Tableau1[[#This Row],[Type de réponse]]='Paramètre (masquer)'!$A$10,Tableau1[[#This Row],[FE]],"")</f>
        <v/>
      </c>
      <c r="AT608" s="76" t="str">
        <f>_xlfn.CONCAT(Tableau1[[#This Row],[LUN]:[DIM]])</f>
        <v/>
      </c>
      <c r="AU608" s="79"/>
      <c r="AV6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8" s="76" t="e">
        <f>Tableau1[[#This Row],[Nbre de nuits sur la période]]*Tableau1[[#This Row],[Nombre de train accédant / nuit *]]</f>
        <v>#VALUE!</v>
      </c>
      <c r="AY608" s="76" t="e">
        <f>Tableau1[[#This Row],[Uo voies - nuit]]*((59*400/1000)+5)</f>
        <v>#VALUE!</v>
      </c>
    </row>
    <row r="609" spans="1:51" ht="15.75">
      <c r="A609" s="51">
        <f t="shared" si="29"/>
        <v>596</v>
      </c>
      <c r="B609" s="85"/>
      <c r="C609" s="52" t="str">
        <f>IFERROR(VLOOKUP(Tableau1[[#This Row],[Site *
Un fichier Excel par DT]],Tableau7[[#All],[Nom de la gare]:[EIC]],5,FALSE),"")</f>
        <v/>
      </c>
      <c r="D609" s="77"/>
      <c r="E609" s="74"/>
      <c r="F609" s="74"/>
      <c r="G609" s="76"/>
      <c r="H609" s="72" t="str">
        <f>IF(Tableau1[[#This Row],[Régime d''utilisation (Quotidien ? Oui ou Non)]]="Oui","Oui","Non")</f>
        <v>Non</v>
      </c>
      <c r="I609" s="72" t="str">
        <f>IF(Tableau1[[#This Row],[Régime d''utilisation (Quotidien ? Oui ou Non)]]="Oui","Oui","Non")</f>
        <v>Non</v>
      </c>
      <c r="J609" s="72" t="str">
        <f>IF(Tableau1[[#This Row],[Régime d''utilisation (Quotidien ? Oui ou Non)]]="Oui","Oui","Non")</f>
        <v>Non</v>
      </c>
      <c r="K609" s="72" t="str">
        <f>IF(Tableau1[[#This Row],[Régime d''utilisation (Quotidien ? Oui ou Non)]]="Oui","Oui","Non")</f>
        <v>Non</v>
      </c>
      <c r="L609" s="72" t="str">
        <f>IF(Tableau1[[#This Row],[Régime d''utilisation (Quotidien ? Oui ou Non)]]="Oui","Oui","Non")</f>
        <v>Non</v>
      </c>
      <c r="M609" s="72" t="str">
        <f>IF(Tableau1[[#This Row],[Régime d''utilisation (Quotidien ? Oui ou Non)]]="Oui","Oui","Non")</f>
        <v>Non</v>
      </c>
      <c r="N609" s="72" t="str">
        <f>IF(Tableau1[[#This Row],[Régime d''utilisation (Quotidien ? Oui ou Non)]]="Oui","Oui","Non")</f>
        <v>Non</v>
      </c>
      <c r="O609" s="72" t="str">
        <f>IF(Tableau1[[#This Row],[Régime d''utilisation (Quotidien ? Oui ou Non)]]="Oui","Oui","Non")</f>
        <v>Non</v>
      </c>
      <c r="P609" s="76"/>
      <c r="Q609" s="76"/>
      <c r="R609" s="76"/>
      <c r="S609" s="52" t="str">
        <f t="shared" si="27"/>
        <v>Compris entre 00h00 et 5h00</v>
      </c>
      <c r="T609" s="76"/>
      <c r="U609" s="53" t="str">
        <f t="shared" si="28"/>
        <v>Voyageur</v>
      </c>
      <c r="V609" s="76"/>
      <c r="W609" s="76"/>
      <c r="X609" s="76"/>
      <c r="Y609" s="76"/>
      <c r="Z609" s="76"/>
      <c r="AA609" s="76"/>
      <c r="AB609" s="53">
        <f>400</f>
        <v>400</v>
      </c>
      <c r="AC609" s="78" t="str">
        <f>IF(Tableau1[[#This Row],[Type de réponse]]='Paramètre (masquer)'!$A$10,Tableau1[[#This Row],[Période de début *]],"")</f>
        <v/>
      </c>
      <c r="AD609" s="78" t="str">
        <f>IF(Tableau1[[#This Row],[Type de réponse]]='Paramètre (masquer)'!$A$10,Tableau1[[#This Row],[Période de fin *]],"")</f>
        <v/>
      </c>
      <c r="AE609" s="78" t="str">
        <f>IF(Tableau1[[#This Row],[Type de réponse]]='Paramètre (masquer)'!$A$10,Tableau1[[#This Row],[Nuit
LU/MA]],"")</f>
        <v/>
      </c>
      <c r="AF609" s="78" t="str">
        <f>IF(Tableau1[[#This Row],[Type de réponse]]='Paramètre (masquer)'!$A$10,Tableau1[[#This Row],[Nuit
MA/ME]],"")</f>
        <v/>
      </c>
      <c r="AG609" s="78" t="str">
        <f>IF(Tableau1[[#This Row],[Type de réponse]]='Paramètre (masquer)'!$A$10,Tableau1[[#This Row],[Nuit
ME/JE]],"")</f>
        <v/>
      </c>
      <c r="AH609" s="78" t="str">
        <f>IF(Tableau1[[#This Row],[Type de réponse]]='Paramètre (masquer)'!$A$10,Tableau1[[#This Row],[Nuit JE/VE]],"")</f>
        <v/>
      </c>
      <c r="AI609" s="78" t="str">
        <f>IF(Tableau1[[#This Row],[Type de réponse]]='Paramètre (masquer)'!$A$10,Tableau1[[#This Row],[Nuit
VE/SA]],"")</f>
        <v/>
      </c>
      <c r="AJ609" s="78" t="str">
        <f>IF(Tableau1[[#This Row],[Type de réponse]]='Paramètre (masquer)'!$A$10,Tableau1[[#This Row],[Nuit
SA/DI]],"")</f>
        <v/>
      </c>
      <c r="AK609" s="78" t="str">
        <f>IF(Tableau1[[#This Row],[Type de réponse]]='Paramètre (masquer)'!$A$10,Tableau1[[#This Row],[Nuit
DI/LU]],"")</f>
        <v/>
      </c>
      <c r="AL609" s="76" t="str">
        <f>IF(Tableau1[[#This Row],[Nuit
LU /MA]]="Oui",0,IF(Tableau1[[#This Row],[Nuit
LU /MA]]="Non",1,""))</f>
        <v/>
      </c>
      <c r="AM609" s="76" t="str">
        <f>IF(Tableau1[[#This Row],[Nuit
MA/ ME]]="Oui",0,IF(Tableau1[[#This Row],[Nuit
MA/ ME]]="Non",1,""))</f>
        <v/>
      </c>
      <c r="AN609" s="76" t="str">
        <f>IF(Tableau1[[#This Row],[Nuit
ME/ JE]]="Oui",0,IF(Tableau1[[#This Row],[Nuit
ME/ JE]]="Non",1,""))</f>
        <v/>
      </c>
      <c r="AO609" s="76" t="str">
        <f>IF(Tableau1[[#This Row],[Nuit JE/ VE]]="Oui",0,IF(Tableau1[[#This Row],[Nuit JE/ VE]]="Non",1,""))</f>
        <v/>
      </c>
      <c r="AP609" s="76" t="str">
        <f>IF(Tableau1[[#This Row],[Nuit
VE/ SA]]="Oui",0,IF(Tableau1[[#This Row],[Nuit
VE/ SA]]="Non",1,""))</f>
        <v/>
      </c>
      <c r="AQ609" s="76" t="str">
        <f>IF(Tableau1[[#This Row],[Nuit
SA/ DI]]="Oui",0,IF(Tableau1[[#This Row],[Nuit
SA/ DI]]="Non",1,""))</f>
        <v/>
      </c>
      <c r="AR609" s="76" t="str">
        <f>IF(Tableau1[[#This Row],[Nuit
DI/ LU]]="Oui",0,IF(Tableau1[[#This Row],[Nuit
DI/ LU]]="Non",1,""))</f>
        <v/>
      </c>
      <c r="AS609" s="76" t="str">
        <f>IF(Tableau1[[#This Row],[Type de réponse]]='Paramètre (masquer)'!$A$10,Tableau1[[#This Row],[FE]],"")</f>
        <v/>
      </c>
      <c r="AT609" s="76" t="str">
        <f>_xlfn.CONCAT(Tableau1[[#This Row],[LUN]:[DIM]])</f>
        <v/>
      </c>
      <c r="AU609" s="79"/>
      <c r="AV6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9" s="76" t="e">
        <f>Tableau1[[#This Row],[Nbre de nuits sur la période]]*Tableau1[[#This Row],[Nombre de train accédant / nuit *]]</f>
        <v>#VALUE!</v>
      </c>
      <c r="AY609" s="76" t="e">
        <f>Tableau1[[#This Row],[Uo voies - nuit]]*((59*400/1000)+5)</f>
        <v>#VALUE!</v>
      </c>
    </row>
    <row r="610" spans="1:51" ht="15.75">
      <c r="A610" s="51">
        <f t="shared" si="29"/>
        <v>597</v>
      </c>
      <c r="B610" s="85"/>
      <c r="C610" s="52" t="str">
        <f>IFERROR(VLOOKUP(Tableau1[[#This Row],[Site *
Un fichier Excel par DT]],Tableau7[[#All],[Nom de la gare]:[EIC]],5,FALSE),"")</f>
        <v/>
      </c>
      <c r="D610" s="77"/>
      <c r="E610" s="74"/>
      <c r="F610" s="74"/>
      <c r="G610" s="76"/>
      <c r="H610" s="72" t="str">
        <f>IF(Tableau1[[#This Row],[Régime d''utilisation (Quotidien ? Oui ou Non)]]="Oui","Oui","Non")</f>
        <v>Non</v>
      </c>
      <c r="I610" s="72" t="str">
        <f>IF(Tableau1[[#This Row],[Régime d''utilisation (Quotidien ? Oui ou Non)]]="Oui","Oui","Non")</f>
        <v>Non</v>
      </c>
      <c r="J610" s="72" t="str">
        <f>IF(Tableau1[[#This Row],[Régime d''utilisation (Quotidien ? Oui ou Non)]]="Oui","Oui","Non")</f>
        <v>Non</v>
      </c>
      <c r="K610" s="72" t="str">
        <f>IF(Tableau1[[#This Row],[Régime d''utilisation (Quotidien ? Oui ou Non)]]="Oui","Oui","Non")</f>
        <v>Non</v>
      </c>
      <c r="L610" s="72" t="str">
        <f>IF(Tableau1[[#This Row],[Régime d''utilisation (Quotidien ? Oui ou Non)]]="Oui","Oui","Non")</f>
        <v>Non</v>
      </c>
      <c r="M610" s="72" t="str">
        <f>IF(Tableau1[[#This Row],[Régime d''utilisation (Quotidien ? Oui ou Non)]]="Oui","Oui","Non")</f>
        <v>Non</v>
      </c>
      <c r="N610" s="72" t="str">
        <f>IF(Tableau1[[#This Row],[Régime d''utilisation (Quotidien ? Oui ou Non)]]="Oui","Oui","Non")</f>
        <v>Non</v>
      </c>
      <c r="O610" s="72" t="str">
        <f>IF(Tableau1[[#This Row],[Régime d''utilisation (Quotidien ? Oui ou Non)]]="Oui","Oui","Non")</f>
        <v>Non</v>
      </c>
      <c r="P610" s="76"/>
      <c r="Q610" s="76"/>
      <c r="R610" s="76"/>
      <c r="S610" s="52" t="str">
        <f t="shared" si="27"/>
        <v>Compris entre 00h00 et 5h00</v>
      </c>
      <c r="T610" s="76"/>
      <c r="U610" s="53" t="str">
        <f t="shared" si="28"/>
        <v>Voyageur</v>
      </c>
      <c r="V610" s="76"/>
      <c r="W610" s="76"/>
      <c r="X610" s="76"/>
      <c r="Y610" s="76"/>
      <c r="Z610" s="76"/>
      <c r="AA610" s="76"/>
      <c r="AB610" s="53">
        <f>400</f>
        <v>400</v>
      </c>
      <c r="AC610" s="78" t="str">
        <f>IF(Tableau1[[#This Row],[Type de réponse]]='Paramètre (masquer)'!$A$10,Tableau1[[#This Row],[Période de début *]],"")</f>
        <v/>
      </c>
      <c r="AD610" s="78" t="str">
        <f>IF(Tableau1[[#This Row],[Type de réponse]]='Paramètre (masquer)'!$A$10,Tableau1[[#This Row],[Période de fin *]],"")</f>
        <v/>
      </c>
      <c r="AE610" s="78" t="str">
        <f>IF(Tableau1[[#This Row],[Type de réponse]]='Paramètre (masquer)'!$A$10,Tableau1[[#This Row],[Nuit
LU/MA]],"")</f>
        <v/>
      </c>
      <c r="AF610" s="78" t="str">
        <f>IF(Tableau1[[#This Row],[Type de réponse]]='Paramètre (masquer)'!$A$10,Tableau1[[#This Row],[Nuit
MA/ME]],"")</f>
        <v/>
      </c>
      <c r="AG610" s="78" t="str">
        <f>IF(Tableau1[[#This Row],[Type de réponse]]='Paramètre (masquer)'!$A$10,Tableau1[[#This Row],[Nuit
ME/JE]],"")</f>
        <v/>
      </c>
      <c r="AH610" s="78" t="str">
        <f>IF(Tableau1[[#This Row],[Type de réponse]]='Paramètre (masquer)'!$A$10,Tableau1[[#This Row],[Nuit JE/VE]],"")</f>
        <v/>
      </c>
      <c r="AI610" s="78" t="str">
        <f>IF(Tableau1[[#This Row],[Type de réponse]]='Paramètre (masquer)'!$A$10,Tableau1[[#This Row],[Nuit
VE/SA]],"")</f>
        <v/>
      </c>
      <c r="AJ610" s="78" t="str">
        <f>IF(Tableau1[[#This Row],[Type de réponse]]='Paramètre (masquer)'!$A$10,Tableau1[[#This Row],[Nuit
SA/DI]],"")</f>
        <v/>
      </c>
      <c r="AK610" s="78" t="str">
        <f>IF(Tableau1[[#This Row],[Type de réponse]]='Paramètre (masquer)'!$A$10,Tableau1[[#This Row],[Nuit
DI/LU]],"")</f>
        <v/>
      </c>
      <c r="AL610" s="76" t="str">
        <f>IF(Tableau1[[#This Row],[Nuit
LU /MA]]="Oui",0,IF(Tableau1[[#This Row],[Nuit
LU /MA]]="Non",1,""))</f>
        <v/>
      </c>
      <c r="AM610" s="76" t="str">
        <f>IF(Tableau1[[#This Row],[Nuit
MA/ ME]]="Oui",0,IF(Tableau1[[#This Row],[Nuit
MA/ ME]]="Non",1,""))</f>
        <v/>
      </c>
      <c r="AN610" s="76" t="str">
        <f>IF(Tableau1[[#This Row],[Nuit
ME/ JE]]="Oui",0,IF(Tableau1[[#This Row],[Nuit
ME/ JE]]="Non",1,""))</f>
        <v/>
      </c>
      <c r="AO610" s="76" t="str">
        <f>IF(Tableau1[[#This Row],[Nuit JE/ VE]]="Oui",0,IF(Tableau1[[#This Row],[Nuit JE/ VE]]="Non",1,""))</f>
        <v/>
      </c>
      <c r="AP610" s="76" t="str">
        <f>IF(Tableau1[[#This Row],[Nuit
VE/ SA]]="Oui",0,IF(Tableau1[[#This Row],[Nuit
VE/ SA]]="Non",1,""))</f>
        <v/>
      </c>
      <c r="AQ610" s="76" t="str">
        <f>IF(Tableau1[[#This Row],[Nuit
SA/ DI]]="Oui",0,IF(Tableau1[[#This Row],[Nuit
SA/ DI]]="Non",1,""))</f>
        <v/>
      </c>
      <c r="AR610" s="76" t="str">
        <f>IF(Tableau1[[#This Row],[Nuit
DI/ LU]]="Oui",0,IF(Tableau1[[#This Row],[Nuit
DI/ LU]]="Non",1,""))</f>
        <v/>
      </c>
      <c r="AS610" s="76" t="str">
        <f>IF(Tableau1[[#This Row],[Type de réponse]]='Paramètre (masquer)'!$A$10,Tableau1[[#This Row],[FE]],"")</f>
        <v/>
      </c>
      <c r="AT610" s="76" t="str">
        <f>_xlfn.CONCAT(Tableau1[[#This Row],[LUN]:[DIM]])</f>
        <v/>
      </c>
      <c r="AU610" s="79"/>
      <c r="AV6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0" s="76" t="e">
        <f>Tableau1[[#This Row],[Nbre de nuits sur la période]]*Tableau1[[#This Row],[Nombre de train accédant / nuit *]]</f>
        <v>#VALUE!</v>
      </c>
      <c r="AY610" s="76" t="e">
        <f>Tableau1[[#This Row],[Uo voies - nuit]]*((59*400/1000)+5)</f>
        <v>#VALUE!</v>
      </c>
    </row>
    <row r="611" spans="1:51" ht="15.75">
      <c r="A611" s="51">
        <f t="shared" si="29"/>
        <v>598</v>
      </c>
      <c r="B611" s="85"/>
      <c r="C611" s="52" t="str">
        <f>IFERROR(VLOOKUP(Tableau1[[#This Row],[Site *
Un fichier Excel par DT]],Tableau7[[#All],[Nom de la gare]:[EIC]],5,FALSE),"")</f>
        <v/>
      </c>
      <c r="D611" s="77"/>
      <c r="E611" s="74"/>
      <c r="F611" s="74"/>
      <c r="G611" s="76"/>
      <c r="H611" s="72" t="str">
        <f>IF(Tableau1[[#This Row],[Régime d''utilisation (Quotidien ? Oui ou Non)]]="Oui","Oui","Non")</f>
        <v>Non</v>
      </c>
      <c r="I611" s="72" t="str">
        <f>IF(Tableau1[[#This Row],[Régime d''utilisation (Quotidien ? Oui ou Non)]]="Oui","Oui","Non")</f>
        <v>Non</v>
      </c>
      <c r="J611" s="72" t="str">
        <f>IF(Tableau1[[#This Row],[Régime d''utilisation (Quotidien ? Oui ou Non)]]="Oui","Oui","Non")</f>
        <v>Non</v>
      </c>
      <c r="K611" s="72" t="str">
        <f>IF(Tableau1[[#This Row],[Régime d''utilisation (Quotidien ? Oui ou Non)]]="Oui","Oui","Non")</f>
        <v>Non</v>
      </c>
      <c r="L611" s="72" t="str">
        <f>IF(Tableau1[[#This Row],[Régime d''utilisation (Quotidien ? Oui ou Non)]]="Oui","Oui","Non")</f>
        <v>Non</v>
      </c>
      <c r="M611" s="72" t="str">
        <f>IF(Tableau1[[#This Row],[Régime d''utilisation (Quotidien ? Oui ou Non)]]="Oui","Oui","Non")</f>
        <v>Non</v>
      </c>
      <c r="N611" s="72" t="str">
        <f>IF(Tableau1[[#This Row],[Régime d''utilisation (Quotidien ? Oui ou Non)]]="Oui","Oui","Non")</f>
        <v>Non</v>
      </c>
      <c r="O611" s="72" t="str">
        <f>IF(Tableau1[[#This Row],[Régime d''utilisation (Quotidien ? Oui ou Non)]]="Oui","Oui","Non")</f>
        <v>Non</v>
      </c>
      <c r="P611" s="76"/>
      <c r="Q611" s="76"/>
      <c r="R611" s="76"/>
      <c r="S611" s="52" t="str">
        <f t="shared" si="27"/>
        <v>Compris entre 00h00 et 5h00</v>
      </c>
      <c r="T611" s="76"/>
      <c r="U611" s="53" t="str">
        <f t="shared" si="28"/>
        <v>Voyageur</v>
      </c>
      <c r="V611" s="76"/>
      <c r="W611" s="76"/>
      <c r="X611" s="76"/>
      <c r="Y611" s="76"/>
      <c r="Z611" s="76"/>
      <c r="AA611" s="76"/>
      <c r="AB611" s="53">
        <f>400</f>
        <v>400</v>
      </c>
      <c r="AC611" s="78" t="str">
        <f>IF(Tableau1[[#This Row],[Type de réponse]]='Paramètre (masquer)'!$A$10,Tableau1[[#This Row],[Période de début *]],"")</f>
        <v/>
      </c>
      <c r="AD611" s="78" t="str">
        <f>IF(Tableau1[[#This Row],[Type de réponse]]='Paramètre (masquer)'!$A$10,Tableau1[[#This Row],[Période de fin *]],"")</f>
        <v/>
      </c>
      <c r="AE611" s="78" t="str">
        <f>IF(Tableau1[[#This Row],[Type de réponse]]='Paramètre (masquer)'!$A$10,Tableau1[[#This Row],[Nuit
LU/MA]],"")</f>
        <v/>
      </c>
      <c r="AF611" s="78" t="str">
        <f>IF(Tableau1[[#This Row],[Type de réponse]]='Paramètre (masquer)'!$A$10,Tableau1[[#This Row],[Nuit
MA/ME]],"")</f>
        <v/>
      </c>
      <c r="AG611" s="78" t="str">
        <f>IF(Tableau1[[#This Row],[Type de réponse]]='Paramètre (masquer)'!$A$10,Tableau1[[#This Row],[Nuit
ME/JE]],"")</f>
        <v/>
      </c>
      <c r="AH611" s="78" t="str">
        <f>IF(Tableau1[[#This Row],[Type de réponse]]='Paramètre (masquer)'!$A$10,Tableau1[[#This Row],[Nuit JE/VE]],"")</f>
        <v/>
      </c>
      <c r="AI611" s="78" t="str">
        <f>IF(Tableau1[[#This Row],[Type de réponse]]='Paramètre (masquer)'!$A$10,Tableau1[[#This Row],[Nuit
VE/SA]],"")</f>
        <v/>
      </c>
      <c r="AJ611" s="78" t="str">
        <f>IF(Tableau1[[#This Row],[Type de réponse]]='Paramètre (masquer)'!$A$10,Tableau1[[#This Row],[Nuit
SA/DI]],"")</f>
        <v/>
      </c>
      <c r="AK611" s="78" t="str">
        <f>IF(Tableau1[[#This Row],[Type de réponse]]='Paramètre (masquer)'!$A$10,Tableau1[[#This Row],[Nuit
DI/LU]],"")</f>
        <v/>
      </c>
      <c r="AL611" s="76" t="str">
        <f>IF(Tableau1[[#This Row],[Nuit
LU /MA]]="Oui",0,IF(Tableau1[[#This Row],[Nuit
LU /MA]]="Non",1,""))</f>
        <v/>
      </c>
      <c r="AM611" s="76" t="str">
        <f>IF(Tableau1[[#This Row],[Nuit
MA/ ME]]="Oui",0,IF(Tableau1[[#This Row],[Nuit
MA/ ME]]="Non",1,""))</f>
        <v/>
      </c>
      <c r="AN611" s="76" t="str">
        <f>IF(Tableau1[[#This Row],[Nuit
ME/ JE]]="Oui",0,IF(Tableau1[[#This Row],[Nuit
ME/ JE]]="Non",1,""))</f>
        <v/>
      </c>
      <c r="AO611" s="76" t="str">
        <f>IF(Tableau1[[#This Row],[Nuit JE/ VE]]="Oui",0,IF(Tableau1[[#This Row],[Nuit JE/ VE]]="Non",1,""))</f>
        <v/>
      </c>
      <c r="AP611" s="76" t="str">
        <f>IF(Tableau1[[#This Row],[Nuit
VE/ SA]]="Oui",0,IF(Tableau1[[#This Row],[Nuit
VE/ SA]]="Non",1,""))</f>
        <v/>
      </c>
      <c r="AQ611" s="76" t="str">
        <f>IF(Tableau1[[#This Row],[Nuit
SA/ DI]]="Oui",0,IF(Tableau1[[#This Row],[Nuit
SA/ DI]]="Non",1,""))</f>
        <v/>
      </c>
      <c r="AR611" s="76" t="str">
        <f>IF(Tableau1[[#This Row],[Nuit
DI/ LU]]="Oui",0,IF(Tableau1[[#This Row],[Nuit
DI/ LU]]="Non",1,""))</f>
        <v/>
      </c>
      <c r="AS611" s="76" t="str">
        <f>IF(Tableau1[[#This Row],[Type de réponse]]='Paramètre (masquer)'!$A$10,Tableau1[[#This Row],[FE]],"")</f>
        <v/>
      </c>
      <c r="AT611" s="76" t="str">
        <f>_xlfn.CONCAT(Tableau1[[#This Row],[LUN]:[DIM]])</f>
        <v/>
      </c>
      <c r="AU611" s="79"/>
      <c r="AV6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1" s="76" t="e">
        <f>Tableau1[[#This Row],[Nbre de nuits sur la période]]*Tableau1[[#This Row],[Nombre de train accédant / nuit *]]</f>
        <v>#VALUE!</v>
      </c>
      <c r="AY611" s="76" t="e">
        <f>Tableau1[[#This Row],[Uo voies - nuit]]*((59*400/1000)+5)</f>
        <v>#VALUE!</v>
      </c>
    </row>
    <row r="612" spans="1:51" ht="15.75">
      <c r="A612" s="51">
        <f t="shared" si="29"/>
        <v>599</v>
      </c>
      <c r="B612" s="85"/>
      <c r="C612" s="52" t="str">
        <f>IFERROR(VLOOKUP(Tableau1[[#This Row],[Site *
Un fichier Excel par DT]],Tableau7[[#All],[Nom de la gare]:[EIC]],5,FALSE),"")</f>
        <v/>
      </c>
      <c r="D612" s="77"/>
      <c r="E612" s="74"/>
      <c r="F612" s="74"/>
      <c r="G612" s="76"/>
      <c r="H612" s="72" t="str">
        <f>IF(Tableau1[[#This Row],[Régime d''utilisation (Quotidien ? Oui ou Non)]]="Oui","Oui","Non")</f>
        <v>Non</v>
      </c>
      <c r="I612" s="72" t="str">
        <f>IF(Tableau1[[#This Row],[Régime d''utilisation (Quotidien ? Oui ou Non)]]="Oui","Oui","Non")</f>
        <v>Non</v>
      </c>
      <c r="J612" s="72" t="str">
        <f>IF(Tableau1[[#This Row],[Régime d''utilisation (Quotidien ? Oui ou Non)]]="Oui","Oui","Non")</f>
        <v>Non</v>
      </c>
      <c r="K612" s="72" t="str">
        <f>IF(Tableau1[[#This Row],[Régime d''utilisation (Quotidien ? Oui ou Non)]]="Oui","Oui","Non")</f>
        <v>Non</v>
      </c>
      <c r="L612" s="72" t="str">
        <f>IF(Tableau1[[#This Row],[Régime d''utilisation (Quotidien ? Oui ou Non)]]="Oui","Oui","Non")</f>
        <v>Non</v>
      </c>
      <c r="M612" s="72" t="str">
        <f>IF(Tableau1[[#This Row],[Régime d''utilisation (Quotidien ? Oui ou Non)]]="Oui","Oui","Non")</f>
        <v>Non</v>
      </c>
      <c r="N612" s="72" t="str">
        <f>IF(Tableau1[[#This Row],[Régime d''utilisation (Quotidien ? Oui ou Non)]]="Oui","Oui","Non")</f>
        <v>Non</v>
      </c>
      <c r="O612" s="72" t="str">
        <f>IF(Tableau1[[#This Row],[Régime d''utilisation (Quotidien ? Oui ou Non)]]="Oui","Oui","Non")</f>
        <v>Non</v>
      </c>
      <c r="P612" s="76"/>
      <c r="Q612" s="76"/>
      <c r="R612" s="76"/>
      <c r="S612" s="52" t="str">
        <f t="shared" si="27"/>
        <v>Compris entre 00h00 et 5h00</v>
      </c>
      <c r="T612" s="76"/>
      <c r="U612" s="53" t="str">
        <f t="shared" si="28"/>
        <v>Voyageur</v>
      </c>
      <c r="V612" s="76"/>
      <c r="W612" s="76"/>
      <c r="X612" s="76"/>
      <c r="Y612" s="76"/>
      <c r="Z612" s="76"/>
      <c r="AA612" s="76"/>
      <c r="AB612" s="53">
        <f>400</f>
        <v>400</v>
      </c>
      <c r="AC612" s="78" t="str">
        <f>IF(Tableau1[[#This Row],[Type de réponse]]='Paramètre (masquer)'!$A$10,Tableau1[[#This Row],[Période de début *]],"")</f>
        <v/>
      </c>
      <c r="AD612" s="78" t="str">
        <f>IF(Tableau1[[#This Row],[Type de réponse]]='Paramètre (masquer)'!$A$10,Tableau1[[#This Row],[Période de fin *]],"")</f>
        <v/>
      </c>
      <c r="AE612" s="78" t="str">
        <f>IF(Tableau1[[#This Row],[Type de réponse]]='Paramètre (masquer)'!$A$10,Tableau1[[#This Row],[Nuit
LU/MA]],"")</f>
        <v/>
      </c>
      <c r="AF612" s="78" t="str">
        <f>IF(Tableau1[[#This Row],[Type de réponse]]='Paramètre (masquer)'!$A$10,Tableau1[[#This Row],[Nuit
MA/ME]],"")</f>
        <v/>
      </c>
      <c r="AG612" s="78" t="str">
        <f>IF(Tableau1[[#This Row],[Type de réponse]]='Paramètre (masquer)'!$A$10,Tableau1[[#This Row],[Nuit
ME/JE]],"")</f>
        <v/>
      </c>
      <c r="AH612" s="78" t="str">
        <f>IF(Tableau1[[#This Row],[Type de réponse]]='Paramètre (masquer)'!$A$10,Tableau1[[#This Row],[Nuit JE/VE]],"")</f>
        <v/>
      </c>
      <c r="AI612" s="78" t="str">
        <f>IF(Tableau1[[#This Row],[Type de réponse]]='Paramètre (masquer)'!$A$10,Tableau1[[#This Row],[Nuit
VE/SA]],"")</f>
        <v/>
      </c>
      <c r="AJ612" s="78" t="str">
        <f>IF(Tableau1[[#This Row],[Type de réponse]]='Paramètre (masquer)'!$A$10,Tableau1[[#This Row],[Nuit
SA/DI]],"")</f>
        <v/>
      </c>
      <c r="AK612" s="78" t="str">
        <f>IF(Tableau1[[#This Row],[Type de réponse]]='Paramètre (masquer)'!$A$10,Tableau1[[#This Row],[Nuit
DI/LU]],"")</f>
        <v/>
      </c>
      <c r="AL612" s="76" t="str">
        <f>IF(Tableau1[[#This Row],[Nuit
LU /MA]]="Oui",0,IF(Tableau1[[#This Row],[Nuit
LU /MA]]="Non",1,""))</f>
        <v/>
      </c>
      <c r="AM612" s="76" t="str">
        <f>IF(Tableau1[[#This Row],[Nuit
MA/ ME]]="Oui",0,IF(Tableau1[[#This Row],[Nuit
MA/ ME]]="Non",1,""))</f>
        <v/>
      </c>
      <c r="AN612" s="76" t="str">
        <f>IF(Tableau1[[#This Row],[Nuit
ME/ JE]]="Oui",0,IF(Tableau1[[#This Row],[Nuit
ME/ JE]]="Non",1,""))</f>
        <v/>
      </c>
      <c r="AO612" s="76" t="str">
        <f>IF(Tableau1[[#This Row],[Nuit JE/ VE]]="Oui",0,IF(Tableau1[[#This Row],[Nuit JE/ VE]]="Non",1,""))</f>
        <v/>
      </c>
      <c r="AP612" s="76" t="str">
        <f>IF(Tableau1[[#This Row],[Nuit
VE/ SA]]="Oui",0,IF(Tableau1[[#This Row],[Nuit
VE/ SA]]="Non",1,""))</f>
        <v/>
      </c>
      <c r="AQ612" s="76" t="str">
        <f>IF(Tableau1[[#This Row],[Nuit
SA/ DI]]="Oui",0,IF(Tableau1[[#This Row],[Nuit
SA/ DI]]="Non",1,""))</f>
        <v/>
      </c>
      <c r="AR612" s="76" t="str">
        <f>IF(Tableau1[[#This Row],[Nuit
DI/ LU]]="Oui",0,IF(Tableau1[[#This Row],[Nuit
DI/ LU]]="Non",1,""))</f>
        <v/>
      </c>
      <c r="AS612" s="76" t="str">
        <f>IF(Tableau1[[#This Row],[Type de réponse]]='Paramètre (masquer)'!$A$10,Tableau1[[#This Row],[FE]],"")</f>
        <v/>
      </c>
      <c r="AT612" s="76" t="str">
        <f>_xlfn.CONCAT(Tableau1[[#This Row],[LUN]:[DIM]])</f>
        <v/>
      </c>
      <c r="AU612" s="79"/>
      <c r="AV6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2" s="76" t="e">
        <f>Tableau1[[#This Row],[Nbre de nuits sur la période]]*Tableau1[[#This Row],[Nombre de train accédant / nuit *]]</f>
        <v>#VALUE!</v>
      </c>
      <c r="AY612" s="76" t="e">
        <f>Tableau1[[#This Row],[Uo voies - nuit]]*((59*400/1000)+5)</f>
        <v>#VALUE!</v>
      </c>
    </row>
    <row r="613" spans="1:51" ht="15.75">
      <c r="A613" s="51">
        <f t="shared" si="29"/>
        <v>600</v>
      </c>
      <c r="B613" s="85"/>
      <c r="C613" s="52" t="str">
        <f>IFERROR(VLOOKUP(Tableau1[[#This Row],[Site *
Un fichier Excel par DT]],Tableau7[[#All],[Nom de la gare]:[EIC]],5,FALSE),"")</f>
        <v/>
      </c>
      <c r="D613" s="77"/>
      <c r="E613" s="74"/>
      <c r="F613" s="74"/>
      <c r="G613" s="76"/>
      <c r="H613" s="72" t="str">
        <f>IF(Tableau1[[#This Row],[Régime d''utilisation (Quotidien ? Oui ou Non)]]="Oui","Oui","Non")</f>
        <v>Non</v>
      </c>
      <c r="I613" s="72" t="str">
        <f>IF(Tableau1[[#This Row],[Régime d''utilisation (Quotidien ? Oui ou Non)]]="Oui","Oui","Non")</f>
        <v>Non</v>
      </c>
      <c r="J613" s="72" t="str">
        <f>IF(Tableau1[[#This Row],[Régime d''utilisation (Quotidien ? Oui ou Non)]]="Oui","Oui","Non")</f>
        <v>Non</v>
      </c>
      <c r="K613" s="72" t="str">
        <f>IF(Tableau1[[#This Row],[Régime d''utilisation (Quotidien ? Oui ou Non)]]="Oui","Oui","Non")</f>
        <v>Non</v>
      </c>
      <c r="L613" s="72" t="str">
        <f>IF(Tableau1[[#This Row],[Régime d''utilisation (Quotidien ? Oui ou Non)]]="Oui","Oui","Non")</f>
        <v>Non</v>
      </c>
      <c r="M613" s="72" t="str">
        <f>IF(Tableau1[[#This Row],[Régime d''utilisation (Quotidien ? Oui ou Non)]]="Oui","Oui","Non")</f>
        <v>Non</v>
      </c>
      <c r="N613" s="72" t="str">
        <f>IF(Tableau1[[#This Row],[Régime d''utilisation (Quotidien ? Oui ou Non)]]="Oui","Oui","Non")</f>
        <v>Non</v>
      </c>
      <c r="O613" s="72" t="str">
        <f>IF(Tableau1[[#This Row],[Régime d''utilisation (Quotidien ? Oui ou Non)]]="Oui","Oui","Non")</f>
        <v>Non</v>
      </c>
      <c r="P613" s="76"/>
      <c r="Q613" s="76"/>
      <c r="R613" s="76"/>
      <c r="S613" s="52" t="str">
        <f t="shared" si="27"/>
        <v>Compris entre 00h00 et 5h00</v>
      </c>
      <c r="T613" s="76"/>
      <c r="U613" s="53" t="str">
        <f t="shared" si="28"/>
        <v>Voyageur</v>
      </c>
      <c r="V613" s="76"/>
      <c r="W613" s="76"/>
      <c r="X613" s="76"/>
      <c r="Y613" s="76"/>
      <c r="Z613" s="76"/>
      <c r="AA613" s="76"/>
      <c r="AB613" s="53">
        <f>400</f>
        <v>400</v>
      </c>
      <c r="AC613" s="78" t="str">
        <f>IF(Tableau1[[#This Row],[Type de réponse]]='Paramètre (masquer)'!$A$10,Tableau1[[#This Row],[Période de début *]],"")</f>
        <v/>
      </c>
      <c r="AD613" s="78" t="str">
        <f>IF(Tableau1[[#This Row],[Type de réponse]]='Paramètre (masquer)'!$A$10,Tableau1[[#This Row],[Période de fin *]],"")</f>
        <v/>
      </c>
      <c r="AE613" s="78" t="str">
        <f>IF(Tableau1[[#This Row],[Type de réponse]]='Paramètre (masquer)'!$A$10,Tableau1[[#This Row],[Nuit
LU/MA]],"")</f>
        <v/>
      </c>
      <c r="AF613" s="78" t="str">
        <f>IF(Tableau1[[#This Row],[Type de réponse]]='Paramètre (masquer)'!$A$10,Tableau1[[#This Row],[Nuit
MA/ME]],"")</f>
        <v/>
      </c>
      <c r="AG613" s="78" t="str">
        <f>IF(Tableau1[[#This Row],[Type de réponse]]='Paramètre (masquer)'!$A$10,Tableau1[[#This Row],[Nuit
ME/JE]],"")</f>
        <v/>
      </c>
      <c r="AH613" s="78" t="str">
        <f>IF(Tableau1[[#This Row],[Type de réponse]]='Paramètre (masquer)'!$A$10,Tableau1[[#This Row],[Nuit JE/VE]],"")</f>
        <v/>
      </c>
      <c r="AI613" s="78" t="str">
        <f>IF(Tableau1[[#This Row],[Type de réponse]]='Paramètre (masquer)'!$A$10,Tableau1[[#This Row],[Nuit
VE/SA]],"")</f>
        <v/>
      </c>
      <c r="AJ613" s="78" t="str">
        <f>IF(Tableau1[[#This Row],[Type de réponse]]='Paramètre (masquer)'!$A$10,Tableau1[[#This Row],[Nuit
SA/DI]],"")</f>
        <v/>
      </c>
      <c r="AK613" s="78" t="str">
        <f>IF(Tableau1[[#This Row],[Type de réponse]]='Paramètre (masquer)'!$A$10,Tableau1[[#This Row],[Nuit
DI/LU]],"")</f>
        <v/>
      </c>
      <c r="AL613" s="76" t="str">
        <f>IF(Tableau1[[#This Row],[Nuit
LU /MA]]="Oui",0,IF(Tableau1[[#This Row],[Nuit
LU /MA]]="Non",1,""))</f>
        <v/>
      </c>
      <c r="AM613" s="76" t="str">
        <f>IF(Tableau1[[#This Row],[Nuit
MA/ ME]]="Oui",0,IF(Tableau1[[#This Row],[Nuit
MA/ ME]]="Non",1,""))</f>
        <v/>
      </c>
      <c r="AN613" s="76" t="str">
        <f>IF(Tableau1[[#This Row],[Nuit
ME/ JE]]="Oui",0,IF(Tableau1[[#This Row],[Nuit
ME/ JE]]="Non",1,""))</f>
        <v/>
      </c>
      <c r="AO613" s="76" t="str">
        <f>IF(Tableau1[[#This Row],[Nuit JE/ VE]]="Oui",0,IF(Tableau1[[#This Row],[Nuit JE/ VE]]="Non",1,""))</f>
        <v/>
      </c>
      <c r="AP613" s="76" t="str">
        <f>IF(Tableau1[[#This Row],[Nuit
VE/ SA]]="Oui",0,IF(Tableau1[[#This Row],[Nuit
VE/ SA]]="Non",1,""))</f>
        <v/>
      </c>
      <c r="AQ613" s="76" t="str">
        <f>IF(Tableau1[[#This Row],[Nuit
SA/ DI]]="Oui",0,IF(Tableau1[[#This Row],[Nuit
SA/ DI]]="Non",1,""))</f>
        <v/>
      </c>
      <c r="AR613" s="76" t="str">
        <f>IF(Tableau1[[#This Row],[Nuit
DI/ LU]]="Oui",0,IF(Tableau1[[#This Row],[Nuit
DI/ LU]]="Non",1,""))</f>
        <v/>
      </c>
      <c r="AS613" s="76" t="str">
        <f>IF(Tableau1[[#This Row],[Type de réponse]]='Paramètre (masquer)'!$A$10,Tableau1[[#This Row],[FE]],"")</f>
        <v/>
      </c>
      <c r="AT613" s="76" t="str">
        <f>_xlfn.CONCAT(Tableau1[[#This Row],[LUN]:[DIM]])</f>
        <v/>
      </c>
      <c r="AU613" s="79"/>
      <c r="AV6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3" s="76" t="e">
        <f>Tableau1[[#This Row],[Nbre de nuits sur la période]]*Tableau1[[#This Row],[Nombre de train accédant / nuit *]]</f>
        <v>#VALUE!</v>
      </c>
      <c r="AY613" s="76" t="e">
        <f>Tableau1[[#This Row],[Uo voies - nuit]]*((59*400/1000)+5)</f>
        <v>#VALUE!</v>
      </c>
    </row>
    <row r="614" spans="1:51" ht="15.75">
      <c r="A614" s="51">
        <f t="shared" si="29"/>
        <v>601</v>
      </c>
      <c r="B614" s="85"/>
      <c r="C614" s="52" t="str">
        <f>IFERROR(VLOOKUP(Tableau1[[#This Row],[Site *
Un fichier Excel par DT]],Tableau7[[#All],[Nom de la gare]:[EIC]],5,FALSE),"")</f>
        <v/>
      </c>
      <c r="D614" s="77"/>
      <c r="E614" s="74"/>
      <c r="F614" s="74"/>
      <c r="G614" s="76"/>
      <c r="H614" s="72" t="str">
        <f>IF(Tableau1[[#This Row],[Régime d''utilisation (Quotidien ? Oui ou Non)]]="Oui","Oui","Non")</f>
        <v>Non</v>
      </c>
      <c r="I614" s="72" t="str">
        <f>IF(Tableau1[[#This Row],[Régime d''utilisation (Quotidien ? Oui ou Non)]]="Oui","Oui","Non")</f>
        <v>Non</v>
      </c>
      <c r="J614" s="72" t="str">
        <f>IF(Tableau1[[#This Row],[Régime d''utilisation (Quotidien ? Oui ou Non)]]="Oui","Oui","Non")</f>
        <v>Non</v>
      </c>
      <c r="K614" s="72" t="str">
        <f>IF(Tableau1[[#This Row],[Régime d''utilisation (Quotidien ? Oui ou Non)]]="Oui","Oui","Non")</f>
        <v>Non</v>
      </c>
      <c r="L614" s="72" t="str">
        <f>IF(Tableau1[[#This Row],[Régime d''utilisation (Quotidien ? Oui ou Non)]]="Oui","Oui","Non")</f>
        <v>Non</v>
      </c>
      <c r="M614" s="72" t="str">
        <f>IF(Tableau1[[#This Row],[Régime d''utilisation (Quotidien ? Oui ou Non)]]="Oui","Oui","Non")</f>
        <v>Non</v>
      </c>
      <c r="N614" s="72" t="str">
        <f>IF(Tableau1[[#This Row],[Régime d''utilisation (Quotidien ? Oui ou Non)]]="Oui","Oui","Non")</f>
        <v>Non</v>
      </c>
      <c r="O614" s="72" t="str">
        <f>IF(Tableau1[[#This Row],[Régime d''utilisation (Quotidien ? Oui ou Non)]]="Oui","Oui","Non")</f>
        <v>Non</v>
      </c>
      <c r="P614" s="76"/>
      <c r="Q614" s="76"/>
      <c r="R614" s="76"/>
      <c r="S614" s="52" t="str">
        <f t="shared" si="27"/>
        <v>Compris entre 00h00 et 5h00</v>
      </c>
      <c r="T614" s="76"/>
      <c r="U614" s="53" t="str">
        <f t="shared" si="28"/>
        <v>Voyageur</v>
      </c>
      <c r="V614" s="76"/>
      <c r="W614" s="76"/>
      <c r="X614" s="76"/>
      <c r="Y614" s="76"/>
      <c r="Z614" s="76"/>
      <c r="AA614" s="76"/>
      <c r="AB614" s="53">
        <f>400</f>
        <v>400</v>
      </c>
      <c r="AC614" s="78" t="str">
        <f>IF(Tableau1[[#This Row],[Type de réponse]]='Paramètre (masquer)'!$A$10,Tableau1[[#This Row],[Période de début *]],"")</f>
        <v/>
      </c>
      <c r="AD614" s="78" t="str">
        <f>IF(Tableau1[[#This Row],[Type de réponse]]='Paramètre (masquer)'!$A$10,Tableau1[[#This Row],[Période de fin *]],"")</f>
        <v/>
      </c>
      <c r="AE614" s="78" t="str">
        <f>IF(Tableau1[[#This Row],[Type de réponse]]='Paramètre (masquer)'!$A$10,Tableau1[[#This Row],[Nuit
LU/MA]],"")</f>
        <v/>
      </c>
      <c r="AF614" s="78" t="str">
        <f>IF(Tableau1[[#This Row],[Type de réponse]]='Paramètre (masquer)'!$A$10,Tableau1[[#This Row],[Nuit
MA/ME]],"")</f>
        <v/>
      </c>
      <c r="AG614" s="78" t="str">
        <f>IF(Tableau1[[#This Row],[Type de réponse]]='Paramètre (masquer)'!$A$10,Tableau1[[#This Row],[Nuit
ME/JE]],"")</f>
        <v/>
      </c>
      <c r="AH614" s="78" t="str">
        <f>IF(Tableau1[[#This Row],[Type de réponse]]='Paramètre (masquer)'!$A$10,Tableau1[[#This Row],[Nuit JE/VE]],"")</f>
        <v/>
      </c>
      <c r="AI614" s="78" t="str">
        <f>IF(Tableau1[[#This Row],[Type de réponse]]='Paramètre (masquer)'!$A$10,Tableau1[[#This Row],[Nuit
VE/SA]],"")</f>
        <v/>
      </c>
      <c r="AJ614" s="78" t="str">
        <f>IF(Tableau1[[#This Row],[Type de réponse]]='Paramètre (masquer)'!$A$10,Tableau1[[#This Row],[Nuit
SA/DI]],"")</f>
        <v/>
      </c>
      <c r="AK614" s="78" t="str">
        <f>IF(Tableau1[[#This Row],[Type de réponse]]='Paramètre (masquer)'!$A$10,Tableau1[[#This Row],[Nuit
DI/LU]],"")</f>
        <v/>
      </c>
      <c r="AL614" s="76" t="str">
        <f>IF(Tableau1[[#This Row],[Nuit
LU /MA]]="Oui",0,IF(Tableau1[[#This Row],[Nuit
LU /MA]]="Non",1,""))</f>
        <v/>
      </c>
      <c r="AM614" s="76" t="str">
        <f>IF(Tableau1[[#This Row],[Nuit
MA/ ME]]="Oui",0,IF(Tableau1[[#This Row],[Nuit
MA/ ME]]="Non",1,""))</f>
        <v/>
      </c>
      <c r="AN614" s="76" t="str">
        <f>IF(Tableau1[[#This Row],[Nuit
ME/ JE]]="Oui",0,IF(Tableau1[[#This Row],[Nuit
ME/ JE]]="Non",1,""))</f>
        <v/>
      </c>
      <c r="AO614" s="76" t="str">
        <f>IF(Tableau1[[#This Row],[Nuit JE/ VE]]="Oui",0,IF(Tableau1[[#This Row],[Nuit JE/ VE]]="Non",1,""))</f>
        <v/>
      </c>
      <c r="AP614" s="76" t="str">
        <f>IF(Tableau1[[#This Row],[Nuit
VE/ SA]]="Oui",0,IF(Tableau1[[#This Row],[Nuit
VE/ SA]]="Non",1,""))</f>
        <v/>
      </c>
      <c r="AQ614" s="76" t="str">
        <f>IF(Tableau1[[#This Row],[Nuit
SA/ DI]]="Oui",0,IF(Tableau1[[#This Row],[Nuit
SA/ DI]]="Non",1,""))</f>
        <v/>
      </c>
      <c r="AR614" s="76" t="str">
        <f>IF(Tableau1[[#This Row],[Nuit
DI/ LU]]="Oui",0,IF(Tableau1[[#This Row],[Nuit
DI/ LU]]="Non",1,""))</f>
        <v/>
      </c>
      <c r="AS614" s="76" t="str">
        <f>IF(Tableau1[[#This Row],[Type de réponse]]='Paramètre (masquer)'!$A$10,Tableau1[[#This Row],[FE]],"")</f>
        <v/>
      </c>
      <c r="AT614" s="76" t="str">
        <f>_xlfn.CONCAT(Tableau1[[#This Row],[LUN]:[DIM]])</f>
        <v/>
      </c>
      <c r="AU614" s="79"/>
      <c r="AV6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4" s="76" t="e">
        <f>Tableau1[[#This Row],[Nbre de nuits sur la période]]*Tableau1[[#This Row],[Nombre de train accédant / nuit *]]</f>
        <v>#VALUE!</v>
      </c>
      <c r="AY614" s="76" t="e">
        <f>Tableau1[[#This Row],[Uo voies - nuit]]*((59*400/1000)+5)</f>
        <v>#VALUE!</v>
      </c>
    </row>
    <row r="615" spans="1:51" ht="15.75">
      <c r="A615" s="51">
        <f t="shared" si="29"/>
        <v>602</v>
      </c>
      <c r="B615" s="85"/>
      <c r="C615" s="52" t="str">
        <f>IFERROR(VLOOKUP(Tableau1[[#This Row],[Site *
Un fichier Excel par DT]],Tableau7[[#All],[Nom de la gare]:[EIC]],5,FALSE),"")</f>
        <v/>
      </c>
      <c r="D615" s="77"/>
      <c r="E615" s="74"/>
      <c r="F615" s="74"/>
      <c r="G615" s="76"/>
      <c r="H615" s="72" t="str">
        <f>IF(Tableau1[[#This Row],[Régime d''utilisation (Quotidien ? Oui ou Non)]]="Oui","Oui","Non")</f>
        <v>Non</v>
      </c>
      <c r="I615" s="72" t="str">
        <f>IF(Tableau1[[#This Row],[Régime d''utilisation (Quotidien ? Oui ou Non)]]="Oui","Oui","Non")</f>
        <v>Non</v>
      </c>
      <c r="J615" s="72" t="str">
        <f>IF(Tableau1[[#This Row],[Régime d''utilisation (Quotidien ? Oui ou Non)]]="Oui","Oui","Non")</f>
        <v>Non</v>
      </c>
      <c r="K615" s="72" t="str">
        <f>IF(Tableau1[[#This Row],[Régime d''utilisation (Quotidien ? Oui ou Non)]]="Oui","Oui","Non")</f>
        <v>Non</v>
      </c>
      <c r="L615" s="72" t="str">
        <f>IF(Tableau1[[#This Row],[Régime d''utilisation (Quotidien ? Oui ou Non)]]="Oui","Oui","Non")</f>
        <v>Non</v>
      </c>
      <c r="M615" s="72" t="str">
        <f>IF(Tableau1[[#This Row],[Régime d''utilisation (Quotidien ? Oui ou Non)]]="Oui","Oui","Non")</f>
        <v>Non</v>
      </c>
      <c r="N615" s="72" t="str">
        <f>IF(Tableau1[[#This Row],[Régime d''utilisation (Quotidien ? Oui ou Non)]]="Oui","Oui","Non")</f>
        <v>Non</v>
      </c>
      <c r="O615" s="72" t="str">
        <f>IF(Tableau1[[#This Row],[Régime d''utilisation (Quotidien ? Oui ou Non)]]="Oui","Oui","Non")</f>
        <v>Non</v>
      </c>
      <c r="P615" s="76"/>
      <c r="Q615" s="76"/>
      <c r="R615" s="76"/>
      <c r="S615" s="52" t="str">
        <f t="shared" si="27"/>
        <v>Compris entre 00h00 et 5h00</v>
      </c>
      <c r="T615" s="76"/>
      <c r="U615" s="53" t="str">
        <f t="shared" si="28"/>
        <v>Voyageur</v>
      </c>
      <c r="V615" s="76"/>
      <c r="W615" s="76"/>
      <c r="X615" s="76"/>
      <c r="Y615" s="76"/>
      <c r="Z615" s="76"/>
      <c r="AA615" s="76"/>
      <c r="AB615" s="53">
        <f>400</f>
        <v>400</v>
      </c>
      <c r="AC615" s="78" t="str">
        <f>IF(Tableau1[[#This Row],[Type de réponse]]='Paramètre (masquer)'!$A$10,Tableau1[[#This Row],[Période de début *]],"")</f>
        <v/>
      </c>
      <c r="AD615" s="78" t="str">
        <f>IF(Tableau1[[#This Row],[Type de réponse]]='Paramètre (masquer)'!$A$10,Tableau1[[#This Row],[Période de fin *]],"")</f>
        <v/>
      </c>
      <c r="AE615" s="78" t="str">
        <f>IF(Tableau1[[#This Row],[Type de réponse]]='Paramètre (masquer)'!$A$10,Tableau1[[#This Row],[Nuit
LU/MA]],"")</f>
        <v/>
      </c>
      <c r="AF615" s="78" t="str">
        <f>IF(Tableau1[[#This Row],[Type de réponse]]='Paramètre (masquer)'!$A$10,Tableau1[[#This Row],[Nuit
MA/ME]],"")</f>
        <v/>
      </c>
      <c r="AG615" s="78" t="str">
        <f>IF(Tableau1[[#This Row],[Type de réponse]]='Paramètre (masquer)'!$A$10,Tableau1[[#This Row],[Nuit
ME/JE]],"")</f>
        <v/>
      </c>
      <c r="AH615" s="78" t="str">
        <f>IF(Tableau1[[#This Row],[Type de réponse]]='Paramètre (masquer)'!$A$10,Tableau1[[#This Row],[Nuit JE/VE]],"")</f>
        <v/>
      </c>
      <c r="AI615" s="78" t="str">
        <f>IF(Tableau1[[#This Row],[Type de réponse]]='Paramètre (masquer)'!$A$10,Tableau1[[#This Row],[Nuit
VE/SA]],"")</f>
        <v/>
      </c>
      <c r="AJ615" s="78" t="str">
        <f>IF(Tableau1[[#This Row],[Type de réponse]]='Paramètre (masquer)'!$A$10,Tableau1[[#This Row],[Nuit
SA/DI]],"")</f>
        <v/>
      </c>
      <c r="AK615" s="78" t="str">
        <f>IF(Tableau1[[#This Row],[Type de réponse]]='Paramètre (masquer)'!$A$10,Tableau1[[#This Row],[Nuit
DI/LU]],"")</f>
        <v/>
      </c>
      <c r="AL615" s="76" t="str">
        <f>IF(Tableau1[[#This Row],[Nuit
LU /MA]]="Oui",0,IF(Tableau1[[#This Row],[Nuit
LU /MA]]="Non",1,""))</f>
        <v/>
      </c>
      <c r="AM615" s="76" t="str">
        <f>IF(Tableau1[[#This Row],[Nuit
MA/ ME]]="Oui",0,IF(Tableau1[[#This Row],[Nuit
MA/ ME]]="Non",1,""))</f>
        <v/>
      </c>
      <c r="AN615" s="76" t="str">
        <f>IF(Tableau1[[#This Row],[Nuit
ME/ JE]]="Oui",0,IF(Tableau1[[#This Row],[Nuit
ME/ JE]]="Non",1,""))</f>
        <v/>
      </c>
      <c r="AO615" s="76" t="str">
        <f>IF(Tableau1[[#This Row],[Nuit JE/ VE]]="Oui",0,IF(Tableau1[[#This Row],[Nuit JE/ VE]]="Non",1,""))</f>
        <v/>
      </c>
      <c r="AP615" s="76" t="str">
        <f>IF(Tableau1[[#This Row],[Nuit
VE/ SA]]="Oui",0,IF(Tableau1[[#This Row],[Nuit
VE/ SA]]="Non",1,""))</f>
        <v/>
      </c>
      <c r="AQ615" s="76" t="str">
        <f>IF(Tableau1[[#This Row],[Nuit
SA/ DI]]="Oui",0,IF(Tableau1[[#This Row],[Nuit
SA/ DI]]="Non",1,""))</f>
        <v/>
      </c>
      <c r="AR615" s="76" t="str">
        <f>IF(Tableau1[[#This Row],[Nuit
DI/ LU]]="Oui",0,IF(Tableau1[[#This Row],[Nuit
DI/ LU]]="Non",1,""))</f>
        <v/>
      </c>
      <c r="AS615" s="76" t="str">
        <f>IF(Tableau1[[#This Row],[Type de réponse]]='Paramètre (masquer)'!$A$10,Tableau1[[#This Row],[FE]],"")</f>
        <v/>
      </c>
      <c r="AT615" s="76" t="str">
        <f>_xlfn.CONCAT(Tableau1[[#This Row],[LUN]:[DIM]])</f>
        <v/>
      </c>
      <c r="AU615" s="79"/>
      <c r="AV6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5" s="76" t="e">
        <f>Tableau1[[#This Row],[Nbre de nuits sur la période]]*Tableau1[[#This Row],[Nombre de train accédant / nuit *]]</f>
        <v>#VALUE!</v>
      </c>
      <c r="AY615" s="76" t="e">
        <f>Tableau1[[#This Row],[Uo voies - nuit]]*((59*400/1000)+5)</f>
        <v>#VALUE!</v>
      </c>
    </row>
    <row r="616" spans="1:51" ht="15.75">
      <c r="A616" s="51">
        <f t="shared" si="29"/>
        <v>603</v>
      </c>
      <c r="B616" s="85"/>
      <c r="C616" s="52" t="str">
        <f>IFERROR(VLOOKUP(Tableau1[[#This Row],[Site *
Un fichier Excel par DT]],Tableau7[[#All],[Nom de la gare]:[EIC]],5,FALSE),"")</f>
        <v/>
      </c>
      <c r="D616" s="77"/>
      <c r="E616" s="74"/>
      <c r="F616" s="74"/>
      <c r="G616" s="76"/>
      <c r="H616" s="72" t="str">
        <f>IF(Tableau1[[#This Row],[Régime d''utilisation (Quotidien ? Oui ou Non)]]="Oui","Oui","Non")</f>
        <v>Non</v>
      </c>
      <c r="I616" s="72" t="str">
        <f>IF(Tableau1[[#This Row],[Régime d''utilisation (Quotidien ? Oui ou Non)]]="Oui","Oui","Non")</f>
        <v>Non</v>
      </c>
      <c r="J616" s="72" t="str">
        <f>IF(Tableau1[[#This Row],[Régime d''utilisation (Quotidien ? Oui ou Non)]]="Oui","Oui","Non")</f>
        <v>Non</v>
      </c>
      <c r="K616" s="72" t="str">
        <f>IF(Tableau1[[#This Row],[Régime d''utilisation (Quotidien ? Oui ou Non)]]="Oui","Oui","Non")</f>
        <v>Non</v>
      </c>
      <c r="L616" s="72" t="str">
        <f>IF(Tableau1[[#This Row],[Régime d''utilisation (Quotidien ? Oui ou Non)]]="Oui","Oui","Non")</f>
        <v>Non</v>
      </c>
      <c r="M616" s="72" t="str">
        <f>IF(Tableau1[[#This Row],[Régime d''utilisation (Quotidien ? Oui ou Non)]]="Oui","Oui","Non")</f>
        <v>Non</v>
      </c>
      <c r="N616" s="72" t="str">
        <f>IF(Tableau1[[#This Row],[Régime d''utilisation (Quotidien ? Oui ou Non)]]="Oui","Oui","Non")</f>
        <v>Non</v>
      </c>
      <c r="O616" s="72" t="str">
        <f>IF(Tableau1[[#This Row],[Régime d''utilisation (Quotidien ? Oui ou Non)]]="Oui","Oui","Non")</f>
        <v>Non</v>
      </c>
      <c r="P616" s="76"/>
      <c r="Q616" s="76"/>
      <c r="R616" s="76"/>
      <c r="S616" s="52" t="str">
        <f t="shared" si="27"/>
        <v>Compris entre 00h00 et 5h00</v>
      </c>
      <c r="T616" s="76"/>
      <c r="U616" s="53" t="str">
        <f t="shared" si="28"/>
        <v>Voyageur</v>
      </c>
      <c r="V616" s="76"/>
      <c r="W616" s="76"/>
      <c r="X616" s="76"/>
      <c r="Y616" s="76"/>
      <c r="Z616" s="76"/>
      <c r="AA616" s="76"/>
      <c r="AB616" s="53">
        <f>400</f>
        <v>400</v>
      </c>
      <c r="AC616" s="78" t="str">
        <f>IF(Tableau1[[#This Row],[Type de réponse]]='Paramètre (masquer)'!$A$10,Tableau1[[#This Row],[Période de début *]],"")</f>
        <v/>
      </c>
      <c r="AD616" s="78" t="str">
        <f>IF(Tableau1[[#This Row],[Type de réponse]]='Paramètre (masquer)'!$A$10,Tableau1[[#This Row],[Période de fin *]],"")</f>
        <v/>
      </c>
      <c r="AE616" s="78" t="str">
        <f>IF(Tableau1[[#This Row],[Type de réponse]]='Paramètre (masquer)'!$A$10,Tableau1[[#This Row],[Nuit
LU/MA]],"")</f>
        <v/>
      </c>
      <c r="AF616" s="78" t="str">
        <f>IF(Tableau1[[#This Row],[Type de réponse]]='Paramètre (masquer)'!$A$10,Tableau1[[#This Row],[Nuit
MA/ME]],"")</f>
        <v/>
      </c>
      <c r="AG616" s="78" t="str">
        <f>IF(Tableau1[[#This Row],[Type de réponse]]='Paramètre (masquer)'!$A$10,Tableau1[[#This Row],[Nuit
ME/JE]],"")</f>
        <v/>
      </c>
      <c r="AH616" s="78" t="str">
        <f>IF(Tableau1[[#This Row],[Type de réponse]]='Paramètre (masquer)'!$A$10,Tableau1[[#This Row],[Nuit JE/VE]],"")</f>
        <v/>
      </c>
      <c r="AI616" s="78" t="str">
        <f>IF(Tableau1[[#This Row],[Type de réponse]]='Paramètre (masquer)'!$A$10,Tableau1[[#This Row],[Nuit
VE/SA]],"")</f>
        <v/>
      </c>
      <c r="AJ616" s="78" t="str">
        <f>IF(Tableau1[[#This Row],[Type de réponse]]='Paramètre (masquer)'!$A$10,Tableau1[[#This Row],[Nuit
SA/DI]],"")</f>
        <v/>
      </c>
      <c r="AK616" s="78" t="str">
        <f>IF(Tableau1[[#This Row],[Type de réponse]]='Paramètre (masquer)'!$A$10,Tableau1[[#This Row],[Nuit
DI/LU]],"")</f>
        <v/>
      </c>
      <c r="AL616" s="76" t="str">
        <f>IF(Tableau1[[#This Row],[Nuit
LU /MA]]="Oui",0,IF(Tableau1[[#This Row],[Nuit
LU /MA]]="Non",1,""))</f>
        <v/>
      </c>
      <c r="AM616" s="76" t="str">
        <f>IF(Tableau1[[#This Row],[Nuit
MA/ ME]]="Oui",0,IF(Tableau1[[#This Row],[Nuit
MA/ ME]]="Non",1,""))</f>
        <v/>
      </c>
      <c r="AN616" s="76" t="str">
        <f>IF(Tableau1[[#This Row],[Nuit
ME/ JE]]="Oui",0,IF(Tableau1[[#This Row],[Nuit
ME/ JE]]="Non",1,""))</f>
        <v/>
      </c>
      <c r="AO616" s="76" t="str">
        <f>IF(Tableau1[[#This Row],[Nuit JE/ VE]]="Oui",0,IF(Tableau1[[#This Row],[Nuit JE/ VE]]="Non",1,""))</f>
        <v/>
      </c>
      <c r="AP616" s="76" t="str">
        <f>IF(Tableau1[[#This Row],[Nuit
VE/ SA]]="Oui",0,IF(Tableau1[[#This Row],[Nuit
VE/ SA]]="Non",1,""))</f>
        <v/>
      </c>
      <c r="AQ616" s="76" t="str">
        <f>IF(Tableau1[[#This Row],[Nuit
SA/ DI]]="Oui",0,IF(Tableau1[[#This Row],[Nuit
SA/ DI]]="Non",1,""))</f>
        <v/>
      </c>
      <c r="AR616" s="76" t="str">
        <f>IF(Tableau1[[#This Row],[Nuit
DI/ LU]]="Oui",0,IF(Tableau1[[#This Row],[Nuit
DI/ LU]]="Non",1,""))</f>
        <v/>
      </c>
      <c r="AS616" s="76" t="str">
        <f>IF(Tableau1[[#This Row],[Type de réponse]]='Paramètre (masquer)'!$A$10,Tableau1[[#This Row],[FE]],"")</f>
        <v/>
      </c>
      <c r="AT616" s="76" t="str">
        <f>_xlfn.CONCAT(Tableau1[[#This Row],[LUN]:[DIM]])</f>
        <v/>
      </c>
      <c r="AU616" s="79"/>
      <c r="AV6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6" s="76" t="e">
        <f>Tableau1[[#This Row],[Nbre de nuits sur la période]]*Tableau1[[#This Row],[Nombre de train accédant / nuit *]]</f>
        <v>#VALUE!</v>
      </c>
      <c r="AY616" s="76" t="e">
        <f>Tableau1[[#This Row],[Uo voies - nuit]]*((59*400/1000)+5)</f>
        <v>#VALUE!</v>
      </c>
    </row>
    <row r="617" spans="1:51" ht="15.75">
      <c r="A617" s="51">
        <f t="shared" si="29"/>
        <v>604</v>
      </c>
      <c r="B617" s="85"/>
      <c r="C617" s="52" t="str">
        <f>IFERROR(VLOOKUP(Tableau1[[#This Row],[Site *
Un fichier Excel par DT]],Tableau7[[#All],[Nom de la gare]:[EIC]],5,FALSE),"")</f>
        <v/>
      </c>
      <c r="D617" s="77"/>
      <c r="E617" s="74"/>
      <c r="F617" s="74"/>
      <c r="G617" s="76"/>
      <c r="H617" s="72" t="str">
        <f>IF(Tableau1[[#This Row],[Régime d''utilisation (Quotidien ? Oui ou Non)]]="Oui","Oui","Non")</f>
        <v>Non</v>
      </c>
      <c r="I617" s="72" t="str">
        <f>IF(Tableau1[[#This Row],[Régime d''utilisation (Quotidien ? Oui ou Non)]]="Oui","Oui","Non")</f>
        <v>Non</v>
      </c>
      <c r="J617" s="72" t="str">
        <f>IF(Tableau1[[#This Row],[Régime d''utilisation (Quotidien ? Oui ou Non)]]="Oui","Oui","Non")</f>
        <v>Non</v>
      </c>
      <c r="K617" s="72" t="str">
        <f>IF(Tableau1[[#This Row],[Régime d''utilisation (Quotidien ? Oui ou Non)]]="Oui","Oui","Non")</f>
        <v>Non</v>
      </c>
      <c r="L617" s="72" t="str">
        <f>IF(Tableau1[[#This Row],[Régime d''utilisation (Quotidien ? Oui ou Non)]]="Oui","Oui","Non")</f>
        <v>Non</v>
      </c>
      <c r="M617" s="72" t="str">
        <f>IF(Tableau1[[#This Row],[Régime d''utilisation (Quotidien ? Oui ou Non)]]="Oui","Oui","Non")</f>
        <v>Non</v>
      </c>
      <c r="N617" s="72" t="str">
        <f>IF(Tableau1[[#This Row],[Régime d''utilisation (Quotidien ? Oui ou Non)]]="Oui","Oui","Non")</f>
        <v>Non</v>
      </c>
      <c r="O617" s="72" t="str">
        <f>IF(Tableau1[[#This Row],[Régime d''utilisation (Quotidien ? Oui ou Non)]]="Oui","Oui","Non")</f>
        <v>Non</v>
      </c>
      <c r="P617" s="76"/>
      <c r="Q617" s="76"/>
      <c r="R617" s="76"/>
      <c r="S617" s="52" t="str">
        <f t="shared" si="27"/>
        <v>Compris entre 00h00 et 5h00</v>
      </c>
      <c r="T617" s="76"/>
      <c r="U617" s="53" t="str">
        <f t="shared" si="28"/>
        <v>Voyageur</v>
      </c>
      <c r="V617" s="76"/>
      <c r="W617" s="76"/>
      <c r="X617" s="76"/>
      <c r="Y617" s="76"/>
      <c r="Z617" s="76"/>
      <c r="AA617" s="76"/>
      <c r="AB617" s="53">
        <f>400</f>
        <v>400</v>
      </c>
      <c r="AC617" s="78" t="str">
        <f>IF(Tableau1[[#This Row],[Type de réponse]]='Paramètre (masquer)'!$A$10,Tableau1[[#This Row],[Période de début *]],"")</f>
        <v/>
      </c>
      <c r="AD617" s="78" t="str">
        <f>IF(Tableau1[[#This Row],[Type de réponse]]='Paramètre (masquer)'!$A$10,Tableau1[[#This Row],[Période de fin *]],"")</f>
        <v/>
      </c>
      <c r="AE617" s="78" t="str">
        <f>IF(Tableau1[[#This Row],[Type de réponse]]='Paramètre (masquer)'!$A$10,Tableau1[[#This Row],[Nuit
LU/MA]],"")</f>
        <v/>
      </c>
      <c r="AF617" s="78" t="str">
        <f>IF(Tableau1[[#This Row],[Type de réponse]]='Paramètre (masquer)'!$A$10,Tableau1[[#This Row],[Nuit
MA/ME]],"")</f>
        <v/>
      </c>
      <c r="AG617" s="78" t="str">
        <f>IF(Tableau1[[#This Row],[Type de réponse]]='Paramètre (masquer)'!$A$10,Tableau1[[#This Row],[Nuit
ME/JE]],"")</f>
        <v/>
      </c>
      <c r="AH617" s="78" t="str">
        <f>IF(Tableau1[[#This Row],[Type de réponse]]='Paramètre (masquer)'!$A$10,Tableau1[[#This Row],[Nuit JE/VE]],"")</f>
        <v/>
      </c>
      <c r="AI617" s="78" t="str">
        <f>IF(Tableau1[[#This Row],[Type de réponse]]='Paramètre (masquer)'!$A$10,Tableau1[[#This Row],[Nuit
VE/SA]],"")</f>
        <v/>
      </c>
      <c r="AJ617" s="78" t="str">
        <f>IF(Tableau1[[#This Row],[Type de réponse]]='Paramètre (masquer)'!$A$10,Tableau1[[#This Row],[Nuit
SA/DI]],"")</f>
        <v/>
      </c>
      <c r="AK617" s="78" t="str">
        <f>IF(Tableau1[[#This Row],[Type de réponse]]='Paramètre (masquer)'!$A$10,Tableau1[[#This Row],[Nuit
DI/LU]],"")</f>
        <v/>
      </c>
      <c r="AL617" s="76" t="str">
        <f>IF(Tableau1[[#This Row],[Nuit
LU /MA]]="Oui",0,IF(Tableau1[[#This Row],[Nuit
LU /MA]]="Non",1,""))</f>
        <v/>
      </c>
      <c r="AM617" s="76" t="str">
        <f>IF(Tableau1[[#This Row],[Nuit
MA/ ME]]="Oui",0,IF(Tableau1[[#This Row],[Nuit
MA/ ME]]="Non",1,""))</f>
        <v/>
      </c>
      <c r="AN617" s="76" t="str">
        <f>IF(Tableau1[[#This Row],[Nuit
ME/ JE]]="Oui",0,IF(Tableau1[[#This Row],[Nuit
ME/ JE]]="Non",1,""))</f>
        <v/>
      </c>
      <c r="AO617" s="76" t="str">
        <f>IF(Tableau1[[#This Row],[Nuit JE/ VE]]="Oui",0,IF(Tableau1[[#This Row],[Nuit JE/ VE]]="Non",1,""))</f>
        <v/>
      </c>
      <c r="AP617" s="76" t="str">
        <f>IF(Tableau1[[#This Row],[Nuit
VE/ SA]]="Oui",0,IF(Tableau1[[#This Row],[Nuit
VE/ SA]]="Non",1,""))</f>
        <v/>
      </c>
      <c r="AQ617" s="76" t="str">
        <f>IF(Tableau1[[#This Row],[Nuit
SA/ DI]]="Oui",0,IF(Tableau1[[#This Row],[Nuit
SA/ DI]]="Non",1,""))</f>
        <v/>
      </c>
      <c r="AR617" s="76" t="str">
        <f>IF(Tableau1[[#This Row],[Nuit
DI/ LU]]="Oui",0,IF(Tableau1[[#This Row],[Nuit
DI/ LU]]="Non",1,""))</f>
        <v/>
      </c>
      <c r="AS617" s="76" t="str">
        <f>IF(Tableau1[[#This Row],[Type de réponse]]='Paramètre (masquer)'!$A$10,Tableau1[[#This Row],[FE]],"")</f>
        <v/>
      </c>
      <c r="AT617" s="76" t="str">
        <f>_xlfn.CONCAT(Tableau1[[#This Row],[LUN]:[DIM]])</f>
        <v/>
      </c>
      <c r="AU617" s="79"/>
      <c r="AV6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7" s="76" t="e">
        <f>Tableau1[[#This Row],[Nbre de nuits sur la période]]*Tableau1[[#This Row],[Nombre de train accédant / nuit *]]</f>
        <v>#VALUE!</v>
      </c>
      <c r="AY617" s="76" t="e">
        <f>Tableau1[[#This Row],[Uo voies - nuit]]*((59*400/1000)+5)</f>
        <v>#VALUE!</v>
      </c>
    </row>
    <row r="618" spans="1:51" ht="15.75">
      <c r="A618" s="51">
        <f t="shared" si="29"/>
        <v>605</v>
      </c>
      <c r="B618" s="85"/>
      <c r="C618" s="52" t="str">
        <f>IFERROR(VLOOKUP(Tableau1[[#This Row],[Site *
Un fichier Excel par DT]],Tableau7[[#All],[Nom de la gare]:[EIC]],5,FALSE),"")</f>
        <v/>
      </c>
      <c r="D618" s="77"/>
      <c r="E618" s="74"/>
      <c r="F618" s="74"/>
      <c r="G618" s="76"/>
      <c r="H618" s="72" t="str">
        <f>IF(Tableau1[[#This Row],[Régime d''utilisation (Quotidien ? Oui ou Non)]]="Oui","Oui","Non")</f>
        <v>Non</v>
      </c>
      <c r="I618" s="72" t="str">
        <f>IF(Tableau1[[#This Row],[Régime d''utilisation (Quotidien ? Oui ou Non)]]="Oui","Oui","Non")</f>
        <v>Non</v>
      </c>
      <c r="J618" s="72" t="str">
        <f>IF(Tableau1[[#This Row],[Régime d''utilisation (Quotidien ? Oui ou Non)]]="Oui","Oui","Non")</f>
        <v>Non</v>
      </c>
      <c r="K618" s="72" t="str">
        <f>IF(Tableau1[[#This Row],[Régime d''utilisation (Quotidien ? Oui ou Non)]]="Oui","Oui","Non")</f>
        <v>Non</v>
      </c>
      <c r="L618" s="72" t="str">
        <f>IF(Tableau1[[#This Row],[Régime d''utilisation (Quotidien ? Oui ou Non)]]="Oui","Oui","Non")</f>
        <v>Non</v>
      </c>
      <c r="M618" s="72" t="str">
        <f>IF(Tableau1[[#This Row],[Régime d''utilisation (Quotidien ? Oui ou Non)]]="Oui","Oui","Non")</f>
        <v>Non</v>
      </c>
      <c r="N618" s="72" t="str">
        <f>IF(Tableau1[[#This Row],[Régime d''utilisation (Quotidien ? Oui ou Non)]]="Oui","Oui","Non")</f>
        <v>Non</v>
      </c>
      <c r="O618" s="72" t="str">
        <f>IF(Tableau1[[#This Row],[Régime d''utilisation (Quotidien ? Oui ou Non)]]="Oui","Oui","Non")</f>
        <v>Non</v>
      </c>
      <c r="P618" s="76"/>
      <c r="Q618" s="76"/>
      <c r="R618" s="76"/>
      <c r="S618" s="52" t="str">
        <f t="shared" si="27"/>
        <v>Compris entre 00h00 et 5h00</v>
      </c>
      <c r="T618" s="76"/>
      <c r="U618" s="53" t="str">
        <f t="shared" si="28"/>
        <v>Voyageur</v>
      </c>
      <c r="V618" s="76"/>
      <c r="W618" s="76"/>
      <c r="X618" s="76"/>
      <c r="Y618" s="76"/>
      <c r="Z618" s="76"/>
      <c r="AA618" s="76"/>
      <c r="AB618" s="53">
        <f>400</f>
        <v>400</v>
      </c>
      <c r="AC618" s="78" t="str">
        <f>IF(Tableau1[[#This Row],[Type de réponse]]='Paramètre (masquer)'!$A$10,Tableau1[[#This Row],[Période de début *]],"")</f>
        <v/>
      </c>
      <c r="AD618" s="78" t="str">
        <f>IF(Tableau1[[#This Row],[Type de réponse]]='Paramètre (masquer)'!$A$10,Tableau1[[#This Row],[Période de fin *]],"")</f>
        <v/>
      </c>
      <c r="AE618" s="78" t="str">
        <f>IF(Tableau1[[#This Row],[Type de réponse]]='Paramètre (masquer)'!$A$10,Tableau1[[#This Row],[Nuit
LU/MA]],"")</f>
        <v/>
      </c>
      <c r="AF618" s="78" t="str">
        <f>IF(Tableau1[[#This Row],[Type de réponse]]='Paramètre (masquer)'!$A$10,Tableau1[[#This Row],[Nuit
MA/ME]],"")</f>
        <v/>
      </c>
      <c r="AG618" s="78" t="str">
        <f>IF(Tableau1[[#This Row],[Type de réponse]]='Paramètre (masquer)'!$A$10,Tableau1[[#This Row],[Nuit
ME/JE]],"")</f>
        <v/>
      </c>
      <c r="AH618" s="78" t="str">
        <f>IF(Tableau1[[#This Row],[Type de réponse]]='Paramètre (masquer)'!$A$10,Tableau1[[#This Row],[Nuit JE/VE]],"")</f>
        <v/>
      </c>
      <c r="AI618" s="78" t="str">
        <f>IF(Tableau1[[#This Row],[Type de réponse]]='Paramètre (masquer)'!$A$10,Tableau1[[#This Row],[Nuit
VE/SA]],"")</f>
        <v/>
      </c>
      <c r="AJ618" s="78" t="str">
        <f>IF(Tableau1[[#This Row],[Type de réponse]]='Paramètre (masquer)'!$A$10,Tableau1[[#This Row],[Nuit
SA/DI]],"")</f>
        <v/>
      </c>
      <c r="AK618" s="78" t="str">
        <f>IF(Tableau1[[#This Row],[Type de réponse]]='Paramètre (masquer)'!$A$10,Tableau1[[#This Row],[Nuit
DI/LU]],"")</f>
        <v/>
      </c>
      <c r="AL618" s="76" t="str">
        <f>IF(Tableau1[[#This Row],[Nuit
LU /MA]]="Oui",0,IF(Tableau1[[#This Row],[Nuit
LU /MA]]="Non",1,""))</f>
        <v/>
      </c>
      <c r="AM618" s="76" t="str">
        <f>IF(Tableau1[[#This Row],[Nuit
MA/ ME]]="Oui",0,IF(Tableau1[[#This Row],[Nuit
MA/ ME]]="Non",1,""))</f>
        <v/>
      </c>
      <c r="AN618" s="76" t="str">
        <f>IF(Tableau1[[#This Row],[Nuit
ME/ JE]]="Oui",0,IF(Tableau1[[#This Row],[Nuit
ME/ JE]]="Non",1,""))</f>
        <v/>
      </c>
      <c r="AO618" s="76" t="str">
        <f>IF(Tableau1[[#This Row],[Nuit JE/ VE]]="Oui",0,IF(Tableau1[[#This Row],[Nuit JE/ VE]]="Non",1,""))</f>
        <v/>
      </c>
      <c r="AP618" s="76" t="str">
        <f>IF(Tableau1[[#This Row],[Nuit
VE/ SA]]="Oui",0,IF(Tableau1[[#This Row],[Nuit
VE/ SA]]="Non",1,""))</f>
        <v/>
      </c>
      <c r="AQ618" s="76" t="str">
        <f>IF(Tableau1[[#This Row],[Nuit
SA/ DI]]="Oui",0,IF(Tableau1[[#This Row],[Nuit
SA/ DI]]="Non",1,""))</f>
        <v/>
      </c>
      <c r="AR618" s="76" t="str">
        <f>IF(Tableau1[[#This Row],[Nuit
DI/ LU]]="Oui",0,IF(Tableau1[[#This Row],[Nuit
DI/ LU]]="Non",1,""))</f>
        <v/>
      </c>
      <c r="AS618" s="76" t="str">
        <f>IF(Tableau1[[#This Row],[Type de réponse]]='Paramètre (masquer)'!$A$10,Tableau1[[#This Row],[FE]],"")</f>
        <v/>
      </c>
      <c r="AT618" s="76" t="str">
        <f>_xlfn.CONCAT(Tableau1[[#This Row],[LUN]:[DIM]])</f>
        <v/>
      </c>
      <c r="AU618" s="79"/>
      <c r="AV6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8" s="76" t="e">
        <f>Tableau1[[#This Row],[Nbre de nuits sur la période]]*Tableau1[[#This Row],[Nombre de train accédant / nuit *]]</f>
        <v>#VALUE!</v>
      </c>
      <c r="AY618" s="76" t="e">
        <f>Tableau1[[#This Row],[Uo voies - nuit]]*((59*400/1000)+5)</f>
        <v>#VALUE!</v>
      </c>
    </row>
    <row r="619" spans="1:51" ht="15.75">
      <c r="A619" s="51">
        <f t="shared" si="29"/>
        <v>606</v>
      </c>
      <c r="B619" s="85"/>
      <c r="C619" s="52" t="str">
        <f>IFERROR(VLOOKUP(Tableau1[[#This Row],[Site *
Un fichier Excel par DT]],Tableau7[[#All],[Nom de la gare]:[EIC]],5,FALSE),"")</f>
        <v/>
      </c>
      <c r="D619" s="77"/>
      <c r="E619" s="74"/>
      <c r="F619" s="74"/>
      <c r="G619" s="76"/>
      <c r="H619" s="72" t="str">
        <f>IF(Tableau1[[#This Row],[Régime d''utilisation (Quotidien ? Oui ou Non)]]="Oui","Oui","Non")</f>
        <v>Non</v>
      </c>
      <c r="I619" s="72" t="str">
        <f>IF(Tableau1[[#This Row],[Régime d''utilisation (Quotidien ? Oui ou Non)]]="Oui","Oui","Non")</f>
        <v>Non</v>
      </c>
      <c r="J619" s="72" t="str">
        <f>IF(Tableau1[[#This Row],[Régime d''utilisation (Quotidien ? Oui ou Non)]]="Oui","Oui","Non")</f>
        <v>Non</v>
      </c>
      <c r="K619" s="72" t="str">
        <f>IF(Tableau1[[#This Row],[Régime d''utilisation (Quotidien ? Oui ou Non)]]="Oui","Oui","Non")</f>
        <v>Non</v>
      </c>
      <c r="L619" s="72" t="str">
        <f>IF(Tableau1[[#This Row],[Régime d''utilisation (Quotidien ? Oui ou Non)]]="Oui","Oui","Non")</f>
        <v>Non</v>
      </c>
      <c r="M619" s="72" t="str">
        <f>IF(Tableau1[[#This Row],[Régime d''utilisation (Quotidien ? Oui ou Non)]]="Oui","Oui","Non")</f>
        <v>Non</v>
      </c>
      <c r="N619" s="72" t="str">
        <f>IF(Tableau1[[#This Row],[Régime d''utilisation (Quotidien ? Oui ou Non)]]="Oui","Oui","Non")</f>
        <v>Non</v>
      </c>
      <c r="O619" s="72" t="str">
        <f>IF(Tableau1[[#This Row],[Régime d''utilisation (Quotidien ? Oui ou Non)]]="Oui","Oui","Non")</f>
        <v>Non</v>
      </c>
      <c r="P619" s="76"/>
      <c r="Q619" s="76"/>
      <c r="R619" s="76"/>
      <c r="S619" s="52" t="str">
        <f t="shared" si="27"/>
        <v>Compris entre 00h00 et 5h00</v>
      </c>
      <c r="T619" s="76"/>
      <c r="U619" s="53" t="str">
        <f t="shared" si="28"/>
        <v>Voyageur</v>
      </c>
      <c r="V619" s="76"/>
      <c r="W619" s="76"/>
      <c r="X619" s="76"/>
      <c r="Y619" s="76"/>
      <c r="Z619" s="76"/>
      <c r="AA619" s="76"/>
      <c r="AB619" s="53">
        <f>400</f>
        <v>400</v>
      </c>
      <c r="AC619" s="78" t="str">
        <f>IF(Tableau1[[#This Row],[Type de réponse]]='Paramètre (masquer)'!$A$10,Tableau1[[#This Row],[Période de début *]],"")</f>
        <v/>
      </c>
      <c r="AD619" s="78" t="str">
        <f>IF(Tableau1[[#This Row],[Type de réponse]]='Paramètre (masquer)'!$A$10,Tableau1[[#This Row],[Période de fin *]],"")</f>
        <v/>
      </c>
      <c r="AE619" s="78" t="str">
        <f>IF(Tableau1[[#This Row],[Type de réponse]]='Paramètre (masquer)'!$A$10,Tableau1[[#This Row],[Nuit
LU/MA]],"")</f>
        <v/>
      </c>
      <c r="AF619" s="78" t="str">
        <f>IF(Tableau1[[#This Row],[Type de réponse]]='Paramètre (masquer)'!$A$10,Tableau1[[#This Row],[Nuit
MA/ME]],"")</f>
        <v/>
      </c>
      <c r="AG619" s="78" t="str">
        <f>IF(Tableau1[[#This Row],[Type de réponse]]='Paramètre (masquer)'!$A$10,Tableau1[[#This Row],[Nuit
ME/JE]],"")</f>
        <v/>
      </c>
      <c r="AH619" s="78" t="str">
        <f>IF(Tableau1[[#This Row],[Type de réponse]]='Paramètre (masquer)'!$A$10,Tableau1[[#This Row],[Nuit JE/VE]],"")</f>
        <v/>
      </c>
      <c r="AI619" s="78" t="str">
        <f>IF(Tableau1[[#This Row],[Type de réponse]]='Paramètre (masquer)'!$A$10,Tableau1[[#This Row],[Nuit
VE/SA]],"")</f>
        <v/>
      </c>
      <c r="AJ619" s="78" t="str">
        <f>IF(Tableau1[[#This Row],[Type de réponse]]='Paramètre (masquer)'!$A$10,Tableau1[[#This Row],[Nuit
SA/DI]],"")</f>
        <v/>
      </c>
      <c r="AK619" s="78" t="str">
        <f>IF(Tableau1[[#This Row],[Type de réponse]]='Paramètre (masquer)'!$A$10,Tableau1[[#This Row],[Nuit
DI/LU]],"")</f>
        <v/>
      </c>
      <c r="AL619" s="76" t="str">
        <f>IF(Tableau1[[#This Row],[Nuit
LU /MA]]="Oui",0,IF(Tableau1[[#This Row],[Nuit
LU /MA]]="Non",1,""))</f>
        <v/>
      </c>
      <c r="AM619" s="76" t="str">
        <f>IF(Tableau1[[#This Row],[Nuit
MA/ ME]]="Oui",0,IF(Tableau1[[#This Row],[Nuit
MA/ ME]]="Non",1,""))</f>
        <v/>
      </c>
      <c r="AN619" s="76" t="str">
        <f>IF(Tableau1[[#This Row],[Nuit
ME/ JE]]="Oui",0,IF(Tableau1[[#This Row],[Nuit
ME/ JE]]="Non",1,""))</f>
        <v/>
      </c>
      <c r="AO619" s="76" t="str">
        <f>IF(Tableau1[[#This Row],[Nuit JE/ VE]]="Oui",0,IF(Tableau1[[#This Row],[Nuit JE/ VE]]="Non",1,""))</f>
        <v/>
      </c>
      <c r="AP619" s="76" t="str">
        <f>IF(Tableau1[[#This Row],[Nuit
VE/ SA]]="Oui",0,IF(Tableau1[[#This Row],[Nuit
VE/ SA]]="Non",1,""))</f>
        <v/>
      </c>
      <c r="AQ619" s="76" t="str">
        <f>IF(Tableau1[[#This Row],[Nuit
SA/ DI]]="Oui",0,IF(Tableau1[[#This Row],[Nuit
SA/ DI]]="Non",1,""))</f>
        <v/>
      </c>
      <c r="AR619" s="76" t="str">
        <f>IF(Tableau1[[#This Row],[Nuit
DI/ LU]]="Oui",0,IF(Tableau1[[#This Row],[Nuit
DI/ LU]]="Non",1,""))</f>
        <v/>
      </c>
      <c r="AS619" s="76" t="str">
        <f>IF(Tableau1[[#This Row],[Type de réponse]]='Paramètre (masquer)'!$A$10,Tableau1[[#This Row],[FE]],"")</f>
        <v/>
      </c>
      <c r="AT619" s="76" t="str">
        <f>_xlfn.CONCAT(Tableau1[[#This Row],[LUN]:[DIM]])</f>
        <v/>
      </c>
      <c r="AU619" s="79"/>
      <c r="AV6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9" s="76" t="e">
        <f>Tableau1[[#This Row],[Nbre de nuits sur la période]]*Tableau1[[#This Row],[Nombre de train accédant / nuit *]]</f>
        <v>#VALUE!</v>
      </c>
      <c r="AY619" s="76" t="e">
        <f>Tableau1[[#This Row],[Uo voies - nuit]]*((59*400/1000)+5)</f>
        <v>#VALUE!</v>
      </c>
    </row>
    <row r="620" spans="1:51" ht="15.75">
      <c r="A620" s="51">
        <f t="shared" si="29"/>
        <v>607</v>
      </c>
      <c r="B620" s="85"/>
      <c r="C620" s="52" t="str">
        <f>IFERROR(VLOOKUP(Tableau1[[#This Row],[Site *
Un fichier Excel par DT]],Tableau7[[#All],[Nom de la gare]:[EIC]],5,FALSE),"")</f>
        <v/>
      </c>
      <c r="D620" s="77"/>
      <c r="E620" s="74"/>
      <c r="F620" s="74"/>
      <c r="G620" s="76"/>
      <c r="H620" s="72" t="str">
        <f>IF(Tableau1[[#This Row],[Régime d''utilisation (Quotidien ? Oui ou Non)]]="Oui","Oui","Non")</f>
        <v>Non</v>
      </c>
      <c r="I620" s="72" t="str">
        <f>IF(Tableau1[[#This Row],[Régime d''utilisation (Quotidien ? Oui ou Non)]]="Oui","Oui","Non")</f>
        <v>Non</v>
      </c>
      <c r="J620" s="72" t="str">
        <f>IF(Tableau1[[#This Row],[Régime d''utilisation (Quotidien ? Oui ou Non)]]="Oui","Oui","Non")</f>
        <v>Non</v>
      </c>
      <c r="K620" s="72" t="str">
        <f>IF(Tableau1[[#This Row],[Régime d''utilisation (Quotidien ? Oui ou Non)]]="Oui","Oui","Non")</f>
        <v>Non</v>
      </c>
      <c r="L620" s="72" t="str">
        <f>IF(Tableau1[[#This Row],[Régime d''utilisation (Quotidien ? Oui ou Non)]]="Oui","Oui","Non")</f>
        <v>Non</v>
      </c>
      <c r="M620" s="72" t="str">
        <f>IF(Tableau1[[#This Row],[Régime d''utilisation (Quotidien ? Oui ou Non)]]="Oui","Oui","Non")</f>
        <v>Non</v>
      </c>
      <c r="N620" s="72" t="str">
        <f>IF(Tableau1[[#This Row],[Régime d''utilisation (Quotidien ? Oui ou Non)]]="Oui","Oui","Non")</f>
        <v>Non</v>
      </c>
      <c r="O620" s="72" t="str">
        <f>IF(Tableau1[[#This Row],[Régime d''utilisation (Quotidien ? Oui ou Non)]]="Oui","Oui","Non")</f>
        <v>Non</v>
      </c>
      <c r="P620" s="76"/>
      <c r="Q620" s="76"/>
      <c r="R620" s="76"/>
      <c r="S620" s="52" t="str">
        <f t="shared" si="27"/>
        <v>Compris entre 00h00 et 5h00</v>
      </c>
      <c r="T620" s="76"/>
      <c r="U620" s="53" t="str">
        <f t="shared" si="28"/>
        <v>Voyageur</v>
      </c>
      <c r="V620" s="76"/>
      <c r="W620" s="76"/>
      <c r="X620" s="76"/>
      <c r="Y620" s="76"/>
      <c r="Z620" s="76"/>
      <c r="AA620" s="76"/>
      <c r="AB620" s="53">
        <f>400</f>
        <v>400</v>
      </c>
      <c r="AC620" s="78" t="str">
        <f>IF(Tableau1[[#This Row],[Type de réponse]]='Paramètre (masquer)'!$A$10,Tableau1[[#This Row],[Période de début *]],"")</f>
        <v/>
      </c>
      <c r="AD620" s="78" t="str">
        <f>IF(Tableau1[[#This Row],[Type de réponse]]='Paramètre (masquer)'!$A$10,Tableau1[[#This Row],[Période de fin *]],"")</f>
        <v/>
      </c>
      <c r="AE620" s="78" t="str">
        <f>IF(Tableau1[[#This Row],[Type de réponse]]='Paramètre (masquer)'!$A$10,Tableau1[[#This Row],[Nuit
LU/MA]],"")</f>
        <v/>
      </c>
      <c r="AF620" s="78" t="str">
        <f>IF(Tableau1[[#This Row],[Type de réponse]]='Paramètre (masquer)'!$A$10,Tableau1[[#This Row],[Nuit
MA/ME]],"")</f>
        <v/>
      </c>
      <c r="AG620" s="78" t="str">
        <f>IF(Tableau1[[#This Row],[Type de réponse]]='Paramètre (masquer)'!$A$10,Tableau1[[#This Row],[Nuit
ME/JE]],"")</f>
        <v/>
      </c>
      <c r="AH620" s="78" t="str">
        <f>IF(Tableau1[[#This Row],[Type de réponse]]='Paramètre (masquer)'!$A$10,Tableau1[[#This Row],[Nuit JE/VE]],"")</f>
        <v/>
      </c>
      <c r="AI620" s="78" t="str">
        <f>IF(Tableau1[[#This Row],[Type de réponse]]='Paramètre (masquer)'!$A$10,Tableau1[[#This Row],[Nuit
VE/SA]],"")</f>
        <v/>
      </c>
      <c r="AJ620" s="78" t="str">
        <f>IF(Tableau1[[#This Row],[Type de réponse]]='Paramètre (masquer)'!$A$10,Tableau1[[#This Row],[Nuit
SA/DI]],"")</f>
        <v/>
      </c>
      <c r="AK620" s="78" t="str">
        <f>IF(Tableau1[[#This Row],[Type de réponse]]='Paramètre (masquer)'!$A$10,Tableau1[[#This Row],[Nuit
DI/LU]],"")</f>
        <v/>
      </c>
      <c r="AL620" s="76" t="str">
        <f>IF(Tableau1[[#This Row],[Nuit
LU /MA]]="Oui",0,IF(Tableau1[[#This Row],[Nuit
LU /MA]]="Non",1,""))</f>
        <v/>
      </c>
      <c r="AM620" s="76" t="str">
        <f>IF(Tableau1[[#This Row],[Nuit
MA/ ME]]="Oui",0,IF(Tableau1[[#This Row],[Nuit
MA/ ME]]="Non",1,""))</f>
        <v/>
      </c>
      <c r="AN620" s="76" t="str">
        <f>IF(Tableau1[[#This Row],[Nuit
ME/ JE]]="Oui",0,IF(Tableau1[[#This Row],[Nuit
ME/ JE]]="Non",1,""))</f>
        <v/>
      </c>
      <c r="AO620" s="76" t="str">
        <f>IF(Tableau1[[#This Row],[Nuit JE/ VE]]="Oui",0,IF(Tableau1[[#This Row],[Nuit JE/ VE]]="Non",1,""))</f>
        <v/>
      </c>
      <c r="AP620" s="76" t="str">
        <f>IF(Tableau1[[#This Row],[Nuit
VE/ SA]]="Oui",0,IF(Tableau1[[#This Row],[Nuit
VE/ SA]]="Non",1,""))</f>
        <v/>
      </c>
      <c r="AQ620" s="76" t="str">
        <f>IF(Tableau1[[#This Row],[Nuit
SA/ DI]]="Oui",0,IF(Tableau1[[#This Row],[Nuit
SA/ DI]]="Non",1,""))</f>
        <v/>
      </c>
      <c r="AR620" s="76" t="str">
        <f>IF(Tableau1[[#This Row],[Nuit
DI/ LU]]="Oui",0,IF(Tableau1[[#This Row],[Nuit
DI/ LU]]="Non",1,""))</f>
        <v/>
      </c>
      <c r="AS620" s="76" t="str">
        <f>IF(Tableau1[[#This Row],[Type de réponse]]='Paramètre (masquer)'!$A$10,Tableau1[[#This Row],[FE]],"")</f>
        <v/>
      </c>
      <c r="AT620" s="76" t="str">
        <f>_xlfn.CONCAT(Tableau1[[#This Row],[LUN]:[DIM]])</f>
        <v/>
      </c>
      <c r="AU620" s="79"/>
      <c r="AV6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0" s="76" t="e">
        <f>Tableau1[[#This Row],[Nbre de nuits sur la période]]*Tableau1[[#This Row],[Nombre de train accédant / nuit *]]</f>
        <v>#VALUE!</v>
      </c>
      <c r="AY620" s="76" t="e">
        <f>Tableau1[[#This Row],[Uo voies - nuit]]*((59*400/1000)+5)</f>
        <v>#VALUE!</v>
      </c>
    </row>
    <row r="621" spans="1:51" ht="15.75">
      <c r="A621" s="51">
        <f t="shared" si="29"/>
        <v>608</v>
      </c>
      <c r="B621" s="85"/>
      <c r="C621" s="52" t="str">
        <f>IFERROR(VLOOKUP(Tableau1[[#This Row],[Site *
Un fichier Excel par DT]],Tableau7[[#All],[Nom de la gare]:[EIC]],5,FALSE),"")</f>
        <v/>
      </c>
      <c r="D621" s="77"/>
      <c r="E621" s="74"/>
      <c r="F621" s="74"/>
      <c r="G621" s="76"/>
      <c r="H621" s="72" t="str">
        <f>IF(Tableau1[[#This Row],[Régime d''utilisation (Quotidien ? Oui ou Non)]]="Oui","Oui","Non")</f>
        <v>Non</v>
      </c>
      <c r="I621" s="72" t="str">
        <f>IF(Tableau1[[#This Row],[Régime d''utilisation (Quotidien ? Oui ou Non)]]="Oui","Oui","Non")</f>
        <v>Non</v>
      </c>
      <c r="J621" s="72" t="str">
        <f>IF(Tableau1[[#This Row],[Régime d''utilisation (Quotidien ? Oui ou Non)]]="Oui","Oui","Non")</f>
        <v>Non</v>
      </c>
      <c r="K621" s="72" t="str">
        <f>IF(Tableau1[[#This Row],[Régime d''utilisation (Quotidien ? Oui ou Non)]]="Oui","Oui","Non")</f>
        <v>Non</v>
      </c>
      <c r="L621" s="72" t="str">
        <f>IF(Tableau1[[#This Row],[Régime d''utilisation (Quotidien ? Oui ou Non)]]="Oui","Oui","Non")</f>
        <v>Non</v>
      </c>
      <c r="M621" s="72" t="str">
        <f>IF(Tableau1[[#This Row],[Régime d''utilisation (Quotidien ? Oui ou Non)]]="Oui","Oui","Non")</f>
        <v>Non</v>
      </c>
      <c r="N621" s="72" t="str">
        <f>IF(Tableau1[[#This Row],[Régime d''utilisation (Quotidien ? Oui ou Non)]]="Oui","Oui","Non")</f>
        <v>Non</v>
      </c>
      <c r="O621" s="72" t="str">
        <f>IF(Tableau1[[#This Row],[Régime d''utilisation (Quotidien ? Oui ou Non)]]="Oui","Oui","Non")</f>
        <v>Non</v>
      </c>
      <c r="P621" s="76"/>
      <c r="Q621" s="76"/>
      <c r="R621" s="76"/>
      <c r="S621" s="52" t="str">
        <f t="shared" si="27"/>
        <v>Compris entre 00h00 et 5h00</v>
      </c>
      <c r="T621" s="76"/>
      <c r="U621" s="53" t="str">
        <f t="shared" si="28"/>
        <v>Voyageur</v>
      </c>
      <c r="V621" s="76"/>
      <c r="W621" s="76"/>
      <c r="X621" s="76"/>
      <c r="Y621" s="76"/>
      <c r="Z621" s="76"/>
      <c r="AA621" s="76"/>
      <c r="AB621" s="53">
        <f>400</f>
        <v>400</v>
      </c>
      <c r="AC621" s="78" t="str">
        <f>IF(Tableau1[[#This Row],[Type de réponse]]='Paramètre (masquer)'!$A$10,Tableau1[[#This Row],[Période de début *]],"")</f>
        <v/>
      </c>
      <c r="AD621" s="78" t="str">
        <f>IF(Tableau1[[#This Row],[Type de réponse]]='Paramètre (masquer)'!$A$10,Tableau1[[#This Row],[Période de fin *]],"")</f>
        <v/>
      </c>
      <c r="AE621" s="78" t="str">
        <f>IF(Tableau1[[#This Row],[Type de réponse]]='Paramètre (masquer)'!$A$10,Tableau1[[#This Row],[Nuit
LU/MA]],"")</f>
        <v/>
      </c>
      <c r="AF621" s="78" t="str">
        <f>IF(Tableau1[[#This Row],[Type de réponse]]='Paramètre (masquer)'!$A$10,Tableau1[[#This Row],[Nuit
MA/ME]],"")</f>
        <v/>
      </c>
      <c r="AG621" s="78" t="str">
        <f>IF(Tableau1[[#This Row],[Type de réponse]]='Paramètre (masquer)'!$A$10,Tableau1[[#This Row],[Nuit
ME/JE]],"")</f>
        <v/>
      </c>
      <c r="AH621" s="78" t="str">
        <f>IF(Tableau1[[#This Row],[Type de réponse]]='Paramètre (masquer)'!$A$10,Tableau1[[#This Row],[Nuit JE/VE]],"")</f>
        <v/>
      </c>
      <c r="AI621" s="78" t="str">
        <f>IF(Tableau1[[#This Row],[Type de réponse]]='Paramètre (masquer)'!$A$10,Tableau1[[#This Row],[Nuit
VE/SA]],"")</f>
        <v/>
      </c>
      <c r="AJ621" s="78" t="str">
        <f>IF(Tableau1[[#This Row],[Type de réponse]]='Paramètre (masquer)'!$A$10,Tableau1[[#This Row],[Nuit
SA/DI]],"")</f>
        <v/>
      </c>
      <c r="AK621" s="78" t="str">
        <f>IF(Tableau1[[#This Row],[Type de réponse]]='Paramètre (masquer)'!$A$10,Tableau1[[#This Row],[Nuit
DI/LU]],"")</f>
        <v/>
      </c>
      <c r="AL621" s="76" t="str">
        <f>IF(Tableau1[[#This Row],[Nuit
LU /MA]]="Oui",0,IF(Tableau1[[#This Row],[Nuit
LU /MA]]="Non",1,""))</f>
        <v/>
      </c>
      <c r="AM621" s="76" t="str">
        <f>IF(Tableau1[[#This Row],[Nuit
MA/ ME]]="Oui",0,IF(Tableau1[[#This Row],[Nuit
MA/ ME]]="Non",1,""))</f>
        <v/>
      </c>
      <c r="AN621" s="76" t="str">
        <f>IF(Tableau1[[#This Row],[Nuit
ME/ JE]]="Oui",0,IF(Tableau1[[#This Row],[Nuit
ME/ JE]]="Non",1,""))</f>
        <v/>
      </c>
      <c r="AO621" s="76" t="str">
        <f>IF(Tableau1[[#This Row],[Nuit JE/ VE]]="Oui",0,IF(Tableau1[[#This Row],[Nuit JE/ VE]]="Non",1,""))</f>
        <v/>
      </c>
      <c r="AP621" s="76" t="str">
        <f>IF(Tableau1[[#This Row],[Nuit
VE/ SA]]="Oui",0,IF(Tableau1[[#This Row],[Nuit
VE/ SA]]="Non",1,""))</f>
        <v/>
      </c>
      <c r="AQ621" s="76" t="str">
        <f>IF(Tableau1[[#This Row],[Nuit
SA/ DI]]="Oui",0,IF(Tableau1[[#This Row],[Nuit
SA/ DI]]="Non",1,""))</f>
        <v/>
      </c>
      <c r="AR621" s="76" t="str">
        <f>IF(Tableau1[[#This Row],[Nuit
DI/ LU]]="Oui",0,IF(Tableau1[[#This Row],[Nuit
DI/ LU]]="Non",1,""))</f>
        <v/>
      </c>
      <c r="AS621" s="76" t="str">
        <f>IF(Tableau1[[#This Row],[Type de réponse]]='Paramètre (masquer)'!$A$10,Tableau1[[#This Row],[FE]],"")</f>
        <v/>
      </c>
      <c r="AT621" s="76" t="str">
        <f>_xlfn.CONCAT(Tableau1[[#This Row],[LUN]:[DIM]])</f>
        <v/>
      </c>
      <c r="AU621" s="79"/>
      <c r="AV6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1" s="76" t="e">
        <f>Tableau1[[#This Row],[Nbre de nuits sur la période]]*Tableau1[[#This Row],[Nombre de train accédant / nuit *]]</f>
        <v>#VALUE!</v>
      </c>
      <c r="AY621" s="76" t="e">
        <f>Tableau1[[#This Row],[Uo voies - nuit]]*((59*400/1000)+5)</f>
        <v>#VALUE!</v>
      </c>
    </row>
    <row r="622" spans="1:51" ht="15.75">
      <c r="A622" s="51">
        <f t="shared" si="29"/>
        <v>609</v>
      </c>
      <c r="B622" s="85"/>
      <c r="C622" s="52" t="str">
        <f>IFERROR(VLOOKUP(Tableau1[[#This Row],[Site *
Un fichier Excel par DT]],Tableau7[[#All],[Nom de la gare]:[EIC]],5,FALSE),"")</f>
        <v/>
      </c>
      <c r="D622" s="77"/>
      <c r="E622" s="74"/>
      <c r="F622" s="74"/>
      <c r="G622" s="76"/>
      <c r="H622" s="72" t="str">
        <f>IF(Tableau1[[#This Row],[Régime d''utilisation (Quotidien ? Oui ou Non)]]="Oui","Oui","Non")</f>
        <v>Non</v>
      </c>
      <c r="I622" s="72" t="str">
        <f>IF(Tableau1[[#This Row],[Régime d''utilisation (Quotidien ? Oui ou Non)]]="Oui","Oui","Non")</f>
        <v>Non</v>
      </c>
      <c r="J622" s="72" t="str">
        <f>IF(Tableau1[[#This Row],[Régime d''utilisation (Quotidien ? Oui ou Non)]]="Oui","Oui","Non")</f>
        <v>Non</v>
      </c>
      <c r="K622" s="72" t="str">
        <f>IF(Tableau1[[#This Row],[Régime d''utilisation (Quotidien ? Oui ou Non)]]="Oui","Oui","Non")</f>
        <v>Non</v>
      </c>
      <c r="L622" s="72" t="str">
        <f>IF(Tableau1[[#This Row],[Régime d''utilisation (Quotidien ? Oui ou Non)]]="Oui","Oui","Non")</f>
        <v>Non</v>
      </c>
      <c r="M622" s="72" t="str">
        <f>IF(Tableau1[[#This Row],[Régime d''utilisation (Quotidien ? Oui ou Non)]]="Oui","Oui","Non")</f>
        <v>Non</v>
      </c>
      <c r="N622" s="72" t="str">
        <f>IF(Tableau1[[#This Row],[Régime d''utilisation (Quotidien ? Oui ou Non)]]="Oui","Oui","Non")</f>
        <v>Non</v>
      </c>
      <c r="O622" s="72" t="str">
        <f>IF(Tableau1[[#This Row],[Régime d''utilisation (Quotidien ? Oui ou Non)]]="Oui","Oui","Non")</f>
        <v>Non</v>
      </c>
      <c r="P622" s="76"/>
      <c r="Q622" s="76"/>
      <c r="R622" s="76"/>
      <c r="S622" s="52" t="str">
        <f t="shared" si="27"/>
        <v>Compris entre 00h00 et 5h00</v>
      </c>
      <c r="T622" s="76"/>
      <c r="U622" s="53" t="str">
        <f t="shared" si="28"/>
        <v>Voyageur</v>
      </c>
      <c r="V622" s="76"/>
      <c r="W622" s="76"/>
      <c r="X622" s="76"/>
      <c r="Y622" s="76"/>
      <c r="Z622" s="76"/>
      <c r="AA622" s="76"/>
      <c r="AB622" s="53">
        <f>400</f>
        <v>400</v>
      </c>
      <c r="AC622" s="78" t="str">
        <f>IF(Tableau1[[#This Row],[Type de réponse]]='Paramètre (masquer)'!$A$10,Tableau1[[#This Row],[Période de début *]],"")</f>
        <v/>
      </c>
      <c r="AD622" s="78" t="str">
        <f>IF(Tableau1[[#This Row],[Type de réponse]]='Paramètre (masquer)'!$A$10,Tableau1[[#This Row],[Période de fin *]],"")</f>
        <v/>
      </c>
      <c r="AE622" s="78" t="str">
        <f>IF(Tableau1[[#This Row],[Type de réponse]]='Paramètre (masquer)'!$A$10,Tableau1[[#This Row],[Nuit
LU/MA]],"")</f>
        <v/>
      </c>
      <c r="AF622" s="78" t="str">
        <f>IF(Tableau1[[#This Row],[Type de réponse]]='Paramètre (masquer)'!$A$10,Tableau1[[#This Row],[Nuit
MA/ME]],"")</f>
        <v/>
      </c>
      <c r="AG622" s="78" t="str">
        <f>IF(Tableau1[[#This Row],[Type de réponse]]='Paramètre (masquer)'!$A$10,Tableau1[[#This Row],[Nuit
ME/JE]],"")</f>
        <v/>
      </c>
      <c r="AH622" s="78" t="str">
        <f>IF(Tableau1[[#This Row],[Type de réponse]]='Paramètre (masquer)'!$A$10,Tableau1[[#This Row],[Nuit JE/VE]],"")</f>
        <v/>
      </c>
      <c r="AI622" s="78" t="str">
        <f>IF(Tableau1[[#This Row],[Type de réponse]]='Paramètre (masquer)'!$A$10,Tableau1[[#This Row],[Nuit
VE/SA]],"")</f>
        <v/>
      </c>
      <c r="AJ622" s="78" t="str">
        <f>IF(Tableau1[[#This Row],[Type de réponse]]='Paramètre (masquer)'!$A$10,Tableau1[[#This Row],[Nuit
SA/DI]],"")</f>
        <v/>
      </c>
      <c r="AK622" s="78" t="str">
        <f>IF(Tableau1[[#This Row],[Type de réponse]]='Paramètre (masquer)'!$A$10,Tableau1[[#This Row],[Nuit
DI/LU]],"")</f>
        <v/>
      </c>
      <c r="AL622" s="76" t="str">
        <f>IF(Tableau1[[#This Row],[Nuit
LU /MA]]="Oui",0,IF(Tableau1[[#This Row],[Nuit
LU /MA]]="Non",1,""))</f>
        <v/>
      </c>
      <c r="AM622" s="76" t="str">
        <f>IF(Tableau1[[#This Row],[Nuit
MA/ ME]]="Oui",0,IF(Tableau1[[#This Row],[Nuit
MA/ ME]]="Non",1,""))</f>
        <v/>
      </c>
      <c r="AN622" s="76" t="str">
        <f>IF(Tableau1[[#This Row],[Nuit
ME/ JE]]="Oui",0,IF(Tableau1[[#This Row],[Nuit
ME/ JE]]="Non",1,""))</f>
        <v/>
      </c>
      <c r="AO622" s="76" t="str">
        <f>IF(Tableau1[[#This Row],[Nuit JE/ VE]]="Oui",0,IF(Tableau1[[#This Row],[Nuit JE/ VE]]="Non",1,""))</f>
        <v/>
      </c>
      <c r="AP622" s="76" t="str">
        <f>IF(Tableau1[[#This Row],[Nuit
VE/ SA]]="Oui",0,IF(Tableau1[[#This Row],[Nuit
VE/ SA]]="Non",1,""))</f>
        <v/>
      </c>
      <c r="AQ622" s="76" t="str">
        <f>IF(Tableau1[[#This Row],[Nuit
SA/ DI]]="Oui",0,IF(Tableau1[[#This Row],[Nuit
SA/ DI]]="Non",1,""))</f>
        <v/>
      </c>
      <c r="AR622" s="76" t="str">
        <f>IF(Tableau1[[#This Row],[Nuit
DI/ LU]]="Oui",0,IF(Tableau1[[#This Row],[Nuit
DI/ LU]]="Non",1,""))</f>
        <v/>
      </c>
      <c r="AS622" s="76" t="str">
        <f>IF(Tableau1[[#This Row],[Type de réponse]]='Paramètre (masquer)'!$A$10,Tableau1[[#This Row],[FE]],"")</f>
        <v/>
      </c>
      <c r="AT622" s="76" t="str">
        <f>_xlfn.CONCAT(Tableau1[[#This Row],[LUN]:[DIM]])</f>
        <v/>
      </c>
      <c r="AU622" s="79"/>
      <c r="AV6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2" s="76" t="e">
        <f>Tableau1[[#This Row],[Nbre de nuits sur la période]]*Tableau1[[#This Row],[Nombre de train accédant / nuit *]]</f>
        <v>#VALUE!</v>
      </c>
      <c r="AY622" s="76" t="e">
        <f>Tableau1[[#This Row],[Uo voies - nuit]]*((59*400/1000)+5)</f>
        <v>#VALUE!</v>
      </c>
    </row>
    <row r="623" spans="1:51" ht="15.75">
      <c r="A623" s="51">
        <f t="shared" si="29"/>
        <v>610</v>
      </c>
      <c r="B623" s="85"/>
      <c r="C623" s="52" t="str">
        <f>IFERROR(VLOOKUP(Tableau1[[#This Row],[Site *
Un fichier Excel par DT]],Tableau7[[#All],[Nom de la gare]:[EIC]],5,FALSE),"")</f>
        <v/>
      </c>
      <c r="D623" s="77"/>
      <c r="E623" s="74"/>
      <c r="F623" s="74"/>
      <c r="G623" s="76"/>
      <c r="H623" s="72" t="str">
        <f>IF(Tableau1[[#This Row],[Régime d''utilisation (Quotidien ? Oui ou Non)]]="Oui","Oui","Non")</f>
        <v>Non</v>
      </c>
      <c r="I623" s="72" t="str">
        <f>IF(Tableau1[[#This Row],[Régime d''utilisation (Quotidien ? Oui ou Non)]]="Oui","Oui","Non")</f>
        <v>Non</v>
      </c>
      <c r="J623" s="72" t="str">
        <f>IF(Tableau1[[#This Row],[Régime d''utilisation (Quotidien ? Oui ou Non)]]="Oui","Oui","Non")</f>
        <v>Non</v>
      </c>
      <c r="K623" s="72" t="str">
        <f>IF(Tableau1[[#This Row],[Régime d''utilisation (Quotidien ? Oui ou Non)]]="Oui","Oui","Non")</f>
        <v>Non</v>
      </c>
      <c r="L623" s="72" t="str">
        <f>IF(Tableau1[[#This Row],[Régime d''utilisation (Quotidien ? Oui ou Non)]]="Oui","Oui","Non")</f>
        <v>Non</v>
      </c>
      <c r="M623" s="72" t="str">
        <f>IF(Tableau1[[#This Row],[Régime d''utilisation (Quotidien ? Oui ou Non)]]="Oui","Oui","Non")</f>
        <v>Non</v>
      </c>
      <c r="N623" s="72" t="str">
        <f>IF(Tableau1[[#This Row],[Régime d''utilisation (Quotidien ? Oui ou Non)]]="Oui","Oui","Non")</f>
        <v>Non</v>
      </c>
      <c r="O623" s="72" t="str">
        <f>IF(Tableau1[[#This Row],[Régime d''utilisation (Quotidien ? Oui ou Non)]]="Oui","Oui","Non")</f>
        <v>Non</v>
      </c>
      <c r="P623" s="76"/>
      <c r="Q623" s="76"/>
      <c r="R623" s="76"/>
      <c r="S623" s="52" t="str">
        <f t="shared" si="27"/>
        <v>Compris entre 00h00 et 5h00</v>
      </c>
      <c r="T623" s="76"/>
      <c r="U623" s="53" t="str">
        <f t="shared" si="28"/>
        <v>Voyageur</v>
      </c>
      <c r="V623" s="76"/>
      <c r="W623" s="76"/>
      <c r="X623" s="76"/>
      <c r="Y623" s="76"/>
      <c r="Z623" s="76"/>
      <c r="AA623" s="76"/>
      <c r="AB623" s="53">
        <f>400</f>
        <v>400</v>
      </c>
      <c r="AC623" s="78" t="str">
        <f>IF(Tableau1[[#This Row],[Type de réponse]]='Paramètre (masquer)'!$A$10,Tableau1[[#This Row],[Période de début *]],"")</f>
        <v/>
      </c>
      <c r="AD623" s="78" t="str">
        <f>IF(Tableau1[[#This Row],[Type de réponse]]='Paramètre (masquer)'!$A$10,Tableau1[[#This Row],[Période de fin *]],"")</f>
        <v/>
      </c>
      <c r="AE623" s="78" t="str">
        <f>IF(Tableau1[[#This Row],[Type de réponse]]='Paramètre (masquer)'!$A$10,Tableau1[[#This Row],[Nuit
LU/MA]],"")</f>
        <v/>
      </c>
      <c r="AF623" s="78" t="str">
        <f>IF(Tableau1[[#This Row],[Type de réponse]]='Paramètre (masquer)'!$A$10,Tableau1[[#This Row],[Nuit
MA/ME]],"")</f>
        <v/>
      </c>
      <c r="AG623" s="78" t="str">
        <f>IF(Tableau1[[#This Row],[Type de réponse]]='Paramètre (masquer)'!$A$10,Tableau1[[#This Row],[Nuit
ME/JE]],"")</f>
        <v/>
      </c>
      <c r="AH623" s="78" t="str">
        <f>IF(Tableau1[[#This Row],[Type de réponse]]='Paramètre (masquer)'!$A$10,Tableau1[[#This Row],[Nuit JE/VE]],"")</f>
        <v/>
      </c>
      <c r="AI623" s="78" t="str">
        <f>IF(Tableau1[[#This Row],[Type de réponse]]='Paramètre (masquer)'!$A$10,Tableau1[[#This Row],[Nuit
VE/SA]],"")</f>
        <v/>
      </c>
      <c r="AJ623" s="78" t="str">
        <f>IF(Tableau1[[#This Row],[Type de réponse]]='Paramètre (masquer)'!$A$10,Tableau1[[#This Row],[Nuit
SA/DI]],"")</f>
        <v/>
      </c>
      <c r="AK623" s="78" t="str">
        <f>IF(Tableau1[[#This Row],[Type de réponse]]='Paramètre (masquer)'!$A$10,Tableau1[[#This Row],[Nuit
DI/LU]],"")</f>
        <v/>
      </c>
      <c r="AL623" s="76" t="str">
        <f>IF(Tableau1[[#This Row],[Nuit
LU /MA]]="Oui",0,IF(Tableau1[[#This Row],[Nuit
LU /MA]]="Non",1,""))</f>
        <v/>
      </c>
      <c r="AM623" s="76" t="str">
        <f>IF(Tableau1[[#This Row],[Nuit
MA/ ME]]="Oui",0,IF(Tableau1[[#This Row],[Nuit
MA/ ME]]="Non",1,""))</f>
        <v/>
      </c>
      <c r="AN623" s="76" t="str">
        <f>IF(Tableau1[[#This Row],[Nuit
ME/ JE]]="Oui",0,IF(Tableau1[[#This Row],[Nuit
ME/ JE]]="Non",1,""))</f>
        <v/>
      </c>
      <c r="AO623" s="76" t="str">
        <f>IF(Tableau1[[#This Row],[Nuit JE/ VE]]="Oui",0,IF(Tableau1[[#This Row],[Nuit JE/ VE]]="Non",1,""))</f>
        <v/>
      </c>
      <c r="AP623" s="76" t="str">
        <f>IF(Tableau1[[#This Row],[Nuit
VE/ SA]]="Oui",0,IF(Tableau1[[#This Row],[Nuit
VE/ SA]]="Non",1,""))</f>
        <v/>
      </c>
      <c r="AQ623" s="76" t="str">
        <f>IF(Tableau1[[#This Row],[Nuit
SA/ DI]]="Oui",0,IF(Tableau1[[#This Row],[Nuit
SA/ DI]]="Non",1,""))</f>
        <v/>
      </c>
      <c r="AR623" s="76" t="str">
        <f>IF(Tableau1[[#This Row],[Nuit
DI/ LU]]="Oui",0,IF(Tableau1[[#This Row],[Nuit
DI/ LU]]="Non",1,""))</f>
        <v/>
      </c>
      <c r="AS623" s="76" t="str">
        <f>IF(Tableau1[[#This Row],[Type de réponse]]='Paramètre (masquer)'!$A$10,Tableau1[[#This Row],[FE]],"")</f>
        <v/>
      </c>
      <c r="AT623" s="76" t="str">
        <f>_xlfn.CONCAT(Tableau1[[#This Row],[LUN]:[DIM]])</f>
        <v/>
      </c>
      <c r="AU623" s="79"/>
      <c r="AV6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3" s="76" t="e">
        <f>Tableau1[[#This Row],[Nbre de nuits sur la période]]*Tableau1[[#This Row],[Nombre de train accédant / nuit *]]</f>
        <v>#VALUE!</v>
      </c>
      <c r="AY623" s="76" t="e">
        <f>Tableau1[[#This Row],[Uo voies - nuit]]*((59*400/1000)+5)</f>
        <v>#VALUE!</v>
      </c>
    </row>
    <row r="624" spans="1:51" ht="15.75">
      <c r="A624" s="51">
        <f t="shared" si="29"/>
        <v>611</v>
      </c>
      <c r="B624" s="85"/>
      <c r="C624" s="52" t="str">
        <f>IFERROR(VLOOKUP(Tableau1[[#This Row],[Site *
Un fichier Excel par DT]],Tableau7[[#All],[Nom de la gare]:[EIC]],5,FALSE),"")</f>
        <v/>
      </c>
      <c r="D624" s="77"/>
      <c r="E624" s="74"/>
      <c r="F624" s="74"/>
      <c r="G624" s="76"/>
      <c r="H624" s="72" t="str">
        <f>IF(Tableau1[[#This Row],[Régime d''utilisation (Quotidien ? Oui ou Non)]]="Oui","Oui","Non")</f>
        <v>Non</v>
      </c>
      <c r="I624" s="72" t="str">
        <f>IF(Tableau1[[#This Row],[Régime d''utilisation (Quotidien ? Oui ou Non)]]="Oui","Oui","Non")</f>
        <v>Non</v>
      </c>
      <c r="J624" s="72" t="str">
        <f>IF(Tableau1[[#This Row],[Régime d''utilisation (Quotidien ? Oui ou Non)]]="Oui","Oui","Non")</f>
        <v>Non</v>
      </c>
      <c r="K624" s="72" t="str">
        <f>IF(Tableau1[[#This Row],[Régime d''utilisation (Quotidien ? Oui ou Non)]]="Oui","Oui","Non")</f>
        <v>Non</v>
      </c>
      <c r="L624" s="72" t="str">
        <f>IF(Tableau1[[#This Row],[Régime d''utilisation (Quotidien ? Oui ou Non)]]="Oui","Oui","Non")</f>
        <v>Non</v>
      </c>
      <c r="M624" s="72" t="str">
        <f>IF(Tableau1[[#This Row],[Régime d''utilisation (Quotidien ? Oui ou Non)]]="Oui","Oui","Non")</f>
        <v>Non</v>
      </c>
      <c r="N624" s="72" t="str">
        <f>IF(Tableau1[[#This Row],[Régime d''utilisation (Quotidien ? Oui ou Non)]]="Oui","Oui","Non")</f>
        <v>Non</v>
      </c>
      <c r="O624" s="72" t="str">
        <f>IF(Tableau1[[#This Row],[Régime d''utilisation (Quotidien ? Oui ou Non)]]="Oui","Oui","Non")</f>
        <v>Non</v>
      </c>
      <c r="P624" s="76"/>
      <c r="Q624" s="76"/>
      <c r="R624" s="76"/>
      <c r="S624" s="52" t="str">
        <f t="shared" si="27"/>
        <v>Compris entre 00h00 et 5h00</v>
      </c>
      <c r="T624" s="76"/>
      <c r="U624" s="53" t="str">
        <f t="shared" si="28"/>
        <v>Voyageur</v>
      </c>
      <c r="V624" s="76"/>
      <c r="W624" s="76"/>
      <c r="X624" s="76"/>
      <c r="Y624" s="76"/>
      <c r="Z624" s="76"/>
      <c r="AA624" s="76"/>
      <c r="AB624" s="53">
        <f>400</f>
        <v>400</v>
      </c>
      <c r="AC624" s="78" t="str">
        <f>IF(Tableau1[[#This Row],[Type de réponse]]='Paramètre (masquer)'!$A$10,Tableau1[[#This Row],[Période de début *]],"")</f>
        <v/>
      </c>
      <c r="AD624" s="78" t="str">
        <f>IF(Tableau1[[#This Row],[Type de réponse]]='Paramètre (masquer)'!$A$10,Tableau1[[#This Row],[Période de fin *]],"")</f>
        <v/>
      </c>
      <c r="AE624" s="78" t="str">
        <f>IF(Tableau1[[#This Row],[Type de réponse]]='Paramètre (masquer)'!$A$10,Tableau1[[#This Row],[Nuit
LU/MA]],"")</f>
        <v/>
      </c>
      <c r="AF624" s="78" t="str">
        <f>IF(Tableau1[[#This Row],[Type de réponse]]='Paramètre (masquer)'!$A$10,Tableau1[[#This Row],[Nuit
MA/ME]],"")</f>
        <v/>
      </c>
      <c r="AG624" s="78" t="str">
        <f>IF(Tableau1[[#This Row],[Type de réponse]]='Paramètre (masquer)'!$A$10,Tableau1[[#This Row],[Nuit
ME/JE]],"")</f>
        <v/>
      </c>
      <c r="AH624" s="78" t="str">
        <f>IF(Tableau1[[#This Row],[Type de réponse]]='Paramètre (masquer)'!$A$10,Tableau1[[#This Row],[Nuit JE/VE]],"")</f>
        <v/>
      </c>
      <c r="AI624" s="78" t="str">
        <f>IF(Tableau1[[#This Row],[Type de réponse]]='Paramètre (masquer)'!$A$10,Tableau1[[#This Row],[Nuit
VE/SA]],"")</f>
        <v/>
      </c>
      <c r="AJ624" s="78" t="str">
        <f>IF(Tableau1[[#This Row],[Type de réponse]]='Paramètre (masquer)'!$A$10,Tableau1[[#This Row],[Nuit
SA/DI]],"")</f>
        <v/>
      </c>
      <c r="AK624" s="78" t="str">
        <f>IF(Tableau1[[#This Row],[Type de réponse]]='Paramètre (masquer)'!$A$10,Tableau1[[#This Row],[Nuit
DI/LU]],"")</f>
        <v/>
      </c>
      <c r="AL624" s="76" t="str">
        <f>IF(Tableau1[[#This Row],[Nuit
LU /MA]]="Oui",0,IF(Tableau1[[#This Row],[Nuit
LU /MA]]="Non",1,""))</f>
        <v/>
      </c>
      <c r="AM624" s="76" t="str">
        <f>IF(Tableau1[[#This Row],[Nuit
MA/ ME]]="Oui",0,IF(Tableau1[[#This Row],[Nuit
MA/ ME]]="Non",1,""))</f>
        <v/>
      </c>
      <c r="AN624" s="76" t="str">
        <f>IF(Tableau1[[#This Row],[Nuit
ME/ JE]]="Oui",0,IF(Tableau1[[#This Row],[Nuit
ME/ JE]]="Non",1,""))</f>
        <v/>
      </c>
      <c r="AO624" s="76" t="str">
        <f>IF(Tableau1[[#This Row],[Nuit JE/ VE]]="Oui",0,IF(Tableau1[[#This Row],[Nuit JE/ VE]]="Non",1,""))</f>
        <v/>
      </c>
      <c r="AP624" s="76" t="str">
        <f>IF(Tableau1[[#This Row],[Nuit
VE/ SA]]="Oui",0,IF(Tableau1[[#This Row],[Nuit
VE/ SA]]="Non",1,""))</f>
        <v/>
      </c>
      <c r="AQ624" s="76" t="str">
        <f>IF(Tableau1[[#This Row],[Nuit
SA/ DI]]="Oui",0,IF(Tableau1[[#This Row],[Nuit
SA/ DI]]="Non",1,""))</f>
        <v/>
      </c>
      <c r="AR624" s="76" t="str">
        <f>IF(Tableau1[[#This Row],[Nuit
DI/ LU]]="Oui",0,IF(Tableau1[[#This Row],[Nuit
DI/ LU]]="Non",1,""))</f>
        <v/>
      </c>
      <c r="AS624" s="76" t="str">
        <f>IF(Tableau1[[#This Row],[Type de réponse]]='Paramètre (masquer)'!$A$10,Tableau1[[#This Row],[FE]],"")</f>
        <v/>
      </c>
      <c r="AT624" s="76" t="str">
        <f>_xlfn.CONCAT(Tableau1[[#This Row],[LUN]:[DIM]])</f>
        <v/>
      </c>
      <c r="AU624" s="79"/>
      <c r="AV6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4" s="76" t="e">
        <f>Tableau1[[#This Row],[Nbre de nuits sur la période]]*Tableau1[[#This Row],[Nombre de train accédant / nuit *]]</f>
        <v>#VALUE!</v>
      </c>
      <c r="AY624" s="76" t="e">
        <f>Tableau1[[#This Row],[Uo voies - nuit]]*((59*400/1000)+5)</f>
        <v>#VALUE!</v>
      </c>
    </row>
    <row r="625" spans="1:51" ht="15.75">
      <c r="A625" s="51">
        <f t="shared" si="29"/>
        <v>612</v>
      </c>
      <c r="B625" s="85"/>
      <c r="C625" s="52" t="str">
        <f>IFERROR(VLOOKUP(Tableau1[[#This Row],[Site *
Un fichier Excel par DT]],Tableau7[[#All],[Nom de la gare]:[EIC]],5,FALSE),"")</f>
        <v/>
      </c>
      <c r="D625" s="77"/>
      <c r="E625" s="74"/>
      <c r="F625" s="74"/>
      <c r="G625" s="76"/>
      <c r="H625" s="72" t="str">
        <f>IF(Tableau1[[#This Row],[Régime d''utilisation (Quotidien ? Oui ou Non)]]="Oui","Oui","Non")</f>
        <v>Non</v>
      </c>
      <c r="I625" s="72" t="str">
        <f>IF(Tableau1[[#This Row],[Régime d''utilisation (Quotidien ? Oui ou Non)]]="Oui","Oui","Non")</f>
        <v>Non</v>
      </c>
      <c r="J625" s="72" t="str">
        <f>IF(Tableau1[[#This Row],[Régime d''utilisation (Quotidien ? Oui ou Non)]]="Oui","Oui","Non")</f>
        <v>Non</v>
      </c>
      <c r="K625" s="72" t="str">
        <f>IF(Tableau1[[#This Row],[Régime d''utilisation (Quotidien ? Oui ou Non)]]="Oui","Oui","Non")</f>
        <v>Non</v>
      </c>
      <c r="L625" s="72" t="str">
        <f>IF(Tableau1[[#This Row],[Régime d''utilisation (Quotidien ? Oui ou Non)]]="Oui","Oui","Non")</f>
        <v>Non</v>
      </c>
      <c r="M625" s="72" t="str">
        <f>IF(Tableau1[[#This Row],[Régime d''utilisation (Quotidien ? Oui ou Non)]]="Oui","Oui","Non")</f>
        <v>Non</v>
      </c>
      <c r="N625" s="72" t="str">
        <f>IF(Tableau1[[#This Row],[Régime d''utilisation (Quotidien ? Oui ou Non)]]="Oui","Oui","Non")</f>
        <v>Non</v>
      </c>
      <c r="O625" s="72" t="str">
        <f>IF(Tableau1[[#This Row],[Régime d''utilisation (Quotidien ? Oui ou Non)]]="Oui","Oui","Non")</f>
        <v>Non</v>
      </c>
      <c r="P625" s="76"/>
      <c r="Q625" s="76"/>
      <c r="R625" s="76"/>
      <c r="S625" s="52" t="str">
        <f t="shared" si="27"/>
        <v>Compris entre 00h00 et 5h00</v>
      </c>
      <c r="T625" s="76"/>
      <c r="U625" s="53" t="str">
        <f t="shared" si="28"/>
        <v>Voyageur</v>
      </c>
      <c r="V625" s="76"/>
      <c r="W625" s="76"/>
      <c r="X625" s="76"/>
      <c r="Y625" s="76"/>
      <c r="Z625" s="76"/>
      <c r="AA625" s="76"/>
      <c r="AB625" s="53">
        <f>400</f>
        <v>400</v>
      </c>
      <c r="AC625" s="78" t="str">
        <f>IF(Tableau1[[#This Row],[Type de réponse]]='Paramètre (masquer)'!$A$10,Tableau1[[#This Row],[Période de début *]],"")</f>
        <v/>
      </c>
      <c r="AD625" s="78" t="str">
        <f>IF(Tableau1[[#This Row],[Type de réponse]]='Paramètre (masquer)'!$A$10,Tableau1[[#This Row],[Période de fin *]],"")</f>
        <v/>
      </c>
      <c r="AE625" s="78" t="str">
        <f>IF(Tableau1[[#This Row],[Type de réponse]]='Paramètre (masquer)'!$A$10,Tableau1[[#This Row],[Nuit
LU/MA]],"")</f>
        <v/>
      </c>
      <c r="AF625" s="78" t="str">
        <f>IF(Tableau1[[#This Row],[Type de réponse]]='Paramètre (masquer)'!$A$10,Tableau1[[#This Row],[Nuit
MA/ME]],"")</f>
        <v/>
      </c>
      <c r="AG625" s="78" t="str">
        <f>IF(Tableau1[[#This Row],[Type de réponse]]='Paramètre (masquer)'!$A$10,Tableau1[[#This Row],[Nuit
ME/JE]],"")</f>
        <v/>
      </c>
      <c r="AH625" s="78" t="str">
        <f>IF(Tableau1[[#This Row],[Type de réponse]]='Paramètre (masquer)'!$A$10,Tableau1[[#This Row],[Nuit JE/VE]],"")</f>
        <v/>
      </c>
      <c r="AI625" s="78" t="str">
        <f>IF(Tableau1[[#This Row],[Type de réponse]]='Paramètre (masquer)'!$A$10,Tableau1[[#This Row],[Nuit
VE/SA]],"")</f>
        <v/>
      </c>
      <c r="AJ625" s="78" t="str">
        <f>IF(Tableau1[[#This Row],[Type de réponse]]='Paramètre (masquer)'!$A$10,Tableau1[[#This Row],[Nuit
SA/DI]],"")</f>
        <v/>
      </c>
      <c r="AK625" s="78" t="str">
        <f>IF(Tableau1[[#This Row],[Type de réponse]]='Paramètre (masquer)'!$A$10,Tableau1[[#This Row],[Nuit
DI/LU]],"")</f>
        <v/>
      </c>
      <c r="AL625" s="76" t="str">
        <f>IF(Tableau1[[#This Row],[Nuit
LU /MA]]="Oui",0,IF(Tableau1[[#This Row],[Nuit
LU /MA]]="Non",1,""))</f>
        <v/>
      </c>
      <c r="AM625" s="76" t="str">
        <f>IF(Tableau1[[#This Row],[Nuit
MA/ ME]]="Oui",0,IF(Tableau1[[#This Row],[Nuit
MA/ ME]]="Non",1,""))</f>
        <v/>
      </c>
      <c r="AN625" s="76" t="str">
        <f>IF(Tableau1[[#This Row],[Nuit
ME/ JE]]="Oui",0,IF(Tableau1[[#This Row],[Nuit
ME/ JE]]="Non",1,""))</f>
        <v/>
      </c>
      <c r="AO625" s="76" t="str">
        <f>IF(Tableau1[[#This Row],[Nuit JE/ VE]]="Oui",0,IF(Tableau1[[#This Row],[Nuit JE/ VE]]="Non",1,""))</f>
        <v/>
      </c>
      <c r="AP625" s="76" t="str">
        <f>IF(Tableau1[[#This Row],[Nuit
VE/ SA]]="Oui",0,IF(Tableau1[[#This Row],[Nuit
VE/ SA]]="Non",1,""))</f>
        <v/>
      </c>
      <c r="AQ625" s="76" t="str">
        <f>IF(Tableau1[[#This Row],[Nuit
SA/ DI]]="Oui",0,IF(Tableau1[[#This Row],[Nuit
SA/ DI]]="Non",1,""))</f>
        <v/>
      </c>
      <c r="AR625" s="76" t="str">
        <f>IF(Tableau1[[#This Row],[Nuit
DI/ LU]]="Oui",0,IF(Tableau1[[#This Row],[Nuit
DI/ LU]]="Non",1,""))</f>
        <v/>
      </c>
      <c r="AS625" s="76" t="str">
        <f>IF(Tableau1[[#This Row],[Type de réponse]]='Paramètre (masquer)'!$A$10,Tableau1[[#This Row],[FE]],"")</f>
        <v/>
      </c>
      <c r="AT625" s="76" t="str">
        <f>_xlfn.CONCAT(Tableau1[[#This Row],[LUN]:[DIM]])</f>
        <v/>
      </c>
      <c r="AU625" s="79"/>
      <c r="AV6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5" s="76" t="e">
        <f>Tableau1[[#This Row],[Nbre de nuits sur la période]]*Tableau1[[#This Row],[Nombre de train accédant / nuit *]]</f>
        <v>#VALUE!</v>
      </c>
      <c r="AY625" s="76" t="e">
        <f>Tableau1[[#This Row],[Uo voies - nuit]]*((59*400/1000)+5)</f>
        <v>#VALUE!</v>
      </c>
    </row>
    <row r="626" spans="1:51" ht="15.75">
      <c r="A626" s="51">
        <f t="shared" si="29"/>
        <v>613</v>
      </c>
      <c r="B626" s="85"/>
      <c r="C626" s="52" t="str">
        <f>IFERROR(VLOOKUP(Tableau1[[#This Row],[Site *
Un fichier Excel par DT]],Tableau7[[#All],[Nom de la gare]:[EIC]],5,FALSE),"")</f>
        <v/>
      </c>
      <c r="D626" s="77"/>
      <c r="E626" s="74"/>
      <c r="F626" s="74"/>
      <c r="G626" s="76"/>
      <c r="H626" s="72" t="str">
        <f>IF(Tableau1[[#This Row],[Régime d''utilisation (Quotidien ? Oui ou Non)]]="Oui","Oui","Non")</f>
        <v>Non</v>
      </c>
      <c r="I626" s="72" t="str">
        <f>IF(Tableau1[[#This Row],[Régime d''utilisation (Quotidien ? Oui ou Non)]]="Oui","Oui","Non")</f>
        <v>Non</v>
      </c>
      <c r="J626" s="72" t="str">
        <f>IF(Tableau1[[#This Row],[Régime d''utilisation (Quotidien ? Oui ou Non)]]="Oui","Oui","Non")</f>
        <v>Non</v>
      </c>
      <c r="K626" s="72" t="str">
        <f>IF(Tableau1[[#This Row],[Régime d''utilisation (Quotidien ? Oui ou Non)]]="Oui","Oui","Non")</f>
        <v>Non</v>
      </c>
      <c r="L626" s="72" t="str">
        <f>IF(Tableau1[[#This Row],[Régime d''utilisation (Quotidien ? Oui ou Non)]]="Oui","Oui","Non")</f>
        <v>Non</v>
      </c>
      <c r="M626" s="72" t="str">
        <f>IF(Tableau1[[#This Row],[Régime d''utilisation (Quotidien ? Oui ou Non)]]="Oui","Oui","Non")</f>
        <v>Non</v>
      </c>
      <c r="N626" s="72" t="str">
        <f>IF(Tableau1[[#This Row],[Régime d''utilisation (Quotidien ? Oui ou Non)]]="Oui","Oui","Non")</f>
        <v>Non</v>
      </c>
      <c r="O626" s="72" t="str">
        <f>IF(Tableau1[[#This Row],[Régime d''utilisation (Quotidien ? Oui ou Non)]]="Oui","Oui","Non")</f>
        <v>Non</v>
      </c>
      <c r="P626" s="76"/>
      <c r="Q626" s="76"/>
      <c r="R626" s="76"/>
      <c r="S626" s="52" t="str">
        <f t="shared" si="27"/>
        <v>Compris entre 00h00 et 5h00</v>
      </c>
      <c r="T626" s="76"/>
      <c r="U626" s="53" t="str">
        <f t="shared" si="28"/>
        <v>Voyageur</v>
      </c>
      <c r="V626" s="76"/>
      <c r="W626" s="76"/>
      <c r="X626" s="76"/>
      <c r="Y626" s="76"/>
      <c r="Z626" s="76"/>
      <c r="AA626" s="76"/>
      <c r="AB626" s="53">
        <f>400</f>
        <v>400</v>
      </c>
      <c r="AC626" s="78" t="str">
        <f>IF(Tableau1[[#This Row],[Type de réponse]]='Paramètre (masquer)'!$A$10,Tableau1[[#This Row],[Période de début *]],"")</f>
        <v/>
      </c>
      <c r="AD626" s="78" t="str">
        <f>IF(Tableau1[[#This Row],[Type de réponse]]='Paramètre (masquer)'!$A$10,Tableau1[[#This Row],[Période de fin *]],"")</f>
        <v/>
      </c>
      <c r="AE626" s="78" t="str">
        <f>IF(Tableau1[[#This Row],[Type de réponse]]='Paramètre (masquer)'!$A$10,Tableau1[[#This Row],[Nuit
LU/MA]],"")</f>
        <v/>
      </c>
      <c r="AF626" s="78" t="str">
        <f>IF(Tableau1[[#This Row],[Type de réponse]]='Paramètre (masquer)'!$A$10,Tableau1[[#This Row],[Nuit
MA/ME]],"")</f>
        <v/>
      </c>
      <c r="AG626" s="78" t="str">
        <f>IF(Tableau1[[#This Row],[Type de réponse]]='Paramètre (masquer)'!$A$10,Tableau1[[#This Row],[Nuit
ME/JE]],"")</f>
        <v/>
      </c>
      <c r="AH626" s="78" t="str">
        <f>IF(Tableau1[[#This Row],[Type de réponse]]='Paramètre (masquer)'!$A$10,Tableau1[[#This Row],[Nuit JE/VE]],"")</f>
        <v/>
      </c>
      <c r="AI626" s="78" t="str">
        <f>IF(Tableau1[[#This Row],[Type de réponse]]='Paramètre (masquer)'!$A$10,Tableau1[[#This Row],[Nuit
VE/SA]],"")</f>
        <v/>
      </c>
      <c r="AJ626" s="78" t="str">
        <f>IF(Tableau1[[#This Row],[Type de réponse]]='Paramètre (masquer)'!$A$10,Tableau1[[#This Row],[Nuit
SA/DI]],"")</f>
        <v/>
      </c>
      <c r="AK626" s="78" t="str">
        <f>IF(Tableau1[[#This Row],[Type de réponse]]='Paramètre (masquer)'!$A$10,Tableau1[[#This Row],[Nuit
DI/LU]],"")</f>
        <v/>
      </c>
      <c r="AL626" s="76" t="str">
        <f>IF(Tableau1[[#This Row],[Nuit
LU /MA]]="Oui",0,IF(Tableau1[[#This Row],[Nuit
LU /MA]]="Non",1,""))</f>
        <v/>
      </c>
      <c r="AM626" s="76" t="str">
        <f>IF(Tableau1[[#This Row],[Nuit
MA/ ME]]="Oui",0,IF(Tableau1[[#This Row],[Nuit
MA/ ME]]="Non",1,""))</f>
        <v/>
      </c>
      <c r="AN626" s="76" t="str">
        <f>IF(Tableau1[[#This Row],[Nuit
ME/ JE]]="Oui",0,IF(Tableau1[[#This Row],[Nuit
ME/ JE]]="Non",1,""))</f>
        <v/>
      </c>
      <c r="AO626" s="76" t="str">
        <f>IF(Tableau1[[#This Row],[Nuit JE/ VE]]="Oui",0,IF(Tableau1[[#This Row],[Nuit JE/ VE]]="Non",1,""))</f>
        <v/>
      </c>
      <c r="AP626" s="76" t="str">
        <f>IF(Tableau1[[#This Row],[Nuit
VE/ SA]]="Oui",0,IF(Tableau1[[#This Row],[Nuit
VE/ SA]]="Non",1,""))</f>
        <v/>
      </c>
      <c r="AQ626" s="76" t="str">
        <f>IF(Tableau1[[#This Row],[Nuit
SA/ DI]]="Oui",0,IF(Tableau1[[#This Row],[Nuit
SA/ DI]]="Non",1,""))</f>
        <v/>
      </c>
      <c r="AR626" s="76" t="str">
        <f>IF(Tableau1[[#This Row],[Nuit
DI/ LU]]="Oui",0,IF(Tableau1[[#This Row],[Nuit
DI/ LU]]="Non",1,""))</f>
        <v/>
      </c>
      <c r="AS626" s="76" t="str">
        <f>IF(Tableau1[[#This Row],[Type de réponse]]='Paramètre (masquer)'!$A$10,Tableau1[[#This Row],[FE]],"")</f>
        <v/>
      </c>
      <c r="AT626" s="76" t="str">
        <f>_xlfn.CONCAT(Tableau1[[#This Row],[LUN]:[DIM]])</f>
        <v/>
      </c>
      <c r="AU626" s="79"/>
      <c r="AV6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6" s="76" t="e">
        <f>Tableau1[[#This Row],[Nbre de nuits sur la période]]*Tableau1[[#This Row],[Nombre de train accédant / nuit *]]</f>
        <v>#VALUE!</v>
      </c>
      <c r="AY626" s="76" t="e">
        <f>Tableau1[[#This Row],[Uo voies - nuit]]*((59*400/1000)+5)</f>
        <v>#VALUE!</v>
      </c>
    </row>
    <row r="627" spans="1:51" ht="15.75">
      <c r="A627" s="51">
        <f t="shared" si="29"/>
        <v>614</v>
      </c>
      <c r="B627" s="85"/>
      <c r="C627" s="52" t="str">
        <f>IFERROR(VLOOKUP(Tableau1[[#This Row],[Site *
Un fichier Excel par DT]],Tableau7[[#All],[Nom de la gare]:[EIC]],5,FALSE),"")</f>
        <v/>
      </c>
      <c r="D627" s="77"/>
      <c r="E627" s="74"/>
      <c r="F627" s="74"/>
      <c r="G627" s="76"/>
      <c r="H627" s="72" t="str">
        <f>IF(Tableau1[[#This Row],[Régime d''utilisation (Quotidien ? Oui ou Non)]]="Oui","Oui","Non")</f>
        <v>Non</v>
      </c>
      <c r="I627" s="72" t="str">
        <f>IF(Tableau1[[#This Row],[Régime d''utilisation (Quotidien ? Oui ou Non)]]="Oui","Oui","Non")</f>
        <v>Non</v>
      </c>
      <c r="J627" s="72" t="str">
        <f>IF(Tableau1[[#This Row],[Régime d''utilisation (Quotidien ? Oui ou Non)]]="Oui","Oui","Non")</f>
        <v>Non</v>
      </c>
      <c r="K627" s="72" t="str">
        <f>IF(Tableau1[[#This Row],[Régime d''utilisation (Quotidien ? Oui ou Non)]]="Oui","Oui","Non")</f>
        <v>Non</v>
      </c>
      <c r="L627" s="72" t="str">
        <f>IF(Tableau1[[#This Row],[Régime d''utilisation (Quotidien ? Oui ou Non)]]="Oui","Oui","Non")</f>
        <v>Non</v>
      </c>
      <c r="M627" s="72" t="str">
        <f>IF(Tableau1[[#This Row],[Régime d''utilisation (Quotidien ? Oui ou Non)]]="Oui","Oui","Non")</f>
        <v>Non</v>
      </c>
      <c r="N627" s="72" t="str">
        <f>IF(Tableau1[[#This Row],[Régime d''utilisation (Quotidien ? Oui ou Non)]]="Oui","Oui","Non")</f>
        <v>Non</v>
      </c>
      <c r="O627" s="72" t="str">
        <f>IF(Tableau1[[#This Row],[Régime d''utilisation (Quotidien ? Oui ou Non)]]="Oui","Oui","Non")</f>
        <v>Non</v>
      </c>
      <c r="P627" s="76"/>
      <c r="Q627" s="76"/>
      <c r="R627" s="76"/>
      <c r="S627" s="52" t="str">
        <f t="shared" si="27"/>
        <v>Compris entre 00h00 et 5h00</v>
      </c>
      <c r="T627" s="76"/>
      <c r="U627" s="53" t="str">
        <f t="shared" si="28"/>
        <v>Voyageur</v>
      </c>
      <c r="V627" s="76"/>
      <c r="W627" s="76"/>
      <c r="X627" s="76"/>
      <c r="Y627" s="76"/>
      <c r="Z627" s="76"/>
      <c r="AA627" s="76"/>
      <c r="AB627" s="53">
        <f>400</f>
        <v>400</v>
      </c>
      <c r="AC627" s="78" t="str">
        <f>IF(Tableau1[[#This Row],[Type de réponse]]='Paramètre (masquer)'!$A$10,Tableau1[[#This Row],[Période de début *]],"")</f>
        <v/>
      </c>
      <c r="AD627" s="78" t="str">
        <f>IF(Tableau1[[#This Row],[Type de réponse]]='Paramètre (masquer)'!$A$10,Tableau1[[#This Row],[Période de fin *]],"")</f>
        <v/>
      </c>
      <c r="AE627" s="78" t="str">
        <f>IF(Tableau1[[#This Row],[Type de réponse]]='Paramètre (masquer)'!$A$10,Tableau1[[#This Row],[Nuit
LU/MA]],"")</f>
        <v/>
      </c>
      <c r="AF627" s="78" t="str">
        <f>IF(Tableau1[[#This Row],[Type de réponse]]='Paramètre (masquer)'!$A$10,Tableau1[[#This Row],[Nuit
MA/ME]],"")</f>
        <v/>
      </c>
      <c r="AG627" s="78" t="str">
        <f>IF(Tableau1[[#This Row],[Type de réponse]]='Paramètre (masquer)'!$A$10,Tableau1[[#This Row],[Nuit
ME/JE]],"")</f>
        <v/>
      </c>
      <c r="AH627" s="78" t="str">
        <f>IF(Tableau1[[#This Row],[Type de réponse]]='Paramètre (masquer)'!$A$10,Tableau1[[#This Row],[Nuit JE/VE]],"")</f>
        <v/>
      </c>
      <c r="AI627" s="78" t="str">
        <f>IF(Tableau1[[#This Row],[Type de réponse]]='Paramètre (masquer)'!$A$10,Tableau1[[#This Row],[Nuit
VE/SA]],"")</f>
        <v/>
      </c>
      <c r="AJ627" s="78" t="str">
        <f>IF(Tableau1[[#This Row],[Type de réponse]]='Paramètre (masquer)'!$A$10,Tableau1[[#This Row],[Nuit
SA/DI]],"")</f>
        <v/>
      </c>
      <c r="AK627" s="78" t="str">
        <f>IF(Tableau1[[#This Row],[Type de réponse]]='Paramètre (masquer)'!$A$10,Tableau1[[#This Row],[Nuit
DI/LU]],"")</f>
        <v/>
      </c>
      <c r="AL627" s="76" t="str">
        <f>IF(Tableau1[[#This Row],[Nuit
LU /MA]]="Oui",0,IF(Tableau1[[#This Row],[Nuit
LU /MA]]="Non",1,""))</f>
        <v/>
      </c>
      <c r="AM627" s="76" t="str">
        <f>IF(Tableau1[[#This Row],[Nuit
MA/ ME]]="Oui",0,IF(Tableau1[[#This Row],[Nuit
MA/ ME]]="Non",1,""))</f>
        <v/>
      </c>
      <c r="AN627" s="76" t="str">
        <f>IF(Tableau1[[#This Row],[Nuit
ME/ JE]]="Oui",0,IF(Tableau1[[#This Row],[Nuit
ME/ JE]]="Non",1,""))</f>
        <v/>
      </c>
      <c r="AO627" s="76" t="str">
        <f>IF(Tableau1[[#This Row],[Nuit JE/ VE]]="Oui",0,IF(Tableau1[[#This Row],[Nuit JE/ VE]]="Non",1,""))</f>
        <v/>
      </c>
      <c r="AP627" s="76" t="str">
        <f>IF(Tableau1[[#This Row],[Nuit
VE/ SA]]="Oui",0,IF(Tableau1[[#This Row],[Nuit
VE/ SA]]="Non",1,""))</f>
        <v/>
      </c>
      <c r="AQ627" s="76" t="str">
        <f>IF(Tableau1[[#This Row],[Nuit
SA/ DI]]="Oui",0,IF(Tableau1[[#This Row],[Nuit
SA/ DI]]="Non",1,""))</f>
        <v/>
      </c>
      <c r="AR627" s="76" t="str">
        <f>IF(Tableau1[[#This Row],[Nuit
DI/ LU]]="Oui",0,IF(Tableau1[[#This Row],[Nuit
DI/ LU]]="Non",1,""))</f>
        <v/>
      </c>
      <c r="AS627" s="76" t="str">
        <f>IF(Tableau1[[#This Row],[Type de réponse]]='Paramètre (masquer)'!$A$10,Tableau1[[#This Row],[FE]],"")</f>
        <v/>
      </c>
      <c r="AT627" s="76" t="str">
        <f>_xlfn.CONCAT(Tableau1[[#This Row],[LUN]:[DIM]])</f>
        <v/>
      </c>
      <c r="AU627" s="79"/>
      <c r="AV6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7" s="76" t="e">
        <f>Tableau1[[#This Row],[Nbre de nuits sur la période]]*Tableau1[[#This Row],[Nombre de train accédant / nuit *]]</f>
        <v>#VALUE!</v>
      </c>
      <c r="AY627" s="76" t="e">
        <f>Tableau1[[#This Row],[Uo voies - nuit]]*((59*400/1000)+5)</f>
        <v>#VALUE!</v>
      </c>
    </row>
    <row r="628" spans="1:51" ht="15.75">
      <c r="A628" s="51">
        <f t="shared" si="29"/>
        <v>615</v>
      </c>
      <c r="B628" s="85"/>
      <c r="C628" s="52" t="str">
        <f>IFERROR(VLOOKUP(Tableau1[[#This Row],[Site *
Un fichier Excel par DT]],Tableau7[[#All],[Nom de la gare]:[EIC]],5,FALSE),"")</f>
        <v/>
      </c>
      <c r="D628" s="77"/>
      <c r="E628" s="74"/>
      <c r="F628" s="74"/>
      <c r="G628" s="76"/>
      <c r="H628" s="72" t="str">
        <f>IF(Tableau1[[#This Row],[Régime d''utilisation (Quotidien ? Oui ou Non)]]="Oui","Oui","Non")</f>
        <v>Non</v>
      </c>
      <c r="I628" s="72" t="str">
        <f>IF(Tableau1[[#This Row],[Régime d''utilisation (Quotidien ? Oui ou Non)]]="Oui","Oui","Non")</f>
        <v>Non</v>
      </c>
      <c r="J628" s="72" t="str">
        <f>IF(Tableau1[[#This Row],[Régime d''utilisation (Quotidien ? Oui ou Non)]]="Oui","Oui","Non")</f>
        <v>Non</v>
      </c>
      <c r="K628" s="72" t="str">
        <f>IF(Tableau1[[#This Row],[Régime d''utilisation (Quotidien ? Oui ou Non)]]="Oui","Oui","Non")</f>
        <v>Non</v>
      </c>
      <c r="L628" s="72" t="str">
        <f>IF(Tableau1[[#This Row],[Régime d''utilisation (Quotidien ? Oui ou Non)]]="Oui","Oui","Non")</f>
        <v>Non</v>
      </c>
      <c r="M628" s="72" t="str">
        <f>IF(Tableau1[[#This Row],[Régime d''utilisation (Quotidien ? Oui ou Non)]]="Oui","Oui","Non")</f>
        <v>Non</v>
      </c>
      <c r="N628" s="72" t="str">
        <f>IF(Tableau1[[#This Row],[Régime d''utilisation (Quotidien ? Oui ou Non)]]="Oui","Oui","Non")</f>
        <v>Non</v>
      </c>
      <c r="O628" s="72" t="str">
        <f>IF(Tableau1[[#This Row],[Régime d''utilisation (Quotidien ? Oui ou Non)]]="Oui","Oui","Non")</f>
        <v>Non</v>
      </c>
      <c r="P628" s="76"/>
      <c r="Q628" s="76"/>
      <c r="R628" s="76"/>
      <c r="S628" s="52" t="str">
        <f t="shared" si="27"/>
        <v>Compris entre 00h00 et 5h00</v>
      </c>
      <c r="T628" s="76"/>
      <c r="U628" s="53" t="str">
        <f t="shared" si="28"/>
        <v>Voyageur</v>
      </c>
      <c r="V628" s="76"/>
      <c r="W628" s="76"/>
      <c r="X628" s="76"/>
      <c r="Y628" s="76"/>
      <c r="Z628" s="76"/>
      <c r="AA628" s="76"/>
      <c r="AB628" s="53">
        <f>400</f>
        <v>400</v>
      </c>
      <c r="AC628" s="78" t="str">
        <f>IF(Tableau1[[#This Row],[Type de réponse]]='Paramètre (masquer)'!$A$10,Tableau1[[#This Row],[Période de début *]],"")</f>
        <v/>
      </c>
      <c r="AD628" s="78" t="str">
        <f>IF(Tableau1[[#This Row],[Type de réponse]]='Paramètre (masquer)'!$A$10,Tableau1[[#This Row],[Période de fin *]],"")</f>
        <v/>
      </c>
      <c r="AE628" s="78" t="str">
        <f>IF(Tableau1[[#This Row],[Type de réponse]]='Paramètre (masquer)'!$A$10,Tableau1[[#This Row],[Nuit
LU/MA]],"")</f>
        <v/>
      </c>
      <c r="AF628" s="78" t="str">
        <f>IF(Tableau1[[#This Row],[Type de réponse]]='Paramètre (masquer)'!$A$10,Tableau1[[#This Row],[Nuit
MA/ME]],"")</f>
        <v/>
      </c>
      <c r="AG628" s="78" t="str">
        <f>IF(Tableau1[[#This Row],[Type de réponse]]='Paramètre (masquer)'!$A$10,Tableau1[[#This Row],[Nuit
ME/JE]],"")</f>
        <v/>
      </c>
      <c r="AH628" s="78" t="str">
        <f>IF(Tableau1[[#This Row],[Type de réponse]]='Paramètre (masquer)'!$A$10,Tableau1[[#This Row],[Nuit JE/VE]],"")</f>
        <v/>
      </c>
      <c r="AI628" s="78" t="str">
        <f>IF(Tableau1[[#This Row],[Type de réponse]]='Paramètre (masquer)'!$A$10,Tableau1[[#This Row],[Nuit
VE/SA]],"")</f>
        <v/>
      </c>
      <c r="AJ628" s="78" t="str">
        <f>IF(Tableau1[[#This Row],[Type de réponse]]='Paramètre (masquer)'!$A$10,Tableau1[[#This Row],[Nuit
SA/DI]],"")</f>
        <v/>
      </c>
      <c r="AK628" s="78" t="str">
        <f>IF(Tableau1[[#This Row],[Type de réponse]]='Paramètre (masquer)'!$A$10,Tableau1[[#This Row],[Nuit
DI/LU]],"")</f>
        <v/>
      </c>
      <c r="AL628" s="76" t="str">
        <f>IF(Tableau1[[#This Row],[Nuit
LU /MA]]="Oui",0,IF(Tableau1[[#This Row],[Nuit
LU /MA]]="Non",1,""))</f>
        <v/>
      </c>
      <c r="AM628" s="76" t="str">
        <f>IF(Tableau1[[#This Row],[Nuit
MA/ ME]]="Oui",0,IF(Tableau1[[#This Row],[Nuit
MA/ ME]]="Non",1,""))</f>
        <v/>
      </c>
      <c r="AN628" s="76" t="str">
        <f>IF(Tableau1[[#This Row],[Nuit
ME/ JE]]="Oui",0,IF(Tableau1[[#This Row],[Nuit
ME/ JE]]="Non",1,""))</f>
        <v/>
      </c>
      <c r="AO628" s="76" t="str">
        <f>IF(Tableau1[[#This Row],[Nuit JE/ VE]]="Oui",0,IF(Tableau1[[#This Row],[Nuit JE/ VE]]="Non",1,""))</f>
        <v/>
      </c>
      <c r="AP628" s="76" t="str">
        <f>IF(Tableau1[[#This Row],[Nuit
VE/ SA]]="Oui",0,IF(Tableau1[[#This Row],[Nuit
VE/ SA]]="Non",1,""))</f>
        <v/>
      </c>
      <c r="AQ628" s="76" t="str">
        <f>IF(Tableau1[[#This Row],[Nuit
SA/ DI]]="Oui",0,IF(Tableau1[[#This Row],[Nuit
SA/ DI]]="Non",1,""))</f>
        <v/>
      </c>
      <c r="AR628" s="76" t="str">
        <f>IF(Tableau1[[#This Row],[Nuit
DI/ LU]]="Oui",0,IF(Tableau1[[#This Row],[Nuit
DI/ LU]]="Non",1,""))</f>
        <v/>
      </c>
      <c r="AS628" s="76" t="str">
        <f>IF(Tableau1[[#This Row],[Type de réponse]]='Paramètre (masquer)'!$A$10,Tableau1[[#This Row],[FE]],"")</f>
        <v/>
      </c>
      <c r="AT628" s="76" t="str">
        <f>_xlfn.CONCAT(Tableau1[[#This Row],[LUN]:[DIM]])</f>
        <v/>
      </c>
      <c r="AU628" s="79"/>
      <c r="AV6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8" s="76" t="e">
        <f>Tableau1[[#This Row],[Nbre de nuits sur la période]]*Tableau1[[#This Row],[Nombre de train accédant / nuit *]]</f>
        <v>#VALUE!</v>
      </c>
      <c r="AY628" s="76" t="e">
        <f>Tableau1[[#This Row],[Uo voies - nuit]]*((59*400/1000)+5)</f>
        <v>#VALUE!</v>
      </c>
    </row>
    <row r="629" spans="1:51" ht="15.75">
      <c r="A629" s="51">
        <f t="shared" si="29"/>
        <v>616</v>
      </c>
      <c r="B629" s="85"/>
      <c r="C629" s="52" t="str">
        <f>IFERROR(VLOOKUP(Tableau1[[#This Row],[Site *
Un fichier Excel par DT]],Tableau7[[#All],[Nom de la gare]:[EIC]],5,FALSE),"")</f>
        <v/>
      </c>
      <c r="D629" s="77"/>
      <c r="E629" s="74"/>
      <c r="F629" s="74"/>
      <c r="G629" s="76"/>
      <c r="H629" s="72" t="str">
        <f>IF(Tableau1[[#This Row],[Régime d''utilisation (Quotidien ? Oui ou Non)]]="Oui","Oui","Non")</f>
        <v>Non</v>
      </c>
      <c r="I629" s="72" t="str">
        <f>IF(Tableau1[[#This Row],[Régime d''utilisation (Quotidien ? Oui ou Non)]]="Oui","Oui","Non")</f>
        <v>Non</v>
      </c>
      <c r="J629" s="72" t="str">
        <f>IF(Tableau1[[#This Row],[Régime d''utilisation (Quotidien ? Oui ou Non)]]="Oui","Oui","Non")</f>
        <v>Non</v>
      </c>
      <c r="K629" s="72" t="str">
        <f>IF(Tableau1[[#This Row],[Régime d''utilisation (Quotidien ? Oui ou Non)]]="Oui","Oui","Non")</f>
        <v>Non</v>
      </c>
      <c r="L629" s="72" t="str">
        <f>IF(Tableau1[[#This Row],[Régime d''utilisation (Quotidien ? Oui ou Non)]]="Oui","Oui","Non")</f>
        <v>Non</v>
      </c>
      <c r="M629" s="72" t="str">
        <f>IF(Tableau1[[#This Row],[Régime d''utilisation (Quotidien ? Oui ou Non)]]="Oui","Oui","Non")</f>
        <v>Non</v>
      </c>
      <c r="N629" s="72" t="str">
        <f>IF(Tableau1[[#This Row],[Régime d''utilisation (Quotidien ? Oui ou Non)]]="Oui","Oui","Non")</f>
        <v>Non</v>
      </c>
      <c r="O629" s="72" t="str">
        <f>IF(Tableau1[[#This Row],[Régime d''utilisation (Quotidien ? Oui ou Non)]]="Oui","Oui","Non")</f>
        <v>Non</v>
      </c>
      <c r="P629" s="76"/>
      <c r="Q629" s="76"/>
      <c r="R629" s="76"/>
      <c r="S629" s="52" t="str">
        <f t="shared" si="27"/>
        <v>Compris entre 00h00 et 5h00</v>
      </c>
      <c r="T629" s="76"/>
      <c r="U629" s="53" t="str">
        <f t="shared" si="28"/>
        <v>Voyageur</v>
      </c>
      <c r="V629" s="76"/>
      <c r="W629" s="76"/>
      <c r="X629" s="76"/>
      <c r="Y629" s="76"/>
      <c r="Z629" s="76"/>
      <c r="AA629" s="76"/>
      <c r="AB629" s="53">
        <f>400</f>
        <v>400</v>
      </c>
      <c r="AC629" s="78" t="str">
        <f>IF(Tableau1[[#This Row],[Type de réponse]]='Paramètre (masquer)'!$A$10,Tableau1[[#This Row],[Période de début *]],"")</f>
        <v/>
      </c>
      <c r="AD629" s="78" t="str">
        <f>IF(Tableau1[[#This Row],[Type de réponse]]='Paramètre (masquer)'!$A$10,Tableau1[[#This Row],[Période de fin *]],"")</f>
        <v/>
      </c>
      <c r="AE629" s="78" t="str">
        <f>IF(Tableau1[[#This Row],[Type de réponse]]='Paramètre (masquer)'!$A$10,Tableau1[[#This Row],[Nuit
LU/MA]],"")</f>
        <v/>
      </c>
      <c r="AF629" s="78" t="str">
        <f>IF(Tableau1[[#This Row],[Type de réponse]]='Paramètre (masquer)'!$A$10,Tableau1[[#This Row],[Nuit
MA/ME]],"")</f>
        <v/>
      </c>
      <c r="AG629" s="78" t="str">
        <f>IF(Tableau1[[#This Row],[Type de réponse]]='Paramètre (masquer)'!$A$10,Tableau1[[#This Row],[Nuit
ME/JE]],"")</f>
        <v/>
      </c>
      <c r="AH629" s="78" t="str">
        <f>IF(Tableau1[[#This Row],[Type de réponse]]='Paramètre (masquer)'!$A$10,Tableau1[[#This Row],[Nuit JE/VE]],"")</f>
        <v/>
      </c>
      <c r="AI629" s="78" t="str">
        <f>IF(Tableau1[[#This Row],[Type de réponse]]='Paramètre (masquer)'!$A$10,Tableau1[[#This Row],[Nuit
VE/SA]],"")</f>
        <v/>
      </c>
      <c r="AJ629" s="78" t="str">
        <f>IF(Tableau1[[#This Row],[Type de réponse]]='Paramètre (masquer)'!$A$10,Tableau1[[#This Row],[Nuit
SA/DI]],"")</f>
        <v/>
      </c>
      <c r="AK629" s="78" t="str">
        <f>IF(Tableau1[[#This Row],[Type de réponse]]='Paramètre (masquer)'!$A$10,Tableau1[[#This Row],[Nuit
DI/LU]],"")</f>
        <v/>
      </c>
      <c r="AL629" s="76" t="str">
        <f>IF(Tableau1[[#This Row],[Nuit
LU /MA]]="Oui",0,IF(Tableau1[[#This Row],[Nuit
LU /MA]]="Non",1,""))</f>
        <v/>
      </c>
      <c r="AM629" s="76" t="str">
        <f>IF(Tableau1[[#This Row],[Nuit
MA/ ME]]="Oui",0,IF(Tableau1[[#This Row],[Nuit
MA/ ME]]="Non",1,""))</f>
        <v/>
      </c>
      <c r="AN629" s="76" t="str">
        <f>IF(Tableau1[[#This Row],[Nuit
ME/ JE]]="Oui",0,IF(Tableau1[[#This Row],[Nuit
ME/ JE]]="Non",1,""))</f>
        <v/>
      </c>
      <c r="AO629" s="76" t="str">
        <f>IF(Tableau1[[#This Row],[Nuit JE/ VE]]="Oui",0,IF(Tableau1[[#This Row],[Nuit JE/ VE]]="Non",1,""))</f>
        <v/>
      </c>
      <c r="AP629" s="76" t="str">
        <f>IF(Tableau1[[#This Row],[Nuit
VE/ SA]]="Oui",0,IF(Tableau1[[#This Row],[Nuit
VE/ SA]]="Non",1,""))</f>
        <v/>
      </c>
      <c r="AQ629" s="76" t="str">
        <f>IF(Tableau1[[#This Row],[Nuit
SA/ DI]]="Oui",0,IF(Tableau1[[#This Row],[Nuit
SA/ DI]]="Non",1,""))</f>
        <v/>
      </c>
      <c r="AR629" s="76" t="str">
        <f>IF(Tableau1[[#This Row],[Nuit
DI/ LU]]="Oui",0,IF(Tableau1[[#This Row],[Nuit
DI/ LU]]="Non",1,""))</f>
        <v/>
      </c>
      <c r="AS629" s="76" t="str">
        <f>IF(Tableau1[[#This Row],[Type de réponse]]='Paramètre (masquer)'!$A$10,Tableau1[[#This Row],[FE]],"")</f>
        <v/>
      </c>
      <c r="AT629" s="76" t="str">
        <f>_xlfn.CONCAT(Tableau1[[#This Row],[LUN]:[DIM]])</f>
        <v/>
      </c>
      <c r="AU629" s="79"/>
      <c r="AV6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9" s="76" t="e">
        <f>Tableau1[[#This Row],[Nbre de nuits sur la période]]*Tableau1[[#This Row],[Nombre de train accédant / nuit *]]</f>
        <v>#VALUE!</v>
      </c>
      <c r="AY629" s="76" t="e">
        <f>Tableau1[[#This Row],[Uo voies - nuit]]*((59*400/1000)+5)</f>
        <v>#VALUE!</v>
      </c>
    </row>
    <row r="630" spans="1:51" ht="15.75">
      <c r="A630" s="51">
        <f t="shared" si="29"/>
        <v>617</v>
      </c>
      <c r="B630" s="85"/>
      <c r="C630" s="52" t="str">
        <f>IFERROR(VLOOKUP(Tableau1[[#This Row],[Site *
Un fichier Excel par DT]],Tableau7[[#All],[Nom de la gare]:[EIC]],5,FALSE),"")</f>
        <v/>
      </c>
      <c r="D630" s="77"/>
      <c r="E630" s="74"/>
      <c r="F630" s="74"/>
      <c r="G630" s="76"/>
      <c r="H630" s="72" t="str">
        <f>IF(Tableau1[[#This Row],[Régime d''utilisation (Quotidien ? Oui ou Non)]]="Oui","Oui","Non")</f>
        <v>Non</v>
      </c>
      <c r="I630" s="72" t="str">
        <f>IF(Tableau1[[#This Row],[Régime d''utilisation (Quotidien ? Oui ou Non)]]="Oui","Oui","Non")</f>
        <v>Non</v>
      </c>
      <c r="J630" s="72" t="str">
        <f>IF(Tableau1[[#This Row],[Régime d''utilisation (Quotidien ? Oui ou Non)]]="Oui","Oui","Non")</f>
        <v>Non</v>
      </c>
      <c r="K630" s="72" t="str">
        <f>IF(Tableau1[[#This Row],[Régime d''utilisation (Quotidien ? Oui ou Non)]]="Oui","Oui","Non")</f>
        <v>Non</v>
      </c>
      <c r="L630" s="72" t="str">
        <f>IF(Tableau1[[#This Row],[Régime d''utilisation (Quotidien ? Oui ou Non)]]="Oui","Oui","Non")</f>
        <v>Non</v>
      </c>
      <c r="M630" s="72" t="str">
        <f>IF(Tableau1[[#This Row],[Régime d''utilisation (Quotidien ? Oui ou Non)]]="Oui","Oui","Non")</f>
        <v>Non</v>
      </c>
      <c r="N630" s="72" t="str">
        <f>IF(Tableau1[[#This Row],[Régime d''utilisation (Quotidien ? Oui ou Non)]]="Oui","Oui","Non")</f>
        <v>Non</v>
      </c>
      <c r="O630" s="72" t="str">
        <f>IF(Tableau1[[#This Row],[Régime d''utilisation (Quotidien ? Oui ou Non)]]="Oui","Oui","Non")</f>
        <v>Non</v>
      </c>
      <c r="P630" s="76"/>
      <c r="Q630" s="76"/>
      <c r="R630" s="76"/>
      <c r="S630" s="52" t="str">
        <f t="shared" si="27"/>
        <v>Compris entre 00h00 et 5h00</v>
      </c>
      <c r="T630" s="76"/>
      <c r="U630" s="53" t="str">
        <f t="shared" si="28"/>
        <v>Voyageur</v>
      </c>
      <c r="V630" s="76"/>
      <c r="W630" s="76"/>
      <c r="X630" s="76"/>
      <c r="Y630" s="76"/>
      <c r="Z630" s="76"/>
      <c r="AA630" s="76"/>
      <c r="AB630" s="53">
        <f>400</f>
        <v>400</v>
      </c>
      <c r="AC630" s="78" t="str">
        <f>IF(Tableau1[[#This Row],[Type de réponse]]='Paramètre (masquer)'!$A$10,Tableau1[[#This Row],[Période de début *]],"")</f>
        <v/>
      </c>
      <c r="AD630" s="78" t="str">
        <f>IF(Tableau1[[#This Row],[Type de réponse]]='Paramètre (masquer)'!$A$10,Tableau1[[#This Row],[Période de fin *]],"")</f>
        <v/>
      </c>
      <c r="AE630" s="78" t="str">
        <f>IF(Tableau1[[#This Row],[Type de réponse]]='Paramètre (masquer)'!$A$10,Tableau1[[#This Row],[Nuit
LU/MA]],"")</f>
        <v/>
      </c>
      <c r="AF630" s="78" t="str">
        <f>IF(Tableau1[[#This Row],[Type de réponse]]='Paramètre (masquer)'!$A$10,Tableau1[[#This Row],[Nuit
MA/ME]],"")</f>
        <v/>
      </c>
      <c r="AG630" s="78" t="str">
        <f>IF(Tableau1[[#This Row],[Type de réponse]]='Paramètre (masquer)'!$A$10,Tableau1[[#This Row],[Nuit
ME/JE]],"")</f>
        <v/>
      </c>
      <c r="AH630" s="78" t="str">
        <f>IF(Tableau1[[#This Row],[Type de réponse]]='Paramètre (masquer)'!$A$10,Tableau1[[#This Row],[Nuit JE/VE]],"")</f>
        <v/>
      </c>
      <c r="AI630" s="78" t="str">
        <f>IF(Tableau1[[#This Row],[Type de réponse]]='Paramètre (masquer)'!$A$10,Tableau1[[#This Row],[Nuit
VE/SA]],"")</f>
        <v/>
      </c>
      <c r="AJ630" s="78" t="str">
        <f>IF(Tableau1[[#This Row],[Type de réponse]]='Paramètre (masquer)'!$A$10,Tableau1[[#This Row],[Nuit
SA/DI]],"")</f>
        <v/>
      </c>
      <c r="AK630" s="78" t="str">
        <f>IF(Tableau1[[#This Row],[Type de réponse]]='Paramètre (masquer)'!$A$10,Tableau1[[#This Row],[Nuit
DI/LU]],"")</f>
        <v/>
      </c>
      <c r="AL630" s="76" t="str">
        <f>IF(Tableau1[[#This Row],[Nuit
LU /MA]]="Oui",0,IF(Tableau1[[#This Row],[Nuit
LU /MA]]="Non",1,""))</f>
        <v/>
      </c>
      <c r="AM630" s="76" t="str">
        <f>IF(Tableau1[[#This Row],[Nuit
MA/ ME]]="Oui",0,IF(Tableau1[[#This Row],[Nuit
MA/ ME]]="Non",1,""))</f>
        <v/>
      </c>
      <c r="AN630" s="76" t="str">
        <f>IF(Tableau1[[#This Row],[Nuit
ME/ JE]]="Oui",0,IF(Tableau1[[#This Row],[Nuit
ME/ JE]]="Non",1,""))</f>
        <v/>
      </c>
      <c r="AO630" s="76" t="str">
        <f>IF(Tableau1[[#This Row],[Nuit JE/ VE]]="Oui",0,IF(Tableau1[[#This Row],[Nuit JE/ VE]]="Non",1,""))</f>
        <v/>
      </c>
      <c r="AP630" s="76" t="str">
        <f>IF(Tableau1[[#This Row],[Nuit
VE/ SA]]="Oui",0,IF(Tableau1[[#This Row],[Nuit
VE/ SA]]="Non",1,""))</f>
        <v/>
      </c>
      <c r="AQ630" s="76" t="str">
        <f>IF(Tableau1[[#This Row],[Nuit
SA/ DI]]="Oui",0,IF(Tableau1[[#This Row],[Nuit
SA/ DI]]="Non",1,""))</f>
        <v/>
      </c>
      <c r="AR630" s="76" t="str">
        <f>IF(Tableau1[[#This Row],[Nuit
DI/ LU]]="Oui",0,IF(Tableau1[[#This Row],[Nuit
DI/ LU]]="Non",1,""))</f>
        <v/>
      </c>
      <c r="AS630" s="76" t="str">
        <f>IF(Tableau1[[#This Row],[Type de réponse]]='Paramètre (masquer)'!$A$10,Tableau1[[#This Row],[FE]],"")</f>
        <v/>
      </c>
      <c r="AT630" s="76" t="str">
        <f>_xlfn.CONCAT(Tableau1[[#This Row],[LUN]:[DIM]])</f>
        <v/>
      </c>
      <c r="AU630" s="79"/>
      <c r="AV6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0" s="76" t="e">
        <f>Tableau1[[#This Row],[Nbre de nuits sur la période]]*Tableau1[[#This Row],[Nombre de train accédant / nuit *]]</f>
        <v>#VALUE!</v>
      </c>
      <c r="AY630" s="76" t="e">
        <f>Tableau1[[#This Row],[Uo voies - nuit]]*((59*400/1000)+5)</f>
        <v>#VALUE!</v>
      </c>
    </row>
    <row r="631" spans="1:51" ht="15.75">
      <c r="A631" s="51">
        <f t="shared" si="29"/>
        <v>618</v>
      </c>
      <c r="B631" s="85"/>
      <c r="C631" s="52" t="str">
        <f>IFERROR(VLOOKUP(Tableau1[[#This Row],[Site *
Un fichier Excel par DT]],Tableau7[[#All],[Nom de la gare]:[EIC]],5,FALSE),"")</f>
        <v/>
      </c>
      <c r="D631" s="77"/>
      <c r="E631" s="74"/>
      <c r="F631" s="74"/>
      <c r="G631" s="76"/>
      <c r="H631" s="72" t="str">
        <f>IF(Tableau1[[#This Row],[Régime d''utilisation (Quotidien ? Oui ou Non)]]="Oui","Oui","Non")</f>
        <v>Non</v>
      </c>
      <c r="I631" s="72" t="str">
        <f>IF(Tableau1[[#This Row],[Régime d''utilisation (Quotidien ? Oui ou Non)]]="Oui","Oui","Non")</f>
        <v>Non</v>
      </c>
      <c r="J631" s="72" t="str">
        <f>IF(Tableau1[[#This Row],[Régime d''utilisation (Quotidien ? Oui ou Non)]]="Oui","Oui","Non")</f>
        <v>Non</v>
      </c>
      <c r="K631" s="72" t="str">
        <f>IF(Tableau1[[#This Row],[Régime d''utilisation (Quotidien ? Oui ou Non)]]="Oui","Oui","Non")</f>
        <v>Non</v>
      </c>
      <c r="L631" s="72" t="str">
        <f>IF(Tableau1[[#This Row],[Régime d''utilisation (Quotidien ? Oui ou Non)]]="Oui","Oui","Non")</f>
        <v>Non</v>
      </c>
      <c r="M631" s="72" t="str">
        <f>IF(Tableau1[[#This Row],[Régime d''utilisation (Quotidien ? Oui ou Non)]]="Oui","Oui","Non")</f>
        <v>Non</v>
      </c>
      <c r="N631" s="72" t="str">
        <f>IF(Tableau1[[#This Row],[Régime d''utilisation (Quotidien ? Oui ou Non)]]="Oui","Oui","Non")</f>
        <v>Non</v>
      </c>
      <c r="O631" s="72" t="str">
        <f>IF(Tableau1[[#This Row],[Régime d''utilisation (Quotidien ? Oui ou Non)]]="Oui","Oui","Non")</f>
        <v>Non</v>
      </c>
      <c r="P631" s="76"/>
      <c r="Q631" s="76"/>
      <c r="R631" s="76"/>
      <c r="S631" s="52" t="str">
        <f t="shared" si="27"/>
        <v>Compris entre 00h00 et 5h00</v>
      </c>
      <c r="T631" s="76"/>
      <c r="U631" s="53" t="str">
        <f t="shared" si="28"/>
        <v>Voyageur</v>
      </c>
      <c r="V631" s="76"/>
      <c r="W631" s="76"/>
      <c r="X631" s="76"/>
      <c r="Y631" s="76"/>
      <c r="Z631" s="76"/>
      <c r="AA631" s="76"/>
      <c r="AB631" s="53">
        <f>400</f>
        <v>400</v>
      </c>
      <c r="AC631" s="78" t="str">
        <f>IF(Tableau1[[#This Row],[Type de réponse]]='Paramètre (masquer)'!$A$10,Tableau1[[#This Row],[Période de début *]],"")</f>
        <v/>
      </c>
      <c r="AD631" s="78" t="str">
        <f>IF(Tableau1[[#This Row],[Type de réponse]]='Paramètre (masquer)'!$A$10,Tableau1[[#This Row],[Période de fin *]],"")</f>
        <v/>
      </c>
      <c r="AE631" s="78" t="str">
        <f>IF(Tableau1[[#This Row],[Type de réponse]]='Paramètre (masquer)'!$A$10,Tableau1[[#This Row],[Nuit
LU/MA]],"")</f>
        <v/>
      </c>
      <c r="AF631" s="78" t="str">
        <f>IF(Tableau1[[#This Row],[Type de réponse]]='Paramètre (masquer)'!$A$10,Tableau1[[#This Row],[Nuit
MA/ME]],"")</f>
        <v/>
      </c>
      <c r="AG631" s="78" t="str">
        <f>IF(Tableau1[[#This Row],[Type de réponse]]='Paramètre (masquer)'!$A$10,Tableau1[[#This Row],[Nuit
ME/JE]],"")</f>
        <v/>
      </c>
      <c r="AH631" s="78" t="str">
        <f>IF(Tableau1[[#This Row],[Type de réponse]]='Paramètre (masquer)'!$A$10,Tableau1[[#This Row],[Nuit JE/VE]],"")</f>
        <v/>
      </c>
      <c r="AI631" s="78" t="str">
        <f>IF(Tableau1[[#This Row],[Type de réponse]]='Paramètre (masquer)'!$A$10,Tableau1[[#This Row],[Nuit
VE/SA]],"")</f>
        <v/>
      </c>
      <c r="AJ631" s="78" t="str">
        <f>IF(Tableau1[[#This Row],[Type de réponse]]='Paramètre (masquer)'!$A$10,Tableau1[[#This Row],[Nuit
SA/DI]],"")</f>
        <v/>
      </c>
      <c r="AK631" s="78" t="str">
        <f>IF(Tableau1[[#This Row],[Type de réponse]]='Paramètre (masquer)'!$A$10,Tableau1[[#This Row],[Nuit
DI/LU]],"")</f>
        <v/>
      </c>
      <c r="AL631" s="76" t="str">
        <f>IF(Tableau1[[#This Row],[Nuit
LU /MA]]="Oui",0,IF(Tableau1[[#This Row],[Nuit
LU /MA]]="Non",1,""))</f>
        <v/>
      </c>
      <c r="AM631" s="76" t="str">
        <f>IF(Tableau1[[#This Row],[Nuit
MA/ ME]]="Oui",0,IF(Tableau1[[#This Row],[Nuit
MA/ ME]]="Non",1,""))</f>
        <v/>
      </c>
      <c r="AN631" s="76" t="str">
        <f>IF(Tableau1[[#This Row],[Nuit
ME/ JE]]="Oui",0,IF(Tableau1[[#This Row],[Nuit
ME/ JE]]="Non",1,""))</f>
        <v/>
      </c>
      <c r="AO631" s="76" t="str">
        <f>IF(Tableau1[[#This Row],[Nuit JE/ VE]]="Oui",0,IF(Tableau1[[#This Row],[Nuit JE/ VE]]="Non",1,""))</f>
        <v/>
      </c>
      <c r="AP631" s="76" t="str">
        <f>IF(Tableau1[[#This Row],[Nuit
VE/ SA]]="Oui",0,IF(Tableau1[[#This Row],[Nuit
VE/ SA]]="Non",1,""))</f>
        <v/>
      </c>
      <c r="AQ631" s="76" t="str">
        <f>IF(Tableau1[[#This Row],[Nuit
SA/ DI]]="Oui",0,IF(Tableau1[[#This Row],[Nuit
SA/ DI]]="Non",1,""))</f>
        <v/>
      </c>
      <c r="AR631" s="76" t="str">
        <f>IF(Tableau1[[#This Row],[Nuit
DI/ LU]]="Oui",0,IF(Tableau1[[#This Row],[Nuit
DI/ LU]]="Non",1,""))</f>
        <v/>
      </c>
      <c r="AS631" s="76" t="str">
        <f>IF(Tableau1[[#This Row],[Type de réponse]]='Paramètre (masquer)'!$A$10,Tableau1[[#This Row],[FE]],"")</f>
        <v/>
      </c>
      <c r="AT631" s="76" t="str">
        <f>_xlfn.CONCAT(Tableau1[[#This Row],[LUN]:[DIM]])</f>
        <v/>
      </c>
      <c r="AU631" s="79"/>
      <c r="AV6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1" s="76" t="e">
        <f>Tableau1[[#This Row],[Nbre de nuits sur la période]]*Tableau1[[#This Row],[Nombre de train accédant / nuit *]]</f>
        <v>#VALUE!</v>
      </c>
      <c r="AY631" s="76" t="e">
        <f>Tableau1[[#This Row],[Uo voies - nuit]]*((59*400/1000)+5)</f>
        <v>#VALUE!</v>
      </c>
    </row>
    <row r="632" spans="1:51" ht="15.75">
      <c r="A632" s="51">
        <f t="shared" si="29"/>
        <v>619</v>
      </c>
      <c r="B632" s="85"/>
      <c r="C632" s="52" t="str">
        <f>IFERROR(VLOOKUP(Tableau1[[#This Row],[Site *
Un fichier Excel par DT]],Tableau7[[#All],[Nom de la gare]:[EIC]],5,FALSE),"")</f>
        <v/>
      </c>
      <c r="D632" s="77"/>
      <c r="E632" s="74"/>
      <c r="F632" s="74"/>
      <c r="G632" s="76"/>
      <c r="H632" s="72" t="str">
        <f>IF(Tableau1[[#This Row],[Régime d''utilisation (Quotidien ? Oui ou Non)]]="Oui","Oui","Non")</f>
        <v>Non</v>
      </c>
      <c r="I632" s="72" t="str">
        <f>IF(Tableau1[[#This Row],[Régime d''utilisation (Quotidien ? Oui ou Non)]]="Oui","Oui","Non")</f>
        <v>Non</v>
      </c>
      <c r="J632" s="72" t="str">
        <f>IF(Tableau1[[#This Row],[Régime d''utilisation (Quotidien ? Oui ou Non)]]="Oui","Oui","Non")</f>
        <v>Non</v>
      </c>
      <c r="K632" s="72" t="str">
        <f>IF(Tableau1[[#This Row],[Régime d''utilisation (Quotidien ? Oui ou Non)]]="Oui","Oui","Non")</f>
        <v>Non</v>
      </c>
      <c r="L632" s="72" t="str">
        <f>IF(Tableau1[[#This Row],[Régime d''utilisation (Quotidien ? Oui ou Non)]]="Oui","Oui","Non")</f>
        <v>Non</v>
      </c>
      <c r="M632" s="72" t="str">
        <f>IF(Tableau1[[#This Row],[Régime d''utilisation (Quotidien ? Oui ou Non)]]="Oui","Oui","Non")</f>
        <v>Non</v>
      </c>
      <c r="N632" s="72" t="str">
        <f>IF(Tableau1[[#This Row],[Régime d''utilisation (Quotidien ? Oui ou Non)]]="Oui","Oui","Non")</f>
        <v>Non</v>
      </c>
      <c r="O632" s="72" t="str">
        <f>IF(Tableau1[[#This Row],[Régime d''utilisation (Quotidien ? Oui ou Non)]]="Oui","Oui","Non")</f>
        <v>Non</v>
      </c>
      <c r="P632" s="76"/>
      <c r="Q632" s="76"/>
      <c r="R632" s="76"/>
      <c r="S632" s="52" t="str">
        <f t="shared" si="27"/>
        <v>Compris entre 00h00 et 5h00</v>
      </c>
      <c r="T632" s="76"/>
      <c r="U632" s="53" t="str">
        <f t="shared" si="28"/>
        <v>Voyageur</v>
      </c>
      <c r="V632" s="76"/>
      <c r="W632" s="76"/>
      <c r="X632" s="76"/>
      <c r="Y632" s="76"/>
      <c r="Z632" s="76"/>
      <c r="AA632" s="76"/>
      <c r="AB632" s="53">
        <f>400</f>
        <v>400</v>
      </c>
      <c r="AC632" s="78" t="str">
        <f>IF(Tableau1[[#This Row],[Type de réponse]]='Paramètre (masquer)'!$A$10,Tableau1[[#This Row],[Période de début *]],"")</f>
        <v/>
      </c>
      <c r="AD632" s="78" t="str">
        <f>IF(Tableau1[[#This Row],[Type de réponse]]='Paramètre (masquer)'!$A$10,Tableau1[[#This Row],[Période de fin *]],"")</f>
        <v/>
      </c>
      <c r="AE632" s="78" t="str">
        <f>IF(Tableau1[[#This Row],[Type de réponse]]='Paramètre (masquer)'!$A$10,Tableau1[[#This Row],[Nuit
LU/MA]],"")</f>
        <v/>
      </c>
      <c r="AF632" s="78" t="str">
        <f>IF(Tableau1[[#This Row],[Type de réponse]]='Paramètre (masquer)'!$A$10,Tableau1[[#This Row],[Nuit
MA/ME]],"")</f>
        <v/>
      </c>
      <c r="AG632" s="78" t="str">
        <f>IF(Tableau1[[#This Row],[Type de réponse]]='Paramètre (masquer)'!$A$10,Tableau1[[#This Row],[Nuit
ME/JE]],"")</f>
        <v/>
      </c>
      <c r="AH632" s="78" t="str">
        <f>IF(Tableau1[[#This Row],[Type de réponse]]='Paramètre (masquer)'!$A$10,Tableau1[[#This Row],[Nuit JE/VE]],"")</f>
        <v/>
      </c>
      <c r="AI632" s="78" t="str">
        <f>IF(Tableau1[[#This Row],[Type de réponse]]='Paramètre (masquer)'!$A$10,Tableau1[[#This Row],[Nuit
VE/SA]],"")</f>
        <v/>
      </c>
      <c r="AJ632" s="78" t="str">
        <f>IF(Tableau1[[#This Row],[Type de réponse]]='Paramètre (masquer)'!$A$10,Tableau1[[#This Row],[Nuit
SA/DI]],"")</f>
        <v/>
      </c>
      <c r="AK632" s="78" t="str">
        <f>IF(Tableau1[[#This Row],[Type de réponse]]='Paramètre (masquer)'!$A$10,Tableau1[[#This Row],[Nuit
DI/LU]],"")</f>
        <v/>
      </c>
      <c r="AL632" s="76" t="str">
        <f>IF(Tableau1[[#This Row],[Nuit
LU /MA]]="Oui",0,IF(Tableau1[[#This Row],[Nuit
LU /MA]]="Non",1,""))</f>
        <v/>
      </c>
      <c r="AM632" s="76" t="str">
        <f>IF(Tableau1[[#This Row],[Nuit
MA/ ME]]="Oui",0,IF(Tableau1[[#This Row],[Nuit
MA/ ME]]="Non",1,""))</f>
        <v/>
      </c>
      <c r="AN632" s="76" t="str">
        <f>IF(Tableau1[[#This Row],[Nuit
ME/ JE]]="Oui",0,IF(Tableau1[[#This Row],[Nuit
ME/ JE]]="Non",1,""))</f>
        <v/>
      </c>
      <c r="AO632" s="76" t="str">
        <f>IF(Tableau1[[#This Row],[Nuit JE/ VE]]="Oui",0,IF(Tableau1[[#This Row],[Nuit JE/ VE]]="Non",1,""))</f>
        <v/>
      </c>
      <c r="AP632" s="76" t="str">
        <f>IF(Tableau1[[#This Row],[Nuit
VE/ SA]]="Oui",0,IF(Tableau1[[#This Row],[Nuit
VE/ SA]]="Non",1,""))</f>
        <v/>
      </c>
      <c r="AQ632" s="76" t="str">
        <f>IF(Tableau1[[#This Row],[Nuit
SA/ DI]]="Oui",0,IF(Tableau1[[#This Row],[Nuit
SA/ DI]]="Non",1,""))</f>
        <v/>
      </c>
      <c r="AR632" s="76" t="str">
        <f>IF(Tableau1[[#This Row],[Nuit
DI/ LU]]="Oui",0,IF(Tableau1[[#This Row],[Nuit
DI/ LU]]="Non",1,""))</f>
        <v/>
      </c>
      <c r="AS632" s="76" t="str">
        <f>IF(Tableau1[[#This Row],[Type de réponse]]='Paramètre (masquer)'!$A$10,Tableau1[[#This Row],[FE]],"")</f>
        <v/>
      </c>
      <c r="AT632" s="76" t="str">
        <f>_xlfn.CONCAT(Tableau1[[#This Row],[LUN]:[DIM]])</f>
        <v/>
      </c>
      <c r="AU632" s="79"/>
      <c r="AV6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2" s="76" t="e">
        <f>Tableau1[[#This Row],[Nbre de nuits sur la période]]*Tableau1[[#This Row],[Nombre de train accédant / nuit *]]</f>
        <v>#VALUE!</v>
      </c>
      <c r="AY632" s="76" t="e">
        <f>Tableau1[[#This Row],[Uo voies - nuit]]*((59*400/1000)+5)</f>
        <v>#VALUE!</v>
      </c>
    </row>
    <row r="633" spans="1:51" ht="15.75">
      <c r="A633" s="51">
        <f t="shared" si="29"/>
        <v>620</v>
      </c>
      <c r="B633" s="85"/>
      <c r="C633" s="52" t="str">
        <f>IFERROR(VLOOKUP(Tableau1[[#This Row],[Site *
Un fichier Excel par DT]],Tableau7[[#All],[Nom de la gare]:[EIC]],5,FALSE),"")</f>
        <v/>
      </c>
      <c r="D633" s="77"/>
      <c r="E633" s="74"/>
      <c r="F633" s="74"/>
      <c r="G633" s="76"/>
      <c r="H633" s="72" t="str">
        <f>IF(Tableau1[[#This Row],[Régime d''utilisation (Quotidien ? Oui ou Non)]]="Oui","Oui","Non")</f>
        <v>Non</v>
      </c>
      <c r="I633" s="72" t="str">
        <f>IF(Tableau1[[#This Row],[Régime d''utilisation (Quotidien ? Oui ou Non)]]="Oui","Oui","Non")</f>
        <v>Non</v>
      </c>
      <c r="J633" s="72" t="str">
        <f>IF(Tableau1[[#This Row],[Régime d''utilisation (Quotidien ? Oui ou Non)]]="Oui","Oui","Non")</f>
        <v>Non</v>
      </c>
      <c r="K633" s="72" t="str">
        <f>IF(Tableau1[[#This Row],[Régime d''utilisation (Quotidien ? Oui ou Non)]]="Oui","Oui","Non")</f>
        <v>Non</v>
      </c>
      <c r="L633" s="72" t="str">
        <f>IF(Tableau1[[#This Row],[Régime d''utilisation (Quotidien ? Oui ou Non)]]="Oui","Oui","Non")</f>
        <v>Non</v>
      </c>
      <c r="M633" s="72" t="str">
        <f>IF(Tableau1[[#This Row],[Régime d''utilisation (Quotidien ? Oui ou Non)]]="Oui","Oui","Non")</f>
        <v>Non</v>
      </c>
      <c r="N633" s="72" t="str">
        <f>IF(Tableau1[[#This Row],[Régime d''utilisation (Quotidien ? Oui ou Non)]]="Oui","Oui","Non")</f>
        <v>Non</v>
      </c>
      <c r="O633" s="72" t="str">
        <f>IF(Tableau1[[#This Row],[Régime d''utilisation (Quotidien ? Oui ou Non)]]="Oui","Oui","Non")</f>
        <v>Non</v>
      </c>
      <c r="P633" s="76"/>
      <c r="Q633" s="76"/>
      <c r="R633" s="76"/>
      <c r="S633" s="52" t="str">
        <f t="shared" si="27"/>
        <v>Compris entre 00h00 et 5h00</v>
      </c>
      <c r="T633" s="76"/>
      <c r="U633" s="53" t="str">
        <f t="shared" si="28"/>
        <v>Voyageur</v>
      </c>
      <c r="V633" s="76"/>
      <c r="W633" s="76"/>
      <c r="X633" s="76"/>
      <c r="Y633" s="76"/>
      <c r="Z633" s="76"/>
      <c r="AA633" s="76"/>
      <c r="AB633" s="53">
        <f>400</f>
        <v>400</v>
      </c>
      <c r="AC633" s="78" t="str">
        <f>IF(Tableau1[[#This Row],[Type de réponse]]='Paramètre (masquer)'!$A$10,Tableau1[[#This Row],[Période de début *]],"")</f>
        <v/>
      </c>
      <c r="AD633" s="78" t="str">
        <f>IF(Tableau1[[#This Row],[Type de réponse]]='Paramètre (masquer)'!$A$10,Tableau1[[#This Row],[Période de fin *]],"")</f>
        <v/>
      </c>
      <c r="AE633" s="78" t="str">
        <f>IF(Tableau1[[#This Row],[Type de réponse]]='Paramètre (masquer)'!$A$10,Tableau1[[#This Row],[Nuit
LU/MA]],"")</f>
        <v/>
      </c>
      <c r="AF633" s="78" t="str">
        <f>IF(Tableau1[[#This Row],[Type de réponse]]='Paramètre (masquer)'!$A$10,Tableau1[[#This Row],[Nuit
MA/ME]],"")</f>
        <v/>
      </c>
      <c r="AG633" s="78" t="str">
        <f>IF(Tableau1[[#This Row],[Type de réponse]]='Paramètre (masquer)'!$A$10,Tableau1[[#This Row],[Nuit
ME/JE]],"")</f>
        <v/>
      </c>
      <c r="AH633" s="78" t="str">
        <f>IF(Tableau1[[#This Row],[Type de réponse]]='Paramètre (masquer)'!$A$10,Tableau1[[#This Row],[Nuit JE/VE]],"")</f>
        <v/>
      </c>
      <c r="AI633" s="78" t="str">
        <f>IF(Tableau1[[#This Row],[Type de réponse]]='Paramètre (masquer)'!$A$10,Tableau1[[#This Row],[Nuit
VE/SA]],"")</f>
        <v/>
      </c>
      <c r="AJ633" s="78" t="str">
        <f>IF(Tableau1[[#This Row],[Type de réponse]]='Paramètre (masquer)'!$A$10,Tableau1[[#This Row],[Nuit
SA/DI]],"")</f>
        <v/>
      </c>
      <c r="AK633" s="78" t="str">
        <f>IF(Tableau1[[#This Row],[Type de réponse]]='Paramètre (masquer)'!$A$10,Tableau1[[#This Row],[Nuit
DI/LU]],"")</f>
        <v/>
      </c>
      <c r="AL633" s="76" t="str">
        <f>IF(Tableau1[[#This Row],[Nuit
LU /MA]]="Oui",0,IF(Tableau1[[#This Row],[Nuit
LU /MA]]="Non",1,""))</f>
        <v/>
      </c>
      <c r="AM633" s="76" t="str">
        <f>IF(Tableau1[[#This Row],[Nuit
MA/ ME]]="Oui",0,IF(Tableau1[[#This Row],[Nuit
MA/ ME]]="Non",1,""))</f>
        <v/>
      </c>
      <c r="AN633" s="76" t="str">
        <f>IF(Tableau1[[#This Row],[Nuit
ME/ JE]]="Oui",0,IF(Tableau1[[#This Row],[Nuit
ME/ JE]]="Non",1,""))</f>
        <v/>
      </c>
      <c r="AO633" s="76" t="str">
        <f>IF(Tableau1[[#This Row],[Nuit JE/ VE]]="Oui",0,IF(Tableau1[[#This Row],[Nuit JE/ VE]]="Non",1,""))</f>
        <v/>
      </c>
      <c r="AP633" s="76" t="str">
        <f>IF(Tableau1[[#This Row],[Nuit
VE/ SA]]="Oui",0,IF(Tableau1[[#This Row],[Nuit
VE/ SA]]="Non",1,""))</f>
        <v/>
      </c>
      <c r="AQ633" s="76" t="str">
        <f>IF(Tableau1[[#This Row],[Nuit
SA/ DI]]="Oui",0,IF(Tableau1[[#This Row],[Nuit
SA/ DI]]="Non",1,""))</f>
        <v/>
      </c>
      <c r="AR633" s="76" t="str">
        <f>IF(Tableau1[[#This Row],[Nuit
DI/ LU]]="Oui",0,IF(Tableau1[[#This Row],[Nuit
DI/ LU]]="Non",1,""))</f>
        <v/>
      </c>
      <c r="AS633" s="76" t="str">
        <f>IF(Tableau1[[#This Row],[Type de réponse]]='Paramètre (masquer)'!$A$10,Tableau1[[#This Row],[FE]],"")</f>
        <v/>
      </c>
      <c r="AT633" s="76" t="str">
        <f>_xlfn.CONCAT(Tableau1[[#This Row],[LUN]:[DIM]])</f>
        <v/>
      </c>
      <c r="AU633" s="79"/>
      <c r="AV6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3" s="76" t="e">
        <f>Tableau1[[#This Row],[Nbre de nuits sur la période]]*Tableau1[[#This Row],[Nombre de train accédant / nuit *]]</f>
        <v>#VALUE!</v>
      </c>
      <c r="AY633" s="76" t="e">
        <f>Tableau1[[#This Row],[Uo voies - nuit]]*((59*400/1000)+5)</f>
        <v>#VALUE!</v>
      </c>
    </row>
    <row r="634" spans="1:51" ht="15.75">
      <c r="A634" s="51">
        <f t="shared" si="29"/>
        <v>621</v>
      </c>
      <c r="B634" s="85"/>
      <c r="C634" s="52" t="str">
        <f>IFERROR(VLOOKUP(Tableau1[[#This Row],[Site *
Un fichier Excel par DT]],Tableau7[[#All],[Nom de la gare]:[EIC]],5,FALSE),"")</f>
        <v/>
      </c>
      <c r="D634" s="77"/>
      <c r="E634" s="74"/>
      <c r="F634" s="74"/>
      <c r="G634" s="76"/>
      <c r="H634" s="72" t="str">
        <f>IF(Tableau1[[#This Row],[Régime d''utilisation (Quotidien ? Oui ou Non)]]="Oui","Oui","Non")</f>
        <v>Non</v>
      </c>
      <c r="I634" s="72" t="str">
        <f>IF(Tableau1[[#This Row],[Régime d''utilisation (Quotidien ? Oui ou Non)]]="Oui","Oui","Non")</f>
        <v>Non</v>
      </c>
      <c r="J634" s="72" t="str">
        <f>IF(Tableau1[[#This Row],[Régime d''utilisation (Quotidien ? Oui ou Non)]]="Oui","Oui","Non")</f>
        <v>Non</v>
      </c>
      <c r="K634" s="72" t="str">
        <f>IF(Tableau1[[#This Row],[Régime d''utilisation (Quotidien ? Oui ou Non)]]="Oui","Oui","Non")</f>
        <v>Non</v>
      </c>
      <c r="L634" s="72" t="str">
        <f>IF(Tableau1[[#This Row],[Régime d''utilisation (Quotidien ? Oui ou Non)]]="Oui","Oui","Non")</f>
        <v>Non</v>
      </c>
      <c r="M634" s="72" t="str">
        <f>IF(Tableau1[[#This Row],[Régime d''utilisation (Quotidien ? Oui ou Non)]]="Oui","Oui","Non")</f>
        <v>Non</v>
      </c>
      <c r="N634" s="72" t="str">
        <f>IF(Tableau1[[#This Row],[Régime d''utilisation (Quotidien ? Oui ou Non)]]="Oui","Oui","Non")</f>
        <v>Non</v>
      </c>
      <c r="O634" s="72" t="str">
        <f>IF(Tableau1[[#This Row],[Régime d''utilisation (Quotidien ? Oui ou Non)]]="Oui","Oui","Non")</f>
        <v>Non</v>
      </c>
      <c r="P634" s="76"/>
      <c r="Q634" s="76"/>
      <c r="R634" s="76"/>
      <c r="S634" s="52" t="str">
        <f t="shared" si="27"/>
        <v>Compris entre 00h00 et 5h00</v>
      </c>
      <c r="T634" s="76"/>
      <c r="U634" s="53" t="str">
        <f t="shared" si="28"/>
        <v>Voyageur</v>
      </c>
      <c r="V634" s="76"/>
      <c r="W634" s="76"/>
      <c r="X634" s="76"/>
      <c r="Y634" s="76"/>
      <c r="Z634" s="76"/>
      <c r="AA634" s="76"/>
      <c r="AB634" s="53">
        <f>400</f>
        <v>400</v>
      </c>
      <c r="AC634" s="78" t="str">
        <f>IF(Tableau1[[#This Row],[Type de réponse]]='Paramètre (masquer)'!$A$10,Tableau1[[#This Row],[Période de début *]],"")</f>
        <v/>
      </c>
      <c r="AD634" s="78" t="str">
        <f>IF(Tableau1[[#This Row],[Type de réponse]]='Paramètre (masquer)'!$A$10,Tableau1[[#This Row],[Période de fin *]],"")</f>
        <v/>
      </c>
      <c r="AE634" s="78" t="str">
        <f>IF(Tableau1[[#This Row],[Type de réponse]]='Paramètre (masquer)'!$A$10,Tableau1[[#This Row],[Nuit
LU/MA]],"")</f>
        <v/>
      </c>
      <c r="AF634" s="78" t="str">
        <f>IF(Tableau1[[#This Row],[Type de réponse]]='Paramètre (masquer)'!$A$10,Tableau1[[#This Row],[Nuit
MA/ME]],"")</f>
        <v/>
      </c>
      <c r="AG634" s="78" t="str">
        <f>IF(Tableau1[[#This Row],[Type de réponse]]='Paramètre (masquer)'!$A$10,Tableau1[[#This Row],[Nuit
ME/JE]],"")</f>
        <v/>
      </c>
      <c r="AH634" s="78" t="str">
        <f>IF(Tableau1[[#This Row],[Type de réponse]]='Paramètre (masquer)'!$A$10,Tableau1[[#This Row],[Nuit JE/VE]],"")</f>
        <v/>
      </c>
      <c r="AI634" s="78" t="str">
        <f>IF(Tableau1[[#This Row],[Type de réponse]]='Paramètre (masquer)'!$A$10,Tableau1[[#This Row],[Nuit
VE/SA]],"")</f>
        <v/>
      </c>
      <c r="AJ634" s="78" t="str">
        <f>IF(Tableau1[[#This Row],[Type de réponse]]='Paramètre (masquer)'!$A$10,Tableau1[[#This Row],[Nuit
SA/DI]],"")</f>
        <v/>
      </c>
      <c r="AK634" s="78" t="str">
        <f>IF(Tableau1[[#This Row],[Type de réponse]]='Paramètre (masquer)'!$A$10,Tableau1[[#This Row],[Nuit
DI/LU]],"")</f>
        <v/>
      </c>
      <c r="AL634" s="76" t="str">
        <f>IF(Tableau1[[#This Row],[Nuit
LU /MA]]="Oui",0,IF(Tableau1[[#This Row],[Nuit
LU /MA]]="Non",1,""))</f>
        <v/>
      </c>
      <c r="AM634" s="76" t="str">
        <f>IF(Tableau1[[#This Row],[Nuit
MA/ ME]]="Oui",0,IF(Tableau1[[#This Row],[Nuit
MA/ ME]]="Non",1,""))</f>
        <v/>
      </c>
      <c r="AN634" s="76" t="str">
        <f>IF(Tableau1[[#This Row],[Nuit
ME/ JE]]="Oui",0,IF(Tableau1[[#This Row],[Nuit
ME/ JE]]="Non",1,""))</f>
        <v/>
      </c>
      <c r="AO634" s="76" t="str">
        <f>IF(Tableau1[[#This Row],[Nuit JE/ VE]]="Oui",0,IF(Tableau1[[#This Row],[Nuit JE/ VE]]="Non",1,""))</f>
        <v/>
      </c>
      <c r="AP634" s="76" t="str">
        <f>IF(Tableau1[[#This Row],[Nuit
VE/ SA]]="Oui",0,IF(Tableau1[[#This Row],[Nuit
VE/ SA]]="Non",1,""))</f>
        <v/>
      </c>
      <c r="AQ634" s="76" t="str">
        <f>IF(Tableau1[[#This Row],[Nuit
SA/ DI]]="Oui",0,IF(Tableau1[[#This Row],[Nuit
SA/ DI]]="Non",1,""))</f>
        <v/>
      </c>
      <c r="AR634" s="76" t="str">
        <f>IF(Tableau1[[#This Row],[Nuit
DI/ LU]]="Oui",0,IF(Tableau1[[#This Row],[Nuit
DI/ LU]]="Non",1,""))</f>
        <v/>
      </c>
      <c r="AS634" s="76" t="str">
        <f>IF(Tableau1[[#This Row],[Type de réponse]]='Paramètre (masquer)'!$A$10,Tableau1[[#This Row],[FE]],"")</f>
        <v/>
      </c>
      <c r="AT634" s="76" t="str">
        <f>_xlfn.CONCAT(Tableau1[[#This Row],[LUN]:[DIM]])</f>
        <v/>
      </c>
      <c r="AU634" s="79"/>
      <c r="AV6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4" s="76" t="e">
        <f>Tableau1[[#This Row],[Nbre de nuits sur la période]]*Tableau1[[#This Row],[Nombre de train accédant / nuit *]]</f>
        <v>#VALUE!</v>
      </c>
      <c r="AY634" s="76" t="e">
        <f>Tableau1[[#This Row],[Uo voies - nuit]]*((59*400/1000)+5)</f>
        <v>#VALUE!</v>
      </c>
    </row>
    <row r="635" spans="1:51" ht="15.75">
      <c r="A635" s="51">
        <f t="shared" si="29"/>
        <v>622</v>
      </c>
      <c r="B635" s="85"/>
      <c r="C635" s="52" t="str">
        <f>IFERROR(VLOOKUP(Tableau1[[#This Row],[Site *
Un fichier Excel par DT]],Tableau7[[#All],[Nom de la gare]:[EIC]],5,FALSE),"")</f>
        <v/>
      </c>
      <c r="D635" s="77"/>
      <c r="E635" s="74"/>
      <c r="F635" s="74"/>
      <c r="G635" s="76"/>
      <c r="H635" s="72" t="str">
        <f>IF(Tableau1[[#This Row],[Régime d''utilisation (Quotidien ? Oui ou Non)]]="Oui","Oui","Non")</f>
        <v>Non</v>
      </c>
      <c r="I635" s="72" t="str">
        <f>IF(Tableau1[[#This Row],[Régime d''utilisation (Quotidien ? Oui ou Non)]]="Oui","Oui","Non")</f>
        <v>Non</v>
      </c>
      <c r="J635" s="72" t="str">
        <f>IF(Tableau1[[#This Row],[Régime d''utilisation (Quotidien ? Oui ou Non)]]="Oui","Oui","Non")</f>
        <v>Non</v>
      </c>
      <c r="K635" s="72" t="str">
        <f>IF(Tableau1[[#This Row],[Régime d''utilisation (Quotidien ? Oui ou Non)]]="Oui","Oui","Non")</f>
        <v>Non</v>
      </c>
      <c r="L635" s="72" t="str">
        <f>IF(Tableau1[[#This Row],[Régime d''utilisation (Quotidien ? Oui ou Non)]]="Oui","Oui","Non")</f>
        <v>Non</v>
      </c>
      <c r="M635" s="72" t="str">
        <f>IF(Tableau1[[#This Row],[Régime d''utilisation (Quotidien ? Oui ou Non)]]="Oui","Oui","Non")</f>
        <v>Non</v>
      </c>
      <c r="N635" s="72" t="str">
        <f>IF(Tableau1[[#This Row],[Régime d''utilisation (Quotidien ? Oui ou Non)]]="Oui","Oui","Non")</f>
        <v>Non</v>
      </c>
      <c r="O635" s="72" t="str">
        <f>IF(Tableau1[[#This Row],[Régime d''utilisation (Quotidien ? Oui ou Non)]]="Oui","Oui","Non")</f>
        <v>Non</v>
      </c>
      <c r="P635" s="76"/>
      <c r="Q635" s="76"/>
      <c r="R635" s="76"/>
      <c r="S635" s="52" t="str">
        <f t="shared" si="27"/>
        <v>Compris entre 00h00 et 5h00</v>
      </c>
      <c r="T635" s="76"/>
      <c r="U635" s="53" t="str">
        <f t="shared" si="28"/>
        <v>Voyageur</v>
      </c>
      <c r="V635" s="76"/>
      <c r="W635" s="76"/>
      <c r="X635" s="76"/>
      <c r="Y635" s="76"/>
      <c r="Z635" s="76"/>
      <c r="AA635" s="76"/>
      <c r="AB635" s="53">
        <f>400</f>
        <v>400</v>
      </c>
      <c r="AC635" s="78" t="str">
        <f>IF(Tableau1[[#This Row],[Type de réponse]]='Paramètre (masquer)'!$A$10,Tableau1[[#This Row],[Période de début *]],"")</f>
        <v/>
      </c>
      <c r="AD635" s="78" t="str">
        <f>IF(Tableau1[[#This Row],[Type de réponse]]='Paramètre (masquer)'!$A$10,Tableau1[[#This Row],[Période de fin *]],"")</f>
        <v/>
      </c>
      <c r="AE635" s="78" t="str">
        <f>IF(Tableau1[[#This Row],[Type de réponse]]='Paramètre (masquer)'!$A$10,Tableau1[[#This Row],[Nuit
LU/MA]],"")</f>
        <v/>
      </c>
      <c r="AF635" s="78" t="str">
        <f>IF(Tableau1[[#This Row],[Type de réponse]]='Paramètre (masquer)'!$A$10,Tableau1[[#This Row],[Nuit
MA/ME]],"")</f>
        <v/>
      </c>
      <c r="AG635" s="78" t="str">
        <f>IF(Tableau1[[#This Row],[Type de réponse]]='Paramètre (masquer)'!$A$10,Tableau1[[#This Row],[Nuit
ME/JE]],"")</f>
        <v/>
      </c>
      <c r="AH635" s="78" t="str">
        <f>IF(Tableau1[[#This Row],[Type de réponse]]='Paramètre (masquer)'!$A$10,Tableau1[[#This Row],[Nuit JE/VE]],"")</f>
        <v/>
      </c>
      <c r="AI635" s="78" t="str">
        <f>IF(Tableau1[[#This Row],[Type de réponse]]='Paramètre (masquer)'!$A$10,Tableau1[[#This Row],[Nuit
VE/SA]],"")</f>
        <v/>
      </c>
      <c r="AJ635" s="78" t="str">
        <f>IF(Tableau1[[#This Row],[Type de réponse]]='Paramètre (masquer)'!$A$10,Tableau1[[#This Row],[Nuit
SA/DI]],"")</f>
        <v/>
      </c>
      <c r="AK635" s="78" t="str">
        <f>IF(Tableau1[[#This Row],[Type de réponse]]='Paramètre (masquer)'!$A$10,Tableau1[[#This Row],[Nuit
DI/LU]],"")</f>
        <v/>
      </c>
      <c r="AL635" s="76" t="str">
        <f>IF(Tableau1[[#This Row],[Nuit
LU /MA]]="Oui",0,IF(Tableau1[[#This Row],[Nuit
LU /MA]]="Non",1,""))</f>
        <v/>
      </c>
      <c r="AM635" s="76" t="str">
        <f>IF(Tableau1[[#This Row],[Nuit
MA/ ME]]="Oui",0,IF(Tableau1[[#This Row],[Nuit
MA/ ME]]="Non",1,""))</f>
        <v/>
      </c>
      <c r="AN635" s="76" t="str">
        <f>IF(Tableau1[[#This Row],[Nuit
ME/ JE]]="Oui",0,IF(Tableau1[[#This Row],[Nuit
ME/ JE]]="Non",1,""))</f>
        <v/>
      </c>
      <c r="AO635" s="76" t="str">
        <f>IF(Tableau1[[#This Row],[Nuit JE/ VE]]="Oui",0,IF(Tableau1[[#This Row],[Nuit JE/ VE]]="Non",1,""))</f>
        <v/>
      </c>
      <c r="AP635" s="76" t="str">
        <f>IF(Tableau1[[#This Row],[Nuit
VE/ SA]]="Oui",0,IF(Tableau1[[#This Row],[Nuit
VE/ SA]]="Non",1,""))</f>
        <v/>
      </c>
      <c r="AQ635" s="76" t="str">
        <f>IF(Tableau1[[#This Row],[Nuit
SA/ DI]]="Oui",0,IF(Tableau1[[#This Row],[Nuit
SA/ DI]]="Non",1,""))</f>
        <v/>
      </c>
      <c r="AR635" s="76" t="str">
        <f>IF(Tableau1[[#This Row],[Nuit
DI/ LU]]="Oui",0,IF(Tableau1[[#This Row],[Nuit
DI/ LU]]="Non",1,""))</f>
        <v/>
      </c>
      <c r="AS635" s="76" t="str">
        <f>IF(Tableau1[[#This Row],[Type de réponse]]='Paramètre (masquer)'!$A$10,Tableau1[[#This Row],[FE]],"")</f>
        <v/>
      </c>
      <c r="AT635" s="76" t="str">
        <f>_xlfn.CONCAT(Tableau1[[#This Row],[LUN]:[DIM]])</f>
        <v/>
      </c>
      <c r="AU635" s="79"/>
      <c r="AV6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5" s="76" t="e">
        <f>Tableau1[[#This Row],[Nbre de nuits sur la période]]*Tableau1[[#This Row],[Nombre de train accédant / nuit *]]</f>
        <v>#VALUE!</v>
      </c>
      <c r="AY635" s="76" t="e">
        <f>Tableau1[[#This Row],[Uo voies - nuit]]*((59*400/1000)+5)</f>
        <v>#VALUE!</v>
      </c>
    </row>
    <row r="636" spans="1:51" ht="15.75">
      <c r="A636" s="51">
        <f t="shared" si="29"/>
        <v>623</v>
      </c>
      <c r="B636" s="85"/>
      <c r="C636" s="52" t="str">
        <f>IFERROR(VLOOKUP(Tableau1[[#This Row],[Site *
Un fichier Excel par DT]],Tableau7[[#All],[Nom de la gare]:[EIC]],5,FALSE),"")</f>
        <v/>
      </c>
      <c r="D636" s="77"/>
      <c r="E636" s="74"/>
      <c r="F636" s="74"/>
      <c r="G636" s="76"/>
      <c r="H636" s="72" t="str">
        <f>IF(Tableau1[[#This Row],[Régime d''utilisation (Quotidien ? Oui ou Non)]]="Oui","Oui","Non")</f>
        <v>Non</v>
      </c>
      <c r="I636" s="72" t="str">
        <f>IF(Tableau1[[#This Row],[Régime d''utilisation (Quotidien ? Oui ou Non)]]="Oui","Oui","Non")</f>
        <v>Non</v>
      </c>
      <c r="J636" s="72" t="str">
        <f>IF(Tableau1[[#This Row],[Régime d''utilisation (Quotidien ? Oui ou Non)]]="Oui","Oui","Non")</f>
        <v>Non</v>
      </c>
      <c r="K636" s="72" t="str">
        <f>IF(Tableau1[[#This Row],[Régime d''utilisation (Quotidien ? Oui ou Non)]]="Oui","Oui","Non")</f>
        <v>Non</v>
      </c>
      <c r="L636" s="72" t="str">
        <f>IF(Tableau1[[#This Row],[Régime d''utilisation (Quotidien ? Oui ou Non)]]="Oui","Oui","Non")</f>
        <v>Non</v>
      </c>
      <c r="M636" s="72" t="str">
        <f>IF(Tableau1[[#This Row],[Régime d''utilisation (Quotidien ? Oui ou Non)]]="Oui","Oui","Non")</f>
        <v>Non</v>
      </c>
      <c r="N636" s="72" t="str">
        <f>IF(Tableau1[[#This Row],[Régime d''utilisation (Quotidien ? Oui ou Non)]]="Oui","Oui","Non")</f>
        <v>Non</v>
      </c>
      <c r="O636" s="72" t="str">
        <f>IF(Tableau1[[#This Row],[Régime d''utilisation (Quotidien ? Oui ou Non)]]="Oui","Oui","Non")</f>
        <v>Non</v>
      </c>
      <c r="P636" s="76"/>
      <c r="Q636" s="76"/>
      <c r="R636" s="76"/>
      <c r="S636" s="52" t="str">
        <f t="shared" si="27"/>
        <v>Compris entre 00h00 et 5h00</v>
      </c>
      <c r="T636" s="76"/>
      <c r="U636" s="53" t="str">
        <f t="shared" si="28"/>
        <v>Voyageur</v>
      </c>
      <c r="V636" s="76"/>
      <c r="W636" s="76"/>
      <c r="X636" s="76"/>
      <c r="Y636" s="76"/>
      <c r="Z636" s="76"/>
      <c r="AA636" s="76"/>
      <c r="AB636" s="53">
        <f>400</f>
        <v>400</v>
      </c>
      <c r="AC636" s="78" t="str">
        <f>IF(Tableau1[[#This Row],[Type de réponse]]='Paramètre (masquer)'!$A$10,Tableau1[[#This Row],[Période de début *]],"")</f>
        <v/>
      </c>
      <c r="AD636" s="78" t="str">
        <f>IF(Tableau1[[#This Row],[Type de réponse]]='Paramètre (masquer)'!$A$10,Tableau1[[#This Row],[Période de fin *]],"")</f>
        <v/>
      </c>
      <c r="AE636" s="78" t="str">
        <f>IF(Tableau1[[#This Row],[Type de réponse]]='Paramètre (masquer)'!$A$10,Tableau1[[#This Row],[Nuit
LU/MA]],"")</f>
        <v/>
      </c>
      <c r="AF636" s="78" t="str">
        <f>IF(Tableau1[[#This Row],[Type de réponse]]='Paramètre (masquer)'!$A$10,Tableau1[[#This Row],[Nuit
MA/ME]],"")</f>
        <v/>
      </c>
      <c r="AG636" s="78" t="str">
        <f>IF(Tableau1[[#This Row],[Type de réponse]]='Paramètre (masquer)'!$A$10,Tableau1[[#This Row],[Nuit
ME/JE]],"")</f>
        <v/>
      </c>
      <c r="AH636" s="78" t="str">
        <f>IF(Tableau1[[#This Row],[Type de réponse]]='Paramètre (masquer)'!$A$10,Tableau1[[#This Row],[Nuit JE/VE]],"")</f>
        <v/>
      </c>
      <c r="AI636" s="78" t="str">
        <f>IF(Tableau1[[#This Row],[Type de réponse]]='Paramètre (masquer)'!$A$10,Tableau1[[#This Row],[Nuit
VE/SA]],"")</f>
        <v/>
      </c>
      <c r="AJ636" s="78" t="str">
        <f>IF(Tableau1[[#This Row],[Type de réponse]]='Paramètre (masquer)'!$A$10,Tableau1[[#This Row],[Nuit
SA/DI]],"")</f>
        <v/>
      </c>
      <c r="AK636" s="78" t="str">
        <f>IF(Tableau1[[#This Row],[Type de réponse]]='Paramètre (masquer)'!$A$10,Tableau1[[#This Row],[Nuit
DI/LU]],"")</f>
        <v/>
      </c>
      <c r="AL636" s="76" t="str">
        <f>IF(Tableau1[[#This Row],[Nuit
LU /MA]]="Oui",0,IF(Tableau1[[#This Row],[Nuit
LU /MA]]="Non",1,""))</f>
        <v/>
      </c>
      <c r="AM636" s="76" t="str">
        <f>IF(Tableau1[[#This Row],[Nuit
MA/ ME]]="Oui",0,IF(Tableau1[[#This Row],[Nuit
MA/ ME]]="Non",1,""))</f>
        <v/>
      </c>
      <c r="AN636" s="76" t="str">
        <f>IF(Tableau1[[#This Row],[Nuit
ME/ JE]]="Oui",0,IF(Tableau1[[#This Row],[Nuit
ME/ JE]]="Non",1,""))</f>
        <v/>
      </c>
      <c r="AO636" s="76" t="str">
        <f>IF(Tableau1[[#This Row],[Nuit JE/ VE]]="Oui",0,IF(Tableau1[[#This Row],[Nuit JE/ VE]]="Non",1,""))</f>
        <v/>
      </c>
      <c r="AP636" s="76" t="str">
        <f>IF(Tableau1[[#This Row],[Nuit
VE/ SA]]="Oui",0,IF(Tableau1[[#This Row],[Nuit
VE/ SA]]="Non",1,""))</f>
        <v/>
      </c>
      <c r="AQ636" s="76" t="str">
        <f>IF(Tableau1[[#This Row],[Nuit
SA/ DI]]="Oui",0,IF(Tableau1[[#This Row],[Nuit
SA/ DI]]="Non",1,""))</f>
        <v/>
      </c>
      <c r="AR636" s="76" t="str">
        <f>IF(Tableau1[[#This Row],[Nuit
DI/ LU]]="Oui",0,IF(Tableau1[[#This Row],[Nuit
DI/ LU]]="Non",1,""))</f>
        <v/>
      </c>
      <c r="AS636" s="76" t="str">
        <f>IF(Tableau1[[#This Row],[Type de réponse]]='Paramètre (masquer)'!$A$10,Tableau1[[#This Row],[FE]],"")</f>
        <v/>
      </c>
      <c r="AT636" s="76" t="str">
        <f>_xlfn.CONCAT(Tableau1[[#This Row],[LUN]:[DIM]])</f>
        <v/>
      </c>
      <c r="AU636" s="79"/>
      <c r="AV6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6" s="76" t="e">
        <f>Tableau1[[#This Row],[Nbre de nuits sur la période]]*Tableau1[[#This Row],[Nombre de train accédant / nuit *]]</f>
        <v>#VALUE!</v>
      </c>
      <c r="AY636" s="76" t="e">
        <f>Tableau1[[#This Row],[Uo voies - nuit]]*((59*400/1000)+5)</f>
        <v>#VALUE!</v>
      </c>
    </row>
    <row r="637" spans="1:51" ht="15.75">
      <c r="A637" s="51">
        <f t="shared" si="29"/>
        <v>624</v>
      </c>
      <c r="B637" s="85"/>
      <c r="C637" s="52" t="str">
        <f>IFERROR(VLOOKUP(Tableau1[[#This Row],[Site *
Un fichier Excel par DT]],Tableau7[[#All],[Nom de la gare]:[EIC]],5,FALSE),"")</f>
        <v/>
      </c>
      <c r="D637" s="77"/>
      <c r="E637" s="74"/>
      <c r="F637" s="74"/>
      <c r="G637" s="76"/>
      <c r="H637" s="72" t="str">
        <f>IF(Tableau1[[#This Row],[Régime d''utilisation (Quotidien ? Oui ou Non)]]="Oui","Oui","Non")</f>
        <v>Non</v>
      </c>
      <c r="I637" s="72" t="str">
        <f>IF(Tableau1[[#This Row],[Régime d''utilisation (Quotidien ? Oui ou Non)]]="Oui","Oui","Non")</f>
        <v>Non</v>
      </c>
      <c r="J637" s="72" t="str">
        <f>IF(Tableau1[[#This Row],[Régime d''utilisation (Quotidien ? Oui ou Non)]]="Oui","Oui","Non")</f>
        <v>Non</v>
      </c>
      <c r="K637" s="72" t="str">
        <f>IF(Tableau1[[#This Row],[Régime d''utilisation (Quotidien ? Oui ou Non)]]="Oui","Oui","Non")</f>
        <v>Non</v>
      </c>
      <c r="L637" s="72" t="str">
        <f>IF(Tableau1[[#This Row],[Régime d''utilisation (Quotidien ? Oui ou Non)]]="Oui","Oui","Non")</f>
        <v>Non</v>
      </c>
      <c r="M637" s="72" t="str">
        <f>IF(Tableau1[[#This Row],[Régime d''utilisation (Quotidien ? Oui ou Non)]]="Oui","Oui","Non")</f>
        <v>Non</v>
      </c>
      <c r="N637" s="72" t="str">
        <f>IF(Tableau1[[#This Row],[Régime d''utilisation (Quotidien ? Oui ou Non)]]="Oui","Oui","Non")</f>
        <v>Non</v>
      </c>
      <c r="O637" s="72" t="str">
        <f>IF(Tableau1[[#This Row],[Régime d''utilisation (Quotidien ? Oui ou Non)]]="Oui","Oui","Non")</f>
        <v>Non</v>
      </c>
      <c r="P637" s="76"/>
      <c r="Q637" s="76"/>
      <c r="R637" s="76"/>
      <c r="S637" s="52" t="str">
        <f t="shared" si="27"/>
        <v>Compris entre 00h00 et 5h00</v>
      </c>
      <c r="T637" s="76"/>
      <c r="U637" s="53" t="str">
        <f t="shared" si="28"/>
        <v>Voyageur</v>
      </c>
      <c r="V637" s="76"/>
      <c r="W637" s="76"/>
      <c r="X637" s="76"/>
      <c r="Y637" s="76"/>
      <c r="Z637" s="76"/>
      <c r="AA637" s="76"/>
      <c r="AB637" s="53">
        <f>400</f>
        <v>400</v>
      </c>
      <c r="AC637" s="78" t="str">
        <f>IF(Tableau1[[#This Row],[Type de réponse]]='Paramètre (masquer)'!$A$10,Tableau1[[#This Row],[Période de début *]],"")</f>
        <v/>
      </c>
      <c r="AD637" s="78" t="str">
        <f>IF(Tableau1[[#This Row],[Type de réponse]]='Paramètre (masquer)'!$A$10,Tableau1[[#This Row],[Période de fin *]],"")</f>
        <v/>
      </c>
      <c r="AE637" s="78" t="str">
        <f>IF(Tableau1[[#This Row],[Type de réponse]]='Paramètre (masquer)'!$A$10,Tableau1[[#This Row],[Nuit
LU/MA]],"")</f>
        <v/>
      </c>
      <c r="AF637" s="78" t="str">
        <f>IF(Tableau1[[#This Row],[Type de réponse]]='Paramètre (masquer)'!$A$10,Tableau1[[#This Row],[Nuit
MA/ME]],"")</f>
        <v/>
      </c>
      <c r="AG637" s="78" t="str">
        <f>IF(Tableau1[[#This Row],[Type de réponse]]='Paramètre (masquer)'!$A$10,Tableau1[[#This Row],[Nuit
ME/JE]],"")</f>
        <v/>
      </c>
      <c r="AH637" s="78" t="str">
        <f>IF(Tableau1[[#This Row],[Type de réponse]]='Paramètre (masquer)'!$A$10,Tableau1[[#This Row],[Nuit JE/VE]],"")</f>
        <v/>
      </c>
      <c r="AI637" s="78" t="str">
        <f>IF(Tableau1[[#This Row],[Type de réponse]]='Paramètre (masquer)'!$A$10,Tableau1[[#This Row],[Nuit
VE/SA]],"")</f>
        <v/>
      </c>
      <c r="AJ637" s="78" t="str">
        <f>IF(Tableau1[[#This Row],[Type de réponse]]='Paramètre (masquer)'!$A$10,Tableau1[[#This Row],[Nuit
SA/DI]],"")</f>
        <v/>
      </c>
      <c r="AK637" s="78" t="str">
        <f>IF(Tableau1[[#This Row],[Type de réponse]]='Paramètre (masquer)'!$A$10,Tableau1[[#This Row],[Nuit
DI/LU]],"")</f>
        <v/>
      </c>
      <c r="AL637" s="76" t="str">
        <f>IF(Tableau1[[#This Row],[Nuit
LU /MA]]="Oui",0,IF(Tableau1[[#This Row],[Nuit
LU /MA]]="Non",1,""))</f>
        <v/>
      </c>
      <c r="AM637" s="76" t="str">
        <f>IF(Tableau1[[#This Row],[Nuit
MA/ ME]]="Oui",0,IF(Tableau1[[#This Row],[Nuit
MA/ ME]]="Non",1,""))</f>
        <v/>
      </c>
      <c r="AN637" s="76" t="str">
        <f>IF(Tableau1[[#This Row],[Nuit
ME/ JE]]="Oui",0,IF(Tableau1[[#This Row],[Nuit
ME/ JE]]="Non",1,""))</f>
        <v/>
      </c>
      <c r="AO637" s="76" t="str">
        <f>IF(Tableau1[[#This Row],[Nuit JE/ VE]]="Oui",0,IF(Tableau1[[#This Row],[Nuit JE/ VE]]="Non",1,""))</f>
        <v/>
      </c>
      <c r="AP637" s="76" t="str">
        <f>IF(Tableau1[[#This Row],[Nuit
VE/ SA]]="Oui",0,IF(Tableau1[[#This Row],[Nuit
VE/ SA]]="Non",1,""))</f>
        <v/>
      </c>
      <c r="AQ637" s="76" t="str">
        <f>IF(Tableau1[[#This Row],[Nuit
SA/ DI]]="Oui",0,IF(Tableau1[[#This Row],[Nuit
SA/ DI]]="Non",1,""))</f>
        <v/>
      </c>
      <c r="AR637" s="76" t="str">
        <f>IF(Tableau1[[#This Row],[Nuit
DI/ LU]]="Oui",0,IF(Tableau1[[#This Row],[Nuit
DI/ LU]]="Non",1,""))</f>
        <v/>
      </c>
      <c r="AS637" s="76" t="str">
        <f>IF(Tableau1[[#This Row],[Type de réponse]]='Paramètre (masquer)'!$A$10,Tableau1[[#This Row],[FE]],"")</f>
        <v/>
      </c>
      <c r="AT637" s="76" t="str">
        <f>_xlfn.CONCAT(Tableau1[[#This Row],[LUN]:[DIM]])</f>
        <v/>
      </c>
      <c r="AU637" s="79"/>
      <c r="AV6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7" s="76" t="e">
        <f>Tableau1[[#This Row],[Nbre de nuits sur la période]]*Tableau1[[#This Row],[Nombre de train accédant / nuit *]]</f>
        <v>#VALUE!</v>
      </c>
      <c r="AY637" s="76" t="e">
        <f>Tableau1[[#This Row],[Uo voies - nuit]]*((59*400/1000)+5)</f>
        <v>#VALUE!</v>
      </c>
    </row>
    <row r="638" spans="1:51" ht="15.75">
      <c r="A638" s="51">
        <f t="shared" si="29"/>
        <v>625</v>
      </c>
      <c r="B638" s="85"/>
      <c r="C638" s="52" t="str">
        <f>IFERROR(VLOOKUP(Tableau1[[#This Row],[Site *
Un fichier Excel par DT]],Tableau7[[#All],[Nom de la gare]:[EIC]],5,FALSE),"")</f>
        <v/>
      </c>
      <c r="D638" s="77"/>
      <c r="E638" s="74"/>
      <c r="F638" s="74"/>
      <c r="G638" s="76"/>
      <c r="H638" s="72" t="str">
        <f>IF(Tableau1[[#This Row],[Régime d''utilisation (Quotidien ? Oui ou Non)]]="Oui","Oui","Non")</f>
        <v>Non</v>
      </c>
      <c r="I638" s="72" t="str">
        <f>IF(Tableau1[[#This Row],[Régime d''utilisation (Quotidien ? Oui ou Non)]]="Oui","Oui","Non")</f>
        <v>Non</v>
      </c>
      <c r="J638" s="72" t="str">
        <f>IF(Tableau1[[#This Row],[Régime d''utilisation (Quotidien ? Oui ou Non)]]="Oui","Oui","Non")</f>
        <v>Non</v>
      </c>
      <c r="K638" s="72" t="str">
        <f>IF(Tableau1[[#This Row],[Régime d''utilisation (Quotidien ? Oui ou Non)]]="Oui","Oui","Non")</f>
        <v>Non</v>
      </c>
      <c r="L638" s="72" t="str">
        <f>IF(Tableau1[[#This Row],[Régime d''utilisation (Quotidien ? Oui ou Non)]]="Oui","Oui","Non")</f>
        <v>Non</v>
      </c>
      <c r="M638" s="72" t="str">
        <f>IF(Tableau1[[#This Row],[Régime d''utilisation (Quotidien ? Oui ou Non)]]="Oui","Oui","Non")</f>
        <v>Non</v>
      </c>
      <c r="N638" s="72" t="str">
        <f>IF(Tableau1[[#This Row],[Régime d''utilisation (Quotidien ? Oui ou Non)]]="Oui","Oui","Non")</f>
        <v>Non</v>
      </c>
      <c r="O638" s="72" t="str">
        <f>IF(Tableau1[[#This Row],[Régime d''utilisation (Quotidien ? Oui ou Non)]]="Oui","Oui","Non")</f>
        <v>Non</v>
      </c>
      <c r="P638" s="76"/>
      <c r="Q638" s="76"/>
      <c r="R638" s="76"/>
      <c r="S638" s="52" t="str">
        <f t="shared" si="27"/>
        <v>Compris entre 00h00 et 5h00</v>
      </c>
      <c r="T638" s="76"/>
      <c r="U638" s="53" t="str">
        <f t="shared" si="28"/>
        <v>Voyageur</v>
      </c>
      <c r="V638" s="76"/>
      <c r="W638" s="76"/>
      <c r="X638" s="76"/>
      <c r="Y638" s="76"/>
      <c r="Z638" s="76"/>
      <c r="AA638" s="76"/>
      <c r="AB638" s="53">
        <f>400</f>
        <v>400</v>
      </c>
      <c r="AC638" s="78" t="str">
        <f>IF(Tableau1[[#This Row],[Type de réponse]]='Paramètre (masquer)'!$A$10,Tableau1[[#This Row],[Période de début *]],"")</f>
        <v/>
      </c>
      <c r="AD638" s="78" t="str">
        <f>IF(Tableau1[[#This Row],[Type de réponse]]='Paramètre (masquer)'!$A$10,Tableau1[[#This Row],[Période de fin *]],"")</f>
        <v/>
      </c>
      <c r="AE638" s="78" t="str">
        <f>IF(Tableau1[[#This Row],[Type de réponse]]='Paramètre (masquer)'!$A$10,Tableau1[[#This Row],[Nuit
LU/MA]],"")</f>
        <v/>
      </c>
      <c r="AF638" s="78" t="str">
        <f>IF(Tableau1[[#This Row],[Type de réponse]]='Paramètre (masquer)'!$A$10,Tableau1[[#This Row],[Nuit
MA/ME]],"")</f>
        <v/>
      </c>
      <c r="AG638" s="78" t="str">
        <f>IF(Tableau1[[#This Row],[Type de réponse]]='Paramètre (masquer)'!$A$10,Tableau1[[#This Row],[Nuit
ME/JE]],"")</f>
        <v/>
      </c>
      <c r="AH638" s="78" t="str">
        <f>IF(Tableau1[[#This Row],[Type de réponse]]='Paramètre (masquer)'!$A$10,Tableau1[[#This Row],[Nuit JE/VE]],"")</f>
        <v/>
      </c>
      <c r="AI638" s="78" t="str">
        <f>IF(Tableau1[[#This Row],[Type de réponse]]='Paramètre (masquer)'!$A$10,Tableau1[[#This Row],[Nuit
VE/SA]],"")</f>
        <v/>
      </c>
      <c r="AJ638" s="78" t="str">
        <f>IF(Tableau1[[#This Row],[Type de réponse]]='Paramètre (masquer)'!$A$10,Tableau1[[#This Row],[Nuit
SA/DI]],"")</f>
        <v/>
      </c>
      <c r="AK638" s="78" t="str">
        <f>IF(Tableau1[[#This Row],[Type de réponse]]='Paramètre (masquer)'!$A$10,Tableau1[[#This Row],[Nuit
DI/LU]],"")</f>
        <v/>
      </c>
      <c r="AL638" s="76" t="str">
        <f>IF(Tableau1[[#This Row],[Nuit
LU /MA]]="Oui",0,IF(Tableau1[[#This Row],[Nuit
LU /MA]]="Non",1,""))</f>
        <v/>
      </c>
      <c r="AM638" s="76" t="str">
        <f>IF(Tableau1[[#This Row],[Nuit
MA/ ME]]="Oui",0,IF(Tableau1[[#This Row],[Nuit
MA/ ME]]="Non",1,""))</f>
        <v/>
      </c>
      <c r="AN638" s="76" t="str">
        <f>IF(Tableau1[[#This Row],[Nuit
ME/ JE]]="Oui",0,IF(Tableau1[[#This Row],[Nuit
ME/ JE]]="Non",1,""))</f>
        <v/>
      </c>
      <c r="AO638" s="76" t="str">
        <f>IF(Tableau1[[#This Row],[Nuit JE/ VE]]="Oui",0,IF(Tableau1[[#This Row],[Nuit JE/ VE]]="Non",1,""))</f>
        <v/>
      </c>
      <c r="AP638" s="76" t="str">
        <f>IF(Tableau1[[#This Row],[Nuit
VE/ SA]]="Oui",0,IF(Tableau1[[#This Row],[Nuit
VE/ SA]]="Non",1,""))</f>
        <v/>
      </c>
      <c r="AQ638" s="76" t="str">
        <f>IF(Tableau1[[#This Row],[Nuit
SA/ DI]]="Oui",0,IF(Tableau1[[#This Row],[Nuit
SA/ DI]]="Non",1,""))</f>
        <v/>
      </c>
      <c r="AR638" s="76" t="str">
        <f>IF(Tableau1[[#This Row],[Nuit
DI/ LU]]="Oui",0,IF(Tableau1[[#This Row],[Nuit
DI/ LU]]="Non",1,""))</f>
        <v/>
      </c>
      <c r="AS638" s="76" t="str">
        <f>IF(Tableau1[[#This Row],[Type de réponse]]='Paramètre (masquer)'!$A$10,Tableau1[[#This Row],[FE]],"")</f>
        <v/>
      </c>
      <c r="AT638" s="76" t="str">
        <f>_xlfn.CONCAT(Tableau1[[#This Row],[LUN]:[DIM]])</f>
        <v/>
      </c>
      <c r="AU638" s="79"/>
      <c r="AV6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8" s="76" t="e">
        <f>Tableau1[[#This Row],[Nbre de nuits sur la période]]*Tableau1[[#This Row],[Nombre de train accédant / nuit *]]</f>
        <v>#VALUE!</v>
      </c>
      <c r="AY638" s="76" t="e">
        <f>Tableau1[[#This Row],[Uo voies - nuit]]*((59*400/1000)+5)</f>
        <v>#VALUE!</v>
      </c>
    </row>
    <row r="639" spans="1:51" ht="15.75">
      <c r="A639" s="51">
        <f t="shared" si="29"/>
        <v>626</v>
      </c>
      <c r="B639" s="85"/>
      <c r="C639" s="52" t="str">
        <f>IFERROR(VLOOKUP(Tableau1[[#This Row],[Site *
Un fichier Excel par DT]],Tableau7[[#All],[Nom de la gare]:[EIC]],5,FALSE),"")</f>
        <v/>
      </c>
      <c r="D639" s="77"/>
      <c r="E639" s="74"/>
      <c r="F639" s="74"/>
      <c r="G639" s="76"/>
      <c r="H639" s="72" t="str">
        <f>IF(Tableau1[[#This Row],[Régime d''utilisation (Quotidien ? Oui ou Non)]]="Oui","Oui","Non")</f>
        <v>Non</v>
      </c>
      <c r="I639" s="72" t="str">
        <f>IF(Tableau1[[#This Row],[Régime d''utilisation (Quotidien ? Oui ou Non)]]="Oui","Oui","Non")</f>
        <v>Non</v>
      </c>
      <c r="J639" s="72" t="str">
        <f>IF(Tableau1[[#This Row],[Régime d''utilisation (Quotidien ? Oui ou Non)]]="Oui","Oui","Non")</f>
        <v>Non</v>
      </c>
      <c r="K639" s="72" t="str">
        <f>IF(Tableau1[[#This Row],[Régime d''utilisation (Quotidien ? Oui ou Non)]]="Oui","Oui","Non")</f>
        <v>Non</v>
      </c>
      <c r="L639" s="72" t="str">
        <f>IF(Tableau1[[#This Row],[Régime d''utilisation (Quotidien ? Oui ou Non)]]="Oui","Oui","Non")</f>
        <v>Non</v>
      </c>
      <c r="M639" s="72" t="str">
        <f>IF(Tableau1[[#This Row],[Régime d''utilisation (Quotidien ? Oui ou Non)]]="Oui","Oui","Non")</f>
        <v>Non</v>
      </c>
      <c r="N639" s="72" t="str">
        <f>IF(Tableau1[[#This Row],[Régime d''utilisation (Quotidien ? Oui ou Non)]]="Oui","Oui","Non")</f>
        <v>Non</v>
      </c>
      <c r="O639" s="72" t="str">
        <f>IF(Tableau1[[#This Row],[Régime d''utilisation (Quotidien ? Oui ou Non)]]="Oui","Oui","Non")</f>
        <v>Non</v>
      </c>
      <c r="P639" s="76"/>
      <c r="Q639" s="76"/>
      <c r="R639" s="76"/>
      <c r="S639" s="52" t="str">
        <f t="shared" si="27"/>
        <v>Compris entre 00h00 et 5h00</v>
      </c>
      <c r="T639" s="76"/>
      <c r="U639" s="53" t="str">
        <f t="shared" si="28"/>
        <v>Voyageur</v>
      </c>
      <c r="V639" s="76"/>
      <c r="W639" s="76"/>
      <c r="X639" s="76"/>
      <c r="Y639" s="76"/>
      <c r="Z639" s="76"/>
      <c r="AA639" s="76"/>
      <c r="AB639" s="53">
        <f>400</f>
        <v>400</v>
      </c>
      <c r="AC639" s="78" t="str">
        <f>IF(Tableau1[[#This Row],[Type de réponse]]='Paramètre (masquer)'!$A$10,Tableau1[[#This Row],[Période de début *]],"")</f>
        <v/>
      </c>
      <c r="AD639" s="78" t="str">
        <f>IF(Tableau1[[#This Row],[Type de réponse]]='Paramètre (masquer)'!$A$10,Tableau1[[#This Row],[Période de fin *]],"")</f>
        <v/>
      </c>
      <c r="AE639" s="78" t="str">
        <f>IF(Tableau1[[#This Row],[Type de réponse]]='Paramètre (masquer)'!$A$10,Tableau1[[#This Row],[Nuit
LU/MA]],"")</f>
        <v/>
      </c>
      <c r="AF639" s="78" t="str">
        <f>IF(Tableau1[[#This Row],[Type de réponse]]='Paramètre (masquer)'!$A$10,Tableau1[[#This Row],[Nuit
MA/ME]],"")</f>
        <v/>
      </c>
      <c r="AG639" s="78" t="str">
        <f>IF(Tableau1[[#This Row],[Type de réponse]]='Paramètre (masquer)'!$A$10,Tableau1[[#This Row],[Nuit
ME/JE]],"")</f>
        <v/>
      </c>
      <c r="AH639" s="78" t="str">
        <f>IF(Tableau1[[#This Row],[Type de réponse]]='Paramètre (masquer)'!$A$10,Tableau1[[#This Row],[Nuit JE/VE]],"")</f>
        <v/>
      </c>
      <c r="AI639" s="78" t="str">
        <f>IF(Tableau1[[#This Row],[Type de réponse]]='Paramètre (masquer)'!$A$10,Tableau1[[#This Row],[Nuit
VE/SA]],"")</f>
        <v/>
      </c>
      <c r="AJ639" s="78" t="str">
        <f>IF(Tableau1[[#This Row],[Type de réponse]]='Paramètre (masquer)'!$A$10,Tableau1[[#This Row],[Nuit
SA/DI]],"")</f>
        <v/>
      </c>
      <c r="AK639" s="78" t="str">
        <f>IF(Tableau1[[#This Row],[Type de réponse]]='Paramètre (masquer)'!$A$10,Tableau1[[#This Row],[Nuit
DI/LU]],"")</f>
        <v/>
      </c>
      <c r="AL639" s="76" t="str">
        <f>IF(Tableau1[[#This Row],[Nuit
LU /MA]]="Oui",0,IF(Tableau1[[#This Row],[Nuit
LU /MA]]="Non",1,""))</f>
        <v/>
      </c>
      <c r="AM639" s="76" t="str">
        <f>IF(Tableau1[[#This Row],[Nuit
MA/ ME]]="Oui",0,IF(Tableau1[[#This Row],[Nuit
MA/ ME]]="Non",1,""))</f>
        <v/>
      </c>
      <c r="AN639" s="76" t="str">
        <f>IF(Tableau1[[#This Row],[Nuit
ME/ JE]]="Oui",0,IF(Tableau1[[#This Row],[Nuit
ME/ JE]]="Non",1,""))</f>
        <v/>
      </c>
      <c r="AO639" s="76" t="str">
        <f>IF(Tableau1[[#This Row],[Nuit JE/ VE]]="Oui",0,IF(Tableau1[[#This Row],[Nuit JE/ VE]]="Non",1,""))</f>
        <v/>
      </c>
      <c r="AP639" s="76" t="str">
        <f>IF(Tableau1[[#This Row],[Nuit
VE/ SA]]="Oui",0,IF(Tableau1[[#This Row],[Nuit
VE/ SA]]="Non",1,""))</f>
        <v/>
      </c>
      <c r="AQ639" s="76" t="str">
        <f>IF(Tableau1[[#This Row],[Nuit
SA/ DI]]="Oui",0,IF(Tableau1[[#This Row],[Nuit
SA/ DI]]="Non",1,""))</f>
        <v/>
      </c>
      <c r="AR639" s="76" t="str">
        <f>IF(Tableau1[[#This Row],[Nuit
DI/ LU]]="Oui",0,IF(Tableau1[[#This Row],[Nuit
DI/ LU]]="Non",1,""))</f>
        <v/>
      </c>
      <c r="AS639" s="76" t="str">
        <f>IF(Tableau1[[#This Row],[Type de réponse]]='Paramètre (masquer)'!$A$10,Tableau1[[#This Row],[FE]],"")</f>
        <v/>
      </c>
      <c r="AT639" s="76" t="str">
        <f>_xlfn.CONCAT(Tableau1[[#This Row],[LUN]:[DIM]])</f>
        <v/>
      </c>
      <c r="AU639" s="79"/>
      <c r="AV6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9" s="76" t="e">
        <f>Tableau1[[#This Row],[Nbre de nuits sur la période]]*Tableau1[[#This Row],[Nombre de train accédant / nuit *]]</f>
        <v>#VALUE!</v>
      </c>
      <c r="AY639" s="76" t="e">
        <f>Tableau1[[#This Row],[Uo voies - nuit]]*((59*400/1000)+5)</f>
        <v>#VALUE!</v>
      </c>
    </row>
    <row r="640" spans="1:51" ht="15.75">
      <c r="A640" s="51">
        <f t="shared" si="29"/>
        <v>627</v>
      </c>
      <c r="B640" s="85"/>
      <c r="C640" s="52" t="str">
        <f>IFERROR(VLOOKUP(Tableau1[[#This Row],[Site *
Un fichier Excel par DT]],Tableau7[[#All],[Nom de la gare]:[EIC]],5,FALSE),"")</f>
        <v/>
      </c>
      <c r="D640" s="77"/>
      <c r="E640" s="74"/>
      <c r="F640" s="74"/>
      <c r="G640" s="76"/>
      <c r="H640" s="72" t="str">
        <f>IF(Tableau1[[#This Row],[Régime d''utilisation (Quotidien ? Oui ou Non)]]="Oui","Oui","Non")</f>
        <v>Non</v>
      </c>
      <c r="I640" s="72" t="str">
        <f>IF(Tableau1[[#This Row],[Régime d''utilisation (Quotidien ? Oui ou Non)]]="Oui","Oui","Non")</f>
        <v>Non</v>
      </c>
      <c r="J640" s="72" t="str">
        <f>IF(Tableau1[[#This Row],[Régime d''utilisation (Quotidien ? Oui ou Non)]]="Oui","Oui","Non")</f>
        <v>Non</v>
      </c>
      <c r="K640" s="72" t="str">
        <f>IF(Tableau1[[#This Row],[Régime d''utilisation (Quotidien ? Oui ou Non)]]="Oui","Oui","Non")</f>
        <v>Non</v>
      </c>
      <c r="L640" s="72" t="str">
        <f>IF(Tableau1[[#This Row],[Régime d''utilisation (Quotidien ? Oui ou Non)]]="Oui","Oui","Non")</f>
        <v>Non</v>
      </c>
      <c r="M640" s="72" t="str">
        <f>IF(Tableau1[[#This Row],[Régime d''utilisation (Quotidien ? Oui ou Non)]]="Oui","Oui","Non")</f>
        <v>Non</v>
      </c>
      <c r="N640" s="72" t="str">
        <f>IF(Tableau1[[#This Row],[Régime d''utilisation (Quotidien ? Oui ou Non)]]="Oui","Oui","Non")</f>
        <v>Non</v>
      </c>
      <c r="O640" s="72" t="str">
        <f>IF(Tableau1[[#This Row],[Régime d''utilisation (Quotidien ? Oui ou Non)]]="Oui","Oui","Non")</f>
        <v>Non</v>
      </c>
      <c r="P640" s="76"/>
      <c r="Q640" s="76"/>
      <c r="R640" s="76"/>
      <c r="S640" s="52" t="str">
        <f t="shared" si="27"/>
        <v>Compris entre 00h00 et 5h00</v>
      </c>
      <c r="T640" s="76"/>
      <c r="U640" s="53" t="str">
        <f t="shared" si="28"/>
        <v>Voyageur</v>
      </c>
      <c r="V640" s="76"/>
      <c r="W640" s="76"/>
      <c r="X640" s="76"/>
      <c r="Y640" s="76"/>
      <c r="Z640" s="76"/>
      <c r="AA640" s="76"/>
      <c r="AB640" s="53">
        <f>400</f>
        <v>400</v>
      </c>
      <c r="AC640" s="78" t="str">
        <f>IF(Tableau1[[#This Row],[Type de réponse]]='Paramètre (masquer)'!$A$10,Tableau1[[#This Row],[Période de début *]],"")</f>
        <v/>
      </c>
      <c r="AD640" s="78" t="str">
        <f>IF(Tableau1[[#This Row],[Type de réponse]]='Paramètre (masquer)'!$A$10,Tableau1[[#This Row],[Période de fin *]],"")</f>
        <v/>
      </c>
      <c r="AE640" s="78" t="str">
        <f>IF(Tableau1[[#This Row],[Type de réponse]]='Paramètre (masquer)'!$A$10,Tableau1[[#This Row],[Nuit
LU/MA]],"")</f>
        <v/>
      </c>
      <c r="AF640" s="78" t="str">
        <f>IF(Tableau1[[#This Row],[Type de réponse]]='Paramètre (masquer)'!$A$10,Tableau1[[#This Row],[Nuit
MA/ME]],"")</f>
        <v/>
      </c>
      <c r="AG640" s="78" t="str">
        <f>IF(Tableau1[[#This Row],[Type de réponse]]='Paramètre (masquer)'!$A$10,Tableau1[[#This Row],[Nuit
ME/JE]],"")</f>
        <v/>
      </c>
      <c r="AH640" s="78" t="str">
        <f>IF(Tableau1[[#This Row],[Type de réponse]]='Paramètre (masquer)'!$A$10,Tableau1[[#This Row],[Nuit JE/VE]],"")</f>
        <v/>
      </c>
      <c r="AI640" s="78" t="str">
        <f>IF(Tableau1[[#This Row],[Type de réponse]]='Paramètre (masquer)'!$A$10,Tableau1[[#This Row],[Nuit
VE/SA]],"")</f>
        <v/>
      </c>
      <c r="AJ640" s="78" t="str">
        <f>IF(Tableau1[[#This Row],[Type de réponse]]='Paramètre (masquer)'!$A$10,Tableau1[[#This Row],[Nuit
SA/DI]],"")</f>
        <v/>
      </c>
      <c r="AK640" s="78" t="str">
        <f>IF(Tableau1[[#This Row],[Type de réponse]]='Paramètre (masquer)'!$A$10,Tableau1[[#This Row],[Nuit
DI/LU]],"")</f>
        <v/>
      </c>
      <c r="AL640" s="76" t="str">
        <f>IF(Tableau1[[#This Row],[Nuit
LU /MA]]="Oui",0,IF(Tableau1[[#This Row],[Nuit
LU /MA]]="Non",1,""))</f>
        <v/>
      </c>
      <c r="AM640" s="76" t="str">
        <f>IF(Tableau1[[#This Row],[Nuit
MA/ ME]]="Oui",0,IF(Tableau1[[#This Row],[Nuit
MA/ ME]]="Non",1,""))</f>
        <v/>
      </c>
      <c r="AN640" s="76" t="str">
        <f>IF(Tableau1[[#This Row],[Nuit
ME/ JE]]="Oui",0,IF(Tableau1[[#This Row],[Nuit
ME/ JE]]="Non",1,""))</f>
        <v/>
      </c>
      <c r="AO640" s="76" t="str">
        <f>IF(Tableau1[[#This Row],[Nuit JE/ VE]]="Oui",0,IF(Tableau1[[#This Row],[Nuit JE/ VE]]="Non",1,""))</f>
        <v/>
      </c>
      <c r="AP640" s="76" t="str">
        <f>IF(Tableau1[[#This Row],[Nuit
VE/ SA]]="Oui",0,IF(Tableau1[[#This Row],[Nuit
VE/ SA]]="Non",1,""))</f>
        <v/>
      </c>
      <c r="AQ640" s="76" t="str">
        <f>IF(Tableau1[[#This Row],[Nuit
SA/ DI]]="Oui",0,IF(Tableau1[[#This Row],[Nuit
SA/ DI]]="Non",1,""))</f>
        <v/>
      </c>
      <c r="AR640" s="76" t="str">
        <f>IF(Tableau1[[#This Row],[Nuit
DI/ LU]]="Oui",0,IF(Tableau1[[#This Row],[Nuit
DI/ LU]]="Non",1,""))</f>
        <v/>
      </c>
      <c r="AS640" s="76" t="str">
        <f>IF(Tableau1[[#This Row],[Type de réponse]]='Paramètre (masquer)'!$A$10,Tableau1[[#This Row],[FE]],"")</f>
        <v/>
      </c>
      <c r="AT640" s="76" t="str">
        <f>_xlfn.CONCAT(Tableau1[[#This Row],[LUN]:[DIM]])</f>
        <v/>
      </c>
      <c r="AU640" s="79"/>
      <c r="AV6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0" s="76" t="e">
        <f>Tableau1[[#This Row],[Nbre de nuits sur la période]]*Tableau1[[#This Row],[Nombre de train accédant / nuit *]]</f>
        <v>#VALUE!</v>
      </c>
      <c r="AY640" s="76" t="e">
        <f>Tableau1[[#This Row],[Uo voies - nuit]]*((59*400/1000)+5)</f>
        <v>#VALUE!</v>
      </c>
    </row>
    <row r="641" spans="1:51" ht="15.75">
      <c r="A641" s="51">
        <f t="shared" si="29"/>
        <v>628</v>
      </c>
      <c r="B641" s="85"/>
      <c r="C641" s="52" t="str">
        <f>IFERROR(VLOOKUP(Tableau1[[#This Row],[Site *
Un fichier Excel par DT]],Tableau7[[#All],[Nom de la gare]:[EIC]],5,FALSE),"")</f>
        <v/>
      </c>
      <c r="D641" s="77"/>
      <c r="E641" s="74"/>
      <c r="F641" s="74"/>
      <c r="G641" s="76"/>
      <c r="H641" s="72" t="str">
        <f>IF(Tableau1[[#This Row],[Régime d''utilisation (Quotidien ? Oui ou Non)]]="Oui","Oui","Non")</f>
        <v>Non</v>
      </c>
      <c r="I641" s="72" t="str">
        <f>IF(Tableau1[[#This Row],[Régime d''utilisation (Quotidien ? Oui ou Non)]]="Oui","Oui","Non")</f>
        <v>Non</v>
      </c>
      <c r="J641" s="72" t="str">
        <f>IF(Tableau1[[#This Row],[Régime d''utilisation (Quotidien ? Oui ou Non)]]="Oui","Oui","Non")</f>
        <v>Non</v>
      </c>
      <c r="K641" s="72" t="str">
        <f>IF(Tableau1[[#This Row],[Régime d''utilisation (Quotidien ? Oui ou Non)]]="Oui","Oui","Non")</f>
        <v>Non</v>
      </c>
      <c r="L641" s="72" t="str">
        <f>IF(Tableau1[[#This Row],[Régime d''utilisation (Quotidien ? Oui ou Non)]]="Oui","Oui","Non")</f>
        <v>Non</v>
      </c>
      <c r="M641" s="72" t="str">
        <f>IF(Tableau1[[#This Row],[Régime d''utilisation (Quotidien ? Oui ou Non)]]="Oui","Oui","Non")</f>
        <v>Non</v>
      </c>
      <c r="N641" s="72" t="str">
        <f>IF(Tableau1[[#This Row],[Régime d''utilisation (Quotidien ? Oui ou Non)]]="Oui","Oui","Non")</f>
        <v>Non</v>
      </c>
      <c r="O641" s="72" t="str">
        <f>IF(Tableau1[[#This Row],[Régime d''utilisation (Quotidien ? Oui ou Non)]]="Oui","Oui","Non")</f>
        <v>Non</v>
      </c>
      <c r="P641" s="76"/>
      <c r="Q641" s="76"/>
      <c r="R641" s="76"/>
      <c r="S641" s="52" t="str">
        <f t="shared" si="27"/>
        <v>Compris entre 00h00 et 5h00</v>
      </c>
      <c r="T641" s="76"/>
      <c r="U641" s="53" t="str">
        <f t="shared" si="28"/>
        <v>Voyageur</v>
      </c>
      <c r="V641" s="76"/>
      <c r="W641" s="76"/>
      <c r="X641" s="76"/>
      <c r="Y641" s="76"/>
      <c r="Z641" s="76"/>
      <c r="AA641" s="76"/>
      <c r="AB641" s="53">
        <f>400</f>
        <v>400</v>
      </c>
      <c r="AC641" s="78" t="str">
        <f>IF(Tableau1[[#This Row],[Type de réponse]]='Paramètre (masquer)'!$A$10,Tableau1[[#This Row],[Période de début *]],"")</f>
        <v/>
      </c>
      <c r="AD641" s="78" t="str">
        <f>IF(Tableau1[[#This Row],[Type de réponse]]='Paramètre (masquer)'!$A$10,Tableau1[[#This Row],[Période de fin *]],"")</f>
        <v/>
      </c>
      <c r="AE641" s="78" t="str">
        <f>IF(Tableau1[[#This Row],[Type de réponse]]='Paramètre (masquer)'!$A$10,Tableau1[[#This Row],[Nuit
LU/MA]],"")</f>
        <v/>
      </c>
      <c r="AF641" s="78" t="str">
        <f>IF(Tableau1[[#This Row],[Type de réponse]]='Paramètre (masquer)'!$A$10,Tableau1[[#This Row],[Nuit
MA/ME]],"")</f>
        <v/>
      </c>
      <c r="AG641" s="78" t="str">
        <f>IF(Tableau1[[#This Row],[Type de réponse]]='Paramètre (masquer)'!$A$10,Tableau1[[#This Row],[Nuit
ME/JE]],"")</f>
        <v/>
      </c>
      <c r="AH641" s="78" t="str">
        <f>IF(Tableau1[[#This Row],[Type de réponse]]='Paramètre (masquer)'!$A$10,Tableau1[[#This Row],[Nuit JE/VE]],"")</f>
        <v/>
      </c>
      <c r="AI641" s="78" t="str">
        <f>IF(Tableau1[[#This Row],[Type de réponse]]='Paramètre (masquer)'!$A$10,Tableau1[[#This Row],[Nuit
VE/SA]],"")</f>
        <v/>
      </c>
      <c r="AJ641" s="78" t="str">
        <f>IF(Tableau1[[#This Row],[Type de réponse]]='Paramètre (masquer)'!$A$10,Tableau1[[#This Row],[Nuit
SA/DI]],"")</f>
        <v/>
      </c>
      <c r="AK641" s="78" t="str">
        <f>IF(Tableau1[[#This Row],[Type de réponse]]='Paramètre (masquer)'!$A$10,Tableau1[[#This Row],[Nuit
DI/LU]],"")</f>
        <v/>
      </c>
      <c r="AL641" s="76" t="str">
        <f>IF(Tableau1[[#This Row],[Nuit
LU /MA]]="Oui",0,IF(Tableau1[[#This Row],[Nuit
LU /MA]]="Non",1,""))</f>
        <v/>
      </c>
      <c r="AM641" s="76" t="str">
        <f>IF(Tableau1[[#This Row],[Nuit
MA/ ME]]="Oui",0,IF(Tableau1[[#This Row],[Nuit
MA/ ME]]="Non",1,""))</f>
        <v/>
      </c>
      <c r="AN641" s="76" t="str">
        <f>IF(Tableau1[[#This Row],[Nuit
ME/ JE]]="Oui",0,IF(Tableau1[[#This Row],[Nuit
ME/ JE]]="Non",1,""))</f>
        <v/>
      </c>
      <c r="AO641" s="76" t="str">
        <f>IF(Tableau1[[#This Row],[Nuit JE/ VE]]="Oui",0,IF(Tableau1[[#This Row],[Nuit JE/ VE]]="Non",1,""))</f>
        <v/>
      </c>
      <c r="AP641" s="76" t="str">
        <f>IF(Tableau1[[#This Row],[Nuit
VE/ SA]]="Oui",0,IF(Tableau1[[#This Row],[Nuit
VE/ SA]]="Non",1,""))</f>
        <v/>
      </c>
      <c r="AQ641" s="76" t="str">
        <f>IF(Tableau1[[#This Row],[Nuit
SA/ DI]]="Oui",0,IF(Tableau1[[#This Row],[Nuit
SA/ DI]]="Non",1,""))</f>
        <v/>
      </c>
      <c r="AR641" s="76" t="str">
        <f>IF(Tableau1[[#This Row],[Nuit
DI/ LU]]="Oui",0,IF(Tableau1[[#This Row],[Nuit
DI/ LU]]="Non",1,""))</f>
        <v/>
      </c>
      <c r="AS641" s="76" t="str">
        <f>IF(Tableau1[[#This Row],[Type de réponse]]='Paramètre (masquer)'!$A$10,Tableau1[[#This Row],[FE]],"")</f>
        <v/>
      </c>
      <c r="AT641" s="76" t="str">
        <f>_xlfn.CONCAT(Tableau1[[#This Row],[LUN]:[DIM]])</f>
        <v/>
      </c>
      <c r="AU641" s="79"/>
      <c r="AV6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1" s="76" t="e">
        <f>Tableau1[[#This Row],[Nbre de nuits sur la période]]*Tableau1[[#This Row],[Nombre de train accédant / nuit *]]</f>
        <v>#VALUE!</v>
      </c>
      <c r="AY641" s="76" t="e">
        <f>Tableau1[[#This Row],[Uo voies - nuit]]*((59*400/1000)+5)</f>
        <v>#VALUE!</v>
      </c>
    </row>
    <row r="642" spans="1:51" ht="15.75">
      <c r="A642" s="51">
        <f t="shared" si="29"/>
        <v>629</v>
      </c>
      <c r="B642" s="85"/>
      <c r="C642" s="52" t="str">
        <f>IFERROR(VLOOKUP(Tableau1[[#This Row],[Site *
Un fichier Excel par DT]],Tableau7[[#All],[Nom de la gare]:[EIC]],5,FALSE),"")</f>
        <v/>
      </c>
      <c r="D642" s="77"/>
      <c r="E642" s="74"/>
      <c r="F642" s="74"/>
      <c r="G642" s="76"/>
      <c r="H642" s="72" t="str">
        <f>IF(Tableau1[[#This Row],[Régime d''utilisation (Quotidien ? Oui ou Non)]]="Oui","Oui","Non")</f>
        <v>Non</v>
      </c>
      <c r="I642" s="72" t="str">
        <f>IF(Tableau1[[#This Row],[Régime d''utilisation (Quotidien ? Oui ou Non)]]="Oui","Oui","Non")</f>
        <v>Non</v>
      </c>
      <c r="J642" s="72" t="str">
        <f>IF(Tableau1[[#This Row],[Régime d''utilisation (Quotidien ? Oui ou Non)]]="Oui","Oui","Non")</f>
        <v>Non</v>
      </c>
      <c r="K642" s="72" t="str">
        <f>IF(Tableau1[[#This Row],[Régime d''utilisation (Quotidien ? Oui ou Non)]]="Oui","Oui","Non")</f>
        <v>Non</v>
      </c>
      <c r="L642" s="72" t="str">
        <f>IF(Tableau1[[#This Row],[Régime d''utilisation (Quotidien ? Oui ou Non)]]="Oui","Oui","Non")</f>
        <v>Non</v>
      </c>
      <c r="M642" s="72" t="str">
        <f>IF(Tableau1[[#This Row],[Régime d''utilisation (Quotidien ? Oui ou Non)]]="Oui","Oui","Non")</f>
        <v>Non</v>
      </c>
      <c r="N642" s="72" t="str">
        <f>IF(Tableau1[[#This Row],[Régime d''utilisation (Quotidien ? Oui ou Non)]]="Oui","Oui","Non")</f>
        <v>Non</v>
      </c>
      <c r="O642" s="72" t="str">
        <f>IF(Tableau1[[#This Row],[Régime d''utilisation (Quotidien ? Oui ou Non)]]="Oui","Oui","Non")</f>
        <v>Non</v>
      </c>
      <c r="P642" s="76"/>
      <c r="Q642" s="76"/>
      <c r="R642" s="76"/>
      <c r="S642" s="52" t="str">
        <f t="shared" si="27"/>
        <v>Compris entre 00h00 et 5h00</v>
      </c>
      <c r="T642" s="76"/>
      <c r="U642" s="53" t="str">
        <f t="shared" si="28"/>
        <v>Voyageur</v>
      </c>
      <c r="V642" s="76"/>
      <c r="W642" s="76"/>
      <c r="X642" s="76"/>
      <c r="Y642" s="76"/>
      <c r="Z642" s="76"/>
      <c r="AA642" s="76"/>
      <c r="AB642" s="53">
        <f>400</f>
        <v>400</v>
      </c>
      <c r="AC642" s="78" t="str">
        <f>IF(Tableau1[[#This Row],[Type de réponse]]='Paramètre (masquer)'!$A$10,Tableau1[[#This Row],[Période de début *]],"")</f>
        <v/>
      </c>
      <c r="AD642" s="78" t="str">
        <f>IF(Tableau1[[#This Row],[Type de réponse]]='Paramètre (masquer)'!$A$10,Tableau1[[#This Row],[Période de fin *]],"")</f>
        <v/>
      </c>
      <c r="AE642" s="78" t="str">
        <f>IF(Tableau1[[#This Row],[Type de réponse]]='Paramètre (masquer)'!$A$10,Tableau1[[#This Row],[Nuit
LU/MA]],"")</f>
        <v/>
      </c>
      <c r="AF642" s="78" t="str">
        <f>IF(Tableau1[[#This Row],[Type de réponse]]='Paramètre (masquer)'!$A$10,Tableau1[[#This Row],[Nuit
MA/ME]],"")</f>
        <v/>
      </c>
      <c r="AG642" s="78" t="str">
        <f>IF(Tableau1[[#This Row],[Type de réponse]]='Paramètre (masquer)'!$A$10,Tableau1[[#This Row],[Nuit
ME/JE]],"")</f>
        <v/>
      </c>
      <c r="AH642" s="78" t="str">
        <f>IF(Tableau1[[#This Row],[Type de réponse]]='Paramètre (masquer)'!$A$10,Tableau1[[#This Row],[Nuit JE/VE]],"")</f>
        <v/>
      </c>
      <c r="AI642" s="78" t="str">
        <f>IF(Tableau1[[#This Row],[Type de réponse]]='Paramètre (masquer)'!$A$10,Tableau1[[#This Row],[Nuit
VE/SA]],"")</f>
        <v/>
      </c>
      <c r="AJ642" s="78" t="str">
        <f>IF(Tableau1[[#This Row],[Type de réponse]]='Paramètre (masquer)'!$A$10,Tableau1[[#This Row],[Nuit
SA/DI]],"")</f>
        <v/>
      </c>
      <c r="AK642" s="78" t="str">
        <f>IF(Tableau1[[#This Row],[Type de réponse]]='Paramètre (masquer)'!$A$10,Tableau1[[#This Row],[Nuit
DI/LU]],"")</f>
        <v/>
      </c>
      <c r="AL642" s="76" t="str">
        <f>IF(Tableau1[[#This Row],[Nuit
LU /MA]]="Oui",0,IF(Tableau1[[#This Row],[Nuit
LU /MA]]="Non",1,""))</f>
        <v/>
      </c>
      <c r="AM642" s="76" t="str">
        <f>IF(Tableau1[[#This Row],[Nuit
MA/ ME]]="Oui",0,IF(Tableau1[[#This Row],[Nuit
MA/ ME]]="Non",1,""))</f>
        <v/>
      </c>
      <c r="AN642" s="76" t="str">
        <f>IF(Tableau1[[#This Row],[Nuit
ME/ JE]]="Oui",0,IF(Tableau1[[#This Row],[Nuit
ME/ JE]]="Non",1,""))</f>
        <v/>
      </c>
      <c r="AO642" s="76" t="str">
        <f>IF(Tableau1[[#This Row],[Nuit JE/ VE]]="Oui",0,IF(Tableau1[[#This Row],[Nuit JE/ VE]]="Non",1,""))</f>
        <v/>
      </c>
      <c r="AP642" s="76" t="str">
        <f>IF(Tableau1[[#This Row],[Nuit
VE/ SA]]="Oui",0,IF(Tableau1[[#This Row],[Nuit
VE/ SA]]="Non",1,""))</f>
        <v/>
      </c>
      <c r="AQ642" s="76" t="str">
        <f>IF(Tableau1[[#This Row],[Nuit
SA/ DI]]="Oui",0,IF(Tableau1[[#This Row],[Nuit
SA/ DI]]="Non",1,""))</f>
        <v/>
      </c>
      <c r="AR642" s="76" t="str">
        <f>IF(Tableau1[[#This Row],[Nuit
DI/ LU]]="Oui",0,IF(Tableau1[[#This Row],[Nuit
DI/ LU]]="Non",1,""))</f>
        <v/>
      </c>
      <c r="AS642" s="76" t="str">
        <f>IF(Tableau1[[#This Row],[Type de réponse]]='Paramètre (masquer)'!$A$10,Tableau1[[#This Row],[FE]],"")</f>
        <v/>
      </c>
      <c r="AT642" s="76" t="str">
        <f>_xlfn.CONCAT(Tableau1[[#This Row],[LUN]:[DIM]])</f>
        <v/>
      </c>
      <c r="AU642" s="79"/>
      <c r="AV6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2" s="76" t="e">
        <f>Tableau1[[#This Row],[Nbre de nuits sur la période]]*Tableau1[[#This Row],[Nombre de train accédant / nuit *]]</f>
        <v>#VALUE!</v>
      </c>
      <c r="AY642" s="76" t="e">
        <f>Tableau1[[#This Row],[Uo voies - nuit]]*((59*400/1000)+5)</f>
        <v>#VALUE!</v>
      </c>
    </row>
    <row r="643" spans="1:51" ht="15.75">
      <c r="A643" s="51">
        <f t="shared" si="29"/>
        <v>630</v>
      </c>
      <c r="B643" s="85"/>
      <c r="C643" s="52" t="str">
        <f>IFERROR(VLOOKUP(Tableau1[[#This Row],[Site *
Un fichier Excel par DT]],Tableau7[[#All],[Nom de la gare]:[EIC]],5,FALSE),"")</f>
        <v/>
      </c>
      <c r="D643" s="77"/>
      <c r="E643" s="74"/>
      <c r="F643" s="74"/>
      <c r="G643" s="76"/>
      <c r="H643" s="72" t="str">
        <f>IF(Tableau1[[#This Row],[Régime d''utilisation (Quotidien ? Oui ou Non)]]="Oui","Oui","Non")</f>
        <v>Non</v>
      </c>
      <c r="I643" s="72" t="str">
        <f>IF(Tableau1[[#This Row],[Régime d''utilisation (Quotidien ? Oui ou Non)]]="Oui","Oui","Non")</f>
        <v>Non</v>
      </c>
      <c r="J643" s="72" t="str">
        <f>IF(Tableau1[[#This Row],[Régime d''utilisation (Quotidien ? Oui ou Non)]]="Oui","Oui","Non")</f>
        <v>Non</v>
      </c>
      <c r="K643" s="72" t="str">
        <f>IF(Tableau1[[#This Row],[Régime d''utilisation (Quotidien ? Oui ou Non)]]="Oui","Oui","Non")</f>
        <v>Non</v>
      </c>
      <c r="L643" s="72" t="str">
        <f>IF(Tableau1[[#This Row],[Régime d''utilisation (Quotidien ? Oui ou Non)]]="Oui","Oui","Non")</f>
        <v>Non</v>
      </c>
      <c r="M643" s="72" t="str">
        <f>IF(Tableau1[[#This Row],[Régime d''utilisation (Quotidien ? Oui ou Non)]]="Oui","Oui","Non")</f>
        <v>Non</v>
      </c>
      <c r="N643" s="72" t="str">
        <f>IF(Tableau1[[#This Row],[Régime d''utilisation (Quotidien ? Oui ou Non)]]="Oui","Oui","Non")</f>
        <v>Non</v>
      </c>
      <c r="O643" s="72" t="str">
        <f>IF(Tableau1[[#This Row],[Régime d''utilisation (Quotidien ? Oui ou Non)]]="Oui","Oui","Non")</f>
        <v>Non</v>
      </c>
      <c r="P643" s="76"/>
      <c r="Q643" s="76"/>
      <c r="R643" s="76"/>
      <c r="S643" s="52" t="str">
        <f t="shared" si="27"/>
        <v>Compris entre 00h00 et 5h00</v>
      </c>
      <c r="T643" s="76"/>
      <c r="U643" s="53" t="str">
        <f t="shared" si="28"/>
        <v>Voyageur</v>
      </c>
      <c r="V643" s="76"/>
      <c r="W643" s="76"/>
      <c r="X643" s="76"/>
      <c r="Y643" s="76"/>
      <c r="Z643" s="76"/>
      <c r="AA643" s="76"/>
      <c r="AB643" s="53">
        <f>400</f>
        <v>400</v>
      </c>
      <c r="AC643" s="78" t="str">
        <f>IF(Tableau1[[#This Row],[Type de réponse]]='Paramètre (masquer)'!$A$10,Tableau1[[#This Row],[Période de début *]],"")</f>
        <v/>
      </c>
      <c r="AD643" s="78" t="str">
        <f>IF(Tableau1[[#This Row],[Type de réponse]]='Paramètre (masquer)'!$A$10,Tableau1[[#This Row],[Période de fin *]],"")</f>
        <v/>
      </c>
      <c r="AE643" s="78" t="str">
        <f>IF(Tableau1[[#This Row],[Type de réponse]]='Paramètre (masquer)'!$A$10,Tableau1[[#This Row],[Nuit
LU/MA]],"")</f>
        <v/>
      </c>
      <c r="AF643" s="78" t="str">
        <f>IF(Tableau1[[#This Row],[Type de réponse]]='Paramètre (masquer)'!$A$10,Tableau1[[#This Row],[Nuit
MA/ME]],"")</f>
        <v/>
      </c>
      <c r="AG643" s="78" t="str">
        <f>IF(Tableau1[[#This Row],[Type de réponse]]='Paramètre (masquer)'!$A$10,Tableau1[[#This Row],[Nuit
ME/JE]],"")</f>
        <v/>
      </c>
      <c r="AH643" s="78" t="str">
        <f>IF(Tableau1[[#This Row],[Type de réponse]]='Paramètre (masquer)'!$A$10,Tableau1[[#This Row],[Nuit JE/VE]],"")</f>
        <v/>
      </c>
      <c r="AI643" s="78" t="str">
        <f>IF(Tableau1[[#This Row],[Type de réponse]]='Paramètre (masquer)'!$A$10,Tableau1[[#This Row],[Nuit
VE/SA]],"")</f>
        <v/>
      </c>
      <c r="AJ643" s="78" t="str">
        <f>IF(Tableau1[[#This Row],[Type de réponse]]='Paramètre (masquer)'!$A$10,Tableau1[[#This Row],[Nuit
SA/DI]],"")</f>
        <v/>
      </c>
      <c r="AK643" s="78" t="str">
        <f>IF(Tableau1[[#This Row],[Type de réponse]]='Paramètre (masquer)'!$A$10,Tableau1[[#This Row],[Nuit
DI/LU]],"")</f>
        <v/>
      </c>
      <c r="AL643" s="76" t="str">
        <f>IF(Tableau1[[#This Row],[Nuit
LU /MA]]="Oui",0,IF(Tableau1[[#This Row],[Nuit
LU /MA]]="Non",1,""))</f>
        <v/>
      </c>
      <c r="AM643" s="76" t="str">
        <f>IF(Tableau1[[#This Row],[Nuit
MA/ ME]]="Oui",0,IF(Tableau1[[#This Row],[Nuit
MA/ ME]]="Non",1,""))</f>
        <v/>
      </c>
      <c r="AN643" s="76" t="str">
        <f>IF(Tableau1[[#This Row],[Nuit
ME/ JE]]="Oui",0,IF(Tableau1[[#This Row],[Nuit
ME/ JE]]="Non",1,""))</f>
        <v/>
      </c>
      <c r="AO643" s="76" t="str">
        <f>IF(Tableau1[[#This Row],[Nuit JE/ VE]]="Oui",0,IF(Tableau1[[#This Row],[Nuit JE/ VE]]="Non",1,""))</f>
        <v/>
      </c>
      <c r="AP643" s="76" t="str">
        <f>IF(Tableau1[[#This Row],[Nuit
VE/ SA]]="Oui",0,IF(Tableau1[[#This Row],[Nuit
VE/ SA]]="Non",1,""))</f>
        <v/>
      </c>
      <c r="AQ643" s="76" t="str">
        <f>IF(Tableau1[[#This Row],[Nuit
SA/ DI]]="Oui",0,IF(Tableau1[[#This Row],[Nuit
SA/ DI]]="Non",1,""))</f>
        <v/>
      </c>
      <c r="AR643" s="76" t="str">
        <f>IF(Tableau1[[#This Row],[Nuit
DI/ LU]]="Oui",0,IF(Tableau1[[#This Row],[Nuit
DI/ LU]]="Non",1,""))</f>
        <v/>
      </c>
      <c r="AS643" s="76" t="str">
        <f>IF(Tableau1[[#This Row],[Type de réponse]]='Paramètre (masquer)'!$A$10,Tableau1[[#This Row],[FE]],"")</f>
        <v/>
      </c>
      <c r="AT643" s="76" t="str">
        <f>_xlfn.CONCAT(Tableau1[[#This Row],[LUN]:[DIM]])</f>
        <v/>
      </c>
      <c r="AU643" s="79"/>
      <c r="AV6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3" s="76" t="e">
        <f>Tableau1[[#This Row],[Nbre de nuits sur la période]]*Tableau1[[#This Row],[Nombre de train accédant / nuit *]]</f>
        <v>#VALUE!</v>
      </c>
      <c r="AY643" s="76" t="e">
        <f>Tableau1[[#This Row],[Uo voies - nuit]]*((59*400/1000)+5)</f>
        <v>#VALUE!</v>
      </c>
    </row>
    <row r="644" spans="1:51" ht="15.75">
      <c r="A644" s="51">
        <f t="shared" si="29"/>
        <v>631</v>
      </c>
      <c r="B644" s="85"/>
      <c r="C644" s="52" t="str">
        <f>IFERROR(VLOOKUP(Tableau1[[#This Row],[Site *
Un fichier Excel par DT]],Tableau7[[#All],[Nom de la gare]:[EIC]],5,FALSE),"")</f>
        <v/>
      </c>
      <c r="D644" s="77"/>
      <c r="E644" s="74"/>
      <c r="F644" s="74"/>
      <c r="G644" s="76"/>
      <c r="H644" s="72" t="str">
        <f>IF(Tableau1[[#This Row],[Régime d''utilisation (Quotidien ? Oui ou Non)]]="Oui","Oui","Non")</f>
        <v>Non</v>
      </c>
      <c r="I644" s="72" t="str">
        <f>IF(Tableau1[[#This Row],[Régime d''utilisation (Quotidien ? Oui ou Non)]]="Oui","Oui","Non")</f>
        <v>Non</v>
      </c>
      <c r="J644" s="72" t="str">
        <f>IF(Tableau1[[#This Row],[Régime d''utilisation (Quotidien ? Oui ou Non)]]="Oui","Oui","Non")</f>
        <v>Non</v>
      </c>
      <c r="K644" s="72" t="str">
        <f>IF(Tableau1[[#This Row],[Régime d''utilisation (Quotidien ? Oui ou Non)]]="Oui","Oui","Non")</f>
        <v>Non</v>
      </c>
      <c r="L644" s="72" t="str">
        <f>IF(Tableau1[[#This Row],[Régime d''utilisation (Quotidien ? Oui ou Non)]]="Oui","Oui","Non")</f>
        <v>Non</v>
      </c>
      <c r="M644" s="72" t="str">
        <f>IF(Tableau1[[#This Row],[Régime d''utilisation (Quotidien ? Oui ou Non)]]="Oui","Oui","Non")</f>
        <v>Non</v>
      </c>
      <c r="N644" s="72" t="str">
        <f>IF(Tableau1[[#This Row],[Régime d''utilisation (Quotidien ? Oui ou Non)]]="Oui","Oui","Non")</f>
        <v>Non</v>
      </c>
      <c r="O644" s="72" t="str">
        <f>IF(Tableau1[[#This Row],[Régime d''utilisation (Quotidien ? Oui ou Non)]]="Oui","Oui","Non")</f>
        <v>Non</v>
      </c>
      <c r="P644" s="76"/>
      <c r="Q644" s="76"/>
      <c r="R644" s="76"/>
      <c r="S644" s="52" t="str">
        <f t="shared" si="27"/>
        <v>Compris entre 00h00 et 5h00</v>
      </c>
      <c r="T644" s="76"/>
      <c r="U644" s="53" t="str">
        <f t="shared" si="28"/>
        <v>Voyageur</v>
      </c>
      <c r="V644" s="76"/>
      <c r="W644" s="76"/>
      <c r="X644" s="76"/>
      <c r="Y644" s="76"/>
      <c r="Z644" s="76"/>
      <c r="AA644" s="76"/>
      <c r="AB644" s="53">
        <f>400</f>
        <v>400</v>
      </c>
      <c r="AC644" s="78" t="str">
        <f>IF(Tableau1[[#This Row],[Type de réponse]]='Paramètre (masquer)'!$A$10,Tableau1[[#This Row],[Période de début *]],"")</f>
        <v/>
      </c>
      <c r="AD644" s="78" t="str">
        <f>IF(Tableau1[[#This Row],[Type de réponse]]='Paramètre (masquer)'!$A$10,Tableau1[[#This Row],[Période de fin *]],"")</f>
        <v/>
      </c>
      <c r="AE644" s="78" t="str">
        <f>IF(Tableau1[[#This Row],[Type de réponse]]='Paramètre (masquer)'!$A$10,Tableau1[[#This Row],[Nuit
LU/MA]],"")</f>
        <v/>
      </c>
      <c r="AF644" s="78" t="str">
        <f>IF(Tableau1[[#This Row],[Type de réponse]]='Paramètre (masquer)'!$A$10,Tableau1[[#This Row],[Nuit
MA/ME]],"")</f>
        <v/>
      </c>
      <c r="AG644" s="78" t="str">
        <f>IF(Tableau1[[#This Row],[Type de réponse]]='Paramètre (masquer)'!$A$10,Tableau1[[#This Row],[Nuit
ME/JE]],"")</f>
        <v/>
      </c>
      <c r="AH644" s="78" t="str">
        <f>IF(Tableau1[[#This Row],[Type de réponse]]='Paramètre (masquer)'!$A$10,Tableau1[[#This Row],[Nuit JE/VE]],"")</f>
        <v/>
      </c>
      <c r="AI644" s="78" t="str">
        <f>IF(Tableau1[[#This Row],[Type de réponse]]='Paramètre (masquer)'!$A$10,Tableau1[[#This Row],[Nuit
VE/SA]],"")</f>
        <v/>
      </c>
      <c r="AJ644" s="78" t="str">
        <f>IF(Tableau1[[#This Row],[Type de réponse]]='Paramètre (masquer)'!$A$10,Tableau1[[#This Row],[Nuit
SA/DI]],"")</f>
        <v/>
      </c>
      <c r="AK644" s="78" t="str">
        <f>IF(Tableau1[[#This Row],[Type de réponse]]='Paramètre (masquer)'!$A$10,Tableau1[[#This Row],[Nuit
DI/LU]],"")</f>
        <v/>
      </c>
      <c r="AL644" s="76" t="str">
        <f>IF(Tableau1[[#This Row],[Nuit
LU /MA]]="Oui",0,IF(Tableau1[[#This Row],[Nuit
LU /MA]]="Non",1,""))</f>
        <v/>
      </c>
      <c r="AM644" s="76" t="str">
        <f>IF(Tableau1[[#This Row],[Nuit
MA/ ME]]="Oui",0,IF(Tableau1[[#This Row],[Nuit
MA/ ME]]="Non",1,""))</f>
        <v/>
      </c>
      <c r="AN644" s="76" t="str">
        <f>IF(Tableau1[[#This Row],[Nuit
ME/ JE]]="Oui",0,IF(Tableau1[[#This Row],[Nuit
ME/ JE]]="Non",1,""))</f>
        <v/>
      </c>
      <c r="AO644" s="76" t="str">
        <f>IF(Tableau1[[#This Row],[Nuit JE/ VE]]="Oui",0,IF(Tableau1[[#This Row],[Nuit JE/ VE]]="Non",1,""))</f>
        <v/>
      </c>
      <c r="AP644" s="76" t="str">
        <f>IF(Tableau1[[#This Row],[Nuit
VE/ SA]]="Oui",0,IF(Tableau1[[#This Row],[Nuit
VE/ SA]]="Non",1,""))</f>
        <v/>
      </c>
      <c r="AQ644" s="76" t="str">
        <f>IF(Tableau1[[#This Row],[Nuit
SA/ DI]]="Oui",0,IF(Tableau1[[#This Row],[Nuit
SA/ DI]]="Non",1,""))</f>
        <v/>
      </c>
      <c r="AR644" s="76" t="str">
        <f>IF(Tableau1[[#This Row],[Nuit
DI/ LU]]="Oui",0,IF(Tableau1[[#This Row],[Nuit
DI/ LU]]="Non",1,""))</f>
        <v/>
      </c>
      <c r="AS644" s="76" t="str">
        <f>IF(Tableau1[[#This Row],[Type de réponse]]='Paramètre (masquer)'!$A$10,Tableau1[[#This Row],[FE]],"")</f>
        <v/>
      </c>
      <c r="AT644" s="76" t="str">
        <f>_xlfn.CONCAT(Tableau1[[#This Row],[LUN]:[DIM]])</f>
        <v/>
      </c>
      <c r="AU644" s="79"/>
      <c r="AV6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4" s="76" t="e">
        <f>Tableau1[[#This Row],[Nbre de nuits sur la période]]*Tableau1[[#This Row],[Nombre de train accédant / nuit *]]</f>
        <v>#VALUE!</v>
      </c>
      <c r="AY644" s="76" t="e">
        <f>Tableau1[[#This Row],[Uo voies - nuit]]*((59*400/1000)+5)</f>
        <v>#VALUE!</v>
      </c>
    </row>
    <row r="645" spans="1:51" ht="15.75">
      <c r="A645" s="51">
        <f t="shared" si="29"/>
        <v>632</v>
      </c>
      <c r="B645" s="85"/>
      <c r="C645" s="52" t="str">
        <f>IFERROR(VLOOKUP(Tableau1[[#This Row],[Site *
Un fichier Excel par DT]],Tableau7[[#All],[Nom de la gare]:[EIC]],5,FALSE),"")</f>
        <v/>
      </c>
      <c r="D645" s="77"/>
      <c r="E645" s="74"/>
      <c r="F645" s="74"/>
      <c r="G645" s="76"/>
      <c r="H645" s="72" t="str">
        <f>IF(Tableau1[[#This Row],[Régime d''utilisation (Quotidien ? Oui ou Non)]]="Oui","Oui","Non")</f>
        <v>Non</v>
      </c>
      <c r="I645" s="72" t="str">
        <f>IF(Tableau1[[#This Row],[Régime d''utilisation (Quotidien ? Oui ou Non)]]="Oui","Oui","Non")</f>
        <v>Non</v>
      </c>
      <c r="J645" s="72" t="str">
        <f>IF(Tableau1[[#This Row],[Régime d''utilisation (Quotidien ? Oui ou Non)]]="Oui","Oui","Non")</f>
        <v>Non</v>
      </c>
      <c r="K645" s="72" t="str">
        <f>IF(Tableau1[[#This Row],[Régime d''utilisation (Quotidien ? Oui ou Non)]]="Oui","Oui","Non")</f>
        <v>Non</v>
      </c>
      <c r="L645" s="72" t="str">
        <f>IF(Tableau1[[#This Row],[Régime d''utilisation (Quotidien ? Oui ou Non)]]="Oui","Oui","Non")</f>
        <v>Non</v>
      </c>
      <c r="M645" s="72" t="str">
        <f>IF(Tableau1[[#This Row],[Régime d''utilisation (Quotidien ? Oui ou Non)]]="Oui","Oui","Non")</f>
        <v>Non</v>
      </c>
      <c r="N645" s="72" t="str">
        <f>IF(Tableau1[[#This Row],[Régime d''utilisation (Quotidien ? Oui ou Non)]]="Oui","Oui","Non")</f>
        <v>Non</v>
      </c>
      <c r="O645" s="72" t="str">
        <f>IF(Tableau1[[#This Row],[Régime d''utilisation (Quotidien ? Oui ou Non)]]="Oui","Oui","Non")</f>
        <v>Non</v>
      </c>
      <c r="P645" s="76"/>
      <c r="Q645" s="76"/>
      <c r="R645" s="76"/>
      <c r="S645" s="52" t="str">
        <f t="shared" si="27"/>
        <v>Compris entre 00h00 et 5h00</v>
      </c>
      <c r="T645" s="76"/>
      <c r="U645" s="53" t="str">
        <f t="shared" si="28"/>
        <v>Voyageur</v>
      </c>
      <c r="V645" s="76"/>
      <c r="W645" s="76"/>
      <c r="X645" s="76"/>
      <c r="Y645" s="76"/>
      <c r="Z645" s="76"/>
      <c r="AA645" s="76"/>
      <c r="AB645" s="53">
        <f>400</f>
        <v>400</v>
      </c>
      <c r="AC645" s="78" t="str">
        <f>IF(Tableau1[[#This Row],[Type de réponse]]='Paramètre (masquer)'!$A$10,Tableau1[[#This Row],[Période de début *]],"")</f>
        <v/>
      </c>
      <c r="AD645" s="78" t="str">
        <f>IF(Tableau1[[#This Row],[Type de réponse]]='Paramètre (masquer)'!$A$10,Tableau1[[#This Row],[Période de fin *]],"")</f>
        <v/>
      </c>
      <c r="AE645" s="78" t="str">
        <f>IF(Tableau1[[#This Row],[Type de réponse]]='Paramètre (masquer)'!$A$10,Tableau1[[#This Row],[Nuit
LU/MA]],"")</f>
        <v/>
      </c>
      <c r="AF645" s="78" t="str">
        <f>IF(Tableau1[[#This Row],[Type de réponse]]='Paramètre (masquer)'!$A$10,Tableau1[[#This Row],[Nuit
MA/ME]],"")</f>
        <v/>
      </c>
      <c r="AG645" s="78" t="str">
        <f>IF(Tableau1[[#This Row],[Type de réponse]]='Paramètre (masquer)'!$A$10,Tableau1[[#This Row],[Nuit
ME/JE]],"")</f>
        <v/>
      </c>
      <c r="AH645" s="78" t="str">
        <f>IF(Tableau1[[#This Row],[Type de réponse]]='Paramètre (masquer)'!$A$10,Tableau1[[#This Row],[Nuit JE/VE]],"")</f>
        <v/>
      </c>
      <c r="AI645" s="78" t="str">
        <f>IF(Tableau1[[#This Row],[Type de réponse]]='Paramètre (masquer)'!$A$10,Tableau1[[#This Row],[Nuit
VE/SA]],"")</f>
        <v/>
      </c>
      <c r="AJ645" s="78" t="str">
        <f>IF(Tableau1[[#This Row],[Type de réponse]]='Paramètre (masquer)'!$A$10,Tableau1[[#This Row],[Nuit
SA/DI]],"")</f>
        <v/>
      </c>
      <c r="AK645" s="78" t="str">
        <f>IF(Tableau1[[#This Row],[Type de réponse]]='Paramètre (masquer)'!$A$10,Tableau1[[#This Row],[Nuit
DI/LU]],"")</f>
        <v/>
      </c>
      <c r="AL645" s="76" t="str">
        <f>IF(Tableau1[[#This Row],[Nuit
LU /MA]]="Oui",0,IF(Tableau1[[#This Row],[Nuit
LU /MA]]="Non",1,""))</f>
        <v/>
      </c>
      <c r="AM645" s="76" t="str">
        <f>IF(Tableau1[[#This Row],[Nuit
MA/ ME]]="Oui",0,IF(Tableau1[[#This Row],[Nuit
MA/ ME]]="Non",1,""))</f>
        <v/>
      </c>
      <c r="AN645" s="76" t="str">
        <f>IF(Tableau1[[#This Row],[Nuit
ME/ JE]]="Oui",0,IF(Tableau1[[#This Row],[Nuit
ME/ JE]]="Non",1,""))</f>
        <v/>
      </c>
      <c r="AO645" s="76" t="str">
        <f>IF(Tableau1[[#This Row],[Nuit JE/ VE]]="Oui",0,IF(Tableau1[[#This Row],[Nuit JE/ VE]]="Non",1,""))</f>
        <v/>
      </c>
      <c r="AP645" s="76" t="str">
        <f>IF(Tableau1[[#This Row],[Nuit
VE/ SA]]="Oui",0,IF(Tableau1[[#This Row],[Nuit
VE/ SA]]="Non",1,""))</f>
        <v/>
      </c>
      <c r="AQ645" s="76" t="str">
        <f>IF(Tableau1[[#This Row],[Nuit
SA/ DI]]="Oui",0,IF(Tableau1[[#This Row],[Nuit
SA/ DI]]="Non",1,""))</f>
        <v/>
      </c>
      <c r="AR645" s="76" t="str">
        <f>IF(Tableau1[[#This Row],[Nuit
DI/ LU]]="Oui",0,IF(Tableau1[[#This Row],[Nuit
DI/ LU]]="Non",1,""))</f>
        <v/>
      </c>
      <c r="AS645" s="76" t="str">
        <f>IF(Tableau1[[#This Row],[Type de réponse]]='Paramètre (masquer)'!$A$10,Tableau1[[#This Row],[FE]],"")</f>
        <v/>
      </c>
      <c r="AT645" s="76" t="str">
        <f>_xlfn.CONCAT(Tableau1[[#This Row],[LUN]:[DIM]])</f>
        <v/>
      </c>
      <c r="AU645" s="79"/>
      <c r="AV6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5" s="76" t="e">
        <f>Tableau1[[#This Row],[Nbre de nuits sur la période]]*Tableau1[[#This Row],[Nombre de train accédant / nuit *]]</f>
        <v>#VALUE!</v>
      </c>
      <c r="AY645" s="76" t="e">
        <f>Tableau1[[#This Row],[Uo voies - nuit]]*((59*400/1000)+5)</f>
        <v>#VALUE!</v>
      </c>
    </row>
    <row r="646" spans="1:51" ht="15.75">
      <c r="A646" s="51">
        <f t="shared" si="29"/>
        <v>633</v>
      </c>
      <c r="B646" s="85"/>
      <c r="C646" s="52" t="str">
        <f>IFERROR(VLOOKUP(Tableau1[[#This Row],[Site *
Un fichier Excel par DT]],Tableau7[[#All],[Nom de la gare]:[EIC]],5,FALSE),"")</f>
        <v/>
      </c>
      <c r="D646" s="77"/>
      <c r="E646" s="74"/>
      <c r="F646" s="74"/>
      <c r="G646" s="76"/>
      <c r="H646" s="72" t="str">
        <f>IF(Tableau1[[#This Row],[Régime d''utilisation (Quotidien ? Oui ou Non)]]="Oui","Oui","Non")</f>
        <v>Non</v>
      </c>
      <c r="I646" s="72" t="str">
        <f>IF(Tableau1[[#This Row],[Régime d''utilisation (Quotidien ? Oui ou Non)]]="Oui","Oui","Non")</f>
        <v>Non</v>
      </c>
      <c r="J646" s="72" t="str">
        <f>IF(Tableau1[[#This Row],[Régime d''utilisation (Quotidien ? Oui ou Non)]]="Oui","Oui","Non")</f>
        <v>Non</v>
      </c>
      <c r="K646" s="72" t="str">
        <f>IF(Tableau1[[#This Row],[Régime d''utilisation (Quotidien ? Oui ou Non)]]="Oui","Oui","Non")</f>
        <v>Non</v>
      </c>
      <c r="L646" s="72" t="str">
        <f>IF(Tableau1[[#This Row],[Régime d''utilisation (Quotidien ? Oui ou Non)]]="Oui","Oui","Non")</f>
        <v>Non</v>
      </c>
      <c r="M646" s="72" t="str">
        <f>IF(Tableau1[[#This Row],[Régime d''utilisation (Quotidien ? Oui ou Non)]]="Oui","Oui","Non")</f>
        <v>Non</v>
      </c>
      <c r="N646" s="72" t="str">
        <f>IF(Tableau1[[#This Row],[Régime d''utilisation (Quotidien ? Oui ou Non)]]="Oui","Oui","Non")</f>
        <v>Non</v>
      </c>
      <c r="O646" s="72" t="str">
        <f>IF(Tableau1[[#This Row],[Régime d''utilisation (Quotidien ? Oui ou Non)]]="Oui","Oui","Non")</f>
        <v>Non</v>
      </c>
      <c r="P646" s="76"/>
      <c r="Q646" s="76"/>
      <c r="R646" s="76"/>
      <c r="S646" s="52" t="str">
        <f t="shared" si="27"/>
        <v>Compris entre 00h00 et 5h00</v>
      </c>
      <c r="T646" s="76"/>
      <c r="U646" s="53" t="str">
        <f t="shared" si="28"/>
        <v>Voyageur</v>
      </c>
      <c r="V646" s="76"/>
      <c r="W646" s="76"/>
      <c r="X646" s="76"/>
      <c r="Y646" s="76"/>
      <c r="Z646" s="76"/>
      <c r="AA646" s="76"/>
      <c r="AB646" s="53">
        <f>400</f>
        <v>400</v>
      </c>
      <c r="AC646" s="78" t="str">
        <f>IF(Tableau1[[#This Row],[Type de réponse]]='Paramètre (masquer)'!$A$10,Tableau1[[#This Row],[Période de début *]],"")</f>
        <v/>
      </c>
      <c r="AD646" s="78" t="str">
        <f>IF(Tableau1[[#This Row],[Type de réponse]]='Paramètre (masquer)'!$A$10,Tableau1[[#This Row],[Période de fin *]],"")</f>
        <v/>
      </c>
      <c r="AE646" s="78" t="str">
        <f>IF(Tableau1[[#This Row],[Type de réponse]]='Paramètre (masquer)'!$A$10,Tableau1[[#This Row],[Nuit
LU/MA]],"")</f>
        <v/>
      </c>
      <c r="AF646" s="78" t="str">
        <f>IF(Tableau1[[#This Row],[Type de réponse]]='Paramètre (masquer)'!$A$10,Tableau1[[#This Row],[Nuit
MA/ME]],"")</f>
        <v/>
      </c>
      <c r="AG646" s="78" t="str">
        <f>IF(Tableau1[[#This Row],[Type de réponse]]='Paramètre (masquer)'!$A$10,Tableau1[[#This Row],[Nuit
ME/JE]],"")</f>
        <v/>
      </c>
      <c r="AH646" s="78" t="str">
        <f>IF(Tableau1[[#This Row],[Type de réponse]]='Paramètre (masquer)'!$A$10,Tableau1[[#This Row],[Nuit JE/VE]],"")</f>
        <v/>
      </c>
      <c r="AI646" s="78" t="str">
        <f>IF(Tableau1[[#This Row],[Type de réponse]]='Paramètre (masquer)'!$A$10,Tableau1[[#This Row],[Nuit
VE/SA]],"")</f>
        <v/>
      </c>
      <c r="AJ646" s="78" t="str">
        <f>IF(Tableau1[[#This Row],[Type de réponse]]='Paramètre (masquer)'!$A$10,Tableau1[[#This Row],[Nuit
SA/DI]],"")</f>
        <v/>
      </c>
      <c r="AK646" s="78" t="str">
        <f>IF(Tableau1[[#This Row],[Type de réponse]]='Paramètre (masquer)'!$A$10,Tableau1[[#This Row],[Nuit
DI/LU]],"")</f>
        <v/>
      </c>
      <c r="AL646" s="76" t="str">
        <f>IF(Tableau1[[#This Row],[Nuit
LU /MA]]="Oui",0,IF(Tableau1[[#This Row],[Nuit
LU /MA]]="Non",1,""))</f>
        <v/>
      </c>
      <c r="AM646" s="76" t="str">
        <f>IF(Tableau1[[#This Row],[Nuit
MA/ ME]]="Oui",0,IF(Tableau1[[#This Row],[Nuit
MA/ ME]]="Non",1,""))</f>
        <v/>
      </c>
      <c r="AN646" s="76" t="str">
        <f>IF(Tableau1[[#This Row],[Nuit
ME/ JE]]="Oui",0,IF(Tableau1[[#This Row],[Nuit
ME/ JE]]="Non",1,""))</f>
        <v/>
      </c>
      <c r="AO646" s="76" t="str">
        <f>IF(Tableau1[[#This Row],[Nuit JE/ VE]]="Oui",0,IF(Tableau1[[#This Row],[Nuit JE/ VE]]="Non",1,""))</f>
        <v/>
      </c>
      <c r="AP646" s="76" t="str">
        <f>IF(Tableau1[[#This Row],[Nuit
VE/ SA]]="Oui",0,IF(Tableau1[[#This Row],[Nuit
VE/ SA]]="Non",1,""))</f>
        <v/>
      </c>
      <c r="AQ646" s="76" t="str">
        <f>IF(Tableau1[[#This Row],[Nuit
SA/ DI]]="Oui",0,IF(Tableau1[[#This Row],[Nuit
SA/ DI]]="Non",1,""))</f>
        <v/>
      </c>
      <c r="AR646" s="76" t="str">
        <f>IF(Tableau1[[#This Row],[Nuit
DI/ LU]]="Oui",0,IF(Tableau1[[#This Row],[Nuit
DI/ LU]]="Non",1,""))</f>
        <v/>
      </c>
      <c r="AS646" s="76" t="str">
        <f>IF(Tableau1[[#This Row],[Type de réponse]]='Paramètre (masquer)'!$A$10,Tableau1[[#This Row],[FE]],"")</f>
        <v/>
      </c>
      <c r="AT646" s="76" t="str">
        <f>_xlfn.CONCAT(Tableau1[[#This Row],[LUN]:[DIM]])</f>
        <v/>
      </c>
      <c r="AU646" s="79"/>
      <c r="AV6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6" s="76" t="e">
        <f>Tableau1[[#This Row],[Nbre de nuits sur la période]]*Tableau1[[#This Row],[Nombre de train accédant / nuit *]]</f>
        <v>#VALUE!</v>
      </c>
      <c r="AY646" s="76" t="e">
        <f>Tableau1[[#This Row],[Uo voies - nuit]]*((59*400/1000)+5)</f>
        <v>#VALUE!</v>
      </c>
    </row>
    <row r="647" spans="1:51" ht="15.75">
      <c r="A647" s="51">
        <f t="shared" si="29"/>
        <v>634</v>
      </c>
      <c r="B647" s="85"/>
      <c r="C647" s="52" t="str">
        <f>IFERROR(VLOOKUP(Tableau1[[#This Row],[Site *
Un fichier Excel par DT]],Tableau7[[#All],[Nom de la gare]:[EIC]],5,FALSE),"")</f>
        <v/>
      </c>
      <c r="D647" s="77"/>
      <c r="E647" s="74"/>
      <c r="F647" s="74"/>
      <c r="G647" s="76"/>
      <c r="H647" s="72" t="str">
        <f>IF(Tableau1[[#This Row],[Régime d''utilisation (Quotidien ? Oui ou Non)]]="Oui","Oui","Non")</f>
        <v>Non</v>
      </c>
      <c r="I647" s="72" t="str">
        <f>IF(Tableau1[[#This Row],[Régime d''utilisation (Quotidien ? Oui ou Non)]]="Oui","Oui","Non")</f>
        <v>Non</v>
      </c>
      <c r="J647" s="72" t="str">
        <f>IF(Tableau1[[#This Row],[Régime d''utilisation (Quotidien ? Oui ou Non)]]="Oui","Oui","Non")</f>
        <v>Non</v>
      </c>
      <c r="K647" s="72" t="str">
        <f>IF(Tableau1[[#This Row],[Régime d''utilisation (Quotidien ? Oui ou Non)]]="Oui","Oui","Non")</f>
        <v>Non</v>
      </c>
      <c r="L647" s="72" t="str">
        <f>IF(Tableau1[[#This Row],[Régime d''utilisation (Quotidien ? Oui ou Non)]]="Oui","Oui","Non")</f>
        <v>Non</v>
      </c>
      <c r="M647" s="72" t="str">
        <f>IF(Tableau1[[#This Row],[Régime d''utilisation (Quotidien ? Oui ou Non)]]="Oui","Oui","Non")</f>
        <v>Non</v>
      </c>
      <c r="N647" s="72" t="str">
        <f>IF(Tableau1[[#This Row],[Régime d''utilisation (Quotidien ? Oui ou Non)]]="Oui","Oui","Non")</f>
        <v>Non</v>
      </c>
      <c r="O647" s="72" t="str">
        <f>IF(Tableau1[[#This Row],[Régime d''utilisation (Quotidien ? Oui ou Non)]]="Oui","Oui","Non")</f>
        <v>Non</v>
      </c>
      <c r="P647" s="76"/>
      <c r="Q647" s="76"/>
      <c r="R647" s="76"/>
      <c r="S647" s="52" t="str">
        <f t="shared" si="27"/>
        <v>Compris entre 00h00 et 5h00</v>
      </c>
      <c r="T647" s="76"/>
      <c r="U647" s="53" t="str">
        <f t="shared" si="28"/>
        <v>Voyageur</v>
      </c>
      <c r="V647" s="76"/>
      <c r="W647" s="76"/>
      <c r="X647" s="76"/>
      <c r="Y647" s="76"/>
      <c r="Z647" s="76"/>
      <c r="AA647" s="76"/>
      <c r="AB647" s="53">
        <f>400</f>
        <v>400</v>
      </c>
      <c r="AC647" s="78" t="str">
        <f>IF(Tableau1[[#This Row],[Type de réponse]]='Paramètre (masquer)'!$A$10,Tableau1[[#This Row],[Période de début *]],"")</f>
        <v/>
      </c>
      <c r="AD647" s="78" t="str">
        <f>IF(Tableau1[[#This Row],[Type de réponse]]='Paramètre (masquer)'!$A$10,Tableau1[[#This Row],[Période de fin *]],"")</f>
        <v/>
      </c>
      <c r="AE647" s="78" t="str">
        <f>IF(Tableau1[[#This Row],[Type de réponse]]='Paramètre (masquer)'!$A$10,Tableau1[[#This Row],[Nuit
LU/MA]],"")</f>
        <v/>
      </c>
      <c r="AF647" s="78" t="str">
        <f>IF(Tableau1[[#This Row],[Type de réponse]]='Paramètre (masquer)'!$A$10,Tableau1[[#This Row],[Nuit
MA/ME]],"")</f>
        <v/>
      </c>
      <c r="AG647" s="78" t="str">
        <f>IF(Tableau1[[#This Row],[Type de réponse]]='Paramètre (masquer)'!$A$10,Tableau1[[#This Row],[Nuit
ME/JE]],"")</f>
        <v/>
      </c>
      <c r="AH647" s="78" t="str">
        <f>IF(Tableau1[[#This Row],[Type de réponse]]='Paramètre (masquer)'!$A$10,Tableau1[[#This Row],[Nuit JE/VE]],"")</f>
        <v/>
      </c>
      <c r="AI647" s="78" t="str">
        <f>IF(Tableau1[[#This Row],[Type de réponse]]='Paramètre (masquer)'!$A$10,Tableau1[[#This Row],[Nuit
VE/SA]],"")</f>
        <v/>
      </c>
      <c r="AJ647" s="78" t="str">
        <f>IF(Tableau1[[#This Row],[Type de réponse]]='Paramètre (masquer)'!$A$10,Tableau1[[#This Row],[Nuit
SA/DI]],"")</f>
        <v/>
      </c>
      <c r="AK647" s="78" t="str">
        <f>IF(Tableau1[[#This Row],[Type de réponse]]='Paramètre (masquer)'!$A$10,Tableau1[[#This Row],[Nuit
DI/LU]],"")</f>
        <v/>
      </c>
      <c r="AL647" s="76" t="str">
        <f>IF(Tableau1[[#This Row],[Nuit
LU /MA]]="Oui",0,IF(Tableau1[[#This Row],[Nuit
LU /MA]]="Non",1,""))</f>
        <v/>
      </c>
      <c r="AM647" s="76" t="str">
        <f>IF(Tableau1[[#This Row],[Nuit
MA/ ME]]="Oui",0,IF(Tableau1[[#This Row],[Nuit
MA/ ME]]="Non",1,""))</f>
        <v/>
      </c>
      <c r="AN647" s="76" t="str">
        <f>IF(Tableau1[[#This Row],[Nuit
ME/ JE]]="Oui",0,IF(Tableau1[[#This Row],[Nuit
ME/ JE]]="Non",1,""))</f>
        <v/>
      </c>
      <c r="AO647" s="76" t="str">
        <f>IF(Tableau1[[#This Row],[Nuit JE/ VE]]="Oui",0,IF(Tableau1[[#This Row],[Nuit JE/ VE]]="Non",1,""))</f>
        <v/>
      </c>
      <c r="AP647" s="76" t="str">
        <f>IF(Tableau1[[#This Row],[Nuit
VE/ SA]]="Oui",0,IF(Tableau1[[#This Row],[Nuit
VE/ SA]]="Non",1,""))</f>
        <v/>
      </c>
      <c r="AQ647" s="76" t="str">
        <f>IF(Tableau1[[#This Row],[Nuit
SA/ DI]]="Oui",0,IF(Tableau1[[#This Row],[Nuit
SA/ DI]]="Non",1,""))</f>
        <v/>
      </c>
      <c r="AR647" s="76" t="str">
        <f>IF(Tableau1[[#This Row],[Nuit
DI/ LU]]="Oui",0,IF(Tableau1[[#This Row],[Nuit
DI/ LU]]="Non",1,""))</f>
        <v/>
      </c>
      <c r="AS647" s="76" t="str">
        <f>IF(Tableau1[[#This Row],[Type de réponse]]='Paramètre (masquer)'!$A$10,Tableau1[[#This Row],[FE]],"")</f>
        <v/>
      </c>
      <c r="AT647" s="76" t="str">
        <f>_xlfn.CONCAT(Tableau1[[#This Row],[LUN]:[DIM]])</f>
        <v/>
      </c>
      <c r="AU647" s="79"/>
      <c r="AV6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7" s="76" t="e">
        <f>Tableau1[[#This Row],[Nbre de nuits sur la période]]*Tableau1[[#This Row],[Nombre de train accédant / nuit *]]</f>
        <v>#VALUE!</v>
      </c>
      <c r="AY647" s="76" t="e">
        <f>Tableau1[[#This Row],[Uo voies - nuit]]*((59*400/1000)+5)</f>
        <v>#VALUE!</v>
      </c>
    </row>
    <row r="648" spans="1:51" ht="15.75">
      <c r="A648" s="51">
        <f t="shared" si="29"/>
        <v>635</v>
      </c>
      <c r="B648" s="85"/>
      <c r="C648" s="52" t="str">
        <f>IFERROR(VLOOKUP(Tableau1[[#This Row],[Site *
Un fichier Excel par DT]],Tableau7[[#All],[Nom de la gare]:[EIC]],5,FALSE),"")</f>
        <v/>
      </c>
      <c r="D648" s="77"/>
      <c r="E648" s="74"/>
      <c r="F648" s="74"/>
      <c r="G648" s="76"/>
      <c r="H648" s="72" t="str">
        <f>IF(Tableau1[[#This Row],[Régime d''utilisation (Quotidien ? Oui ou Non)]]="Oui","Oui","Non")</f>
        <v>Non</v>
      </c>
      <c r="I648" s="72" t="str">
        <f>IF(Tableau1[[#This Row],[Régime d''utilisation (Quotidien ? Oui ou Non)]]="Oui","Oui","Non")</f>
        <v>Non</v>
      </c>
      <c r="J648" s="72" t="str">
        <f>IF(Tableau1[[#This Row],[Régime d''utilisation (Quotidien ? Oui ou Non)]]="Oui","Oui","Non")</f>
        <v>Non</v>
      </c>
      <c r="K648" s="72" t="str">
        <f>IF(Tableau1[[#This Row],[Régime d''utilisation (Quotidien ? Oui ou Non)]]="Oui","Oui","Non")</f>
        <v>Non</v>
      </c>
      <c r="L648" s="72" t="str">
        <f>IF(Tableau1[[#This Row],[Régime d''utilisation (Quotidien ? Oui ou Non)]]="Oui","Oui","Non")</f>
        <v>Non</v>
      </c>
      <c r="M648" s="72" t="str">
        <f>IF(Tableau1[[#This Row],[Régime d''utilisation (Quotidien ? Oui ou Non)]]="Oui","Oui","Non")</f>
        <v>Non</v>
      </c>
      <c r="N648" s="72" t="str">
        <f>IF(Tableau1[[#This Row],[Régime d''utilisation (Quotidien ? Oui ou Non)]]="Oui","Oui","Non")</f>
        <v>Non</v>
      </c>
      <c r="O648" s="72" t="str">
        <f>IF(Tableau1[[#This Row],[Régime d''utilisation (Quotidien ? Oui ou Non)]]="Oui","Oui","Non")</f>
        <v>Non</v>
      </c>
      <c r="P648" s="76"/>
      <c r="Q648" s="76"/>
      <c r="R648" s="76"/>
      <c r="S648" s="52" t="str">
        <f t="shared" si="27"/>
        <v>Compris entre 00h00 et 5h00</v>
      </c>
      <c r="T648" s="76"/>
      <c r="U648" s="53" t="str">
        <f t="shared" si="28"/>
        <v>Voyageur</v>
      </c>
      <c r="V648" s="76"/>
      <c r="W648" s="76"/>
      <c r="X648" s="76"/>
      <c r="Y648" s="76"/>
      <c r="Z648" s="76"/>
      <c r="AA648" s="76"/>
      <c r="AB648" s="53">
        <f>400</f>
        <v>400</v>
      </c>
      <c r="AC648" s="78" t="str">
        <f>IF(Tableau1[[#This Row],[Type de réponse]]='Paramètre (masquer)'!$A$10,Tableau1[[#This Row],[Période de début *]],"")</f>
        <v/>
      </c>
      <c r="AD648" s="78" t="str">
        <f>IF(Tableau1[[#This Row],[Type de réponse]]='Paramètre (masquer)'!$A$10,Tableau1[[#This Row],[Période de fin *]],"")</f>
        <v/>
      </c>
      <c r="AE648" s="78" t="str">
        <f>IF(Tableau1[[#This Row],[Type de réponse]]='Paramètre (masquer)'!$A$10,Tableau1[[#This Row],[Nuit
LU/MA]],"")</f>
        <v/>
      </c>
      <c r="AF648" s="78" t="str">
        <f>IF(Tableau1[[#This Row],[Type de réponse]]='Paramètre (masquer)'!$A$10,Tableau1[[#This Row],[Nuit
MA/ME]],"")</f>
        <v/>
      </c>
      <c r="AG648" s="78" t="str">
        <f>IF(Tableau1[[#This Row],[Type de réponse]]='Paramètre (masquer)'!$A$10,Tableau1[[#This Row],[Nuit
ME/JE]],"")</f>
        <v/>
      </c>
      <c r="AH648" s="78" t="str">
        <f>IF(Tableau1[[#This Row],[Type de réponse]]='Paramètre (masquer)'!$A$10,Tableau1[[#This Row],[Nuit JE/VE]],"")</f>
        <v/>
      </c>
      <c r="AI648" s="78" t="str">
        <f>IF(Tableau1[[#This Row],[Type de réponse]]='Paramètre (masquer)'!$A$10,Tableau1[[#This Row],[Nuit
VE/SA]],"")</f>
        <v/>
      </c>
      <c r="AJ648" s="78" t="str">
        <f>IF(Tableau1[[#This Row],[Type de réponse]]='Paramètre (masquer)'!$A$10,Tableau1[[#This Row],[Nuit
SA/DI]],"")</f>
        <v/>
      </c>
      <c r="AK648" s="78" t="str">
        <f>IF(Tableau1[[#This Row],[Type de réponse]]='Paramètre (masquer)'!$A$10,Tableau1[[#This Row],[Nuit
DI/LU]],"")</f>
        <v/>
      </c>
      <c r="AL648" s="76" t="str">
        <f>IF(Tableau1[[#This Row],[Nuit
LU /MA]]="Oui",0,IF(Tableau1[[#This Row],[Nuit
LU /MA]]="Non",1,""))</f>
        <v/>
      </c>
      <c r="AM648" s="76" t="str">
        <f>IF(Tableau1[[#This Row],[Nuit
MA/ ME]]="Oui",0,IF(Tableau1[[#This Row],[Nuit
MA/ ME]]="Non",1,""))</f>
        <v/>
      </c>
      <c r="AN648" s="76" t="str">
        <f>IF(Tableau1[[#This Row],[Nuit
ME/ JE]]="Oui",0,IF(Tableau1[[#This Row],[Nuit
ME/ JE]]="Non",1,""))</f>
        <v/>
      </c>
      <c r="AO648" s="76" t="str">
        <f>IF(Tableau1[[#This Row],[Nuit JE/ VE]]="Oui",0,IF(Tableau1[[#This Row],[Nuit JE/ VE]]="Non",1,""))</f>
        <v/>
      </c>
      <c r="AP648" s="76" t="str">
        <f>IF(Tableau1[[#This Row],[Nuit
VE/ SA]]="Oui",0,IF(Tableau1[[#This Row],[Nuit
VE/ SA]]="Non",1,""))</f>
        <v/>
      </c>
      <c r="AQ648" s="76" t="str">
        <f>IF(Tableau1[[#This Row],[Nuit
SA/ DI]]="Oui",0,IF(Tableau1[[#This Row],[Nuit
SA/ DI]]="Non",1,""))</f>
        <v/>
      </c>
      <c r="AR648" s="76" t="str">
        <f>IF(Tableau1[[#This Row],[Nuit
DI/ LU]]="Oui",0,IF(Tableau1[[#This Row],[Nuit
DI/ LU]]="Non",1,""))</f>
        <v/>
      </c>
      <c r="AS648" s="76" t="str">
        <f>IF(Tableau1[[#This Row],[Type de réponse]]='Paramètre (masquer)'!$A$10,Tableau1[[#This Row],[FE]],"")</f>
        <v/>
      </c>
      <c r="AT648" s="76" t="str">
        <f>_xlfn.CONCAT(Tableau1[[#This Row],[LUN]:[DIM]])</f>
        <v/>
      </c>
      <c r="AU648" s="79"/>
      <c r="AV6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8" s="76" t="e">
        <f>Tableau1[[#This Row],[Nbre de nuits sur la période]]*Tableau1[[#This Row],[Nombre de train accédant / nuit *]]</f>
        <v>#VALUE!</v>
      </c>
      <c r="AY648" s="76" t="e">
        <f>Tableau1[[#This Row],[Uo voies - nuit]]*((59*400/1000)+5)</f>
        <v>#VALUE!</v>
      </c>
    </row>
    <row r="649" spans="1:51" ht="15.75">
      <c r="A649" s="51">
        <f t="shared" si="29"/>
        <v>636</v>
      </c>
      <c r="B649" s="85"/>
      <c r="C649" s="52" t="str">
        <f>IFERROR(VLOOKUP(Tableau1[[#This Row],[Site *
Un fichier Excel par DT]],Tableau7[[#All],[Nom de la gare]:[EIC]],5,FALSE),"")</f>
        <v/>
      </c>
      <c r="D649" s="77"/>
      <c r="E649" s="74"/>
      <c r="F649" s="74"/>
      <c r="G649" s="76"/>
      <c r="H649" s="72" t="str">
        <f>IF(Tableau1[[#This Row],[Régime d''utilisation (Quotidien ? Oui ou Non)]]="Oui","Oui","Non")</f>
        <v>Non</v>
      </c>
      <c r="I649" s="72" t="str">
        <f>IF(Tableau1[[#This Row],[Régime d''utilisation (Quotidien ? Oui ou Non)]]="Oui","Oui","Non")</f>
        <v>Non</v>
      </c>
      <c r="J649" s="72" t="str">
        <f>IF(Tableau1[[#This Row],[Régime d''utilisation (Quotidien ? Oui ou Non)]]="Oui","Oui","Non")</f>
        <v>Non</v>
      </c>
      <c r="K649" s="72" t="str">
        <f>IF(Tableau1[[#This Row],[Régime d''utilisation (Quotidien ? Oui ou Non)]]="Oui","Oui","Non")</f>
        <v>Non</v>
      </c>
      <c r="L649" s="72" t="str">
        <f>IF(Tableau1[[#This Row],[Régime d''utilisation (Quotidien ? Oui ou Non)]]="Oui","Oui","Non")</f>
        <v>Non</v>
      </c>
      <c r="M649" s="72" t="str">
        <f>IF(Tableau1[[#This Row],[Régime d''utilisation (Quotidien ? Oui ou Non)]]="Oui","Oui","Non")</f>
        <v>Non</v>
      </c>
      <c r="N649" s="72" t="str">
        <f>IF(Tableau1[[#This Row],[Régime d''utilisation (Quotidien ? Oui ou Non)]]="Oui","Oui","Non")</f>
        <v>Non</v>
      </c>
      <c r="O649" s="72" t="str">
        <f>IF(Tableau1[[#This Row],[Régime d''utilisation (Quotidien ? Oui ou Non)]]="Oui","Oui","Non")</f>
        <v>Non</v>
      </c>
      <c r="P649" s="76"/>
      <c r="Q649" s="76"/>
      <c r="R649" s="76"/>
      <c r="S649" s="52" t="str">
        <f t="shared" si="27"/>
        <v>Compris entre 00h00 et 5h00</v>
      </c>
      <c r="T649" s="76"/>
      <c r="U649" s="53" t="str">
        <f t="shared" si="28"/>
        <v>Voyageur</v>
      </c>
      <c r="V649" s="76"/>
      <c r="W649" s="76"/>
      <c r="X649" s="76"/>
      <c r="Y649" s="76"/>
      <c r="Z649" s="76"/>
      <c r="AA649" s="76"/>
      <c r="AB649" s="53">
        <f>400</f>
        <v>400</v>
      </c>
      <c r="AC649" s="78" t="str">
        <f>IF(Tableau1[[#This Row],[Type de réponse]]='Paramètre (masquer)'!$A$10,Tableau1[[#This Row],[Période de début *]],"")</f>
        <v/>
      </c>
      <c r="AD649" s="78" t="str">
        <f>IF(Tableau1[[#This Row],[Type de réponse]]='Paramètre (masquer)'!$A$10,Tableau1[[#This Row],[Période de fin *]],"")</f>
        <v/>
      </c>
      <c r="AE649" s="78" t="str">
        <f>IF(Tableau1[[#This Row],[Type de réponse]]='Paramètre (masquer)'!$A$10,Tableau1[[#This Row],[Nuit
LU/MA]],"")</f>
        <v/>
      </c>
      <c r="AF649" s="78" t="str">
        <f>IF(Tableau1[[#This Row],[Type de réponse]]='Paramètre (masquer)'!$A$10,Tableau1[[#This Row],[Nuit
MA/ME]],"")</f>
        <v/>
      </c>
      <c r="AG649" s="78" t="str">
        <f>IF(Tableau1[[#This Row],[Type de réponse]]='Paramètre (masquer)'!$A$10,Tableau1[[#This Row],[Nuit
ME/JE]],"")</f>
        <v/>
      </c>
      <c r="AH649" s="78" t="str">
        <f>IF(Tableau1[[#This Row],[Type de réponse]]='Paramètre (masquer)'!$A$10,Tableau1[[#This Row],[Nuit JE/VE]],"")</f>
        <v/>
      </c>
      <c r="AI649" s="78" t="str">
        <f>IF(Tableau1[[#This Row],[Type de réponse]]='Paramètre (masquer)'!$A$10,Tableau1[[#This Row],[Nuit
VE/SA]],"")</f>
        <v/>
      </c>
      <c r="AJ649" s="78" t="str">
        <f>IF(Tableau1[[#This Row],[Type de réponse]]='Paramètre (masquer)'!$A$10,Tableau1[[#This Row],[Nuit
SA/DI]],"")</f>
        <v/>
      </c>
      <c r="AK649" s="78" t="str">
        <f>IF(Tableau1[[#This Row],[Type de réponse]]='Paramètre (masquer)'!$A$10,Tableau1[[#This Row],[Nuit
DI/LU]],"")</f>
        <v/>
      </c>
      <c r="AL649" s="76" t="str">
        <f>IF(Tableau1[[#This Row],[Nuit
LU /MA]]="Oui",0,IF(Tableau1[[#This Row],[Nuit
LU /MA]]="Non",1,""))</f>
        <v/>
      </c>
      <c r="AM649" s="76" t="str">
        <f>IF(Tableau1[[#This Row],[Nuit
MA/ ME]]="Oui",0,IF(Tableau1[[#This Row],[Nuit
MA/ ME]]="Non",1,""))</f>
        <v/>
      </c>
      <c r="AN649" s="76" t="str">
        <f>IF(Tableau1[[#This Row],[Nuit
ME/ JE]]="Oui",0,IF(Tableau1[[#This Row],[Nuit
ME/ JE]]="Non",1,""))</f>
        <v/>
      </c>
      <c r="AO649" s="76" t="str">
        <f>IF(Tableau1[[#This Row],[Nuit JE/ VE]]="Oui",0,IF(Tableau1[[#This Row],[Nuit JE/ VE]]="Non",1,""))</f>
        <v/>
      </c>
      <c r="AP649" s="76" t="str">
        <f>IF(Tableau1[[#This Row],[Nuit
VE/ SA]]="Oui",0,IF(Tableau1[[#This Row],[Nuit
VE/ SA]]="Non",1,""))</f>
        <v/>
      </c>
      <c r="AQ649" s="76" t="str">
        <f>IF(Tableau1[[#This Row],[Nuit
SA/ DI]]="Oui",0,IF(Tableau1[[#This Row],[Nuit
SA/ DI]]="Non",1,""))</f>
        <v/>
      </c>
      <c r="AR649" s="76" t="str">
        <f>IF(Tableau1[[#This Row],[Nuit
DI/ LU]]="Oui",0,IF(Tableau1[[#This Row],[Nuit
DI/ LU]]="Non",1,""))</f>
        <v/>
      </c>
      <c r="AS649" s="76" t="str">
        <f>IF(Tableau1[[#This Row],[Type de réponse]]='Paramètre (masquer)'!$A$10,Tableau1[[#This Row],[FE]],"")</f>
        <v/>
      </c>
      <c r="AT649" s="76" t="str">
        <f>_xlfn.CONCAT(Tableau1[[#This Row],[LUN]:[DIM]])</f>
        <v/>
      </c>
      <c r="AU649" s="79"/>
      <c r="AV6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9" s="76" t="e">
        <f>Tableau1[[#This Row],[Nbre de nuits sur la période]]*Tableau1[[#This Row],[Nombre de train accédant / nuit *]]</f>
        <v>#VALUE!</v>
      </c>
      <c r="AY649" s="76" t="e">
        <f>Tableau1[[#This Row],[Uo voies - nuit]]*((59*400/1000)+5)</f>
        <v>#VALUE!</v>
      </c>
    </row>
    <row r="650" spans="1:51" ht="15.75">
      <c r="A650" s="51">
        <f t="shared" si="29"/>
        <v>637</v>
      </c>
      <c r="B650" s="85"/>
      <c r="C650" s="52" t="str">
        <f>IFERROR(VLOOKUP(Tableau1[[#This Row],[Site *
Un fichier Excel par DT]],Tableau7[[#All],[Nom de la gare]:[EIC]],5,FALSE),"")</f>
        <v/>
      </c>
      <c r="D650" s="77"/>
      <c r="E650" s="74"/>
      <c r="F650" s="74"/>
      <c r="G650" s="76"/>
      <c r="H650" s="72" t="str">
        <f>IF(Tableau1[[#This Row],[Régime d''utilisation (Quotidien ? Oui ou Non)]]="Oui","Oui","Non")</f>
        <v>Non</v>
      </c>
      <c r="I650" s="72" t="str">
        <f>IF(Tableau1[[#This Row],[Régime d''utilisation (Quotidien ? Oui ou Non)]]="Oui","Oui","Non")</f>
        <v>Non</v>
      </c>
      <c r="J650" s="72" t="str">
        <f>IF(Tableau1[[#This Row],[Régime d''utilisation (Quotidien ? Oui ou Non)]]="Oui","Oui","Non")</f>
        <v>Non</v>
      </c>
      <c r="K650" s="72" t="str">
        <f>IF(Tableau1[[#This Row],[Régime d''utilisation (Quotidien ? Oui ou Non)]]="Oui","Oui","Non")</f>
        <v>Non</v>
      </c>
      <c r="L650" s="72" t="str">
        <f>IF(Tableau1[[#This Row],[Régime d''utilisation (Quotidien ? Oui ou Non)]]="Oui","Oui","Non")</f>
        <v>Non</v>
      </c>
      <c r="M650" s="72" t="str">
        <f>IF(Tableau1[[#This Row],[Régime d''utilisation (Quotidien ? Oui ou Non)]]="Oui","Oui","Non")</f>
        <v>Non</v>
      </c>
      <c r="N650" s="72" t="str">
        <f>IF(Tableau1[[#This Row],[Régime d''utilisation (Quotidien ? Oui ou Non)]]="Oui","Oui","Non")</f>
        <v>Non</v>
      </c>
      <c r="O650" s="72" t="str">
        <f>IF(Tableau1[[#This Row],[Régime d''utilisation (Quotidien ? Oui ou Non)]]="Oui","Oui","Non")</f>
        <v>Non</v>
      </c>
      <c r="P650" s="76"/>
      <c r="Q650" s="76"/>
      <c r="R650" s="76"/>
      <c r="S650" s="52" t="str">
        <f t="shared" si="27"/>
        <v>Compris entre 00h00 et 5h00</v>
      </c>
      <c r="T650" s="76"/>
      <c r="U650" s="53" t="str">
        <f t="shared" si="28"/>
        <v>Voyageur</v>
      </c>
      <c r="V650" s="76"/>
      <c r="W650" s="76"/>
      <c r="X650" s="76"/>
      <c r="Y650" s="76"/>
      <c r="Z650" s="76"/>
      <c r="AA650" s="76"/>
      <c r="AB650" s="53">
        <f>400</f>
        <v>400</v>
      </c>
      <c r="AC650" s="78" t="str">
        <f>IF(Tableau1[[#This Row],[Type de réponse]]='Paramètre (masquer)'!$A$10,Tableau1[[#This Row],[Période de début *]],"")</f>
        <v/>
      </c>
      <c r="AD650" s="78" t="str">
        <f>IF(Tableau1[[#This Row],[Type de réponse]]='Paramètre (masquer)'!$A$10,Tableau1[[#This Row],[Période de fin *]],"")</f>
        <v/>
      </c>
      <c r="AE650" s="78" t="str">
        <f>IF(Tableau1[[#This Row],[Type de réponse]]='Paramètre (masquer)'!$A$10,Tableau1[[#This Row],[Nuit
LU/MA]],"")</f>
        <v/>
      </c>
      <c r="AF650" s="78" t="str">
        <f>IF(Tableau1[[#This Row],[Type de réponse]]='Paramètre (masquer)'!$A$10,Tableau1[[#This Row],[Nuit
MA/ME]],"")</f>
        <v/>
      </c>
      <c r="AG650" s="78" t="str">
        <f>IF(Tableau1[[#This Row],[Type de réponse]]='Paramètre (masquer)'!$A$10,Tableau1[[#This Row],[Nuit
ME/JE]],"")</f>
        <v/>
      </c>
      <c r="AH650" s="78" t="str">
        <f>IF(Tableau1[[#This Row],[Type de réponse]]='Paramètre (masquer)'!$A$10,Tableau1[[#This Row],[Nuit JE/VE]],"")</f>
        <v/>
      </c>
      <c r="AI650" s="78" t="str">
        <f>IF(Tableau1[[#This Row],[Type de réponse]]='Paramètre (masquer)'!$A$10,Tableau1[[#This Row],[Nuit
VE/SA]],"")</f>
        <v/>
      </c>
      <c r="AJ650" s="78" t="str">
        <f>IF(Tableau1[[#This Row],[Type de réponse]]='Paramètre (masquer)'!$A$10,Tableau1[[#This Row],[Nuit
SA/DI]],"")</f>
        <v/>
      </c>
      <c r="AK650" s="78" t="str">
        <f>IF(Tableau1[[#This Row],[Type de réponse]]='Paramètre (masquer)'!$A$10,Tableau1[[#This Row],[Nuit
DI/LU]],"")</f>
        <v/>
      </c>
      <c r="AL650" s="76" t="str">
        <f>IF(Tableau1[[#This Row],[Nuit
LU /MA]]="Oui",0,IF(Tableau1[[#This Row],[Nuit
LU /MA]]="Non",1,""))</f>
        <v/>
      </c>
      <c r="AM650" s="76" t="str">
        <f>IF(Tableau1[[#This Row],[Nuit
MA/ ME]]="Oui",0,IF(Tableau1[[#This Row],[Nuit
MA/ ME]]="Non",1,""))</f>
        <v/>
      </c>
      <c r="AN650" s="76" t="str">
        <f>IF(Tableau1[[#This Row],[Nuit
ME/ JE]]="Oui",0,IF(Tableau1[[#This Row],[Nuit
ME/ JE]]="Non",1,""))</f>
        <v/>
      </c>
      <c r="AO650" s="76" t="str">
        <f>IF(Tableau1[[#This Row],[Nuit JE/ VE]]="Oui",0,IF(Tableau1[[#This Row],[Nuit JE/ VE]]="Non",1,""))</f>
        <v/>
      </c>
      <c r="AP650" s="76" t="str">
        <f>IF(Tableau1[[#This Row],[Nuit
VE/ SA]]="Oui",0,IF(Tableau1[[#This Row],[Nuit
VE/ SA]]="Non",1,""))</f>
        <v/>
      </c>
      <c r="AQ650" s="76" t="str">
        <f>IF(Tableau1[[#This Row],[Nuit
SA/ DI]]="Oui",0,IF(Tableau1[[#This Row],[Nuit
SA/ DI]]="Non",1,""))</f>
        <v/>
      </c>
      <c r="AR650" s="76" t="str">
        <f>IF(Tableau1[[#This Row],[Nuit
DI/ LU]]="Oui",0,IF(Tableau1[[#This Row],[Nuit
DI/ LU]]="Non",1,""))</f>
        <v/>
      </c>
      <c r="AS650" s="76" t="str">
        <f>IF(Tableau1[[#This Row],[Type de réponse]]='Paramètre (masquer)'!$A$10,Tableau1[[#This Row],[FE]],"")</f>
        <v/>
      </c>
      <c r="AT650" s="76" t="str">
        <f>_xlfn.CONCAT(Tableau1[[#This Row],[LUN]:[DIM]])</f>
        <v/>
      </c>
      <c r="AU650" s="79"/>
      <c r="AV6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0" s="76" t="e">
        <f>Tableau1[[#This Row],[Nbre de nuits sur la période]]*Tableau1[[#This Row],[Nombre de train accédant / nuit *]]</f>
        <v>#VALUE!</v>
      </c>
      <c r="AY650" s="76" t="e">
        <f>Tableau1[[#This Row],[Uo voies - nuit]]*((59*400/1000)+5)</f>
        <v>#VALUE!</v>
      </c>
    </row>
    <row r="651" spans="1:51" ht="15.75">
      <c r="A651" s="51">
        <f t="shared" si="29"/>
        <v>638</v>
      </c>
      <c r="B651" s="85"/>
      <c r="C651" s="52" t="str">
        <f>IFERROR(VLOOKUP(Tableau1[[#This Row],[Site *
Un fichier Excel par DT]],Tableau7[[#All],[Nom de la gare]:[EIC]],5,FALSE),"")</f>
        <v/>
      </c>
      <c r="D651" s="77"/>
      <c r="E651" s="74"/>
      <c r="F651" s="74"/>
      <c r="G651" s="76"/>
      <c r="H651" s="72" t="str">
        <f>IF(Tableau1[[#This Row],[Régime d''utilisation (Quotidien ? Oui ou Non)]]="Oui","Oui","Non")</f>
        <v>Non</v>
      </c>
      <c r="I651" s="72" t="str">
        <f>IF(Tableau1[[#This Row],[Régime d''utilisation (Quotidien ? Oui ou Non)]]="Oui","Oui","Non")</f>
        <v>Non</v>
      </c>
      <c r="J651" s="72" t="str">
        <f>IF(Tableau1[[#This Row],[Régime d''utilisation (Quotidien ? Oui ou Non)]]="Oui","Oui","Non")</f>
        <v>Non</v>
      </c>
      <c r="K651" s="72" t="str">
        <f>IF(Tableau1[[#This Row],[Régime d''utilisation (Quotidien ? Oui ou Non)]]="Oui","Oui","Non")</f>
        <v>Non</v>
      </c>
      <c r="L651" s="72" t="str">
        <f>IF(Tableau1[[#This Row],[Régime d''utilisation (Quotidien ? Oui ou Non)]]="Oui","Oui","Non")</f>
        <v>Non</v>
      </c>
      <c r="M651" s="72" t="str">
        <f>IF(Tableau1[[#This Row],[Régime d''utilisation (Quotidien ? Oui ou Non)]]="Oui","Oui","Non")</f>
        <v>Non</v>
      </c>
      <c r="N651" s="72" t="str">
        <f>IF(Tableau1[[#This Row],[Régime d''utilisation (Quotidien ? Oui ou Non)]]="Oui","Oui","Non")</f>
        <v>Non</v>
      </c>
      <c r="O651" s="72" t="str">
        <f>IF(Tableau1[[#This Row],[Régime d''utilisation (Quotidien ? Oui ou Non)]]="Oui","Oui","Non")</f>
        <v>Non</v>
      </c>
      <c r="P651" s="76"/>
      <c r="Q651" s="76"/>
      <c r="R651" s="76"/>
      <c r="S651" s="52" t="str">
        <f t="shared" si="27"/>
        <v>Compris entre 00h00 et 5h00</v>
      </c>
      <c r="T651" s="76"/>
      <c r="U651" s="53" t="str">
        <f t="shared" si="28"/>
        <v>Voyageur</v>
      </c>
      <c r="V651" s="76"/>
      <c r="W651" s="76"/>
      <c r="X651" s="76"/>
      <c r="Y651" s="76"/>
      <c r="Z651" s="76"/>
      <c r="AA651" s="76"/>
      <c r="AB651" s="53">
        <f>400</f>
        <v>400</v>
      </c>
      <c r="AC651" s="78" t="str">
        <f>IF(Tableau1[[#This Row],[Type de réponse]]='Paramètre (masquer)'!$A$10,Tableau1[[#This Row],[Période de début *]],"")</f>
        <v/>
      </c>
      <c r="AD651" s="78" t="str">
        <f>IF(Tableau1[[#This Row],[Type de réponse]]='Paramètre (masquer)'!$A$10,Tableau1[[#This Row],[Période de fin *]],"")</f>
        <v/>
      </c>
      <c r="AE651" s="78" t="str">
        <f>IF(Tableau1[[#This Row],[Type de réponse]]='Paramètre (masquer)'!$A$10,Tableau1[[#This Row],[Nuit
LU/MA]],"")</f>
        <v/>
      </c>
      <c r="AF651" s="78" t="str">
        <f>IF(Tableau1[[#This Row],[Type de réponse]]='Paramètre (masquer)'!$A$10,Tableau1[[#This Row],[Nuit
MA/ME]],"")</f>
        <v/>
      </c>
      <c r="AG651" s="78" t="str">
        <f>IF(Tableau1[[#This Row],[Type de réponse]]='Paramètre (masquer)'!$A$10,Tableau1[[#This Row],[Nuit
ME/JE]],"")</f>
        <v/>
      </c>
      <c r="AH651" s="78" t="str">
        <f>IF(Tableau1[[#This Row],[Type de réponse]]='Paramètre (masquer)'!$A$10,Tableau1[[#This Row],[Nuit JE/VE]],"")</f>
        <v/>
      </c>
      <c r="AI651" s="78" t="str">
        <f>IF(Tableau1[[#This Row],[Type de réponse]]='Paramètre (masquer)'!$A$10,Tableau1[[#This Row],[Nuit
VE/SA]],"")</f>
        <v/>
      </c>
      <c r="AJ651" s="78" t="str">
        <f>IF(Tableau1[[#This Row],[Type de réponse]]='Paramètre (masquer)'!$A$10,Tableau1[[#This Row],[Nuit
SA/DI]],"")</f>
        <v/>
      </c>
      <c r="AK651" s="78" t="str">
        <f>IF(Tableau1[[#This Row],[Type de réponse]]='Paramètre (masquer)'!$A$10,Tableau1[[#This Row],[Nuit
DI/LU]],"")</f>
        <v/>
      </c>
      <c r="AL651" s="76" t="str">
        <f>IF(Tableau1[[#This Row],[Nuit
LU /MA]]="Oui",0,IF(Tableau1[[#This Row],[Nuit
LU /MA]]="Non",1,""))</f>
        <v/>
      </c>
      <c r="AM651" s="76" t="str">
        <f>IF(Tableau1[[#This Row],[Nuit
MA/ ME]]="Oui",0,IF(Tableau1[[#This Row],[Nuit
MA/ ME]]="Non",1,""))</f>
        <v/>
      </c>
      <c r="AN651" s="76" t="str">
        <f>IF(Tableau1[[#This Row],[Nuit
ME/ JE]]="Oui",0,IF(Tableau1[[#This Row],[Nuit
ME/ JE]]="Non",1,""))</f>
        <v/>
      </c>
      <c r="AO651" s="76" t="str">
        <f>IF(Tableau1[[#This Row],[Nuit JE/ VE]]="Oui",0,IF(Tableau1[[#This Row],[Nuit JE/ VE]]="Non",1,""))</f>
        <v/>
      </c>
      <c r="AP651" s="76" t="str">
        <f>IF(Tableau1[[#This Row],[Nuit
VE/ SA]]="Oui",0,IF(Tableau1[[#This Row],[Nuit
VE/ SA]]="Non",1,""))</f>
        <v/>
      </c>
      <c r="AQ651" s="76" t="str">
        <f>IF(Tableau1[[#This Row],[Nuit
SA/ DI]]="Oui",0,IF(Tableau1[[#This Row],[Nuit
SA/ DI]]="Non",1,""))</f>
        <v/>
      </c>
      <c r="AR651" s="76" t="str">
        <f>IF(Tableau1[[#This Row],[Nuit
DI/ LU]]="Oui",0,IF(Tableau1[[#This Row],[Nuit
DI/ LU]]="Non",1,""))</f>
        <v/>
      </c>
      <c r="AS651" s="76" t="str">
        <f>IF(Tableau1[[#This Row],[Type de réponse]]='Paramètre (masquer)'!$A$10,Tableau1[[#This Row],[FE]],"")</f>
        <v/>
      </c>
      <c r="AT651" s="76" t="str">
        <f>_xlfn.CONCAT(Tableau1[[#This Row],[LUN]:[DIM]])</f>
        <v/>
      </c>
      <c r="AU651" s="79"/>
      <c r="AV6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1" s="76" t="e">
        <f>Tableau1[[#This Row],[Nbre de nuits sur la période]]*Tableau1[[#This Row],[Nombre de train accédant / nuit *]]</f>
        <v>#VALUE!</v>
      </c>
      <c r="AY651" s="76" t="e">
        <f>Tableau1[[#This Row],[Uo voies - nuit]]*((59*400/1000)+5)</f>
        <v>#VALUE!</v>
      </c>
    </row>
    <row r="652" spans="1:51" ht="15.75">
      <c r="A652" s="51">
        <f t="shared" si="29"/>
        <v>639</v>
      </c>
      <c r="B652" s="85"/>
      <c r="C652" s="52" t="str">
        <f>IFERROR(VLOOKUP(Tableau1[[#This Row],[Site *
Un fichier Excel par DT]],Tableau7[[#All],[Nom de la gare]:[EIC]],5,FALSE),"")</f>
        <v/>
      </c>
      <c r="D652" s="77"/>
      <c r="E652" s="74"/>
      <c r="F652" s="74"/>
      <c r="G652" s="76"/>
      <c r="H652" s="72" t="str">
        <f>IF(Tableau1[[#This Row],[Régime d''utilisation (Quotidien ? Oui ou Non)]]="Oui","Oui","Non")</f>
        <v>Non</v>
      </c>
      <c r="I652" s="72" t="str">
        <f>IF(Tableau1[[#This Row],[Régime d''utilisation (Quotidien ? Oui ou Non)]]="Oui","Oui","Non")</f>
        <v>Non</v>
      </c>
      <c r="J652" s="72" t="str">
        <f>IF(Tableau1[[#This Row],[Régime d''utilisation (Quotidien ? Oui ou Non)]]="Oui","Oui","Non")</f>
        <v>Non</v>
      </c>
      <c r="K652" s="72" t="str">
        <f>IF(Tableau1[[#This Row],[Régime d''utilisation (Quotidien ? Oui ou Non)]]="Oui","Oui","Non")</f>
        <v>Non</v>
      </c>
      <c r="L652" s="72" t="str">
        <f>IF(Tableau1[[#This Row],[Régime d''utilisation (Quotidien ? Oui ou Non)]]="Oui","Oui","Non")</f>
        <v>Non</v>
      </c>
      <c r="M652" s="72" t="str">
        <f>IF(Tableau1[[#This Row],[Régime d''utilisation (Quotidien ? Oui ou Non)]]="Oui","Oui","Non")</f>
        <v>Non</v>
      </c>
      <c r="N652" s="72" t="str">
        <f>IF(Tableau1[[#This Row],[Régime d''utilisation (Quotidien ? Oui ou Non)]]="Oui","Oui","Non")</f>
        <v>Non</v>
      </c>
      <c r="O652" s="72" t="str">
        <f>IF(Tableau1[[#This Row],[Régime d''utilisation (Quotidien ? Oui ou Non)]]="Oui","Oui","Non")</f>
        <v>Non</v>
      </c>
      <c r="P652" s="76"/>
      <c r="Q652" s="76"/>
      <c r="R652" s="76"/>
      <c r="S652" s="52" t="str">
        <f t="shared" si="27"/>
        <v>Compris entre 00h00 et 5h00</v>
      </c>
      <c r="T652" s="76"/>
      <c r="U652" s="53" t="str">
        <f t="shared" si="28"/>
        <v>Voyageur</v>
      </c>
      <c r="V652" s="76"/>
      <c r="W652" s="76"/>
      <c r="X652" s="76"/>
      <c r="Y652" s="76"/>
      <c r="Z652" s="76"/>
      <c r="AA652" s="76"/>
      <c r="AB652" s="53">
        <f>400</f>
        <v>400</v>
      </c>
      <c r="AC652" s="78" t="str">
        <f>IF(Tableau1[[#This Row],[Type de réponse]]='Paramètre (masquer)'!$A$10,Tableau1[[#This Row],[Période de début *]],"")</f>
        <v/>
      </c>
      <c r="AD652" s="78" t="str">
        <f>IF(Tableau1[[#This Row],[Type de réponse]]='Paramètre (masquer)'!$A$10,Tableau1[[#This Row],[Période de fin *]],"")</f>
        <v/>
      </c>
      <c r="AE652" s="78" t="str">
        <f>IF(Tableau1[[#This Row],[Type de réponse]]='Paramètre (masquer)'!$A$10,Tableau1[[#This Row],[Nuit
LU/MA]],"")</f>
        <v/>
      </c>
      <c r="AF652" s="78" t="str">
        <f>IF(Tableau1[[#This Row],[Type de réponse]]='Paramètre (masquer)'!$A$10,Tableau1[[#This Row],[Nuit
MA/ME]],"")</f>
        <v/>
      </c>
      <c r="AG652" s="78" t="str">
        <f>IF(Tableau1[[#This Row],[Type de réponse]]='Paramètre (masquer)'!$A$10,Tableau1[[#This Row],[Nuit
ME/JE]],"")</f>
        <v/>
      </c>
      <c r="AH652" s="78" t="str">
        <f>IF(Tableau1[[#This Row],[Type de réponse]]='Paramètre (masquer)'!$A$10,Tableau1[[#This Row],[Nuit JE/VE]],"")</f>
        <v/>
      </c>
      <c r="AI652" s="78" t="str">
        <f>IF(Tableau1[[#This Row],[Type de réponse]]='Paramètre (masquer)'!$A$10,Tableau1[[#This Row],[Nuit
VE/SA]],"")</f>
        <v/>
      </c>
      <c r="AJ652" s="78" t="str">
        <f>IF(Tableau1[[#This Row],[Type de réponse]]='Paramètre (masquer)'!$A$10,Tableau1[[#This Row],[Nuit
SA/DI]],"")</f>
        <v/>
      </c>
      <c r="AK652" s="78" t="str">
        <f>IF(Tableau1[[#This Row],[Type de réponse]]='Paramètre (masquer)'!$A$10,Tableau1[[#This Row],[Nuit
DI/LU]],"")</f>
        <v/>
      </c>
      <c r="AL652" s="76" t="str">
        <f>IF(Tableau1[[#This Row],[Nuit
LU /MA]]="Oui",0,IF(Tableau1[[#This Row],[Nuit
LU /MA]]="Non",1,""))</f>
        <v/>
      </c>
      <c r="AM652" s="76" t="str">
        <f>IF(Tableau1[[#This Row],[Nuit
MA/ ME]]="Oui",0,IF(Tableau1[[#This Row],[Nuit
MA/ ME]]="Non",1,""))</f>
        <v/>
      </c>
      <c r="AN652" s="76" t="str">
        <f>IF(Tableau1[[#This Row],[Nuit
ME/ JE]]="Oui",0,IF(Tableau1[[#This Row],[Nuit
ME/ JE]]="Non",1,""))</f>
        <v/>
      </c>
      <c r="AO652" s="76" t="str">
        <f>IF(Tableau1[[#This Row],[Nuit JE/ VE]]="Oui",0,IF(Tableau1[[#This Row],[Nuit JE/ VE]]="Non",1,""))</f>
        <v/>
      </c>
      <c r="AP652" s="76" t="str">
        <f>IF(Tableau1[[#This Row],[Nuit
VE/ SA]]="Oui",0,IF(Tableau1[[#This Row],[Nuit
VE/ SA]]="Non",1,""))</f>
        <v/>
      </c>
      <c r="AQ652" s="76" t="str">
        <f>IF(Tableau1[[#This Row],[Nuit
SA/ DI]]="Oui",0,IF(Tableau1[[#This Row],[Nuit
SA/ DI]]="Non",1,""))</f>
        <v/>
      </c>
      <c r="AR652" s="76" t="str">
        <f>IF(Tableau1[[#This Row],[Nuit
DI/ LU]]="Oui",0,IF(Tableau1[[#This Row],[Nuit
DI/ LU]]="Non",1,""))</f>
        <v/>
      </c>
      <c r="AS652" s="76" t="str">
        <f>IF(Tableau1[[#This Row],[Type de réponse]]='Paramètre (masquer)'!$A$10,Tableau1[[#This Row],[FE]],"")</f>
        <v/>
      </c>
      <c r="AT652" s="76" t="str">
        <f>_xlfn.CONCAT(Tableau1[[#This Row],[LUN]:[DIM]])</f>
        <v/>
      </c>
      <c r="AU652" s="79"/>
      <c r="AV6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2" s="76" t="e">
        <f>Tableau1[[#This Row],[Nbre de nuits sur la période]]*Tableau1[[#This Row],[Nombre de train accédant / nuit *]]</f>
        <v>#VALUE!</v>
      </c>
      <c r="AY652" s="76" t="e">
        <f>Tableau1[[#This Row],[Uo voies - nuit]]*((59*400/1000)+5)</f>
        <v>#VALUE!</v>
      </c>
    </row>
    <row r="653" spans="1:51" ht="15.75">
      <c r="A653" s="51">
        <f t="shared" si="29"/>
        <v>640</v>
      </c>
      <c r="B653" s="85"/>
      <c r="C653" s="52" t="str">
        <f>IFERROR(VLOOKUP(Tableau1[[#This Row],[Site *
Un fichier Excel par DT]],Tableau7[[#All],[Nom de la gare]:[EIC]],5,FALSE),"")</f>
        <v/>
      </c>
      <c r="D653" s="77"/>
      <c r="E653" s="74"/>
      <c r="F653" s="74"/>
      <c r="G653" s="76"/>
      <c r="H653" s="72" t="str">
        <f>IF(Tableau1[[#This Row],[Régime d''utilisation (Quotidien ? Oui ou Non)]]="Oui","Oui","Non")</f>
        <v>Non</v>
      </c>
      <c r="I653" s="72" t="str">
        <f>IF(Tableau1[[#This Row],[Régime d''utilisation (Quotidien ? Oui ou Non)]]="Oui","Oui","Non")</f>
        <v>Non</v>
      </c>
      <c r="J653" s="72" t="str">
        <f>IF(Tableau1[[#This Row],[Régime d''utilisation (Quotidien ? Oui ou Non)]]="Oui","Oui","Non")</f>
        <v>Non</v>
      </c>
      <c r="K653" s="72" t="str">
        <f>IF(Tableau1[[#This Row],[Régime d''utilisation (Quotidien ? Oui ou Non)]]="Oui","Oui","Non")</f>
        <v>Non</v>
      </c>
      <c r="L653" s="72" t="str">
        <f>IF(Tableau1[[#This Row],[Régime d''utilisation (Quotidien ? Oui ou Non)]]="Oui","Oui","Non")</f>
        <v>Non</v>
      </c>
      <c r="M653" s="72" t="str">
        <f>IF(Tableau1[[#This Row],[Régime d''utilisation (Quotidien ? Oui ou Non)]]="Oui","Oui","Non")</f>
        <v>Non</v>
      </c>
      <c r="N653" s="72" t="str">
        <f>IF(Tableau1[[#This Row],[Régime d''utilisation (Quotidien ? Oui ou Non)]]="Oui","Oui","Non")</f>
        <v>Non</v>
      </c>
      <c r="O653" s="72" t="str">
        <f>IF(Tableau1[[#This Row],[Régime d''utilisation (Quotidien ? Oui ou Non)]]="Oui","Oui","Non")</f>
        <v>Non</v>
      </c>
      <c r="P653" s="76"/>
      <c r="Q653" s="76"/>
      <c r="R653" s="76"/>
      <c r="S653" s="52" t="str">
        <f t="shared" si="27"/>
        <v>Compris entre 00h00 et 5h00</v>
      </c>
      <c r="T653" s="76"/>
      <c r="U653" s="53" t="str">
        <f t="shared" si="28"/>
        <v>Voyageur</v>
      </c>
      <c r="V653" s="76"/>
      <c r="W653" s="76"/>
      <c r="X653" s="76"/>
      <c r="Y653" s="76"/>
      <c r="Z653" s="76"/>
      <c r="AA653" s="76"/>
      <c r="AB653" s="53">
        <f>400</f>
        <v>400</v>
      </c>
      <c r="AC653" s="78" t="str">
        <f>IF(Tableau1[[#This Row],[Type de réponse]]='Paramètre (masquer)'!$A$10,Tableau1[[#This Row],[Période de début *]],"")</f>
        <v/>
      </c>
      <c r="AD653" s="78" t="str">
        <f>IF(Tableau1[[#This Row],[Type de réponse]]='Paramètre (masquer)'!$A$10,Tableau1[[#This Row],[Période de fin *]],"")</f>
        <v/>
      </c>
      <c r="AE653" s="78" t="str">
        <f>IF(Tableau1[[#This Row],[Type de réponse]]='Paramètre (masquer)'!$A$10,Tableau1[[#This Row],[Nuit
LU/MA]],"")</f>
        <v/>
      </c>
      <c r="AF653" s="78" t="str">
        <f>IF(Tableau1[[#This Row],[Type de réponse]]='Paramètre (masquer)'!$A$10,Tableau1[[#This Row],[Nuit
MA/ME]],"")</f>
        <v/>
      </c>
      <c r="AG653" s="78" t="str">
        <f>IF(Tableau1[[#This Row],[Type de réponse]]='Paramètre (masquer)'!$A$10,Tableau1[[#This Row],[Nuit
ME/JE]],"")</f>
        <v/>
      </c>
      <c r="AH653" s="78" t="str">
        <f>IF(Tableau1[[#This Row],[Type de réponse]]='Paramètre (masquer)'!$A$10,Tableau1[[#This Row],[Nuit JE/VE]],"")</f>
        <v/>
      </c>
      <c r="AI653" s="78" t="str">
        <f>IF(Tableau1[[#This Row],[Type de réponse]]='Paramètre (masquer)'!$A$10,Tableau1[[#This Row],[Nuit
VE/SA]],"")</f>
        <v/>
      </c>
      <c r="AJ653" s="78" t="str">
        <f>IF(Tableau1[[#This Row],[Type de réponse]]='Paramètre (masquer)'!$A$10,Tableau1[[#This Row],[Nuit
SA/DI]],"")</f>
        <v/>
      </c>
      <c r="AK653" s="78" t="str">
        <f>IF(Tableau1[[#This Row],[Type de réponse]]='Paramètre (masquer)'!$A$10,Tableau1[[#This Row],[Nuit
DI/LU]],"")</f>
        <v/>
      </c>
      <c r="AL653" s="76" t="str">
        <f>IF(Tableau1[[#This Row],[Nuit
LU /MA]]="Oui",0,IF(Tableau1[[#This Row],[Nuit
LU /MA]]="Non",1,""))</f>
        <v/>
      </c>
      <c r="AM653" s="76" t="str">
        <f>IF(Tableau1[[#This Row],[Nuit
MA/ ME]]="Oui",0,IF(Tableau1[[#This Row],[Nuit
MA/ ME]]="Non",1,""))</f>
        <v/>
      </c>
      <c r="AN653" s="76" t="str">
        <f>IF(Tableau1[[#This Row],[Nuit
ME/ JE]]="Oui",0,IF(Tableau1[[#This Row],[Nuit
ME/ JE]]="Non",1,""))</f>
        <v/>
      </c>
      <c r="AO653" s="76" t="str">
        <f>IF(Tableau1[[#This Row],[Nuit JE/ VE]]="Oui",0,IF(Tableau1[[#This Row],[Nuit JE/ VE]]="Non",1,""))</f>
        <v/>
      </c>
      <c r="AP653" s="76" t="str">
        <f>IF(Tableau1[[#This Row],[Nuit
VE/ SA]]="Oui",0,IF(Tableau1[[#This Row],[Nuit
VE/ SA]]="Non",1,""))</f>
        <v/>
      </c>
      <c r="AQ653" s="76" t="str">
        <f>IF(Tableau1[[#This Row],[Nuit
SA/ DI]]="Oui",0,IF(Tableau1[[#This Row],[Nuit
SA/ DI]]="Non",1,""))</f>
        <v/>
      </c>
      <c r="AR653" s="76" t="str">
        <f>IF(Tableau1[[#This Row],[Nuit
DI/ LU]]="Oui",0,IF(Tableau1[[#This Row],[Nuit
DI/ LU]]="Non",1,""))</f>
        <v/>
      </c>
      <c r="AS653" s="76" t="str">
        <f>IF(Tableau1[[#This Row],[Type de réponse]]='Paramètre (masquer)'!$A$10,Tableau1[[#This Row],[FE]],"")</f>
        <v/>
      </c>
      <c r="AT653" s="76" t="str">
        <f>_xlfn.CONCAT(Tableau1[[#This Row],[LUN]:[DIM]])</f>
        <v/>
      </c>
      <c r="AU653" s="79"/>
      <c r="AV6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3" s="76" t="e">
        <f>Tableau1[[#This Row],[Nbre de nuits sur la période]]*Tableau1[[#This Row],[Nombre de train accédant / nuit *]]</f>
        <v>#VALUE!</v>
      </c>
      <c r="AY653" s="76" t="e">
        <f>Tableau1[[#This Row],[Uo voies - nuit]]*((59*400/1000)+5)</f>
        <v>#VALUE!</v>
      </c>
    </row>
    <row r="654" spans="1:51" ht="15.75">
      <c r="A654" s="51">
        <f t="shared" si="29"/>
        <v>641</v>
      </c>
      <c r="B654" s="85"/>
      <c r="C654" s="52" t="str">
        <f>IFERROR(VLOOKUP(Tableau1[[#This Row],[Site *
Un fichier Excel par DT]],Tableau7[[#All],[Nom de la gare]:[EIC]],5,FALSE),"")</f>
        <v/>
      </c>
      <c r="D654" s="77"/>
      <c r="E654" s="74"/>
      <c r="F654" s="74"/>
      <c r="G654" s="76"/>
      <c r="H654" s="72" t="str">
        <f>IF(Tableau1[[#This Row],[Régime d''utilisation (Quotidien ? Oui ou Non)]]="Oui","Oui","Non")</f>
        <v>Non</v>
      </c>
      <c r="I654" s="72" t="str">
        <f>IF(Tableau1[[#This Row],[Régime d''utilisation (Quotidien ? Oui ou Non)]]="Oui","Oui","Non")</f>
        <v>Non</v>
      </c>
      <c r="J654" s="72" t="str">
        <f>IF(Tableau1[[#This Row],[Régime d''utilisation (Quotidien ? Oui ou Non)]]="Oui","Oui","Non")</f>
        <v>Non</v>
      </c>
      <c r="K654" s="72" t="str">
        <f>IF(Tableau1[[#This Row],[Régime d''utilisation (Quotidien ? Oui ou Non)]]="Oui","Oui","Non")</f>
        <v>Non</v>
      </c>
      <c r="L654" s="72" t="str">
        <f>IF(Tableau1[[#This Row],[Régime d''utilisation (Quotidien ? Oui ou Non)]]="Oui","Oui","Non")</f>
        <v>Non</v>
      </c>
      <c r="M654" s="72" t="str">
        <f>IF(Tableau1[[#This Row],[Régime d''utilisation (Quotidien ? Oui ou Non)]]="Oui","Oui","Non")</f>
        <v>Non</v>
      </c>
      <c r="N654" s="72" t="str">
        <f>IF(Tableau1[[#This Row],[Régime d''utilisation (Quotidien ? Oui ou Non)]]="Oui","Oui","Non")</f>
        <v>Non</v>
      </c>
      <c r="O654" s="72" t="str">
        <f>IF(Tableau1[[#This Row],[Régime d''utilisation (Quotidien ? Oui ou Non)]]="Oui","Oui","Non")</f>
        <v>Non</v>
      </c>
      <c r="P654" s="76"/>
      <c r="Q654" s="76"/>
      <c r="R654" s="76"/>
      <c r="S654" s="52" t="str">
        <f t="shared" ref="S654:S717" si="30">"Compris entre 00h00 et 5h00"</f>
        <v>Compris entre 00h00 et 5h00</v>
      </c>
      <c r="T654" s="76"/>
      <c r="U654" s="53" t="str">
        <f t="shared" ref="U654:U717" si="31">"Voyageur"</f>
        <v>Voyageur</v>
      </c>
      <c r="V654" s="76"/>
      <c r="W654" s="76"/>
      <c r="X654" s="76"/>
      <c r="Y654" s="76"/>
      <c r="Z654" s="76"/>
      <c r="AA654" s="76"/>
      <c r="AB654" s="53">
        <f>400</f>
        <v>400</v>
      </c>
      <c r="AC654" s="78" t="str">
        <f>IF(Tableau1[[#This Row],[Type de réponse]]='Paramètre (masquer)'!$A$10,Tableau1[[#This Row],[Période de début *]],"")</f>
        <v/>
      </c>
      <c r="AD654" s="78" t="str">
        <f>IF(Tableau1[[#This Row],[Type de réponse]]='Paramètre (masquer)'!$A$10,Tableau1[[#This Row],[Période de fin *]],"")</f>
        <v/>
      </c>
      <c r="AE654" s="78" t="str">
        <f>IF(Tableau1[[#This Row],[Type de réponse]]='Paramètre (masquer)'!$A$10,Tableau1[[#This Row],[Nuit
LU/MA]],"")</f>
        <v/>
      </c>
      <c r="AF654" s="78" t="str">
        <f>IF(Tableau1[[#This Row],[Type de réponse]]='Paramètre (masquer)'!$A$10,Tableau1[[#This Row],[Nuit
MA/ME]],"")</f>
        <v/>
      </c>
      <c r="AG654" s="78" t="str">
        <f>IF(Tableau1[[#This Row],[Type de réponse]]='Paramètre (masquer)'!$A$10,Tableau1[[#This Row],[Nuit
ME/JE]],"")</f>
        <v/>
      </c>
      <c r="AH654" s="78" t="str">
        <f>IF(Tableau1[[#This Row],[Type de réponse]]='Paramètre (masquer)'!$A$10,Tableau1[[#This Row],[Nuit JE/VE]],"")</f>
        <v/>
      </c>
      <c r="AI654" s="78" t="str">
        <f>IF(Tableau1[[#This Row],[Type de réponse]]='Paramètre (masquer)'!$A$10,Tableau1[[#This Row],[Nuit
VE/SA]],"")</f>
        <v/>
      </c>
      <c r="AJ654" s="78" t="str">
        <f>IF(Tableau1[[#This Row],[Type de réponse]]='Paramètre (masquer)'!$A$10,Tableau1[[#This Row],[Nuit
SA/DI]],"")</f>
        <v/>
      </c>
      <c r="AK654" s="78" t="str">
        <f>IF(Tableau1[[#This Row],[Type de réponse]]='Paramètre (masquer)'!$A$10,Tableau1[[#This Row],[Nuit
DI/LU]],"")</f>
        <v/>
      </c>
      <c r="AL654" s="76" t="str">
        <f>IF(Tableau1[[#This Row],[Nuit
LU /MA]]="Oui",0,IF(Tableau1[[#This Row],[Nuit
LU /MA]]="Non",1,""))</f>
        <v/>
      </c>
      <c r="AM654" s="76" t="str">
        <f>IF(Tableau1[[#This Row],[Nuit
MA/ ME]]="Oui",0,IF(Tableau1[[#This Row],[Nuit
MA/ ME]]="Non",1,""))</f>
        <v/>
      </c>
      <c r="AN654" s="76" t="str">
        <f>IF(Tableau1[[#This Row],[Nuit
ME/ JE]]="Oui",0,IF(Tableau1[[#This Row],[Nuit
ME/ JE]]="Non",1,""))</f>
        <v/>
      </c>
      <c r="AO654" s="76" t="str">
        <f>IF(Tableau1[[#This Row],[Nuit JE/ VE]]="Oui",0,IF(Tableau1[[#This Row],[Nuit JE/ VE]]="Non",1,""))</f>
        <v/>
      </c>
      <c r="AP654" s="76" t="str">
        <f>IF(Tableau1[[#This Row],[Nuit
VE/ SA]]="Oui",0,IF(Tableau1[[#This Row],[Nuit
VE/ SA]]="Non",1,""))</f>
        <v/>
      </c>
      <c r="AQ654" s="76" t="str">
        <f>IF(Tableau1[[#This Row],[Nuit
SA/ DI]]="Oui",0,IF(Tableau1[[#This Row],[Nuit
SA/ DI]]="Non",1,""))</f>
        <v/>
      </c>
      <c r="AR654" s="76" t="str">
        <f>IF(Tableau1[[#This Row],[Nuit
DI/ LU]]="Oui",0,IF(Tableau1[[#This Row],[Nuit
DI/ LU]]="Non",1,""))</f>
        <v/>
      </c>
      <c r="AS654" s="76" t="str">
        <f>IF(Tableau1[[#This Row],[Type de réponse]]='Paramètre (masquer)'!$A$10,Tableau1[[#This Row],[FE]],"")</f>
        <v/>
      </c>
      <c r="AT654" s="76" t="str">
        <f>_xlfn.CONCAT(Tableau1[[#This Row],[LUN]:[DIM]])</f>
        <v/>
      </c>
      <c r="AU654" s="79"/>
      <c r="AV6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4" s="76" t="e">
        <f>Tableau1[[#This Row],[Nbre de nuits sur la période]]*Tableau1[[#This Row],[Nombre de train accédant / nuit *]]</f>
        <v>#VALUE!</v>
      </c>
      <c r="AY654" s="76" t="e">
        <f>Tableau1[[#This Row],[Uo voies - nuit]]*((59*400/1000)+5)</f>
        <v>#VALUE!</v>
      </c>
    </row>
    <row r="655" spans="1:51" ht="15.75">
      <c r="A655" s="51">
        <f t="shared" ref="A655:A718" si="32">1+A654</f>
        <v>642</v>
      </c>
      <c r="B655" s="85"/>
      <c r="C655" s="52" t="str">
        <f>IFERROR(VLOOKUP(Tableau1[[#This Row],[Site *
Un fichier Excel par DT]],Tableau7[[#All],[Nom de la gare]:[EIC]],5,FALSE),"")</f>
        <v/>
      </c>
      <c r="D655" s="77"/>
      <c r="E655" s="74"/>
      <c r="F655" s="74"/>
      <c r="G655" s="76"/>
      <c r="H655" s="72" t="str">
        <f>IF(Tableau1[[#This Row],[Régime d''utilisation (Quotidien ? Oui ou Non)]]="Oui","Oui","Non")</f>
        <v>Non</v>
      </c>
      <c r="I655" s="72" t="str">
        <f>IF(Tableau1[[#This Row],[Régime d''utilisation (Quotidien ? Oui ou Non)]]="Oui","Oui","Non")</f>
        <v>Non</v>
      </c>
      <c r="J655" s="72" t="str">
        <f>IF(Tableau1[[#This Row],[Régime d''utilisation (Quotidien ? Oui ou Non)]]="Oui","Oui","Non")</f>
        <v>Non</v>
      </c>
      <c r="K655" s="72" t="str">
        <f>IF(Tableau1[[#This Row],[Régime d''utilisation (Quotidien ? Oui ou Non)]]="Oui","Oui","Non")</f>
        <v>Non</v>
      </c>
      <c r="L655" s="72" t="str">
        <f>IF(Tableau1[[#This Row],[Régime d''utilisation (Quotidien ? Oui ou Non)]]="Oui","Oui","Non")</f>
        <v>Non</v>
      </c>
      <c r="M655" s="72" t="str">
        <f>IF(Tableau1[[#This Row],[Régime d''utilisation (Quotidien ? Oui ou Non)]]="Oui","Oui","Non")</f>
        <v>Non</v>
      </c>
      <c r="N655" s="72" t="str">
        <f>IF(Tableau1[[#This Row],[Régime d''utilisation (Quotidien ? Oui ou Non)]]="Oui","Oui","Non")</f>
        <v>Non</v>
      </c>
      <c r="O655" s="72" t="str">
        <f>IF(Tableau1[[#This Row],[Régime d''utilisation (Quotidien ? Oui ou Non)]]="Oui","Oui","Non")</f>
        <v>Non</v>
      </c>
      <c r="P655" s="76"/>
      <c r="Q655" s="76"/>
      <c r="R655" s="76"/>
      <c r="S655" s="52" t="str">
        <f t="shared" si="30"/>
        <v>Compris entre 00h00 et 5h00</v>
      </c>
      <c r="T655" s="76"/>
      <c r="U655" s="53" t="str">
        <f t="shared" si="31"/>
        <v>Voyageur</v>
      </c>
      <c r="V655" s="76"/>
      <c r="W655" s="76"/>
      <c r="X655" s="76"/>
      <c r="Y655" s="76"/>
      <c r="Z655" s="76"/>
      <c r="AA655" s="76"/>
      <c r="AB655" s="53">
        <f>400</f>
        <v>400</v>
      </c>
      <c r="AC655" s="78" t="str">
        <f>IF(Tableau1[[#This Row],[Type de réponse]]='Paramètre (masquer)'!$A$10,Tableau1[[#This Row],[Période de début *]],"")</f>
        <v/>
      </c>
      <c r="AD655" s="78" t="str">
        <f>IF(Tableau1[[#This Row],[Type de réponse]]='Paramètre (masquer)'!$A$10,Tableau1[[#This Row],[Période de fin *]],"")</f>
        <v/>
      </c>
      <c r="AE655" s="78" t="str">
        <f>IF(Tableau1[[#This Row],[Type de réponse]]='Paramètre (masquer)'!$A$10,Tableau1[[#This Row],[Nuit
LU/MA]],"")</f>
        <v/>
      </c>
      <c r="AF655" s="78" t="str">
        <f>IF(Tableau1[[#This Row],[Type de réponse]]='Paramètre (masquer)'!$A$10,Tableau1[[#This Row],[Nuit
MA/ME]],"")</f>
        <v/>
      </c>
      <c r="AG655" s="78" t="str">
        <f>IF(Tableau1[[#This Row],[Type de réponse]]='Paramètre (masquer)'!$A$10,Tableau1[[#This Row],[Nuit
ME/JE]],"")</f>
        <v/>
      </c>
      <c r="AH655" s="78" t="str">
        <f>IF(Tableau1[[#This Row],[Type de réponse]]='Paramètre (masquer)'!$A$10,Tableau1[[#This Row],[Nuit JE/VE]],"")</f>
        <v/>
      </c>
      <c r="AI655" s="78" t="str">
        <f>IF(Tableau1[[#This Row],[Type de réponse]]='Paramètre (masquer)'!$A$10,Tableau1[[#This Row],[Nuit
VE/SA]],"")</f>
        <v/>
      </c>
      <c r="AJ655" s="78" t="str">
        <f>IF(Tableau1[[#This Row],[Type de réponse]]='Paramètre (masquer)'!$A$10,Tableau1[[#This Row],[Nuit
SA/DI]],"")</f>
        <v/>
      </c>
      <c r="AK655" s="78" t="str">
        <f>IF(Tableau1[[#This Row],[Type de réponse]]='Paramètre (masquer)'!$A$10,Tableau1[[#This Row],[Nuit
DI/LU]],"")</f>
        <v/>
      </c>
      <c r="AL655" s="76" t="str">
        <f>IF(Tableau1[[#This Row],[Nuit
LU /MA]]="Oui",0,IF(Tableau1[[#This Row],[Nuit
LU /MA]]="Non",1,""))</f>
        <v/>
      </c>
      <c r="AM655" s="76" t="str">
        <f>IF(Tableau1[[#This Row],[Nuit
MA/ ME]]="Oui",0,IF(Tableau1[[#This Row],[Nuit
MA/ ME]]="Non",1,""))</f>
        <v/>
      </c>
      <c r="AN655" s="76" t="str">
        <f>IF(Tableau1[[#This Row],[Nuit
ME/ JE]]="Oui",0,IF(Tableau1[[#This Row],[Nuit
ME/ JE]]="Non",1,""))</f>
        <v/>
      </c>
      <c r="AO655" s="76" t="str">
        <f>IF(Tableau1[[#This Row],[Nuit JE/ VE]]="Oui",0,IF(Tableau1[[#This Row],[Nuit JE/ VE]]="Non",1,""))</f>
        <v/>
      </c>
      <c r="AP655" s="76" t="str">
        <f>IF(Tableau1[[#This Row],[Nuit
VE/ SA]]="Oui",0,IF(Tableau1[[#This Row],[Nuit
VE/ SA]]="Non",1,""))</f>
        <v/>
      </c>
      <c r="AQ655" s="76" t="str">
        <f>IF(Tableau1[[#This Row],[Nuit
SA/ DI]]="Oui",0,IF(Tableau1[[#This Row],[Nuit
SA/ DI]]="Non",1,""))</f>
        <v/>
      </c>
      <c r="AR655" s="76" t="str">
        <f>IF(Tableau1[[#This Row],[Nuit
DI/ LU]]="Oui",0,IF(Tableau1[[#This Row],[Nuit
DI/ LU]]="Non",1,""))</f>
        <v/>
      </c>
      <c r="AS655" s="76" t="str">
        <f>IF(Tableau1[[#This Row],[Type de réponse]]='Paramètre (masquer)'!$A$10,Tableau1[[#This Row],[FE]],"")</f>
        <v/>
      </c>
      <c r="AT655" s="76" t="str">
        <f>_xlfn.CONCAT(Tableau1[[#This Row],[LUN]:[DIM]])</f>
        <v/>
      </c>
      <c r="AU655" s="79"/>
      <c r="AV6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5" s="76" t="e">
        <f>Tableau1[[#This Row],[Nbre de nuits sur la période]]*Tableau1[[#This Row],[Nombre de train accédant / nuit *]]</f>
        <v>#VALUE!</v>
      </c>
      <c r="AY655" s="76" t="e">
        <f>Tableau1[[#This Row],[Uo voies - nuit]]*((59*400/1000)+5)</f>
        <v>#VALUE!</v>
      </c>
    </row>
    <row r="656" spans="1:51" ht="15.75">
      <c r="A656" s="51">
        <f t="shared" si="32"/>
        <v>643</v>
      </c>
      <c r="B656" s="85"/>
      <c r="C656" s="52" t="str">
        <f>IFERROR(VLOOKUP(Tableau1[[#This Row],[Site *
Un fichier Excel par DT]],Tableau7[[#All],[Nom de la gare]:[EIC]],5,FALSE),"")</f>
        <v/>
      </c>
      <c r="D656" s="77"/>
      <c r="E656" s="74"/>
      <c r="F656" s="74"/>
      <c r="G656" s="76"/>
      <c r="H656" s="72" t="str">
        <f>IF(Tableau1[[#This Row],[Régime d''utilisation (Quotidien ? Oui ou Non)]]="Oui","Oui","Non")</f>
        <v>Non</v>
      </c>
      <c r="I656" s="72" t="str">
        <f>IF(Tableau1[[#This Row],[Régime d''utilisation (Quotidien ? Oui ou Non)]]="Oui","Oui","Non")</f>
        <v>Non</v>
      </c>
      <c r="J656" s="72" t="str">
        <f>IF(Tableau1[[#This Row],[Régime d''utilisation (Quotidien ? Oui ou Non)]]="Oui","Oui","Non")</f>
        <v>Non</v>
      </c>
      <c r="K656" s="72" t="str">
        <f>IF(Tableau1[[#This Row],[Régime d''utilisation (Quotidien ? Oui ou Non)]]="Oui","Oui","Non")</f>
        <v>Non</v>
      </c>
      <c r="L656" s="72" t="str">
        <f>IF(Tableau1[[#This Row],[Régime d''utilisation (Quotidien ? Oui ou Non)]]="Oui","Oui","Non")</f>
        <v>Non</v>
      </c>
      <c r="M656" s="72" t="str">
        <f>IF(Tableau1[[#This Row],[Régime d''utilisation (Quotidien ? Oui ou Non)]]="Oui","Oui","Non")</f>
        <v>Non</v>
      </c>
      <c r="N656" s="72" t="str">
        <f>IF(Tableau1[[#This Row],[Régime d''utilisation (Quotidien ? Oui ou Non)]]="Oui","Oui","Non")</f>
        <v>Non</v>
      </c>
      <c r="O656" s="72" t="str">
        <f>IF(Tableau1[[#This Row],[Régime d''utilisation (Quotidien ? Oui ou Non)]]="Oui","Oui","Non")</f>
        <v>Non</v>
      </c>
      <c r="P656" s="76"/>
      <c r="Q656" s="76"/>
      <c r="R656" s="76"/>
      <c r="S656" s="52" t="str">
        <f t="shared" si="30"/>
        <v>Compris entre 00h00 et 5h00</v>
      </c>
      <c r="T656" s="76"/>
      <c r="U656" s="53" t="str">
        <f t="shared" si="31"/>
        <v>Voyageur</v>
      </c>
      <c r="V656" s="76"/>
      <c r="W656" s="76"/>
      <c r="X656" s="76"/>
      <c r="Y656" s="76"/>
      <c r="Z656" s="76"/>
      <c r="AA656" s="76"/>
      <c r="AB656" s="53">
        <f>400</f>
        <v>400</v>
      </c>
      <c r="AC656" s="78" t="str">
        <f>IF(Tableau1[[#This Row],[Type de réponse]]='Paramètre (masquer)'!$A$10,Tableau1[[#This Row],[Période de début *]],"")</f>
        <v/>
      </c>
      <c r="AD656" s="78" t="str">
        <f>IF(Tableau1[[#This Row],[Type de réponse]]='Paramètre (masquer)'!$A$10,Tableau1[[#This Row],[Période de fin *]],"")</f>
        <v/>
      </c>
      <c r="AE656" s="78" t="str">
        <f>IF(Tableau1[[#This Row],[Type de réponse]]='Paramètre (masquer)'!$A$10,Tableau1[[#This Row],[Nuit
LU/MA]],"")</f>
        <v/>
      </c>
      <c r="AF656" s="78" t="str">
        <f>IF(Tableau1[[#This Row],[Type de réponse]]='Paramètre (masquer)'!$A$10,Tableau1[[#This Row],[Nuit
MA/ME]],"")</f>
        <v/>
      </c>
      <c r="AG656" s="78" t="str">
        <f>IF(Tableau1[[#This Row],[Type de réponse]]='Paramètre (masquer)'!$A$10,Tableau1[[#This Row],[Nuit
ME/JE]],"")</f>
        <v/>
      </c>
      <c r="AH656" s="78" t="str">
        <f>IF(Tableau1[[#This Row],[Type de réponse]]='Paramètre (masquer)'!$A$10,Tableau1[[#This Row],[Nuit JE/VE]],"")</f>
        <v/>
      </c>
      <c r="AI656" s="78" t="str">
        <f>IF(Tableau1[[#This Row],[Type de réponse]]='Paramètre (masquer)'!$A$10,Tableau1[[#This Row],[Nuit
VE/SA]],"")</f>
        <v/>
      </c>
      <c r="AJ656" s="78" t="str">
        <f>IF(Tableau1[[#This Row],[Type de réponse]]='Paramètre (masquer)'!$A$10,Tableau1[[#This Row],[Nuit
SA/DI]],"")</f>
        <v/>
      </c>
      <c r="AK656" s="78" t="str">
        <f>IF(Tableau1[[#This Row],[Type de réponse]]='Paramètre (masquer)'!$A$10,Tableau1[[#This Row],[Nuit
DI/LU]],"")</f>
        <v/>
      </c>
      <c r="AL656" s="76" t="str">
        <f>IF(Tableau1[[#This Row],[Nuit
LU /MA]]="Oui",0,IF(Tableau1[[#This Row],[Nuit
LU /MA]]="Non",1,""))</f>
        <v/>
      </c>
      <c r="AM656" s="76" t="str">
        <f>IF(Tableau1[[#This Row],[Nuit
MA/ ME]]="Oui",0,IF(Tableau1[[#This Row],[Nuit
MA/ ME]]="Non",1,""))</f>
        <v/>
      </c>
      <c r="AN656" s="76" t="str">
        <f>IF(Tableau1[[#This Row],[Nuit
ME/ JE]]="Oui",0,IF(Tableau1[[#This Row],[Nuit
ME/ JE]]="Non",1,""))</f>
        <v/>
      </c>
      <c r="AO656" s="76" t="str">
        <f>IF(Tableau1[[#This Row],[Nuit JE/ VE]]="Oui",0,IF(Tableau1[[#This Row],[Nuit JE/ VE]]="Non",1,""))</f>
        <v/>
      </c>
      <c r="AP656" s="76" t="str">
        <f>IF(Tableau1[[#This Row],[Nuit
VE/ SA]]="Oui",0,IF(Tableau1[[#This Row],[Nuit
VE/ SA]]="Non",1,""))</f>
        <v/>
      </c>
      <c r="AQ656" s="76" t="str">
        <f>IF(Tableau1[[#This Row],[Nuit
SA/ DI]]="Oui",0,IF(Tableau1[[#This Row],[Nuit
SA/ DI]]="Non",1,""))</f>
        <v/>
      </c>
      <c r="AR656" s="76" t="str">
        <f>IF(Tableau1[[#This Row],[Nuit
DI/ LU]]="Oui",0,IF(Tableau1[[#This Row],[Nuit
DI/ LU]]="Non",1,""))</f>
        <v/>
      </c>
      <c r="AS656" s="76" t="str">
        <f>IF(Tableau1[[#This Row],[Type de réponse]]='Paramètre (masquer)'!$A$10,Tableau1[[#This Row],[FE]],"")</f>
        <v/>
      </c>
      <c r="AT656" s="76" t="str">
        <f>_xlfn.CONCAT(Tableau1[[#This Row],[LUN]:[DIM]])</f>
        <v/>
      </c>
      <c r="AU656" s="79"/>
      <c r="AV6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6" s="76" t="e">
        <f>Tableau1[[#This Row],[Nbre de nuits sur la période]]*Tableau1[[#This Row],[Nombre de train accédant / nuit *]]</f>
        <v>#VALUE!</v>
      </c>
      <c r="AY656" s="76" t="e">
        <f>Tableau1[[#This Row],[Uo voies - nuit]]*((59*400/1000)+5)</f>
        <v>#VALUE!</v>
      </c>
    </row>
    <row r="657" spans="1:51" ht="15.75">
      <c r="A657" s="51">
        <f t="shared" si="32"/>
        <v>644</v>
      </c>
      <c r="B657" s="85"/>
      <c r="C657" s="52" t="str">
        <f>IFERROR(VLOOKUP(Tableau1[[#This Row],[Site *
Un fichier Excel par DT]],Tableau7[[#All],[Nom de la gare]:[EIC]],5,FALSE),"")</f>
        <v/>
      </c>
      <c r="D657" s="77"/>
      <c r="E657" s="74"/>
      <c r="F657" s="74"/>
      <c r="G657" s="76"/>
      <c r="H657" s="72" t="str">
        <f>IF(Tableau1[[#This Row],[Régime d''utilisation (Quotidien ? Oui ou Non)]]="Oui","Oui","Non")</f>
        <v>Non</v>
      </c>
      <c r="I657" s="72" t="str">
        <f>IF(Tableau1[[#This Row],[Régime d''utilisation (Quotidien ? Oui ou Non)]]="Oui","Oui","Non")</f>
        <v>Non</v>
      </c>
      <c r="J657" s="72" t="str">
        <f>IF(Tableau1[[#This Row],[Régime d''utilisation (Quotidien ? Oui ou Non)]]="Oui","Oui","Non")</f>
        <v>Non</v>
      </c>
      <c r="K657" s="72" t="str">
        <f>IF(Tableau1[[#This Row],[Régime d''utilisation (Quotidien ? Oui ou Non)]]="Oui","Oui","Non")</f>
        <v>Non</v>
      </c>
      <c r="L657" s="72" t="str">
        <f>IF(Tableau1[[#This Row],[Régime d''utilisation (Quotidien ? Oui ou Non)]]="Oui","Oui","Non")</f>
        <v>Non</v>
      </c>
      <c r="M657" s="72" t="str">
        <f>IF(Tableau1[[#This Row],[Régime d''utilisation (Quotidien ? Oui ou Non)]]="Oui","Oui","Non")</f>
        <v>Non</v>
      </c>
      <c r="N657" s="72" t="str">
        <f>IF(Tableau1[[#This Row],[Régime d''utilisation (Quotidien ? Oui ou Non)]]="Oui","Oui","Non")</f>
        <v>Non</v>
      </c>
      <c r="O657" s="72" t="str">
        <f>IF(Tableau1[[#This Row],[Régime d''utilisation (Quotidien ? Oui ou Non)]]="Oui","Oui","Non")</f>
        <v>Non</v>
      </c>
      <c r="P657" s="76"/>
      <c r="Q657" s="76"/>
      <c r="R657" s="76"/>
      <c r="S657" s="52" t="str">
        <f t="shared" si="30"/>
        <v>Compris entre 00h00 et 5h00</v>
      </c>
      <c r="T657" s="76"/>
      <c r="U657" s="53" t="str">
        <f t="shared" si="31"/>
        <v>Voyageur</v>
      </c>
      <c r="V657" s="76"/>
      <c r="W657" s="76"/>
      <c r="X657" s="76"/>
      <c r="Y657" s="76"/>
      <c r="Z657" s="76"/>
      <c r="AA657" s="76"/>
      <c r="AB657" s="53">
        <f>400</f>
        <v>400</v>
      </c>
      <c r="AC657" s="78" t="str">
        <f>IF(Tableau1[[#This Row],[Type de réponse]]='Paramètre (masquer)'!$A$10,Tableau1[[#This Row],[Période de début *]],"")</f>
        <v/>
      </c>
      <c r="AD657" s="78" t="str">
        <f>IF(Tableau1[[#This Row],[Type de réponse]]='Paramètre (masquer)'!$A$10,Tableau1[[#This Row],[Période de fin *]],"")</f>
        <v/>
      </c>
      <c r="AE657" s="78" t="str">
        <f>IF(Tableau1[[#This Row],[Type de réponse]]='Paramètre (masquer)'!$A$10,Tableau1[[#This Row],[Nuit
LU/MA]],"")</f>
        <v/>
      </c>
      <c r="AF657" s="78" t="str">
        <f>IF(Tableau1[[#This Row],[Type de réponse]]='Paramètre (masquer)'!$A$10,Tableau1[[#This Row],[Nuit
MA/ME]],"")</f>
        <v/>
      </c>
      <c r="AG657" s="78" t="str">
        <f>IF(Tableau1[[#This Row],[Type de réponse]]='Paramètre (masquer)'!$A$10,Tableau1[[#This Row],[Nuit
ME/JE]],"")</f>
        <v/>
      </c>
      <c r="AH657" s="78" t="str">
        <f>IF(Tableau1[[#This Row],[Type de réponse]]='Paramètre (masquer)'!$A$10,Tableau1[[#This Row],[Nuit JE/VE]],"")</f>
        <v/>
      </c>
      <c r="AI657" s="78" t="str">
        <f>IF(Tableau1[[#This Row],[Type de réponse]]='Paramètre (masquer)'!$A$10,Tableau1[[#This Row],[Nuit
VE/SA]],"")</f>
        <v/>
      </c>
      <c r="AJ657" s="78" t="str">
        <f>IF(Tableau1[[#This Row],[Type de réponse]]='Paramètre (masquer)'!$A$10,Tableau1[[#This Row],[Nuit
SA/DI]],"")</f>
        <v/>
      </c>
      <c r="AK657" s="78" t="str">
        <f>IF(Tableau1[[#This Row],[Type de réponse]]='Paramètre (masquer)'!$A$10,Tableau1[[#This Row],[Nuit
DI/LU]],"")</f>
        <v/>
      </c>
      <c r="AL657" s="76" t="str">
        <f>IF(Tableau1[[#This Row],[Nuit
LU /MA]]="Oui",0,IF(Tableau1[[#This Row],[Nuit
LU /MA]]="Non",1,""))</f>
        <v/>
      </c>
      <c r="AM657" s="76" t="str">
        <f>IF(Tableau1[[#This Row],[Nuit
MA/ ME]]="Oui",0,IF(Tableau1[[#This Row],[Nuit
MA/ ME]]="Non",1,""))</f>
        <v/>
      </c>
      <c r="AN657" s="76" t="str">
        <f>IF(Tableau1[[#This Row],[Nuit
ME/ JE]]="Oui",0,IF(Tableau1[[#This Row],[Nuit
ME/ JE]]="Non",1,""))</f>
        <v/>
      </c>
      <c r="AO657" s="76" t="str">
        <f>IF(Tableau1[[#This Row],[Nuit JE/ VE]]="Oui",0,IF(Tableau1[[#This Row],[Nuit JE/ VE]]="Non",1,""))</f>
        <v/>
      </c>
      <c r="AP657" s="76" t="str">
        <f>IF(Tableau1[[#This Row],[Nuit
VE/ SA]]="Oui",0,IF(Tableau1[[#This Row],[Nuit
VE/ SA]]="Non",1,""))</f>
        <v/>
      </c>
      <c r="AQ657" s="76" t="str">
        <f>IF(Tableau1[[#This Row],[Nuit
SA/ DI]]="Oui",0,IF(Tableau1[[#This Row],[Nuit
SA/ DI]]="Non",1,""))</f>
        <v/>
      </c>
      <c r="AR657" s="76" t="str">
        <f>IF(Tableau1[[#This Row],[Nuit
DI/ LU]]="Oui",0,IF(Tableau1[[#This Row],[Nuit
DI/ LU]]="Non",1,""))</f>
        <v/>
      </c>
      <c r="AS657" s="76" t="str">
        <f>IF(Tableau1[[#This Row],[Type de réponse]]='Paramètre (masquer)'!$A$10,Tableau1[[#This Row],[FE]],"")</f>
        <v/>
      </c>
      <c r="AT657" s="76" t="str">
        <f>_xlfn.CONCAT(Tableau1[[#This Row],[LUN]:[DIM]])</f>
        <v/>
      </c>
      <c r="AU657" s="79"/>
      <c r="AV6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7" s="76" t="e">
        <f>Tableau1[[#This Row],[Nbre de nuits sur la période]]*Tableau1[[#This Row],[Nombre de train accédant / nuit *]]</f>
        <v>#VALUE!</v>
      </c>
      <c r="AY657" s="76" t="e">
        <f>Tableau1[[#This Row],[Uo voies - nuit]]*((59*400/1000)+5)</f>
        <v>#VALUE!</v>
      </c>
    </row>
    <row r="658" spans="1:51" ht="15.75">
      <c r="A658" s="51">
        <f t="shared" si="32"/>
        <v>645</v>
      </c>
      <c r="B658" s="85"/>
      <c r="C658" s="52" t="str">
        <f>IFERROR(VLOOKUP(Tableau1[[#This Row],[Site *
Un fichier Excel par DT]],Tableau7[[#All],[Nom de la gare]:[EIC]],5,FALSE),"")</f>
        <v/>
      </c>
      <c r="D658" s="77"/>
      <c r="E658" s="74"/>
      <c r="F658" s="74"/>
      <c r="G658" s="76"/>
      <c r="H658" s="72" t="str">
        <f>IF(Tableau1[[#This Row],[Régime d''utilisation (Quotidien ? Oui ou Non)]]="Oui","Oui","Non")</f>
        <v>Non</v>
      </c>
      <c r="I658" s="72" t="str">
        <f>IF(Tableau1[[#This Row],[Régime d''utilisation (Quotidien ? Oui ou Non)]]="Oui","Oui","Non")</f>
        <v>Non</v>
      </c>
      <c r="J658" s="72" t="str">
        <f>IF(Tableau1[[#This Row],[Régime d''utilisation (Quotidien ? Oui ou Non)]]="Oui","Oui","Non")</f>
        <v>Non</v>
      </c>
      <c r="K658" s="72" t="str">
        <f>IF(Tableau1[[#This Row],[Régime d''utilisation (Quotidien ? Oui ou Non)]]="Oui","Oui","Non")</f>
        <v>Non</v>
      </c>
      <c r="L658" s="72" t="str">
        <f>IF(Tableau1[[#This Row],[Régime d''utilisation (Quotidien ? Oui ou Non)]]="Oui","Oui","Non")</f>
        <v>Non</v>
      </c>
      <c r="M658" s="72" t="str">
        <f>IF(Tableau1[[#This Row],[Régime d''utilisation (Quotidien ? Oui ou Non)]]="Oui","Oui","Non")</f>
        <v>Non</v>
      </c>
      <c r="N658" s="72" t="str">
        <f>IF(Tableau1[[#This Row],[Régime d''utilisation (Quotidien ? Oui ou Non)]]="Oui","Oui","Non")</f>
        <v>Non</v>
      </c>
      <c r="O658" s="72" t="str">
        <f>IF(Tableau1[[#This Row],[Régime d''utilisation (Quotidien ? Oui ou Non)]]="Oui","Oui","Non")</f>
        <v>Non</v>
      </c>
      <c r="P658" s="76"/>
      <c r="Q658" s="76"/>
      <c r="R658" s="76"/>
      <c r="S658" s="52" t="str">
        <f t="shared" si="30"/>
        <v>Compris entre 00h00 et 5h00</v>
      </c>
      <c r="T658" s="76"/>
      <c r="U658" s="53" t="str">
        <f t="shared" si="31"/>
        <v>Voyageur</v>
      </c>
      <c r="V658" s="76"/>
      <c r="W658" s="76"/>
      <c r="X658" s="76"/>
      <c r="Y658" s="76"/>
      <c r="Z658" s="76"/>
      <c r="AA658" s="76"/>
      <c r="AB658" s="53">
        <f>400</f>
        <v>400</v>
      </c>
      <c r="AC658" s="78" t="str">
        <f>IF(Tableau1[[#This Row],[Type de réponse]]='Paramètre (masquer)'!$A$10,Tableau1[[#This Row],[Période de début *]],"")</f>
        <v/>
      </c>
      <c r="AD658" s="78" t="str">
        <f>IF(Tableau1[[#This Row],[Type de réponse]]='Paramètre (masquer)'!$A$10,Tableau1[[#This Row],[Période de fin *]],"")</f>
        <v/>
      </c>
      <c r="AE658" s="78" t="str">
        <f>IF(Tableau1[[#This Row],[Type de réponse]]='Paramètre (masquer)'!$A$10,Tableau1[[#This Row],[Nuit
LU/MA]],"")</f>
        <v/>
      </c>
      <c r="AF658" s="78" t="str">
        <f>IF(Tableau1[[#This Row],[Type de réponse]]='Paramètre (masquer)'!$A$10,Tableau1[[#This Row],[Nuit
MA/ME]],"")</f>
        <v/>
      </c>
      <c r="AG658" s="78" t="str">
        <f>IF(Tableau1[[#This Row],[Type de réponse]]='Paramètre (masquer)'!$A$10,Tableau1[[#This Row],[Nuit
ME/JE]],"")</f>
        <v/>
      </c>
      <c r="AH658" s="78" t="str">
        <f>IF(Tableau1[[#This Row],[Type de réponse]]='Paramètre (masquer)'!$A$10,Tableau1[[#This Row],[Nuit JE/VE]],"")</f>
        <v/>
      </c>
      <c r="AI658" s="78" t="str">
        <f>IF(Tableau1[[#This Row],[Type de réponse]]='Paramètre (masquer)'!$A$10,Tableau1[[#This Row],[Nuit
VE/SA]],"")</f>
        <v/>
      </c>
      <c r="AJ658" s="78" t="str">
        <f>IF(Tableau1[[#This Row],[Type de réponse]]='Paramètre (masquer)'!$A$10,Tableau1[[#This Row],[Nuit
SA/DI]],"")</f>
        <v/>
      </c>
      <c r="AK658" s="78" t="str">
        <f>IF(Tableau1[[#This Row],[Type de réponse]]='Paramètre (masquer)'!$A$10,Tableau1[[#This Row],[Nuit
DI/LU]],"")</f>
        <v/>
      </c>
      <c r="AL658" s="76" t="str">
        <f>IF(Tableau1[[#This Row],[Nuit
LU /MA]]="Oui",0,IF(Tableau1[[#This Row],[Nuit
LU /MA]]="Non",1,""))</f>
        <v/>
      </c>
      <c r="AM658" s="76" t="str">
        <f>IF(Tableau1[[#This Row],[Nuit
MA/ ME]]="Oui",0,IF(Tableau1[[#This Row],[Nuit
MA/ ME]]="Non",1,""))</f>
        <v/>
      </c>
      <c r="AN658" s="76" t="str">
        <f>IF(Tableau1[[#This Row],[Nuit
ME/ JE]]="Oui",0,IF(Tableau1[[#This Row],[Nuit
ME/ JE]]="Non",1,""))</f>
        <v/>
      </c>
      <c r="AO658" s="76" t="str">
        <f>IF(Tableau1[[#This Row],[Nuit JE/ VE]]="Oui",0,IF(Tableau1[[#This Row],[Nuit JE/ VE]]="Non",1,""))</f>
        <v/>
      </c>
      <c r="AP658" s="76" t="str">
        <f>IF(Tableau1[[#This Row],[Nuit
VE/ SA]]="Oui",0,IF(Tableau1[[#This Row],[Nuit
VE/ SA]]="Non",1,""))</f>
        <v/>
      </c>
      <c r="AQ658" s="76" t="str">
        <f>IF(Tableau1[[#This Row],[Nuit
SA/ DI]]="Oui",0,IF(Tableau1[[#This Row],[Nuit
SA/ DI]]="Non",1,""))</f>
        <v/>
      </c>
      <c r="AR658" s="76" t="str">
        <f>IF(Tableau1[[#This Row],[Nuit
DI/ LU]]="Oui",0,IF(Tableau1[[#This Row],[Nuit
DI/ LU]]="Non",1,""))</f>
        <v/>
      </c>
      <c r="AS658" s="76" t="str">
        <f>IF(Tableau1[[#This Row],[Type de réponse]]='Paramètre (masquer)'!$A$10,Tableau1[[#This Row],[FE]],"")</f>
        <v/>
      </c>
      <c r="AT658" s="76" t="str">
        <f>_xlfn.CONCAT(Tableau1[[#This Row],[LUN]:[DIM]])</f>
        <v/>
      </c>
      <c r="AU658" s="79"/>
      <c r="AV6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8" s="76" t="e">
        <f>Tableau1[[#This Row],[Nbre de nuits sur la période]]*Tableau1[[#This Row],[Nombre de train accédant / nuit *]]</f>
        <v>#VALUE!</v>
      </c>
      <c r="AY658" s="76" t="e">
        <f>Tableau1[[#This Row],[Uo voies - nuit]]*((59*400/1000)+5)</f>
        <v>#VALUE!</v>
      </c>
    </row>
    <row r="659" spans="1:51" ht="15.75">
      <c r="A659" s="51">
        <f t="shared" si="32"/>
        <v>646</v>
      </c>
      <c r="B659" s="85"/>
      <c r="C659" s="52" t="str">
        <f>IFERROR(VLOOKUP(Tableau1[[#This Row],[Site *
Un fichier Excel par DT]],Tableau7[[#All],[Nom de la gare]:[EIC]],5,FALSE),"")</f>
        <v/>
      </c>
      <c r="D659" s="77"/>
      <c r="E659" s="74"/>
      <c r="F659" s="74"/>
      <c r="G659" s="76"/>
      <c r="H659" s="72" t="str">
        <f>IF(Tableau1[[#This Row],[Régime d''utilisation (Quotidien ? Oui ou Non)]]="Oui","Oui","Non")</f>
        <v>Non</v>
      </c>
      <c r="I659" s="72" t="str">
        <f>IF(Tableau1[[#This Row],[Régime d''utilisation (Quotidien ? Oui ou Non)]]="Oui","Oui","Non")</f>
        <v>Non</v>
      </c>
      <c r="J659" s="72" t="str">
        <f>IF(Tableau1[[#This Row],[Régime d''utilisation (Quotidien ? Oui ou Non)]]="Oui","Oui","Non")</f>
        <v>Non</v>
      </c>
      <c r="K659" s="72" t="str">
        <f>IF(Tableau1[[#This Row],[Régime d''utilisation (Quotidien ? Oui ou Non)]]="Oui","Oui","Non")</f>
        <v>Non</v>
      </c>
      <c r="L659" s="72" t="str">
        <f>IF(Tableau1[[#This Row],[Régime d''utilisation (Quotidien ? Oui ou Non)]]="Oui","Oui","Non")</f>
        <v>Non</v>
      </c>
      <c r="M659" s="72" t="str">
        <f>IF(Tableau1[[#This Row],[Régime d''utilisation (Quotidien ? Oui ou Non)]]="Oui","Oui","Non")</f>
        <v>Non</v>
      </c>
      <c r="N659" s="72" t="str">
        <f>IF(Tableau1[[#This Row],[Régime d''utilisation (Quotidien ? Oui ou Non)]]="Oui","Oui","Non")</f>
        <v>Non</v>
      </c>
      <c r="O659" s="72" t="str">
        <f>IF(Tableau1[[#This Row],[Régime d''utilisation (Quotidien ? Oui ou Non)]]="Oui","Oui","Non")</f>
        <v>Non</v>
      </c>
      <c r="P659" s="76"/>
      <c r="Q659" s="76"/>
      <c r="R659" s="76"/>
      <c r="S659" s="52" t="str">
        <f t="shared" si="30"/>
        <v>Compris entre 00h00 et 5h00</v>
      </c>
      <c r="T659" s="76"/>
      <c r="U659" s="53" t="str">
        <f t="shared" si="31"/>
        <v>Voyageur</v>
      </c>
      <c r="V659" s="76"/>
      <c r="W659" s="76"/>
      <c r="X659" s="76"/>
      <c r="Y659" s="76"/>
      <c r="Z659" s="76"/>
      <c r="AA659" s="76"/>
      <c r="AB659" s="53">
        <f>400</f>
        <v>400</v>
      </c>
      <c r="AC659" s="78" t="str">
        <f>IF(Tableau1[[#This Row],[Type de réponse]]='Paramètre (masquer)'!$A$10,Tableau1[[#This Row],[Période de début *]],"")</f>
        <v/>
      </c>
      <c r="AD659" s="78" t="str">
        <f>IF(Tableau1[[#This Row],[Type de réponse]]='Paramètre (masquer)'!$A$10,Tableau1[[#This Row],[Période de fin *]],"")</f>
        <v/>
      </c>
      <c r="AE659" s="78" t="str">
        <f>IF(Tableau1[[#This Row],[Type de réponse]]='Paramètre (masquer)'!$A$10,Tableau1[[#This Row],[Nuit
LU/MA]],"")</f>
        <v/>
      </c>
      <c r="AF659" s="78" t="str">
        <f>IF(Tableau1[[#This Row],[Type de réponse]]='Paramètre (masquer)'!$A$10,Tableau1[[#This Row],[Nuit
MA/ME]],"")</f>
        <v/>
      </c>
      <c r="AG659" s="78" t="str">
        <f>IF(Tableau1[[#This Row],[Type de réponse]]='Paramètre (masquer)'!$A$10,Tableau1[[#This Row],[Nuit
ME/JE]],"")</f>
        <v/>
      </c>
      <c r="AH659" s="78" t="str">
        <f>IF(Tableau1[[#This Row],[Type de réponse]]='Paramètre (masquer)'!$A$10,Tableau1[[#This Row],[Nuit JE/VE]],"")</f>
        <v/>
      </c>
      <c r="AI659" s="78" t="str">
        <f>IF(Tableau1[[#This Row],[Type de réponse]]='Paramètre (masquer)'!$A$10,Tableau1[[#This Row],[Nuit
VE/SA]],"")</f>
        <v/>
      </c>
      <c r="AJ659" s="78" t="str">
        <f>IF(Tableau1[[#This Row],[Type de réponse]]='Paramètre (masquer)'!$A$10,Tableau1[[#This Row],[Nuit
SA/DI]],"")</f>
        <v/>
      </c>
      <c r="AK659" s="78" t="str">
        <f>IF(Tableau1[[#This Row],[Type de réponse]]='Paramètre (masquer)'!$A$10,Tableau1[[#This Row],[Nuit
DI/LU]],"")</f>
        <v/>
      </c>
      <c r="AL659" s="76" t="str">
        <f>IF(Tableau1[[#This Row],[Nuit
LU /MA]]="Oui",0,IF(Tableau1[[#This Row],[Nuit
LU /MA]]="Non",1,""))</f>
        <v/>
      </c>
      <c r="AM659" s="76" t="str">
        <f>IF(Tableau1[[#This Row],[Nuit
MA/ ME]]="Oui",0,IF(Tableau1[[#This Row],[Nuit
MA/ ME]]="Non",1,""))</f>
        <v/>
      </c>
      <c r="AN659" s="76" t="str">
        <f>IF(Tableau1[[#This Row],[Nuit
ME/ JE]]="Oui",0,IF(Tableau1[[#This Row],[Nuit
ME/ JE]]="Non",1,""))</f>
        <v/>
      </c>
      <c r="AO659" s="76" t="str">
        <f>IF(Tableau1[[#This Row],[Nuit JE/ VE]]="Oui",0,IF(Tableau1[[#This Row],[Nuit JE/ VE]]="Non",1,""))</f>
        <v/>
      </c>
      <c r="AP659" s="76" t="str">
        <f>IF(Tableau1[[#This Row],[Nuit
VE/ SA]]="Oui",0,IF(Tableau1[[#This Row],[Nuit
VE/ SA]]="Non",1,""))</f>
        <v/>
      </c>
      <c r="AQ659" s="76" t="str">
        <f>IF(Tableau1[[#This Row],[Nuit
SA/ DI]]="Oui",0,IF(Tableau1[[#This Row],[Nuit
SA/ DI]]="Non",1,""))</f>
        <v/>
      </c>
      <c r="AR659" s="76" t="str">
        <f>IF(Tableau1[[#This Row],[Nuit
DI/ LU]]="Oui",0,IF(Tableau1[[#This Row],[Nuit
DI/ LU]]="Non",1,""))</f>
        <v/>
      </c>
      <c r="AS659" s="76" t="str">
        <f>IF(Tableau1[[#This Row],[Type de réponse]]='Paramètre (masquer)'!$A$10,Tableau1[[#This Row],[FE]],"")</f>
        <v/>
      </c>
      <c r="AT659" s="76" t="str">
        <f>_xlfn.CONCAT(Tableau1[[#This Row],[LUN]:[DIM]])</f>
        <v/>
      </c>
      <c r="AU659" s="79"/>
      <c r="AV6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9" s="76" t="e">
        <f>Tableau1[[#This Row],[Nbre de nuits sur la période]]*Tableau1[[#This Row],[Nombre de train accédant / nuit *]]</f>
        <v>#VALUE!</v>
      </c>
      <c r="AY659" s="76" t="e">
        <f>Tableau1[[#This Row],[Uo voies - nuit]]*((59*400/1000)+5)</f>
        <v>#VALUE!</v>
      </c>
    </row>
    <row r="660" spans="1:51" ht="15.75">
      <c r="A660" s="51">
        <f t="shared" si="32"/>
        <v>647</v>
      </c>
      <c r="B660" s="85"/>
      <c r="C660" s="52" t="str">
        <f>IFERROR(VLOOKUP(Tableau1[[#This Row],[Site *
Un fichier Excel par DT]],Tableau7[[#All],[Nom de la gare]:[EIC]],5,FALSE),"")</f>
        <v/>
      </c>
      <c r="D660" s="77"/>
      <c r="E660" s="74"/>
      <c r="F660" s="74"/>
      <c r="G660" s="76"/>
      <c r="H660" s="72" t="str">
        <f>IF(Tableau1[[#This Row],[Régime d''utilisation (Quotidien ? Oui ou Non)]]="Oui","Oui","Non")</f>
        <v>Non</v>
      </c>
      <c r="I660" s="72" t="str">
        <f>IF(Tableau1[[#This Row],[Régime d''utilisation (Quotidien ? Oui ou Non)]]="Oui","Oui","Non")</f>
        <v>Non</v>
      </c>
      <c r="J660" s="72" t="str">
        <f>IF(Tableau1[[#This Row],[Régime d''utilisation (Quotidien ? Oui ou Non)]]="Oui","Oui","Non")</f>
        <v>Non</v>
      </c>
      <c r="K660" s="72" t="str">
        <f>IF(Tableau1[[#This Row],[Régime d''utilisation (Quotidien ? Oui ou Non)]]="Oui","Oui","Non")</f>
        <v>Non</v>
      </c>
      <c r="L660" s="72" t="str">
        <f>IF(Tableau1[[#This Row],[Régime d''utilisation (Quotidien ? Oui ou Non)]]="Oui","Oui","Non")</f>
        <v>Non</v>
      </c>
      <c r="M660" s="72" t="str">
        <f>IF(Tableau1[[#This Row],[Régime d''utilisation (Quotidien ? Oui ou Non)]]="Oui","Oui","Non")</f>
        <v>Non</v>
      </c>
      <c r="N660" s="72" t="str">
        <f>IF(Tableau1[[#This Row],[Régime d''utilisation (Quotidien ? Oui ou Non)]]="Oui","Oui","Non")</f>
        <v>Non</v>
      </c>
      <c r="O660" s="72" t="str">
        <f>IF(Tableau1[[#This Row],[Régime d''utilisation (Quotidien ? Oui ou Non)]]="Oui","Oui","Non")</f>
        <v>Non</v>
      </c>
      <c r="P660" s="76"/>
      <c r="Q660" s="76"/>
      <c r="R660" s="76"/>
      <c r="S660" s="52" t="str">
        <f t="shared" si="30"/>
        <v>Compris entre 00h00 et 5h00</v>
      </c>
      <c r="T660" s="76"/>
      <c r="U660" s="53" t="str">
        <f t="shared" si="31"/>
        <v>Voyageur</v>
      </c>
      <c r="V660" s="76"/>
      <c r="W660" s="76"/>
      <c r="X660" s="76"/>
      <c r="Y660" s="76"/>
      <c r="Z660" s="76"/>
      <c r="AA660" s="76"/>
      <c r="AB660" s="53">
        <f>400</f>
        <v>400</v>
      </c>
      <c r="AC660" s="78" t="str">
        <f>IF(Tableau1[[#This Row],[Type de réponse]]='Paramètre (masquer)'!$A$10,Tableau1[[#This Row],[Période de début *]],"")</f>
        <v/>
      </c>
      <c r="AD660" s="78" t="str">
        <f>IF(Tableau1[[#This Row],[Type de réponse]]='Paramètre (masquer)'!$A$10,Tableau1[[#This Row],[Période de fin *]],"")</f>
        <v/>
      </c>
      <c r="AE660" s="78" t="str">
        <f>IF(Tableau1[[#This Row],[Type de réponse]]='Paramètre (masquer)'!$A$10,Tableau1[[#This Row],[Nuit
LU/MA]],"")</f>
        <v/>
      </c>
      <c r="AF660" s="78" t="str">
        <f>IF(Tableau1[[#This Row],[Type de réponse]]='Paramètre (masquer)'!$A$10,Tableau1[[#This Row],[Nuit
MA/ME]],"")</f>
        <v/>
      </c>
      <c r="AG660" s="78" t="str">
        <f>IF(Tableau1[[#This Row],[Type de réponse]]='Paramètre (masquer)'!$A$10,Tableau1[[#This Row],[Nuit
ME/JE]],"")</f>
        <v/>
      </c>
      <c r="AH660" s="78" t="str">
        <f>IF(Tableau1[[#This Row],[Type de réponse]]='Paramètre (masquer)'!$A$10,Tableau1[[#This Row],[Nuit JE/VE]],"")</f>
        <v/>
      </c>
      <c r="AI660" s="78" t="str">
        <f>IF(Tableau1[[#This Row],[Type de réponse]]='Paramètre (masquer)'!$A$10,Tableau1[[#This Row],[Nuit
VE/SA]],"")</f>
        <v/>
      </c>
      <c r="AJ660" s="78" t="str">
        <f>IF(Tableau1[[#This Row],[Type de réponse]]='Paramètre (masquer)'!$A$10,Tableau1[[#This Row],[Nuit
SA/DI]],"")</f>
        <v/>
      </c>
      <c r="AK660" s="78" t="str">
        <f>IF(Tableau1[[#This Row],[Type de réponse]]='Paramètre (masquer)'!$A$10,Tableau1[[#This Row],[Nuit
DI/LU]],"")</f>
        <v/>
      </c>
      <c r="AL660" s="76" t="str">
        <f>IF(Tableau1[[#This Row],[Nuit
LU /MA]]="Oui",0,IF(Tableau1[[#This Row],[Nuit
LU /MA]]="Non",1,""))</f>
        <v/>
      </c>
      <c r="AM660" s="76" t="str">
        <f>IF(Tableau1[[#This Row],[Nuit
MA/ ME]]="Oui",0,IF(Tableau1[[#This Row],[Nuit
MA/ ME]]="Non",1,""))</f>
        <v/>
      </c>
      <c r="AN660" s="76" t="str">
        <f>IF(Tableau1[[#This Row],[Nuit
ME/ JE]]="Oui",0,IF(Tableau1[[#This Row],[Nuit
ME/ JE]]="Non",1,""))</f>
        <v/>
      </c>
      <c r="AO660" s="76" t="str">
        <f>IF(Tableau1[[#This Row],[Nuit JE/ VE]]="Oui",0,IF(Tableau1[[#This Row],[Nuit JE/ VE]]="Non",1,""))</f>
        <v/>
      </c>
      <c r="AP660" s="76" t="str">
        <f>IF(Tableau1[[#This Row],[Nuit
VE/ SA]]="Oui",0,IF(Tableau1[[#This Row],[Nuit
VE/ SA]]="Non",1,""))</f>
        <v/>
      </c>
      <c r="AQ660" s="76" t="str">
        <f>IF(Tableau1[[#This Row],[Nuit
SA/ DI]]="Oui",0,IF(Tableau1[[#This Row],[Nuit
SA/ DI]]="Non",1,""))</f>
        <v/>
      </c>
      <c r="AR660" s="76" t="str">
        <f>IF(Tableau1[[#This Row],[Nuit
DI/ LU]]="Oui",0,IF(Tableau1[[#This Row],[Nuit
DI/ LU]]="Non",1,""))</f>
        <v/>
      </c>
      <c r="AS660" s="76" t="str">
        <f>IF(Tableau1[[#This Row],[Type de réponse]]='Paramètre (masquer)'!$A$10,Tableau1[[#This Row],[FE]],"")</f>
        <v/>
      </c>
      <c r="AT660" s="76" t="str">
        <f>_xlfn.CONCAT(Tableau1[[#This Row],[LUN]:[DIM]])</f>
        <v/>
      </c>
      <c r="AU660" s="79"/>
      <c r="AV6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0" s="76" t="e">
        <f>Tableau1[[#This Row],[Nbre de nuits sur la période]]*Tableau1[[#This Row],[Nombre de train accédant / nuit *]]</f>
        <v>#VALUE!</v>
      </c>
      <c r="AY660" s="76" t="e">
        <f>Tableau1[[#This Row],[Uo voies - nuit]]*((59*400/1000)+5)</f>
        <v>#VALUE!</v>
      </c>
    </row>
    <row r="661" spans="1:51" ht="15.75">
      <c r="A661" s="51">
        <f t="shared" si="32"/>
        <v>648</v>
      </c>
      <c r="B661" s="85"/>
      <c r="C661" s="52" t="str">
        <f>IFERROR(VLOOKUP(Tableau1[[#This Row],[Site *
Un fichier Excel par DT]],Tableau7[[#All],[Nom de la gare]:[EIC]],5,FALSE),"")</f>
        <v/>
      </c>
      <c r="D661" s="77"/>
      <c r="E661" s="74"/>
      <c r="F661" s="74"/>
      <c r="G661" s="76"/>
      <c r="H661" s="72" t="str">
        <f>IF(Tableau1[[#This Row],[Régime d''utilisation (Quotidien ? Oui ou Non)]]="Oui","Oui","Non")</f>
        <v>Non</v>
      </c>
      <c r="I661" s="72" t="str">
        <f>IF(Tableau1[[#This Row],[Régime d''utilisation (Quotidien ? Oui ou Non)]]="Oui","Oui","Non")</f>
        <v>Non</v>
      </c>
      <c r="J661" s="72" t="str">
        <f>IF(Tableau1[[#This Row],[Régime d''utilisation (Quotidien ? Oui ou Non)]]="Oui","Oui","Non")</f>
        <v>Non</v>
      </c>
      <c r="K661" s="72" t="str">
        <f>IF(Tableau1[[#This Row],[Régime d''utilisation (Quotidien ? Oui ou Non)]]="Oui","Oui","Non")</f>
        <v>Non</v>
      </c>
      <c r="L661" s="72" t="str">
        <f>IF(Tableau1[[#This Row],[Régime d''utilisation (Quotidien ? Oui ou Non)]]="Oui","Oui","Non")</f>
        <v>Non</v>
      </c>
      <c r="M661" s="72" t="str">
        <f>IF(Tableau1[[#This Row],[Régime d''utilisation (Quotidien ? Oui ou Non)]]="Oui","Oui","Non")</f>
        <v>Non</v>
      </c>
      <c r="N661" s="72" t="str">
        <f>IF(Tableau1[[#This Row],[Régime d''utilisation (Quotidien ? Oui ou Non)]]="Oui","Oui","Non")</f>
        <v>Non</v>
      </c>
      <c r="O661" s="72" t="str">
        <f>IF(Tableau1[[#This Row],[Régime d''utilisation (Quotidien ? Oui ou Non)]]="Oui","Oui","Non")</f>
        <v>Non</v>
      </c>
      <c r="P661" s="76"/>
      <c r="Q661" s="76"/>
      <c r="R661" s="76"/>
      <c r="S661" s="52" t="str">
        <f t="shared" si="30"/>
        <v>Compris entre 00h00 et 5h00</v>
      </c>
      <c r="T661" s="76"/>
      <c r="U661" s="53" t="str">
        <f t="shared" si="31"/>
        <v>Voyageur</v>
      </c>
      <c r="V661" s="76"/>
      <c r="W661" s="76"/>
      <c r="X661" s="76"/>
      <c r="Y661" s="76"/>
      <c r="Z661" s="76"/>
      <c r="AA661" s="76"/>
      <c r="AB661" s="53">
        <f>400</f>
        <v>400</v>
      </c>
      <c r="AC661" s="78" t="str">
        <f>IF(Tableau1[[#This Row],[Type de réponse]]='Paramètre (masquer)'!$A$10,Tableau1[[#This Row],[Période de début *]],"")</f>
        <v/>
      </c>
      <c r="AD661" s="78" t="str">
        <f>IF(Tableau1[[#This Row],[Type de réponse]]='Paramètre (masquer)'!$A$10,Tableau1[[#This Row],[Période de fin *]],"")</f>
        <v/>
      </c>
      <c r="AE661" s="78" t="str">
        <f>IF(Tableau1[[#This Row],[Type de réponse]]='Paramètre (masquer)'!$A$10,Tableau1[[#This Row],[Nuit
LU/MA]],"")</f>
        <v/>
      </c>
      <c r="AF661" s="78" t="str">
        <f>IF(Tableau1[[#This Row],[Type de réponse]]='Paramètre (masquer)'!$A$10,Tableau1[[#This Row],[Nuit
MA/ME]],"")</f>
        <v/>
      </c>
      <c r="AG661" s="78" t="str">
        <f>IF(Tableau1[[#This Row],[Type de réponse]]='Paramètre (masquer)'!$A$10,Tableau1[[#This Row],[Nuit
ME/JE]],"")</f>
        <v/>
      </c>
      <c r="AH661" s="78" t="str">
        <f>IF(Tableau1[[#This Row],[Type de réponse]]='Paramètre (masquer)'!$A$10,Tableau1[[#This Row],[Nuit JE/VE]],"")</f>
        <v/>
      </c>
      <c r="AI661" s="78" t="str">
        <f>IF(Tableau1[[#This Row],[Type de réponse]]='Paramètre (masquer)'!$A$10,Tableau1[[#This Row],[Nuit
VE/SA]],"")</f>
        <v/>
      </c>
      <c r="AJ661" s="78" t="str">
        <f>IF(Tableau1[[#This Row],[Type de réponse]]='Paramètre (masquer)'!$A$10,Tableau1[[#This Row],[Nuit
SA/DI]],"")</f>
        <v/>
      </c>
      <c r="AK661" s="78" t="str">
        <f>IF(Tableau1[[#This Row],[Type de réponse]]='Paramètre (masquer)'!$A$10,Tableau1[[#This Row],[Nuit
DI/LU]],"")</f>
        <v/>
      </c>
      <c r="AL661" s="76" t="str">
        <f>IF(Tableau1[[#This Row],[Nuit
LU /MA]]="Oui",0,IF(Tableau1[[#This Row],[Nuit
LU /MA]]="Non",1,""))</f>
        <v/>
      </c>
      <c r="AM661" s="76" t="str">
        <f>IF(Tableau1[[#This Row],[Nuit
MA/ ME]]="Oui",0,IF(Tableau1[[#This Row],[Nuit
MA/ ME]]="Non",1,""))</f>
        <v/>
      </c>
      <c r="AN661" s="76" t="str">
        <f>IF(Tableau1[[#This Row],[Nuit
ME/ JE]]="Oui",0,IF(Tableau1[[#This Row],[Nuit
ME/ JE]]="Non",1,""))</f>
        <v/>
      </c>
      <c r="AO661" s="76" t="str">
        <f>IF(Tableau1[[#This Row],[Nuit JE/ VE]]="Oui",0,IF(Tableau1[[#This Row],[Nuit JE/ VE]]="Non",1,""))</f>
        <v/>
      </c>
      <c r="AP661" s="76" t="str">
        <f>IF(Tableau1[[#This Row],[Nuit
VE/ SA]]="Oui",0,IF(Tableau1[[#This Row],[Nuit
VE/ SA]]="Non",1,""))</f>
        <v/>
      </c>
      <c r="AQ661" s="76" t="str">
        <f>IF(Tableau1[[#This Row],[Nuit
SA/ DI]]="Oui",0,IF(Tableau1[[#This Row],[Nuit
SA/ DI]]="Non",1,""))</f>
        <v/>
      </c>
      <c r="AR661" s="76" t="str">
        <f>IF(Tableau1[[#This Row],[Nuit
DI/ LU]]="Oui",0,IF(Tableau1[[#This Row],[Nuit
DI/ LU]]="Non",1,""))</f>
        <v/>
      </c>
      <c r="AS661" s="76" t="str">
        <f>IF(Tableau1[[#This Row],[Type de réponse]]='Paramètre (masquer)'!$A$10,Tableau1[[#This Row],[FE]],"")</f>
        <v/>
      </c>
      <c r="AT661" s="76" t="str">
        <f>_xlfn.CONCAT(Tableau1[[#This Row],[LUN]:[DIM]])</f>
        <v/>
      </c>
      <c r="AU661" s="79"/>
      <c r="AV6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1" s="76" t="e">
        <f>Tableau1[[#This Row],[Nbre de nuits sur la période]]*Tableau1[[#This Row],[Nombre de train accédant / nuit *]]</f>
        <v>#VALUE!</v>
      </c>
      <c r="AY661" s="76" t="e">
        <f>Tableau1[[#This Row],[Uo voies - nuit]]*((59*400/1000)+5)</f>
        <v>#VALUE!</v>
      </c>
    </row>
    <row r="662" spans="1:51" ht="15.75">
      <c r="A662" s="51">
        <f t="shared" si="32"/>
        <v>649</v>
      </c>
      <c r="B662" s="85"/>
      <c r="C662" s="52" t="str">
        <f>IFERROR(VLOOKUP(Tableau1[[#This Row],[Site *
Un fichier Excel par DT]],Tableau7[[#All],[Nom de la gare]:[EIC]],5,FALSE),"")</f>
        <v/>
      </c>
      <c r="D662" s="77"/>
      <c r="E662" s="74"/>
      <c r="F662" s="74"/>
      <c r="G662" s="76"/>
      <c r="H662" s="72" t="str">
        <f>IF(Tableau1[[#This Row],[Régime d''utilisation (Quotidien ? Oui ou Non)]]="Oui","Oui","Non")</f>
        <v>Non</v>
      </c>
      <c r="I662" s="72" t="str">
        <f>IF(Tableau1[[#This Row],[Régime d''utilisation (Quotidien ? Oui ou Non)]]="Oui","Oui","Non")</f>
        <v>Non</v>
      </c>
      <c r="J662" s="72" t="str">
        <f>IF(Tableau1[[#This Row],[Régime d''utilisation (Quotidien ? Oui ou Non)]]="Oui","Oui","Non")</f>
        <v>Non</v>
      </c>
      <c r="K662" s="72" t="str">
        <f>IF(Tableau1[[#This Row],[Régime d''utilisation (Quotidien ? Oui ou Non)]]="Oui","Oui","Non")</f>
        <v>Non</v>
      </c>
      <c r="L662" s="72" t="str">
        <f>IF(Tableau1[[#This Row],[Régime d''utilisation (Quotidien ? Oui ou Non)]]="Oui","Oui","Non")</f>
        <v>Non</v>
      </c>
      <c r="M662" s="72" t="str">
        <f>IF(Tableau1[[#This Row],[Régime d''utilisation (Quotidien ? Oui ou Non)]]="Oui","Oui","Non")</f>
        <v>Non</v>
      </c>
      <c r="N662" s="72" t="str">
        <f>IF(Tableau1[[#This Row],[Régime d''utilisation (Quotidien ? Oui ou Non)]]="Oui","Oui","Non")</f>
        <v>Non</v>
      </c>
      <c r="O662" s="72" t="str">
        <f>IF(Tableau1[[#This Row],[Régime d''utilisation (Quotidien ? Oui ou Non)]]="Oui","Oui","Non")</f>
        <v>Non</v>
      </c>
      <c r="P662" s="76"/>
      <c r="Q662" s="76"/>
      <c r="R662" s="76"/>
      <c r="S662" s="52" t="str">
        <f t="shared" si="30"/>
        <v>Compris entre 00h00 et 5h00</v>
      </c>
      <c r="T662" s="76"/>
      <c r="U662" s="53" t="str">
        <f t="shared" si="31"/>
        <v>Voyageur</v>
      </c>
      <c r="V662" s="76"/>
      <c r="W662" s="76"/>
      <c r="X662" s="76"/>
      <c r="Y662" s="76"/>
      <c r="Z662" s="76"/>
      <c r="AA662" s="76"/>
      <c r="AB662" s="53">
        <f>400</f>
        <v>400</v>
      </c>
      <c r="AC662" s="78" t="str">
        <f>IF(Tableau1[[#This Row],[Type de réponse]]='Paramètre (masquer)'!$A$10,Tableau1[[#This Row],[Période de début *]],"")</f>
        <v/>
      </c>
      <c r="AD662" s="78" t="str">
        <f>IF(Tableau1[[#This Row],[Type de réponse]]='Paramètre (masquer)'!$A$10,Tableau1[[#This Row],[Période de fin *]],"")</f>
        <v/>
      </c>
      <c r="AE662" s="78" t="str">
        <f>IF(Tableau1[[#This Row],[Type de réponse]]='Paramètre (masquer)'!$A$10,Tableau1[[#This Row],[Nuit
LU/MA]],"")</f>
        <v/>
      </c>
      <c r="AF662" s="78" t="str">
        <f>IF(Tableau1[[#This Row],[Type de réponse]]='Paramètre (masquer)'!$A$10,Tableau1[[#This Row],[Nuit
MA/ME]],"")</f>
        <v/>
      </c>
      <c r="AG662" s="78" t="str">
        <f>IF(Tableau1[[#This Row],[Type de réponse]]='Paramètre (masquer)'!$A$10,Tableau1[[#This Row],[Nuit
ME/JE]],"")</f>
        <v/>
      </c>
      <c r="AH662" s="78" t="str">
        <f>IF(Tableau1[[#This Row],[Type de réponse]]='Paramètre (masquer)'!$A$10,Tableau1[[#This Row],[Nuit JE/VE]],"")</f>
        <v/>
      </c>
      <c r="AI662" s="78" t="str">
        <f>IF(Tableau1[[#This Row],[Type de réponse]]='Paramètre (masquer)'!$A$10,Tableau1[[#This Row],[Nuit
VE/SA]],"")</f>
        <v/>
      </c>
      <c r="AJ662" s="78" t="str">
        <f>IF(Tableau1[[#This Row],[Type de réponse]]='Paramètre (masquer)'!$A$10,Tableau1[[#This Row],[Nuit
SA/DI]],"")</f>
        <v/>
      </c>
      <c r="AK662" s="78" t="str">
        <f>IF(Tableau1[[#This Row],[Type de réponse]]='Paramètre (masquer)'!$A$10,Tableau1[[#This Row],[Nuit
DI/LU]],"")</f>
        <v/>
      </c>
      <c r="AL662" s="76" t="str">
        <f>IF(Tableau1[[#This Row],[Nuit
LU /MA]]="Oui",0,IF(Tableau1[[#This Row],[Nuit
LU /MA]]="Non",1,""))</f>
        <v/>
      </c>
      <c r="AM662" s="76" t="str">
        <f>IF(Tableau1[[#This Row],[Nuit
MA/ ME]]="Oui",0,IF(Tableau1[[#This Row],[Nuit
MA/ ME]]="Non",1,""))</f>
        <v/>
      </c>
      <c r="AN662" s="76" t="str">
        <f>IF(Tableau1[[#This Row],[Nuit
ME/ JE]]="Oui",0,IF(Tableau1[[#This Row],[Nuit
ME/ JE]]="Non",1,""))</f>
        <v/>
      </c>
      <c r="AO662" s="76" t="str">
        <f>IF(Tableau1[[#This Row],[Nuit JE/ VE]]="Oui",0,IF(Tableau1[[#This Row],[Nuit JE/ VE]]="Non",1,""))</f>
        <v/>
      </c>
      <c r="AP662" s="76" t="str">
        <f>IF(Tableau1[[#This Row],[Nuit
VE/ SA]]="Oui",0,IF(Tableau1[[#This Row],[Nuit
VE/ SA]]="Non",1,""))</f>
        <v/>
      </c>
      <c r="AQ662" s="76" t="str">
        <f>IF(Tableau1[[#This Row],[Nuit
SA/ DI]]="Oui",0,IF(Tableau1[[#This Row],[Nuit
SA/ DI]]="Non",1,""))</f>
        <v/>
      </c>
      <c r="AR662" s="76" t="str">
        <f>IF(Tableau1[[#This Row],[Nuit
DI/ LU]]="Oui",0,IF(Tableau1[[#This Row],[Nuit
DI/ LU]]="Non",1,""))</f>
        <v/>
      </c>
      <c r="AS662" s="76" t="str">
        <f>IF(Tableau1[[#This Row],[Type de réponse]]='Paramètre (masquer)'!$A$10,Tableau1[[#This Row],[FE]],"")</f>
        <v/>
      </c>
      <c r="AT662" s="76" t="str">
        <f>_xlfn.CONCAT(Tableau1[[#This Row],[LUN]:[DIM]])</f>
        <v/>
      </c>
      <c r="AU662" s="79"/>
      <c r="AV6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2" s="76" t="e">
        <f>Tableau1[[#This Row],[Nbre de nuits sur la période]]*Tableau1[[#This Row],[Nombre de train accédant / nuit *]]</f>
        <v>#VALUE!</v>
      </c>
      <c r="AY662" s="76" t="e">
        <f>Tableau1[[#This Row],[Uo voies - nuit]]*((59*400/1000)+5)</f>
        <v>#VALUE!</v>
      </c>
    </row>
    <row r="663" spans="1:51" ht="15.75">
      <c r="A663" s="51">
        <f t="shared" si="32"/>
        <v>650</v>
      </c>
      <c r="B663" s="85"/>
      <c r="C663" s="52" t="str">
        <f>IFERROR(VLOOKUP(Tableau1[[#This Row],[Site *
Un fichier Excel par DT]],Tableau7[[#All],[Nom de la gare]:[EIC]],5,FALSE),"")</f>
        <v/>
      </c>
      <c r="D663" s="77"/>
      <c r="E663" s="74"/>
      <c r="F663" s="74"/>
      <c r="G663" s="76"/>
      <c r="H663" s="72" t="str">
        <f>IF(Tableau1[[#This Row],[Régime d''utilisation (Quotidien ? Oui ou Non)]]="Oui","Oui","Non")</f>
        <v>Non</v>
      </c>
      <c r="I663" s="72" t="str">
        <f>IF(Tableau1[[#This Row],[Régime d''utilisation (Quotidien ? Oui ou Non)]]="Oui","Oui","Non")</f>
        <v>Non</v>
      </c>
      <c r="J663" s="72" t="str">
        <f>IF(Tableau1[[#This Row],[Régime d''utilisation (Quotidien ? Oui ou Non)]]="Oui","Oui","Non")</f>
        <v>Non</v>
      </c>
      <c r="K663" s="72" t="str">
        <f>IF(Tableau1[[#This Row],[Régime d''utilisation (Quotidien ? Oui ou Non)]]="Oui","Oui","Non")</f>
        <v>Non</v>
      </c>
      <c r="L663" s="72" t="str">
        <f>IF(Tableau1[[#This Row],[Régime d''utilisation (Quotidien ? Oui ou Non)]]="Oui","Oui","Non")</f>
        <v>Non</v>
      </c>
      <c r="M663" s="72" t="str">
        <f>IF(Tableau1[[#This Row],[Régime d''utilisation (Quotidien ? Oui ou Non)]]="Oui","Oui","Non")</f>
        <v>Non</v>
      </c>
      <c r="N663" s="72" t="str">
        <f>IF(Tableau1[[#This Row],[Régime d''utilisation (Quotidien ? Oui ou Non)]]="Oui","Oui","Non")</f>
        <v>Non</v>
      </c>
      <c r="O663" s="72" t="str">
        <f>IF(Tableau1[[#This Row],[Régime d''utilisation (Quotidien ? Oui ou Non)]]="Oui","Oui","Non")</f>
        <v>Non</v>
      </c>
      <c r="P663" s="76"/>
      <c r="Q663" s="76"/>
      <c r="R663" s="76"/>
      <c r="S663" s="52" t="str">
        <f t="shared" si="30"/>
        <v>Compris entre 00h00 et 5h00</v>
      </c>
      <c r="T663" s="76"/>
      <c r="U663" s="53" t="str">
        <f t="shared" si="31"/>
        <v>Voyageur</v>
      </c>
      <c r="V663" s="76"/>
      <c r="W663" s="76"/>
      <c r="X663" s="76"/>
      <c r="Y663" s="76"/>
      <c r="Z663" s="76"/>
      <c r="AA663" s="76"/>
      <c r="AB663" s="53">
        <f>400</f>
        <v>400</v>
      </c>
      <c r="AC663" s="78" t="str">
        <f>IF(Tableau1[[#This Row],[Type de réponse]]='Paramètre (masquer)'!$A$10,Tableau1[[#This Row],[Période de début *]],"")</f>
        <v/>
      </c>
      <c r="AD663" s="78" t="str">
        <f>IF(Tableau1[[#This Row],[Type de réponse]]='Paramètre (masquer)'!$A$10,Tableau1[[#This Row],[Période de fin *]],"")</f>
        <v/>
      </c>
      <c r="AE663" s="78" t="str">
        <f>IF(Tableau1[[#This Row],[Type de réponse]]='Paramètre (masquer)'!$A$10,Tableau1[[#This Row],[Nuit
LU/MA]],"")</f>
        <v/>
      </c>
      <c r="AF663" s="78" t="str">
        <f>IF(Tableau1[[#This Row],[Type de réponse]]='Paramètre (masquer)'!$A$10,Tableau1[[#This Row],[Nuit
MA/ME]],"")</f>
        <v/>
      </c>
      <c r="AG663" s="78" t="str">
        <f>IF(Tableau1[[#This Row],[Type de réponse]]='Paramètre (masquer)'!$A$10,Tableau1[[#This Row],[Nuit
ME/JE]],"")</f>
        <v/>
      </c>
      <c r="AH663" s="78" t="str">
        <f>IF(Tableau1[[#This Row],[Type de réponse]]='Paramètre (masquer)'!$A$10,Tableau1[[#This Row],[Nuit JE/VE]],"")</f>
        <v/>
      </c>
      <c r="AI663" s="78" t="str">
        <f>IF(Tableau1[[#This Row],[Type de réponse]]='Paramètre (masquer)'!$A$10,Tableau1[[#This Row],[Nuit
VE/SA]],"")</f>
        <v/>
      </c>
      <c r="AJ663" s="78" t="str">
        <f>IF(Tableau1[[#This Row],[Type de réponse]]='Paramètre (masquer)'!$A$10,Tableau1[[#This Row],[Nuit
SA/DI]],"")</f>
        <v/>
      </c>
      <c r="AK663" s="78" t="str">
        <f>IF(Tableau1[[#This Row],[Type de réponse]]='Paramètre (masquer)'!$A$10,Tableau1[[#This Row],[Nuit
DI/LU]],"")</f>
        <v/>
      </c>
      <c r="AL663" s="76" t="str">
        <f>IF(Tableau1[[#This Row],[Nuit
LU /MA]]="Oui",0,IF(Tableau1[[#This Row],[Nuit
LU /MA]]="Non",1,""))</f>
        <v/>
      </c>
      <c r="AM663" s="76" t="str">
        <f>IF(Tableau1[[#This Row],[Nuit
MA/ ME]]="Oui",0,IF(Tableau1[[#This Row],[Nuit
MA/ ME]]="Non",1,""))</f>
        <v/>
      </c>
      <c r="AN663" s="76" t="str">
        <f>IF(Tableau1[[#This Row],[Nuit
ME/ JE]]="Oui",0,IF(Tableau1[[#This Row],[Nuit
ME/ JE]]="Non",1,""))</f>
        <v/>
      </c>
      <c r="AO663" s="76" t="str">
        <f>IF(Tableau1[[#This Row],[Nuit JE/ VE]]="Oui",0,IF(Tableau1[[#This Row],[Nuit JE/ VE]]="Non",1,""))</f>
        <v/>
      </c>
      <c r="AP663" s="76" t="str">
        <f>IF(Tableau1[[#This Row],[Nuit
VE/ SA]]="Oui",0,IF(Tableau1[[#This Row],[Nuit
VE/ SA]]="Non",1,""))</f>
        <v/>
      </c>
      <c r="AQ663" s="76" t="str">
        <f>IF(Tableau1[[#This Row],[Nuit
SA/ DI]]="Oui",0,IF(Tableau1[[#This Row],[Nuit
SA/ DI]]="Non",1,""))</f>
        <v/>
      </c>
      <c r="AR663" s="76" t="str">
        <f>IF(Tableau1[[#This Row],[Nuit
DI/ LU]]="Oui",0,IF(Tableau1[[#This Row],[Nuit
DI/ LU]]="Non",1,""))</f>
        <v/>
      </c>
      <c r="AS663" s="76" t="str">
        <f>IF(Tableau1[[#This Row],[Type de réponse]]='Paramètre (masquer)'!$A$10,Tableau1[[#This Row],[FE]],"")</f>
        <v/>
      </c>
      <c r="AT663" s="76" t="str">
        <f>_xlfn.CONCAT(Tableau1[[#This Row],[LUN]:[DIM]])</f>
        <v/>
      </c>
      <c r="AU663" s="79"/>
      <c r="AV6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3" s="76" t="e">
        <f>Tableau1[[#This Row],[Nbre de nuits sur la période]]*Tableau1[[#This Row],[Nombre de train accédant / nuit *]]</f>
        <v>#VALUE!</v>
      </c>
      <c r="AY663" s="76" t="e">
        <f>Tableau1[[#This Row],[Uo voies - nuit]]*((59*400/1000)+5)</f>
        <v>#VALUE!</v>
      </c>
    </row>
    <row r="664" spans="1:51" ht="15.75">
      <c r="A664" s="51">
        <f t="shared" si="32"/>
        <v>651</v>
      </c>
      <c r="B664" s="85"/>
      <c r="C664" s="52" t="str">
        <f>IFERROR(VLOOKUP(Tableau1[[#This Row],[Site *
Un fichier Excel par DT]],Tableau7[[#All],[Nom de la gare]:[EIC]],5,FALSE),"")</f>
        <v/>
      </c>
      <c r="D664" s="77"/>
      <c r="E664" s="74"/>
      <c r="F664" s="74"/>
      <c r="G664" s="76"/>
      <c r="H664" s="72" t="str">
        <f>IF(Tableau1[[#This Row],[Régime d''utilisation (Quotidien ? Oui ou Non)]]="Oui","Oui","Non")</f>
        <v>Non</v>
      </c>
      <c r="I664" s="72" t="str">
        <f>IF(Tableau1[[#This Row],[Régime d''utilisation (Quotidien ? Oui ou Non)]]="Oui","Oui","Non")</f>
        <v>Non</v>
      </c>
      <c r="J664" s="72" t="str">
        <f>IF(Tableau1[[#This Row],[Régime d''utilisation (Quotidien ? Oui ou Non)]]="Oui","Oui","Non")</f>
        <v>Non</v>
      </c>
      <c r="K664" s="72" t="str">
        <f>IF(Tableau1[[#This Row],[Régime d''utilisation (Quotidien ? Oui ou Non)]]="Oui","Oui","Non")</f>
        <v>Non</v>
      </c>
      <c r="L664" s="72" t="str">
        <f>IF(Tableau1[[#This Row],[Régime d''utilisation (Quotidien ? Oui ou Non)]]="Oui","Oui","Non")</f>
        <v>Non</v>
      </c>
      <c r="M664" s="72" t="str">
        <f>IF(Tableau1[[#This Row],[Régime d''utilisation (Quotidien ? Oui ou Non)]]="Oui","Oui","Non")</f>
        <v>Non</v>
      </c>
      <c r="N664" s="72" t="str">
        <f>IF(Tableau1[[#This Row],[Régime d''utilisation (Quotidien ? Oui ou Non)]]="Oui","Oui","Non")</f>
        <v>Non</v>
      </c>
      <c r="O664" s="72" t="str">
        <f>IF(Tableau1[[#This Row],[Régime d''utilisation (Quotidien ? Oui ou Non)]]="Oui","Oui","Non")</f>
        <v>Non</v>
      </c>
      <c r="P664" s="76"/>
      <c r="Q664" s="76"/>
      <c r="R664" s="76"/>
      <c r="S664" s="52" t="str">
        <f t="shared" si="30"/>
        <v>Compris entre 00h00 et 5h00</v>
      </c>
      <c r="T664" s="76"/>
      <c r="U664" s="53" t="str">
        <f t="shared" si="31"/>
        <v>Voyageur</v>
      </c>
      <c r="V664" s="76"/>
      <c r="W664" s="76"/>
      <c r="X664" s="76"/>
      <c r="Y664" s="76"/>
      <c r="Z664" s="76"/>
      <c r="AA664" s="76"/>
      <c r="AB664" s="53">
        <f>400</f>
        <v>400</v>
      </c>
      <c r="AC664" s="78" t="str">
        <f>IF(Tableau1[[#This Row],[Type de réponse]]='Paramètre (masquer)'!$A$10,Tableau1[[#This Row],[Période de début *]],"")</f>
        <v/>
      </c>
      <c r="AD664" s="78" t="str">
        <f>IF(Tableau1[[#This Row],[Type de réponse]]='Paramètre (masquer)'!$A$10,Tableau1[[#This Row],[Période de fin *]],"")</f>
        <v/>
      </c>
      <c r="AE664" s="78" t="str">
        <f>IF(Tableau1[[#This Row],[Type de réponse]]='Paramètre (masquer)'!$A$10,Tableau1[[#This Row],[Nuit
LU/MA]],"")</f>
        <v/>
      </c>
      <c r="AF664" s="78" t="str">
        <f>IF(Tableau1[[#This Row],[Type de réponse]]='Paramètre (masquer)'!$A$10,Tableau1[[#This Row],[Nuit
MA/ME]],"")</f>
        <v/>
      </c>
      <c r="AG664" s="78" t="str">
        <f>IF(Tableau1[[#This Row],[Type de réponse]]='Paramètre (masquer)'!$A$10,Tableau1[[#This Row],[Nuit
ME/JE]],"")</f>
        <v/>
      </c>
      <c r="AH664" s="78" t="str">
        <f>IF(Tableau1[[#This Row],[Type de réponse]]='Paramètre (masquer)'!$A$10,Tableau1[[#This Row],[Nuit JE/VE]],"")</f>
        <v/>
      </c>
      <c r="AI664" s="78" t="str">
        <f>IF(Tableau1[[#This Row],[Type de réponse]]='Paramètre (masquer)'!$A$10,Tableau1[[#This Row],[Nuit
VE/SA]],"")</f>
        <v/>
      </c>
      <c r="AJ664" s="78" t="str">
        <f>IF(Tableau1[[#This Row],[Type de réponse]]='Paramètre (masquer)'!$A$10,Tableau1[[#This Row],[Nuit
SA/DI]],"")</f>
        <v/>
      </c>
      <c r="AK664" s="78" t="str">
        <f>IF(Tableau1[[#This Row],[Type de réponse]]='Paramètre (masquer)'!$A$10,Tableau1[[#This Row],[Nuit
DI/LU]],"")</f>
        <v/>
      </c>
      <c r="AL664" s="76" t="str">
        <f>IF(Tableau1[[#This Row],[Nuit
LU /MA]]="Oui",0,IF(Tableau1[[#This Row],[Nuit
LU /MA]]="Non",1,""))</f>
        <v/>
      </c>
      <c r="AM664" s="76" t="str">
        <f>IF(Tableau1[[#This Row],[Nuit
MA/ ME]]="Oui",0,IF(Tableau1[[#This Row],[Nuit
MA/ ME]]="Non",1,""))</f>
        <v/>
      </c>
      <c r="AN664" s="76" t="str">
        <f>IF(Tableau1[[#This Row],[Nuit
ME/ JE]]="Oui",0,IF(Tableau1[[#This Row],[Nuit
ME/ JE]]="Non",1,""))</f>
        <v/>
      </c>
      <c r="AO664" s="76" t="str">
        <f>IF(Tableau1[[#This Row],[Nuit JE/ VE]]="Oui",0,IF(Tableau1[[#This Row],[Nuit JE/ VE]]="Non",1,""))</f>
        <v/>
      </c>
      <c r="AP664" s="76" t="str">
        <f>IF(Tableau1[[#This Row],[Nuit
VE/ SA]]="Oui",0,IF(Tableau1[[#This Row],[Nuit
VE/ SA]]="Non",1,""))</f>
        <v/>
      </c>
      <c r="AQ664" s="76" t="str">
        <f>IF(Tableau1[[#This Row],[Nuit
SA/ DI]]="Oui",0,IF(Tableau1[[#This Row],[Nuit
SA/ DI]]="Non",1,""))</f>
        <v/>
      </c>
      <c r="AR664" s="76" t="str">
        <f>IF(Tableau1[[#This Row],[Nuit
DI/ LU]]="Oui",0,IF(Tableau1[[#This Row],[Nuit
DI/ LU]]="Non",1,""))</f>
        <v/>
      </c>
      <c r="AS664" s="76" t="str">
        <f>IF(Tableau1[[#This Row],[Type de réponse]]='Paramètre (masquer)'!$A$10,Tableau1[[#This Row],[FE]],"")</f>
        <v/>
      </c>
      <c r="AT664" s="76" t="str">
        <f>_xlfn.CONCAT(Tableau1[[#This Row],[LUN]:[DIM]])</f>
        <v/>
      </c>
      <c r="AU664" s="79"/>
      <c r="AV6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4" s="76" t="e">
        <f>Tableau1[[#This Row],[Nbre de nuits sur la période]]*Tableau1[[#This Row],[Nombre de train accédant / nuit *]]</f>
        <v>#VALUE!</v>
      </c>
      <c r="AY664" s="76" t="e">
        <f>Tableau1[[#This Row],[Uo voies - nuit]]*((59*400/1000)+5)</f>
        <v>#VALUE!</v>
      </c>
    </row>
    <row r="665" spans="1:51" ht="15.75">
      <c r="A665" s="51">
        <f t="shared" si="32"/>
        <v>652</v>
      </c>
      <c r="B665" s="85"/>
      <c r="C665" s="52" t="str">
        <f>IFERROR(VLOOKUP(Tableau1[[#This Row],[Site *
Un fichier Excel par DT]],Tableau7[[#All],[Nom de la gare]:[EIC]],5,FALSE),"")</f>
        <v/>
      </c>
      <c r="D665" s="77"/>
      <c r="E665" s="74"/>
      <c r="F665" s="74"/>
      <c r="G665" s="76"/>
      <c r="H665" s="72" t="str">
        <f>IF(Tableau1[[#This Row],[Régime d''utilisation (Quotidien ? Oui ou Non)]]="Oui","Oui","Non")</f>
        <v>Non</v>
      </c>
      <c r="I665" s="72" t="str">
        <f>IF(Tableau1[[#This Row],[Régime d''utilisation (Quotidien ? Oui ou Non)]]="Oui","Oui","Non")</f>
        <v>Non</v>
      </c>
      <c r="J665" s="72" t="str">
        <f>IF(Tableau1[[#This Row],[Régime d''utilisation (Quotidien ? Oui ou Non)]]="Oui","Oui","Non")</f>
        <v>Non</v>
      </c>
      <c r="K665" s="72" t="str">
        <f>IF(Tableau1[[#This Row],[Régime d''utilisation (Quotidien ? Oui ou Non)]]="Oui","Oui","Non")</f>
        <v>Non</v>
      </c>
      <c r="L665" s="72" t="str">
        <f>IF(Tableau1[[#This Row],[Régime d''utilisation (Quotidien ? Oui ou Non)]]="Oui","Oui","Non")</f>
        <v>Non</v>
      </c>
      <c r="M665" s="72" t="str">
        <f>IF(Tableau1[[#This Row],[Régime d''utilisation (Quotidien ? Oui ou Non)]]="Oui","Oui","Non")</f>
        <v>Non</v>
      </c>
      <c r="N665" s="72" t="str">
        <f>IF(Tableau1[[#This Row],[Régime d''utilisation (Quotidien ? Oui ou Non)]]="Oui","Oui","Non")</f>
        <v>Non</v>
      </c>
      <c r="O665" s="72" t="str">
        <f>IF(Tableau1[[#This Row],[Régime d''utilisation (Quotidien ? Oui ou Non)]]="Oui","Oui","Non")</f>
        <v>Non</v>
      </c>
      <c r="P665" s="76"/>
      <c r="Q665" s="76"/>
      <c r="R665" s="76"/>
      <c r="S665" s="52" t="str">
        <f t="shared" si="30"/>
        <v>Compris entre 00h00 et 5h00</v>
      </c>
      <c r="T665" s="76"/>
      <c r="U665" s="53" t="str">
        <f t="shared" si="31"/>
        <v>Voyageur</v>
      </c>
      <c r="V665" s="76"/>
      <c r="W665" s="76"/>
      <c r="X665" s="76"/>
      <c r="Y665" s="76"/>
      <c r="Z665" s="76"/>
      <c r="AA665" s="76"/>
      <c r="AB665" s="53">
        <f>400</f>
        <v>400</v>
      </c>
      <c r="AC665" s="78" t="str">
        <f>IF(Tableau1[[#This Row],[Type de réponse]]='Paramètre (masquer)'!$A$10,Tableau1[[#This Row],[Période de début *]],"")</f>
        <v/>
      </c>
      <c r="AD665" s="78" t="str">
        <f>IF(Tableau1[[#This Row],[Type de réponse]]='Paramètre (masquer)'!$A$10,Tableau1[[#This Row],[Période de fin *]],"")</f>
        <v/>
      </c>
      <c r="AE665" s="78" t="str">
        <f>IF(Tableau1[[#This Row],[Type de réponse]]='Paramètre (masquer)'!$A$10,Tableau1[[#This Row],[Nuit
LU/MA]],"")</f>
        <v/>
      </c>
      <c r="AF665" s="78" t="str">
        <f>IF(Tableau1[[#This Row],[Type de réponse]]='Paramètre (masquer)'!$A$10,Tableau1[[#This Row],[Nuit
MA/ME]],"")</f>
        <v/>
      </c>
      <c r="AG665" s="78" t="str">
        <f>IF(Tableau1[[#This Row],[Type de réponse]]='Paramètre (masquer)'!$A$10,Tableau1[[#This Row],[Nuit
ME/JE]],"")</f>
        <v/>
      </c>
      <c r="AH665" s="78" t="str">
        <f>IF(Tableau1[[#This Row],[Type de réponse]]='Paramètre (masquer)'!$A$10,Tableau1[[#This Row],[Nuit JE/VE]],"")</f>
        <v/>
      </c>
      <c r="AI665" s="78" t="str">
        <f>IF(Tableau1[[#This Row],[Type de réponse]]='Paramètre (masquer)'!$A$10,Tableau1[[#This Row],[Nuit
VE/SA]],"")</f>
        <v/>
      </c>
      <c r="AJ665" s="78" t="str">
        <f>IF(Tableau1[[#This Row],[Type de réponse]]='Paramètre (masquer)'!$A$10,Tableau1[[#This Row],[Nuit
SA/DI]],"")</f>
        <v/>
      </c>
      <c r="AK665" s="78" t="str">
        <f>IF(Tableau1[[#This Row],[Type de réponse]]='Paramètre (masquer)'!$A$10,Tableau1[[#This Row],[Nuit
DI/LU]],"")</f>
        <v/>
      </c>
      <c r="AL665" s="76" t="str">
        <f>IF(Tableau1[[#This Row],[Nuit
LU /MA]]="Oui",0,IF(Tableau1[[#This Row],[Nuit
LU /MA]]="Non",1,""))</f>
        <v/>
      </c>
      <c r="AM665" s="76" t="str">
        <f>IF(Tableau1[[#This Row],[Nuit
MA/ ME]]="Oui",0,IF(Tableau1[[#This Row],[Nuit
MA/ ME]]="Non",1,""))</f>
        <v/>
      </c>
      <c r="AN665" s="76" t="str">
        <f>IF(Tableau1[[#This Row],[Nuit
ME/ JE]]="Oui",0,IF(Tableau1[[#This Row],[Nuit
ME/ JE]]="Non",1,""))</f>
        <v/>
      </c>
      <c r="AO665" s="76" t="str">
        <f>IF(Tableau1[[#This Row],[Nuit JE/ VE]]="Oui",0,IF(Tableau1[[#This Row],[Nuit JE/ VE]]="Non",1,""))</f>
        <v/>
      </c>
      <c r="AP665" s="76" t="str">
        <f>IF(Tableau1[[#This Row],[Nuit
VE/ SA]]="Oui",0,IF(Tableau1[[#This Row],[Nuit
VE/ SA]]="Non",1,""))</f>
        <v/>
      </c>
      <c r="AQ665" s="76" t="str">
        <f>IF(Tableau1[[#This Row],[Nuit
SA/ DI]]="Oui",0,IF(Tableau1[[#This Row],[Nuit
SA/ DI]]="Non",1,""))</f>
        <v/>
      </c>
      <c r="AR665" s="76" t="str">
        <f>IF(Tableau1[[#This Row],[Nuit
DI/ LU]]="Oui",0,IF(Tableau1[[#This Row],[Nuit
DI/ LU]]="Non",1,""))</f>
        <v/>
      </c>
      <c r="AS665" s="76" t="str">
        <f>IF(Tableau1[[#This Row],[Type de réponse]]='Paramètre (masquer)'!$A$10,Tableau1[[#This Row],[FE]],"")</f>
        <v/>
      </c>
      <c r="AT665" s="76" t="str">
        <f>_xlfn.CONCAT(Tableau1[[#This Row],[LUN]:[DIM]])</f>
        <v/>
      </c>
      <c r="AU665" s="79"/>
      <c r="AV6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5" s="76" t="e">
        <f>Tableau1[[#This Row],[Nbre de nuits sur la période]]*Tableau1[[#This Row],[Nombre de train accédant / nuit *]]</f>
        <v>#VALUE!</v>
      </c>
      <c r="AY665" s="76" t="e">
        <f>Tableau1[[#This Row],[Uo voies - nuit]]*((59*400/1000)+5)</f>
        <v>#VALUE!</v>
      </c>
    </row>
    <row r="666" spans="1:51" ht="15.75">
      <c r="A666" s="51">
        <f t="shared" si="32"/>
        <v>653</v>
      </c>
      <c r="B666" s="85"/>
      <c r="C666" s="52" t="str">
        <f>IFERROR(VLOOKUP(Tableau1[[#This Row],[Site *
Un fichier Excel par DT]],Tableau7[[#All],[Nom de la gare]:[EIC]],5,FALSE),"")</f>
        <v/>
      </c>
      <c r="D666" s="77"/>
      <c r="E666" s="74"/>
      <c r="F666" s="74"/>
      <c r="G666" s="76"/>
      <c r="H666" s="72" t="str">
        <f>IF(Tableau1[[#This Row],[Régime d''utilisation (Quotidien ? Oui ou Non)]]="Oui","Oui","Non")</f>
        <v>Non</v>
      </c>
      <c r="I666" s="72" t="str">
        <f>IF(Tableau1[[#This Row],[Régime d''utilisation (Quotidien ? Oui ou Non)]]="Oui","Oui","Non")</f>
        <v>Non</v>
      </c>
      <c r="J666" s="72" t="str">
        <f>IF(Tableau1[[#This Row],[Régime d''utilisation (Quotidien ? Oui ou Non)]]="Oui","Oui","Non")</f>
        <v>Non</v>
      </c>
      <c r="K666" s="72" t="str">
        <f>IF(Tableau1[[#This Row],[Régime d''utilisation (Quotidien ? Oui ou Non)]]="Oui","Oui","Non")</f>
        <v>Non</v>
      </c>
      <c r="L666" s="72" t="str">
        <f>IF(Tableau1[[#This Row],[Régime d''utilisation (Quotidien ? Oui ou Non)]]="Oui","Oui","Non")</f>
        <v>Non</v>
      </c>
      <c r="M666" s="72" t="str">
        <f>IF(Tableau1[[#This Row],[Régime d''utilisation (Quotidien ? Oui ou Non)]]="Oui","Oui","Non")</f>
        <v>Non</v>
      </c>
      <c r="N666" s="72" t="str">
        <f>IF(Tableau1[[#This Row],[Régime d''utilisation (Quotidien ? Oui ou Non)]]="Oui","Oui","Non")</f>
        <v>Non</v>
      </c>
      <c r="O666" s="72" t="str">
        <f>IF(Tableau1[[#This Row],[Régime d''utilisation (Quotidien ? Oui ou Non)]]="Oui","Oui","Non")</f>
        <v>Non</v>
      </c>
      <c r="P666" s="76"/>
      <c r="Q666" s="76"/>
      <c r="R666" s="76"/>
      <c r="S666" s="52" t="str">
        <f t="shared" si="30"/>
        <v>Compris entre 00h00 et 5h00</v>
      </c>
      <c r="T666" s="76"/>
      <c r="U666" s="53" t="str">
        <f t="shared" si="31"/>
        <v>Voyageur</v>
      </c>
      <c r="V666" s="76"/>
      <c r="W666" s="76"/>
      <c r="X666" s="76"/>
      <c r="Y666" s="76"/>
      <c r="Z666" s="76"/>
      <c r="AA666" s="76"/>
      <c r="AB666" s="53">
        <f>400</f>
        <v>400</v>
      </c>
      <c r="AC666" s="78" t="str">
        <f>IF(Tableau1[[#This Row],[Type de réponse]]='Paramètre (masquer)'!$A$10,Tableau1[[#This Row],[Période de début *]],"")</f>
        <v/>
      </c>
      <c r="AD666" s="78" t="str">
        <f>IF(Tableau1[[#This Row],[Type de réponse]]='Paramètre (masquer)'!$A$10,Tableau1[[#This Row],[Période de fin *]],"")</f>
        <v/>
      </c>
      <c r="AE666" s="78" t="str">
        <f>IF(Tableau1[[#This Row],[Type de réponse]]='Paramètre (masquer)'!$A$10,Tableau1[[#This Row],[Nuit
LU/MA]],"")</f>
        <v/>
      </c>
      <c r="AF666" s="78" t="str">
        <f>IF(Tableau1[[#This Row],[Type de réponse]]='Paramètre (masquer)'!$A$10,Tableau1[[#This Row],[Nuit
MA/ME]],"")</f>
        <v/>
      </c>
      <c r="AG666" s="78" t="str">
        <f>IF(Tableau1[[#This Row],[Type de réponse]]='Paramètre (masquer)'!$A$10,Tableau1[[#This Row],[Nuit
ME/JE]],"")</f>
        <v/>
      </c>
      <c r="AH666" s="78" t="str">
        <f>IF(Tableau1[[#This Row],[Type de réponse]]='Paramètre (masquer)'!$A$10,Tableau1[[#This Row],[Nuit JE/VE]],"")</f>
        <v/>
      </c>
      <c r="AI666" s="78" t="str">
        <f>IF(Tableau1[[#This Row],[Type de réponse]]='Paramètre (masquer)'!$A$10,Tableau1[[#This Row],[Nuit
VE/SA]],"")</f>
        <v/>
      </c>
      <c r="AJ666" s="78" t="str">
        <f>IF(Tableau1[[#This Row],[Type de réponse]]='Paramètre (masquer)'!$A$10,Tableau1[[#This Row],[Nuit
SA/DI]],"")</f>
        <v/>
      </c>
      <c r="AK666" s="78" t="str">
        <f>IF(Tableau1[[#This Row],[Type de réponse]]='Paramètre (masquer)'!$A$10,Tableau1[[#This Row],[Nuit
DI/LU]],"")</f>
        <v/>
      </c>
      <c r="AL666" s="76" t="str">
        <f>IF(Tableau1[[#This Row],[Nuit
LU /MA]]="Oui",0,IF(Tableau1[[#This Row],[Nuit
LU /MA]]="Non",1,""))</f>
        <v/>
      </c>
      <c r="AM666" s="76" t="str">
        <f>IF(Tableau1[[#This Row],[Nuit
MA/ ME]]="Oui",0,IF(Tableau1[[#This Row],[Nuit
MA/ ME]]="Non",1,""))</f>
        <v/>
      </c>
      <c r="AN666" s="76" t="str">
        <f>IF(Tableau1[[#This Row],[Nuit
ME/ JE]]="Oui",0,IF(Tableau1[[#This Row],[Nuit
ME/ JE]]="Non",1,""))</f>
        <v/>
      </c>
      <c r="AO666" s="76" t="str">
        <f>IF(Tableau1[[#This Row],[Nuit JE/ VE]]="Oui",0,IF(Tableau1[[#This Row],[Nuit JE/ VE]]="Non",1,""))</f>
        <v/>
      </c>
      <c r="AP666" s="76" t="str">
        <f>IF(Tableau1[[#This Row],[Nuit
VE/ SA]]="Oui",0,IF(Tableau1[[#This Row],[Nuit
VE/ SA]]="Non",1,""))</f>
        <v/>
      </c>
      <c r="AQ666" s="76" t="str">
        <f>IF(Tableau1[[#This Row],[Nuit
SA/ DI]]="Oui",0,IF(Tableau1[[#This Row],[Nuit
SA/ DI]]="Non",1,""))</f>
        <v/>
      </c>
      <c r="AR666" s="76" t="str">
        <f>IF(Tableau1[[#This Row],[Nuit
DI/ LU]]="Oui",0,IF(Tableau1[[#This Row],[Nuit
DI/ LU]]="Non",1,""))</f>
        <v/>
      </c>
      <c r="AS666" s="76" t="str">
        <f>IF(Tableau1[[#This Row],[Type de réponse]]='Paramètre (masquer)'!$A$10,Tableau1[[#This Row],[FE]],"")</f>
        <v/>
      </c>
      <c r="AT666" s="76" t="str">
        <f>_xlfn.CONCAT(Tableau1[[#This Row],[LUN]:[DIM]])</f>
        <v/>
      </c>
      <c r="AU666" s="79"/>
      <c r="AV6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6" s="76" t="e">
        <f>Tableau1[[#This Row],[Nbre de nuits sur la période]]*Tableau1[[#This Row],[Nombre de train accédant / nuit *]]</f>
        <v>#VALUE!</v>
      </c>
      <c r="AY666" s="76" t="e">
        <f>Tableau1[[#This Row],[Uo voies - nuit]]*((59*400/1000)+5)</f>
        <v>#VALUE!</v>
      </c>
    </row>
    <row r="667" spans="1:51" ht="15.75">
      <c r="A667" s="51">
        <f t="shared" si="32"/>
        <v>654</v>
      </c>
      <c r="B667" s="85"/>
      <c r="C667" s="52" t="str">
        <f>IFERROR(VLOOKUP(Tableau1[[#This Row],[Site *
Un fichier Excel par DT]],Tableau7[[#All],[Nom de la gare]:[EIC]],5,FALSE),"")</f>
        <v/>
      </c>
      <c r="D667" s="77"/>
      <c r="E667" s="74"/>
      <c r="F667" s="74"/>
      <c r="G667" s="76"/>
      <c r="H667" s="72" t="str">
        <f>IF(Tableau1[[#This Row],[Régime d''utilisation (Quotidien ? Oui ou Non)]]="Oui","Oui","Non")</f>
        <v>Non</v>
      </c>
      <c r="I667" s="72" t="str">
        <f>IF(Tableau1[[#This Row],[Régime d''utilisation (Quotidien ? Oui ou Non)]]="Oui","Oui","Non")</f>
        <v>Non</v>
      </c>
      <c r="J667" s="72" t="str">
        <f>IF(Tableau1[[#This Row],[Régime d''utilisation (Quotidien ? Oui ou Non)]]="Oui","Oui","Non")</f>
        <v>Non</v>
      </c>
      <c r="K667" s="72" t="str">
        <f>IF(Tableau1[[#This Row],[Régime d''utilisation (Quotidien ? Oui ou Non)]]="Oui","Oui","Non")</f>
        <v>Non</v>
      </c>
      <c r="L667" s="72" t="str">
        <f>IF(Tableau1[[#This Row],[Régime d''utilisation (Quotidien ? Oui ou Non)]]="Oui","Oui","Non")</f>
        <v>Non</v>
      </c>
      <c r="M667" s="72" t="str">
        <f>IF(Tableau1[[#This Row],[Régime d''utilisation (Quotidien ? Oui ou Non)]]="Oui","Oui","Non")</f>
        <v>Non</v>
      </c>
      <c r="N667" s="72" t="str">
        <f>IF(Tableau1[[#This Row],[Régime d''utilisation (Quotidien ? Oui ou Non)]]="Oui","Oui","Non")</f>
        <v>Non</v>
      </c>
      <c r="O667" s="72" t="str">
        <f>IF(Tableau1[[#This Row],[Régime d''utilisation (Quotidien ? Oui ou Non)]]="Oui","Oui","Non")</f>
        <v>Non</v>
      </c>
      <c r="P667" s="76"/>
      <c r="Q667" s="76"/>
      <c r="R667" s="76"/>
      <c r="S667" s="52" t="str">
        <f t="shared" si="30"/>
        <v>Compris entre 00h00 et 5h00</v>
      </c>
      <c r="T667" s="76"/>
      <c r="U667" s="53" t="str">
        <f t="shared" si="31"/>
        <v>Voyageur</v>
      </c>
      <c r="V667" s="76"/>
      <c r="W667" s="76"/>
      <c r="X667" s="76"/>
      <c r="Y667" s="76"/>
      <c r="Z667" s="76"/>
      <c r="AA667" s="76"/>
      <c r="AB667" s="53">
        <f>400</f>
        <v>400</v>
      </c>
      <c r="AC667" s="78" t="str">
        <f>IF(Tableau1[[#This Row],[Type de réponse]]='Paramètre (masquer)'!$A$10,Tableau1[[#This Row],[Période de début *]],"")</f>
        <v/>
      </c>
      <c r="AD667" s="78" t="str">
        <f>IF(Tableau1[[#This Row],[Type de réponse]]='Paramètre (masquer)'!$A$10,Tableau1[[#This Row],[Période de fin *]],"")</f>
        <v/>
      </c>
      <c r="AE667" s="78" t="str">
        <f>IF(Tableau1[[#This Row],[Type de réponse]]='Paramètre (masquer)'!$A$10,Tableau1[[#This Row],[Nuit
LU/MA]],"")</f>
        <v/>
      </c>
      <c r="AF667" s="78" t="str">
        <f>IF(Tableau1[[#This Row],[Type de réponse]]='Paramètre (masquer)'!$A$10,Tableau1[[#This Row],[Nuit
MA/ME]],"")</f>
        <v/>
      </c>
      <c r="AG667" s="78" t="str">
        <f>IF(Tableau1[[#This Row],[Type de réponse]]='Paramètre (masquer)'!$A$10,Tableau1[[#This Row],[Nuit
ME/JE]],"")</f>
        <v/>
      </c>
      <c r="AH667" s="78" t="str">
        <f>IF(Tableau1[[#This Row],[Type de réponse]]='Paramètre (masquer)'!$A$10,Tableau1[[#This Row],[Nuit JE/VE]],"")</f>
        <v/>
      </c>
      <c r="AI667" s="78" t="str">
        <f>IF(Tableau1[[#This Row],[Type de réponse]]='Paramètre (masquer)'!$A$10,Tableau1[[#This Row],[Nuit
VE/SA]],"")</f>
        <v/>
      </c>
      <c r="AJ667" s="78" t="str">
        <f>IF(Tableau1[[#This Row],[Type de réponse]]='Paramètre (masquer)'!$A$10,Tableau1[[#This Row],[Nuit
SA/DI]],"")</f>
        <v/>
      </c>
      <c r="AK667" s="78" t="str">
        <f>IF(Tableau1[[#This Row],[Type de réponse]]='Paramètre (masquer)'!$A$10,Tableau1[[#This Row],[Nuit
DI/LU]],"")</f>
        <v/>
      </c>
      <c r="AL667" s="76" t="str">
        <f>IF(Tableau1[[#This Row],[Nuit
LU /MA]]="Oui",0,IF(Tableau1[[#This Row],[Nuit
LU /MA]]="Non",1,""))</f>
        <v/>
      </c>
      <c r="AM667" s="76" t="str">
        <f>IF(Tableau1[[#This Row],[Nuit
MA/ ME]]="Oui",0,IF(Tableau1[[#This Row],[Nuit
MA/ ME]]="Non",1,""))</f>
        <v/>
      </c>
      <c r="AN667" s="76" t="str">
        <f>IF(Tableau1[[#This Row],[Nuit
ME/ JE]]="Oui",0,IF(Tableau1[[#This Row],[Nuit
ME/ JE]]="Non",1,""))</f>
        <v/>
      </c>
      <c r="AO667" s="76" t="str">
        <f>IF(Tableau1[[#This Row],[Nuit JE/ VE]]="Oui",0,IF(Tableau1[[#This Row],[Nuit JE/ VE]]="Non",1,""))</f>
        <v/>
      </c>
      <c r="AP667" s="76" t="str">
        <f>IF(Tableau1[[#This Row],[Nuit
VE/ SA]]="Oui",0,IF(Tableau1[[#This Row],[Nuit
VE/ SA]]="Non",1,""))</f>
        <v/>
      </c>
      <c r="AQ667" s="76" t="str">
        <f>IF(Tableau1[[#This Row],[Nuit
SA/ DI]]="Oui",0,IF(Tableau1[[#This Row],[Nuit
SA/ DI]]="Non",1,""))</f>
        <v/>
      </c>
      <c r="AR667" s="76" t="str">
        <f>IF(Tableau1[[#This Row],[Nuit
DI/ LU]]="Oui",0,IF(Tableau1[[#This Row],[Nuit
DI/ LU]]="Non",1,""))</f>
        <v/>
      </c>
      <c r="AS667" s="76" t="str">
        <f>IF(Tableau1[[#This Row],[Type de réponse]]='Paramètre (masquer)'!$A$10,Tableau1[[#This Row],[FE]],"")</f>
        <v/>
      </c>
      <c r="AT667" s="76" t="str">
        <f>_xlfn.CONCAT(Tableau1[[#This Row],[LUN]:[DIM]])</f>
        <v/>
      </c>
      <c r="AU667" s="79"/>
      <c r="AV6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7" s="76" t="e">
        <f>Tableau1[[#This Row],[Nbre de nuits sur la période]]*Tableau1[[#This Row],[Nombre de train accédant / nuit *]]</f>
        <v>#VALUE!</v>
      </c>
      <c r="AY667" s="76" t="e">
        <f>Tableau1[[#This Row],[Uo voies - nuit]]*((59*400/1000)+5)</f>
        <v>#VALUE!</v>
      </c>
    </row>
    <row r="668" spans="1:51" ht="15.75">
      <c r="A668" s="51">
        <f t="shared" si="32"/>
        <v>655</v>
      </c>
      <c r="B668" s="85"/>
      <c r="C668" s="52" t="str">
        <f>IFERROR(VLOOKUP(Tableau1[[#This Row],[Site *
Un fichier Excel par DT]],Tableau7[[#All],[Nom de la gare]:[EIC]],5,FALSE),"")</f>
        <v/>
      </c>
      <c r="D668" s="77"/>
      <c r="E668" s="74"/>
      <c r="F668" s="74"/>
      <c r="G668" s="76"/>
      <c r="H668" s="72" t="str">
        <f>IF(Tableau1[[#This Row],[Régime d''utilisation (Quotidien ? Oui ou Non)]]="Oui","Oui","Non")</f>
        <v>Non</v>
      </c>
      <c r="I668" s="72" t="str">
        <f>IF(Tableau1[[#This Row],[Régime d''utilisation (Quotidien ? Oui ou Non)]]="Oui","Oui","Non")</f>
        <v>Non</v>
      </c>
      <c r="J668" s="72" t="str">
        <f>IF(Tableau1[[#This Row],[Régime d''utilisation (Quotidien ? Oui ou Non)]]="Oui","Oui","Non")</f>
        <v>Non</v>
      </c>
      <c r="K668" s="72" t="str">
        <f>IF(Tableau1[[#This Row],[Régime d''utilisation (Quotidien ? Oui ou Non)]]="Oui","Oui","Non")</f>
        <v>Non</v>
      </c>
      <c r="L668" s="72" t="str">
        <f>IF(Tableau1[[#This Row],[Régime d''utilisation (Quotidien ? Oui ou Non)]]="Oui","Oui","Non")</f>
        <v>Non</v>
      </c>
      <c r="M668" s="72" t="str">
        <f>IF(Tableau1[[#This Row],[Régime d''utilisation (Quotidien ? Oui ou Non)]]="Oui","Oui","Non")</f>
        <v>Non</v>
      </c>
      <c r="N668" s="72" t="str">
        <f>IF(Tableau1[[#This Row],[Régime d''utilisation (Quotidien ? Oui ou Non)]]="Oui","Oui","Non")</f>
        <v>Non</v>
      </c>
      <c r="O668" s="72" t="str">
        <f>IF(Tableau1[[#This Row],[Régime d''utilisation (Quotidien ? Oui ou Non)]]="Oui","Oui","Non")</f>
        <v>Non</v>
      </c>
      <c r="P668" s="76"/>
      <c r="Q668" s="76"/>
      <c r="R668" s="76"/>
      <c r="S668" s="52" t="str">
        <f t="shared" si="30"/>
        <v>Compris entre 00h00 et 5h00</v>
      </c>
      <c r="T668" s="76"/>
      <c r="U668" s="53" t="str">
        <f t="shared" si="31"/>
        <v>Voyageur</v>
      </c>
      <c r="V668" s="76"/>
      <c r="W668" s="76"/>
      <c r="X668" s="76"/>
      <c r="Y668" s="76"/>
      <c r="Z668" s="76"/>
      <c r="AA668" s="76"/>
      <c r="AB668" s="53">
        <f>400</f>
        <v>400</v>
      </c>
      <c r="AC668" s="78" t="str">
        <f>IF(Tableau1[[#This Row],[Type de réponse]]='Paramètre (masquer)'!$A$10,Tableau1[[#This Row],[Période de début *]],"")</f>
        <v/>
      </c>
      <c r="AD668" s="78" t="str">
        <f>IF(Tableau1[[#This Row],[Type de réponse]]='Paramètre (masquer)'!$A$10,Tableau1[[#This Row],[Période de fin *]],"")</f>
        <v/>
      </c>
      <c r="AE668" s="78" t="str">
        <f>IF(Tableau1[[#This Row],[Type de réponse]]='Paramètre (masquer)'!$A$10,Tableau1[[#This Row],[Nuit
LU/MA]],"")</f>
        <v/>
      </c>
      <c r="AF668" s="78" t="str">
        <f>IF(Tableau1[[#This Row],[Type de réponse]]='Paramètre (masquer)'!$A$10,Tableau1[[#This Row],[Nuit
MA/ME]],"")</f>
        <v/>
      </c>
      <c r="AG668" s="78" t="str">
        <f>IF(Tableau1[[#This Row],[Type de réponse]]='Paramètre (masquer)'!$A$10,Tableau1[[#This Row],[Nuit
ME/JE]],"")</f>
        <v/>
      </c>
      <c r="AH668" s="78" t="str">
        <f>IF(Tableau1[[#This Row],[Type de réponse]]='Paramètre (masquer)'!$A$10,Tableau1[[#This Row],[Nuit JE/VE]],"")</f>
        <v/>
      </c>
      <c r="AI668" s="78" t="str">
        <f>IF(Tableau1[[#This Row],[Type de réponse]]='Paramètre (masquer)'!$A$10,Tableau1[[#This Row],[Nuit
VE/SA]],"")</f>
        <v/>
      </c>
      <c r="AJ668" s="78" t="str">
        <f>IF(Tableau1[[#This Row],[Type de réponse]]='Paramètre (masquer)'!$A$10,Tableau1[[#This Row],[Nuit
SA/DI]],"")</f>
        <v/>
      </c>
      <c r="AK668" s="78" t="str">
        <f>IF(Tableau1[[#This Row],[Type de réponse]]='Paramètre (masquer)'!$A$10,Tableau1[[#This Row],[Nuit
DI/LU]],"")</f>
        <v/>
      </c>
      <c r="AL668" s="76" t="str">
        <f>IF(Tableau1[[#This Row],[Nuit
LU /MA]]="Oui",0,IF(Tableau1[[#This Row],[Nuit
LU /MA]]="Non",1,""))</f>
        <v/>
      </c>
      <c r="AM668" s="76" t="str">
        <f>IF(Tableau1[[#This Row],[Nuit
MA/ ME]]="Oui",0,IF(Tableau1[[#This Row],[Nuit
MA/ ME]]="Non",1,""))</f>
        <v/>
      </c>
      <c r="AN668" s="76" t="str">
        <f>IF(Tableau1[[#This Row],[Nuit
ME/ JE]]="Oui",0,IF(Tableau1[[#This Row],[Nuit
ME/ JE]]="Non",1,""))</f>
        <v/>
      </c>
      <c r="AO668" s="76" t="str">
        <f>IF(Tableau1[[#This Row],[Nuit JE/ VE]]="Oui",0,IF(Tableau1[[#This Row],[Nuit JE/ VE]]="Non",1,""))</f>
        <v/>
      </c>
      <c r="AP668" s="76" t="str">
        <f>IF(Tableau1[[#This Row],[Nuit
VE/ SA]]="Oui",0,IF(Tableau1[[#This Row],[Nuit
VE/ SA]]="Non",1,""))</f>
        <v/>
      </c>
      <c r="AQ668" s="76" t="str">
        <f>IF(Tableau1[[#This Row],[Nuit
SA/ DI]]="Oui",0,IF(Tableau1[[#This Row],[Nuit
SA/ DI]]="Non",1,""))</f>
        <v/>
      </c>
      <c r="AR668" s="76" t="str">
        <f>IF(Tableau1[[#This Row],[Nuit
DI/ LU]]="Oui",0,IF(Tableau1[[#This Row],[Nuit
DI/ LU]]="Non",1,""))</f>
        <v/>
      </c>
      <c r="AS668" s="76" t="str">
        <f>IF(Tableau1[[#This Row],[Type de réponse]]='Paramètre (masquer)'!$A$10,Tableau1[[#This Row],[FE]],"")</f>
        <v/>
      </c>
      <c r="AT668" s="76" t="str">
        <f>_xlfn.CONCAT(Tableau1[[#This Row],[LUN]:[DIM]])</f>
        <v/>
      </c>
      <c r="AU668" s="79"/>
      <c r="AV6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8" s="76" t="e">
        <f>Tableau1[[#This Row],[Nbre de nuits sur la période]]*Tableau1[[#This Row],[Nombre de train accédant / nuit *]]</f>
        <v>#VALUE!</v>
      </c>
      <c r="AY668" s="76" t="e">
        <f>Tableau1[[#This Row],[Uo voies - nuit]]*((59*400/1000)+5)</f>
        <v>#VALUE!</v>
      </c>
    </row>
    <row r="669" spans="1:51" ht="15.75">
      <c r="A669" s="51">
        <f t="shared" si="32"/>
        <v>656</v>
      </c>
      <c r="B669" s="85"/>
      <c r="C669" s="52" t="str">
        <f>IFERROR(VLOOKUP(Tableau1[[#This Row],[Site *
Un fichier Excel par DT]],Tableau7[[#All],[Nom de la gare]:[EIC]],5,FALSE),"")</f>
        <v/>
      </c>
      <c r="D669" s="77"/>
      <c r="E669" s="74"/>
      <c r="F669" s="74"/>
      <c r="G669" s="76"/>
      <c r="H669" s="72" t="str">
        <f>IF(Tableau1[[#This Row],[Régime d''utilisation (Quotidien ? Oui ou Non)]]="Oui","Oui","Non")</f>
        <v>Non</v>
      </c>
      <c r="I669" s="72" t="str">
        <f>IF(Tableau1[[#This Row],[Régime d''utilisation (Quotidien ? Oui ou Non)]]="Oui","Oui","Non")</f>
        <v>Non</v>
      </c>
      <c r="J669" s="72" t="str">
        <f>IF(Tableau1[[#This Row],[Régime d''utilisation (Quotidien ? Oui ou Non)]]="Oui","Oui","Non")</f>
        <v>Non</v>
      </c>
      <c r="K669" s="72" t="str">
        <f>IF(Tableau1[[#This Row],[Régime d''utilisation (Quotidien ? Oui ou Non)]]="Oui","Oui","Non")</f>
        <v>Non</v>
      </c>
      <c r="L669" s="72" t="str">
        <f>IF(Tableau1[[#This Row],[Régime d''utilisation (Quotidien ? Oui ou Non)]]="Oui","Oui","Non")</f>
        <v>Non</v>
      </c>
      <c r="M669" s="72" t="str">
        <f>IF(Tableau1[[#This Row],[Régime d''utilisation (Quotidien ? Oui ou Non)]]="Oui","Oui","Non")</f>
        <v>Non</v>
      </c>
      <c r="N669" s="72" t="str">
        <f>IF(Tableau1[[#This Row],[Régime d''utilisation (Quotidien ? Oui ou Non)]]="Oui","Oui","Non")</f>
        <v>Non</v>
      </c>
      <c r="O669" s="72" t="str">
        <f>IF(Tableau1[[#This Row],[Régime d''utilisation (Quotidien ? Oui ou Non)]]="Oui","Oui","Non")</f>
        <v>Non</v>
      </c>
      <c r="P669" s="76"/>
      <c r="Q669" s="76"/>
      <c r="R669" s="76"/>
      <c r="S669" s="52" t="str">
        <f t="shared" si="30"/>
        <v>Compris entre 00h00 et 5h00</v>
      </c>
      <c r="T669" s="76"/>
      <c r="U669" s="53" t="str">
        <f t="shared" si="31"/>
        <v>Voyageur</v>
      </c>
      <c r="V669" s="76"/>
      <c r="W669" s="76"/>
      <c r="X669" s="76"/>
      <c r="Y669" s="76"/>
      <c r="Z669" s="76"/>
      <c r="AA669" s="76"/>
      <c r="AB669" s="53">
        <f>400</f>
        <v>400</v>
      </c>
      <c r="AC669" s="78" t="str">
        <f>IF(Tableau1[[#This Row],[Type de réponse]]='Paramètre (masquer)'!$A$10,Tableau1[[#This Row],[Période de début *]],"")</f>
        <v/>
      </c>
      <c r="AD669" s="78" t="str">
        <f>IF(Tableau1[[#This Row],[Type de réponse]]='Paramètre (masquer)'!$A$10,Tableau1[[#This Row],[Période de fin *]],"")</f>
        <v/>
      </c>
      <c r="AE669" s="78" t="str">
        <f>IF(Tableau1[[#This Row],[Type de réponse]]='Paramètre (masquer)'!$A$10,Tableau1[[#This Row],[Nuit
LU/MA]],"")</f>
        <v/>
      </c>
      <c r="AF669" s="78" t="str">
        <f>IF(Tableau1[[#This Row],[Type de réponse]]='Paramètre (masquer)'!$A$10,Tableau1[[#This Row],[Nuit
MA/ME]],"")</f>
        <v/>
      </c>
      <c r="AG669" s="78" t="str">
        <f>IF(Tableau1[[#This Row],[Type de réponse]]='Paramètre (masquer)'!$A$10,Tableau1[[#This Row],[Nuit
ME/JE]],"")</f>
        <v/>
      </c>
      <c r="AH669" s="78" t="str">
        <f>IF(Tableau1[[#This Row],[Type de réponse]]='Paramètre (masquer)'!$A$10,Tableau1[[#This Row],[Nuit JE/VE]],"")</f>
        <v/>
      </c>
      <c r="AI669" s="78" t="str">
        <f>IF(Tableau1[[#This Row],[Type de réponse]]='Paramètre (masquer)'!$A$10,Tableau1[[#This Row],[Nuit
VE/SA]],"")</f>
        <v/>
      </c>
      <c r="AJ669" s="78" t="str">
        <f>IF(Tableau1[[#This Row],[Type de réponse]]='Paramètre (masquer)'!$A$10,Tableau1[[#This Row],[Nuit
SA/DI]],"")</f>
        <v/>
      </c>
      <c r="AK669" s="78" t="str">
        <f>IF(Tableau1[[#This Row],[Type de réponse]]='Paramètre (masquer)'!$A$10,Tableau1[[#This Row],[Nuit
DI/LU]],"")</f>
        <v/>
      </c>
      <c r="AL669" s="76" t="str">
        <f>IF(Tableau1[[#This Row],[Nuit
LU /MA]]="Oui",0,IF(Tableau1[[#This Row],[Nuit
LU /MA]]="Non",1,""))</f>
        <v/>
      </c>
      <c r="AM669" s="76" t="str">
        <f>IF(Tableau1[[#This Row],[Nuit
MA/ ME]]="Oui",0,IF(Tableau1[[#This Row],[Nuit
MA/ ME]]="Non",1,""))</f>
        <v/>
      </c>
      <c r="AN669" s="76" t="str">
        <f>IF(Tableau1[[#This Row],[Nuit
ME/ JE]]="Oui",0,IF(Tableau1[[#This Row],[Nuit
ME/ JE]]="Non",1,""))</f>
        <v/>
      </c>
      <c r="AO669" s="76" t="str">
        <f>IF(Tableau1[[#This Row],[Nuit JE/ VE]]="Oui",0,IF(Tableau1[[#This Row],[Nuit JE/ VE]]="Non",1,""))</f>
        <v/>
      </c>
      <c r="AP669" s="76" t="str">
        <f>IF(Tableau1[[#This Row],[Nuit
VE/ SA]]="Oui",0,IF(Tableau1[[#This Row],[Nuit
VE/ SA]]="Non",1,""))</f>
        <v/>
      </c>
      <c r="AQ669" s="76" t="str">
        <f>IF(Tableau1[[#This Row],[Nuit
SA/ DI]]="Oui",0,IF(Tableau1[[#This Row],[Nuit
SA/ DI]]="Non",1,""))</f>
        <v/>
      </c>
      <c r="AR669" s="76" t="str">
        <f>IF(Tableau1[[#This Row],[Nuit
DI/ LU]]="Oui",0,IF(Tableau1[[#This Row],[Nuit
DI/ LU]]="Non",1,""))</f>
        <v/>
      </c>
      <c r="AS669" s="76" t="str">
        <f>IF(Tableau1[[#This Row],[Type de réponse]]='Paramètre (masquer)'!$A$10,Tableau1[[#This Row],[FE]],"")</f>
        <v/>
      </c>
      <c r="AT669" s="76" t="str">
        <f>_xlfn.CONCAT(Tableau1[[#This Row],[LUN]:[DIM]])</f>
        <v/>
      </c>
      <c r="AU669" s="79"/>
      <c r="AV6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9" s="76" t="e">
        <f>Tableau1[[#This Row],[Nbre de nuits sur la période]]*Tableau1[[#This Row],[Nombre de train accédant / nuit *]]</f>
        <v>#VALUE!</v>
      </c>
      <c r="AY669" s="76" t="e">
        <f>Tableau1[[#This Row],[Uo voies - nuit]]*((59*400/1000)+5)</f>
        <v>#VALUE!</v>
      </c>
    </row>
    <row r="670" spans="1:51" ht="15.75">
      <c r="A670" s="51">
        <f t="shared" si="32"/>
        <v>657</v>
      </c>
      <c r="B670" s="85"/>
      <c r="C670" s="52" t="str">
        <f>IFERROR(VLOOKUP(Tableau1[[#This Row],[Site *
Un fichier Excel par DT]],Tableau7[[#All],[Nom de la gare]:[EIC]],5,FALSE),"")</f>
        <v/>
      </c>
      <c r="D670" s="77"/>
      <c r="E670" s="74"/>
      <c r="F670" s="74"/>
      <c r="G670" s="76"/>
      <c r="H670" s="72" t="str">
        <f>IF(Tableau1[[#This Row],[Régime d''utilisation (Quotidien ? Oui ou Non)]]="Oui","Oui","Non")</f>
        <v>Non</v>
      </c>
      <c r="I670" s="72" t="str">
        <f>IF(Tableau1[[#This Row],[Régime d''utilisation (Quotidien ? Oui ou Non)]]="Oui","Oui","Non")</f>
        <v>Non</v>
      </c>
      <c r="J670" s="72" t="str">
        <f>IF(Tableau1[[#This Row],[Régime d''utilisation (Quotidien ? Oui ou Non)]]="Oui","Oui","Non")</f>
        <v>Non</v>
      </c>
      <c r="K670" s="72" t="str">
        <f>IF(Tableau1[[#This Row],[Régime d''utilisation (Quotidien ? Oui ou Non)]]="Oui","Oui","Non")</f>
        <v>Non</v>
      </c>
      <c r="L670" s="72" t="str">
        <f>IF(Tableau1[[#This Row],[Régime d''utilisation (Quotidien ? Oui ou Non)]]="Oui","Oui","Non")</f>
        <v>Non</v>
      </c>
      <c r="M670" s="72" t="str">
        <f>IF(Tableau1[[#This Row],[Régime d''utilisation (Quotidien ? Oui ou Non)]]="Oui","Oui","Non")</f>
        <v>Non</v>
      </c>
      <c r="N670" s="72" t="str">
        <f>IF(Tableau1[[#This Row],[Régime d''utilisation (Quotidien ? Oui ou Non)]]="Oui","Oui","Non")</f>
        <v>Non</v>
      </c>
      <c r="O670" s="72" t="str">
        <f>IF(Tableau1[[#This Row],[Régime d''utilisation (Quotidien ? Oui ou Non)]]="Oui","Oui","Non")</f>
        <v>Non</v>
      </c>
      <c r="P670" s="76"/>
      <c r="Q670" s="76"/>
      <c r="R670" s="76"/>
      <c r="S670" s="52" t="str">
        <f t="shared" si="30"/>
        <v>Compris entre 00h00 et 5h00</v>
      </c>
      <c r="T670" s="76"/>
      <c r="U670" s="53" t="str">
        <f t="shared" si="31"/>
        <v>Voyageur</v>
      </c>
      <c r="V670" s="76"/>
      <c r="W670" s="76"/>
      <c r="X670" s="76"/>
      <c r="Y670" s="76"/>
      <c r="Z670" s="76"/>
      <c r="AA670" s="76"/>
      <c r="AB670" s="53">
        <f>400</f>
        <v>400</v>
      </c>
      <c r="AC670" s="78" t="str">
        <f>IF(Tableau1[[#This Row],[Type de réponse]]='Paramètre (masquer)'!$A$10,Tableau1[[#This Row],[Période de début *]],"")</f>
        <v/>
      </c>
      <c r="AD670" s="78" t="str">
        <f>IF(Tableau1[[#This Row],[Type de réponse]]='Paramètre (masquer)'!$A$10,Tableau1[[#This Row],[Période de fin *]],"")</f>
        <v/>
      </c>
      <c r="AE670" s="78" t="str">
        <f>IF(Tableau1[[#This Row],[Type de réponse]]='Paramètre (masquer)'!$A$10,Tableau1[[#This Row],[Nuit
LU/MA]],"")</f>
        <v/>
      </c>
      <c r="AF670" s="78" t="str">
        <f>IF(Tableau1[[#This Row],[Type de réponse]]='Paramètre (masquer)'!$A$10,Tableau1[[#This Row],[Nuit
MA/ME]],"")</f>
        <v/>
      </c>
      <c r="AG670" s="78" t="str">
        <f>IF(Tableau1[[#This Row],[Type de réponse]]='Paramètre (masquer)'!$A$10,Tableau1[[#This Row],[Nuit
ME/JE]],"")</f>
        <v/>
      </c>
      <c r="AH670" s="78" t="str">
        <f>IF(Tableau1[[#This Row],[Type de réponse]]='Paramètre (masquer)'!$A$10,Tableau1[[#This Row],[Nuit JE/VE]],"")</f>
        <v/>
      </c>
      <c r="AI670" s="78" t="str">
        <f>IF(Tableau1[[#This Row],[Type de réponse]]='Paramètre (masquer)'!$A$10,Tableau1[[#This Row],[Nuit
VE/SA]],"")</f>
        <v/>
      </c>
      <c r="AJ670" s="78" t="str">
        <f>IF(Tableau1[[#This Row],[Type de réponse]]='Paramètre (masquer)'!$A$10,Tableau1[[#This Row],[Nuit
SA/DI]],"")</f>
        <v/>
      </c>
      <c r="AK670" s="78" t="str">
        <f>IF(Tableau1[[#This Row],[Type de réponse]]='Paramètre (masquer)'!$A$10,Tableau1[[#This Row],[Nuit
DI/LU]],"")</f>
        <v/>
      </c>
      <c r="AL670" s="76" t="str">
        <f>IF(Tableau1[[#This Row],[Nuit
LU /MA]]="Oui",0,IF(Tableau1[[#This Row],[Nuit
LU /MA]]="Non",1,""))</f>
        <v/>
      </c>
      <c r="AM670" s="76" t="str">
        <f>IF(Tableau1[[#This Row],[Nuit
MA/ ME]]="Oui",0,IF(Tableau1[[#This Row],[Nuit
MA/ ME]]="Non",1,""))</f>
        <v/>
      </c>
      <c r="AN670" s="76" t="str">
        <f>IF(Tableau1[[#This Row],[Nuit
ME/ JE]]="Oui",0,IF(Tableau1[[#This Row],[Nuit
ME/ JE]]="Non",1,""))</f>
        <v/>
      </c>
      <c r="AO670" s="76" t="str">
        <f>IF(Tableau1[[#This Row],[Nuit JE/ VE]]="Oui",0,IF(Tableau1[[#This Row],[Nuit JE/ VE]]="Non",1,""))</f>
        <v/>
      </c>
      <c r="AP670" s="76" t="str">
        <f>IF(Tableau1[[#This Row],[Nuit
VE/ SA]]="Oui",0,IF(Tableau1[[#This Row],[Nuit
VE/ SA]]="Non",1,""))</f>
        <v/>
      </c>
      <c r="AQ670" s="76" t="str">
        <f>IF(Tableau1[[#This Row],[Nuit
SA/ DI]]="Oui",0,IF(Tableau1[[#This Row],[Nuit
SA/ DI]]="Non",1,""))</f>
        <v/>
      </c>
      <c r="AR670" s="76" t="str">
        <f>IF(Tableau1[[#This Row],[Nuit
DI/ LU]]="Oui",0,IF(Tableau1[[#This Row],[Nuit
DI/ LU]]="Non",1,""))</f>
        <v/>
      </c>
      <c r="AS670" s="76" t="str">
        <f>IF(Tableau1[[#This Row],[Type de réponse]]='Paramètre (masquer)'!$A$10,Tableau1[[#This Row],[FE]],"")</f>
        <v/>
      </c>
      <c r="AT670" s="76" t="str">
        <f>_xlfn.CONCAT(Tableau1[[#This Row],[LUN]:[DIM]])</f>
        <v/>
      </c>
      <c r="AU670" s="79"/>
      <c r="AV6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0" s="76" t="e">
        <f>Tableau1[[#This Row],[Nbre de nuits sur la période]]*Tableau1[[#This Row],[Nombre de train accédant / nuit *]]</f>
        <v>#VALUE!</v>
      </c>
      <c r="AY670" s="76" t="e">
        <f>Tableau1[[#This Row],[Uo voies - nuit]]*((59*400/1000)+5)</f>
        <v>#VALUE!</v>
      </c>
    </row>
    <row r="671" spans="1:51" ht="15.75">
      <c r="A671" s="51">
        <f t="shared" si="32"/>
        <v>658</v>
      </c>
      <c r="B671" s="85"/>
      <c r="C671" s="52" t="str">
        <f>IFERROR(VLOOKUP(Tableau1[[#This Row],[Site *
Un fichier Excel par DT]],Tableau7[[#All],[Nom de la gare]:[EIC]],5,FALSE),"")</f>
        <v/>
      </c>
      <c r="D671" s="77"/>
      <c r="E671" s="74"/>
      <c r="F671" s="74"/>
      <c r="G671" s="76"/>
      <c r="H671" s="72" t="str">
        <f>IF(Tableau1[[#This Row],[Régime d''utilisation (Quotidien ? Oui ou Non)]]="Oui","Oui","Non")</f>
        <v>Non</v>
      </c>
      <c r="I671" s="72" t="str">
        <f>IF(Tableau1[[#This Row],[Régime d''utilisation (Quotidien ? Oui ou Non)]]="Oui","Oui","Non")</f>
        <v>Non</v>
      </c>
      <c r="J671" s="72" t="str">
        <f>IF(Tableau1[[#This Row],[Régime d''utilisation (Quotidien ? Oui ou Non)]]="Oui","Oui","Non")</f>
        <v>Non</v>
      </c>
      <c r="K671" s="72" t="str">
        <f>IF(Tableau1[[#This Row],[Régime d''utilisation (Quotidien ? Oui ou Non)]]="Oui","Oui","Non")</f>
        <v>Non</v>
      </c>
      <c r="L671" s="72" t="str">
        <f>IF(Tableau1[[#This Row],[Régime d''utilisation (Quotidien ? Oui ou Non)]]="Oui","Oui","Non")</f>
        <v>Non</v>
      </c>
      <c r="M671" s="72" t="str">
        <f>IF(Tableau1[[#This Row],[Régime d''utilisation (Quotidien ? Oui ou Non)]]="Oui","Oui","Non")</f>
        <v>Non</v>
      </c>
      <c r="N671" s="72" t="str">
        <f>IF(Tableau1[[#This Row],[Régime d''utilisation (Quotidien ? Oui ou Non)]]="Oui","Oui","Non")</f>
        <v>Non</v>
      </c>
      <c r="O671" s="72" t="str">
        <f>IF(Tableau1[[#This Row],[Régime d''utilisation (Quotidien ? Oui ou Non)]]="Oui","Oui","Non")</f>
        <v>Non</v>
      </c>
      <c r="P671" s="76"/>
      <c r="Q671" s="76"/>
      <c r="R671" s="76"/>
      <c r="S671" s="52" t="str">
        <f t="shared" si="30"/>
        <v>Compris entre 00h00 et 5h00</v>
      </c>
      <c r="T671" s="76"/>
      <c r="U671" s="53" t="str">
        <f t="shared" si="31"/>
        <v>Voyageur</v>
      </c>
      <c r="V671" s="76"/>
      <c r="W671" s="76"/>
      <c r="X671" s="76"/>
      <c r="Y671" s="76"/>
      <c r="Z671" s="76"/>
      <c r="AA671" s="76"/>
      <c r="AB671" s="53">
        <f>400</f>
        <v>400</v>
      </c>
      <c r="AC671" s="78" t="str">
        <f>IF(Tableau1[[#This Row],[Type de réponse]]='Paramètre (masquer)'!$A$10,Tableau1[[#This Row],[Période de début *]],"")</f>
        <v/>
      </c>
      <c r="AD671" s="78" t="str">
        <f>IF(Tableau1[[#This Row],[Type de réponse]]='Paramètre (masquer)'!$A$10,Tableau1[[#This Row],[Période de fin *]],"")</f>
        <v/>
      </c>
      <c r="AE671" s="78" t="str">
        <f>IF(Tableau1[[#This Row],[Type de réponse]]='Paramètre (masquer)'!$A$10,Tableau1[[#This Row],[Nuit
LU/MA]],"")</f>
        <v/>
      </c>
      <c r="AF671" s="78" t="str">
        <f>IF(Tableau1[[#This Row],[Type de réponse]]='Paramètre (masquer)'!$A$10,Tableau1[[#This Row],[Nuit
MA/ME]],"")</f>
        <v/>
      </c>
      <c r="AG671" s="78" t="str">
        <f>IF(Tableau1[[#This Row],[Type de réponse]]='Paramètre (masquer)'!$A$10,Tableau1[[#This Row],[Nuit
ME/JE]],"")</f>
        <v/>
      </c>
      <c r="AH671" s="78" t="str">
        <f>IF(Tableau1[[#This Row],[Type de réponse]]='Paramètre (masquer)'!$A$10,Tableau1[[#This Row],[Nuit JE/VE]],"")</f>
        <v/>
      </c>
      <c r="AI671" s="78" t="str">
        <f>IF(Tableau1[[#This Row],[Type de réponse]]='Paramètre (masquer)'!$A$10,Tableau1[[#This Row],[Nuit
VE/SA]],"")</f>
        <v/>
      </c>
      <c r="AJ671" s="78" t="str">
        <f>IF(Tableau1[[#This Row],[Type de réponse]]='Paramètre (masquer)'!$A$10,Tableau1[[#This Row],[Nuit
SA/DI]],"")</f>
        <v/>
      </c>
      <c r="AK671" s="78" t="str">
        <f>IF(Tableau1[[#This Row],[Type de réponse]]='Paramètre (masquer)'!$A$10,Tableau1[[#This Row],[Nuit
DI/LU]],"")</f>
        <v/>
      </c>
      <c r="AL671" s="76" t="str">
        <f>IF(Tableau1[[#This Row],[Nuit
LU /MA]]="Oui",0,IF(Tableau1[[#This Row],[Nuit
LU /MA]]="Non",1,""))</f>
        <v/>
      </c>
      <c r="AM671" s="76" t="str">
        <f>IF(Tableau1[[#This Row],[Nuit
MA/ ME]]="Oui",0,IF(Tableau1[[#This Row],[Nuit
MA/ ME]]="Non",1,""))</f>
        <v/>
      </c>
      <c r="AN671" s="76" t="str">
        <f>IF(Tableau1[[#This Row],[Nuit
ME/ JE]]="Oui",0,IF(Tableau1[[#This Row],[Nuit
ME/ JE]]="Non",1,""))</f>
        <v/>
      </c>
      <c r="AO671" s="76" t="str">
        <f>IF(Tableau1[[#This Row],[Nuit JE/ VE]]="Oui",0,IF(Tableau1[[#This Row],[Nuit JE/ VE]]="Non",1,""))</f>
        <v/>
      </c>
      <c r="AP671" s="76" t="str">
        <f>IF(Tableau1[[#This Row],[Nuit
VE/ SA]]="Oui",0,IF(Tableau1[[#This Row],[Nuit
VE/ SA]]="Non",1,""))</f>
        <v/>
      </c>
      <c r="AQ671" s="76" t="str">
        <f>IF(Tableau1[[#This Row],[Nuit
SA/ DI]]="Oui",0,IF(Tableau1[[#This Row],[Nuit
SA/ DI]]="Non",1,""))</f>
        <v/>
      </c>
      <c r="AR671" s="76" t="str">
        <f>IF(Tableau1[[#This Row],[Nuit
DI/ LU]]="Oui",0,IF(Tableau1[[#This Row],[Nuit
DI/ LU]]="Non",1,""))</f>
        <v/>
      </c>
      <c r="AS671" s="76" t="str">
        <f>IF(Tableau1[[#This Row],[Type de réponse]]='Paramètre (masquer)'!$A$10,Tableau1[[#This Row],[FE]],"")</f>
        <v/>
      </c>
      <c r="AT671" s="76" t="str">
        <f>_xlfn.CONCAT(Tableau1[[#This Row],[LUN]:[DIM]])</f>
        <v/>
      </c>
      <c r="AU671" s="79"/>
      <c r="AV6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1" s="76" t="e">
        <f>Tableau1[[#This Row],[Nbre de nuits sur la période]]*Tableau1[[#This Row],[Nombre de train accédant / nuit *]]</f>
        <v>#VALUE!</v>
      </c>
      <c r="AY671" s="76" t="e">
        <f>Tableau1[[#This Row],[Uo voies - nuit]]*((59*400/1000)+5)</f>
        <v>#VALUE!</v>
      </c>
    </row>
    <row r="672" spans="1:51" ht="15.75">
      <c r="A672" s="51">
        <f t="shared" si="32"/>
        <v>659</v>
      </c>
      <c r="B672" s="85"/>
      <c r="C672" s="52" t="str">
        <f>IFERROR(VLOOKUP(Tableau1[[#This Row],[Site *
Un fichier Excel par DT]],Tableau7[[#All],[Nom de la gare]:[EIC]],5,FALSE),"")</f>
        <v/>
      </c>
      <c r="D672" s="77"/>
      <c r="E672" s="74"/>
      <c r="F672" s="74"/>
      <c r="G672" s="76"/>
      <c r="H672" s="72" t="str">
        <f>IF(Tableau1[[#This Row],[Régime d''utilisation (Quotidien ? Oui ou Non)]]="Oui","Oui","Non")</f>
        <v>Non</v>
      </c>
      <c r="I672" s="72" t="str">
        <f>IF(Tableau1[[#This Row],[Régime d''utilisation (Quotidien ? Oui ou Non)]]="Oui","Oui","Non")</f>
        <v>Non</v>
      </c>
      <c r="J672" s="72" t="str">
        <f>IF(Tableau1[[#This Row],[Régime d''utilisation (Quotidien ? Oui ou Non)]]="Oui","Oui","Non")</f>
        <v>Non</v>
      </c>
      <c r="K672" s="72" t="str">
        <f>IF(Tableau1[[#This Row],[Régime d''utilisation (Quotidien ? Oui ou Non)]]="Oui","Oui","Non")</f>
        <v>Non</v>
      </c>
      <c r="L672" s="72" t="str">
        <f>IF(Tableau1[[#This Row],[Régime d''utilisation (Quotidien ? Oui ou Non)]]="Oui","Oui","Non")</f>
        <v>Non</v>
      </c>
      <c r="M672" s="72" t="str">
        <f>IF(Tableau1[[#This Row],[Régime d''utilisation (Quotidien ? Oui ou Non)]]="Oui","Oui","Non")</f>
        <v>Non</v>
      </c>
      <c r="N672" s="72" t="str">
        <f>IF(Tableau1[[#This Row],[Régime d''utilisation (Quotidien ? Oui ou Non)]]="Oui","Oui","Non")</f>
        <v>Non</v>
      </c>
      <c r="O672" s="72" t="str">
        <f>IF(Tableau1[[#This Row],[Régime d''utilisation (Quotidien ? Oui ou Non)]]="Oui","Oui","Non")</f>
        <v>Non</v>
      </c>
      <c r="P672" s="76"/>
      <c r="Q672" s="76"/>
      <c r="R672" s="76"/>
      <c r="S672" s="52" t="str">
        <f t="shared" si="30"/>
        <v>Compris entre 00h00 et 5h00</v>
      </c>
      <c r="T672" s="76"/>
      <c r="U672" s="53" t="str">
        <f t="shared" si="31"/>
        <v>Voyageur</v>
      </c>
      <c r="V672" s="76"/>
      <c r="W672" s="76"/>
      <c r="X672" s="76"/>
      <c r="Y672" s="76"/>
      <c r="Z672" s="76"/>
      <c r="AA672" s="76"/>
      <c r="AB672" s="53">
        <f>400</f>
        <v>400</v>
      </c>
      <c r="AC672" s="78" t="str">
        <f>IF(Tableau1[[#This Row],[Type de réponse]]='Paramètre (masquer)'!$A$10,Tableau1[[#This Row],[Période de début *]],"")</f>
        <v/>
      </c>
      <c r="AD672" s="78" t="str">
        <f>IF(Tableau1[[#This Row],[Type de réponse]]='Paramètre (masquer)'!$A$10,Tableau1[[#This Row],[Période de fin *]],"")</f>
        <v/>
      </c>
      <c r="AE672" s="78" t="str">
        <f>IF(Tableau1[[#This Row],[Type de réponse]]='Paramètre (masquer)'!$A$10,Tableau1[[#This Row],[Nuit
LU/MA]],"")</f>
        <v/>
      </c>
      <c r="AF672" s="78" t="str">
        <f>IF(Tableau1[[#This Row],[Type de réponse]]='Paramètre (masquer)'!$A$10,Tableau1[[#This Row],[Nuit
MA/ME]],"")</f>
        <v/>
      </c>
      <c r="AG672" s="78" t="str">
        <f>IF(Tableau1[[#This Row],[Type de réponse]]='Paramètre (masquer)'!$A$10,Tableau1[[#This Row],[Nuit
ME/JE]],"")</f>
        <v/>
      </c>
      <c r="AH672" s="78" t="str">
        <f>IF(Tableau1[[#This Row],[Type de réponse]]='Paramètre (masquer)'!$A$10,Tableau1[[#This Row],[Nuit JE/VE]],"")</f>
        <v/>
      </c>
      <c r="AI672" s="78" t="str">
        <f>IF(Tableau1[[#This Row],[Type de réponse]]='Paramètre (masquer)'!$A$10,Tableau1[[#This Row],[Nuit
VE/SA]],"")</f>
        <v/>
      </c>
      <c r="AJ672" s="78" t="str">
        <f>IF(Tableau1[[#This Row],[Type de réponse]]='Paramètre (masquer)'!$A$10,Tableau1[[#This Row],[Nuit
SA/DI]],"")</f>
        <v/>
      </c>
      <c r="AK672" s="78" t="str">
        <f>IF(Tableau1[[#This Row],[Type de réponse]]='Paramètre (masquer)'!$A$10,Tableau1[[#This Row],[Nuit
DI/LU]],"")</f>
        <v/>
      </c>
      <c r="AL672" s="76" t="str">
        <f>IF(Tableau1[[#This Row],[Nuit
LU /MA]]="Oui",0,IF(Tableau1[[#This Row],[Nuit
LU /MA]]="Non",1,""))</f>
        <v/>
      </c>
      <c r="AM672" s="76" t="str">
        <f>IF(Tableau1[[#This Row],[Nuit
MA/ ME]]="Oui",0,IF(Tableau1[[#This Row],[Nuit
MA/ ME]]="Non",1,""))</f>
        <v/>
      </c>
      <c r="AN672" s="76" t="str">
        <f>IF(Tableau1[[#This Row],[Nuit
ME/ JE]]="Oui",0,IF(Tableau1[[#This Row],[Nuit
ME/ JE]]="Non",1,""))</f>
        <v/>
      </c>
      <c r="AO672" s="76" t="str">
        <f>IF(Tableau1[[#This Row],[Nuit JE/ VE]]="Oui",0,IF(Tableau1[[#This Row],[Nuit JE/ VE]]="Non",1,""))</f>
        <v/>
      </c>
      <c r="AP672" s="76" t="str">
        <f>IF(Tableau1[[#This Row],[Nuit
VE/ SA]]="Oui",0,IF(Tableau1[[#This Row],[Nuit
VE/ SA]]="Non",1,""))</f>
        <v/>
      </c>
      <c r="AQ672" s="76" t="str">
        <f>IF(Tableau1[[#This Row],[Nuit
SA/ DI]]="Oui",0,IF(Tableau1[[#This Row],[Nuit
SA/ DI]]="Non",1,""))</f>
        <v/>
      </c>
      <c r="AR672" s="76" t="str">
        <f>IF(Tableau1[[#This Row],[Nuit
DI/ LU]]="Oui",0,IF(Tableau1[[#This Row],[Nuit
DI/ LU]]="Non",1,""))</f>
        <v/>
      </c>
      <c r="AS672" s="76" t="str">
        <f>IF(Tableau1[[#This Row],[Type de réponse]]='Paramètre (masquer)'!$A$10,Tableau1[[#This Row],[FE]],"")</f>
        <v/>
      </c>
      <c r="AT672" s="76" t="str">
        <f>_xlfn.CONCAT(Tableau1[[#This Row],[LUN]:[DIM]])</f>
        <v/>
      </c>
      <c r="AU672" s="79"/>
      <c r="AV6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2" s="76" t="e">
        <f>Tableau1[[#This Row],[Nbre de nuits sur la période]]*Tableau1[[#This Row],[Nombre de train accédant / nuit *]]</f>
        <v>#VALUE!</v>
      </c>
      <c r="AY672" s="76" t="e">
        <f>Tableau1[[#This Row],[Uo voies - nuit]]*((59*400/1000)+5)</f>
        <v>#VALUE!</v>
      </c>
    </row>
    <row r="673" spans="1:51" ht="15.75">
      <c r="A673" s="51">
        <f t="shared" si="32"/>
        <v>660</v>
      </c>
      <c r="B673" s="85"/>
      <c r="C673" s="52" t="str">
        <f>IFERROR(VLOOKUP(Tableau1[[#This Row],[Site *
Un fichier Excel par DT]],Tableau7[[#All],[Nom de la gare]:[EIC]],5,FALSE),"")</f>
        <v/>
      </c>
      <c r="D673" s="77"/>
      <c r="E673" s="74"/>
      <c r="F673" s="74"/>
      <c r="G673" s="76"/>
      <c r="H673" s="72" t="str">
        <f>IF(Tableau1[[#This Row],[Régime d''utilisation (Quotidien ? Oui ou Non)]]="Oui","Oui","Non")</f>
        <v>Non</v>
      </c>
      <c r="I673" s="72" t="str">
        <f>IF(Tableau1[[#This Row],[Régime d''utilisation (Quotidien ? Oui ou Non)]]="Oui","Oui","Non")</f>
        <v>Non</v>
      </c>
      <c r="J673" s="72" t="str">
        <f>IF(Tableau1[[#This Row],[Régime d''utilisation (Quotidien ? Oui ou Non)]]="Oui","Oui","Non")</f>
        <v>Non</v>
      </c>
      <c r="K673" s="72" t="str">
        <f>IF(Tableau1[[#This Row],[Régime d''utilisation (Quotidien ? Oui ou Non)]]="Oui","Oui","Non")</f>
        <v>Non</v>
      </c>
      <c r="L673" s="72" t="str">
        <f>IF(Tableau1[[#This Row],[Régime d''utilisation (Quotidien ? Oui ou Non)]]="Oui","Oui","Non")</f>
        <v>Non</v>
      </c>
      <c r="M673" s="72" t="str">
        <f>IF(Tableau1[[#This Row],[Régime d''utilisation (Quotidien ? Oui ou Non)]]="Oui","Oui","Non")</f>
        <v>Non</v>
      </c>
      <c r="N673" s="72" t="str">
        <f>IF(Tableau1[[#This Row],[Régime d''utilisation (Quotidien ? Oui ou Non)]]="Oui","Oui","Non")</f>
        <v>Non</v>
      </c>
      <c r="O673" s="72" t="str">
        <f>IF(Tableau1[[#This Row],[Régime d''utilisation (Quotidien ? Oui ou Non)]]="Oui","Oui","Non")</f>
        <v>Non</v>
      </c>
      <c r="P673" s="76"/>
      <c r="Q673" s="76"/>
      <c r="R673" s="76"/>
      <c r="S673" s="52" t="str">
        <f t="shared" si="30"/>
        <v>Compris entre 00h00 et 5h00</v>
      </c>
      <c r="T673" s="76"/>
      <c r="U673" s="53" t="str">
        <f t="shared" si="31"/>
        <v>Voyageur</v>
      </c>
      <c r="V673" s="76"/>
      <c r="W673" s="76"/>
      <c r="X673" s="76"/>
      <c r="Y673" s="76"/>
      <c r="Z673" s="76"/>
      <c r="AA673" s="76"/>
      <c r="AB673" s="53">
        <f>400</f>
        <v>400</v>
      </c>
      <c r="AC673" s="78" t="str">
        <f>IF(Tableau1[[#This Row],[Type de réponse]]='Paramètre (masquer)'!$A$10,Tableau1[[#This Row],[Période de début *]],"")</f>
        <v/>
      </c>
      <c r="AD673" s="78" t="str">
        <f>IF(Tableau1[[#This Row],[Type de réponse]]='Paramètre (masquer)'!$A$10,Tableau1[[#This Row],[Période de fin *]],"")</f>
        <v/>
      </c>
      <c r="AE673" s="78" t="str">
        <f>IF(Tableau1[[#This Row],[Type de réponse]]='Paramètre (masquer)'!$A$10,Tableau1[[#This Row],[Nuit
LU/MA]],"")</f>
        <v/>
      </c>
      <c r="AF673" s="78" t="str">
        <f>IF(Tableau1[[#This Row],[Type de réponse]]='Paramètre (masquer)'!$A$10,Tableau1[[#This Row],[Nuit
MA/ME]],"")</f>
        <v/>
      </c>
      <c r="AG673" s="78" t="str">
        <f>IF(Tableau1[[#This Row],[Type de réponse]]='Paramètre (masquer)'!$A$10,Tableau1[[#This Row],[Nuit
ME/JE]],"")</f>
        <v/>
      </c>
      <c r="AH673" s="78" t="str">
        <f>IF(Tableau1[[#This Row],[Type de réponse]]='Paramètre (masquer)'!$A$10,Tableau1[[#This Row],[Nuit JE/VE]],"")</f>
        <v/>
      </c>
      <c r="AI673" s="78" t="str">
        <f>IF(Tableau1[[#This Row],[Type de réponse]]='Paramètre (masquer)'!$A$10,Tableau1[[#This Row],[Nuit
VE/SA]],"")</f>
        <v/>
      </c>
      <c r="AJ673" s="78" t="str">
        <f>IF(Tableau1[[#This Row],[Type de réponse]]='Paramètre (masquer)'!$A$10,Tableau1[[#This Row],[Nuit
SA/DI]],"")</f>
        <v/>
      </c>
      <c r="AK673" s="78" t="str">
        <f>IF(Tableau1[[#This Row],[Type de réponse]]='Paramètre (masquer)'!$A$10,Tableau1[[#This Row],[Nuit
DI/LU]],"")</f>
        <v/>
      </c>
      <c r="AL673" s="76" t="str">
        <f>IF(Tableau1[[#This Row],[Nuit
LU /MA]]="Oui",0,IF(Tableau1[[#This Row],[Nuit
LU /MA]]="Non",1,""))</f>
        <v/>
      </c>
      <c r="AM673" s="76" t="str">
        <f>IF(Tableau1[[#This Row],[Nuit
MA/ ME]]="Oui",0,IF(Tableau1[[#This Row],[Nuit
MA/ ME]]="Non",1,""))</f>
        <v/>
      </c>
      <c r="AN673" s="76" t="str">
        <f>IF(Tableau1[[#This Row],[Nuit
ME/ JE]]="Oui",0,IF(Tableau1[[#This Row],[Nuit
ME/ JE]]="Non",1,""))</f>
        <v/>
      </c>
      <c r="AO673" s="76" t="str">
        <f>IF(Tableau1[[#This Row],[Nuit JE/ VE]]="Oui",0,IF(Tableau1[[#This Row],[Nuit JE/ VE]]="Non",1,""))</f>
        <v/>
      </c>
      <c r="AP673" s="76" t="str">
        <f>IF(Tableau1[[#This Row],[Nuit
VE/ SA]]="Oui",0,IF(Tableau1[[#This Row],[Nuit
VE/ SA]]="Non",1,""))</f>
        <v/>
      </c>
      <c r="AQ673" s="76" t="str">
        <f>IF(Tableau1[[#This Row],[Nuit
SA/ DI]]="Oui",0,IF(Tableau1[[#This Row],[Nuit
SA/ DI]]="Non",1,""))</f>
        <v/>
      </c>
      <c r="AR673" s="76" t="str">
        <f>IF(Tableau1[[#This Row],[Nuit
DI/ LU]]="Oui",0,IF(Tableau1[[#This Row],[Nuit
DI/ LU]]="Non",1,""))</f>
        <v/>
      </c>
      <c r="AS673" s="76" t="str">
        <f>IF(Tableau1[[#This Row],[Type de réponse]]='Paramètre (masquer)'!$A$10,Tableau1[[#This Row],[FE]],"")</f>
        <v/>
      </c>
      <c r="AT673" s="76" t="str">
        <f>_xlfn.CONCAT(Tableau1[[#This Row],[LUN]:[DIM]])</f>
        <v/>
      </c>
      <c r="AU673" s="79"/>
      <c r="AV6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3" s="76" t="e">
        <f>Tableau1[[#This Row],[Nbre de nuits sur la période]]*Tableau1[[#This Row],[Nombre de train accédant / nuit *]]</f>
        <v>#VALUE!</v>
      </c>
      <c r="AY673" s="76" t="e">
        <f>Tableau1[[#This Row],[Uo voies - nuit]]*((59*400/1000)+5)</f>
        <v>#VALUE!</v>
      </c>
    </row>
    <row r="674" spans="1:51" ht="15.75">
      <c r="A674" s="51">
        <f t="shared" si="32"/>
        <v>661</v>
      </c>
      <c r="B674" s="85"/>
      <c r="C674" s="52" t="str">
        <f>IFERROR(VLOOKUP(Tableau1[[#This Row],[Site *
Un fichier Excel par DT]],Tableau7[[#All],[Nom de la gare]:[EIC]],5,FALSE),"")</f>
        <v/>
      </c>
      <c r="D674" s="77"/>
      <c r="E674" s="74"/>
      <c r="F674" s="74"/>
      <c r="G674" s="76"/>
      <c r="H674" s="72" t="str">
        <f>IF(Tableau1[[#This Row],[Régime d''utilisation (Quotidien ? Oui ou Non)]]="Oui","Oui","Non")</f>
        <v>Non</v>
      </c>
      <c r="I674" s="72" t="str">
        <f>IF(Tableau1[[#This Row],[Régime d''utilisation (Quotidien ? Oui ou Non)]]="Oui","Oui","Non")</f>
        <v>Non</v>
      </c>
      <c r="J674" s="72" t="str">
        <f>IF(Tableau1[[#This Row],[Régime d''utilisation (Quotidien ? Oui ou Non)]]="Oui","Oui","Non")</f>
        <v>Non</v>
      </c>
      <c r="K674" s="72" t="str">
        <f>IF(Tableau1[[#This Row],[Régime d''utilisation (Quotidien ? Oui ou Non)]]="Oui","Oui","Non")</f>
        <v>Non</v>
      </c>
      <c r="L674" s="72" t="str">
        <f>IF(Tableau1[[#This Row],[Régime d''utilisation (Quotidien ? Oui ou Non)]]="Oui","Oui","Non")</f>
        <v>Non</v>
      </c>
      <c r="M674" s="72" t="str">
        <f>IF(Tableau1[[#This Row],[Régime d''utilisation (Quotidien ? Oui ou Non)]]="Oui","Oui","Non")</f>
        <v>Non</v>
      </c>
      <c r="N674" s="72" t="str">
        <f>IF(Tableau1[[#This Row],[Régime d''utilisation (Quotidien ? Oui ou Non)]]="Oui","Oui","Non")</f>
        <v>Non</v>
      </c>
      <c r="O674" s="72" t="str">
        <f>IF(Tableau1[[#This Row],[Régime d''utilisation (Quotidien ? Oui ou Non)]]="Oui","Oui","Non")</f>
        <v>Non</v>
      </c>
      <c r="P674" s="76"/>
      <c r="Q674" s="76"/>
      <c r="R674" s="76"/>
      <c r="S674" s="52" t="str">
        <f t="shared" si="30"/>
        <v>Compris entre 00h00 et 5h00</v>
      </c>
      <c r="T674" s="76"/>
      <c r="U674" s="53" t="str">
        <f t="shared" si="31"/>
        <v>Voyageur</v>
      </c>
      <c r="V674" s="76"/>
      <c r="W674" s="76"/>
      <c r="X674" s="76"/>
      <c r="Y674" s="76"/>
      <c r="Z674" s="76"/>
      <c r="AA674" s="76"/>
      <c r="AB674" s="53">
        <f>400</f>
        <v>400</v>
      </c>
      <c r="AC674" s="78" t="str">
        <f>IF(Tableau1[[#This Row],[Type de réponse]]='Paramètre (masquer)'!$A$10,Tableau1[[#This Row],[Période de début *]],"")</f>
        <v/>
      </c>
      <c r="AD674" s="78" t="str">
        <f>IF(Tableau1[[#This Row],[Type de réponse]]='Paramètre (masquer)'!$A$10,Tableau1[[#This Row],[Période de fin *]],"")</f>
        <v/>
      </c>
      <c r="AE674" s="78" t="str">
        <f>IF(Tableau1[[#This Row],[Type de réponse]]='Paramètre (masquer)'!$A$10,Tableau1[[#This Row],[Nuit
LU/MA]],"")</f>
        <v/>
      </c>
      <c r="AF674" s="78" t="str">
        <f>IF(Tableau1[[#This Row],[Type de réponse]]='Paramètre (masquer)'!$A$10,Tableau1[[#This Row],[Nuit
MA/ME]],"")</f>
        <v/>
      </c>
      <c r="AG674" s="78" t="str">
        <f>IF(Tableau1[[#This Row],[Type de réponse]]='Paramètre (masquer)'!$A$10,Tableau1[[#This Row],[Nuit
ME/JE]],"")</f>
        <v/>
      </c>
      <c r="AH674" s="78" t="str">
        <f>IF(Tableau1[[#This Row],[Type de réponse]]='Paramètre (masquer)'!$A$10,Tableau1[[#This Row],[Nuit JE/VE]],"")</f>
        <v/>
      </c>
      <c r="AI674" s="78" t="str">
        <f>IF(Tableau1[[#This Row],[Type de réponse]]='Paramètre (masquer)'!$A$10,Tableau1[[#This Row],[Nuit
VE/SA]],"")</f>
        <v/>
      </c>
      <c r="AJ674" s="78" t="str">
        <f>IF(Tableau1[[#This Row],[Type de réponse]]='Paramètre (masquer)'!$A$10,Tableau1[[#This Row],[Nuit
SA/DI]],"")</f>
        <v/>
      </c>
      <c r="AK674" s="78" t="str">
        <f>IF(Tableau1[[#This Row],[Type de réponse]]='Paramètre (masquer)'!$A$10,Tableau1[[#This Row],[Nuit
DI/LU]],"")</f>
        <v/>
      </c>
      <c r="AL674" s="76" t="str">
        <f>IF(Tableau1[[#This Row],[Nuit
LU /MA]]="Oui",0,IF(Tableau1[[#This Row],[Nuit
LU /MA]]="Non",1,""))</f>
        <v/>
      </c>
      <c r="AM674" s="76" t="str">
        <f>IF(Tableau1[[#This Row],[Nuit
MA/ ME]]="Oui",0,IF(Tableau1[[#This Row],[Nuit
MA/ ME]]="Non",1,""))</f>
        <v/>
      </c>
      <c r="AN674" s="76" t="str">
        <f>IF(Tableau1[[#This Row],[Nuit
ME/ JE]]="Oui",0,IF(Tableau1[[#This Row],[Nuit
ME/ JE]]="Non",1,""))</f>
        <v/>
      </c>
      <c r="AO674" s="76" t="str">
        <f>IF(Tableau1[[#This Row],[Nuit JE/ VE]]="Oui",0,IF(Tableau1[[#This Row],[Nuit JE/ VE]]="Non",1,""))</f>
        <v/>
      </c>
      <c r="AP674" s="76" t="str">
        <f>IF(Tableau1[[#This Row],[Nuit
VE/ SA]]="Oui",0,IF(Tableau1[[#This Row],[Nuit
VE/ SA]]="Non",1,""))</f>
        <v/>
      </c>
      <c r="AQ674" s="76" t="str">
        <f>IF(Tableau1[[#This Row],[Nuit
SA/ DI]]="Oui",0,IF(Tableau1[[#This Row],[Nuit
SA/ DI]]="Non",1,""))</f>
        <v/>
      </c>
      <c r="AR674" s="76" t="str">
        <f>IF(Tableau1[[#This Row],[Nuit
DI/ LU]]="Oui",0,IF(Tableau1[[#This Row],[Nuit
DI/ LU]]="Non",1,""))</f>
        <v/>
      </c>
      <c r="AS674" s="76" t="str">
        <f>IF(Tableau1[[#This Row],[Type de réponse]]='Paramètre (masquer)'!$A$10,Tableau1[[#This Row],[FE]],"")</f>
        <v/>
      </c>
      <c r="AT674" s="76" t="str">
        <f>_xlfn.CONCAT(Tableau1[[#This Row],[LUN]:[DIM]])</f>
        <v/>
      </c>
      <c r="AU674" s="79"/>
      <c r="AV6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4" s="76" t="e">
        <f>Tableau1[[#This Row],[Nbre de nuits sur la période]]*Tableau1[[#This Row],[Nombre de train accédant / nuit *]]</f>
        <v>#VALUE!</v>
      </c>
      <c r="AY674" s="76" t="e">
        <f>Tableau1[[#This Row],[Uo voies - nuit]]*((59*400/1000)+5)</f>
        <v>#VALUE!</v>
      </c>
    </row>
    <row r="675" spans="1:51" ht="15.75">
      <c r="A675" s="51">
        <f t="shared" si="32"/>
        <v>662</v>
      </c>
      <c r="B675" s="85"/>
      <c r="C675" s="52" t="str">
        <f>IFERROR(VLOOKUP(Tableau1[[#This Row],[Site *
Un fichier Excel par DT]],Tableau7[[#All],[Nom de la gare]:[EIC]],5,FALSE),"")</f>
        <v/>
      </c>
      <c r="D675" s="77"/>
      <c r="E675" s="74"/>
      <c r="F675" s="74"/>
      <c r="G675" s="76"/>
      <c r="H675" s="72" t="str">
        <f>IF(Tableau1[[#This Row],[Régime d''utilisation (Quotidien ? Oui ou Non)]]="Oui","Oui","Non")</f>
        <v>Non</v>
      </c>
      <c r="I675" s="72" t="str">
        <f>IF(Tableau1[[#This Row],[Régime d''utilisation (Quotidien ? Oui ou Non)]]="Oui","Oui","Non")</f>
        <v>Non</v>
      </c>
      <c r="J675" s="72" t="str">
        <f>IF(Tableau1[[#This Row],[Régime d''utilisation (Quotidien ? Oui ou Non)]]="Oui","Oui","Non")</f>
        <v>Non</v>
      </c>
      <c r="K675" s="72" t="str">
        <f>IF(Tableau1[[#This Row],[Régime d''utilisation (Quotidien ? Oui ou Non)]]="Oui","Oui","Non")</f>
        <v>Non</v>
      </c>
      <c r="L675" s="72" t="str">
        <f>IF(Tableau1[[#This Row],[Régime d''utilisation (Quotidien ? Oui ou Non)]]="Oui","Oui","Non")</f>
        <v>Non</v>
      </c>
      <c r="M675" s="72" t="str">
        <f>IF(Tableau1[[#This Row],[Régime d''utilisation (Quotidien ? Oui ou Non)]]="Oui","Oui","Non")</f>
        <v>Non</v>
      </c>
      <c r="N675" s="72" t="str">
        <f>IF(Tableau1[[#This Row],[Régime d''utilisation (Quotidien ? Oui ou Non)]]="Oui","Oui","Non")</f>
        <v>Non</v>
      </c>
      <c r="O675" s="72" t="str">
        <f>IF(Tableau1[[#This Row],[Régime d''utilisation (Quotidien ? Oui ou Non)]]="Oui","Oui","Non")</f>
        <v>Non</v>
      </c>
      <c r="P675" s="76"/>
      <c r="Q675" s="76"/>
      <c r="R675" s="76"/>
      <c r="S675" s="52" t="str">
        <f t="shared" si="30"/>
        <v>Compris entre 00h00 et 5h00</v>
      </c>
      <c r="T675" s="76"/>
      <c r="U675" s="53" t="str">
        <f t="shared" si="31"/>
        <v>Voyageur</v>
      </c>
      <c r="V675" s="76"/>
      <c r="W675" s="76"/>
      <c r="X675" s="76"/>
      <c r="Y675" s="76"/>
      <c r="Z675" s="76"/>
      <c r="AA675" s="76"/>
      <c r="AB675" s="53">
        <f>400</f>
        <v>400</v>
      </c>
      <c r="AC675" s="78" t="str">
        <f>IF(Tableau1[[#This Row],[Type de réponse]]='Paramètre (masquer)'!$A$10,Tableau1[[#This Row],[Période de début *]],"")</f>
        <v/>
      </c>
      <c r="AD675" s="78" t="str">
        <f>IF(Tableau1[[#This Row],[Type de réponse]]='Paramètre (masquer)'!$A$10,Tableau1[[#This Row],[Période de fin *]],"")</f>
        <v/>
      </c>
      <c r="AE675" s="78" t="str">
        <f>IF(Tableau1[[#This Row],[Type de réponse]]='Paramètre (masquer)'!$A$10,Tableau1[[#This Row],[Nuit
LU/MA]],"")</f>
        <v/>
      </c>
      <c r="AF675" s="78" t="str">
        <f>IF(Tableau1[[#This Row],[Type de réponse]]='Paramètre (masquer)'!$A$10,Tableau1[[#This Row],[Nuit
MA/ME]],"")</f>
        <v/>
      </c>
      <c r="AG675" s="78" t="str">
        <f>IF(Tableau1[[#This Row],[Type de réponse]]='Paramètre (masquer)'!$A$10,Tableau1[[#This Row],[Nuit
ME/JE]],"")</f>
        <v/>
      </c>
      <c r="AH675" s="78" t="str">
        <f>IF(Tableau1[[#This Row],[Type de réponse]]='Paramètre (masquer)'!$A$10,Tableau1[[#This Row],[Nuit JE/VE]],"")</f>
        <v/>
      </c>
      <c r="AI675" s="78" t="str">
        <f>IF(Tableau1[[#This Row],[Type de réponse]]='Paramètre (masquer)'!$A$10,Tableau1[[#This Row],[Nuit
VE/SA]],"")</f>
        <v/>
      </c>
      <c r="AJ675" s="78" t="str">
        <f>IF(Tableau1[[#This Row],[Type de réponse]]='Paramètre (masquer)'!$A$10,Tableau1[[#This Row],[Nuit
SA/DI]],"")</f>
        <v/>
      </c>
      <c r="AK675" s="78" t="str">
        <f>IF(Tableau1[[#This Row],[Type de réponse]]='Paramètre (masquer)'!$A$10,Tableau1[[#This Row],[Nuit
DI/LU]],"")</f>
        <v/>
      </c>
      <c r="AL675" s="76" t="str">
        <f>IF(Tableau1[[#This Row],[Nuit
LU /MA]]="Oui",0,IF(Tableau1[[#This Row],[Nuit
LU /MA]]="Non",1,""))</f>
        <v/>
      </c>
      <c r="AM675" s="76" t="str">
        <f>IF(Tableau1[[#This Row],[Nuit
MA/ ME]]="Oui",0,IF(Tableau1[[#This Row],[Nuit
MA/ ME]]="Non",1,""))</f>
        <v/>
      </c>
      <c r="AN675" s="76" t="str">
        <f>IF(Tableau1[[#This Row],[Nuit
ME/ JE]]="Oui",0,IF(Tableau1[[#This Row],[Nuit
ME/ JE]]="Non",1,""))</f>
        <v/>
      </c>
      <c r="AO675" s="76" t="str">
        <f>IF(Tableau1[[#This Row],[Nuit JE/ VE]]="Oui",0,IF(Tableau1[[#This Row],[Nuit JE/ VE]]="Non",1,""))</f>
        <v/>
      </c>
      <c r="AP675" s="76" t="str">
        <f>IF(Tableau1[[#This Row],[Nuit
VE/ SA]]="Oui",0,IF(Tableau1[[#This Row],[Nuit
VE/ SA]]="Non",1,""))</f>
        <v/>
      </c>
      <c r="AQ675" s="76" t="str">
        <f>IF(Tableau1[[#This Row],[Nuit
SA/ DI]]="Oui",0,IF(Tableau1[[#This Row],[Nuit
SA/ DI]]="Non",1,""))</f>
        <v/>
      </c>
      <c r="AR675" s="76" t="str">
        <f>IF(Tableau1[[#This Row],[Nuit
DI/ LU]]="Oui",0,IF(Tableau1[[#This Row],[Nuit
DI/ LU]]="Non",1,""))</f>
        <v/>
      </c>
      <c r="AS675" s="76" t="str">
        <f>IF(Tableau1[[#This Row],[Type de réponse]]='Paramètre (masquer)'!$A$10,Tableau1[[#This Row],[FE]],"")</f>
        <v/>
      </c>
      <c r="AT675" s="76" t="str">
        <f>_xlfn.CONCAT(Tableau1[[#This Row],[LUN]:[DIM]])</f>
        <v/>
      </c>
      <c r="AU675" s="79"/>
      <c r="AV6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5" s="76" t="e">
        <f>Tableau1[[#This Row],[Nbre de nuits sur la période]]*Tableau1[[#This Row],[Nombre de train accédant / nuit *]]</f>
        <v>#VALUE!</v>
      </c>
      <c r="AY675" s="76" t="e">
        <f>Tableau1[[#This Row],[Uo voies - nuit]]*((59*400/1000)+5)</f>
        <v>#VALUE!</v>
      </c>
    </row>
    <row r="676" spans="1:51" ht="15.75">
      <c r="A676" s="51">
        <f t="shared" si="32"/>
        <v>663</v>
      </c>
      <c r="B676" s="85"/>
      <c r="C676" s="52" t="str">
        <f>IFERROR(VLOOKUP(Tableau1[[#This Row],[Site *
Un fichier Excel par DT]],Tableau7[[#All],[Nom de la gare]:[EIC]],5,FALSE),"")</f>
        <v/>
      </c>
      <c r="D676" s="77"/>
      <c r="E676" s="74"/>
      <c r="F676" s="74"/>
      <c r="G676" s="76"/>
      <c r="H676" s="72" t="str">
        <f>IF(Tableau1[[#This Row],[Régime d''utilisation (Quotidien ? Oui ou Non)]]="Oui","Oui","Non")</f>
        <v>Non</v>
      </c>
      <c r="I676" s="72" t="str">
        <f>IF(Tableau1[[#This Row],[Régime d''utilisation (Quotidien ? Oui ou Non)]]="Oui","Oui","Non")</f>
        <v>Non</v>
      </c>
      <c r="J676" s="72" t="str">
        <f>IF(Tableau1[[#This Row],[Régime d''utilisation (Quotidien ? Oui ou Non)]]="Oui","Oui","Non")</f>
        <v>Non</v>
      </c>
      <c r="K676" s="72" t="str">
        <f>IF(Tableau1[[#This Row],[Régime d''utilisation (Quotidien ? Oui ou Non)]]="Oui","Oui","Non")</f>
        <v>Non</v>
      </c>
      <c r="L676" s="72" t="str">
        <f>IF(Tableau1[[#This Row],[Régime d''utilisation (Quotidien ? Oui ou Non)]]="Oui","Oui","Non")</f>
        <v>Non</v>
      </c>
      <c r="M676" s="72" t="str">
        <f>IF(Tableau1[[#This Row],[Régime d''utilisation (Quotidien ? Oui ou Non)]]="Oui","Oui","Non")</f>
        <v>Non</v>
      </c>
      <c r="N676" s="72" t="str">
        <f>IF(Tableau1[[#This Row],[Régime d''utilisation (Quotidien ? Oui ou Non)]]="Oui","Oui","Non")</f>
        <v>Non</v>
      </c>
      <c r="O676" s="72" t="str">
        <f>IF(Tableau1[[#This Row],[Régime d''utilisation (Quotidien ? Oui ou Non)]]="Oui","Oui","Non")</f>
        <v>Non</v>
      </c>
      <c r="P676" s="76"/>
      <c r="Q676" s="76"/>
      <c r="R676" s="76"/>
      <c r="S676" s="52" t="str">
        <f t="shared" si="30"/>
        <v>Compris entre 00h00 et 5h00</v>
      </c>
      <c r="T676" s="76"/>
      <c r="U676" s="53" t="str">
        <f t="shared" si="31"/>
        <v>Voyageur</v>
      </c>
      <c r="V676" s="76"/>
      <c r="W676" s="76"/>
      <c r="X676" s="76"/>
      <c r="Y676" s="76"/>
      <c r="Z676" s="76"/>
      <c r="AA676" s="76"/>
      <c r="AB676" s="53">
        <f>400</f>
        <v>400</v>
      </c>
      <c r="AC676" s="78" t="str">
        <f>IF(Tableau1[[#This Row],[Type de réponse]]='Paramètre (masquer)'!$A$10,Tableau1[[#This Row],[Période de début *]],"")</f>
        <v/>
      </c>
      <c r="AD676" s="78" t="str">
        <f>IF(Tableau1[[#This Row],[Type de réponse]]='Paramètre (masquer)'!$A$10,Tableau1[[#This Row],[Période de fin *]],"")</f>
        <v/>
      </c>
      <c r="AE676" s="78" t="str">
        <f>IF(Tableau1[[#This Row],[Type de réponse]]='Paramètre (masquer)'!$A$10,Tableau1[[#This Row],[Nuit
LU/MA]],"")</f>
        <v/>
      </c>
      <c r="AF676" s="78" t="str">
        <f>IF(Tableau1[[#This Row],[Type de réponse]]='Paramètre (masquer)'!$A$10,Tableau1[[#This Row],[Nuit
MA/ME]],"")</f>
        <v/>
      </c>
      <c r="AG676" s="78" t="str">
        <f>IF(Tableau1[[#This Row],[Type de réponse]]='Paramètre (masquer)'!$A$10,Tableau1[[#This Row],[Nuit
ME/JE]],"")</f>
        <v/>
      </c>
      <c r="AH676" s="78" t="str">
        <f>IF(Tableau1[[#This Row],[Type de réponse]]='Paramètre (masquer)'!$A$10,Tableau1[[#This Row],[Nuit JE/VE]],"")</f>
        <v/>
      </c>
      <c r="AI676" s="78" t="str">
        <f>IF(Tableau1[[#This Row],[Type de réponse]]='Paramètre (masquer)'!$A$10,Tableau1[[#This Row],[Nuit
VE/SA]],"")</f>
        <v/>
      </c>
      <c r="AJ676" s="78" t="str">
        <f>IF(Tableau1[[#This Row],[Type de réponse]]='Paramètre (masquer)'!$A$10,Tableau1[[#This Row],[Nuit
SA/DI]],"")</f>
        <v/>
      </c>
      <c r="AK676" s="78" t="str">
        <f>IF(Tableau1[[#This Row],[Type de réponse]]='Paramètre (masquer)'!$A$10,Tableau1[[#This Row],[Nuit
DI/LU]],"")</f>
        <v/>
      </c>
      <c r="AL676" s="76" t="str">
        <f>IF(Tableau1[[#This Row],[Nuit
LU /MA]]="Oui",0,IF(Tableau1[[#This Row],[Nuit
LU /MA]]="Non",1,""))</f>
        <v/>
      </c>
      <c r="AM676" s="76" t="str">
        <f>IF(Tableau1[[#This Row],[Nuit
MA/ ME]]="Oui",0,IF(Tableau1[[#This Row],[Nuit
MA/ ME]]="Non",1,""))</f>
        <v/>
      </c>
      <c r="AN676" s="76" t="str">
        <f>IF(Tableau1[[#This Row],[Nuit
ME/ JE]]="Oui",0,IF(Tableau1[[#This Row],[Nuit
ME/ JE]]="Non",1,""))</f>
        <v/>
      </c>
      <c r="AO676" s="76" t="str">
        <f>IF(Tableau1[[#This Row],[Nuit JE/ VE]]="Oui",0,IF(Tableau1[[#This Row],[Nuit JE/ VE]]="Non",1,""))</f>
        <v/>
      </c>
      <c r="AP676" s="76" t="str">
        <f>IF(Tableau1[[#This Row],[Nuit
VE/ SA]]="Oui",0,IF(Tableau1[[#This Row],[Nuit
VE/ SA]]="Non",1,""))</f>
        <v/>
      </c>
      <c r="AQ676" s="76" t="str">
        <f>IF(Tableau1[[#This Row],[Nuit
SA/ DI]]="Oui",0,IF(Tableau1[[#This Row],[Nuit
SA/ DI]]="Non",1,""))</f>
        <v/>
      </c>
      <c r="AR676" s="76" t="str">
        <f>IF(Tableau1[[#This Row],[Nuit
DI/ LU]]="Oui",0,IF(Tableau1[[#This Row],[Nuit
DI/ LU]]="Non",1,""))</f>
        <v/>
      </c>
      <c r="AS676" s="76" t="str">
        <f>IF(Tableau1[[#This Row],[Type de réponse]]='Paramètre (masquer)'!$A$10,Tableau1[[#This Row],[FE]],"")</f>
        <v/>
      </c>
      <c r="AT676" s="76" t="str">
        <f>_xlfn.CONCAT(Tableau1[[#This Row],[LUN]:[DIM]])</f>
        <v/>
      </c>
      <c r="AU676" s="79"/>
      <c r="AV6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6" s="76" t="e">
        <f>Tableau1[[#This Row],[Nbre de nuits sur la période]]*Tableau1[[#This Row],[Nombre de train accédant / nuit *]]</f>
        <v>#VALUE!</v>
      </c>
      <c r="AY676" s="76" t="e">
        <f>Tableau1[[#This Row],[Uo voies - nuit]]*((59*400/1000)+5)</f>
        <v>#VALUE!</v>
      </c>
    </row>
    <row r="677" spans="1:51" ht="15.75">
      <c r="A677" s="51">
        <f t="shared" si="32"/>
        <v>664</v>
      </c>
      <c r="B677" s="85"/>
      <c r="C677" s="52" t="str">
        <f>IFERROR(VLOOKUP(Tableau1[[#This Row],[Site *
Un fichier Excel par DT]],Tableau7[[#All],[Nom de la gare]:[EIC]],5,FALSE),"")</f>
        <v/>
      </c>
      <c r="D677" s="77"/>
      <c r="E677" s="74"/>
      <c r="F677" s="74"/>
      <c r="G677" s="76"/>
      <c r="H677" s="72" t="str">
        <f>IF(Tableau1[[#This Row],[Régime d''utilisation (Quotidien ? Oui ou Non)]]="Oui","Oui","Non")</f>
        <v>Non</v>
      </c>
      <c r="I677" s="72" t="str">
        <f>IF(Tableau1[[#This Row],[Régime d''utilisation (Quotidien ? Oui ou Non)]]="Oui","Oui","Non")</f>
        <v>Non</v>
      </c>
      <c r="J677" s="72" t="str">
        <f>IF(Tableau1[[#This Row],[Régime d''utilisation (Quotidien ? Oui ou Non)]]="Oui","Oui","Non")</f>
        <v>Non</v>
      </c>
      <c r="K677" s="72" t="str">
        <f>IF(Tableau1[[#This Row],[Régime d''utilisation (Quotidien ? Oui ou Non)]]="Oui","Oui","Non")</f>
        <v>Non</v>
      </c>
      <c r="L677" s="72" t="str">
        <f>IF(Tableau1[[#This Row],[Régime d''utilisation (Quotidien ? Oui ou Non)]]="Oui","Oui","Non")</f>
        <v>Non</v>
      </c>
      <c r="M677" s="72" t="str">
        <f>IF(Tableau1[[#This Row],[Régime d''utilisation (Quotidien ? Oui ou Non)]]="Oui","Oui","Non")</f>
        <v>Non</v>
      </c>
      <c r="N677" s="72" t="str">
        <f>IF(Tableau1[[#This Row],[Régime d''utilisation (Quotidien ? Oui ou Non)]]="Oui","Oui","Non")</f>
        <v>Non</v>
      </c>
      <c r="O677" s="72" t="str">
        <f>IF(Tableau1[[#This Row],[Régime d''utilisation (Quotidien ? Oui ou Non)]]="Oui","Oui","Non")</f>
        <v>Non</v>
      </c>
      <c r="P677" s="76"/>
      <c r="Q677" s="76"/>
      <c r="R677" s="76"/>
      <c r="S677" s="52" t="str">
        <f t="shared" si="30"/>
        <v>Compris entre 00h00 et 5h00</v>
      </c>
      <c r="T677" s="76"/>
      <c r="U677" s="53" t="str">
        <f t="shared" si="31"/>
        <v>Voyageur</v>
      </c>
      <c r="V677" s="76"/>
      <c r="W677" s="76"/>
      <c r="X677" s="76"/>
      <c r="Y677" s="76"/>
      <c r="Z677" s="76"/>
      <c r="AA677" s="76"/>
      <c r="AB677" s="53">
        <f>400</f>
        <v>400</v>
      </c>
      <c r="AC677" s="78" t="str">
        <f>IF(Tableau1[[#This Row],[Type de réponse]]='Paramètre (masquer)'!$A$10,Tableau1[[#This Row],[Période de début *]],"")</f>
        <v/>
      </c>
      <c r="AD677" s="78" t="str">
        <f>IF(Tableau1[[#This Row],[Type de réponse]]='Paramètre (masquer)'!$A$10,Tableau1[[#This Row],[Période de fin *]],"")</f>
        <v/>
      </c>
      <c r="AE677" s="78" t="str">
        <f>IF(Tableau1[[#This Row],[Type de réponse]]='Paramètre (masquer)'!$A$10,Tableau1[[#This Row],[Nuit
LU/MA]],"")</f>
        <v/>
      </c>
      <c r="AF677" s="78" t="str">
        <f>IF(Tableau1[[#This Row],[Type de réponse]]='Paramètre (masquer)'!$A$10,Tableau1[[#This Row],[Nuit
MA/ME]],"")</f>
        <v/>
      </c>
      <c r="AG677" s="78" t="str">
        <f>IF(Tableau1[[#This Row],[Type de réponse]]='Paramètre (masquer)'!$A$10,Tableau1[[#This Row],[Nuit
ME/JE]],"")</f>
        <v/>
      </c>
      <c r="AH677" s="78" t="str">
        <f>IF(Tableau1[[#This Row],[Type de réponse]]='Paramètre (masquer)'!$A$10,Tableau1[[#This Row],[Nuit JE/VE]],"")</f>
        <v/>
      </c>
      <c r="AI677" s="78" t="str">
        <f>IF(Tableau1[[#This Row],[Type de réponse]]='Paramètre (masquer)'!$A$10,Tableau1[[#This Row],[Nuit
VE/SA]],"")</f>
        <v/>
      </c>
      <c r="AJ677" s="78" t="str">
        <f>IF(Tableau1[[#This Row],[Type de réponse]]='Paramètre (masquer)'!$A$10,Tableau1[[#This Row],[Nuit
SA/DI]],"")</f>
        <v/>
      </c>
      <c r="AK677" s="78" t="str">
        <f>IF(Tableau1[[#This Row],[Type de réponse]]='Paramètre (masquer)'!$A$10,Tableau1[[#This Row],[Nuit
DI/LU]],"")</f>
        <v/>
      </c>
      <c r="AL677" s="76" t="str">
        <f>IF(Tableau1[[#This Row],[Nuit
LU /MA]]="Oui",0,IF(Tableau1[[#This Row],[Nuit
LU /MA]]="Non",1,""))</f>
        <v/>
      </c>
      <c r="AM677" s="76" t="str">
        <f>IF(Tableau1[[#This Row],[Nuit
MA/ ME]]="Oui",0,IF(Tableau1[[#This Row],[Nuit
MA/ ME]]="Non",1,""))</f>
        <v/>
      </c>
      <c r="AN677" s="76" t="str">
        <f>IF(Tableau1[[#This Row],[Nuit
ME/ JE]]="Oui",0,IF(Tableau1[[#This Row],[Nuit
ME/ JE]]="Non",1,""))</f>
        <v/>
      </c>
      <c r="AO677" s="76" t="str">
        <f>IF(Tableau1[[#This Row],[Nuit JE/ VE]]="Oui",0,IF(Tableau1[[#This Row],[Nuit JE/ VE]]="Non",1,""))</f>
        <v/>
      </c>
      <c r="AP677" s="76" t="str">
        <f>IF(Tableau1[[#This Row],[Nuit
VE/ SA]]="Oui",0,IF(Tableau1[[#This Row],[Nuit
VE/ SA]]="Non",1,""))</f>
        <v/>
      </c>
      <c r="AQ677" s="76" t="str">
        <f>IF(Tableau1[[#This Row],[Nuit
SA/ DI]]="Oui",0,IF(Tableau1[[#This Row],[Nuit
SA/ DI]]="Non",1,""))</f>
        <v/>
      </c>
      <c r="AR677" s="76" t="str">
        <f>IF(Tableau1[[#This Row],[Nuit
DI/ LU]]="Oui",0,IF(Tableau1[[#This Row],[Nuit
DI/ LU]]="Non",1,""))</f>
        <v/>
      </c>
      <c r="AS677" s="76" t="str">
        <f>IF(Tableau1[[#This Row],[Type de réponse]]='Paramètre (masquer)'!$A$10,Tableau1[[#This Row],[FE]],"")</f>
        <v/>
      </c>
      <c r="AT677" s="76" t="str">
        <f>_xlfn.CONCAT(Tableau1[[#This Row],[LUN]:[DIM]])</f>
        <v/>
      </c>
      <c r="AU677" s="79"/>
      <c r="AV6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7" s="76" t="e">
        <f>Tableau1[[#This Row],[Nbre de nuits sur la période]]*Tableau1[[#This Row],[Nombre de train accédant / nuit *]]</f>
        <v>#VALUE!</v>
      </c>
      <c r="AY677" s="76" t="e">
        <f>Tableau1[[#This Row],[Uo voies - nuit]]*((59*400/1000)+5)</f>
        <v>#VALUE!</v>
      </c>
    </row>
    <row r="678" spans="1:51" ht="15.75">
      <c r="A678" s="51">
        <f t="shared" si="32"/>
        <v>665</v>
      </c>
      <c r="B678" s="85"/>
      <c r="C678" s="52" t="str">
        <f>IFERROR(VLOOKUP(Tableau1[[#This Row],[Site *
Un fichier Excel par DT]],Tableau7[[#All],[Nom de la gare]:[EIC]],5,FALSE),"")</f>
        <v/>
      </c>
      <c r="D678" s="77"/>
      <c r="E678" s="74"/>
      <c r="F678" s="74"/>
      <c r="G678" s="76"/>
      <c r="H678" s="72" t="str">
        <f>IF(Tableau1[[#This Row],[Régime d''utilisation (Quotidien ? Oui ou Non)]]="Oui","Oui","Non")</f>
        <v>Non</v>
      </c>
      <c r="I678" s="72" t="str">
        <f>IF(Tableau1[[#This Row],[Régime d''utilisation (Quotidien ? Oui ou Non)]]="Oui","Oui","Non")</f>
        <v>Non</v>
      </c>
      <c r="J678" s="72" t="str">
        <f>IF(Tableau1[[#This Row],[Régime d''utilisation (Quotidien ? Oui ou Non)]]="Oui","Oui","Non")</f>
        <v>Non</v>
      </c>
      <c r="K678" s="72" t="str">
        <f>IF(Tableau1[[#This Row],[Régime d''utilisation (Quotidien ? Oui ou Non)]]="Oui","Oui","Non")</f>
        <v>Non</v>
      </c>
      <c r="L678" s="72" t="str">
        <f>IF(Tableau1[[#This Row],[Régime d''utilisation (Quotidien ? Oui ou Non)]]="Oui","Oui","Non")</f>
        <v>Non</v>
      </c>
      <c r="M678" s="72" t="str">
        <f>IF(Tableau1[[#This Row],[Régime d''utilisation (Quotidien ? Oui ou Non)]]="Oui","Oui","Non")</f>
        <v>Non</v>
      </c>
      <c r="N678" s="72" t="str">
        <f>IF(Tableau1[[#This Row],[Régime d''utilisation (Quotidien ? Oui ou Non)]]="Oui","Oui","Non")</f>
        <v>Non</v>
      </c>
      <c r="O678" s="72" t="str">
        <f>IF(Tableau1[[#This Row],[Régime d''utilisation (Quotidien ? Oui ou Non)]]="Oui","Oui","Non")</f>
        <v>Non</v>
      </c>
      <c r="P678" s="76"/>
      <c r="Q678" s="76"/>
      <c r="R678" s="76"/>
      <c r="S678" s="52" t="str">
        <f t="shared" si="30"/>
        <v>Compris entre 00h00 et 5h00</v>
      </c>
      <c r="T678" s="76"/>
      <c r="U678" s="53" t="str">
        <f t="shared" si="31"/>
        <v>Voyageur</v>
      </c>
      <c r="V678" s="76"/>
      <c r="W678" s="76"/>
      <c r="X678" s="76"/>
      <c r="Y678" s="76"/>
      <c r="Z678" s="76"/>
      <c r="AA678" s="76"/>
      <c r="AB678" s="53">
        <f>400</f>
        <v>400</v>
      </c>
      <c r="AC678" s="78" t="str">
        <f>IF(Tableau1[[#This Row],[Type de réponse]]='Paramètre (masquer)'!$A$10,Tableau1[[#This Row],[Période de début *]],"")</f>
        <v/>
      </c>
      <c r="AD678" s="78" t="str">
        <f>IF(Tableau1[[#This Row],[Type de réponse]]='Paramètre (masquer)'!$A$10,Tableau1[[#This Row],[Période de fin *]],"")</f>
        <v/>
      </c>
      <c r="AE678" s="78" t="str">
        <f>IF(Tableau1[[#This Row],[Type de réponse]]='Paramètre (masquer)'!$A$10,Tableau1[[#This Row],[Nuit
LU/MA]],"")</f>
        <v/>
      </c>
      <c r="AF678" s="78" t="str">
        <f>IF(Tableau1[[#This Row],[Type de réponse]]='Paramètre (masquer)'!$A$10,Tableau1[[#This Row],[Nuit
MA/ME]],"")</f>
        <v/>
      </c>
      <c r="AG678" s="78" t="str">
        <f>IF(Tableau1[[#This Row],[Type de réponse]]='Paramètre (masquer)'!$A$10,Tableau1[[#This Row],[Nuit
ME/JE]],"")</f>
        <v/>
      </c>
      <c r="AH678" s="78" t="str">
        <f>IF(Tableau1[[#This Row],[Type de réponse]]='Paramètre (masquer)'!$A$10,Tableau1[[#This Row],[Nuit JE/VE]],"")</f>
        <v/>
      </c>
      <c r="AI678" s="78" t="str">
        <f>IF(Tableau1[[#This Row],[Type de réponse]]='Paramètre (masquer)'!$A$10,Tableau1[[#This Row],[Nuit
VE/SA]],"")</f>
        <v/>
      </c>
      <c r="AJ678" s="78" t="str">
        <f>IF(Tableau1[[#This Row],[Type de réponse]]='Paramètre (masquer)'!$A$10,Tableau1[[#This Row],[Nuit
SA/DI]],"")</f>
        <v/>
      </c>
      <c r="AK678" s="78" t="str">
        <f>IF(Tableau1[[#This Row],[Type de réponse]]='Paramètre (masquer)'!$A$10,Tableau1[[#This Row],[Nuit
DI/LU]],"")</f>
        <v/>
      </c>
      <c r="AL678" s="76" t="str">
        <f>IF(Tableau1[[#This Row],[Nuit
LU /MA]]="Oui",0,IF(Tableau1[[#This Row],[Nuit
LU /MA]]="Non",1,""))</f>
        <v/>
      </c>
      <c r="AM678" s="76" t="str">
        <f>IF(Tableau1[[#This Row],[Nuit
MA/ ME]]="Oui",0,IF(Tableau1[[#This Row],[Nuit
MA/ ME]]="Non",1,""))</f>
        <v/>
      </c>
      <c r="AN678" s="76" t="str">
        <f>IF(Tableau1[[#This Row],[Nuit
ME/ JE]]="Oui",0,IF(Tableau1[[#This Row],[Nuit
ME/ JE]]="Non",1,""))</f>
        <v/>
      </c>
      <c r="AO678" s="76" t="str">
        <f>IF(Tableau1[[#This Row],[Nuit JE/ VE]]="Oui",0,IF(Tableau1[[#This Row],[Nuit JE/ VE]]="Non",1,""))</f>
        <v/>
      </c>
      <c r="AP678" s="76" t="str">
        <f>IF(Tableau1[[#This Row],[Nuit
VE/ SA]]="Oui",0,IF(Tableau1[[#This Row],[Nuit
VE/ SA]]="Non",1,""))</f>
        <v/>
      </c>
      <c r="AQ678" s="76" t="str">
        <f>IF(Tableau1[[#This Row],[Nuit
SA/ DI]]="Oui",0,IF(Tableau1[[#This Row],[Nuit
SA/ DI]]="Non",1,""))</f>
        <v/>
      </c>
      <c r="AR678" s="76" t="str">
        <f>IF(Tableau1[[#This Row],[Nuit
DI/ LU]]="Oui",0,IF(Tableau1[[#This Row],[Nuit
DI/ LU]]="Non",1,""))</f>
        <v/>
      </c>
      <c r="AS678" s="76" t="str">
        <f>IF(Tableau1[[#This Row],[Type de réponse]]='Paramètre (masquer)'!$A$10,Tableau1[[#This Row],[FE]],"")</f>
        <v/>
      </c>
      <c r="AT678" s="76" t="str">
        <f>_xlfn.CONCAT(Tableau1[[#This Row],[LUN]:[DIM]])</f>
        <v/>
      </c>
      <c r="AU678" s="79"/>
      <c r="AV6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8" s="76" t="e">
        <f>Tableau1[[#This Row],[Nbre de nuits sur la période]]*Tableau1[[#This Row],[Nombre de train accédant / nuit *]]</f>
        <v>#VALUE!</v>
      </c>
      <c r="AY678" s="76" t="e">
        <f>Tableau1[[#This Row],[Uo voies - nuit]]*((59*400/1000)+5)</f>
        <v>#VALUE!</v>
      </c>
    </row>
    <row r="679" spans="1:51" ht="15.75">
      <c r="A679" s="51">
        <f t="shared" si="32"/>
        <v>666</v>
      </c>
      <c r="B679" s="85"/>
      <c r="C679" s="52" t="str">
        <f>IFERROR(VLOOKUP(Tableau1[[#This Row],[Site *
Un fichier Excel par DT]],Tableau7[[#All],[Nom de la gare]:[EIC]],5,FALSE),"")</f>
        <v/>
      </c>
      <c r="D679" s="77"/>
      <c r="E679" s="74"/>
      <c r="F679" s="74"/>
      <c r="G679" s="76"/>
      <c r="H679" s="72" t="str">
        <f>IF(Tableau1[[#This Row],[Régime d''utilisation (Quotidien ? Oui ou Non)]]="Oui","Oui","Non")</f>
        <v>Non</v>
      </c>
      <c r="I679" s="72" t="str">
        <f>IF(Tableau1[[#This Row],[Régime d''utilisation (Quotidien ? Oui ou Non)]]="Oui","Oui","Non")</f>
        <v>Non</v>
      </c>
      <c r="J679" s="72" t="str">
        <f>IF(Tableau1[[#This Row],[Régime d''utilisation (Quotidien ? Oui ou Non)]]="Oui","Oui","Non")</f>
        <v>Non</v>
      </c>
      <c r="K679" s="72" t="str">
        <f>IF(Tableau1[[#This Row],[Régime d''utilisation (Quotidien ? Oui ou Non)]]="Oui","Oui","Non")</f>
        <v>Non</v>
      </c>
      <c r="L679" s="72" t="str">
        <f>IF(Tableau1[[#This Row],[Régime d''utilisation (Quotidien ? Oui ou Non)]]="Oui","Oui","Non")</f>
        <v>Non</v>
      </c>
      <c r="M679" s="72" t="str">
        <f>IF(Tableau1[[#This Row],[Régime d''utilisation (Quotidien ? Oui ou Non)]]="Oui","Oui","Non")</f>
        <v>Non</v>
      </c>
      <c r="N679" s="72" t="str">
        <f>IF(Tableau1[[#This Row],[Régime d''utilisation (Quotidien ? Oui ou Non)]]="Oui","Oui","Non")</f>
        <v>Non</v>
      </c>
      <c r="O679" s="72" t="str">
        <f>IF(Tableau1[[#This Row],[Régime d''utilisation (Quotidien ? Oui ou Non)]]="Oui","Oui","Non")</f>
        <v>Non</v>
      </c>
      <c r="P679" s="76"/>
      <c r="Q679" s="76"/>
      <c r="R679" s="76"/>
      <c r="S679" s="52" t="str">
        <f t="shared" si="30"/>
        <v>Compris entre 00h00 et 5h00</v>
      </c>
      <c r="T679" s="76"/>
      <c r="U679" s="53" t="str">
        <f t="shared" si="31"/>
        <v>Voyageur</v>
      </c>
      <c r="V679" s="76"/>
      <c r="W679" s="76"/>
      <c r="X679" s="76"/>
      <c r="Y679" s="76"/>
      <c r="Z679" s="76"/>
      <c r="AA679" s="76"/>
      <c r="AB679" s="53">
        <f>400</f>
        <v>400</v>
      </c>
      <c r="AC679" s="78" t="str">
        <f>IF(Tableau1[[#This Row],[Type de réponse]]='Paramètre (masquer)'!$A$10,Tableau1[[#This Row],[Période de début *]],"")</f>
        <v/>
      </c>
      <c r="AD679" s="78" t="str">
        <f>IF(Tableau1[[#This Row],[Type de réponse]]='Paramètre (masquer)'!$A$10,Tableau1[[#This Row],[Période de fin *]],"")</f>
        <v/>
      </c>
      <c r="AE679" s="78" t="str">
        <f>IF(Tableau1[[#This Row],[Type de réponse]]='Paramètre (masquer)'!$A$10,Tableau1[[#This Row],[Nuit
LU/MA]],"")</f>
        <v/>
      </c>
      <c r="AF679" s="78" t="str">
        <f>IF(Tableau1[[#This Row],[Type de réponse]]='Paramètre (masquer)'!$A$10,Tableau1[[#This Row],[Nuit
MA/ME]],"")</f>
        <v/>
      </c>
      <c r="AG679" s="78" t="str">
        <f>IF(Tableau1[[#This Row],[Type de réponse]]='Paramètre (masquer)'!$A$10,Tableau1[[#This Row],[Nuit
ME/JE]],"")</f>
        <v/>
      </c>
      <c r="AH679" s="78" t="str">
        <f>IF(Tableau1[[#This Row],[Type de réponse]]='Paramètre (masquer)'!$A$10,Tableau1[[#This Row],[Nuit JE/VE]],"")</f>
        <v/>
      </c>
      <c r="AI679" s="78" t="str">
        <f>IF(Tableau1[[#This Row],[Type de réponse]]='Paramètre (masquer)'!$A$10,Tableau1[[#This Row],[Nuit
VE/SA]],"")</f>
        <v/>
      </c>
      <c r="AJ679" s="78" t="str">
        <f>IF(Tableau1[[#This Row],[Type de réponse]]='Paramètre (masquer)'!$A$10,Tableau1[[#This Row],[Nuit
SA/DI]],"")</f>
        <v/>
      </c>
      <c r="AK679" s="78" t="str">
        <f>IF(Tableau1[[#This Row],[Type de réponse]]='Paramètre (masquer)'!$A$10,Tableau1[[#This Row],[Nuit
DI/LU]],"")</f>
        <v/>
      </c>
      <c r="AL679" s="76" t="str">
        <f>IF(Tableau1[[#This Row],[Nuit
LU /MA]]="Oui",0,IF(Tableau1[[#This Row],[Nuit
LU /MA]]="Non",1,""))</f>
        <v/>
      </c>
      <c r="AM679" s="76" t="str">
        <f>IF(Tableau1[[#This Row],[Nuit
MA/ ME]]="Oui",0,IF(Tableau1[[#This Row],[Nuit
MA/ ME]]="Non",1,""))</f>
        <v/>
      </c>
      <c r="AN679" s="76" t="str">
        <f>IF(Tableau1[[#This Row],[Nuit
ME/ JE]]="Oui",0,IF(Tableau1[[#This Row],[Nuit
ME/ JE]]="Non",1,""))</f>
        <v/>
      </c>
      <c r="AO679" s="76" t="str">
        <f>IF(Tableau1[[#This Row],[Nuit JE/ VE]]="Oui",0,IF(Tableau1[[#This Row],[Nuit JE/ VE]]="Non",1,""))</f>
        <v/>
      </c>
      <c r="AP679" s="76" t="str">
        <f>IF(Tableau1[[#This Row],[Nuit
VE/ SA]]="Oui",0,IF(Tableau1[[#This Row],[Nuit
VE/ SA]]="Non",1,""))</f>
        <v/>
      </c>
      <c r="AQ679" s="76" t="str">
        <f>IF(Tableau1[[#This Row],[Nuit
SA/ DI]]="Oui",0,IF(Tableau1[[#This Row],[Nuit
SA/ DI]]="Non",1,""))</f>
        <v/>
      </c>
      <c r="AR679" s="76" t="str">
        <f>IF(Tableau1[[#This Row],[Nuit
DI/ LU]]="Oui",0,IF(Tableau1[[#This Row],[Nuit
DI/ LU]]="Non",1,""))</f>
        <v/>
      </c>
      <c r="AS679" s="76" t="str">
        <f>IF(Tableau1[[#This Row],[Type de réponse]]='Paramètre (masquer)'!$A$10,Tableau1[[#This Row],[FE]],"")</f>
        <v/>
      </c>
      <c r="AT679" s="76" t="str">
        <f>_xlfn.CONCAT(Tableau1[[#This Row],[LUN]:[DIM]])</f>
        <v/>
      </c>
      <c r="AU679" s="79"/>
      <c r="AV6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9" s="76" t="e">
        <f>Tableau1[[#This Row],[Nbre de nuits sur la période]]*Tableau1[[#This Row],[Nombre de train accédant / nuit *]]</f>
        <v>#VALUE!</v>
      </c>
      <c r="AY679" s="76" t="e">
        <f>Tableau1[[#This Row],[Uo voies - nuit]]*((59*400/1000)+5)</f>
        <v>#VALUE!</v>
      </c>
    </row>
    <row r="680" spans="1:51" ht="15.75">
      <c r="A680" s="51">
        <f t="shared" si="32"/>
        <v>667</v>
      </c>
      <c r="B680" s="85"/>
      <c r="C680" s="52" t="str">
        <f>IFERROR(VLOOKUP(Tableau1[[#This Row],[Site *
Un fichier Excel par DT]],Tableau7[[#All],[Nom de la gare]:[EIC]],5,FALSE),"")</f>
        <v/>
      </c>
      <c r="D680" s="77"/>
      <c r="E680" s="74"/>
      <c r="F680" s="74"/>
      <c r="G680" s="76"/>
      <c r="H680" s="72" t="str">
        <f>IF(Tableau1[[#This Row],[Régime d''utilisation (Quotidien ? Oui ou Non)]]="Oui","Oui","Non")</f>
        <v>Non</v>
      </c>
      <c r="I680" s="72" t="str">
        <f>IF(Tableau1[[#This Row],[Régime d''utilisation (Quotidien ? Oui ou Non)]]="Oui","Oui","Non")</f>
        <v>Non</v>
      </c>
      <c r="J680" s="72" t="str">
        <f>IF(Tableau1[[#This Row],[Régime d''utilisation (Quotidien ? Oui ou Non)]]="Oui","Oui","Non")</f>
        <v>Non</v>
      </c>
      <c r="K680" s="72" t="str">
        <f>IF(Tableau1[[#This Row],[Régime d''utilisation (Quotidien ? Oui ou Non)]]="Oui","Oui","Non")</f>
        <v>Non</v>
      </c>
      <c r="L680" s="72" t="str">
        <f>IF(Tableau1[[#This Row],[Régime d''utilisation (Quotidien ? Oui ou Non)]]="Oui","Oui","Non")</f>
        <v>Non</v>
      </c>
      <c r="M680" s="72" t="str">
        <f>IF(Tableau1[[#This Row],[Régime d''utilisation (Quotidien ? Oui ou Non)]]="Oui","Oui","Non")</f>
        <v>Non</v>
      </c>
      <c r="N680" s="72" t="str">
        <f>IF(Tableau1[[#This Row],[Régime d''utilisation (Quotidien ? Oui ou Non)]]="Oui","Oui","Non")</f>
        <v>Non</v>
      </c>
      <c r="O680" s="72" t="str">
        <f>IF(Tableau1[[#This Row],[Régime d''utilisation (Quotidien ? Oui ou Non)]]="Oui","Oui","Non")</f>
        <v>Non</v>
      </c>
      <c r="P680" s="76"/>
      <c r="Q680" s="76"/>
      <c r="R680" s="76"/>
      <c r="S680" s="52" t="str">
        <f t="shared" si="30"/>
        <v>Compris entre 00h00 et 5h00</v>
      </c>
      <c r="T680" s="76"/>
      <c r="U680" s="53" t="str">
        <f t="shared" si="31"/>
        <v>Voyageur</v>
      </c>
      <c r="V680" s="76"/>
      <c r="W680" s="76"/>
      <c r="X680" s="76"/>
      <c r="Y680" s="76"/>
      <c r="Z680" s="76"/>
      <c r="AA680" s="76"/>
      <c r="AB680" s="53">
        <f>400</f>
        <v>400</v>
      </c>
      <c r="AC680" s="78" t="str">
        <f>IF(Tableau1[[#This Row],[Type de réponse]]='Paramètre (masquer)'!$A$10,Tableau1[[#This Row],[Période de début *]],"")</f>
        <v/>
      </c>
      <c r="AD680" s="78" t="str">
        <f>IF(Tableau1[[#This Row],[Type de réponse]]='Paramètre (masquer)'!$A$10,Tableau1[[#This Row],[Période de fin *]],"")</f>
        <v/>
      </c>
      <c r="AE680" s="78" t="str">
        <f>IF(Tableau1[[#This Row],[Type de réponse]]='Paramètre (masquer)'!$A$10,Tableau1[[#This Row],[Nuit
LU/MA]],"")</f>
        <v/>
      </c>
      <c r="AF680" s="78" t="str">
        <f>IF(Tableau1[[#This Row],[Type de réponse]]='Paramètre (masquer)'!$A$10,Tableau1[[#This Row],[Nuit
MA/ME]],"")</f>
        <v/>
      </c>
      <c r="AG680" s="78" t="str">
        <f>IF(Tableau1[[#This Row],[Type de réponse]]='Paramètre (masquer)'!$A$10,Tableau1[[#This Row],[Nuit
ME/JE]],"")</f>
        <v/>
      </c>
      <c r="AH680" s="78" t="str">
        <f>IF(Tableau1[[#This Row],[Type de réponse]]='Paramètre (masquer)'!$A$10,Tableau1[[#This Row],[Nuit JE/VE]],"")</f>
        <v/>
      </c>
      <c r="AI680" s="78" t="str">
        <f>IF(Tableau1[[#This Row],[Type de réponse]]='Paramètre (masquer)'!$A$10,Tableau1[[#This Row],[Nuit
VE/SA]],"")</f>
        <v/>
      </c>
      <c r="AJ680" s="78" t="str">
        <f>IF(Tableau1[[#This Row],[Type de réponse]]='Paramètre (masquer)'!$A$10,Tableau1[[#This Row],[Nuit
SA/DI]],"")</f>
        <v/>
      </c>
      <c r="AK680" s="78" t="str">
        <f>IF(Tableau1[[#This Row],[Type de réponse]]='Paramètre (masquer)'!$A$10,Tableau1[[#This Row],[Nuit
DI/LU]],"")</f>
        <v/>
      </c>
      <c r="AL680" s="76" t="str">
        <f>IF(Tableau1[[#This Row],[Nuit
LU /MA]]="Oui",0,IF(Tableau1[[#This Row],[Nuit
LU /MA]]="Non",1,""))</f>
        <v/>
      </c>
      <c r="AM680" s="76" t="str">
        <f>IF(Tableau1[[#This Row],[Nuit
MA/ ME]]="Oui",0,IF(Tableau1[[#This Row],[Nuit
MA/ ME]]="Non",1,""))</f>
        <v/>
      </c>
      <c r="AN680" s="76" t="str">
        <f>IF(Tableau1[[#This Row],[Nuit
ME/ JE]]="Oui",0,IF(Tableau1[[#This Row],[Nuit
ME/ JE]]="Non",1,""))</f>
        <v/>
      </c>
      <c r="AO680" s="76" t="str">
        <f>IF(Tableau1[[#This Row],[Nuit JE/ VE]]="Oui",0,IF(Tableau1[[#This Row],[Nuit JE/ VE]]="Non",1,""))</f>
        <v/>
      </c>
      <c r="AP680" s="76" t="str">
        <f>IF(Tableau1[[#This Row],[Nuit
VE/ SA]]="Oui",0,IF(Tableau1[[#This Row],[Nuit
VE/ SA]]="Non",1,""))</f>
        <v/>
      </c>
      <c r="AQ680" s="76" t="str">
        <f>IF(Tableau1[[#This Row],[Nuit
SA/ DI]]="Oui",0,IF(Tableau1[[#This Row],[Nuit
SA/ DI]]="Non",1,""))</f>
        <v/>
      </c>
      <c r="AR680" s="76" t="str">
        <f>IF(Tableau1[[#This Row],[Nuit
DI/ LU]]="Oui",0,IF(Tableau1[[#This Row],[Nuit
DI/ LU]]="Non",1,""))</f>
        <v/>
      </c>
      <c r="AS680" s="76" t="str">
        <f>IF(Tableau1[[#This Row],[Type de réponse]]='Paramètre (masquer)'!$A$10,Tableau1[[#This Row],[FE]],"")</f>
        <v/>
      </c>
      <c r="AT680" s="76" t="str">
        <f>_xlfn.CONCAT(Tableau1[[#This Row],[LUN]:[DIM]])</f>
        <v/>
      </c>
      <c r="AU680" s="79"/>
      <c r="AV6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0" s="76" t="e">
        <f>Tableau1[[#This Row],[Nbre de nuits sur la période]]*Tableau1[[#This Row],[Nombre de train accédant / nuit *]]</f>
        <v>#VALUE!</v>
      </c>
      <c r="AY680" s="76" t="e">
        <f>Tableau1[[#This Row],[Uo voies - nuit]]*((59*400/1000)+5)</f>
        <v>#VALUE!</v>
      </c>
    </row>
    <row r="681" spans="1:51" ht="15.75">
      <c r="A681" s="51">
        <f t="shared" si="32"/>
        <v>668</v>
      </c>
      <c r="B681" s="85"/>
      <c r="C681" s="52" t="str">
        <f>IFERROR(VLOOKUP(Tableau1[[#This Row],[Site *
Un fichier Excel par DT]],Tableau7[[#All],[Nom de la gare]:[EIC]],5,FALSE),"")</f>
        <v/>
      </c>
      <c r="D681" s="77"/>
      <c r="E681" s="74"/>
      <c r="F681" s="74"/>
      <c r="G681" s="76"/>
      <c r="H681" s="72" t="str">
        <f>IF(Tableau1[[#This Row],[Régime d''utilisation (Quotidien ? Oui ou Non)]]="Oui","Oui","Non")</f>
        <v>Non</v>
      </c>
      <c r="I681" s="72" t="str">
        <f>IF(Tableau1[[#This Row],[Régime d''utilisation (Quotidien ? Oui ou Non)]]="Oui","Oui","Non")</f>
        <v>Non</v>
      </c>
      <c r="J681" s="72" t="str">
        <f>IF(Tableau1[[#This Row],[Régime d''utilisation (Quotidien ? Oui ou Non)]]="Oui","Oui","Non")</f>
        <v>Non</v>
      </c>
      <c r="K681" s="72" t="str">
        <f>IF(Tableau1[[#This Row],[Régime d''utilisation (Quotidien ? Oui ou Non)]]="Oui","Oui","Non")</f>
        <v>Non</v>
      </c>
      <c r="L681" s="72" t="str">
        <f>IF(Tableau1[[#This Row],[Régime d''utilisation (Quotidien ? Oui ou Non)]]="Oui","Oui","Non")</f>
        <v>Non</v>
      </c>
      <c r="M681" s="72" t="str">
        <f>IF(Tableau1[[#This Row],[Régime d''utilisation (Quotidien ? Oui ou Non)]]="Oui","Oui","Non")</f>
        <v>Non</v>
      </c>
      <c r="N681" s="72" t="str">
        <f>IF(Tableau1[[#This Row],[Régime d''utilisation (Quotidien ? Oui ou Non)]]="Oui","Oui","Non")</f>
        <v>Non</v>
      </c>
      <c r="O681" s="72" t="str">
        <f>IF(Tableau1[[#This Row],[Régime d''utilisation (Quotidien ? Oui ou Non)]]="Oui","Oui","Non")</f>
        <v>Non</v>
      </c>
      <c r="P681" s="76"/>
      <c r="Q681" s="76"/>
      <c r="R681" s="76"/>
      <c r="S681" s="52" t="str">
        <f t="shared" si="30"/>
        <v>Compris entre 00h00 et 5h00</v>
      </c>
      <c r="T681" s="76"/>
      <c r="U681" s="53" t="str">
        <f t="shared" si="31"/>
        <v>Voyageur</v>
      </c>
      <c r="V681" s="76"/>
      <c r="W681" s="76"/>
      <c r="X681" s="76"/>
      <c r="Y681" s="76"/>
      <c r="Z681" s="76"/>
      <c r="AA681" s="76"/>
      <c r="AB681" s="53">
        <f>400</f>
        <v>400</v>
      </c>
      <c r="AC681" s="78" t="str">
        <f>IF(Tableau1[[#This Row],[Type de réponse]]='Paramètre (masquer)'!$A$10,Tableau1[[#This Row],[Période de début *]],"")</f>
        <v/>
      </c>
      <c r="AD681" s="78" t="str">
        <f>IF(Tableau1[[#This Row],[Type de réponse]]='Paramètre (masquer)'!$A$10,Tableau1[[#This Row],[Période de fin *]],"")</f>
        <v/>
      </c>
      <c r="AE681" s="78" t="str">
        <f>IF(Tableau1[[#This Row],[Type de réponse]]='Paramètre (masquer)'!$A$10,Tableau1[[#This Row],[Nuit
LU/MA]],"")</f>
        <v/>
      </c>
      <c r="AF681" s="78" t="str">
        <f>IF(Tableau1[[#This Row],[Type de réponse]]='Paramètre (masquer)'!$A$10,Tableau1[[#This Row],[Nuit
MA/ME]],"")</f>
        <v/>
      </c>
      <c r="AG681" s="78" t="str">
        <f>IF(Tableau1[[#This Row],[Type de réponse]]='Paramètre (masquer)'!$A$10,Tableau1[[#This Row],[Nuit
ME/JE]],"")</f>
        <v/>
      </c>
      <c r="AH681" s="78" t="str">
        <f>IF(Tableau1[[#This Row],[Type de réponse]]='Paramètre (masquer)'!$A$10,Tableau1[[#This Row],[Nuit JE/VE]],"")</f>
        <v/>
      </c>
      <c r="AI681" s="78" t="str">
        <f>IF(Tableau1[[#This Row],[Type de réponse]]='Paramètre (masquer)'!$A$10,Tableau1[[#This Row],[Nuit
VE/SA]],"")</f>
        <v/>
      </c>
      <c r="AJ681" s="78" t="str">
        <f>IF(Tableau1[[#This Row],[Type de réponse]]='Paramètre (masquer)'!$A$10,Tableau1[[#This Row],[Nuit
SA/DI]],"")</f>
        <v/>
      </c>
      <c r="AK681" s="78" t="str">
        <f>IF(Tableau1[[#This Row],[Type de réponse]]='Paramètre (masquer)'!$A$10,Tableau1[[#This Row],[Nuit
DI/LU]],"")</f>
        <v/>
      </c>
      <c r="AL681" s="76" t="str">
        <f>IF(Tableau1[[#This Row],[Nuit
LU /MA]]="Oui",0,IF(Tableau1[[#This Row],[Nuit
LU /MA]]="Non",1,""))</f>
        <v/>
      </c>
      <c r="AM681" s="76" t="str">
        <f>IF(Tableau1[[#This Row],[Nuit
MA/ ME]]="Oui",0,IF(Tableau1[[#This Row],[Nuit
MA/ ME]]="Non",1,""))</f>
        <v/>
      </c>
      <c r="AN681" s="76" t="str">
        <f>IF(Tableau1[[#This Row],[Nuit
ME/ JE]]="Oui",0,IF(Tableau1[[#This Row],[Nuit
ME/ JE]]="Non",1,""))</f>
        <v/>
      </c>
      <c r="AO681" s="76" t="str">
        <f>IF(Tableau1[[#This Row],[Nuit JE/ VE]]="Oui",0,IF(Tableau1[[#This Row],[Nuit JE/ VE]]="Non",1,""))</f>
        <v/>
      </c>
      <c r="AP681" s="76" t="str">
        <f>IF(Tableau1[[#This Row],[Nuit
VE/ SA]]="Oui",0,IF(Tableau1[[#This Row],[Nuit
VE/ SA]]="Non",1,""))</f>
        <v/>
      </c>
      <c r="AQ681" s="76" t="str">
        <f>IF(Tableau1[[#This Row],[Nuit
SA/ DI]]="Oui",0,IF(Tableau1[[#This Row],[Nuit
SA/ DI]]="Non",1,""))</f>
        <v/>
      </c>
      <c r="AR681" s="76" t="str">
        <f>IF(Tableau1[[#This Row],[Nuit
DI/ LU]]="Oui",0,IF(Tableau1[[#This Row],[Nuit
DI/ LU]]="Non",1,""))</f>
        <v/>
      </c>
      <c r="AS681" s="76" t="str">
        <f>IF(Tableau1[[#This Row],[Type de réponse]]='Paramètre (masquer)'!$A$10,Tableau1[[#This Row],[FE]],"")</f>
        <v/>
      </c>
      <c r="AT681" s="76" t="str">
        <f>_xlfn.CONCAT(Tableau1[[#This Row],[LUN]:[DIM]])</f>
        <v/>
      </c>
      <c r="AU681" s="79"/>
      <c r="AV6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1" s="76" t="e">
        <f>Tableau1[[#This Row],[Nbre de nuits sur la période]]*Tableau1[[#This Row],[Nombre de train accédant / nuit *]]</f>
        <v>#VALUE!</v>
      </c>
      <c r="AY681" s="76" t="e">
        <f>Tableau1[[#This Row],[Uo voies - nuit]]*((59*400/1000)+5)</f>
        <v>#VALUE!</v>
      </c>
    </row>
    <row r="682" spans="1:51" ht="15.75">
      <c r="A682" s="51">
        <f t="shared" si="32"/>
        <v>669</v>
      </c>
      <c r="B682" s="85"/>
      <c r="C682" s="52" t="str">
        <f>IFERROR(VLOOKUP(Tableau1[[#This Row],[Site *
Un fichier Excel par DT]],Tableau7[[#All],[Nom de la gare]:[EIC]],5,FALSE),"")</f>
        <v/>
      </c>
      <c r="D682" s="77"/>
      <c r="E682" s="74"/>
      <c r="F682" s="74"/>
      <c r="G682" s="76"/>
      <c r="H682" s="72" t="str">
        <f>IF(Tableau1[[#This Row],[Régime d''utilisation (Quotidien ? Oui ou Non)]]="Oui","Oui","Non")</f>
        <v>Non</v>
      </c>
      <c r="I682" s="72" t="str">
        <f>IF(Tableau1[[#This Row],[Régime d''utilisation (Quotidien ? Oui ou Non)]]="Oui","Oui","Non")</f>
        <v>Non</v>
      </c>
      <c r="J682" s="72" t="str">
        <f>IF(Tableau1[[#This Row],[Régime d''utilisation (Quotidien ? Oui ou Non)]]="Oui","Oui","Non")</f>
        <v>Non</v>
      </c>
      <c r="K682" s="72" t="str">
        <f>IF(Tableau1[[#This Row],[Régime d''utilisation (Quotidien ? Oui ou Non)]]="Oui","Oui","Non")</f>
        <v>Non</v>
      </c>
      <c r="L682" s="72" t="str">
        <f>IF(Tableau1[[#This Row],[Régime d''utilisation (Quotidien ? Oui ou Non)]]="Oui","Oui","Non")</f>
        <v>Non</v>
      </c>
      <c r="M682" s="72" t="str">
        <f>IF(Tableau1[[#This Row],[Régime d''utilisation (Quotidien ? Oui ou Non)]]="Oui","Oui","Non")</f>
        <v>Non</v>
      </c>
      <c r="N682" s="72" t="str">
        <f>IF(Tableau1[[#This Row],[Régime d''utilisation (Quotidien ? Oui ou Non)]]="Oui","Oui","Non")</f>
        <v>Non</v>
      </c>
      <c r="O682" s="72" t="str">
        <f>IF(Tableau1[[#This Row],[Régime d''utilisation (Quotidien ? Oui ou Non)]]="Oui","Oui","Non")</f>
        <v>Non</v>
      </c>
      <c r="P682" s="76"/>
      <c r="Q682" s="76"/>
      <c r="R682" s="76"/>
      <c r="S682" s="52" t="str">
        <f t="shared" si="30"/>
        <v>Compris entre 00h00 et 5h00</v>
      </c>
      <c r="T682" s="76"/>
      <c r="U682" s="53" t="str">
        <f t="shared" si="31"/>
        <v>Voyageur</v>
      </c>
      <c r="V682" s="76"/>
      <c r="W682" s="76"/>
      <c r="X682" s="76"/>
      <c r="Y682" s="76"/>
      <c r="Z682" s="76"/>
      <c r="AA682" s="76"/>
      <c r="AB682" s="53">
        <f>400</f>
        <v>400</v>
      </c>
      <c r="AC682" s="78" t="str">
        <f>IF(Tableau1[[#This Row],[Type de réponse]]='Paramètre (masquer)'!$A$10,Tableau1[[#This Row],[Période de début *]],"")</f>
        <v/>
      </c>
      <c r="AD682" s="78" t="str">
        <f>IF(Tableau1[[#This Row],[Type de réponse]]='Paramètre (masquer)'!$A$10,Tableau1[[#This Row],[Période de fin *]],"")</f>
        <v/>
      </c>
      <c r="AE682" s="78" t="str">
        <f>IF(Tableau1[[#This Row],[Type de réponse]]='Paramètre (masquer)'!$A$10,Tableau1[[#This Row],[Nuit
LU/MA]],"")</f>
        <v/>
      </c>
      <c r="AF682" s="78" t="str">
        <f>IF(Tableau1[[#This Row],[Type de réponse]]='Paramètre (masquer)'!$A$10,Tableau1[[#This Row],[Nuit
MA/ME]],"")</f>
        <v/>
      </c>
      <c r="AG682" s="78" t="str">
        <f>IF(Tableau1[[#This Row],[Type de réponse]]='Paramètre (masquer)'!$A$10,Tableau1[[#This Row],[Nuit
ME/JE]],"")</f>
        <v/>
      </c>
      <c r="AH682" s="78" t="str">
        <f>IF(Tableau1[[#This Row],[Type de réponse]]='Paramètre (masquer)'!$A$10,Tableau1[[#This Row],[Nuit JE/VE]],"")</f>
        <v/>
      </c>
      <c r="AI682" s="78" t="str">
        <f>IF(Tableau1[[#This Row],[Type de réponse]]='Paramètre (masquer)'!$A$10,Tableau1[[#This Row],[Nuit
VE/SA]],"")</f>
        <v/>
      </c>
      <c r="AJ682" s="78" t="str">
        <f>IF(Tableau1[[#This Row],[Type de réponse]]='Paramètre (masquer)'!$A$10,Tableau1[[#This Row],[Nuit
SA/DI]],"")</f>
        <v/>
      </c>
      <c r="AK682" s="78" t="str">
        <f>IF(Tableau1[[#This Row],[Type de réponse]]='Paramètre (masquer)'!$A$10,Tableau1[[#This Row],[Nuit
DI/LU]],"")</f>
        <v/>
      </c>
      <c r="AL682" s="76" t="str">
        <f>IF(Tableau1[[#This Row],[Nuit
LU /MA]]="Oui",0,IF(Tableau1[[#This Row],[Nuit
LU /MA]]="Non",1,""))</f>
        <v/>
      </c>
      <c r="AM682" s="76" t="str">
        <f>IF(Tableau1[[#This Row],[Nuit
MA/ ME]]="Oui",0,IF(Tableau1[[#This Row],[Nuit
MA/ ME]]="Non",1,""))</f>
        <v/>
      </c>
      <c r="AN682" s="76" t="str">
        <f>IF(Tableau1[[#This Row],[Nuit
ME/ JE]]="Oui",0,IF(Tableau1[[#This Row],[Nuit
ME/ JE]]="Non",1,""))</f>
        <v/>
      </c>
      <c r="AO682" s="76" t="str">
        <f>IF(Tableau1[[#This Row],[Nuit JE/ VE]]="Oui",0,IF(Tableau1[[#This Row],[Nuit JE/ VE]]="Non",1,""))</f>
        <v/>
      </c>
      <c r="AP682" s="76" t="str">
        <f>IF(Tableau1[[#This Row],[Nuit
VE/ SA]]="Oui",0,IF(Tableau1[[#This Row],[Nuit
VE/ SA]]="Non",1,""))</f>
        <v/>
      </c>
      <c r="AQ682" s="76" t="str">
        <f>IF(Tableau1[[#This Row],[Nuit
SA/ DI]]="Oui",0,IF(Tableau1[[#This Row],[Nuit
SA/ DI]]="Non",1,""))</f>
        <v/>
      </c>
      <c r="AR682" s="76" t="str">
        <f>IF(Tableau1[[#This Row],[Nuit
DI/ LU]]="Oui",0,IF(Tableau1[[#This Row],[Nuit
DI/ LU]]="Non",1,""))</f>
        <v/>
      </c>
      <c r="AS682" s="76" t="str">
        <f>IF(Tableau1[[#This Row],[Type de réponse]]='Paramètre (masquer)'!$A$10,Tableau1[[#This Row],[FE]],"")</f>
        <v/>
      </c>
      <c r="AT682" s="76" t="str">
        <f>_xlfn.CONCAT(Tableau1[[#This Row],[LUN]:[DIM]])</f>
        <v/>
      </c>
      <c r="AU682" s="79"/>
      <c r="AV6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2" s="76" t="e">
        <f>Tableau1[[#This Row],[Nbre de nuits sur la période]]*Tableau1[[#This Row],[Nombre de train accédant / nuit *]]</f>
        <v>#VALUE!</v>
      </c>
      <c r="AY682" s="76" t="e">
        <f>Tableau1[[#This Row],[Uo voies - nuit]]*((59*400/1000)+5)</f>
        <v>#VALUE!</v>
      </c>
    </row>
    <row r="683" spans="1:51" ht="15.75">
      <c r="A683" s="51">
        <f t="shared" si="32"/>
        <v>670</v>
      </c>
      <c r="B683" s="85"/>
      <c r="C683" s="52" t="str">
        <f>IFERROR(VLOOKUP(Tableau1[[#This Row],[Site *
Un fichier Excel par DT]],Tableau7[[#All],[Nom de la gare]:[EIC]],5,FALSE),"")</f>
        <v/>
      </c>
      <c r="D683" s="77"/>
      <c r="E683" s="74"/>
      <c r="F683" s="74"/>
      <c r="G683" s="76"/>
      <c r="H683" s="72" t="str">
        <f>IF(Tableau1[[#This Row],[Régime d''utilisation (Quotidien ? Oui ou Non)]]="Oui","Oui","Non")</f>
        <v>Non</v>
      </c>
      <c r="I683" s="72" t="str">
        <f>IF(Tableau1[[#This Row],[Régime d''utilisation (Quotidien ? Oui ou Non)]]="Oui","Oui","Non")</f>
        <v>Non</v>
      </c>
      <c r="J683" s="72" t="str">
        <f>IF(Tableau1[[#This Row],[Régime d''utilisation (Quotidien ? Oui ou Non)]]="Oui","Oui","Non")</f>
        <v>Non</v>
      </c>
      <c r="K683" s="72" t="str">
        <f>IF(Tableau1[[#This Row],[Régime d''utilisation (Quotidien ? Oui ou Non)]]="Oui","Oui","Non")</f>
        <v>Non</v>
      </c>
      <c r="L683" s="72" t="str">
        <f>IF(Tableau1[[#This Row],[Régime d''utilisation (Quotidien ? Oui ou Non)]]="Oui","Oui","Non")</f>
        <v>Non</v>
      </c>
      <c r="M683" s="72" t="str">
        <f>IF(Tableau1[[#This Row],[Régime d''utilisation (Quotidien ? Oui ou Non)]]="Oui","Oui","Non")</f>
        <v>Non</v>
      </c>
      <c r="N683" s="72" t="str">
        <f>IF(Tableau1[[#This Row],[Régime d''utilisation (Quotidien ? Oui ou Non)]]="Oui","Oui","Non")</f>
        <v>Non</v>
      </c>
      <c r="O683" s="72" t="str">
        <f>IF(Tableau1[[#This Row],[Régime d''utilisation (Quotidien ? Oui ou Non)]]="Oui","Oui","Non")</f>
        <v>Non</v>
      </c>
      <c r="P683" s="76"/>
      <c r="Q683" s="76"/>
      <c r="R683" s="76"/>
      <c r="S683" s="52" t="str">
        <f t="shared" si="30"/>
        <v>Compris entre 00h00 et 5h00</v>
      </c>
      <c r="T683" s="76"/>
      <c r="U683" s="53" t="str">
        <f t="shared" si="31"/>
        <v>Voyageur</v>
      </c>
      <c r="V683" s="76"/>
      <c r="W683" s="76"/>
      <c r="X683" s="76"/>
      <c r="Y683" s="76"/>
      <c r="Z683" s="76"/>
      <c r="AA683" s="76"/>
      <c r="AB683" s="53">
        <f>400</f>
        <v>400</v>
      </c>
      <c r="AC683" s="78" t="str">
        <f>IF(Tableau1[[#This Row],[Type de réponse]]='Paramètre (masquer)'!$A$10,Tableau1[[#This Row],[Période de début *]],"")</f>
        <v/>
      </c>
      <c r="AD683" s="78" t="str">
        <f>IF(Tableau1[[#This Row],[Type de réponse]]='Paramètre (masquer)'!$A$10,Tableau1[[#This Row],[Période de fin *]],"")</f>
        <v/>
      </c>
      <c r="AE683" s="78" t="str">
        <f>IF(Tableau1[[#This Row],[Type de réponse]]='Paramètre (masquer)'!$A$10,Tableau1[[#This Row],[Nuit
LU/MA]],"")</f>
        <v/>
      </c>
      <c r="AF683" s="78" t="str">
        <f>IF(Tableau1[[#This Row],[Type de réponse]]='Paramètre (masquer)'!$A$10,Tableau1[[#This Row],[Nuit
MA/ME]],"")</f>
        <v/>
      </c>
      <c r="AG683" s="78" t="str">
        <f>IF(Tableau1[[#This Row],[Type de réponse]]='Paramètre (masquer)'!$A$10,Tableau1[[#This Row],[Nuit
ME/JE]],"")</f>
        <v/>
      </c>
      <c r="AH683" s="78" t="str">
        <f>IF(Tableau1[[#This Row],[Type de réponse]]='Paramètre (masquer)'!$A$10,Tableau1[[#This Row],[Nuit JE/VE]],"")</f>
        <v/>
      </c>
      <c r="AI683" s="78" t="str">
        <f>IF(Tableau1[[#This Row],[Type de réponse]]='Paramètre (masquer)'!$A$10,Tableau1[[#This Row],[Nuit
VE/SA]],"")</f>
        <v/>
      </c>
      <c r="AJ683" s="78" t="str">
        <f>IF(Tableau1[[#This Row],[Type de réponse]]='Paramètre (masquer)'!$A$10,Tableau1[[#This Row],[Nuit
SA/DI]],"")</f>
        <v/>
      </c>
      <c r="AK683" s="78" t="str">
        <f>IF(Tableau1[[#This Row],[Type de réponse]]='Paramètre (masquer)'!$A$10,Tableau1[[#This Row],[Nuit
DI/LU]],"")</f>
        <v/>
      </c>
      <c r="AL683" s="76" t="str">
        <f>IF(Tableau1[[#This Row],[Nuit
LU /MA]]="Oui",0,IF(Tableau1[[#This Row],[Nuit
LU /MA]]="Non",1,""))</f>
        <v/>
      </c>
      <c r="AM683" s="76" t="str">
        <f>IF(Tableau1[[#This Row],[Nuit
MA/ ME]]="Oui",0,IF(Tableau1[[#This Row],[Nuit
MA/ ME]]="Non",1,""))</f>
        <v/>
      </c>
      <c r="AN683" s="76" t="str">
        <f>IF(Tableau1[[#This Row],[Nuit
ME/ JE]]="Oui",0,IF(Tableau1[[#This Row],[Nuit
ME/ JE]]="Non",1,""))</f>
        <v/>
      </c>
      <c r="AO683" s="76" t="str">
        <f>IF(Tableau1[[#This Row],[Nuit JE/ VE]]="Oui",0,IF(Tableau1[[#This Row],[Nuit JE/ VE]]="Non",1,""))</f>
        <v/>
      </c>
      <c r="AP683" s="76" t="str">
        <f>IF(Tableau1[[#This Row],[Nuit
VE/ SA]]="Oui",0,IF(Tableau1[[#This Row],[Nuit
VE/ SA]]="Non",1,""))</f>
        <v/>
      </c>
      <c r="AQ683" s="76" t="str">
        <f>IF(Tableau1[[#This Row],[Nuit
SA/ DI]]="Oui",0,IF(Tableau1[[#This Row],[Nuit
SA/ DI]]="Non",1,""))</f>
        <v/>
      </c>
      <c r="AR683" s="76" t="str">
        <f>IF(Tableau1[[#This Row],[Nuit
DI/ LU]]="Oui",0,IF(Tableau1[[#This Row],[Nuit
DI/ LU]]="Non",1,""))</f>
        <v/>
      </c>
      <c r="AS683" s="76" t="str">
        <f>IF(Tableau1[[#This Row],[Type de réponse]]='Paramètre (masquer)'!$A$10,Tableau1[[#This Row],[FE]],"")</f>
        <v/>
      </c>
      <c r="AT683" s="76" t="str">
        <f>_xlfn.CONCAT(Tableau1[[#This Row],[LUN]:[DIM]])</f>
        <v/>
      </c>
      <c r="AU683" s="79"/>
      <c r="AV6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3" s="76" t="e">
        <f>Tableau1[[#This Row],[Nbre de nuits sur la période]]*Tableau1[[#This Row],[Nombre de train accédant / nuit *]]</f>
        <v>#VALUE!</v>
      </c>
      <c r="AY683" s="76" t="e">
        <f>Tableau1[[#This Row],[Uo voies - nuit]]*((59*400/1000)+5)</f>
        <v>#VALUE!</v>
      </c>
    </row>
    <row r="684" spans="1:51" ht="15.75">
      <c r="A684" s="51">
        <f t="shared" si="32"/>
        <v>671</v>
      </c>
      <c r="B684" s="85"/>
      <c r="C684" s="52" t="str">
        <f>IFERROR(VLOOKUP(Tableau1[[#This Row],[Site *
Un fichier Excel par DT]],Tableau7[[#All],[Nom de la gare]:[EIC]],5,FALSE),"")</f>
        <v/>
      </c>
      <c r="D684" s="77"/>
      <c r="E684" s="74"/>
      <c r="F684" s="74"/>
      <c r="G684" s="76"/>
      <c r="H684" s="72" t="str">
        <f>IF(Tableau1[[#This Row],[Régime d''utilisation (Quotidien ? Oui ou Non)]]="Oui","Oui","Non")</f>
        <v>Non</v>
      </c>
      <c r="I684" s="72" t="str">
        <f>IF(Tableau1[[#This Row],[Régime d''utilisation (Quotidien ? Oui ou Non)]]="Oui","Oui","Non")</f>
        <v>Non</v>
      </c>
      <c r="J684" s="72" t="str">
        <f>IF(Tableau1[[#This Row],[Régime d''utilisation (Quotidien ? Oui ou Non)]]="Oui","Oui","Non")</f>
        <v>Non</v>
      </c>
      <c r="K684" s="72" t="str">
        <f>IF(Tableau1[[#This Row],[Régime d''utilisation (Quotidien ? Oui ou Non)]]="Oui","Oui","Non")</f>
        <v>Non</v>
      </c>
      <c r="L684" s="72" t="str">
        <f>IF(Tableau1[[#This Row],[Régime d''utilisation (Quotidien ? Oui ou Non)]]="Oui","Oui","Non")</f>
        <v>Non</v>
      </c>
      <c r="M684" s="72" t="str">
        <f>IF(Tableau1[[#This Row],[Régime d''utilisation (Quotidien ? Oui ou Non)]]="Oui","Oui","Non")</f>
        <v>Non</v>
      </c>
      <c r="N684" s="72" t="str">
        <f>IF(Tableau1[[#This Row],[Régime d''utilisation (Quotidien ? Oui ou Non)]]="Oui","Oui","Non")</f>
        <v>Non</v>
      </c>
      <c r="O684" s="72" t="str">
        <f>IF(Tableau1[[#This Row],[Régime d''utilisation (Quotidien ? Oui ou Non)]]="Oui","Oui","Non")</f>
        <v>Non</v>
      </c>
      <c r="P684" s="76"/>
      <c r="Q684" s="76"/>
      <c r="R684" s="76"/>
      <c r="S684" s="52" t="str">
        <f t="shared" si="30"/>
        <v>Compris entre 00h00 et 5h00</v>
      </c>
      <c r="T684" s="76"/>
      <c r="U684" s="53" t="str">
        <f t="shared" si="31"/>
        <v>Voyageur</v>
      </c>
      <c r="V684" s="76"/>
      <c r="W684" s="76"/>
      <c r="X684" s="76"/>
      <c r="Y684" s="76"/>
      <c r="Z684" s="76"/>
      <c r="AA684" s="76"/>
      <c r="AB684" s="53">
        <f>400</f>
        <v>400</v>
      </c>
      <c r="AC684" s="78" t="str">
        <f>IF(Tableau1[[#This Row],[Type de réponse]]='Paramètre (masquer)'!$A$10,Tableau1[[#This Row],[Période de début *]],"")</f>
        <v/>
      </c>
      <c r="AD684" s="78" t="str">
        <f>IF(Tableau1[[#This Row],[Type de réponse]]='Paramètre (masquer)'!$A$10,Tableau1[[#This Row],[Période de fin *]],"")</f>
        <v/>
      </c>
      <c r="AE684" s="78" t="str">
        <f>IF(Tableau1[[#This Row],[Type de réponse]]='Paramètre (masquer)'!$A$10,Tableau1[[#This Row],[Nuit
LU/MA]],"")</f>
        <v/>
      </c>
      <c r="AF684" s="78" t="str">
        <f>IF(Tableau1[[#This Row],[Type de réponse]]='Paramètre (masquer)'!$A$10,Tableau1[[#This Row],[Nuit
MA/ME]],"")</f>
        <v/>
      </c>
      <c r="AG684" s="78" t="str">
        <f>IF(Tableau1[[#This Row],[Type de réponse]]='Paramètre (masquer)'!$A$10,Tableau1[[#This Row],[Nuit
ME/JE]],"")</f>
        <v/>
      </c>
      <c r="AH684" s="78" t="str">
        <f>IF(Tableau1[[#This Row],[Type de réponse]]='Paramètre (masquer)'!$A$10,Tableau1[[#This Row],[Nuit JE/VE]],"")</f>
        <v/>
      </c>
      <c r="AI684" s="78" t="str">
        <f>IF(Tableau1[[#This Row],[Type de réponse]]='Paramètre (masquer)'!$A$10,Tableau1[[#This Row],[Nuit
VE/SA]],"")</f>
        <v/>
      </c>
      <c r="AJ684" s="78" t="str">
        <f>IF(Tableau1[[#This Row],[Type de réponse]]='Paramètre (masquer)'!$A$10,Tableau1[[#This Row],[Nuit
SA/DI]],"")</f>
        <v/>
      </c>
      <c r="AK684" s="78" t="str">
        <f>IF(Tableau1[[#This Row],[Type de réponse]]='Paramètre (masquer)'!$A$10,Tableau1[[#This Row],[Nuit
DI/LU]],"")</f>
        <v/>
      </c>
      <c r="AL684" s="76" t="str">
        <f>IF(Tableau1[[#This Row],[Nuit
LU /MA]]="Oui",0,IF(Tableau1[[#This Row],[Nuit
LU /MA]]="Non",1,""))</f>
        <v/>
      </c>
      <c r="AM684" s="76" t="str">
        <f>IF(Tableau1[[#This Row],[Nuit
MA/ ME]]="Oui",0,IF(Tableau1[[#This Row],[Nuit
MA/ ME]]="Non",1,""))</f>
        <v/>
      </c>
      <c r="AN684" s="76" t="str">
        <f>IF(Tableau1[[#This Row],[Nuit
ME/ JE]]="Oui",0,IF(Tableau1[[#This Row],[Nuit
ME/ JE]]="Non",1,""))</f>
        <v/>
      </c>
      <c r="AO684" s="76" t="str">
        <f>IF(Tableau1[[#This Row],[Nuit JE/ VE]]="Oui",0,IF(Tableau1[[#This Row],[Nuit JE/ VE]]="Non",1,""))</f>
        <v/>
      </c>
      <c r="AP684" s="76" t="str">
        <f>IF(Tableau1[[#This Row],[Nuit
VE/ SA]]="Oui",0,IF(Tableau1[[#This Row],[Nuit
VE/ SA]]="Non",1,""))</f>
        <v/>
      </c>
      <c r="AQ684" s="76" t="str">
        <f>IF(Tableau1[[#This Row],[Nuit
SA/ DI]]="Oui",0,IF(Tableau1[[#This Row],[Nuit
SA/ DI]]="Non",1,""))</f>
        <v/>
      </c>
      <c r="AR684" s="76" t="str">
        <f>IF(Tableau1[[#This Row],[Nuit
DI/ LU]]="Oui",0,IF(Tableau1[[#This Row],[Nuit
DI/ LU]]="Non",1,""))</f>
        <v/>
      </c>
      <c r="AS684" s="76" t="str">
        <f>IF(Tableau1[[#This Row],[Type de réponse]]='Paramètre (masquer)'!$A$10,Tableau1[[#This Row],[FE]],"")</f>
        <v/>
      </c>
      <c r="AT684" s="76" t="str">
        <f>_xlfn.CONCAT(Tableau1[[#This Row],[LUN]:[DIM]])</f>
        <v/>
      </c>
      <c r="AU684" s="79"/>
      <c r="AV6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4" s="76" t="e">
        <f>Tableau1[[#This Row],[Nbre de nuits sur la période]]*Tableau1[[#This Row],[Nombre de train accédant / nuit *]]</f>
        <v>#VALUE!</v>
      </c>
      <c r="AY684" s="76" t="e">
        <f>Tableau1[[#This Row],[Uo voies - nuit]]*((59*400/1000)+5)</f>
        <v>#VALUE!</v>
      </c>
    </row>
    <row r="685" spans="1:51" ht="15.75">
      <c r="A685" s="51">
        <f t="shared" si="32"/>
        <v>672</v>
      </c>
      <c r="B685" s="85"/>
      <c r="C685" s="52" t="str">
        <f>IFERROR(VLOOKUP(Tableau1[[#This Row],[Site *
Un fichier Excel par DT]],Tableau7[[#All],[Nom de la gare]:[EIC]],5,FALSE),"")</f>
        <v/>
      </c>
      <c r="D685" s="77"/>
      <c r="E685" s="74"/>
      <c r="F685" s="74"/>
      <c r="G685" s="76"/>
      <c r="H685" s="72" t="str">
        <f>IF(Tableau1[[#This Row],[Régime d''utilisation (Quotidien ? Oui ou Non)]]="Oui","Oui","Non")</f>
        <v>Non</v>
      </c>
      <c r="I685" s="72" t="str">
        <f>IF(Tableau1[[#This Row],[Régime d''utilisation (Quotidien ? Oui ou Non)]]="Oui","Oui","Non")</f>
        <v>Non</v>
      </c>
      <c r="J685" s="72" t="str">
        <f>IF(Tableau1[[#This Row],[Régime d''utilisation (Quotidien ? Oui ou Non)]]="Oui","Oui","Non")</f>
        <v>Non</v>
      </c>
      <c r="K685" s="72" t="str">
        <f>IF(Tableau1[[#This Row],[Régime d''utilisation (Quotidien ? Oui ou Non)]]="Oui","Oui","Non")</f>
        <v>Non</v>
      </c>
      <c r="L685" s="72" t="str">
        <f>IF(Tableau1[[#This Row],[Régime d''utilisation (Quotidien ? Oui ou Non)]]="Oui","Oui","Non")</f>
        <v>Non</v>
      </c>
      <c r="M685" s="72" t="str">
        <f>IF(Tableau1[[#This Row],[Régime d''utilisation (Quotidien ? Oui ou Non)]]="Oui","Oui","Non")</f>
        <v>Non</v>
      </c>
      <c r="N685" s="72" t="str">
        <f>IF(Tableau1[[#This Row],[Régime d''utilisation (Quotidien ? Oui ou Non)]]="Oui","Oui","Non")</f>
        <v>Non</v>
      </c>
      <c r="O685" s="72" t="str">
        <f>IF(Tableau1[[#This Row],[Régime d''utilisation (Quotidien ? Oui ou Non)]]="Oui","Oui","Non")</f>
        <v>Non</v>
      </c>
      <c r="P685" s="76"/>
      <c r="Q685" s="76"/>
      <c r="R685" s="76"/>
      <c r="S685" s="52" t="str">
        <f t="shared" si="30"/>
        <v>Compris entre 00h00 et 5h00</v>
      </c>
      <c r="T685" s="76"/>
      <c r="U685" s="53" t="str">
        <f t="shared" si="31"/>
        <v>Voyageur</v>
      </c>
      <c r="V685" s="76"/>
      <c r="W685" s="76"/>
      <c r="X685" s="76"/>
      <c r="Y685" s="76"/>
      <c r="Z685" s="76"/>
      <c r="AA685" s="76"/>
      <c r="AB685" s="53">
        <f>400</f>
        <v>400</v>
      </c>
      <c r="AC685" s="78" t="str">
        <f>IF(Tableau1[[#This Row],[Type de réponse]]='Paramètre (masquer)'!$A$10,Tableau1[[#This Row],[Période de début *]],"")</f>
        <v/>
      </c>
      <c r="AD685" s="78" t="str">
        <f>IF(Tableau1[[#This Row],[Type de réponse]]='Paramètre (masquer)'!$A$10,Tableau1[[#This Row],[Période de fin *]],"")</f>
        <v/>
      </c>
      <c r="AE685" s="78" t="str">
        <f>IF(Tableau1[[#This Row],[Type de réponse]]='Paramètre (masquer)'!$A$10,Tableau1[[#This Row],[Nuit
LU/MA]],"")</f>
        <v/>
      </c>
      <c r="AF685" s="78" t="str">
        <f>IF(Tableau1[[#This Row],[Type de réponse]]='Paramètre (masquer)'!$A$10,Tableau1[[#This Row],[Nuit
MA/ME]],"")</f>
        <v/>
      </c>
      <c r="AG685" s="78" t="str">
        <f>IF(Tableau1[[#This Row],[Type de réponse]]='Paramètre (masquer)'!$A$10,Tableau1[[#This Row],[Nuit
ME/JE]],"")</f>
        <v/>
      </c>
      <c r="AH685" s="78" t="str">
        <f>IF(Tableau1[[#This Row],[Type de réponse]]='Paramètre (masquer)'!$A$10,Tableau1[[#This Row],[Nuit JE/VE]],"")</f>
        <v/>
      </c>
      <c r="AI685" s="78" t="str">
        <f>IF(Tableau1[[#This Row],[Type de réponse]]='Paramètre (masquer)'!$A$10,Tableau1[[#This Row],[Nuit
VE/SA]],"")</f>
        <v/>
      </c>
      <c r="AJ685" s="78" t="str">
        <f>IF(Tableau1[[#This Row],[Type de réponse]]='Paramètre (masquer)'!$A$10,Tableau1[[#This Row],[Nuit
SA/DI]],"")</f>
        <v/>
      </c>
      <c r="AK685" s="78" t="str">
        <f>IF(Tableau1[[#This Row],[Type de réponse]]='Paramètre (masquer)'!$A$10,Tableau1[[#This Row],[Nuit
DI/LU]],"")</f>
        <v/>
      </c>
      <c r="AL685" s="76" t="str">
        <f>IF(Tableau1[[#This Row],[Nuit
LU /MA]]="Oui",0,IF(Tableau1[[#This Row],[Nuit
LU /MA]]="Non",1,""))</f>
        <v/>
      </c>
      <c r="AM685" s="76" t="str">
        <f>IF(Tableau1[[#This Row],[Nuit
MA/ ME]]="Oui",0,IF(Tableau1[[#This Row],[Nuit
MA/ ME]]="Non",1,""))</f>
        <v/>
      </c>
      <c r="AN685" s="76" t="str">
        <f>IF(Tableau1[[#This Row],[Nuit
ME/ JE]]="Oui",0,IF(Tableau1[[#This Row],[Nuit
ME/ JE]]="Non",1,""))</f>
        <v/>
      </c>
      <c r="AO685" s="76" t="str">
        <f>IF(Tableau1[[#This Row],[Nuit JE/ VE]]="Oui",0,IF(Tableau1[[#This Row],[Nuit JE/ VE]]="Non",1,""))</f>
        <v/>
      </c>
      <c r="AP685" s="76" t="str">
        <f>IF(Tableau1[[#This Row],[Nuit
VE/ SA]]="Oui",0,IF(Tableau1[[#This Row],[Nuit
VE/ SA]]="Non",1,""))</f>
        <v/>
      </c>
      <c r="AQ685" s="76" t="str">
        <f>IF(Tableau1[[#This Row],[Nuit
SA/ DI]]="Oui",0,IF(Tableau1[[#This Row],[Nuit
SA/ DI]]="Non",1,""))</f>
        <v/>
      </c>
      <c r="AR685" s="76" t="str">
        <f>IF(Tableau1[[#This Row],[Nuit
DI/ LU]]="Oui",0,IF(Tableau1[[#This Row],[Nuit
DI/ LU]]="Non",1,""))</f>
        <v/>
      </c>
      <c r="AS685" s="76" t="str">
        <f>IF(Tableau1[[#This Row],[Type de réponse]]='Paramètre (masquer)'!$A$10,Tableau1[[#This Row],[FE]],"")</f>
        <v/>
      </c>
      <c r="AT685" s="76" t="str">
        <f>_xlfn.CONCAT(Tableau1[[#This Row],[LUN]:[DIM]])</f>
        <v/>
      </c>
      <c r="AU685" s="79"/>
      <c r="AV6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5" s="76" t="e">
        <f>Tableau1[[#This Row],[Nbre de nuits sur la période]]*Tableau1[[#This Row],[Nombre de train accédant / nuit *]]</f>
        <v>#VALUE!</v>
      </c>
      <c r="AY685" s="76" t="e">
        <f>Tableau1[[#This Row],[Uo voies - nuit]]*((59*400/1000)+5)</f>
        <v>#VALUE!</v>
      </c>
    </row>
    <row r="686" spans="1:51" ht="15.75">
      <c r="A686" s="51">
        <f t="shared" si="32"/>
        <v>673</v>
      </c>
      <c r="B686" s="85"/>
      <c r="C686" s="52" t="str">
        <f>IFERROR(VLOOKUP(Tableau1[[#This Row],[Site *
Un fichier Excel par DT]],Tableau7[[#All],[Nom de la gare]:[EIC]],5,FALSE),"")</f>
        <v/>
      </c>
      <c r="D686" s="77"/>
      <c r="E686" s="74"/>
      <c r="F686" s="74"/>
      <c r="G686" s="76"/>
      <c r="H686" s="72" t="str">
        <f>IF(Tableau1[[#This Row],[Régime d''utilisation (Quotidien ? Oui ou Non)]]="Oui","Oui","Non")</f>
        <v>Non</v>
      </c>
      <c r="I686" s="72" t="str">
        <f>IF(Tableau1[[#This Row],[Régime d''utilisation (Quotidien ? Oui ou Non)]]="Oui","Oui","Non")</f>
        <v>Non</v>
      </c>
      <c r="J686" s="72" t="str">
        <f>IF(Tableau1[[#This Row],[Régime d''utilisation (Quotidien ? Oui ou Non)]]="Oui","Oui","Non")</f>
        <v>Non</v>
      </c>
      <c r="K686" s="72" t="str">
        <f>IF(Tableau1[[#This Row],[Régime d''utilisation (Quotidien ? Oui ou Non)]]="Oui","Oui","Non")</f>
        <v>Non</v>
      </c>
      <c r="L686" s="72" t="str">
        <f>IF(Tableau1[[#This Row],[Régime d''utilisation (Quotidien ? Oui ou Non)]]="Oui","Oui","Non")</f>
        <v>Non</v>
      </c>
      <c r="M686" s="72" t="str">
        <f>IF(Tableau1[[#This Row],[Régime d''utilisation (Quotidien ? Oui ou Non)]]="Oui","Oui","Non")</f>
        <v>Non</v>
      </c>
      <c r="N686" s="72" t="str">
        <f>IF(Tableau1[[#This Row],[Régime d''utilisation (Quotidien ? Oui ou Non)]]="Oui","Oui","Non")</f>
        <v>Non</v>
      </c>
      <c r="O686" s="72" t="str">
        <f>IF(Tableau1[[#This Row],[Régime d''utilisation (Quotidien ? Oui ou Non)]]="Oui","Oui","Non")</f>
        <v>Non</v>
      </c>
      <c r="P686" s="76"/>
      <c r="Q686" s="76"/>
      <c r="R686" s="76"/>
      <c r="S686" s="52" t="str">
        <f t="shared" si="30"/>
        <v>Compris entre 00h00 et 5h00</v>
      </c>
      <c r="T686" s="76"/>
      <c r="U686" s="53" t="str">
        <f t="shared" si="31"/>
        <v>Voyageur</v>
      </c>
      <c r="V686" s="76"/>
      <c r="W686" s="76"/>
      <c r="X686" s="76"/>
      <c r="Y686" s="76"/>
      <c r="Z686" s="76"/>
      <c r="AA686" s="76"/>
      <c r="AB686" s="53">
        <f>400</f>
        <v>400</v>
      </c>
      <c r="AC686" s="78" t="str">
        <f>IF(Tableau1[[#This Row],[Type de réponse]]='Paramètre (masquer)'!$A$10,Tableau1[[#This Row],[Période de début *]],"")</f>
        <v/>
      </c>
      <c r="AD686" s="78" t="str">
        <f>IF(Tableau1[[#This Row],[Type de réponse]]='Paramètre (masquer)'!$A$10,Tableau1[[#This Row],[Période de fin *]],"")</f>
        <v/>
      </c>
      <c r="AE686" s="78" t="str">
        <f>IF(Tableau1[[#This Row],[Type de réponse]]='Paramètre (masquer)'!$A$10,Tableau1[[#This Row],[Nuit
LU/MA]],"")</f>
        <v/>
      </c>
      <c r="AF686" s="78" t="str">
        <f>IF(Tableau1[[#This Row],[Type de réponse]]='Paramètre (masquer)'!$A$10,Tableau1[[#This Row],[Nuit
MA/ME]],"")</f>
        <v/>
      </c>
      <c r="AG686" s="78" t="str">
        <f>IF(Tableau1[[#This Row],[Type de réponse]]='Paramètre (masquer)'!$A$10,Tableau1[[#This Row],[Nuit
ME/JE]],"")</f>
        <v/>
      </c>
      <c r="AH686" s="78" t="str">
        <f>IF(Tableau1[[#This Row],[Type de réponse]]='Paramètre (masquer)'!$A$10,Tableau1[[#This Row],[Nuit JE/VE]],"")</f>
        <v/>
      </c>
      <c r="AI686" s="78" t="str">
        <f>IF(Tableau1[[#This Row],[Type de réponse]]='Paramètre (masquer)'!$A$10,Tableau1[[#This Row],[Nuit
VE/SA]],"")</f>
        <v/>
      </c>
      <c r="AJ686" s="78" t="str">
        <f>IF(Tableau1[[#This Row],[Type de réponse]]='Paramètre (masquer)'!$A$10,Tableau1[[#This Row],[Nuit
SA/DI]],"")</f>
        <v/>
      </c>
      <c r="AK686" s="78" t="str">
        <f>IF(Tableau1[[#This Row],[Type de réponse]]='Paramètre (masquer)'!$A$10,Tableau1[[#This Row],[Nuit
DI/LU]],"")</f>
        <v/>
      </c>
      <c r="AL686" s="76" t="str">
        <f>IF(Tableau1[[#This Row],[Nuit
LU /MA]]="Oui",0,IF(Tableau1[[#This Row],[Nuit
LU /MA]]="Non",1,""))</f>
        <v/>
      </c>
      <c r="AM686" s="76" t="str">
        <f>IF(Tableau1[[#This Row],[Nuit
MA/ ME]]="Oui",0,IF(Tableau1[[#This Row],[Nuit
MA/ ME]]="Non",1,""))</f>
        <v/>
      </c>
      <c r="AN686" s="76" t="str">
        <f>IF(Tableau1[[#This Row],[Nuit
ME/ JE]]="Oui",0,IF(Tableau1[[#This Row],[Nuit
ME/ JE]]="Non",1,""))</f>
        <v/>
      </c>
      <c r="AO686" s="76" t="str">
        <f>IF(Tableau1[[#This Row],[Nuit JE/ VE]]="Oui",0,IF(Tableau1[[#This Row],[Nuit JE/ VE]]="Non",1,""))</f>
        <v/>
      </c>
      <c r="AP686" s="76" t="str">
        <f>IF(Tableau1[[#This Row],[Nuit
VE/ SA]]="Oui",0,IF(Tableau1[[#This Row],[Nuit
VE/ SA]]="Non",1,""))</f>
        <v/>
      </c>
      <c r="AQ686" s="76" t="str">
        <f>IF(Tableau1[[#This Row],[Nuit
SA/ DI]]="Oui",0,IF(Tableau1[[#This Row],[Nuit
SA/ DI]]="Non",1,""))</f>
        <v/>
      </c>
      <c r="AR686" s="76" t="str">
        <f>IF(Tableau1[[#This Row],[Nuit
DI/ LU]]="Oui",0,IF(Tableau1[[#This Row],[Nuit
DI/ LU]]="Non",1,""))</f>
        <v/>
      </c>
      <c r="AS686" s="76" t="str">
        <f>IF(Tableau1[[#This Row],[Type de réponse]]='Paramètre (masquer)'!$A$10,Tableau1[[#This Row],[FE]],"")</f>
        <v/>
      </c>
      <c r="AT686" s="76" t="str">
        <f>_xlfn.CONCAT(Tableau1[[#This Row],[LUN]:[DIM]])</f>
        <v/>
      </c>
      <c r="AU686" s="79"/>
      <c r="AV6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6" s="76" t="e">
        <f>Tableau1[[#This Row],[Nbre de nuits sur la période]]*Tableau1[[#This Row],[Nombre de train accédant / nuit *]]</f>
        <v>#VALUE!</v>
      </c>
      <c r="AY686" s="76" t="e">
        <f>Tableau1[[#This Row],[Uo voies - nuit]]*((59*400/1000)+5)</f>
        <v>#VALUE!</v>
      </c>
    </row>
    <row r="687" spans="1:51" ht="15.75">
      <c r="A687" s="51">
        <f t="shared" si="32"/>
        <v>674</v>
      </c>
      <c r="B687" s="85"/>
      <c r="C687" s="52" t="str">
        <f>IFERROR(VLOOKUP(Tableau1[[#This Row],[Site *
Un fichier Excel par DT]],Tableau7[[#All],[Nom de la gare]:[EIC]],5,FALSE),"")</f>
        <v/>
      </c>
      <c r="D687" s="77"/>
      <c r="E687" s="74"/>
      <c r="F687" s="74"/>
      <c r="G687" s="76"/>
      <c r="H687" s="72" t="str">
        <f>IF(Tableau1[[#This Row],[Régime d''utilisation (Quotidien ? Oui ou Non)]]="Oui","Oui","Non")</f>
        <v>Non</v>
      </c>
      <c r="I687" s="72" t="str">
        <f>IF(Tableau1[[#This Row],[Régime d''utilisation (Quotidien ? Oui ou Non)]]="Oui","Oui","Non")</f>
        <v>Non</v>
      </c>
      <c r="J687" s="72" t="str">
        <f>IF(Tableau1[[#This Row],[Régime d''utilisation (Quotidien ? Oui ou Non)]]="Oui","Oui","Non")</f>
        <v>Non</v>
      </c>
      <c r="K687" s="72" t="str">
        <f>IF(Tableau1[[#This Row],[Régime d''utilisation (Quotidien ? Oui ou Non)]]="Oui","Oui","Non")</f>
        <v>Non</v>
      </c>
      <c r="L687" s="72" t="str">
        <f>IF(Tableau1[[#This Row],[Régime d''utilisation (Quotidien ? Oui ou Non)]]="Oui","Oui","Non")</f>
        <v>Non</v>
      </c>
      <c r="M687" s="72" t="str">
        <f>IF(Tableau1[[#This Row],[Régime d''utilisation (Quotidien ? Oui ou Non)]]="Oui","Oui","Non")</f>
        <v>Non</v>
      </c>
      <c r="N687" s="72" t="str">
        <f>IF(Tableau1[[#This Row],[Régime d''utilisation (Quotidien ? Oui ou Non)]]="Oui","Oui","Non")</f>
        <v>Non</v>
      </c>
      <c r="O687" s="72" t="str">
        <f>IF(Tableau1[[#This Row],[Régime d''utilisation (Quotidien ? Oui ou Non)]]="Oui","Oui","Non")</f>
        <v>Non</v>
      </c>
      <c r="P687" s="76"/>
      <c r="Q687" s="76"/>
      <c r="R687" s="76"/>
      <c r="S687" s="52" t="str">
        <f t="shared" si="30"/>
        <v>Compris entre 00h00 et 5h00</v>
      </c>
      <c r="T687" s="76"/>
      <c r="U687" s="53" t="str">
        <f t="shared" si="31"/>
        <v>Voyageur</v>
      </c>
      <c r="V687" s="76"/>
      <c r="W687" s="76"/>
      <c r="X687" s="76"/>
      <c r="Y687" s="76"/>
      <c r="Z687" s="76"/>
      <c r="AA687" s="76"/>
      <c r="AB687" s="53">
        <f>400</f>
        <v>400</v>
      </c>
      <c r="AC687" s="78" t="str">
        <f>IF(Tableau1[[#This Row],[Type de réponse]]='Paramètre (masquer)'!$A$10,Tableau1[[#This Row],[Période de début *]],"")</f>
        <v/>
      </c>
      <c r="AD687" s="78" t="str">
        <f>IF(Tableau1[[#This Row],[Type de réponse]]='Paramètre (masquer)'!$A$10,Tableau1[[#This Row],[Période de fin *]],"")</f>
        <v/>
      </c>
      <c r="AE687" s="78" t="str">
        <f>IF(Tableau1[[#This Row],[Type de réponse]]='Paramètre (masquer)'!$A$10,Tableau1[[#This Row],[Nuit
LU/MA]],"")</f>
        <v/>
      </c>
      <c r="AF687" s="78" t="str">
        <f>IF(Tableau1[[#This Row],[Type de réponse]]='Paramètre (masquer)'!$A$10,Tableau1[[#This Row],[Nuit
MA/ME]],"")</f>
        <v/>
      </c>
      <c r="AG687" s="78" t="str">
        <f>IF(Tableau1[[#This Row],[Type de réponse]]='Paramètre (masquer)'!$A$10,Tableau1[[#This Row],[Nuit
ME/JE]],"")</f>
        <v/>
      </c>
      <c r="AH687" s="78" t="str">
        <f>IF(Tableau1[[#This Row],[Type de réponse]]='Paramètre (masquer)'!$A$10,Tableau1[[#This Row],[Nuit JE/VE]],"")</f>
        <v/>
      </c>
      <c r="AI687" s="78" t="str">
        <f>IF(Tableau1[[#This Row],[Type de réponse]]='Paramètre (masquer)'!$A$10,Tableau1[[#This Row],[Nuit
VE/SA]],"")</f>
        <v/>
      </c>
      <c r="AJ687" s="78" t="str">
        <f>IF(Tableau1[[#This Row],[Type de réponse]]='Paramètre (masquer)'!$A$10,Tableau1[[#This Row],[Nuit
SA/DI]],"")</f>
        <v/>
      </c>
      <c r="AK687" s="78" t="str">
        <f>IF(Tableau1[[#This Row],[Type de réponse]]='Paramètre (masquer)'!$A$10,Tableau1[[#This Row],[Nuit
DI/LU]],"")</f>
        <v/>
      </c>
      <c r="AL687" s="76" t="str">
        <f>IF(Tableau1[[#This Row],[Nuit
LU /MA]]="Oui",0,IF(Tableau1[[#This Row],[Nuit
LU /MA]]="Non",1,""))</f>
        <v/>
      </c>
      <c r="AM687" s="76" t="str">
        <f>IF(Tableau1[[#This Row],[Nuit
MA/ ME]]="Oui",0,IF(Tableau1[[#This Row],[Nuit
MA/ ME]]="Non",1,""))</f>
        <v/>
      </c>
      <c r="AN687" s="76" t="str">
        <f>IF(Tableau1[[#This Row],[Nuit
ME/ JE]]="Oui",0,IF(Tableau1[[#This Row],[Nuit
ME/ JE]]="Non",1,""))</f>
        <v/>
      </c>
      <c r="AO687" s="76" t="str">
        <f>IF(Tableau1[[#This Row],[Nuit JE/ VE]]="Oui",0,IF(Tableau1[[#This Row],[Nuit JE/ VE]]="Non",1,""))</f>
        <v/>
      </c>
      <c r="AP687" s="76" t="str">
        <f>IF(Tableau1[[#This Row],[Nuit
VE/ SA]]="Oui",0,IF(Tableau1[[#This Row],[Nuit
VE/ SA]]="Non",1,""))</f>
        <v/>
      </c>
      <c r="AQ687" s="76" t="str">
        <f>IF(Tableau1[[#This Row],[Nuit
SA/ DI]]="Oui",0,IF(Tableau1[[#This Row],[Nuit
SA/ DI]]="Non",1,""))</f>
        <v/>
      </c>
      <c r="AR687" s="76" t="str">
        <f>IF(Tableau1[[#This Row],[Nuit
DI/ LU]]="Oui",0,IF(Tableau1[[#This Row],[Nuit
DI/ LU]]="Non",1,""))</f>
        <v/>
      </c>
      <c r="AS687" s="76" t="str">
        <f>IF(Tableau1[[#This Row],[Type de réponse]]='Paramètre (masquer)'!$A$10,Tableau1[[#This Row],[FE]],"")</f>
        <v/>
      </c>
      <c r="AT687" s="76" t="str">
        <f>_xlfn.CONCAT(Tableau1[[#This Row],[LUN]:[DIM]])</f>
        <v/>
      </c>
      <c r="AU687" s="79"/>
      <c r="AV6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7" s="76" t="e">
        <f>Tableau1[[#This Row],[Nbre de nuits sur la période]]*Tableau1[[#This Row],[Nombre de train accédant / nuit *]]</f>
        <v>#VALUE!</v>
      </c>
      <c r="AY687" s="76" t="e">
        <f>Tableau1[[#This Row],[Uo voies - nuit]]*((59*400/1000)+5)</f>
        <v>#VALUE!</v>
      </c>
    </row>
    <row r="688" spans="1:51" ht="15.75">
      <c r="A688" s="51">
        <f t="shared" si="32"/>
        <v>675</v>
      </c>
      <c r="B688" s="85"/>
      <c r="C688" s="52" t="str">
        <f>IFERROR(VLOOKUP(Tableau1[[#This Row],[Site *
Un fichier Excel par DT]],Tableau7[[#All],[Nom de la gare]:[EIC]],5,FALSE),"")</f>
        <v/>
      </c>
      <c r="D688" s="77"/>
      <c r="E688" s="74"/>
      <c r="F688" s="74"/>
      <c r="G688" s="76"/>
      <c r="H688" s="72" t="str">
        <f>IF(Tableau1[[#This Row],[Régime d''utilisation (Quotidien ? Oui ou Non)]]="Oui","Oui","Non")</f>
        <v>Non</v>
      </c>
      <c r="I688" s="72" t="str">
        <f>IF(Tableau1[[#This Row],[Régime d''utilisation (Quotidien ? Oui ou Non)]]="Oui","Oui","Non")</f>
        <v>Non</v>
      </c>
      <c r="J688" s="72" t="str">
        <f>IF(Tableau1[[#This Row],[Régime d''utilisation (Quotidien ? Oui ou Non)]]="Oui","Oui","Non")</f>
        <v>Non</v>
      </c>
      <c r="K688" s="72" t="str">
        <f>IF(Tableau1[[#This Row],[Régime d''utilisation (Quotidien ? Oui ou Non)]]="Oui","Oui","Non")</f>
        <v>Non</v>
      </c>
      <c r="L688" s="72" t="str">
        <f>IF(Tableau1[[#This Row],[Régime d''utilisation (Quotidien ? Oui ou Non)]]="Oui","Oui","Non")</f>
        <v>Non</v>
      </c>
      <c r="M688" s="72" t="str">
        <f>IF(Tableau1[[#This Row],[Régime d''utilisation (Quotidien ? Oui ou Non)]]="Oui","Oui","Non")</f>
        <v>Non</v>
      </c>
      <c r="N688" s="72" t="str">
        <f>IF(Tableau1[[#This Row],[Régime d''utilisation (Quotidien ? Oui ou Non)]]="Oui","Oui","Non")</f>
        <v>Non</v>
      </c>
      <c r="O688" s="72" t="str">
        <f>IF(Tableau1[[#This Row],[Régime d''utilisation (Quotidien ? Oui ou Non)]]="Oui","Oui","Non")</f>
        <v>Non</v>
      </c>
      <c r="P688" s="76"/>
      <c r="Q688" s="76"/>
      <c r="R688" s="76"/>
      <c r="S688" s="52" t="str">
        <f t="shared" si="30"/>
        <v>Compris entre 00h00 et 5h00</v>
      </c>
      <c r="T688" s="76"/>
      <c r="U688" s="53" t="str">
        <f t="shared" si="31"/>
        <v>Voyageur</v>
      </c>
      <c r="V688" s="76"/>
      <c r="W688" s="76"/>
      <c r="X688" s="76"/>
      <c r="Y688" s="76"/>
      <c r="Z688" s="76"/>
      <c r="AA688" s="76"/>
      <c r="AB688" s="53">
        <f>400</f>
        <v>400</v>
      </c>
      <c r="AC688" s="78" t="str">
        <f>IF(Tableau1[[#This Row],[Type de réponse]]='Paramètre (masquer)'!$A$10,Tableau1[[#This Row],[Période de début *]],"")</f>
        <v/>
      </c>
      <c r="AD688" s="78" t="str">
        <f>IF(Tableau1[[#This Row],[Type de réponse]]='Paramètre (masquer)'!$A$10,Tableau1[[#This Row],[Période de fin *]],"")</f>
        <v/>
      </c>
      <c r="AE688" s="78" t="str">
        <f>IF(Tableau1[[#This Row],[Type de réponse]]='Paramètre (masquer)'!$A$10,Tableau1[[#This Row],[Nuit
LU/MA]],"")</f>
        <v/>
      </c>
      <c r="AF688" s="78" t="str">
        <f>IF(Tableau1[[#This Row],[Type de réponse]]='Paramètre (masquer)'!$A$10,Tableau1[[#This Row],[Nuit
MA/ME]],"")</f>
        <v/>
      </c>
      <c r="AG688" s="78" t="str">
        <f>IF(Tableau1[[#This Row],[Type de réponse]]='Paramètre (masquer)'!$A$10,Tableau1[[#This Row],[Nuit
ME/JE]],"")</f>
        <v/>
      </c>
      <c r="AH688" s="78" t="str">
        <f>IF(Tableau1[[#This Row],[Type de réponse]]='Paramètre (masquer)'!$A$10,Tableau1[[#This Row],[Nuit JE/VE]],"")</f>
        <v/>
      </c>
      <c r="AI688" s="78" t="str">
        <f>IF(Tableau1[[#This Row],[Type de réponse]]='Paramètre (masquer)'!$A$10,Tableau1[[#This Row],[Nuit
VE/SA]],"")</f>
        <v/>
      </c>
      <c r="AJ688" s="78" t="str">
        <f>IF(Tableau1[[#This Row],[Type de réponse]]='Paramètre (masquer)'!$A$10,Tableau1[[#This Row],[Nuit
SA/DI]],"")</f>
        <v/>
      </c>
      <c r="AK688" s="78" t="str">
        <f>IF(Tableau1[[#This Row],[Type de réponse]]='Paramètre (masquer)'!$A$10,Tableau1[[#This Row],[Nuit
DI/LU]],"")</f>
        <v/>
      </c>
      <c r="AL688" s="76" t="str">
        <f>IF(Tableau1[[#This Row],[Nuit
LU /MA]]="Oui",0,IF(Tableau1[[#This Row],[Nuit
LU /MA]]="Non",1,""))</f>
        <v/>
      </c>
      <c r="AM688" s="76" t="str">
        <f>IF(Tableau1[[#This Row],[Nuit
MA/ ME]]="Oui",0,IF(Tableau1[[#This Row],[Nuit
MA/ ME]]="Non",1,""))</f>
        <v/>
      </c>
      <c r="AN688" s="76" t="str">
        <f>IF(Tableau1[[#This Row],[Nuit
ME/ JE]]="Oui",0,IF(Tableau1[[#This Row],[Nuit
ME/ JE]]="Non",1,""))</f>
        <v/>
      </c>
      <c r="AO688" s="76" t="str">
        <f>IF(Tableau1[[#This Row],[Nuit JE/ VE]]="Oui",0,IF(Tableau1[[#This Row],[Nuit JE/ VE]]="Non",1,""))</f>
        <v/>
      </c>
      <c r="AP688" s="76" t="str">
        <f>IF(Tableau1[[#This Row],[Nuit
VE/ SA]]="Oui",0,IF(Tableau1[[#This Row],[Nuit
VE/ SA]]="Non",1,""))</f>
        <v/>
      </c>
      <c r="AQ688" s="76" t="str">
        <f>IF(Tableau1[[#This Row],[Nuit
SA/ DI]]="Oui",0,IF(Tableau1[[#This Row],[Nuit
SA/ DI]]="Non",1,""))</f>
        <v/>
      </c>
      <c r="AR688" s="76" t="str">
        <f>IF(Tableau1[[#This Row],[Nuit
DI/ LU]]="Oui",0,IF(Tableau1[[#This Row],[Nuit
DI/ LU]]="Non",1,""))</f>
        <v/>
      </c>
      <c r="AS688" s="76" t="str">
        <f>IF(Tableau1[[#This Row],[Type de réponse]]='Paramètre (masquer)'!$A$10,Tableau1[[#This Row],[FE]],"")</f>
        <v/>
      </c>
      <c r="AT688" s="76" t="str">
        <f>_xlfn.CONCAT(Tableau1[[#This Row],[LUN]:[DIM]])</f>
        <v/>
      </c>
      <c r="AU688" s="79"/>
      <c r="AV6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8" s="76" t="e">
        <f>Tableau1[[#This Row],[Nbre de nuits sur la période]]*Tableau1[[#This Row],[Nombre de train accédant / nuit *]]</f>
        <v>#VALUE!</v>
      </c>
      <c r="AY688" s="76" t="e">
        <f>Tableau1[[#This Row],[Uo voies - nuit]]*((59*400/1000)+5)</f>
        <v>#VALUE!</v>
      </c>
    </row>
    <row r="689" spans="1:51" ht="15.75">
      <c r="A689" s="51">
        <f t="shared" si="32"/>
        <v>676</v>
      </c>
      <c r="B689" s="85"/>
      <c r="C689" s="52" t="str">
        <f>IFERROR(VLOOKUP(Tableau1[[#This Row],[Site *
Un fichier Excel par DT]],Tableau7[[#All],[Nom de la gare]:[EIC]],5,FALSE),"")</f>
        <v/>
      </c>
      <c r="D689" s="77"/>
      <c r="E689" s="74"/>
      <c r="F689" s="74"/>
      <c r="G689" s="76"/>
      <c r="H689" s="72" t="str">
        <f>IF(Tableau1[[#This Row],[Régime d''utilisation (Quotidien ? Oui ou Non)]]="Oui","Oui","Non")</f>
        <v>Non</v>
      </c>
      <c r="I689" s="72" t="str">
        <f>IF(Tableau1[[#This Row],[Régime d''utilisation (Quotidien ? Oui ou Non)]]="Oui","Oui","Non")</f>
        <v>Non</v>
      </c>
      <c r="J689" s="72" t="str">
        <f>IF(Tableau1[[#This Row],[Régime d''utilisation (Quotidien ? Oui ou Non)]]="Oui","Oui","Non")</f>
        <v>Non</v>
      </c>
      <c r="K689" s="72" t="str">
        <f>IF(Tableau1[[#This Row],[Régime d''utilisation (Quotidien ? Oui ou Non)]]="Oui","Oui","Non")</f>
        <v>Non</v>
      </c>
      <c r="L689" s="72" t="str">
        <f>IF(Tableau1[[#This Row],[Régime d''utilisation (Quotidien ? Oui ou Non)]]="Oui","Oui","Non")</f>
        <v>Non</v>
      </c>
      <c r="M689" s="72" t="str">
        <f>IF(Tableau1[[#This Row],[Régime d''utilisation (Quotidien ? Oui ou Non)]]="Oui","Oui","Non")</f>
        <v>Non</v>
      </c>
      <c r="N689" s="72" t="str">
        <f>IF(Tableau1[[#This Row],[Régime d''utilisation (Quotidien ? Oui ou Non)]]="Oui","Oui","Non")</f>
        <v>Non</v>
      </c>
      <c r="O689" s="72" t="str">
        <f>IF(Tableau1[[#This Row],[Régime d''utilisation (Quotidien ? Oui ou Non)]]="Oui","Oui","Non")</f>
        <v>Non</v>
      </c>
      <c r="P689" s="76"/>
      <c r="Q689" s="76"/>
      <c r="R689" s="76"/>
      <c r="S689" s="52" t="str">
        <f t="shared" si="30"/>
        <v>Compris entre 00h00 et 5h00</v>
      </c>
      <c r="T689" s="76"/>
      <c r="U689" s="53" t="str">
        <f t="shared" si="31"/>
        <v>Voyageur</v>
      </c>
      <c r="V689" s="76"/>
      <c r="W689" s="76"/>
      <c r="X689" s="76"/>
      <c r="Y689" s="76"/>
      <c r="Z689" s="76"/>
      <c r="AA689" s="76"/>
      <c r="AB689" s="53">
        <f>400</f>
        <v>400</v>
      </c>
      <c r="AC689" s="78" t="str">
        <f>IF(Tableau1[[#This Row],[Type de réponse]]='Paramètre (masquer)'!$A$10,Tableau1[[#This Row],[Période de début *]],"")</f>
        <v/>
      </c>
      <c r="AD689" s="78" t="str">
        <f>IF(Tableau1[[#This Row],[Type de réponse]]='Paramètre (masquer)'!$A$10,Tableau1[[#This Row],[Période de fin *]],"")</f>
        <v/>
      </c>
      <c r="AE689" s="78" t="str">
        <f>IF(Tableau1[[#This Row],[Type de réponse]]='Paramètre (masquer)'!$A$10,Tableau1[[#This Row],[Nuit
LU/MA]],"")</f>
        <v/>
      </c>
      <c r="AF689" s="78" t="str">
        <f>IF(Tableau1[[#This Row],[Type de réponse]]='Paramètre (masquer)'!$A$10,Tableau1[[#This Row],[Nuit
MA/ME]],"")</f>
        <v/>
      </c>
      <c r="AG689" s="78" t="str">
        <f>IF(Tableau1[[#This Row],[Type de réponse]]='Paramètre (masquer)'!$A$10,Tableau1[[#This Row],[Nuit
ME/JE]],"")</f>
        <v/>
      </c>
      <c r="AH689" s="78" t="str">
        <f>IF(Tableau1[[#This Row],[Type de réponse]]='Paramètre (masquer)'!$A$10,Tableau1[[#This Row],[Nuit JE/VE]],"")</f>
        <v/>
      </c>
      <c r="AI689" s="78" t="str">
        <f>IF(Tableau1[[#This Row],[Type de réponse]]='Paramètre (masquer)'!$A$10,Tableau1[[#This Row],[Nuit
VE/SA]],"")</f>
        <v/>
      </c>
      <c r="AJ689" s="78" t="str">
        <f>IF(Tableau1[[#This Row],[Type de réponse]]='Paramètre (masquer)'!$A$10,Tableau1[[#This Row],[Nuit
SA/DI]],"")</f>
        <v/>
      </c>
      <c r="AK689" s="78" t="str">
        <f>IF(Tableau1[[#This Row],[Type de réponse]]='Paramètre (masquer)'!$A$10,Tableau1[[#This Row],[Nuit
DI/LU]],"")</f>
        <v/>
      </c>
      <c r="AL689" s="76" t="str">
        <f>IF(Tableau1[[#This Row],[Nuit
LU /MA]]="Oui",0,IF(Tableau1[[#This Row],[Nuit
LU /MA]]="Non",1,""))</f>
        <v/>
      </c>
      <c r="AM689" s="76" t="str">
        <f>IF(Tableau1[[#This Row],[Nuit
MA/ ME]]="Oui",0,IF(Tableau1[[#This Row],[Nuit
MA/ ME]]="Non",1,""))</f>
        <v/>
      </c>
      <c r="AN689" s="76" t="str">
        <f>IF(Tableau1[[#This Row],[Nuit
ME/ JE]]="Oui",0,IF(Tableau1[[#This Row],[Nuit
ME/ JE]]="Non",1,""))</f>
        <v/>
      </c>
      <c r="AO689" s="76" t="str">
        <f>IF(Tableau1[[#This Row],[Nuit JE/ VE]]="Oui",0,IF(Tableau1[[#This Row],[Nuit JE/ VE]]="Non",1,""))</f>
        <v/>
      </c>
      <c r="AP689" s="76" t="str">
        <f>IF(Tableau1[[#This Row],[Nuit
VE/ SA]]="Oui",0,IF(Tableau1[[#This Row],[Nuit
VE/ SA]]="Non",1,""))</f>
        <v/>
      </c>
      <c r="AQ689" s="76" t="str">
        <f>IF(Tableau1[[#This Row],[Nuit
SA/ DI]]="Oui",0,IF(Tableau1[[#This Row],[Nuit
SA/ DI]]="Non",1,""))</f>
        <v/>
      </c>
      <c r="AR689" s="76" t="str">
        <f>IF(Tableau1[[#This Row],[Nuit
DI/ LU]]="Oui",0,IF(Tableau1[[#This Row],[Nuit
DI/ LU]]="Non",1,""))</f>
        <v/>
      </c>
      <c r="AS689" s="76" t="str">
        <f>IF(Tableau1[[#This Row],[Type de réponse]]='Paramètre (masquer)'!$A$10,Tableau1[[#This Row],[FE]],"")</f>
        <v/>
      </c>
      <c r="AT689" s="76" t="str">
        <f>_xlfn.CONCAT(Tableau1[[#This Row],[LUN]:[DIM]])</f>
        <v/>
      </c>
      <c r="AU689" s="79"/>
      <c r="AV6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9" s="76" t="e">
        <f>Tableau1[[#This Row],[Nbre de nuits sur la période]]*Tableau1[[#This Row],[Nombre de train accédant / nuit *]]</f>
        <v>#VALUE!</v>
      </c>
      <c r="AY689" s="76" t="e">
        <f>Tableau1[[#This Row],[Uo voies - nuit]]*((59*400/1000)+5)</f>
        <v>#VALUE!</v>
      </c>
    </row>
    <row r="690" spans="1:51" ht="15.75">
      <c r="A690" s="51">
        <f t="shared" si="32"/>
        <v>677</v>
      </c>
      <c r="B690" s="85"/>
      <c r="C690" s="52" t="str">
        <f>IFERROR(VLOOKUP(Tableau1[[#This Row],[Site *
Un fichier Excel par DT]],Tableau7[[#All],[Nom de la gare]:[EIC]],5,FALSE),"")</f>
        <v/>
      </c>
      <c r="D690" s="77"/>
      <c r="E690" s="74"/>
      <c r="F690" s="74"/>
      <c r="G690" s="76"/>
      <c r="H690" s="72" t="str">
        <f>IF(Tableau1[[#This Row],[Régime d''utilisation (Quotidien ? Oui ou Non)]]="Oui","Oui","Non")</f>
        <v>Non</v>
      </c>
      <c r="I690" s="72" t="str">
        <f>IF(Tableau1[[#This Row],[Régime d''utilisation (Quotidien ? Oui ou Non)]]="Oui","Oui","Non")</f>
        <v>Non</v>
      </c>
      <c r="J690" s="72" t="str">
        <f>IF(Tableau1[[#This Row],[Régime d''utilisation (Quotidien ? Oui ou Non)]]="Oui","Oui","Non")</f>
        <v>Non</v>
      </c>
      <c r="K690" s="72" t="str">
        <f>IF(Tableau1[[#This Row],[Régime d''utilisation (Quotidien ? Oui ou Non)]]="Oui","Oui","Non")</f>
        <v>Non</v>
      </c>
      <c r="L690" s="72" t="str">
        <f>IF(Tableau1[[#This Row],[Régime d''utilisation (Quotidien ? Oui ou Non)]]="Oui","Oui","Non")</f>
        <v>Non</v>
      </c>
      <c r="M690" s="72" t="str">
        <f>IF(Tableau1[[#This Row],[Régime d''utilisation (Quotidien ? Oui ou Non)]]="Oui","Oui","Non")</f>
        <v>Non</v>
      </c>
      <c r="N690" s="72" t="str">
        <f>IF(Tableau1[[#This Row],[Régime d''utilisation (Quotidien ? Oui ou Non)]]="Oui","Oui","Non")</f>
        <v>Non</v>
      </c>
      <c r="O690" s="72" t="str">
        <f>IF(Tableau1[[#This Row],[Régime d''utilisation (Quotidien ? Oui ou Non)]]="Oui","Oui","Non")</f>
        <v>Non</v>
      </c>
      <c r="P690" s="76"/>
      <c r="Q690" s="76"/>
      <c r="R690" s="76"/>
      <c r="S690" s="52" t="str">
        <f t="shared" si="30"/>
        <v>Compris entre 00h00 et 5h00</v>
      </c>
      <c r="T690" s="76"/>
      <c r="U690" s="53" t="str">
        <f t="shared" si="31"/>
        <v>Voyageur</v>
      </c>
      <c r="V690" s="76"/>
      <c r="W690" s="76"/>
      <c r="X690" s="76"/>
      <c r="Y690" s="76"/>
      <c r="Z690" s="76"/>
      <c r="AA690" s="76"/>
      <c r="AB690" s="53">
        <f>400</f>
        <v>400</v>
      </c>
      <c r="AC690" s="78" t="str">
        <f>IF(Tableau1[[#This Row],[Type de réponse]]='Paramètre (masquer)'!$A$10,Tableau1[[#This Row],[Période de début *]],"")</f>
        <v/>
      </c>
      <c r="AD690" s="78" t="str">
        <f>IF(Tableau1[[#This Row],[Type de réponse]]='Paramètre (masquer)'!$A$10,Tableau1[[#This Row],[Période de fin *]],"")</f>
        <v/>
      </c>
      <c r="AE690" s="78" t="str">
        <f>IF(Tableau1[[#This Row],[Type de réponse]]='Paramètre (masquer)'!$A$10,Tableau1[[#This Row],[Nuit
LU/MA]],"")</f>
        <v/>
      </c>
      <c r="AF690" s="78" t="str">
        <f>IF(Tableau1[[#This Row],[Type de réponse]]='Paramètre (masquer)'!$A$10,Tableau1[[#This Row],[Nuit
MA/ME]],"")</f>
        <v/>
      </c>
      <c r="AG690" s="78" t="str">
        <f>IF(Tableau1[[#This Row],[Type de réponse]]='Paramètre (masquer)'!$A$10,Tableau1[[#This Row],[Nuit
ME/JE]],"")</f>
        <v/>
      </c>
      <c r="AH690" s="78" t="str">
        <f>IF(Tableau1[[#This Row],[Type de réponse]]='Paramètre (masquer)'!$A$10,Tableau1[[#This Row],[Nuit JE/VE]],"")</f>
        <v/>
      </c>
      <c r="AI690" s="78" t="str">
        <f>IF(Tableau1[[#This Row],[Type de réponse]]='Paramètre (masquer)'!$A$10,Tableau1[[#This Row],[Nuit
VE/SA]],"")</f>
        <v/>
      </c>
      <c r="AJ690" s="78" t="str">
        <f>IF(Tableau1[[#This Row],[Type de réponse]]='Paramètre (masquer)'!$A$10,Tableau1[[#This Row],[Nuit
SA/DI]],"")</f>
        <v/>
      </c>
      <c r="AK690" s="78" t="str">
        <f>IF(Tableau1[[#This Row],[Type de réponse]]='Paramètre (masquer)'!$A$10,Tableau1[[#This Row],[Nuit
DI/LU]],"")</f>
        <v/>
      </c>
      <c r="AL690" s="76" t="str">
        <f>IF(Tableau1[[#This Row],[Nuit
LU /MA]]="Oui",0,IF(Tableau1[[#This Row],[Nuit
LU /MA]]="Non",1,""))</f>
        <v/>
      </c>
      <c r="AM690" s="76" t="str">
        <f>IF(Tableau1[[#This Row],[Nuit
MA/ ME]]="Oui",0,IF(Tableau1[[#This Row],[Nuit
MA/ ME]]="Non",1,""))</f>
        <v/>
      </c>
      <c r="AN690" s="76" t="str">
        <f>IF(Tableau1[[#This Row],[Nuit
ME/ JE]]="Oui",0,IF(Tableau1[[#This Row],[Nuit
ME/ JE]]="Non",1,""))</f>
        <v/>
      </c>
      <c r="AO690" s="76" t="str">
        <f>IF(Tableau1[[#This Row],[Nuit JE/ VE]]="Oui",0,IF(Tableau1[[#This Row],[Nuit JE/ VE]]="Non",1,""))</f>
        <v/>
      </c>
      <c r="AP690" s="76" t="str">
        <f>IF(Tableau1[[#This Row],[Nuit
VE/ SA]]="Oui",0,IF(Tableau1[[#This Row],[Nuit
VE/ SA]]="Non",1,""))</f>
        <v/>
      </c>
      <c r="AQ690" s="76" t="str">
        <f>IF(Tableau1[[#This Row],[Nuit
SA/ DI]]="Oui",0,IF(Tableau1[[#This Row],[Nuit
SA/ DI]]="Non",1,""))</f>
        <v/>
      </c>
      <c r="AR690" s="76" t="str">
        <f>IF(Tableau1[[#This Row],[Nuit
DI/ LU]]="Oui",0,IF(Tableau1[[#This Row],[Nuit
DI/ LU]]="Non",1,""))</f>
        <v/>
      </c>
      <c r="AS690" s="76" t="str">
        <f>IF(Tableau1[[#This Row],[Type de réponse]]='Paramètre (masquer)'!$A$10,Tableau1[[#This Row],[FE]],"")</f>
        <v/>
      </c>
      <c r="AT690" s="76" t="str">
        <f>_xlfn.CONCAT(Tableau1[[#This Row],[LUN]:[DIM]])</f>
        <v/>
      </c>
      <c r="AU690" s="79"/>
      <c r="AV6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0" s="76" t="e">
        <f>Tableau1[[#This Row],[Nbre de nuits sur la période]]*Tableau1[[#This Row],[Nombre de train accédant / nuit *]]</f>
        <v>#VALUE!</v>
      </c>
      <c r="AY690" s="76" t="e">
        <f>Tableau1[[#This Row],[Uo voies - nuit]]*((59*400/1000)+5)</f>
        <v>#VALUE!</v>
      </c>
    </row>
    <row r="691" spans="1:51" ht="15.75">
      <c r="A691" s="51">
        <f t="shared" si="32"/>
        <v>678</v>
      </c>
      <c r="B691" s="85"/>
      <c r="C691" s="52" t="str">
        <f>IFERROR(VLOOKUP(Tableau1[[#This Row],[Site *
Un fichier Excel par DT]],Tableau7[[#All],[Nom de la gare]:[EIC]],5,FALSE),"")</f>
        <v/>
      </c>
      <c r="D691" s="77"/>
      <c r="E691" s="74"/>
      <c r="F691" s="74"/>
      <c r="G691" s="76"/>
      <c r="H691" s="72" t="str">
        <f>IF(Tableau1[[#This Row],[Régime d''utilisation (Quotidien ? Oui ou Non)]]="Oui","Oui","Non")</f>
        <v>Non</v>
      </c>
      <c r="I691" s="72" t="str">
        <f>IF(Tableau1[[#This Row],[Régime d''utilisation (Quotidien ? Oui ou Non)]]="Oui","Oui","Non")</f>
        <v>Non</v>
      </c>
      <c r="J691" s="72" t="str">
        <f>IF(Tableau1[[#This Row],[Régime d''utilisation (Quotidien ? Oui ou Non)]]="Oui","Oui","Non")</f>
        <v>Non</v>
      </c>
      <c r="K691" s="72" t="str">
        <f>IF(Tableau1[[#This Row],[Régime d''utilisation (Quotidien ? Oui ou Non)]]="Oui","Oui","Non")</f>
        <v>Non</v>
      </c>
      <c r="L691" s="72" t="str">
        <f>IF(Tableau1[[#This Row],[Régime d''utilisation (Quotidien ? Oui ou Non)]]="Oui","Oui","Non")</f>
        <v>Non</v>
      </c>
      <c r="M691" s="72" t="str">
        <f>IF(Tableau1[[#This Row],[Régime d''utilisation (Quotidien ? Oui ou Non)]]="Oui","Oui","Non")</f>
        <v>Non</v>
      </c>
      <c r="N691" s="72" t="str">
        <f>IF(Tableau1[[#This Row],[Régime d''utilisation (Quotidien ? Oui ou Non)]]="Oui","Oui","Non")</f>
        <v>Non</v>
      </c>
      <c r="O691" s="72" t="str">
        <f>IF(Tableau1[[#This Row],[Régime d''utilisation (Quotidien ? Oui ou Non)]]="Oui","Oui","Non")</f>
        <v>Non</v>
      </c>
      <c r="P691" s="76"/>
      <c r="Q691" s="76"/>
      <c r="R691" s="76"/>
      <c r="S691" s="52" t="str">
        <f t="shared" si="30"/>
        <v>Compris entre 00h00 et 5h00</v>
      </c>
      <c r="T691" s="76"/>
      <c r="U691" s="53" t="str">
        <f t="shared" si="31"/>
        <v>Voyageur</v>
      </c>
      <c r="V691" s="76"/>
      <c r="W691" s="76"/>
      <c r="X691" s="76"/>
      <c r="Y691" s="76"/>
      <c r="Z691" s="76"/>
      <c r="AA691" s="76"/>
      <c r="AB691" s="53">
        <f>400</f>
        <v>400</v>
      </c>
      <c r="AC691" s="78" t="str">
        <f>IF(Tableau1[[#This Row],[Type de réponse]]='Paramètre (masquer)'!$A$10,Tableau1[[#This Row],[Période de début *]],"")</f>
        <v/>
      </c>
      <c r="AD691" s="78" t="str">
        <f>IF(Tableau1[[#This Row],[Type de réponse]]='Paramètre (masquer)'!$A$10,Tableau1[[#This Row],[Période de fin *]],"")</f>
        <v/>
      </c>
      <c r="AE691" s="78" t="str">
        <f>IF(Tableau1[[#This Row],[Type de réponse]]='Paramètre (masquer)'!$A$10,Tableau1[[#This Row],[Nuit
LU/MA]],"")</f>
        <v/>
      </c>
      <c r="AF691" s="78" t="str">
        <f>IF(Tableau1[[#This Row],[Type de réponse]]='Paramètre (masquer)'!$A$10,Tableau1[[#This Row],[Nuit
MA/ME]],"")</f>
        <v/>
      </c>
      <c r="AG691" s="78" t="str">
        <f>IF(Tableau1[[#This Row],[Type de réponse]]='Paramètre (masquer)'!$A$10,Tableau1[[#This Row],[Nuit
ME/JE]],"")</f>
        <v/>
      </c>
      <c r="AH691" s="78" t="str">
        <f>IF(Tableau1[[#This Row],[Type de réponse]]='Paramètre (masquer)'!$A$10,Tableau1[[#This Row],[Nuit JE/VE]],"")</f>
        <v/>
      </c>
      <c r="AI691" s="78" t="str">
        <f>IF(Tableau1[[#This Row],[Type de réponse]]='Paramètre (masquer)'!$A$10,Tableau1[[#This Row],[Nuit
VE/SA]],"")</f>
        <v/>
      </c>
      <c r="AJ691" s="78" t="str">
        <f>IF(Tableau1[[#This Row],[Type de réponse]]='Paramètre (masquer)'!$A$10,Tableau1[[#This Row],[Nuit
SA/DI]],"")</f>
        <v/>
      </c>
      <c r="AK691" s="78" t="str">
        <f>IF(Tableau1[[#This Row],[Type de réponse]]='Paramètre (masquer)'!$A$10,Tableau1[[#This Row],[Nuit
DI/LU]],"")</f>
        <v/>
      </c>
      <c r="AL691" s="76" t="str">
        <f>IF(Tableau1[[#This Row],[Nuit
LU /MA]]="Oui",0,IF(Tableau1[[#This Row],[Nuit
LU /MA]]="Non",1,""))</f>
        <v/>
      </c>
      <c r="AM691" s="76" t="str">
        <f>IF(Tableau1[[#This Row],[Nuit
MA/ ME]]="Oui",0,IF(Tableau1[[#This Row],[Nuit
MA/ ME]]="Non",1,""))</f>
        <v/>
      </c>
      <c r="AN691" s="76" t="str">
        <f>IF(Tableau1[[#This Row],[Nuit
ME/ JE]]="Oui",0,IF(Tableau1[[#This Row],[Nuit
ME/ JE]]="Non",1,""))</f>
        <v/>
      </c>
      <c r="AO691" s="76" t="str">
        <f>IF(Tableau1[[#This Row],[Nuit JE/ VE]]="Oui",0,IF(Tableau1[[#This Row],[Nuit JE/ VE]]="Non",1,""))</f>
        <v/>
      </c>
      <c r="AP691" s="76" t="str">
        <f>IF(Tableau1[[#This Row],[Nuit
VE/ SA]]="Oui",0,IF(Tableau1[[#This Row],[Nuit
VE/ SA]]="Non",1,""))</f>
        <v/>
      </c>
      <c r="AQ691" s="76" t="str">
        <f>IF(Tableau1[[#This Row],[Nuit
SA/ DI]]="Oui",0,IF(Tableau1[[#This Row],[Nuit
SA/ DI]]="Non",1,""))</f>
        <v/>
      </c>
      <c r="AR691" s="76" t="str">
        <f>IF(Tableau1[[#This Row],[Nuit
DI/ LU]]="Oui",0,IF(Tableau1[[#This Row],[Nuit
DI/ LU]]="Non",1,""))</f>
        <v/>
      </c>
      <c r="AS691" s="76" t="str">
        <f>IF(Tableau1[[#This Row],[Type de réponse]]='Paramètre (masquer)'!$A$10,Tableau1[[#This Row],[FE]],"")</f>
        <v/>
      </c>
      <c r="AT691" s="76" t="str">
        <f>_xlfn.CONCAT(Tableau1[[#This Row],[LUN]:[DIM]])</f>
        <v/>
      </c>
      <c r="AU691" s="79"/>
      <c r="AV6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1" s="76" t="e">
        <f>Tableau1[[#This Row],[Nbre de nuits sur la période]]*Tableau1[[#This Row],[Nombre de train accédant / nuit *]]</f>
        <v>#VALUE!</v>
      </c>
      <c r="AY691" s="76" t="e">
        <f>Tableau1[[#This Row],[Uo voies - nuit]]*((59*400/1000)+5)</f>
        <v>#VALUE!</v>
      </c>
    </row>
    <row r="692" spans="1:51" ht="15.75">
      <c r="A692" s="51">
        <f t="shared" si="32"/>
        <v>679</v>
      </c>
      <c r="B692" s="85"/>
      <c r="C692" s="52" t="str">
        <f>IFERROR(VLOOKUP(Tableau1[[#This Row],[Site *
Un fichier Excel par DT]],Tableau7[[#All],[Nom de la gare]:[EIC]],5,FALSE),"")</f>
        <v/>
      </c>
      <c r="D692" s="77"/>
      <c r="E692" s="74"/>
      <c r="F692" s="74"/>
      <c r="G692" s="76"/>
      <c r="H692" s="72" t="str">
        <f>IF(Tableau1[[#This Row],[Régime d''utilisation (Quotidien ? Oui ou Non)]]="Oui","Oui","Non")</f>
        <v>Non</v>
      </c>
      <c r="I692" s="72" t="str">
        <f>IF(Tableau1[[#This Row],[Régime d''utilisation (Quotidien ? Oui ou Non)]]="Oui","Oui","Non")</f>
        <v>Non</v>
      </c>
      <c r="J692" s="72" t="str">
        <f>IF(Tableau1[[#This Row],[Régime d''utilisation (Quotidien ? Oui ou Non)]]="Oui","Oui","Non")</f>
        <v>Non</v>
      </c>
      <c r="K692" s="72" t="str">
        <f>IF(Tableau1[[#This Row],[Régime d''utilisation (Quotidien ? Oui ou Non)]]="Oui","Oui","Non")</f>
        <v>Non</v>
      </c>
      <c r="L692" s="72" t="str">
        <f>IF(Tableau1[[#This Row],[Régime d''utilisation (Quotidien ? Oui ou Non)]]="Oui","Oui","Non")</f>
        <v>Non</v>
      </c>
      <c r="M692" s="72" t="str">
        <f>IF(Tableau1[[#This Row],[Régime d''utilisation (Quotidien ? Oui ou Non)]]="Oui","Oui","Non")</f>
        <v>Non</v>
      </c>
      <c r="N692" s="72" t="str">
        <f>IF(Tableau1[[#This Row],[Régime d''utilisation (Quotidien ? Oui ou Non)]]="Oui","Oui","Non")</f>
        <v>Non</v>
      </c>
      <c r="O692" s="72" t="str">
        <f>IF(Tableau1[[#This Row],[Régime d''utilisation (Quotidien ? Oui ou Non)]]="Oui","Oui","Non")</f>
        <v>Non</v>
      </c>
      <c r="P692" s="76"/>
      <c r="Q692" s="76"/>
      <c r="R692" s="76"/>
      <c r="S692" s="52" t="str">
        <f t="shared" si="30"/>
        <v>Compris entre 00h00 et 5h00</v>
      </c>
      <c r="T692" s="76"/>
      <c r="U692" s="53" t="str">
        <f t="shared" si="31"/>
        <v>Voyageur</v>
      </c>
      <c r="V692" s="76"/>
      <c r="W692" s="76"/>
      <c r="X692" s="76"/>
      <c r="Y692" s="76"/>
      <c r="Z692" s="76"/>
      <c r="AA692" s="76"/>
      <c r="AB692" s="53">
        <f>400</f>
        <v>400</v>
      </c>
      <c r="AC692" s="78" t="str">
        <f>IF(Tableau1[[#This Row],[Type de réponse]]='Paramètre (masquer)'!$A$10,Tableau1[[#This Row],[Période de début *]],"")</f>
        <v/>
      </c>
      <c r="AD692" s="78" t="str">
        <f>IF(Tableau1[[#This Row],[Type de réponse]]='Paramètre (masquer)'!$A$10,Tableau1[[#This Row],[Période de fin *]],"")</f>
        <v/>
      </c>
      <c r="AE692" s="78" t="str">
        <f>IF(Tableau1[[#This Row],[Type de réponse]]='Paramètre (masquer)'!$A$10,Tableau1[[#This Row],[Nuit
LU/MA]],"")</f>
        <v/>
      </c>
      <c r="AF692" s="78" t="str">
        <f>IF(Tableau1[[#This Row],[Type de réponse]]='Paramètre (masquer)'!$A$10,Tableau1[[#This Row],[Nuit
MA/ME]],"")</f>
        <v/>
      </c>
      <c r="AG692" s="78" t="str">
        <f>IF(Tableau1[[#This Row],[Type de réponse]]='Paramètre (masquer)'!$A$10,Tableau1[[#This Row],[Nuit
ME/JE]],"")</f>
        <v/>
      </c>
      <c r="AH692" s="78" t="str">
        <f>IF(Tableau1[[#This Row],[Type de réponse]]='Paramètre (masquer)'!$A$10,Tableau1[[#This Row],[Nuit JE/VE]],"")</f>
        <v/>
      </c>
      <c r="AI692" s="78" t="str">
        <f>IF(Tableau1[[#This Row],[Type de réponse]]='Paramètre (masquer)'!$A$10,Tableau1[[#This Row],[Nuit
VE/SA]],"")</f>
        <v/>
      </c>
      <c r="AJ692" s="78" t="str">
        <f>IF(Tableau1[[#This Row],[Type de réponse]]='Paramètre (masquer)'!$A$10,Tableau1[[#This Row],[Nuit
SA/DI]],"")</f>
        <v/>
      </c>
      <c r="AK692" s="78" t="str">
        <f>IF(Tableau1[[#This Row],[Type de réponse]]='Paramètre (masquer)'!$A$10,Tableau1[[#This Row],[Nuit
DI/LU]],"")</f>
        <v/>
      </c>
      <c r="AL692" s="76" t="str">
        <f>IF(Tableau1[[#This Row],[Nuit
LU /MA]]="Oui",0,IF(Tableau1[[#This Row],[Nuit
LU /MA]]="Non",1,""))</f>
        <v/>
      </c>
      <c r="AM692" s="76" t="str">
        <f>IF(Tableau1[[#This Row],[Nuit
MA/ ME]]="Oui",0,IF(Tableau1[[#This Row],[Nuit
MA/ ME]]="Non",1,""))</f>
        <v/>
      </c>
      <c r="AN692" s="76" t="str">
        <f>IF(Tableau1[[#This Row],[Nuit
ME/ JE]]="Oui",0,IF(Tableau1[[#This Row],[Nuit
ME/ JE]]="Non",1,""))</f>
        <v/>
      </c>
      <c r="AO692" s="76" t="str">
        <f>IF(Tableau1[[#This Row],[Nuit JE/ VE]]="Oui",0,IF(Tableau1[[#This Row],[Nuit JE/ VE]]="Non",1,""))</f>
        <v/>
      </c>
      <c r="AP692" s="76" t="str">
        <f>IF(Tableau1[[#This Row],[Nuit
VE/ SA]]="Oui",0,IF(Tableau1[[#This Row],[Nuit
VE/ SA]]="Non",1,""))</f>
        <v/>
      </c>
      <c r="AQ692" s="76" t="str">
        <f>IF(Tableau1[[#This Row],[Nuit
SA/ DI]]="Oui",0,IF(Tableau1[[#This Row],[Nuit
SA/ DI]]="Non",1,""))</f>
        <v/>
      </c>
      <c r="AR692" s="76" t="str">
        <f>IF(Tableau1[[#This Row],[Nuit
DI/ LU]]="Oui",0,IF(Tableau1[[#This Row],[Nuit
DI/ LU]]="Non",1,""))</f>
        <v/>
      </c>
      <c r="AS692" s="76" t="str">
        <f>IF(Tableau1[[#This Row],[Type de réponse]]='Paramètre (masquer)'!$A$10,Tableau1[[#This Row],[FE]],"")</f>
        <v/>
      </c>
      <c r="AT692" s="76" t="str">
        <f>_xlfn.CONCAT(Tableau1[[#This Row],[LUN]:[DIM]])</f>
        <v/>
      </c>
      <c r="AU692" s="79"/>
      <c r="AV6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2" s="76" t="e">
        <f>Tableau1[[#This Row],[Nbre de nuits sur la période]]*Tableau1[[#This Row],[Nombre de train accédant / nuit *]]</f>
        <v>#VALUE!</v>
      </c>
      <c r="AY692" s="76" t="e">
        <f>Tableau1[[#This Row],[Uo voies - nuit]]*((59*400/1000)+5)</f>
        <v>#VALUE!</v>
      </c>
    </row>
    <row r="693" spans="1:51" ht="15.75">
      <c r="A693" s="51">
        <f t="shared" si="32"/>
        <v>680</v>
      </c>
      <c r="B693" s="85"/>
      <c r="C693" s="52" t="str">
        <f>IFERROR(VLOOKUP(Tableau1[[#This Row],[Site *
Un fichier Excel par DT]],Tableau7[[#All],[Nom de la gare]:[EIC]],5,FALSE),"")</f>
        <v/>
      </c>
      <c r="D693" s="77"/>
      <c r="E693" s="74"/>
      <c r="F693" s="74"/>
      <c r="G693" s="76"/>
      <c r="H693" s="72" t="str">
        <f>IF(Tableau1[[#This Row],[Régime d''utilisation (Quotidien ? Oui ou Non)]]="Oui","Oui","Non")</f>
        <v>Non</v>
      </c>
      <c r="I693" s="72" t="str">
        <f>IF(Tableau1[[#This Row],[Régime d''utilisation (Quotidien ? Oui ou Non)]]="Oui","Oui","Non")</f>
        <v>Non</v>
      </c>
      <c r="J693" s="72" t="str">
        <f>IF(Tableau1[[#This Row],[Régime d''utilisation (Quotidien ? Oui ou Non)]]="Oui","Oui","Non")</f>
        <v>Non</v>
      </c>
      <c r="K693" s="72" t="str">
        <f>IF(Tableau1[[#This Row],[Régime d''utilisation (Quotidien ? Oui ou Non)]]="Oui","Oui","Non")</f>
        <v>Non</v>
      </c>
      <c r="L693" s="72" t="str">
        <f>IF(Tableau1[[#This Row],[Régime d''utilisation (Quotidien ? Oui ou Non)]]="Oui","Oui","Non")</f>
        <v>Non</v>
      </c>
      <c r="M693" s="72" t="str">
        <f>IF(Tableau1[[#This Row],[Régime d''utilisation (Quotidien ? Oui ou Non)]]="Oui","Oui","Non")</f>
        <v>Non</v>
      </c>
      <c r="N693" s="72" t="str">
        <f>IF(Tableau1[[#This Row],[Régime d''utilisation (Quotidien ? Oui ou Non)]]="Oui","Oui","Non")</f>
        <v>Non</v>
      </c>
      <c r="O693" s="72" t="str">
        <f>IF(Tableau1[[#This Row],[Régime d''utilisation (Quotidien ? Oui ou Non)]]="Oui","Oui","Non")</f>
        <v>Non</v>
      </c>
      <c r="P693" s="76"/>
      <c r="Q693" s="76"/>
      <c r="R693" s="76"/>
      <c r="S693" s="52" t="str">
        <f t="shared" si="30"/>
        <v>Compris entre 00h00 et 5h00</v>
      </c>
      <c r="T693" s="76"/>
      <c r="U693" s="53" t="str">
        <f t="shared" si="31"/>
        <v>Voyageur</v>
      </c>
      <c r="V693" s="76"/>
      <c r="W693" s="76"/>
      <c r="X693" s="76"/>
      <c r="Y693" s="76"/>
      <c r="Z693" s="76"/>
      <c r="AA693" s="76"/>
      <c r="AB693" s="53">
        <f>400</f>
        <v>400</v>
      </c>
      <c r="AC693" s="78" t="str">
        <f>IF(Tableau1[[#This Row],[Type de réponse]]='Paramètre (masquer)'!$A$10,Tableau1[[#This Row],[Période de début *]],"")</f>
        <v/>
      </c>
      <c r="AD693" s="78" t="str">
        <f>IF(Tableau1[[#This Row],[Type de réponse]]='Paramètre (masquer)'!$A$10,Tableau1[[#This Row],[Période de fin *]],"")</f>
        <v/>
      </c>
      <c r="AE693" s="78" t="str">
        <f>IF(Tableau1[[#This Row],[Type de réponse]]='Paramètre (masquer)'!$A$10,Tableau1[[#This Row],[Nuit
LU/MA]],"")</f>
        <v/>
      </c>
      <c r="AF693" s="78" t="str">
        <f>IF(Tableau1[[#This Row],[Type de réponse]]='Paramètre (masquer)'!$A$10,Tableau1[[#This Row],[Nuit
MA/ME]],"")</f>
        <v/>
      </c>
      <c r="AG693" s="78" t="str">
        <f>IF(Tableau1[[#This Row],[Type de réponse]]='Paramètre (masquer)'!$A$10,Tableau1[[#This Row],[Nuit
ME/JE]],"")</f>
        <v/>
      </c>
      <c r="AH693" s="78" t="str">
        <f>IF(Tableau1[[#This Row],[Type de réponse]]='Paramètre (masquer)'!$A$10,Tableau1[[#This Row],[Nuit JE/VE]],"")</f>
        <v/>
      </c>
      <c r="AI693" s="78" t="str">
        <f>IF(Tableau1[[#This Row],[Type de réponse]]='Paramètre (masquer)'!$A$10,Tableau1[[#This Row],[Nuit
VE/SA]],"")</f>
        <v/>
      </c>
      <c r="AJ693" s="78" t="str">
        <f>IF(Tableau1[[#This Row],[Type de réponse]]='Paramètre (masquer)'!$A$10,Tableau1[[#This Row],[Nuit
SA/DI]],"")</f>
        <v/>
      </c>
      <c r="AK693" s="78" t="str">
        <f>IF(Tableau1[[#This Row],[Type de réponse]]='Paramètre (masquer)'!$A$10,Tableau1[[#This Row],[Nuit
DI/LU]],"")</f>
        <v/>
      </c>
      <c r="AL693" s="76" t="str">
        <f>IF(Tableau1[[#This Row],[Nuit
LU /MA]]="Oui",0,IF(Tableau1[[#This Row],[Nuit
LU /MA]]="Non",1,""))</f>
        <v/>
      </c>
      <c r="AM693" s="76" t="str">
        <f>IF(Tableau1[[#This Row],[Nuit
MA/ ME]]="Oui",0,IF(Tableau1[[#This Row],[Nuit
MA/ ME]]="Non",1,""))</f>
        <v/>
      </c>
      <c r="AN693" s="76" t="str">
        <f>IF(Tableau1[[#This Row],[Nuit
ME/ JE]]="Oui",0,IF(Tableau1[[#This Row],[Nuit
ME/ JE]]="Non",1,""))</f>
        <v/>
      </c>
      <c r="AO693" s="76" t="str">
        <f>IF(Tableau1[[#This Row],[Nuit JE/ VE]]="Oui",0,IF(Tableau1[[#This Row],[Nuit JE/ VE]]="Non",1,""))</f>
        <v/>
      </c>
      <c r="AP693" s="76" t="str">
        <f>IF(Tableau1[[#This Row],[Nuit
VE/ SA]]="Oui",0,IF(Tableau1[[#This Row],[Nuit
VE/ SA]]="Non",1,""))</f>
        <v/>
      </c>
      <c r="AQ693" s="76" t="str">
        <f>IF(Tableau1[[#This Row],[Nuit
SA/ DI]]="Oui",0,IF(Tableau1[[#This Row],[Nuit
SA/ DI]]="Non",1,""))</f>
        <v/>
      </c>
      <c r="AR693" s="76" t="str">
        <f>IF(Tableau1[[#This Row],[Nuit
DI/ LU]]="Oui",0,IF(Tableau1[[#This Row],[Nuit
DI/ LU]]="Non",1,""))</f>
        <v/>
      </c>
      <c r="AS693" s="76" t="str">
        <f>IF(Tableau1[[#This Row],[Type de réponse]]='Paramètre (masquer)'!$A$10,Tableau1[[#This Row],[FE]],"")</f>
        <v/>
      </c>
      <c r="AT693" s="76" t="str">
        <f>_xlfn.CONCAT(Tableau1[[#This Row],[LUN]:[DIM]])</f>
        <v/>
      </c>
      <c r="AU693" s="79"/>
      <c r="AV6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3" s="76" t="e">
        <f>Tableau1[[#This Row],[Nbre de nuits sur la période]]*Tableau1[[#This Row],[Nombre de train accédant / nuit *]]</f>
        <v>#VALUE!</v>
      </c>
      <c r="AY693" s="76" t="e">
        <f>Tableau1[[#This Row],[Uo voies - nuit]]*((59*400/1000)+5)</f>
        <v>#VALUE!</v>
      </c>
    </row>
    <row r="694" spans="1:51" ht="15.75">
      <c r="A694" s="51">
        <f t="shared" si="32"/>
        <v>681</v>
      </c>
      <c r="B694" s="85"/>
      <c r="C694" s="52" t="str">
        <f>IFERROR(VLOOKUP(Tableau1[[#This Row],[Site *
Un fichier Excel par DT]],Tableau7[[#All],[Nom de la gare]:[EIC]],5,FALSE),"")</f>
        <v/>
      </c>
      <c r="D694" s="77"/>
      <c r="E694" s="74"/>
      <c r="F694" s="74"/>
      <c r="G694" s="76"/>
      <c r="H694" s="72" t="str">
        <f>IF(Tableau1[[#This Row],[Régime d''utilisation (Quotidien ? Oui ou Non)]]="Oui","Oui","Non")</f>
        <v>Non</v>
      </c>
      <c r="I694" s="72" t="str">
        <f>IF(Tableau1[[#This Row],[Régime d''utilisation (Quotidien ? Oui ou Non)]]="Oui","Oui","Non")</f>
        <v>Non</v>
      </c>
      <c r="J694" s="72" t="str">
        <f>IF(Tableau1[[#This Row],[Régime d''utilisation (Quotidien ? Oui ou Non)]]="Oui","Oui","Non")</f>
        <v>Non</v>
      </c>
      <c r="K694" s="72" t="str">
        <f>IF(Tableau1[[#This Row],[Régime d''utilisation (Quotidien ? Oui ou Non)]]="Oui","Oui","Non")</f>
        <v>Non</v>
      </c>
      <c r="L694" s="72" t="str">
        <f>IF(Tableau1[[#This Row],[Régime d''utilisation (Quotidien ? Oui ou Non)]]="Oui","Oui","Non")</f>
        <v>Non</v>
      </c>
      <c r="M694" s="72" t="str">
        <f>IF(Tableau1[[#This Row],[Régime d''utilisation (Quotidien ? Oui ou Non)]]="Oui","Oui","Non")</f>
        <v>Non</v>
      </c>
      <c r="N694" s="72" t="str">
        <f>IF(Tableau1[[#This Row],[Régime d''utilisation (Quotidien ? Oui ou Non)]]="Oui","Oui","Non")</f>
        <v>Non</v>
      </c>
      <c r="O694" s="72" t="str">
        <f>IF(Tableau1[[#This Row],[Régime d''utilisation (Quotidien ? Oui ou Non)]]="Oui","Oui","Non")</f>
        <v>Non</v>
      </c>
      <c r="P694" s="76"/>
      <c r="Q694" s="76"/>
      <c r="R694" s="76"/>
      <c r="S694" s="52" t="str">
        <f t="shared" si="30"/>
        <v>Compris entre 00h00 et 5h00</v>
      </c>
      <c r="T694" s="76"/>
      <c r="U694" s="53" t="str">
        <f t="shared" si="31"/>
        <v>Voyageur</v>
      </c>
      <c r="V694" s="76"/>
      <c r="W694" s="76"/>
      <c r="X694" s="76"/>
      <c r="Y694" s="76"/>
      <c r="Z694" s="76"/>
      <c r="AA694" s="76"/>
      <c r="AB694" s="53">
        <f>400</f>
        <v>400</v>
      </c>
      <c r="AC694" s="78" t="str">
        <f>IF(Tableau1[[#This Row],[Type de réponse]]='Paramètre (masquer)'!$A$10,Tableau1[[#This Row],[Période de début *]],"")</f>
        <v/>
      </c>
      <c r="AD694" s="78" t="str">
        <f>IF(Tableau1[[#This Row],[Type de réponse]]='Paramètre (masquer)'!$A$10,Tableau1[[#This Row],[Période de fin *]],"")</f>
        <v/>
      </c>
      <c r="AE694" s="78" t="str">
        <f>IF(Tableau1[[#This Row],[Type de réponse]]='Paramètre (masquer)'!$A$10,Tableau1[[#This Row],[Nuit
LU/MA]],"")</f>
        <v/>
      </c>
      <c r="AF694" s="78" t="str">
        <f>IF(Tableau1[[#This Row],[Type de réponse]]='Paramètre (masquer)'!$A$10,Tableau1[[#This Row],[Nuit
MA/ME]],"")</f>
        <v/>
      </c>
      <c r="AG694" s="78" t="str">
        <f>IF(Tableau1[[#This Row],[Type de réponse]]='Paramètre (masquer)'!$A$10,Tableau1[[#This Row],[Nuit
ME/JE]],"")</f>
        <v/>
      </c>
      <c r="AH694" s="78" t="str">
        <f>IF(Tableau1[[#This Row],[Type de réponse]]='Paramètre (masquer)'!$A$10,Tableau1[[#This Row],[Nuit JE/VE]],"")</f>
        <v/>
      </c>
      <c r="AI694" s="78" t="str">
        <f>IF(Tableau1[[#This Row],[Type de réponse]]='Paramètre (masquer)'!$A$10,Tableau1[[#This Row],[Nuit
VE/SA]],"")</f>
        <v/>
      </c>
      <c r="AJ694" s="78" t="str">
        <f>IF(Tableau1[[#This Row],[Type de réponse]]='Paramètre (masquer)'!$A$10,Tableau1[[#This Row],[Nuit
SA/DI]],"")</f>
        <v/>
      </c>
      <c r="AK694" s="78" t="str">
        <f>IF(Tableau1[[#This Row],[Type de réponse]]='Paramètre (masquer)'!$A$10,Tableau1[[#This Row],[Nuit
DI/LU]],"")</f>
        <v/>
      </c>
      <c r="AL694" s="76" t="str">
        <f>IF(Tableau1[[#This Row],[Nuit
LU /MA]]="Oui",0,IF(Tableau1[[#This Row],[Nuit
LU /MA]]="Non",1,""))</f>
        <v/>
      </c>
      <c r="AM694" s="76" t="str">
        <f>IF(Tableau1[[#This Row],[Nuit
MA/ ME]]="Oui",0,IF(Tableau1[[#This Row],[Nuit
MA/ ME]]="Non",1,""))</f>
        <v/>
      </c>
      <c r="AN694" s="76" t="str">
        <f>IF(Tableau1[[#This Row],[Nuit
ME/ JE]]="Oui",0,IF(Tableau1[[#This Row],[Nuit
ME/ JE]]="Non",1,""))</f>
        <v/>
      </c>
      <c r="AO694" s="76" t="str">
        <f>IF(Tableau1[[#This Row],[Nuit JE/ VE]]="Oui",0,IF(Tableau1[[#This Row],[Nuit JE/ VE]]="Non",1,""))</f>
        <v/>
      </c>
      <c r="AP694" s="76" t="str">
        <f>IF(Tableau1[[#This Row],[Nuit
VE/ SA]]="Oui",0,IF(Tableau1[[#This Row],[Nuit
VE/ SA]]="Non",1,""))</f>
        <v/>
      </c>
      <c r="AQ694" s="76" t="str">
        <f>IF(Tableau1[[#This Row],[Nuit
SA/ DI]]="Oui",0,IF(Tableau1[[#This Row],[Nuit
SA/ DI]]="Non",1,""))</f>
        <v/>
      </c>
      <c r="AR694" s="76" t="str">
        <f>IF(Tableau1[[#This Row],[Nuit
DI/ LU]]="Oui",0,IF(Tableau1[[#This Row],[Nuit
DI/ LU]]="Non",1,""))</f>
        <v/>
      </c>
      <c r="AS694" s="76" t="str">
        <f>IF(Tableau1[[#This Row],[Type de réponse]]='Paramètre (masquer)'!$A$10,Tableau1[[#This Row],[FE]],"")</f>
        <v/>
      </c>
      <c r="AT694" s="76" t="str">
        <f>_xlfn.CONCAT(Tableau1[[#This Row],[LUN]:[DIM]])</f>
        <v/>
      </c>
      <c r="AU694" s="79"/>
      <c r="AV6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4" s="76" t="e">
        <f>Tableau1[[#This Row],[Nbre de nuits sur la période]]*Tableau1[[#This Row],[Nombre de train accédant / nuit *]]</f>
        <v>#VALUE!</v>
      </c>
      <c r="AY694" s="76" t="e">
        <f>Tableau1[[#This Row],[Uo voies - nuit]]*((59*400/1000)+5)</f>
        <v>#VALUE!</v>
      </c>
    </row>
    <row r="695" spans="1:51" ht="15.75">
      <c r="A695" s="51">
        <f t="shared" si="32"/>
        <v>682</v>
      </c>
      <c r="B695" s="85"/>
      <c r="C695" s="52" t="str">
        <f>IFERROR(VLOOKUP(Tableau1[[#This Row],[Site *
Un fichier Excel par DT]],Tableau7[[#All],[Nom de la gare]:[EIC]],5,FALSE),"")</f>
        <v/>
      </c>
      <c r="D695" s="77"/>
      <c r="E695" s="74"/>
      <c r="F695" s="74"/>
      <c r="G695" s="76"/>
      <c r="H695" s="72" t="str">
        <f>IF(Tableau1[[#This Row],[Régime d''utilisation (Quotidien ? Oui ou Non)]]="Oui","Oui","Non")</f>
        <v>Non</v>
      </c>
      <c r="I695" s="72" t="str">
        <f>IF(Tableau1[[#This Row],[Régime d''utilisation (Quotidien ? Oui ou Non)]]="Oui","Oui","Non")</f>
        <v>Non</v>
      </c>
      <c r="J695" s="72" t="str">
        <f>IF(Tableau1[[#This Row],[Régime d''utilisation (Quotidien ? Oui ou Non)]]="Oui","Oui","Non")</f>
        <v>Non</v>
      </c>
      <c r="K695" s="72" t="str">
        <f>IF(Tableau1[[#This Row],[Régime d''utilisation (Quotidien ? Oui ou Non)]]="Oui","Oui","Non")</f>
        <v>Non</v>
      </c>
      <c r="L695" s="72" t="str">
        <f>IF(Tableau1[[#This Row],[Régime d''utilisation (Quotidien ? Oui ou Non)]]="Oui","Oui","Non")</f>
        <v>Non</v>
      </c>
      <c r="M695" s="72" t="str">
        <f>IF(Tableau1[[#This Row],[Régime d''utilisation (Quotidien ? Oui ou Non)]]="Oui","Oui","Non")</f>
        <v>Non</v>
      </c>
      <c r="N695" s="72" t="str">
        <f>IF(Tableau1[[#This Row],[Régime d''utilisation (Quotidien ? Oui ou Non)]]="Oui","Oui","Non")</f>
        <v>Non</v>
      </c>
      <c r="O695" s="72" t="str">
        <f>IF(Tableau1[[#This Row],[Régime d''utilisation (Quotidien ? Oui ou Non)]]="Oui","Oui","Non")</f>
        <v>Non</v>
      </c>
      <c r="P695" s="76"/>
      <c r="Q695" s="76"/>
      <c r="R695" s="76"/>
      <c r="S695" s="52" t="str">
        <f t="shared" si="30"/>
        <v>Compris entre 00h00 et 5h00</v>
      </c>
      <c r="T695" s="76"/>
      <c r="U695" s="53" t="str">
        <f t="shared" si="31"/>
        <v>Voyageur</v>
      </c>
      <c r="V695" s="76"/>
      <c r="W695" s="76"/>
      <c r="X695" s="76"/>
      <c r="Y695" s="76"/>
      <c r="Z695" s="76"/>
      <c r="AA695" s="76"/>
      <c r="AB695" s="53">
        <f>400</f>
        <v>400</v>
      </c>
      <c r="AC695" s="78" t="str">
        <f>IF(Tableau1[[#This Row],[Type de réponse]]='Paramètre (masquer)'!$A$10,Tableau1[[#This Row],[Période de début *]],"")</f>
        <v/>
      </c>
      <c r="AD695" s="78" t="str">
        <f>IF(Tableau1[[#This Row],[Type de réponse]]='Paramètre (masquer)'!$A$10,Tableau1[[#This Row],[Période de fin *]],"")</f>
        <v/>
      </c>
      <c r="AE695" s="78" t="str">
        <f>IF(Tableau1[[#This Row],[Type de réponse]]='Paramètre (masquer)'!$A$10,Tableau1[[#This Row],[Nuit
LU/MA]],"")</f>
        <v/>
      </c>
      <c r="AF695" s="78" t="str">
        <f>IF(Tableau1[[#This Row],[Type de réponse]]='Paramètre (masquer)'!$A$10,Tableau1[[#This Row],[Nuit
MA/ME]],"")</f>
        <v/>
      </c>
      <c r="AG695" s="78" t="str">
        <f>IF(Tableau1[[#This Row],[Type de réponse]]='Paramètre (masquer)'!$A$10,Tableau1[[#This Row],[Nuit
ME/JE]],"")</f>
        <v/>
      </c>
      <c r="AH695" s="78" t="str">
        <f>IF(Tableau1[[#This Row],[Type de réponse]]='Paramètre (masquer)'!$A$10,Tableau1[[#This Row],[Nuit JE/VE]],"")</f>
        <v/>
      </c>
      <c r="AI695" s="78" t="str">
        <f>IF(Tableau1[[#This Row],[Type de réponse]]='Paramètre (masquer)'!$A$10,Tableau1[[#This Row],[Nuit
VE/SA]],"")</f>
        <v/>
      </c>
      <c r="AJ695" s="78" t="str">
        <f>IF(Tableau1[[#This Row],[Type de réponse]]='Paramètre (masquer)'!$A$10,Tableau1[[#This Row],[Nuit
SA/DI]],"")</f>
        <v/>
      </c>
      <c r="AK695" s="78" t="str">
        <f>IF(Tableau1[[#This Row],[Type de réponse]]='Paramètre (masquer)'!$A$10,Tableau1[[#This Row],[Nuit
DI/LU]],"")</f>
        <v/>
      </c>
      <c r="AL695" s="76" t="str">
        <f>IF(Tableau1[[#This Row],[Nuit
LU /MA]]="Oui",0,IF(Tableau1[[#This Row],[Nuit
LU /MA]]="Non",1,""))</f>
        <v/>
      </c>
      <c r="AM695" s="76" t="str">
        <f>IF(Tableau1[[#This Row],[Nuit
MA/ ME]]="Oui",0,IF(Tableau1[[#This Row],[Nuit
MA/ ME]]="Non",1,""))</f>
        <v/>
      </c>
      <c r="AN695" s="76" t="str">
        <f>IF(Tableau1[[#This Row],[Nuit
ME/ JE]]="Oui",0,IF(Tableau1[[#This Row],[Nuit
ME/ JE]]="Non",1,""))</f>
        <v/>
      </c>
      <c r="AO695" s="76" t="str">
        <f>IF(Tableau1[[#This Row],[Nuit JE/ VE]]="Oui",0,IF(Tableau1[[#This Row],[Nuit JE/ VE]]="Non",1,""))</f>
        <v/>
      </c>
      <c r="AP695" s="76" t="str">
        <f>IF(Tableau1[[#This Row],[Nuit
VE/ SA]]="Oui",0,IF(Tableau1[[#This Row],[Nuit
VE/ SA]]="Non",1,""))</f>
        <v/>
      </c>
      <c r="AQ695" s="76" t="str">
        <f>IF(Tableau1[[#This Row],[Nuit
SA/ DI]]="Oui",0,IF(Tableau1[[#This Row],[Nuit
SA/ DI]]="Non",1,""))</f>
        <v/>
      </c>
      <c r="AR695" s="76" t="str">
        <f>IF(Tableau1[[#This Row],[Nuit
DI/ LU]]="Oui",0,IF(Tableau1[[#This Row],[Nuit
DI/ LU]]="Non",1,""))</f>
        <v/>
      </c>
      <c r="AS695" s="76" t="str">
        <f>IF(Tableau1[[#This Row],[Type de réponse]]='Paramètre (masquer)'!$A$10,Tableau1[[#This Row],[FE]],"")</f>
        <v/>
      </c>
      <c r="AT695" s="76" t="str">
        <f>_xlfn.CONCAT(Tableau1[[#This Row],[LUN]:[DIM]])</f>
        <v/>
      </c>
      <c r="AU695" s="79"/>
      <c r="AV6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5" s="76" t="e">
        <f>Tableau1[[#This Row],[Nbre de nuits sur la période]]*Tableau1[[#This Row],[Nombre de train accédant / nuit *]]</f>
        <v>#VALUE!</v>
      </c>
      <c r="AY695" s="76" t="e">
        <f>Tableau1[[#This Row],[Uo voies - nuit]]*((59*400/1000)+5)</f>
        <v>#VALUE!</v>
      </c>
    </row>
    <row r="696" spans="1:51" ht="15.75">
      <c r="A696" s="51">
        <f t="shared" si="32"/>
        <v>683</v>
      </c>
      <c r="B696" s="85"/>
      <c r="C696" s="52" t="str">
        <f>IFERROR(VLOOKUP(Tableau1[[#This Row],[Site *
Un fichier Excel par DT]],Tableau7[[#All],[Nom de la gare]:[EIC]],5,FALSE),"")</f>
        <v/>
      </c>
      <c r="D696" s="77"/>
      <c r="E696" s="74"/>
      <c r="F696" s="74"/>
      <c r="G696" s="76"/>
      <c r="H696" s="72" t="str">
        <f>IF(Tableau1[[#This Row],[Régime d''utilisation (Quotidien ? Oui ou Non)]]="Oui","Oui","Non")</f>
        <v>Non</v>
      </c>
      <c r="I696" s="72" t="str">
        <f>IF(Tableau1[[#This Row],[Régime d''utilisation (Quotidien ? Oui ou Non)]]="Oui","Oui","Non")</f>
        <v>Non</v>
      </c>
      <c r="J696" s="72" t="str">
        <f>IF(Tableau1[[#This Row],[Régime d''utilisation (Quotidien ? Oui ou Non)]]="Oui","Oui","Non")</f>
        <v>Non</v>
      </c>
      <c r="K696" s="72" t="str">
        <f>IF(Tableau1[[#This Row],[Régime d''utilisation (Quotidien ? Oui ou Non)]]="Oui","Oui","Non")</f>
        <v>Non</v>
      </c>
      <c r="L696" s="72" t="str">
        <f>IF(Tableau1[[#This Row],[Régime d''utilisation (Quotidien ? Oui ou Non)]]="Oui","Oui","Non")</f>
        <v>Non</v>
      </c>
      <c r="M696" s="72" t="str">
        <f>IF(Tableau1[[#This Row],[Régime d''utilisation (Quotidien ? Oui ou Non)]]="Oui","Oui","Non")</f>
        <v>Non</v>
      </c>
      <c r="N696" s="72" t="str">
        <f>IF(Tableau1[[#This Row],[Régime d''utilisation (Quotidien ? Oui ou Non)]]="Oui","Oui","Non")</f>
        <v>Non</v>
      </c>
      <c r="O696" s="72" t="str">
        <f>IF(Tableau1[[#This Row],[Régime d''utilisation (Quotidien ? Oui ou Non)]]="Oui","Oui","Non")</f>
        <v>Non</v>
      </c>
      <c r="P696" s="76"/>
      <c r="Q696" s="76"/>
      <c r="R696" s="76"/>
      <c r="S696" s="52" t="str">
        <f t="shared" si="30"/>
        <v>Compris entre 00h00 et 5h00</v>
      </c>
      <c r="T696" s="76"/>
      <c r="U696" s="53" t="str">
        <f t="shared" si="31"/>
        <v>Voyageur</v>
      </c>
      <c r="V696" s="76"/>
      <c r="W696" s="76"/>
      <c r="X696" s="76"/>
      <c r="Y696" s="76"/>
      <c r="Z696" s="76"/>
      <c r="AA696" s="76"/>
      <c r="AB696" s="53">
        <f>400</f>
        <v>400</v>
      </c>
      <c r="AC696" s="78" t="str">
        <f>IF(Tableau1[[#This Row],[Type de réponse]]='Paramètre (masquer)'!$A$10,Tableau1[[#This Row],[Période de début *]],"")</f>
        <v/>
      </c>
      <c r="AD696" s="78" t="str">
        <f>IF(Tableau1[[#This Row],[Type de réponse]]='Paramètre (masquer)'!$A$10,Tableau1[[#This Row],[Période de fin *]],"")</f>
        <v/>
      </c>
      <c r="AE696" s="78" t="str">
        <f>IF(Tableau1[[#This Row],[Type de réponse]]='Paramètre (masquer)'!$A$10,Tableau1[[#This Row],[Nuit
LU/MA]],"")</f>
        <v/>
      </c>
      <c r="AF696" s="78" t="str">
        <f>IF(Tableau1[[#This Row],[Type de réponse]]='Paramètre (masquer)'!$A$10,Tableau1[[#This Row],[Nuit
MA/ME]],"")</f>
        <v/>
      </c>
      <c r="AG696" s="78" t="str">
        <f>IF(Tableau1[[#This Row],[Type de réponse]]='Paramètre (masquer)'!$A$10,Tableau1[[#This Row],[Nuit
ME/JE]],"")</f>
        <v/>
      </c>
      <c r="AH696" s="78" t="str">
        <f>IF(Tableau1[[#This Row],[Type de réponse]]='Paramètre (masquer)'!$A$10,Tableau1[[#This Row],[Nuit JE/VE]],"")</f>
        <v/>
      </c>
      <c r="AI696" s="78" t="str">
        <f>IF(Tableau1[[#This Row],[Type de réponse]]='Paramètre (masquer)'!$A$10,Tableau1[[#This Row],[Nuit
VE/SA]],"")</f>
        <v/>
      </c>
      <c r="AJ696" s="78" t="str">
        <f>IF(Tableau1[[#This Row],[Type de réponse]]='Paramètre (masquer)'!$A$10,Tableau1[[#This Row],[Nuit
SA/DI]],"")</f>
        <v/>
      </c>
      <c r="AK696" s="78" t="str">
        <f>IF(Tableau1[[#This Row],[Type de réponse]]='Paramètre (masquer)'!$A$10,Tableau1[[#This Row],[Nuit
DI/LU]],"")</f>
        <v/>
      </c>
      <c r="AL696" s="76" t="str">
        <f>IF(Tableau1[[#This Row],[Nuit
LU /MA]]="Oui",0,IF(Tableau1[[#This Row],[Nuit
LU /MA]]="Non",1,""))</f>
        <v/>
      </c>
      <c r="AM696" s="76" t="str">
        <f>IF(Tableau1[[#This Row],[Nuit
MA/ ME]]="Oui",0,IF(Tableau1[[#This Row],[Nuit
MA/ ME]]="Non",1,""))</f>
        <v/>
      </c>
      <c r="AN696" s="76" t="str">
        <f>IF(Tableau1[[#This Row],[Nuit
ME/ JE]]="Oui",0,IF(Tableau1[[#This Row],[Nuit
ME/ JE]]="Non",1,""))</f>
        <v/>
      </c>
      <c r="AO696" s="76" t="str">
        <f>IF(Tableau1[[#This Row],[Nuit JE/ VE]]="Oui",0,IF(Tableau1[[#This Row],[Nuit JE/ VE]]="Non",1,""))</f>
        <v/>
      </c>
      <c r="AP696" s="76" t="str">
        <f>IF(Tableau1[[#This Row],[Nuit
VE/ SA]]="Oui",0,IF(Tableau1[[#This Row],[Nuit
VE/ SA]]="Non",1,""))</f>
        <v/>
      </c>
      <c r="AQ696" s="76" t="str">
        <f>IF(Tableau1[[#This Row],[Nuit
SA/ DI]]="Oui",0,IF(Tableau1[[#This Row],[Nuit
SA/ DI]]="Non",1,""))</f>
        <v/>
      </c>
      <c r="AR696" s="76" t="str">
        <f>IF(Tableau1[[#This Row],[Nuit
DI/ LU]]="Oui",0,IF(Tableau1[[#This Row],[Nuit
DI/ LU]]="Non",1,""))</f>
        <v/>
      </c>
      <c r="AS696" s="76" t="str">
        <f>IF(Tableau1[[#This Row],[Type de réponse]]='Paramètre (masquer)'!$A$10,Tableau1[[#This Row],[FE]],"")</f>
        <v/>
      </c>
      <c r="AT696" s="76" t="str">
        <f>_xlfn.CONCAT(Tableau1[[#This Row],[LUN]:[DIM]])</f>
        <v/>
      </c>
      <c r="AU696" s="79"/>
      <c r="AV6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6" s="76" t="e">
        <f>Tableau1[[#This Row],[Nbre de nuits sur la période]]*Tableau1[[#This Row],[Nombre de train accédant / nuit *]]</f>
        <v>#VALUE!</v>
      </c>
      <c r="AY696" s="76" t="e">
        <f>Tableau1[[#This Row],[Uo voies - nuit]]*((59*400/1000)+5)</f>
        <v>#VALUE!</v>
      </c>
    </row>
    <row r="697" spans="1:51" ht="15.75">
      <c r="A697" s="51">
        <f t="shared" si="32"/>
        <v>684</v>
      </c>
      <c r="B697" s="85"/>
      <c r="C697" s="52" t="str">
        <f>IFERROR(VLOOKUP(Tableau1[[#This Row],[Site *
Un fichier Excel par DT]],Tableau7[[#All],[Nom de la gare]:[EIC]],5,FALSE),"")</f>
        <v/>
      </c>
      <c r="D697" s="77"/>
      <c r="E697" s="74"/>
      <c r="F697" s="74"/>
      <c r="G697" s="76"/>
      <c r="H697" s="72" t="str">
        <f>IF(Tableau1[[#This Row],[Régime d''utilisation (Quotidien ? Oui ou Non)]]="Oui","Oui","Non")</f>
        <v>Non</v>
      </c>
      <c r="I697" s="72" t="str">
        <f>IF(Tableau1[[#This Row],[Régime d''utilisation (Quotidien ? Oui ou Non)]]="Oui","Oui","Non")</f>
        <v>Non</v>
      </c>
      <c r="J697" s="72" t="str">
        <f>IF(Tableau1[[#This Row],[Régime d''utilisation (Quotidien ? Oui ou Non)]]="Oui","Oui","Non")</f>
        <v>Non</v>
      </c>
      <c r="K697" s="72" t="str">
        <f>IF(Tableau1[[#This Row],[Régime d''utilisation (Quotidien ? Oui ou Non)]]="Oui","Oui","Non")</f>
        <v>Non</v>
      </c>
      <c r="L697" s="72" t="str">
        <f>IF(Tableau1[[#This Row],[Régime d''utilisation (Quotidien ? Oui ou Non)]]="Oui","Oui","Non")</f>
        <v>Non</v>
      </c>
      <c r="M697" s="72" t="str">
        <f>IF(Tableau1[[#This Row],[Régime d''utilisation (Quotidien ? Oui ou Non)]]="Oui","Oui","Non")</f>
        <v>Non</v>
      </c>
      <c r="N697" s="72" t="str">
        <f>IF(Tableau1[[#This Row],[Régime d''utilisation (Quotidien ? Oui ou Non)]]="Oui","Oui","Non")</f>
        <v>Non</v>
      </c>
      <c r="O697" s="72" t="str">
        <f>IF(Tableau1[[#This Row],[Régime d''utilisation (Quotidien ? Oui ou Non)]]="Oui","Oui","Non")</f>
        <v>Non</v>
      </c>
      <c r="P697" s="76"/>
      <c r="Q697" s="76"/>
      <c r="R697" s="76"/>
      <c r="S697" s="52" t="str">
        <f t="shared" si="30"/>
        <v>Compris entre 00h00 et 5h00</v>
      </c>
      <c r="T697" s="76"/>
      <c r="U697" s="53" t="str">
        <f t="shared" si="31"/>
        <v>Voyageur</v>
      </c>
      <c r="V697" s="76"/>
      <c r="W697" s="76"/>
      <c r="X697" s="76"/>
      <c r="Y697" s="76"/>
      <c r="Z697" s="76"/>
      <c r="AA697" s="76"/>
      <c r="AB697" s="53">
        <f>400</f>
        <v>400</v>
      </c>
      <c r="AC697" s="78" t="str">
        <f>IF(Tableau1[[#This Row],[Type de réponse]]='Paramètre (masquer)'!$A$10,Tableau1[[#This Row],[Période de début *]],"")</f>
        <v/>
      </c>
      <c r="AD697" s="78" t="str">
        <f>IF(Tableau1[[#This Row],[Type de réponse]]='Paramètre (masquer)'!$A$10,Tableau1[[#This Row],[Période de fin *]],"")</f>
        <v/>
      </c>
      <c r="AE697" s="78" t="str">
        <f>IF(Tableau1[[#This Row],[Type de réponse]]='Paramètre (masquer)'!$A$10,Tableau1[[#This Row],[Nuit
LU/MA]],"")</f>
        <v/>
      </c>
      <c r="AF697" s="78" t="str">
        <f>IF(Tableau1[[#This Row],[Type de réponse]]='Paramètre (masquer)'!$A$10,Tableau1[[#This Row],[Nuit
MA/ME]],"")</f>
        <v/>
      </c>
      <c r="AG697" s="78" t="str">
        <f>IF(Tableau1[[#This Row],[Type de réponse]]='Paramètre (masquer)'!$A$10,Tableau1[[#This Row],[Nuit
ME/JE]],"")</f>
        <v/>
      </c>
      <c r="AH697" s="78" t="str">
        <f>IF(Tableau1[[#This Row],[Type de réponse]]='Paramètre (masquer)'!$A$10,Tableau1[[#This Row],[Nuit JE/VE]],"")</f>
        <v/>
      </c>
      <c r="AI697" s="78" t="str">
        <f>IF(Tableau1[[#This Row],[Type de réponse]]='Paramètre (masquer)'!$A$10,Tableau1[[#This Row],[Nuit
VE/SA]],"")</f>
        <v/>
      </c>
      <c r="AJ697" s="78" t="str">
        <f>IF(Tableau1[[#This Row],[Type de réponse]]='Paramètre (masquer)'!$A$10,Tableau1[[#This Row],[Nuit
SA/DI]],"")</f>
        <v/>
      </c>
      <c r="AK697" s="78" t="str">
        <f>IF(Tableau1[[#This Row],[Type de réponse]]='Paramètre (masquer)'!$A$10,Tableau1[[#This Row],[Nuit
DI/LU]],"")</f>
        <v/>
      </c>
      <c r="AL697" s="76" t="str">
        <f>IF(Tableau1[[#This Row],[Nuit
LU /MA]]="Oui",0,IF(Tableau1[[#This Row],[Nuit
LU /MA]]="Non",1,""))</f>
        <v/>
      </c>
      <c r="AM697" s="76" t="str">
        <f>IF(Tableau1[[#This Row],[Nuit
MA/ ME]]="Oui",0,IF(Tableau1[[#This Row],[Nuit
MA/ ME]]="Non",1,""))</f>
        <v/>
      </c>
      <c r="AN697" s="76" t="str">
        <f>IF(Tableau1[[#This Row],[Nuit
ME/ JE]]="Oui",0,IF(Tableau1[[#This Row],[Nuit
ME/ JE]]="Non",1,""))</f>
        <v/>
      </c>
      <c r="AO697" s="76" t="str">
        <f>IF(Tableau1[[#This Row],[Nuit JE/ VE]]="Oui",0,IF(Tableau1[[#This Row],[Nuit JE/ VE]]="Non",1,""))</f>
        <v/>
      </c>
      <c r="AP697" s="76" t="str">
        <f>IF(Tableau1[[#This Row],[Nuit
VE/ SA]]="Oui",0,IF(Tableau1[[#This Row],[Nuit
VE/ SA]]="Non",1,""))</f>
        <v/>
      </c>
      <c r="AQ697" s="76" t="str">
        <f>IF(Tableau1[[#This Row],[Nuit
SA/ DI]]="Oui",0,IF(Tableau1[[#This Row],[Nuit
SA/ DI]]="Non",1,""))</f>
        <v/>
      </c>
      <c r="AR697" s="76" t="str">
        <f>IF(Tableau1[[#This Row],[Nuit
DI/ LU]]="Oui",0,IF(Tableau1[[#This Row],[Nuit
DI/ LU]]="Non",1,""))</f>
        <v/>
      </c>
      <c r="AS697" s="76" t="str">
        <f>IF(Tableau1[[#This Row],[Type de réponse]]='Paramètre (masquer)'!$A$10,Tableau1[[#This Row],[FE]],"")</f>
        <v/>
      </c>
      <c r="AT697" s="76" t="str">
        <f>_xlfn.CONCAT(Tableau1[[#This Row],[LUN]:[DIM]])</f>
        <v/>
      </c>
      <c r="AU697" s="79"/>
      <c r="AV6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7" s="76" t="e">
        <f>Tableau1[[#This Row],[Nbre de nuits sur la période]]*Tableau1[[#This Row],[Nombre de train accédant / nuit *]]</f>
        <v>#VALUE!</v>
      </c>
      <c r="AY697" s="76" t="e">
        <f>Tableau1[[#This Row],[Uo voies - nuit]]*((59*400/1000)+5)</f>
        <v>#VALUE!</v>
      </c>
    </row>
    <row r="698" spans="1:51" ht="15.75">
      <c r="A698" s="51">
        <f t="shared" si="32"/>
        <v>685</v>
      </c>
      <c r="B698" s="85"/>
      <c r="C698" s="52" t="str">
        <f>IFERROR(VLOOKUP(Tableau1[[#This Row],[Site *
Un fichier Excel par DT]],Tableau7[[#All],[Nom de la gare]:[EIC]],5,FALSE),"")</f>
        <v/>
      </c>
      <c r="D698" s="77"/>
      <c r="E698" s="74"/>
      <c r="F698" s="74"/>
      <c r="G698" s="76"/>
      <c r="H698" s="72" t="str">
        <f>IF(Tableau1[[#This Row],[Régime d''utilisation (Quotidien ? Oui ou Non)]]="Oui","Oui","Non")</f>
        <v>Non</v>
      </c>
      <c r="I698" s="72" t="str">
        <f>IF(Tableau1[[#This Row],[Régime d''utilisation (Quotidien ? Oui ou Non)]]="Oui","Oui","Non")</f>
        <v>Non</v>
      </c>
      <c r="J698" s="72" t="str">
        <f>IF(Tableau1[[#This Row],[Régime d''utilisation (Quotidien ? Oui ou Non)]]="Oui","Oui","Non")</f>
        <v>Non</v>
      </c>
      <c r="K698" s="72" t="str">
        <f>IF(Tableau1[[#This Row],[Régime d''utilisation (Quotidien ? Oui ou Non)]]="Oui","Oui","Non")</f>
        <v>Non</v>
      </c>
      <c r="L698" s="72" t="str">
        <f>IF(Tableau1[[#This Row],[Régime d''utilisation (Quotidien ? Oui ou Non)]]="Oui","Oui","Non")</f>
        <v>Non</v>
      </c>
      <c r="M698" s="72" t="str">
        <f>IF(Tableau1[[#This Row],[Régime d''utilisation (Quotidien ? Oui ou Non)]]="Oui","Oui","Non")</f>
        <v>Non</v>
      </c>
      <c r="N698" s="72" t="str">
        <f>IF(Tableau1[[#This Row],[Régime d''utilisation (Quotidien ? Oui ou Non)]]="Oui","Oui","Non")</f>
        <v>Non</v>
      </c>
      <c r="O698" s="72" t="str">
        <f>IF(Tableau1[[#This Row],[Régime d''utilisation (Quotidien ? Oui ou Non)]]="Oui","Oui","Non")</f>
        <v>Non</v>
      </c>
      <c r="P698" s="76"/>
      <c r="Q698" s="76"/>
      <c r="R698" s="76"/>
      <c r="S698" s="52" t="str">
        <f t="shared" si="30"/>
        <v>Compris entre 00h00 et 5h00</v>
      </c>
      <c r="T698" s="76"/>
      <c r="U698" s="53" t="str">
        <f t="shared" si="31"/>
        <v>Voyageur</v>
      </c>
      <c r="V698" s="76"/>
      <c r="W698" s="76"/>
      <c r="X698" s="76"/>
      <c r="Y698" s="76"/>
      <c r="Z698" s="76"/>
      <c r="AA698" s="76"/>
      <c r="AB698" s="53">
        <f>400</f>
        <v>400</v>
      </c>
      <c r="AC698" s="78" t="str">
        <f>IF(Tableau1[[#This Row],[Type de réponse]]='Paramètre (masquer)'!$A$10,Tableau1[[#This Row],[Période de début *]],"")</f>
        <v/>
      </c>
      <c r="AD698" s="78" t="str">
        <f>IF(Tableau1[[#This Row],[Type de réponse]]='Paramètre (masquer)'!$A$10,Tableau1[[#This Row],[Période de fin *]],"")</f>
        <v/>
      </c>
      <c r="AE698" s="78" t="str">
        <f>IF(Tableau1[[#This Row],[Type de réponse]]='Paramètre (masquer)'!$A$10,Tableau1[[#This Row],[Nuit
LU/MA]],"")</f>
        <v/>
      </c>
      <c r="AF698" s="78" t="str">
        <f>IF(Tableau1[[#This Row],[Type de réponse]]='Paramètre (masquer)'!$A$10,Tableau1[[#This Row],[Nuit
MA/ME]],"")</f>
        <v/>
      </c>
      <c r="AG698" s="78" t="str">
        <f>IF(Tableau1[[#This Row],[Type de réponse]]='Paramètre (masquer)'!$A$10,Tableau1[[#This Row],[Nuit
ME/JE]],"")</f>
        <v/>
      </c>
      <c r="AH698" s="78" t="str">
        <f>IF(Tableau1[[#This Row],[Type de réponse]]='Paramètre (masquer)'!$A$10,Tableau1[[#This Row],[Nuit JE/VE]],"")</f>
        <v/>
      </c>
      <c r="AI698" s="78" t="str">
        <f>IF(Tableau1[[#This Row],[Type de réponse]]='Paramètre (masquer)'!$A$10,Tableau1[[#This Row],[Nuit
VE/SA]],"")</f>
        <v/>
      </c>
      <c r="AJ698" s="78" t="str">
        <f>IF(Tableau1[[#This Row],[Type de réponse]]='Paramètre (masquer)'!$A$10,Tableau1[[#This Row],[Nuit
SA/DI]],"")</f>
        <v/>
      </c>
      <c r="AK698" s="78" t="str">
        <f>IF(Tableau1[[#This Row],[Type de réponse]]='Paramètre (masquer)'!$A$10,Tableau1[[#This Row],[Nuit
DI/LU]],"")</f>
        <v/>
      </c>
      <c r="AL698" s="76" t="str">
        <f>IF(Tableau1[[#This Row],[Nuit
LU /MA]]="Oui",0,IF(Tableau1[[#This Row],[Nuit
LU /MA]]="Non",1,""))</f>
        <v/>
      </c>
      <c r="AM698" s="76" t="str">
        <f>IF(Tableau1[[#This Row],[Nuit
MA/ ME]]="Oui",0,IF(Tableau1[[#This Row],[Nuit
MA/ ME]]="Non",1,""))</f>
        <v/>
      </c>
      <c r="AN698" s="76" t="str">
        <f>IF(Tableau1[[#This Row],[Nuit
ME/ JE]]="Oui",0,IF(Tableau1[[#This Row],[Nuit
ME/ JE]]="Non",1,""))</f>
        <v/>
      </c>
      <c r="AO698" s="76" t="str">
        <f>IF(Tableau1[[#This Row],[Nuit JE/ VE]]="Oui",0,IF(Tableau1[[#This Row],[Nuit JE/ VE]]="Non",1,""))</f>
        <v/>
      </c>
      <c r="AP698" s="76" t="str">
        <f>IF(Tableau1[[#This Row],[Nuit
VE/ SA]]="Oui",0,IF(Tableau1[[#This Row],[Nuit
VE/ SA]]="Non",1,""))</f>
        <v/>
      </c>
      <c r="AQ698" s="76" t="str">
        <f>IF(Tableau1[[#This Row],[Nuit
SA/ DI]]="Oui",0,IF(Tableau1[[#This Row],[Nuit
SA/ DI]]="Non",1,""))</f>
        <v/>
      </c>
      <c r="AR698" s="76" t="str">
        <f>IF(Tableau1[[#This Row],[Nuit
DI/ LU]]="Oui",0,IF(Tableau1[[#This Row],[Nuit
DI/ LU]]="Non",1,""))</f>
        <v/>
      </c>
      <c r="AS698" s="76" t="str">
        <f>IF(Tableau1[[#This Row],[Type de réponse]]='Paramètre (masquer)'!$A$10,Tableau1[[#This Row],[FE]],"")</f>
        <v/>
      </c>
      <c r="AT698" s="76" t="str">
        <f>_xlfn.CONCAT(Tableau1[[#This Row],[LUN]:[DIM]])</f>
        <v/>
      </c>
      <c r="AU698" s="79"/>
      <c r="AV6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8" s="76" t="e">
        <f>Tableau1[[#This Row],[Nbre de nuits sur la période]]*Tableau1[[#This Row],[Nombre de train accédant / nuit *]]</f>
        <v>#VALUE!</v>
      </c>
      <c r="AY698" s="76" t="e">
        <f>Tableau1[[#This Row],[Uo voies - nuit]]*((59*400/1000)+5)</f>
        <v>#VALUE!</v>
      </c>
    </row>
    <row r="699" spans="1:51" ht="15.75">
      <c r="A699" s="51">
        <f t="shared" si="32"/>
        <v>686</v>
      </c>
      <c r="B699" s="85"/>
      <c r="C699" s="52" t="str">
        <f>IFERROR(VLOOKUP(Tableau1[[#This Row],[Site *
Un fichier Excel par DT]],Tableau7[[#All],[Nom de la gare]:[EIC]],5,FALSE),"")</f>
        <v/>
      </c>
      <c r="D699" s="77"/>
      <c r="E699" s="74"/>
      <c r="F699" s="74"/>
      <c r="G699" s="76"/>
      <c r="H699" s="72" t="str">
        <f>IF(Tableau1[[#This Row],[Régime d''utilisation (Quotidien ? Oui ou Non)]]="Oui","Oui","Non")</f>
        <v>Non</v>
      </c>
      <c r="I699" s="72" t="str">
        <f>IF(Tableau1[[#This Row],[Régime d''utilisation (Quotidien ? Oui ou Non)]]="Oui","Oui","Non")</f>
        <v>Non</v>
      </c>
      <c r="J699" s="72" t="str">
        <f>IF(Tableau1[[#This Row],[Régime d''utilisation (Quotidien ? Oui ou Non)]]="Oui","Oui","Non")</f>
        <v>Non</v>
      </c>
      <c r="K699" s="72" t="str">
        <f>IF(Tableau1[[#This Row],[Régime d''utilisation (Quotidien ? Oui ou Non)]]="Oui","Oui","Non")</f>
        <v>Non</v>
      </c>
      <c r="L699" s="72" t="str">
        <f>IF(Tableau1[[#This Row],[Régime d''utilisation (Quotidien ? Oui ou Non)]]="Oui","Oui","Non")</f>
        <v>Non</v>
      </c>
      <c r="M699" s="72" t="str">
        <f>IF(Tableau1[[#This Row],[Régime d''utilisation (Quotidien ? Oui ou Non)]]="Oui","Oui","Non")</f>
        <v>Non</v>
      </c>
      <c r="N699" s="72" t="str">
        <f>IF(Tableau1[[#This Row],[Régime d''utilisation (Quotidien ? Oui ou Non)]]="Oui","Oui","Non")</f>
        <v>Non</v>
      </c>
      <c r="O699" s="72" t="str">
        <f>IF(Tableau1[[#This Row],[Régime d''utilisation (Quotidien ? Oui ou Non)]]="Oui","Oui","Non")</f>
        <v>Non</v>
      </c>
      <c r="P699" s="76"/>
      <c r="Q699" s="76"/>
      <c r="R699" s="76"/>
      <c r="S699" s="52" t="str">
        <f t="shared" si="30"/>
        <v>Compris entre 00h00 et 5h00</v>
      </c>
      <c r="T699" s="76"/>
      <c r="U699" s="53" t="str">
        <f t="shared" si="31"/>
        <v>Voyageur</v>
      </c>
      <c r="V699" s="76"/>
      <c r="W699" s="76"/>
      <c r="X699" s="76"/>
      <c r="Y699" s="76"/>
      <c r="Z699" s="76"/>
      <c r="AA699" s="76"/>
      <c r="AB699" s="53">
        <f>400</f>
        <v>400</v>
      </c>
      <c r="AC699" s="78" t="str">
        <f>IF(Tableau1[[#This Row],[Type de réponse]]='Paramètre (masquer)'!$A$10,Tableau1[[#This Row],[Période de début *]],"")</f>
        <v/>
      </c>
      <c r="AD699" s="78" t="str">
        <f>IF(Tableau1[[#This Row],[Type de réponse]]='Paramètre (masquer)'!$A$10,Tableau1[[#This Row],[Période de fin *]],"")</f>
        <v/>
      </c>
      <c r="AE699" s="78" t="str">
        <f>IF(Tableau1[[#This Row],[Type de réponse]]='Paramètre (masquer)'!$A$10,Tableau1[[#This Row],[Nuit
LU/MA]],"")</f>
        <v/>
      </c>
      <c r="AF699" s="78" t="str">
        <f>IF(Tableau1[[#This Row],[Type de réponse]]='Paramètre (masquer)'!$A$10,Tableau1[[#This Row],[Nuit
MA/ME]],"")</f>
        <v/>
      </c>
      <c r="AG699" s="78" t="str">
        <f>IF(Tableau1[[#This Row],[Type de réponse]]='Paramètre (masquer)'!$A$10,Tableau1[[#This Row],[Nuit
ME/JE]],"")</f>
        <v/>
      </c>
      <c r="AH699" s="78" t="str">
        <f>IF(Tableau1[[#This Row],[Type de réponse]]='Paramètre (masquer)'!$A$10,Tableau1[[#This Row],[Nuit JE/VE]],"")</f>
        <v/>
      </c>
      <c r="AI699" s="78" t="str">
        <f>IF(Tableau1[[#This Row],[Type de réponse]]='Paramètre (masquer)'!$A$10,Tableau1[[#This Row],[Nuit
VE/SA]],"")</f>
        <v/>
      </c>
      <c r="AJ699" s="78" t="str">
        <f>IF(Tableau1[[#This Row],[Type de réponse]]='Paramètre (masquer)'!$A$10,Tableau1[[#This Row],[Nuit
SA/DI]],"")</f>
        <v/>
      </c>
      <c r="AK699" s="78" t="str">
        <f>IF(Tableau1[[#This Row],[Type de réponse]]='Paramètre (masquer)'!$A$10,Tableau1[[#This Row],[Nuit
DI/LU]],"")</f>
        <v/>
      </c>
      <c r="AL699" s="76" t="str">
        <f>IF(Tableau1[[#This Row],[Nuit
LU /MA]]="Oui",0,IF(Tableau1[[#This Row],[Nuit
LU /MA]]="Non",1,""))</f>
        <v/>
      </c>
      <c r="AM699" s="76" t="str">
        <f>IF(Tableau1[[#This Row],[Nuit
MA/ ME]]="Oui",0,IF(Tableau1[[#This Row],[Nuit
MA/ ME]]="Non",1,""))</f>
        <v/>
      </c>
      <c r="AN699" s="76" t="str">
        <f>IF(Tableau1[[#This Row],[Nuit
ME/ JE]]="Oui",0,IF(Tableau1[[#This Row],[Nuit
ME/ JE]]="Non",1,""))</f>
        <v/>
      </c>
      <c r="AO699" s="76" t="str">
        <f>IF(Tableau1[[#This Row],[Nuit JE/ VE]]="Oui",0,IF(Tableau1[[#This Row],[Nuit JE/ VE]]="Non",1,""))</f>
        <v/>
      </c>
      <c r="AP699" s="76" t="str">
        <f>IF(Tableau1[[#This Row],[Nuit
VE/ SA]]="Oui",0,IF(Tableau1[[#This Row],[Nuit
VE/ SA]]="Non",1,""))</f>
        <v/>
      </c>
      <c r="AQ699" s="76" t="str">
        <f>IF(Tableau1[[#This Row],[Nuit
SA/ DI]]="Oui",0,IF(Tableau1[[#This Row],[Nuit
SA/ DI]]="Non",1,""))</f>
        <v/>
      </c>
      <c r="AR699" s="76" t="str">
        <f>IF(Tableau1[[#This Row],[Nuit
DI/ LU]]="Oui",0,IF(Tableau1[[#This Row],[Nuit
DI/ LU]]="Non",1,""))</f>
        <v/>
      </c>
      <c r="AS699" s="76" t="str">
        <f>IF(Tableau1[[#This Row],[Type de réponse]]='Paramètre (masquer)'!$A$10,Tableau1[[#This Row],[FE]],"")</f>
        <v/>
      </c>
      <c r="AT699" s="76" t="str">
        <f>_xlfn.CONCAT(Tableau1[[#This Row],[LUN]:[DIM]])</f>
        <v/>
      </c>
      <c r="AU699" s="79"/>
      <c r="AV6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9" s="76" t="e">
        <f>Tableau1[[#This Row],[Nbre de nuits sur la période]]*Tableau1[[#This Row],[Nombre de train accédant / nuit *]]</f>
        <v>#VALUE!</v>
      </c>
      <c r="AY699" s="76" t="e">
        <f>Tableau1[[#This Row],[Uo voies - nuit]]*((59*400/1000)+5)</f>
        <v>#VALUE!</v>
      </c>
    </row>
    <row r="700" spans="1:51" ht="15.75">
      <c r="A700" s="51">
        <f t="shared" si="32"/>
        <v>687</v>
      </c>
      <c r="B700" s="85"/>
      <c r="C700" s="52" t="str">
        <f>IFERROR(VLOOKUP(Tableau1[[#This Row],[Site *
Un fichier Excel par DT]],Tableau7[[#All],[Nom de la gare]:[EIC]],5,FALSE),"")</f>
        <v/>
      </c>
      <c r="D700" s="77"/>
      <c r="E700" s="74"/>
      <c r="F700" s="74"/>
      <c r="G700" s="76"/>
      <c r="H700" s="72" t="str">
        <f>IF(Tableau1[[#This Row],[Régime d''utilisation (Quotidien ? Oui ou Non)]]="Oui","Oui","Non")</f>
        <v>Non</v>
      </c>
      <c r="I700" s="72" t="str">
        <f>IF(Tableau1[[#This Row],[Régime d''utilisation (Quotidien ? Oui ou Non)]]="Oui","Oui","Non")</f>
        <v>Non</v>
      </c>
      <c r="J700" s="72" t="str">
        <f>IF(Tableau1[[#This Row],[Régime d''utilisation (Quotidien ? Oui ou Non)]]="Oui","Oui","Non")</f>
        <v>Non</v>
      </c>
      <c r="K700" s="72" t="str">
        <f>IF(Tableau1[[#This Row],[Régime d''utilisation (Quotidien ? Oui ou Non)]]="Oui","Oui","Non")</f>
        <v>Non</v>
      </c>
      <c r="L700" s="72" t="str">
        <f>IF(Tableau1[[#This Row],[Régime d''utilisation (Quotidien ? Oui ou Non)]]="Oui","Oui","Non")</f>
        <v>Non</v>
      </c>
      <c r="M700" s="72" t="str">
        <f>IF(Tableau1[[#This Row],[Régime d''utilisation (Quotidien ? Oui ou Non)]]="Oui","Oui","Non")</f>
        <v>Non</v>
      </c>
      <c r="N700" s="72" t="str">
        <f>IF(Tableau1[[#This Row],[Régime d''utilisation (Quotidien ? Oui ou Non)]]="Oui","Oui","Non")</f>
        <v>Non</v>
      </c>
      <c r="O700" s="72" t="str">
        <f>IF(Tableau1[[#This Row],[Régime d''utilisation (Quotidien ? Oui ou Non)]]="Oui","Oui","Non")</f>
        <v>Non</v>
      </c>
      <c r="P700" s="76"/>
      <c r="Q700" s="76"/>
      <c r="R700" s="76"/>
      <c r="S700" s="52" t="str">
        <f t="shared" si="30"/>
        <v>Compris entre 00h00 et 5h00</v>
      </c>
      <c r="T700" s="76"/>
      <c r="U700" s="53" t="str">
        <f t="shared" si="31"/>
        <v>Voyageur</v>
      </c>
      <c r="V700" s="76"/>
      <c r="W700" s="76"/>
      <c r="X700" s="76"/>
      <c r="Y700" s="76"/>
      <c r="Z700" s="76"/>
      <c r="AA700" s="76"/>
      <c r="AB700" s="53">
        <f>400</f>
        <v>400</v>
      </c>
      <c r="AC700" s="78" t="str">
        <f>IF(Tableau1[[#This Row],[Type de réponse]]='Paramètre (masquer)'!$A$10,Tableau1[[#This Row],[Période de début *]],"")</f>
        <v/>
      </c>
      <c r="AD700" s="78" t="str">
        <f>IF(Tableau1[[#This Row],[Type de réponse]]='Paramètre (masquer)'!$A$10,Tableau1[[#This Row],[Période de fin *]],"")</f>
        <v/>
      </c>
      <c r="AE700" s="78" t="str">
        <f>IF(Tableau1[[#This Row],[Type de réponse]]='Paramètre (masquer)'!$A$10,Tableau1[[#This Row],[Nuit
LU/MA]],"")</f>
        <v/>
      </c>
      <c r="AF700" s="78" t="str">
        <f>IF(Tableau1[[#This Row],[Type de réponse]]='Paramètre (masquer)'!$A$10,Tableau1[[#This Row],[Nuit
MA/ME]],"")</f>
        <v/>
      </c>
      <c r="AG700" s="78" t="str">
        <f>IF(Tableau1[[#This Row],[Type de réponse]]='Paramètre (masquer)'!$A$10,Tableau1[[#This Row],[Nuit
ME/JE]],"")</f>
        <v/>
      </c>
      <c r="AH700" s="78" t="str">
        <f>IF(Tableau1[[#This Row],[Type de réponse]]='Paramètre (masquer)'!$A$10,Tableau1[[#This Row],[Nuit JE/VE]],"")</f>
        <v/>
      </c>
      <c r="AI700" s="78" t="str">
        <f>IF(Tableau1[[#This Row],[Type de réponse]]='Paramètre (masquer)'!$A$10,Tableau1[[#This Row],[Nuit
VE/SA]],"")</f>
        <v/>
      </c>
      <c r="AJ700" s="78" t="str">
        <f>IF(Tableau1[[#This Row],[Type de réponse]]='Paramètre (masquer)'!$A$10,Tableau1[[#This Row],[Nuit
SA/DI]],"")</f>
        <v/>
      </c>
      <c r="AK700" s="78" t="str">
        <f>IF(Tableau1[[#This Row],[Type de réponse]]='Paramètre (masquer)'!$A$10,Tableau1[[#This Row],[Nuit
DI/LU]],"")</f>
        <v/>
      </c>
      <c r="AL700" s="76" t="str">
        <f>IF(Tableau1[[#This Row],[Nuit
LU /MA]]="Oui",0,IF(Tableau1[[#This Row],[Nuit
LU /MA]]="Non",1,""))</f>
        <v/>
      </c>
      <c r="AM700" s="76" t="str">
        <f>IF(Tableau1[[#This Row],[Nuit
MA/ ME]]="Oui",0,IF(Tableau1[[#This Row],[Nuit
MA/ ME]]="Non",1,""))</f>
        <v/>
      </c>
      <c r="AN700" s="76" t="str">
        <f>IF(Tableau1[[#This Row],[Nuit
ME/ JE]]="Oui",0,IF(Tableau1[[#This Row],[Nuit
ME/ JE]]="Non",1,""))</f>
        <v/>
      </c>
      <c r="AO700" s="76" t="str">
        <f>IF(Tableau1[[#This Row],[Nuit JE/ VE]]="Oui",0,IF(Tableau1[[#This Row],[Nuit JE/ VE]]="Non",1,""))</f>
        <v/>
      </c>
      <c r="AP700" s="76" t="str">
        <f>IF(Tableau1[[#This Row],[Nuit
VE/ SA]]="Oui",0,IF(Tableau1[[#This Row],[Nuit
VE/ SA]]="Non",1,""))</f>
        <v/>
      </c>
      <c r="AQ700" s="76" t="str">
        <f>IF(Tableau1[[#This Row],[Nuit
SA/ DI]]="Oui",0,IF(Tableau1[[#This Row],[Nuit
SA/ DI]]="Non",1,""))</f>
        <v/>
      </c>
      <c r="AR700" s="76" t="str">
        <f>IF(Tableau1[[#This Row],[Nuit
DI/ LU]]="Oui",0,IF(Tableau1[[#This Row],[Nuit
DI/ LU]]="Non",1,""))</f>
        <v/>
      </c>
      <c r="AS700" s="76" t="str">
        <f>IF(Tableau1[[#This Row],[Type de réponse]]='Paramètre (masquer)'!$A$10,Tableau1[[#This Row],[FE]],"")</f>
        <v/>
      </c>
      <c r="AT700" s="76" t="str">
        <f>_xlfn.CONCAT(Tableau1[[#This Row],[LUN]:[DIM]])</f>
        <v/>
      </c>
      <c r="AU700" s="79"/>
      <c r="AV7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0" s="76" t="e">
        <f>Tableau1[[#This Row],[Nbre de nuits sur la période]]*Tableau1[[#This Row],[Nombre de train accédant / nuit *]]</f>
        <v>#VALUE!</v>
      </c>
      <c r="AY700" s="76" t="e">
        <f>Tableau1[[#This Row],[Uo voies - nuit]]*((59*400/1000)+5)</f>
        <v>#VALUE!</v>
      </c>
    </row>
    <row r="701" spans="1:51" ht="15.75">
      <c r="A701" s="51">
        <f t="shared" si="32"/>
        <v>688</v>
      </c>
      <c r="B701" s="85"/>
      <c r="C701" s="52" t="str">
        <f>IFERROR(VLOOKUP(Tableau1[[#This Row],[Site *
Un fichier Excel par DT]],Tableau7[[#All],[Nom de la gare]:[EIC]],5,FALSE),"")</f>
        <v/>
      </c>
      <c r="D701" s="77"/>
      <c r="E701" s="74"/>
      <c r="F701" s="74"/>
      <c r="G701" s="76"/>
      <c r="H701" s="72" t="str">
        <f>IF(Tableau1[[#This Row],[Régime d''utilisation (Quotidien ? Oui ou Non)]]="Oui","Oui","Non")</f>
        <v>Non</v>
      </c>
      <c r="I701" s="72" t="str">
        <f>IF(Tableau1[[#This Row],[Régime d''utilisation (Quotidien ? Oui ou Non)]]="Oui","Oui","Non")</f>
        <v>Non</v>
      </c>
      <c r="J701" s="72" t="str">
        <f>IF(Tableau1[[#This Row],[Régime d''utilisation (Quotidien ? Oui ou Non)]]="Oui","Oui","Non")</f>
        <v>Non</v>
      </c>
      <c r="K701" s="72" t="str">
        <f>IF(Tableau1[[#This Row],[Régime d''utilisation (Quotidien ? Oui ou Non)]]="Oui","Oui","Non")</f>
        <v>Non</v>
      </c>
      <c r="L701" s="72" t="str">
        <f>IF(Tableau1[[#This Row],[Régime d''utilisation (Quotidien ? Oui ou Non)]]="Oui","Oui","Non")</f>
        <v>Non</v>
      </c>
      <c r="M701" s="72" t="str">
        <f>IF(Tableau1[[#This Row],[Régime d''utilisation (Quotidien ? Oui ou Non)]]="Oui","Oui","Non")</f>
        <v>Non</v>
      </c>
      <c r="N701" s="72" t="str">
        <f>IF(Tableau1[[#This Row],[Régime d''utilisation (Quotidien ? Oui ou Non)]]="Oui","Oui","Non")</f>
        <v>Non</v>
      </c>
      <c r="O701" s="72" t="str">
        <f>IF(Tableau1[[#This Row],[Régime d''utilisation (Quotidien ? Oui ou Non)]]="Oui","Oui","Non")</f>
        <v>Non</v>
      </c>
      <c r="P701" s="76"/>
      <c r="Q701" s="76"/>
      <c r="R701" s="76"/>
      <c r="S701" s="52" t="str">
        <f t="shared" si="30"/>
        <v>Compris entre 00h00 et 5h00</v>
      </c>
      <c r="T701" s="76"/>
      <c r="U701" s="53" t="str">
        <f t="shared" si="31"/>
        <v>Voyageur</v>
      </c>
      <c r="V701" s="76"/>
      <c r="W701" s="76"/>
      <c r="X701" s="76"/>
      <c r="Y701" s="76"/>
      <c r="Z701" s="76"/>
      <c r="AA701" s="76"/>
      <c r="AB701" s="53">
        <f>400</f>
        <v>400</v>
      </c>
      <c r="AC701" s="78" t="str">
        <f>IF(Tableau1[[#This Row],[Type de réponse]]='Paramètre (masquer)'!$A$10,Tableau1[[#This Row],[Période de début *]],"")</f>
        <v/>
      </c>
      <c r="AD701" s="78" t="str">
        <f>IF(Tableau1[[#This Row],[Type de réponse]]='Paramètre (masquer)'!$A$10,Tableau1[[#This Row],[Période de fin *]],"")</f>
        <v/>
      </c>
      <c r="AE701" s="78" t="str">
        <f>IF(Tableau1[[#This Row],[Type de réponse]]='Paramètre (masquer)'!$A$10,Tableau1[[#This Row],[Nuit
LU/MA]],"")</f>
        <v/>
      </c>
      <c r="AF701" s="78" t="str">
        <f>IF(Tableau1[[#This Row],[Type de réponse]]='Paramètre (masquer)'!$A$10,Tableau1[[#This Row],[Nuit
MA/ME]],"")</f>
        <v/>
      </c>
      <c r="AG701" s="78" t="str">
        <f>IF(Tableau1[[#This Row],[Type de réponse]]='Paramètre (masquer)'!$A$10,Tableau1[[#This Row],[Nuit
ME/JE]],"")</f>
        <v/>
      </c>
      <c r="AH701" s="78" t="str">
        <f>IF(Tableau1[[#This Row],[Type de réponse]]='Paramètre (masquer)'!$A$10,Tableau1[[#This Row],[Nuit JE/VE]],"")</f>
        <v/>
      </c>
      <c r="AI701" s="78" t="str">
        <f>IF(Tableau1[[#This Row],[Type de réponse]]='Paramètre (masquer)'!$A$10,Tableau1[[#This Row],[Nuit
VE/SA]],"")</f>
        <v/>
      </c>
      <c r="AJ701" s="78" t="str">
        <f>IF(Tableau1[[#This Row],[Type de réponse]]='Paramètre (masquer)'!$A$10,Tableau1[[#This Row],[Nuit
SA/DI]],"")</f>
        <v/>
      </c>
      <c r="AK701" s="78" t="str">
        <f>IF(Tableau1[[#This Row],[Type de réponse]]='Paramètre (masquer)'!$A$10,Tableau1[[#This Row],[Nuit
DI/LU]],"")</f>
        <v/>
      </c>
      <c r="AL701" s="76" t="str">
        <f>IF(Tableau1[[#This Row],[Nuit
LU /MA]]="Oui",0,IF(Tableau1[[#This Row],[Nuit
LU /MA]]="Non",1,""))</f>
        <v/>
      </c>
      <c r="AM701" s="76" t="str">
        <f>IF(Tableau1[[#This Row],[Nuit
MA/ ME]]="Oui",0,IF(Tableau1[[#This Row],[Nuit
MA/ ME]]="Non",1,""))</f>
        <v/>
      </c>
      <c r="AN701" s="76" t="str">
        <f>IF(Tableau1[[#This Row],[Nuit
ME/ JE]]="Oui",0,IF(Tableau1[[#This Row],[Nuit
ME/ JE]]="Non",1,""))</f>
        <v/>
      </c>
      <c r="AO701" s="76" t="str">
        <f>IF(Tableau1[[#This Row],[Nuit JE/ VE]]="Oui",0,IF(Tableau1[[#This Row],[Nuit JE/ VE]]="Non",1,""))</f>
        <v/>
      </c>
      <c r="AP701" s="76" t="str">
        <f>IF(Tableau1[[#This Row],[Nuit
VE/ SA]]="Oui",0,IF(Tableau1[[#This Row],[Nuit
VE/ SA]]="Non",1,""))</f>
        <v/>
      </c>
      <c r="AQ701" s="76" t="str">
        <f>IF(Tableau1[[#This Row],[Nuit
SA/ DI]]="Oui",0,IF(Tableau1[[#This Row],[Nuit
SA/ DI]]="Non",1,""))</f>
        <v/>
      </c>
      <c r="AR701" s="76" t="str">
        <f>IF(Tableau1[[#This Row],[Nuit
DI/ LU]]="Oui",0,IF(Tableau1[[#This Row],[Nuit
DI/ LU]]="Non",1,""))</f>
        <v/>
      </c>
      <c r="AS701" s="76" t="str">
        <f>IF(Tableau1[[#This Row],[Type de réponse]]='Paramètre (masquer)'!$A$10,Tableau1[[#This Row],[FE]],"")</f>
        <v/>
      </c>
      <c r="AT701" s="76" t="str">
        <f>_xlfn.CONCAT(Tableau1[[#This Row],[LUN]:[DIM]])</f>
        <v/>
      </c>
      <c r="AU701" s="79"/>
      <c r="AV7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1" s="76" t="e">
        <f>Tableau1[[#This Row],[Nbre de nuits sur la période]]*Tableau1[[#This Row],[Nombre de train accédant / nuit *]]</f>
        <v>#VALUE!</v>
      </c>
      <c r="AY701" s="76" t="e">
        <f>Tableau1[[#This Row],[Uo voies - nuit]]*((59*400/1000)+5)</f>
        <v>#VALUE!</v>
      </c>
    </row>
    <row r="702" spans="1:51" ht="15.75">
      <c r="A702" s="51">
        <f t="shared" si="32"/>
        <v>689</v>
      </c>
      <c r="B702" s="85"/>
      <c r="C702" s="52" t="str">
        <f>IFERROR(VLOOKUP(Tableau1[[#This Row],[Site *
Un fichier Excel par DT]],Tableau7[[#All],[Nom de la gare]:[EIC]],5,FALSE),"")</f>
        <v/>
      </c>
      <c r="D702" s="77"/>
      <c r="E702" s="74"/>
      <c r="F702" s="74"/>
      <c r="G702" s="76"/>
      <c r="H702" s="72" t="str">
        <f>IF(Tableau1[[#This Row],[Régime d''utilisation (Quotidien ? Oui ou Non)]]="Oui","Oui","Non")</f>
        <v>Non</v>
      </c>
      <c r="I702" s="72" t="str">
        <f>IF(Tableau1[[#This Row],[Régime d''utilisation (Quotidien ? Oui ou Non)]]="Oui","Oui","Non")</f>
        <v>Non</v>
      </c>
      <c r="J702" s="72" t="str">
        <f>IF(Tableau1[[#This Row],[Régime d''utilisation (Quotidien ? Oui ou Non)]]="Oui","Oui","Non")</f>
        <v>Non</v>
      </c>
      <c r="K702" s="72" t="str">
        <f>IF(Tableau1[[#This Row],[Régime d''utilisation (Quotidien ? Oui ou Non)]]="Oui","Oui","Non")</f>
        <v>Non</v>
      </c>
      <c r="L702" s="72" t="str">
        <f>IF(Tableau1[[#This Row],[Régime d''utilisation (Quotidien ? Oui ou Non)]]="Oui","Oui","Non")</f>
        <v>Non</v>
      </c>
      <c r="M702" s="72" t="str">
        <f>IF(Tableau1[[#This Row],[Régime d''utilisation (Quotidien ? Oui ou Non)]]="Oui","Oui","Non")</f>
        <v>Non</v>
      </c>
      <c r="N702" s="72" t="str">
        <f>IF(Tableau1[[#This Row],[Régime d''utilisation (Quotidien ? Oui ou Non)]]="Oui","Oui","Non")</f>
        <v>Non</v>
      </c>
      <c r="O702" s="72" t="str">
        <f>IF(Tableau1[[#This Row],[Régime d''utilisation (Quotidien ? Oui ou Non)]]="Oui","Oui","Non")</f>
        <v>Non</v>
      </c>
      <c r="P702" s="76"/>
      <c r="Q702" s="76"/>
      <c r="R702" s="76"/>
      <c r="S702" s="52" t="str">
        <f t="shared" si="30"/>
        <v>Compris entre 00h00 et 5h00</v>
      </c>
      <c r="T702" s="76"/>
      <c r="U702" s="53" t="str">
        <f t="shared" si="31"/>
        <v>Voyageur</v>
      </c>
      <c r="V702" s="76"/>
      <c r="W702" s="76"/>
      <c r="X702" s="76"/>
      <c r="Y702" s="76"/>
      <c r="Z702" s="76"/>
      <c r="AA702" s="76"/>
      <c r="AB702" s="53">
        <f>400</f>
        <v>400</v>
      </c>
      <c r="AC702" s="78" t="str">
        <f>IF(Tableau1[[#This Row],[Type de réponse]]='Paramètre (masquer)'!$A$10,Tableau1[[#This Row],[Période de début *]],"")</f>
        <v/>
      </c>
      <c r="AD702" s="78" t="str">
        <f>IF(Tableau1[[#This Row],[Type de réponse]]='Paramètre (masquer)'!$A$10,Tableau1[[#This Row],[Période de fin *]],"")</f>
        <v/>
      </c>
      <c r="AE702" s="78" t="str">
        <f>IF(Tableau1[[#This Row],[Type de réponse]]='Paramètre (masquer)'!$A$10,Tableau1[[#This Row],[Nuit
LU/MA]],"")</f>
        <v/>
      </c>
      <c r="AF702" s="78" t="str">
        <f>IF(Tableau1[[#This Row],[Type de réponse]]='Paramètre (masquer)'!$A$10,Tableau1[[#This Row],[Nuit
MA/ME]],"")</f>
        <v/>
      </c>
      <c r="AG702" s="78" t="str">
        <f>IF(Tableau1[[#This Row],[Type de réponse]]='Paramètre (masquer)'!$A$10,Tableau1[[#This Row],[Nuit
ME/JE]],"")</f>
        <v/>
      </c>
      <c r="AH702" s="78" t="str">
        <f>IF(Tableau1[[#This Row],[Type de réponse]]='Paramètre (masquer)'!$A$10,Tableau1[[#This Row],[Nuit JE/VE]],"")</f>
        <v/>
      </c>
      <c r="AI702" s="78" t="str">
        <f>IF(Tableau1[[#This Row],[Type de réponse]]='Paramètre (masquer)'!$A$10,Tableau1[[#This Row],[Nuit
VE/SA]],"")</f>
        <v/>
      </c>
      <c r="AJ702" s="78" t="str">
        <f>IF(Tableau1[[#This Row],[Type de réponse]]='Paramètre (masquer)'!$A$10,Tableau1[[#This Row],[Nuit
SA/DI]],"")</f>
        <v/>
      </c>
      <c r="AK702" s="78" t="str">
        <f>IF(Tableau1[[#This Row],[Type de réponse]]='Paramètre (masquer)'!$A$10,Tableau1[[#This Row],[Nuit
DI/LU]],"")</f>
        <v/>
      </c>
      <c r="AL702" s="76" t="str">
        <f>IF(Tableau1[[#This Row],[Nuit
LU /MA]]="Oui",0,IF(Tableau1[[#This Row],[Nuit
LU /MA]]="Non",1,""))</f>
        <v/>
      </c>
      <c r="AM702" s="76" t="str">
        <f>IF(Tableau1[[#This Row],[Nuit
MA/ ME]]="Oui",0,IF(Tableau1[[#This Row],[Nuit
MA/ ME]]="Non",1,""))</f>
        <v/>
      </c>
      <c r="AN702" s="76" t="str">
        <f>IF(Tableau1[[#This Row],[Nuit
ME/ JE]]="Oui",0,IF(Tableau1[[#This Row],[Nuit
ME/ JE]]="Non",1,""))</f>
        <v/>
      </c>
      <c r="AO702" s="76" t="str">
        <f>IF(Tableau1[[#This Row],[Nuit JE/ VE]]="Oui",0,IF(Tableau1[[#This Row],[Nuit JE/ VE]]="Non",1,""))</f>
        <v/>
      </c>
      <c r="AP702" s="76" t="str">
        <f>IF(Tableau1[[#This Row],[Nuit
VE/ SA]]="Oui",0,IF(Tableau1[[#This Row],[Nuit
VE/ SA]]="Non",1,""))</f>
        <v/>
      </c>
      <c r="AQ702" s="76" t="str">
        <f>IF(Tableau1[[#This Row],[Nuit
SA/ DI]]="Oui",0,IF(Tableau1[[#This Row],[Nuit
SA/ DI]]="Non",1,""))</f>
        <v/>
      </c>
      <c r="AR702" s="76" t="str">
        <f>IF(Tableau1[[#This Row],[Nuit
DI/ LU]]="Oui",0,IF(Tableau1[[#This Row],[Nuit
DI/ LU]]="Non",1,""))</f>
        <v/>
      </c>
      <c r="AS702" s="76" t="str">
        <f>IF(Tableau1[[#This Row],[Type de réponse]]='Paramètre (masquer)'!$A$10,Tableau1[[#This Row],[FE]],"")</f>
        <v/>
      </c>
      <c r="AT702" s="76" t="str">
        <f>_xlfn.CONCAT(Tableau1[[#This Row],[LUN]:[DIM]])</f>
        <v/>
      </c>
      <c r="AU702" s="79"/>
      <c r="AV7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2" s="76" t="e">
        <f>Tableau1[[#This Row],[Nbre de nuits sur la période]]*Tableau1[[#This Row],[Nombre de train accédant / nuit *]]</f>
        <v>#VALUE!</v>
      </c>
      <c r="AY702" s="76" t="e">
        <f>Tableau1[[#This Row],[Uo voies - nuit]]*((59*400/1000)+5)</f>
        <v>#VALUE!</v>
      </c>
    </row>
    <row r="703" spans="1:51" ht="15.75">
      <c r="A703" s="51">
        <f t="shared" si="32"/>
        <v>690</v>
      </c>
      <c r="B703" s="85"/>
      <c r="C703" s="52" t="str">
        <f>IFERROR(VLOOKUP(Tableau1[[#This Row],[Site *
Un fichier Excel par DT]],Tableau7[[#All],[Nom de la gare]:[EIC]],5,FALSE),"")</f>
        <v/>
      </c>
      <c r="D703" s="77"/>
      <c r="E703" s="74"/>
      <c r="F703" s="74"/>
      <c r="G703" s="76"/>
      <c r="H703" s="72" t="str">
        <f>IF(Tableau1[[#This Row],[Régime d''utilisation (Quotidien ? Oui ou Non)]]="Oui","Oui","Non")</f>
        <v>Non</v>
      </c>
      <c r="I703" s="72" t="str">
        <f>IF(Tableau1[[#This Row],[Régime d''utilisation (Quotidien ? Oui ou Non)]]="Oui","Oui","Non")</f>
        <v>Non</v>
      </c>
      <c r="J703" s="72" t="str">
        <f>IF(Tableau1[[#This Row],[Régime d''utilisation (Quotidien ? Oui ou Non)]]="Oui","Oui","Non")</f>
        <v>Non</v>
      </c>
      <c r="K703" s="72" t="str">
        <f>IF(Tableau1[[#This Row],[Régime d''utilisation (Quotidien ? Oui ou Non)]]="Oui","Oui","Non")</f>
        <v>Non</v>
      </c>
      <c r="L703" s="72" t="str">
        <f>IF(Tableau1[[#This Row],[Régime d''utilisation (Quotidien ? Oui ou Non)]]="Oui","Oui","Non")</f>
        <v>Non</v>
      </c>
      <c r="M703" s="72" t="str">
        <f>IF(Tableau1[[#This Row],[Régime d''utilisation (Quotidien ? Oui ou Non)]]="Oui","Oui","Non")</f>
        <v>Non</v>
      </c>
      <c r="N703" s="72" t="str">
        <f>IF(Tableau1[[#This Row],[Régime d''utilisation (Quotidien ? Oui ou Non)]]="Oui","Oui","Non")</f>
        <v>Non</v>
      </c>
      <c r="O703" s="72" t="str">
        <f>IF(Tableau1[[#This Row],[Régime d''utilisation (Quotidien ? Oui ou Non)]]="Oui","Oui","Non")</f>
        <v>Non</v>
      </c>
      <c r="P703" s="76"/>
      <c r="Q703" s="76"/>
      <c r="R703" s="76"/>
      <c r="S703" s="52" t="str">
        <f t="shared" si="30"/>
        <v>Compris entre 00h00 et 5h00</v>
      </c>
      <c r="T703" s="76"/>
      <c r="U703" s="53" t="str">
        <f t="shared" si="31"/>
        <v>Voyageur</v>
      </c>
      <c r="V703" s="76"/>
      <c r="W703" s="76"/>
      <c r="X703" s="76"/>
      <c r="Y703" s="76"/>
      <c r="Z703" s="76"/>
      <c r="AA703" s="76"/>
      <c r="AB703" s="53">
        <f>400</f>
        <v>400</v>
      </c>
      <c r="AC703" s="78" t="str">
        <f>IF(Tableau1[[#This Row],[Type de réponse]]='Paramètre (masquer)'!$A$10,Tableau1[[#This Row],[Période de début *]],"")</f>
        <v/>
      </c>
      <c r="AD703" s="78" t="str">
        <f>IF(Tableau1[[#This Row],[Type de réponse]]='Paramètre (masquer)'!$A$10,Tableau1[[#This Row],[Période de fin *]],"")</f>
        <v/>
      </c>
      <c r="AE703" s="78" t="str">
        <f>IF(Tableau1[[#This Row],[Type de réponse]]='Paramètre (masquer)'!$A$10,Tableau1[[#This Row],[Nuit
LU/MA]],"")</f>
        <v/>
      </c>
      <c r="AF703" s="78" t="str">
        <f>IF(Tableau1[[#This Row],[Type de réponse]]='Paramètre (masquer)'!$A$10,Tableau1[[#This Row],[Nuit
MA/ME]],"")</f>
        <v/>
      </c>
      <c r="AG703" s="78" t="str">
        <f>IF(Tableau1[[#This Row],[Type de réponse]]='Paramètre (masquer)'!$A$10,Tableau1[[#This Row],[Nuit
ME/JE]],"")</f>
        <v/>
      </c>
      <c r="AH703" s="78" t="str">
        <f>IF(Tableau1[[#This Row],[Type de réponse]]='Paramètre (masquer)'!$A$10,Tableau1[[#This Row],[Nuit JE/VE]],"")</f>
        <v/>
      </c>
      <c r="AI703" s="78" t="str">
        <f>IF(Tableau1[[#This Row],[Type de réponse]]='Paramètre (masquer)'!$A$10,Tableau1[[#This Row],[Nuit
VE/SA]],"")</f>
        <v/>
      </c>
      <c r="AJ703" s="78" t="str">
        <f>IF(Tableau1[[#This Row],[Type de réponse]]='Paramètre (masquer)'!$A$10,Tableau1[[#This Row],[Nuit
SA/DI]],"")</f>
        <v/>
      </c>
      <c r="AK703" s="78" t="str">
        <f>IF(Tableau1[[#This Row],[Type de réponse]]='Paramètre (masquer)'!$A$10,Tableau1[[#This Row],[Nuit
DI/LU]],"")</f>
        <v/>
      </c>
      <c r="AL703" s="76" t="str">
        <f>IF(Tableau1[[#This Row],[Nuit
LU /MA]]="Oui",0,IF(Tableau1[[#This Row],[Nuit
LU /MA]]="Non",1,""))</f>
        <v/>
      </c>
      <c r="AM703" s="76" t="str">
        <f>IF(Tableau1[[#This Row],[Nuit
MA/ ME]]="Oui",0,IF(Tableau1[[#This Row],[Nuit
MA/ ME]]="Non",1,""))</f>
        <v/>
      </c>
      <c r="AN703" s="76" t="str">
        <f>IF(Tableau1[[#This Row],[Nuit
ME/ JE]]="Oui",0,IF(Tableau1[[#This Row],[Nuit
ME/ JE]]="Non",1,""))</f>
        <v/>
      </c>
      <c r="AO703" s="76" t="str">
        <f>IF(Tableau1[[#This Row],[Nuit JE/ VE]]="Oui",0,IF(Tableau1[[#This Row],[Nuit JE/ VE]]="Non",1,""))</f>
        <v/>
      </c>
      <c r="AP703" s="76" t="str">
        <f>IF(Tableau1[[#This Row],[Nuit
VE/ SA]]="Oui",0,IF(Tableau1[[#This Row],[Nuit
VE/ SA]]="Non",1,""))</f>
        <v/>
      </c>
      <c r="AQ703" s="76" t="str">
        <f>IF(Tableau1[[#This Row],[Nuit
SA/ DI]]="Oui",0,IF(Tableau1[[#This Row],[Nuit
SA/ DI]]="Non",1,""))</f>
        <v/>
      </c>
      <c r="AR703" s="76" t="str">
        <f>IF(Tableau1[[#This Row],[Nuit
DI/ LU]]="Oui",0,IF(Tableau1[[#This Row],[Nuit
DI/ LU]]="Non",1,""))</f>
        <v/>
      </c>
      <c r="AS703" s="76" t="str">
        <f>IF(Tableau1[[#This Row],[Type de réponse]]='Paramètre (masquer)'!$A$10,Tableau1[[#This Row],[FE]],"")</f>
        <v/>
      </c>
      <c r="AT703" s="76" t="str">
        <f>_xlfn.CONCAT(Tableau1[[#This Row],[LUN]:[DIM]])</f>
        <v/>
      </c>
      <c r="AU703" s="79"/>
      <c r="AV7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3" s="76" t="e">
        <f>Tableau1[[#This Row],[Nbre de nuits sur la période]]*Tableau1[[#This Row],[Nombre de train accédant / nuit *]]</f>
        <v>#VALUE!</v>
      </c>
      <c r="AY703" s="76" t="e">
        <f>Tableau1[[#This Row],[Uo voies - nuit]]*((59*400/1000)+5)</f>
        <v>#VALUE!</v>
      </c>
    </row>
    <row r="704" spans="1:51" ht="15.75">
      <c r="A704" s="51">
        <f t="shared" si="32"/>
        <v>691</v>
      </c>
      <c r="B704" s="85"/>
      <c r="C704" s="52" t="str">
        <f>IFERROR(VLOOKUP(Tableau1[[#This Row],[Site *
Un fichier Excel par DT]],Tableau7[[#All],[Nom de la gare]:[EIC]],5,FALSE),"")</f>
        <v/>
      </c>
      <c r="D704" s="77"/>
      <c r="E704" s="74"/>
      <c r="F704" s="74"/>
      <c r="G704" s="76"/>
      <c r="H704" s="72" t="str">
        <f>IF(Tableau1[[#This Row],[Régime d''utilisation (Quotidien ? Oui ou Non)]]="Oui","Oui","Non")</f>
        <v>Non</v>
      </c>
      <c r="I704" s="72" t="str">
        <f>IF(Tableau1[[#This Row],[Régime d''utilisation (Quotidien ? Oui ou Non)]]="Oui","Oui","Non")</f>
        <v>Non</v>
      </c>
      <c r="J704" s="72" t="str">
        <f>IF(Tableau1[[#This Row],[Régime d''utilisation (Quotidien ? Oui ou Non)]]="Oui","Oui","Non")</f>
        <v>Non</v>
      </c>
      <c r="K704" s="72" t="str">
        <f>IF(Tableau1[[#This Row],[Régime d''utilisation (Quotidien ? Oui ou Non)]]="Oui","Oui","Non")</f>
        <v>Non</v>
      </c>
      <c r="L704" s="72" t="str">
        <f>IF(Tableau1[[#This Row],[Régime d''utilisation (Quotidien ? Oui ou Non)]]="Oui","Oui","Non")</f>
        <v>Non</v>
      </c>
      <c r="M704" s="72" t="str">
        <f>IF(Tableau1[[#This Row],[Régime d''utilisation (Quotidien ? Oui ou Non)]]="Oui","Oui","Non")</f>
        <v>Non</v>
      </c>
      <c r="N704" s="72" t="str">
        <f>IF(Tableau1[[#This Row],[Régime d''utilisation (Quotidien ? Oui ou Non)]]="Oui","Oui","Non")</f>
        <v>Non</v>
      </c>
      <c r="O704" s="72" t="str">
        <f>IF(Tableau1[[#This Row],[Régime d''utilisation (Quotidien ? Oui ou Non)]]="Oui","Oui","Non")</f>
        <v>Non</v>
      </c>
      <c r="P704" s="76"/>
      <c r="Q704" s="76"/>
      <c r="R704" s="76"/>
      <c r="S704" s="52" t="str">
        <f t="shared" si="30"/>
        <v>Compris entre 00h00 et 5h00</v>
      </c>
      <c r="T704" s="76"/>
      <c r="U704" s="53" t="str">
        <f t="shared" si="31"/>
        <v>Voyageur</v>
      </c>
      <c r="V704" s="76"/>
      <c r="W704" s="76"/>
      <c r="X704" s="76"/>
      <c r="Y704" s="76"/>
      <c r="Z704" s="76"/>
      <c r="AA704" s="76"/>
      <c r="AB704" s="53">
        <f>400</f>
        <v>400</v>
      </c>
      <c r="AC704" s="78" t="str">
        <f>IF(Tableau1[[#This Row],[Type de réponse]]='Paramètre (masquer)'!$A$10,Tableau1[[#This Row],[Période de début *]],"")</f>
        <v/>
      </c>
      <c r="AD704" s="78" t="str">
        <f>IF(Tableau1[[#This Row],[Type de réponse]]='Paramètre (masquer)'!$A$10,Tableau1[[#This Row],[Période de fin *]],"")</f>
        <v/>
      </c>
      <c r="AE704" s="78" t="str">
        <f>IF(Tableau1[[#This Row],[Type de réponse]]='Paramètre (masquer)'!$A$10,Tableau1[[#This Row],[Nuit
LU/MA]],"")</f>
        <v/>
      </c>
      <c r="AF704" s="78" t="str">
        <f>IF(Tableau1[[#This Row],[Type de réponse]]='Paramètre (masquer)'!$A$10,Tableau1[[#This Row],[Nuit
MA/ME]],"")</f>
        <v/>
      </c>
      <c r="AG704" s="78" t="str">
        <f>IF(Tableau1[[#This Row],[Type de réponse]]='Paramètre (masquer)'!$A$10,Tableau1[[#This Row],[Nuit
ME/JE]],"")</f>
        <v/>
      </c>
      <c r="AH704" s="78" t="str">
        <f>IF(Tableau1[[#This Row],[Type de réponse]]='Paramètre (masquer)'!$A$10,Tableau1[[#This Row],[Nuit JE/VE]],"")</f>
        <v/>
      </c>
      <c r="AI704" s="78" t="str">
        <f>IF(Tableau1[[#This Row],[Type de réponse]]='Paramètre (masquer)'!$A$10,Tableau1[[#This Row],[Nuit
VE/SA]],"")</f>
        <v/>
      </c>
      <c r="AJ704" s="78" t="str">
        <f>IF(Tableau1[[#This Row],[Type de réponse]]='Paramètre (masquer)'!$A$10,Tableau1[[#This Row],[Nuit
SA/DI]],"")</f>
        <v/>
      </c>
      <c r="AK704" s="78" t="str">
        <f>IF(Tableau1[[#This Row],[Type de réponse]]='Paramètre (masquer)'!$A$10,Tableau1[[#This Row],[Nuit
DI/LU]],"")</f>
        <v/>
      </c>
      <c r="AL704" s="76" t="str">
        <f>IF(Tableau1[[#This Row],[Nuit
LU /MA]]="Oui",0,IF(Tableau1[[#This Row],[Nuit
LU /MA]]="Non",1,""))</f>
        <v/>
      </c>
      <c r="AM704" s="76" t="str">
        <f>IF(Tableau1[[#This Row],[Nuit
MA/ ME]]="Oui",0,IF(Tableau1[[#This Row],[Nuit
MA/ ME]]="Non",1,""))</f>
        <v/>
      </c>
      <c r="AN704" s="76" t="str">
        <f>IF(Tableau1[[#This Row],[Nuit
ME/ JE]]="Oui",0,IF(Tableau1[[#This Row],[Nuit
ME/ JE]]="Non",1,""))</f>
        <v/>
      </c>
      <c r="AO704" s="76" t="str">
        <f>IF(Tableau1[[#This Row],[Nuit JE/ VE]]="Oui",0,IF(Tableau1[[#This Row],[Nuit JE/ VE]]="Non",1,""))</f>
        <v/>
      </c>
      <c r="AP704" s="76" t="str">
        <f>IF(Tableau1[[#This Row],[Nuit
VE/ SA]]="Oui",0,IF(Tableau1[[#This Row],[Nuit
VE/ SA]]="Non",1,""))</f>
        <v/>
      </c>
      <c r="AQ704" s="76" t="str">
        <f>IF(Tableau1[[#This Row],[Nuit
SA/ DI]]="Oui",0,IF(Tableau1[[#This Row],[Nuit
SA/ DI]]="Non",1,""))</f>
        <v/>
      </c>
      <c r="AR704" s="76" t="str">
        <f>IF(Tableau1[[#This Row],[Nuit
DI/ LU]]="Oui",0,IF(Tableau1[[#This Row],[Nuit
DI/ LU]]="Non",1,""))</f>
        <v/>
      </c>
      <c r="AS704" s="76" t="str">
        <f>IF(Tableau1[[#This Row],[Type de réponse]]='Paramètre (masquer)'!$A$10,Tableau1[[#This Row],[FE]],"")</f>
        <v/>
      </c>
      <c r="AT704" s="76" t="str">
        <f>_xlfn.CONCAT(Tableau1[[#This Row],[LUN]:[DIM]])</f>
        <v/>
      </c>
      <c r="AU704" s="79"/>
      <c r="AV7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4" s="76" t="e">
        <f>Tableau1[[#This Row],[Nbre de nuits sur la période]]*Tableau1[[#This Row],[Nombre de train accédant / nuit *]]</f>
        <v>#VALUE!</v>
      </c>
      <c r="AY704" s="76" t="e">
        <f>Tableau1[[#This Row],[Uo voies - nuit]]*((59*400/1000)+5)</f>
        <v>#VALUE!</v>
      </c>
    </row>
    <row r="705" spans="1:51" ht="15.75">
      <c r="A705" s="51">
        <f t="shared" si="32"/>
        <v>692</v>
      </c>
      <c r="B705" s="85"/>
      <c r="C705" s="52" t="str">
        <f>IFERROR(VLOOKUP(Tableau1[[#This Row],[Site *
Un fichier Excel par DT]],Tableau7[[#All],[Nom de la gare]:[EIC]],5,FALSE),"")</f>
        <v/>
      </c>
      <c r="D705" s="77"/>
      <c r="E705" s="74"/>
      <c r="F705" s="74"/>
      <c r="G705" s="76"/>
      <c r="H705" s="72" t="str">
        <f>IF(Tableau1[[#This Row],[Régime d''utilisation (Quotidien ? Oui ou Non)]]="Oui","Oui","Non")</f>
        <v>Non</v>
      </c>
      <c r="I705" s="72" t="str">
        <f>IF(Tableau1[[#This Row],[Régime d''utilisation (Quotidien ? Oui ou Non)]]="Oui","Oui","Non")</f>
        <v>Non</v>
      </c>
      <c r="J705" s="72" t="str">
        <f>IF(Tableau1[[#This Row],[Régime d''utilisation (Quotidien ? Oui ou Non)]]="Oui","Oui","Non")</f>
        <v>Non</v>
      </c>
      <c r="K705" s="72" t="str">
        <f>IF(Tableau1[[#This Row],[Régime d''utilisation (Quotidien ? Oui ou Non)]]="Oui","Oui","Non")</f>
        <v>Non</v>
      </c>
      <c r="L705" s="72" t="str">
        <f>IF(Tableau1[[#This Row],[Régime d''utilisation (Quotidien ? Oui ou Non)]]="Oui","Oui","Non")</f>
        <v>Non</v>
      </c>
      <c r="M705" s="72" t="str">
        <f>IF(Tableau1[[#This Row],[Régime d''utilisation (Quotidien ? Oui ou Non)]]="Oui","Oui","Non")</f>
        <v>Non</v>
      </c>
      <c r="N705" s="72" t="str">
        <f>IF(Tableau1[[#This Row],[Régime d''utilisation (Quotidien ? Oui ou Non)]]="Oui","Oui","Non")</f>
        <v>Non</v>
      </c>
      <c r="O705" s="72" t="str">
        <f>IF(Tableau1[[#This Row],[Régime d''utilisation (Quotidien ? Oui ou Non)]]="Oui","Oui","Non")</f>
        <v>Non</v>
      </c>
      <c r="P705" s="76"/>
      <c r="Q705" s="76"/>
      <c r="R705" s="76"/>
      <c r="S705" s="52" t="str">
        <f t="shared" si="30"/>
        <v>Compris entre 00h00 et 5h00</v>
      </c>
      <c r="T705" s="76"/>
      <c r="U705" s="53" t="str">
        <f t="shared" si="31"/>
        <v>Voyageur</v>
      </c>
      <c r="V705" s="76"/>
      <c r="W705" s="76"/>
      <c r="X705" s="76"/>
      <c r="Y705" s="76"/>
      <c r="Z705" s="76"/>
      <c r="AA705" s="76"/>
      <c r="AB705" s="53">
        <f>400</f>
        <v>400</v>
      </c>
      <c r="AC705" s="78" t="str">
        <f>IF(Tableau1[[#This Row],[Type de réponse]]='Paramètre (masquer)'!$A$10,Tableau1[[#This Row],[Période de début *]],"")</f>
        <v/>
      </c>
      <c r="AD705" s="78" t="str">
        <f>IF(Tableau1[[#This Row],[Type de réponse]]='Paramètre (masquer)'!$A$10,Tableau1[[#This Row],[Période de fin *]],"")</f>
        <v/>
      </c>
      <c r="AE705" s="78" t="str">
        <f>IF(Tableau1[[#This Row],[Type de réponse]]='Paramètre (masquer)'!$A$10,Tableau1[[#This Row],[Nuit
LU/MA]],"")</f>
        <v/>
      </c>
      <c r="AF705" s="78" t="str">
        <f>IF(Tableau1[[#This Row],[Type de réponse]]='Paramètre (masquer)'!$A$10,Tableau1[[#This Row],[Nuit
MA/ME]],"")</f>
        <v/>
      </c>
      <c r="AG705" s="78" t="str">
        <f>IF(Tableau1[[#This Row],[Type de réponse]]='Paramètre (masquer)'!$A$10,Tableau1[[#This Row],[Nuit
ME/JE]],"")</f>
        <v/>
      </c>
      <c r="AH705" s="78" t="str">
        <f>IF(Tableau1[[#This Row],[Type de réponse]]='Paramètre (masquer)'!$A$10,Tableau1[[#This Row],[Nuit JE/VE]],"")</f>
        <v/>
      </c>
      <c r="AI705" s="78" t="str">
        <f>IF(Tableau1[[#This Row],[Type de réponse]]='Paramètre (masquer)'!$A$10,Tableau1[[#This Row],[Nuit
VE/SA]],"")</f>
        <v/>
      </c>
      <c r="AJ705" s="78" t="str">
        <f>IF(Tableau1[[#This Row],[Type de réponse]]='Paramètre (masquer)'!$A$10,Tableau1[[#This Row],[Nuit
SA/DI]],"")</f>
        <v/>
      </c>
      <c r="AK705" s="78" t="str">
        <f>IF(Tableau1[[#This Row],[Type de réponse]]='Paramètre (masquer)'!$A$10,Tableau1[[#This Row],[Nuit
DI/LU]],"")</f>
        <v/>
      </c>
      <c r="AL705" s="76" t="str">
        <f>IF(Tableau1[[#This Row],[Nuit
LU /MA]]="Oui",0,IF(Tableau1[[#This Row],[Nuit
LU /MA]]="Non",1,""))</f>
        <v/>
      </c>
      <c r="AM705" s="76" t="str">
        <f>IF(Tableau1[[#This Row],[Nuit
MA/ ME]]="Oui",0,IF(Tableau1[[#This Row],[Nuit
MA/ ME]]="Non",1,""))</f>
        <v/>
      </c>
      <c r="AN705" s="76" t="str">
        <f>IF(Tableau1[[#This Row],[Nuit
ME/ JE]]="Oui",0,IF(Tableau1[[#This Row],[Nuit
ME/ JE]]="Non",1,""))</f>
        <v/>
      </c>
      <c r="AO705" s="76" t="str">
        <f>IF(Tableau1[[#This Row],[Nuit JE/ VE]]="Oui",0,IF(Tableau1[[#This Row],[Nuit JE/ VE]]="Non",1,""))</f>
        <v/>
      </c>
      <c r="AP705" s="76" t="str">
        <f>IF(Tableau1[[#This Row],[Nuit
VE/ SA]]="Oui",0,IF(Tableau1[[#This Row],[Nuit
VE/ SA]]="Non",1,""))</f>
        <v/>
      </c>
      <c r="AQ705" s="76" t="str">
        <f>IF(Tableau1[[#This Row],[Nuit
SA/ DI]]="Oui",0,IF(Tableau1[[#This Row],[Nuit
SA/ DI]]="Non",1,""))</f>
        <v/>
      </c>
      <c r="AR705" s="76" t="str">
        <f>IF(Tableau1[[#This Row],[Nuit
DI/ LU]]="Oui",0,IF(Tableau1[[#This Row],[Nuit
DI/ LU]]="Non",1,""))</f>
        <v/>
      </c>
      <c r="AS705" s="76" t="str">
        <f>IF(Tableau1[[#This Row],[Type de réponse]]='Paramètre (masquer)'!$A$10,Tableau1[[#This Row],[FE]],"")</f>
        <v/>
      </c>
      <c r="AT705" s="76" t="str">
        <f>_xlfn.CONCAT(Tableau1[[#This Row],[LUN]:[DIM]])</f>
        <v/>
      </c>
      <c r="AU705" s="79"/>
      <c r="AV7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5" s="76" t="e">
        <f>Tableau1[[#This Row],[Nbre de nuits sur la période]]*Tableau1[[#This Row],[Nombre de train accédant / nuit *]]</f>
        <v>#VALUE!</v>
      </c>
      <c r="AY705" s="76" t="e">
        <f>Tableau1[[#This Row],[Uo voies - nuit]]*((59*400/1000)+5)</f>
        <v>#VALUE!</v>
      </c>
    </row>
    <row r="706" spans="1:51" ht="15.75">
      <c r="A706" s="51">
        <f t="shared" si="32"/>
        <v>693</v>
      </c>
      <c r="B706" s="85"/>
      <c r="C706" s="52" t="str">
        <f>IFERROR(VLOOKUP(Tableau1[[#This Row],[Site *
Un fichier Excel par DT]],Tableau7[[#All],[Nom de la gare]:[EIC]],5,FALSE),"")</f>
        <v/>
      </c>
      <c r="D706" s="77"/>
      <c r="E706" s="74"/>
      <c r="F706" s="74"/>
      <c r="G706" s="76"/>
      <c r="H706" s="72" t="str">
        <f>IF(Tableau1[[#This Row],[Régime d''utilisation (Quotidien ? Oui ou Non)]]="Oui","Oui","Non")</f>
        <v>Non</v>
      </c>
      <c r="I706" s="72" t="str">
        <f>IF(Tableau1[[#This Row],[Régime d''utilisation (Quotidien ? Oui ou Non)]]="Oui","Oui","Non")</f>
        <v>Non</v>
      </c>
      <c r="J706" s="72" t="str">
        <f>IF(Tableau1[[#This Row],[Régime d''utilisation (Quotidien ? Oui ou Non)]]="Oui","Oui","Non")</f>
        <v>Non</v>
      </c>
      <c r="K706" s="72" t="str">
        <f>IF(Tableau1[[#This Row],[Régime d''utilisation (Quotidien ? Oui ou Non)]]="Oui","Oui","Non")</f>
        <v>Non</v>
      </c>
      <c r="L706" s="72" t="str">
        <f>IF(Tableau1[[#This Row],[Régime d''utilisation (Quotidien ? Oui ou Non)]]="Oui","Oui","Non")</f>
        <v>Non</v>
      </c>
      <c r="M706" s="72" t="str">
        <f>IF(Tableau1[[#This Row],[Régime d''utilisation (Quotidien ? Oui ou Non)]]="Oui","Oui","Non")</f>
        <v>Non</v>
      </c>
      <c r="N706" s="72" t="str">
        <f>IF(Tableau1[[#This Row],[Régime d''utilisation (Quotidien ? Oui ou Non)]]="Oui","Oui","Non")</f>
        <v>Non</v>
      </c>
      <c r="O706" s="72" t="str">
        <f>IF(Tableau1[[#This Row],[Régime d''utilisation (Quotidien ? Oui ou Non)]]="Oui","Oui","Non")</f>
        <v>Non</v>
      </c>
      <c r="P706" s="76"/>
      <c r="Q706" s="76"/>
      <c r="R706" s="76"/>
      <c r="S706" s="52" t="str">
        <f t="shared" si="30"/>
        <v>Compris entre 00h00 et 5h00</v>
      </c>
      <c r="T706" s="76"/>
      <c r="U706" s="53" t="str">
        <f t="shared" si="31"/>
        <v>Voyageur</v>
      </c>
      <c r="V706" s="76"/>
      <c r="W706" s="76"/>
      <c r="X706" s="76"/>
      <c r="Y706" s="76"/>
      <c r="Z706" s="76"/>
      <c r="AA706" s="76"/>
      <c r="AB706" s="53">
        <f>400</f>
        <v>400</v>
      </c>
      <c r="AC706" s="78" t="str">
        <f>IF(Tableau1[[#This Row],[Type de réponse]]='Paramètre (masquer)'!$A$10,Tableau1[[#This Row],[Période de début *]],"")</f>
        <v/>
      </c>
      <c r="AD706" s="78" t="str">
        <f>IF(Tableau1[[#This Row],[Type de réponse]]='Paramètre (masquer)'!$A$10,Tableau1[[#This Row],[Période de fin *]],"")</f>
        <v/>
      </c>
      <c r="AE706" s="78" t="str">
        <f>IF(Tableau1[[#This Row],[Type de réponse]]='Paramètre (masquer)'!$A$10,Tableau1[[#This Row],[Nuit
LU/MA]],"")</f>
        <v/>
      </c>
      <c r="AF706" s="78" t="str">
        <f>IF(Tableau1[[#This Row],[Type de réponse]]='Paramètre (masquer)'!$A$10,Tableau1[[#This Row],[Nuit
MA/ME]],"")</f>
        <v/>
      </c>
      <c r="AG706" s="78" t="str">
        <f>IF(Tableau1[[#This Row],[Type de réponse]]='Paramètre (masquer)'!$A$10,Tableau1[[#This Row],[Nuit
ME/JE]],"")</f>
        <v/>
      </c>
      <c r="AH706" s="78" t="str">
        <f>IF(Tableau1[[#This Row],[Type de réponse]]='Paramètre (masquer)'!$A$10,Tableau1[[#This Row],[Nuit JE/VE]],"")</f>
        <v/>
      </c>
      <c r="AI706" s="78" t="str">
        <f>IF(Tableau1[[#This Row],[Type de réponse]]='Paramètre (masquer)'!$A$10,Tableau1[[#This Row],[Nuit
VE/SA]],"")</f>
        <v/>
      </c>
      <c r="AJ706" s="78" t="str">
        <f>IF(Tableau1[[#This Row],[Type de réponse]]='Paramètre (masquer)'!$A$10,Tableau1[[#This Row],[Nuit
SA/DI]],"")</f>
        <v/>
      </c>
      <c r="AK706" s="78" t="str">
        <f>IF(Tableau1[[#This Row],[Type de réponse]]='Paramètre (masquer)'!$A$10,Tableau1[[#This Row],[Nuit
DI/LU]],"")</f>
        <v/>
      </c>
      <c r="AL706" s="76" t="str">
        <f>IF(Tableau1[[#This Row],[Nuit
LU /MA]]="Oui",0,IF(Tableau1[[#This Row],[Nuit
LU /MA]]="Non",1,""))</f>
        <v/>
      </c>
      <c r="AM706" s="76" t="str">
        <f>IF(Tableau1[[#This Row],[Nuit
MA/ ME]]="Oui",0,IF(Tableau1[[#This Row],[Nuit
MA/ ME]]="Non",1,""))</f>
        <v/>
      </c>
      <c r="AN706" s="76" t="str">
        <f>IF(Tableau1[[#This Row],[Nuit
ME/ JE]]="Oui",0,IF(Tableau1[[#This Row],[Nuit
ME/ JE]]="Non",1,""))</f>
        <v/>
      </c>
      <c r="AO706" s="76" t="str">
        <f>IF(Tableau1[[#This Row],[Nuit JE/ VE]]="Oui",0,IF(Tableau1[[#This Row],[Nuit JE/ VE]]="Non",1,""))</f>
        <v/>
      </c>
      <c r="AP706" s="76" t="str">
        <f>IF(Tableau1[[#This Row],[Nuit
VE/ SA]]="Oui",0,IF(Tableau1[[#This Row],[Nuit
VE/ SA]]="Non",1,""))</f>
        <v/>
      </c>
      <c r="AQ706" s="76" t="str">
        <f>IF(Tableau1[[#This Row],[Nuit
SA/ DI]]="Oui",0,IF(Tableau1[[#This Row],[Nuit
SA/ DI]]="Non",1,""))</f>
        <v/>
      </c>
      <c r="AR706" s="76" t="str">
        <f>IF(Tableau1[[#This Row],[Nuit
DI/ LU]]="Oui",0,IF(Tableau1[[#This Row],[Nuit
DI/ LU]]="Non",1,""))</f>
        <v/>
      </c>
      <c r="AS706" s="76" t="str">
        <f>IF(Tableau1[[#This Row],[Type de réponse]]='Paramètre (masquer)'!$A$10,Tableau1[[#This Row],[FE]],"")</f>
        <v/>
      </c>
      <c r="AT706" s="76" t="str">
        <f>_xlfn.CONCAT(Tableau1[[#This Row],[LUN]:[DIM]])</f>
        <v/>
      </c>
      <c r="AU706" s="79"/>
      <c r="AV7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6" s="76" t="e">
        <f>Tableau1[[#This Row],[Nbre de nuits sur la période]]*Tableau1[[#This Row],[Nombre de train accédant / nuit *]]</f>
        <v>#VALUE!</v>
      </c>
      <c r="AY706" s="76" t="e">
        <f>Tableau1[[#This Row],[Uo voies - nuit]]*((59*400/1000)+5)</f>
        <v>#VALUE!</v>
      </c>
    </row>
    <row r="707" spans="1:51" ht="15.75">
      <c r="A707" s="51">
        <f t="shared" si="32"/>
        <v>694</v>
      </c>
      <c r="B707" s="85"/>
      <c r="C707" s="52" t="str">
        <f>IFERROR(VLOOKUP(Tableau1[[#This Row],[Site *
Un fichier Excel par DT]],Tableau7[[#All],[Nom de la gare]:[EIC]],5,FALSE),"")</f>
        <v/>
      </c>
      <c r="D707" s="77"/>
      <c r="E707" s="74"/>
      <c r="F707" s="74"/>
      <c r="G707" s="76"/>
      <c r="H707" s="72" t="str">
        <f>IF(Tableau1[[#This Row],[Régime d''utilisation (Quotidien ? Oui ou Non)]]="Oui","Oui","Non")</f>
        <v>Non</v>
      </c>
      <c r="I707" s="72" t="str">
        <f>IF(Tableau1[[#This Row],[Régime d''utilisation (Quotidien ? Oui ou Non)]]="Oui","Oui","Non")</f>
        <v>Non</v>
      </c>
      <c r="J707" s="72" t="str">
        <f>IF(Tableau1[[#This Row],[Régime d''utilisation (Quotidien ? Oui ou Non)]]="Oui","Oui","Non")</f>
        <v>Non</v>
      </c>
      <c r="K707" s="72" t="str">
        <f>IF(Tableau1[[#This Row],[Régime d''utilisation (Quotidien ? Oui ou Non)]]="Oui","Oui","Non")</f>
        <v>Non</v>
      </c>
      <c r="L707" s="72" t="str">
        <f>IF(Tableau1[[#This Row],[Régime d''utilisation (Quotidien ? Oui ou Non)]]="Oui","Oui","Non")</f>
        <v>Non</v>
      </c>
      <c r="M707" s="72" t="str">
        <f>IF(Tableau1[[#This Row],[Régime d''utilisation (Quotidien ? Oui ou Non)]]="Oui","Oui","Non")</f>
        <v>Non</v>
      </c>
      <c r="N707" s="72" t="str">
        <f>IF(Tableau1[[#This Row],[Régime d''utilisation (Quotidien ? Oui ou Non)]]="Oui","Oui","Non")</f>
        <v>Non</v>
      </c>
      <c r="O707" s="72" t="str">
        <f>IF(Tableau1[[#This Row],[Régime d''utilisation (Quotidien ? Oui ou Non)]]="Oui","Oui","Non")</f>
        <v>Non</v>
      </c>
      <c r="P707" s="76"/>
      <c r="Q707" s="76"/>
      <c r="R707" s="76"/>
      <c r="S707" s="52" t="str">
        <f t="shared" si="30"/>
        <v>Compris entre 00h00 et 5h00</v>
      </c>
      <c r="T707" s="76"/>
      <c r="U707" s="53" t="str">
        <f t="shared" si="31"/>
        <v>Voyageur</v>
      </c>
      <c r="V707" s="76"/>
      <c r="W707" s="76"/>
      <c r="X707" s="76"/>
      <c r="Y707" s="76"/>
      <c r="Z707" s="76"/>
      <c r="AA707" s="76"/>
      <c r="AB707" s="53">
        <f>400</f>
        <v>400</v>
      </c>
      <c r="AC707" s="78" t="str">
        <f>IF(Tableau1[[#This Row],[Type de réponse]]='Paramètre (masquer)'!$A$10,Tableau1[[#This Row],[Période de début *]],"")</f>
        <v/>
      </c>
      <c r="AD707" s="78" t="str">
        <f>IF(Tableau1[[#This Row],[Type de réponse]]='Paramètre (masquer)'!$A$10,Tableau1[[#This Row],[Période de fin *]],"")</f>
        <v/>
      </c>
      <c r="AE707" s="78" t="str">
        <f>IF(Tableau1[[#This Row],[Type de réponse]]='Paramètre (masquer)'!$A$10,Tableau1[[#This Row],[Nuit
LU/MA]],"")</f>
        <v/>
      </c>
      <c r="AF707" s="78" t="str">
        <f>IF(Tableau1[[#This Row],[Type de réponse]]='Paramètre (masquer)'!$A$10,Tableau1[[#This Row],[Nuit
MA/ME]],"")</f>
        <v/>
      </c>
      <c r="AG707" s="78" t="str">
        <f>IF(Tableau1[[#This Row],[Type de réponse]]='Paramètre (masquer)'!$A$10,Tableau1[[#This Row],[Nuit
ME/JE]],"")</f>
        <v/>
      </c>
      <c r="AH707" s="78" t="str">
        <f>IF(Tableau1[[#This Row],[Type de réponse]]='Paramètre (masquer)'!$A$10,Tableau1[[#This Row],[Nuit JE/VE]],"")</f>
        <v/>
      </c>
      <c r="AI707" s="78" t="str">
        <f>IF(Tableau1[[#This Row],[Type de réponse]]='Paramètre (masquer)'!$A$10,Tableau1[[#This Row],[Nuit
VE/SA]],"")</f>
        <v/>
      </c>
      <c r="AJ707" s="78" t="str">
        <f>IF(Tableau1[[#This Row],[Type de réponse]]='Paramètre (masquer)'!$A$10,Tableau1[[#This Row],[Nuit
SA/DI]],"")</f>
        <v/>
      </c>
      <c r="AK707" s="78" t="str">
        <f>IF(Tableau1[[#This Row],[Type de réponse]]='Paramètre (masquer)'!$A$10,Tableau1[[#This Row],[Nuit
DI/LU]],"")</f>
        <v/>
      </c>
      <c r="AL707" s="76" t="str">
        <f>IF(Tableau1[[#This Row],[Nuit
LU /MA]]="Oui",0,IF(Tableau1[[#This Row],[Nuit
LU /MA]]="Non",1,""))</f>
        <v/>
      </c>
      <c r="AM707" s="76" t="str">
        <f>IF(Tableau1[[#This Row],[Nuit
MA/ ME]]="Oui",0,IF(Tableau1[[#This Row],[Nuit
MA/ ME]]="Non",1,""))</f>
        <v/>
      </c>
      <c r="AN707" s="76" t="str">
        <f>IF(Tableau1[[#This Row],[Nuit
ME/ JE]]="Oui",0,IF(Tableau1[[#This Row],[Nuit
ME/ JE]]="Non",1,""))</f>
        <v/>
      </c>
      <c r="AO707" s="76" t="str">
        <f>IF(Tableau1[[#This Row],[Nuit JE/ VE]]="Oui",0,IF(Tableau1[[#This Row],[Nuit JE/ VE]]="Non",1,""))</f>
        <v/>
      </c>
      <c r="AP707" s="76" t="str">
        <f>IF(Tableau1[[#This Row],[Nuit
VE/ SA]]="Oui",0,IF(Tableau1[[#This Row],[Nuit
VE/ SA]]="Non",1,""))</f>
        <v/>
      </c>
      <c r="AQ707" s="76" t="str">
        <f>IF(Tableau1[[#This Row],[Nuit
SA/ DI]]="Oui",0,IF(Tableau1[[#This Row],[Nuit
SA/ DI]]="Non",1,""))</f>
        <v/>
      </c>
      <c r="AR707" s="76" t="str">
        <f>IF(Tableau1[[#This Row],[Nuit
DI/ LU]]="Oui",0,IF(Tableau1[[#This Row],[Nuit
DI/ LU]]="Non",1,""))</f>
        <v/>
      </c>
      <c r="AS707" s="76" t="str">
        <f>IF(Tableau1[[#This Row],[Type de réponse]]='Paramètre (masquer)'!$A$10,Tableau1[[#This Row],[FE]],"")</f>
        <v/>
      </c>
      <c r="AT707" s="76" t="str">
        <f>_xlfn.CONCAT(Tableau1[[#This Row],[LUN]:[DIM]])</f>
        <v/>
      </c>
      <c r="AU707" s="79"/>
      <c r="AV7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7" s="76" t="e">
        <f>Tableau1[[#This Row],[Nbre de nuits sur la période]]*Tableau1[[#This Row],[Nombre de train accédant / nuit *]]</f>
        <v>#VALUE!</v>
      </c>
      <c r="AY707" s="76" t="e">
        <f>Tableau1[[#This Row],[Uo voies - nuit]]*((59*400/1000)+5)</f>
        <v>#VALUE!</v>
      </c>
    </row>
    <row r="708" spans="1:51" ht="15.75">
      <c r="A708" s="51">
        <f t="shared" si="32"/>
        <v>695</v>
      </c>
      <c r="B708" s="85"/>
      <c r="C708" s="52" t="str">
        <f>IFERROR(VLOOKUP(Tableau1[[#This Row],[Site *
Un fichier Excel par DT]],Tableau7[[#All],[Nom de la gare]:[EIC]],5,FALSE),"")</f>
        <v/>
      </c>
      <c r="D708" s="77"/>
      <c r="E708" s="74"/>
      <c r="F708" s="74"/>
      <c r="G708" s="76"/>
      <c r="H708" s="72" t="str">
        <f>IF(Tableau1[[#This Row],[Régime d''utilisation (Quotidien ? Oui ou Non)]]="Oui","Oui","Non")</f>
        <v>Non</v>
      </c>
      <c r="I708" s="72" t="str">
        <f>IF(Tableau1[[#This Row],[Régime d''utilisation (Quotidien ? Oui ou Non)]]="Oui","Oui","Non")</f>
        <v>Non</v>
      </c>
      <c r="J708" s="72" t="str">
        <f>IF(Tableau1[[#This Row],[Régime d''utilisation (Quotidien ? Oui ou Non)]]="Oui","Oui","Non")</f>
        <v>Non</v>
      </c>
      <c r="K708" s="72" t="str">
        <f>IF(Tableau1[[#This Row],[Régime d''utilisation (Quotidien ? Oui ou Non)]]="Oui","Oui","Non")</f>
        <v>Non</v>
      </c>
      <c r="L708" s="72" t="str">
        <f>IF(Tableau1[[#This Row],[Régime d''utilisation (Quotidien ? Oui ou Non)]]="Oui","Oui","Non")</f>
        <v>Non</v>
      </c>
      <c r="M708" s="72" t="str">
        <f>IF(Tableau1[[#This Row],[Régime d''utilisation (Quotidien ? Oui ou Non)]]="Oui","Oui","Non")</f>
        <v>Non</v>
      </c>
      <c r="N708" s="72" t="str">
        <f>IF(Tableau1[[#This Row],[Régime d''utilisation (Quotidien ? Oui ou Non)]]="Oui","Oui","Non")</f>
        <v>Non</v>
      </c>
      <c r="O708" s="72" t="str">
        <f>IF(Tableau1[[#This Row],[Régime d''utilisation (Quotidien ? Oui ou Non)]]="Oui","Oui","Non")</f>
        <v>Non</v>
      </c>
      <c r="P708" s="76"/>
      <c r="Q708" s="76"/>
      <c r="R708" s="76"/>
      <c r="S708" s="52" t="str">
        <f t="shared" si="30"/>
        <v>Compris entre 00h00 et 5h00</v>
      </c>
      <c r="T708" s="76"/>
      <c r="U708" s="53" t="str">
        <f t="shared" si="31"/>
        <v>Voyageur</v>
      </c>
      <c r="V708" s="76"/>
      <c r="W708" s="76"/>
      <c r="X708" s="76"/>
      <c r="Y708" s="76"/>
      <c r="Z708" s="76"/>
      <c r="AA708" s="76"/>
      <c r="AB708" s="53">
        <f>400</f>
        <v>400</v>
      </c>
      <c r="AC708" s="78" t="str">
        <f>IF(Tableau1[[#This Row],[Type de réponse]]='Paramètre (masquer)'!$A$10,Tableau1[[#This Row],[Période de début *]],"")</f>
        <v/>
      </c>
      <c r="AD708" s="78" t="str">
        <f>IF(Tableau1[[#This Row],[Type de réponse]]='Paramètre (masquer)'!$A$10,Tableau1[[#This Row],[Période de fin *]],"")</f>
        <v/>
      </c>
      <c r="AE708" s="78" t="str">
        <f>IF(Tableau1[[#This Row],[Type de réponse]]='Paramètre (masquer)'!$A$10,Tableau1[[#This Row],[Nuit
LU/MA]],"")</f>
        <v/>
      </c>
      <c r="AF708" s="78" t="str">
        <f>IF(Tableau1[[#This Row],[Type de réponse]]='Paramètre (masquer)'!$A$10,Tableau1[[#This Row],[Nuit
MA/ME]],"")</f>
        <v/>
      </c>
      <c r="AG708" s="78" t="str">
        <f>IF(Tableau1[[#This Row],[Type de réponse]]='Paramètre (masquer)'!$A$10,Tableau1[[#This Row],[Nuit
ME/JE]],"")</f>
        <v/>
      </c>
      <c r="AH708" s="78" t="str">
        <f>IF(Tableau1[[#This Row],[Type de réponse]]='Paramètre (masquer)'!$A$10,Tableau1[[#This Row],[Nuit JE/VE]],"")</f>
        <v/>
      </c>
      <c r="AI708" s="78" t="str">
        <f>IF(Tableau1[[#This Row],[Type de réponse]]='Paramètre (masquer)'!$A$10,Tableau1[[#This Row],[Nuit
VE/SA]],"")</f>
        <v/>
      </c>
      <c r="AJ708" s="78" t="str">
        <f>IF(Tableau1[[#This Row],[Type de réponse]]='Paramètre (masquer)'!$A$10,Tableau1[[#This Row],[Nuit
SA/DI]],"")</f>
        <v/>
      </c>
      <c r="AK708" s="78" t="str">
        <f>IF(Tableau1[[#This Row],[Type de réponse]]='Paramètre (masquer)'!$A$10,Tableau1[[#This Row],[Nuit
DI/LU]],"")</f>
        <v/>
      </c>
      <c r="AL708" s="76" t="str">
        <f>IF(Tableau1[[#This Row],[Nuit
LU /MA]]="Oui",0,IF(Tableau1[[#This Row],[Nuit
LU /MA]]="Non",1,""))</f>
        <v/>
      </c>
      <c r="AM708" s="76" t="str">
        <f>IF(Tableau1[[#This Row],[Nuit
MA/ ME]]="Oui",0,IF(Tableau1[[#This Row],[Nuit
MA/ ME]]="Non",1,""))</f>
        <v/>
      </c>
      <c r="AN708" s="76" t="str">
        <f>IF(Tableau1[[#This Row],[Nuit
ME/ JE]]="Oui",0,IF(Tableau1[[#This Row],[Nuit
ME/ JE]]="Non",1,""))</f>
        <v/>
      </c>
      <c r="AO708" s="76" t="str">
        <f>IF(Tableau1[[#This Row],[Nuit JE/ VE]]="Oui",0,IF(Tableau1[[#This Row],[Nuit JE/ VE]]="Non",1,""))</f>
        <v/>
      </c>
      <c r="AP708" s="76" t="str">
        <f>IF(Tableau1[[#This Row],[Nuit
VE/ SA]]="Oui",0,IF(Tableau1[[#This Row],[Nuit
VE/ SA]]="Non",1,""))</f>
        <v/>
      </c>
      <c r="AQ708" s="76" t="str">
        <f>IF(Tableau1[[#This Row],[Nuit
SA/ DI]]="Oui",0,IF(Tableau1[[#This Row],[Nuit
SA/ DI]]="Non",1,""))</f>
        <v/>
      </c>
      <c r="AR708" s="76" t="str">
        <f>IF(Tableau1[[#This Row],[Nuit
DI/ LU]]="Oui",0,IF(Tableau1[[#This Row],[Nuit
DI/ LU]]="Non",1,""))</f>
        <v/>
      </c>
      <c r="AS708" s="76" t="str">
        <f>IF(Tableau1[[#This Row],[Type de réponse]]='Paramètre (masquer)'!$A$10,Tableau1[[#This Row],[FE]],"")</f>
        <v/>
      </c>
      <c r="AT708" s="76" t="str">
        <f>_xlfn.CONCAT(Tableau1[[#This Row],[LUN]:[DIM]])</f>
        <v/>
      </c>
      <c r="AU708" s="79"/>
      <c r="AV7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8" s="76" t="e">
        <f>Tableau1[[#This Row],[Nbre de nuits sur la période]]*Tableau1[[#This Row],[Nombre de train accédant / nuit *]]</f>
        <v>#VALUE!</v>
      </c>
      <c r="AY708" s="76" t="e">
        <f>Tableau1[[#This Row],[Uo voies - nuit]]*((59*400/1000)+5)</f>
        <v>#VALUE!</v>
      </c>
    </row>
    <row r="709" spans="1:51" ht="15.75">
      <c r="A709" s="51">
        <f t="shared" si="32"/>
        <v>696</v>
      </c>
      <c r="B709" s="85"/>
      <c r="C709" s="52" t="str">
        <f>IFERROR(VLOOKUP(Tableau1[[#This Row],[Site *
Un fichier Excel par DT]],Tableau7[[#All],[Nom de la gare]:[EIC]],5,FALSE),"")</f>
        <v/>
      </c>
      <c r="D709" s="77"/>
      <c r="E709" s="74"/>
      <c r="F709" s="74"/>
      <c r="G709" s="76"/>
      <c r="H709" s="72" t="str">
        <f>IF(Tableau1[[#This Row],[Régime d''utilisation (Quotidien ? Oui ou Non)]]="Oui","Oui","Non")</f>
        <v>Non</v>
      </c>
      <c r="I709" s="72" t="str">
        <f>IF(Tableau1[[#This Row],[Régime d''utilisation (Quotidien ? Oui ou Non)]]="Oui","Oui","Non")</f>
        <v>Non</v>
      </c>
      <c r="J709" s="72" t="str">
        <f>IF(Tableau1[[#This Row],[Régime d''utilisation (Quotidien ? Oui ou Non)]]="Oui","Oui","Non")</f>
        <v>Non</v>
      </c>
      <c r="K709" s="72" t="str">
        <f>IF(Tableau1[[#This Row],[Régime d''utilisation (Quotidien ? Oui ou Non)]]="Oui","Oui","Non")</f>
        <v>Non</v>
      </c>
      <c r="L709" s="72" t="str">
        <f>IF(Tableau1[[#This Row],[Régime d''utilisation (Quotidien ? Oui ou Non)]]="Oui","Oui","Non")</f>
        <v>Non</v>
      </c>
      <c r="M709" s="72" t="str">
        <f>IF(Tableau1[[#This Row],[Régime d''utilisation (Quotidien ? Oui ou Non)]]="Oui","Oui","Non")</f>
        <v>Non</v>
      </c>
      <c r="N709" s="72" t="str">
        <f>IF(Tableau1[[#This Row],[Régime d''utilisation (Quotidien ? Oui ou Non)]]="Oui","Oui","Non")</f>
        <v>Non</v>
      </c>
      <c r="O709" s="72" t="str">
        <f>IF(Tableau1[[#This Row],[Régime d''utilisation (Quotidien ? Oui ou Non)]]="Oui","Oui","Non")</f>
        <v>Non</v>
      </c>
      <c r="P709" s="76"/>
      <c r="Q709" s="76"/>
      <c r="R709" s="76"/>
      <c r="S709" s="52" t="str">
        <f t="shared" si="30"/>
        <v>Compris entre 00h00 et 5h00</v>
      </c>
      <c r="T709" s="76"/>
      <c r="U709" s="53" t="str">
        <f t="shared" si="31"/>
        <v>Voyageur</v>
      </c>
      <c r="V709" s="76"/>
      <c r="W709" s="76"/>
      <c r="X709" s="76"/>
      <c r="Y709" s="76"/>
      <c r="Z709" s="76"/>
      <c r="AA709" s="76"/>
      <c r="AB709" s="53">
        <f>400</f>
        <v>400</v>
      </c>
      <c r="AC709" s="78" t="str">
        <f>IF(Tableau1[[#This Row],[Type de réponse]]='Paramètre (masquer)'!$A$10,Tableau1[[#This Row],[Période de début *]],"")</f>
        <v/>
      </c>
      <c r="AD709" s="78" t="str">
        <f>IF(Tableau1[[#This Row],[Type de réponse]]='Paramètre (masquer)'!$A$10,Tableau1[[#This Row],[Période de fin *]],"")</f>
        <v/>
      </c>
      <c r="AE709" s="78" t="str">
        <f>IF(Tableau1[[#This Row],[Type de réponse]]='Paramètre (masquer)'!$A$10,Tableau1[[#This Row],[Nuit
LU/MA]],"")</f>
        <v/>
      </c>
      <c r="AF709" s="78" t="str">
        <f>IF(Tableau1[[#This Row],[Type de réponse]]='Paramètre (masquer)'!$A$10,Tableau1[[#This Row],[Nuit
MA/ME]],"")</f>
        <v/>
      </c>
      <c r="AG709" s="78" t="str">
        <f>IF(Tableau1[[#This Row],[Type de réponse]]='Paramètre (masquer)'!$A$10,Tableau1[[#This Row],[Nuit
ME/JE]],"")</f>
        <v/>
      </c>
      <c r="AH709" s="78" t="str">
        <f>IF(Tableau1[[#This Row],[Type de réponse]]='Paramètre (masquer)'!$A$10,Tableau1[[#This Row],[Nuit JE/VE]],"")</f>
        <v/>
      </c>
      <c r="AI709" s="78" t="str">
        <f>IF(Tableau1[[#This Row],[Type de réponse]]='Paramètre (masquer)'!$A$10,Tableau1[[#This Row],[Nuit
VE/SA]],"")</f>
        <v/>
      </c>
      <c r="AJ709" s="78" t="str">
        <f>IF(Tableau1[[#This Row],[Type de réponse]]='Paramètre (masquer)'!$A$10,Tableau1[[#This Row],[Nuit
SA/DI]],"")</f>
        <v/>
      </c>
      <c r="AK709" s="78" t="str">
        <f>IF(Tableau1[[#This Row],[Type de réponse]]='Paramètre (masquer)'!$A$10,Tableau1[[#This Row],[Nuit
DI/LU]],"")</f>
        <v/>
      </c>
      <c r="AL709" s="76" t="str">
        <f>IF(Tableau1[[#This Row],[Nuit
LU /MA]]="Oui",0,IF(Tableau1[[#This Row],[Nuit
LU /MA]]="Non",1,""))</f>
        <v/>
      </c>
      <c r="AM709" s="76" t="str">
        <f>IF(Tableau1[[#This Row],[Nuit
MA/ ME]]="Oui",0,IF(Tableau1[[#This Row],[Nuit
MA/ ME]]="Non",1,""))</f>
        <v/>
      </c>
      <c r="AN709" s="76" t="str">
        <f>IF(Tableau1[[#This Row],[Nuit
ME/ JE]]="Oui",0,IF(Tableau1[[#This Row],[Nuit
ME/ JE]]="Non",1,""))</f>
        <v/>
      </c>
      <c r="AO709" s="76" t="str">
        <f>IF(Tableau1[[#This Row],[Nuit JE/ VE]]="Oui",0,IF(Tableau1[[#This Row],[Nuit JE/ VE]]="Non",1,""))</f>
        <v/>
      </c>
      <c r="AP709" s="76" t="str">
        <f>IF(Tableau1[[#This Row],[Nuit
VE/ SA]]="Oui",0,IF(Tableau1[[#This Row],[Nuit
VE/ SA]]="Non",1,""))</f>
        <v/>
      </c>
      <c r="AQ709" s="76" t="str">
        <f>IF(Tableau1[[#This Row],[Nuit
SA/ DI]]="Oui",0,IF(Tableau1[[#This Row],[Nuit
SA/ DI]]="Non",1,""))</f>
        <v/>
      </c>
      <c r="AR709" s="76" t="str">
        <f>IF(Tableau1[[#This Row],[Nuit
DI/ LU]]="Oui",0,IF(Tableau1[[#This Row],[Nuit
DI/ LU]]="Non",1,""))</f>
        <v/>
      </c>
      <c r="AS709" s="76" t="str">
        <f>IF(Tableau1[[#This Row],[Type de réponse]]='Paramètre (masquer)'!$A$10,Tableau1[[#This Row],[FE]],"")</f>
        <v/>
      </c>
      <c r="AT709" s="76" t="str">
        <f>_xlfn.CONCAT(Tableau1[[#This Row],[LUN]:[DIM]])</f>
        <v/>
      </c>
      <c r="AU709" s="79"/>
      <c r="AV7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9" s="76" t="e">
        <f>Tableau1[[#This Row],[Nbre de nuits sur la période]]*Tableau1[[#This Row],[Nombre de train accédant / nuit *]]</f>
        <v>#VALUE!</v>
      </c>
      <c r="AY709" s="76" t="e">
        <f>Tableau1[[#This Row],[Uo voies - nuit]]*((59*400/1000)+5)</f>
        <v>#VALUE!</v>
      </c>
    </row>
    <row r="710" spans="1:51" ht="15.75">
      <c r="A710" s="51">
        <f t="shared" si="32"/>
        <v>697</v>
      </c>
      <c r="B710" s="85"/>
      <c r="C710" s="52" t="str">
        <f>IFERROR(VLOOKUP(Tableau1[[#This Row],[Site *
Un fichier Excel par DT]],Tableau7[[#All],[Nom de la gare]:[EIC]],5,FALSE),"")</f>
        <v/>
      </c>
      <c r="D710" s="77"/>
      <c r="E710" s="74"/>
      <c r="F710" s="74"/>
      <c r="G710" s="76"/>
      <c r="H710" s="72" t="str">
        <f>IF(Tableau1[[#This Row],[Régime d''utilisation (Quotidien ? Oui ou Non)]]="Oui","Oui","Non")</f>
        <v>Non</v>
      </c>
      <c r="I710" s="72" t="str">
        <f>IF(Tableau1[[#This Row],[Régime d''utilisation (Quotidien ? Oui ou Non)]]="Oui","Oui","Non")</f>
        <v>Non</v>
      </c>
      <c r="J710" s="72" t="str">
        <f>IF(Tableau1[[#This Row],[Régime d''utilisation (Quotidien ? Oui ou Non)]]="Oui","Oui","Non")</f>
        <v>Non</v>
      </c>
      <c r="K710" s="72" t="str">
        <f>IF(Tableau1[[#This Row],[Régime d''utilisation (Quotidien ? Oui ou Non)]]="Oui","Oui","Non")</f>
        <v>Non</v>
      </c>
      <c r="L710" s="72" t="str">
        <f>IF(Tableau1[[#This Row],[Régime d''utilisation (Quotidien ? Oui ou Non)]]="Oui","Oui","Non")</f>
        <v>Non</v>
      </c>
      <c r="M710" s="72" t="str">
        <f>IF(Tableau1[[#This Row],[Régime d''utilisation (Quotidien ? Oui ou Non)]]="Oui","Oui","Non")</f>
        <v>Non</v>
      </c>
      <c r="N710" s="72" t="str">
        <f>IF(Tableau1[[#This Row],[Régime d''utilisation (Quotidien ? Oui ou Non)]]="Oui","Oui","Non")</f>
        <v>Non</v>
      </c>
      <c r="O710" s="72" t="str">
        <f>IF(Tableau1[[#This Row],[Régime d''utilisation (Quotidien ? Oui ou Non)]]="Oui","Oui","Non")</f>
        <v>Non</v>
      </c>
      <c r="P710" s="76"/>
      <c r="Q710" s="76"/>
      <c r="R710" s="76"/>
      <c r="S710" s="52" t="str">
        <f t="shared" si="30"/>
        <v>Compris entre 00h00 et 5h00</v>
      </c>
      <c r="T710" s="76"/>
      <c r="U710" s="53" t="str">
        <f t="shared" si="31"/>
        <v>Voyageur</v>
      </c>
      <c r="V710" s="76"/>
      <c r="W710" s="76"/>
      <c r="X710" s="76"/>
      <c r="Y710" s="76"/>
      <c r="Z710" s="76"/>
      <c r="AA710" s="76"/>
      <c r="AB710" s="53">
        <f>400</f>
        <v>400</v>
      </c>
      <c r="AC710" s="78" t="str">
        <f>IF(Tableau1[[#This Row],[Type de réponse]]='Paramètre (masquer)'!$A$10,Tableau1[[#This Row],[Période de début *]],"")</f>
        <v/>
      </c>
      <c r="AD710" s="78" t="str">
        <f>IF(Tableau1[[#This Row],[Type de réponse]]='Paramètre (masquer)'!$A$10,Tableau1[[#This Row],[Période de fin *]],"")</f>
        <v/>
      </c>
      <c r="AE710" s="78" t="str">
        <f>IF(Tableau1[[#This Row],[Type de réponse]]='Paramètre (masquer)'!$A$10,Tableau1[[#This Row],[Nuit
LU/MA]],"")</f>
        <v/>
      </c>
      <c r="AF710" s="78" t="str">
        <f>IF(Tableau1[[#This Row],[Type de réponse]]='Paramètre (masquer)'!$A$10,Tableau1[[#This Row],[Nuit
MA/ME]],"")</f>
        <v/>
      </c>
      <c r="AG710" s="78" t="str">
        <f>IF(Tableau1[[#This Row],[Type de réponse]]='Paramètre (masquer)'!$A$10,Tableau1[[#This Row],[Nuit
ME/JE]],"")</f>
        <v/>
      </c>
      <c r="AH710" s="78" t="str">
        <f>IF(Tableau1[[#This Row],[Type de réponse]]='Paramètre (masquer)'!$A$10,Tableau1[[#This Row],[Nuit JE/VE]],"")</f>
        <v/>
      </c>
      <c r="AI710" s="78" t="str">
        <f>IF(Tableau1[[#This Row],[Type de réponse]]='Paramètre (masquer)'!$A$10,Tableau1[[#This Row],[Nuit
VE/SA]],"")</f>
        <v/>
      </c>
      <c r="AJ710" s="78" t="str">
        <f>IF(Tableau1[[#This Row],[Type de réponse]]='Paramètre (masquer)'!$A$10,Tableau1[[#This Row],[Nuit
SA/DI]],"")</f>
        <v/>
      </c>
      <c r="AK710" s="78" t="str">
        <f>IF(Tableau1[[#This Row],[Type de réponse]]='Paramètre (masquer)'!$A$10,Tableau1[[#This Row],[Nuit
DI/LU]],"")</f>
        <v/>
      </c>
      <c r="AL710" s="76" t="str">
        <f>IF(Tableau1[[#This Row],[Nuit
LU /MA]]="Oui",0,IF(Tableau1[[#This Row],[Nuit
LU /MA]]="Non",1,""))</f>
        <v/>
      </c>
      <c r="AM710" s="76" t="str">
        <f>IF(Tableau1[[#This Row],[Nuit
MA/ ME]]="Oui",0,IF(Tableau1[[#This Row],[Nuit
MA/ ME]]="Non",1,""))</f>
        <v/>
      </c>
      <c r="AN710" s="76" t="str">
        <f>IF(Tableau1[[#This Row],[Nuit
ME/ JE]]="Oui",0,IF(Tableau1[[#This Row],[Nuit
ME/ JE]]="Non",1,""))</f>
        <v/>
      </c>
      <c r="AO710" s="76" t="str">
        <f>IF(Tableau1[[#This Row],[Nuit JE/ VE]]="Oui",0,IF(Tableau1[[#This Row],[Nuit JE/ VE]]="Non",1,""))</f>
        <v/>
      </c>
      <c r="AP710" s="76" t="str">
        <f>IF(Tableau1[[#This Row],[Nuit
VE/ SA]]="Oui",0,IF(Tableau1[[#This Row],[Nuit
VE/ SA]]="Non",1,""))</f>
        <v/>
      </c>
      <c r="AQ710" s="76" t="str">
        <f>IF(Tableau1[[#This Row],[Nuit
SA/ DI]]="Oui",0,IF(Tableau1[[#This Row],[Nuit
SA/ DI]]="Non",1,""))</f>
        <v/>
      </c>
      <c r="AR710" s="76" t="str">
        <f>IF(Tableau1[[#This Row],[Nuit
DI/ LU]]="Oui",0,IF(Tableau1[[#This Row],[Nuit
DI/ LU]]="Non",1,""))</f>
        <v/>
      </c>
      <c r="AS710" s="76" t="str">
        <f>IF(Tableau1[[#This Row],[Type de réponse]]='Paramètre (masquer)'!$A$10,Tableau1[[#This Row],[FE]],"")</f>
        <v/>
      </c>
      <c r="AT710" s="76" t="str">
        <f>_xlfn.CONCAT(Tableau1[[#This Row],[LUN]:[DIM]])</f>
        <v/>
      </c>
      <c r="AU710" s="79"/>
      <c r="AV7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0" s="76" t="e">
        <f>Tableau1[[#This Row],[Nbre de nuits sur la période]]*Tableau1[[#This Row],[Nombre de train accédant / nuit *]]</f>
        <v>#VALUE!</v>
      </c>
      <c r="AY710" s="76" t="e">
        <f>Tableau1[[#This Row],[Uo voies - nuit]]*((59*400/1000)+5)</f>
        <v>#VALUE!</v>
      </c>
    </row>
    <row r="711" spans="1:51" ht="15.75">
      <c r="A711" s="51">
        <f t="shared" si="32"/>
        <v>698</v>
      </c>
      <c r="B711" s="85"/>
      <c r="C711" s="52" t="str">
        <f>IFERROR(VLOOKUP(Tableau1[[#This Row],[Site *
Un fichier Excel par DT]],Tableau7[[#All],[Nom de la gare]:[EIC]],5,FALSE),"")</f>
        <v/>
      </c>
      <c r="D711" s="77"/>
      <c r="E711" s="74"/>
      <c r="F711" s="74"/>
      <c r="G711" s="76"/>
      <c r="H711" s="72" t="str">
        <f>IF(Tableau1[[#This Row],[Régime d''utilisation (Quotidien ? Oui ou Non)]]="Oui","Oui","Non")</f>
        <v>Non</v>
      </c>
      <c r="I711" s="72" t="str">
        <f>IF(Tableau1[[#This Row],[Régime d''utilisation (Quotidien ? Oui ou Non)]]="Oui","Oui","Non")</f>
        <v>Non</v>
      </c>
      <c r="J711" s="72" t="str">
        <f>IF(Tableau1[[#This Row],[Régime d''utilisation (Quotidien ? Oui ou Non)]]="Oui","Oui","Non")</f>
        <v>Non</v>
      </c>
      <c r="K711" s="72" t="str">
        <f>IF(Tableau1[[#This Row],[Régime d''utilisation (Quotidien ? Oui ou Non)]]="Oui","Oui","Non")</f>
        <v>Non</v>
      </c>
      <c r="L711" s="72" t="str">
        <f>IF(Tableau1[[#This Row],[Régime d''utilisation (Quotidien ? Oui ou Non)]]="Oui","Oui","Non")</f>
        <v>Non</v>
      </c>
      <c r="M711" s="72" t="str">
        <f>IF(Tableau1[[#This Row],[Régime d''utilisation (Quotidien ? Oui ou Non)]]="Oui","Oui","Non")</f>
        <v>Non</v>
      </c>
      <c r="N711" s="72" t="str">
        <f>IF(Tableau1[[#This Row],[Régime d''utilisation (Quotidien ? Oui ou Non)]]="Oui","Oui","Non")</f>
        <v>Non</v>
      </c>
      <c r="O711" s="72" t="str">
        <f>IF(Tableau1[[#This Row],[Régime d''utilisation (Quotidien ? Oui ou Non)]]="Oui","Oui","Non")</f>
        <v>Non</v>
      </c>
      <c r="P711" s="76"/>
      <c r="Q711" s="76"/>
      <c r="R711" s="76"/>
      <c r="S711" s="52" t="str">
        <f t="shared" si="30"/>
        <v>Compris entre 00h00 et 5h00</v>
      </c>
      <c r="T711" s="76"/>
      <c r="U711" s="53" t="str">
        <f t="shared" si="31"/>
        <v>Voyageur</v>
      </c>
      <c r="V711" s="76"/>
      <c r="W711" s="76"/>
      <c r="X711" s="76"/>
      <c r="Y711" s="76"/>
      <c r="Z711" s="76"/>
      <c r="AA711" s="76"/>
      <c r="AB711" s="53">
        <f>400</f>
        <v>400</v>
      </c>
      <c r="AC711" s="78" t="str">
        <f>IF(Tableau1[[#This Row],[Type de réponse]]='Paramètre (masquer)'!$A$10,Tableau1[[#This Row],[Période de début *]],"")</f>
        <v/>
      </c>
      <c r="AD711" s="78" t="str">
        <f>IF(Tableau1[[#This Row],[Type de réponse]]='Paramètre (masquer)'!$A$10,Tableau1[[#This Row],[Période de fin *]],"")</f>
        <v/>
      </c>
      <c r="AE711" s="78" t="str">
        <f>IF(Tableau1[[#This Row],[Type de réponse]]='Paramètre (masquer)'!$A$10,Tableau1[[#This Row],[Nuit
LU/MA]],"")</f>
        <v/>
      </c>
      <c r="AF711" s="78" t="str">
        <f>IF(Tableau1[[#This Row],[Type de réponse]]='Paramètre (masquer)'!$A$10,Tableau1[[#This Row],[Nuit
MA/ME]],"")</f>
        <v/>
      </c>
      <c r="AG711" s="78" t="str">
        <f>IF(Tableau1[[#This Row],[Type de réponse]]='Paramètre (masquer)'!$A$10,Tableau1[[#This Row],[Nuit
ME/JE]],"")</f>
        <v/>
      </c>
      <c r="AH711" s="78" t="str">
        <f>IF(Tableau1[[#This Row],[Type de réponse]]='Paramètre (masquer)'!$A$10,Tableau1[[#This Row],[Nuit JE/VE]],"")</f>
        <v/>
      </c>
      <c r="AI711" s="78" t="str">
        <f>IF(Tableau1[[#This Row],[Type de réponse]]='Paramètre (masquer)'!$A$10,Tableau1[[#This Row],[Nuit
VE/SA]],"")</f>
        <v/>
      </c>
      <c r="AJ711" s="78" t="str">
        <f>IF(Tableau1[[#This Row],[Type de réponse]]='Paramètre (masquer)'!$A$10,Tableau1[[#This Row],[Nuit
SA/DI]],"")</f>
        <v/>
      </c>
      <c r="AK711" s="78" t="str">
        <f>IF(Tableau1[[#This Row],[Type de réponse]]='Paramètre (masquer)'!$A$10,Tableau1[[#This Row],[Nuit
DI/LU]],"")</f>
        <v/>
      </c>
      <c r="AL711" s="76" t="str">
        <f>IF(Tableau1[[#This Row],[Nuit
LU /MA]]="Oui",0,IF(Tableau1[[#This Row],[Nuit
LU /MA]]="Non",1,""))</f>
        <v/>
      </c>
      <c r="AM711" s="76" t="str">
        <f>IF(Tableau1[[#This Row],[Nuit
MA/ ME]]="Oui",0,IF(Tableau1[[#This Row],[Nuit
MA/ ME]]="Non",1,""))</f>
        <v/>
      </c>
      <c r="AN711" s="76" t="str">
        <f>IF(Tableau1[[#This Row],[Nuit
ME/ JE]]="Oui",0,IF(Tableau1[[#This Row],[Nuit
ME/ JE]]="Non",1,""))</f>
        <v/>
      </c>
      <c r="AO711" s="76" t="str">
        <f>IF(Tableau1[[#This Row],[Nuit JE/ VE]]="Oui",0,IF(Tableau1[[#This Row],[Nuit JE/ VE]]="Non",1,""))</f>
        <v/>
      </c>
      <c r="AP711" s="76" t="str">
        <f>IF(Tableau1[[#This Row],[Nuit
VE/ SA]]="Oui",0,IF(Tableau1[[#This Row],[Nuit
VE/ SA]]="Non",1,""))</f>
        <v/>
      </c>
      <c r="AQ711" s="76" t="str">
        <f>IF(Tableau1[[#This Row],[Nuit
SA/ DI]]="Oui",0,IF(Tableau1[[#This Row],[Nuit
SA/ DI]]="Non",1,""))</f>
        <v/>
      </c>
      <c r="AR711" s="76" t="str">
        <f>IF(Tableau1[[#This Row],[Nuit
DI/ LU]]="Oui",0,IF(Tableau1[[#This Row],[Nuit
DI/ LU]]="Non",1,""))</f>
        <v/>
      </c>
      <c r="AS711" s="76" t="str">
        <f>IF(Tableau1[[#This Row],[Type de réponse]]='Paramètre (masquer)'!$A$10,Tableau1[[#This Row],[FE]],"")</f>
        <v/>
      </c>
      <c r="AT711" s="76" t="str">
        <f>_xlfn.CONCAT(Tableau1[[#This Row],[LUN]:[DIM]])</f>
        <v/>
      </c>
      <c r="AU711" s="79"/>
      <c r="AV7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1" s="76" t="e">
        <f>Tableau1[[#This Row],[Nbre de nuits sur la période]]*Tableau1[[#This Row],[Nombre de train accédant / nuit *]]</f>
        <v>#VALUE!</v>
      </c>
      <c r="AY711" s="76" t="e">
        <f>Tableau1[[#This Row],[Uo voies - nuit]]*((59*400/1000)+5)</f>
        <v>#VALUE!</v>
      </c>
    </row>
    <row r="712" spans="1:51" ht="15.75">
      <c r="A712" s="51">
        <f t="shared" si="32"/>
        <v>699</v>
      </c>
      <c r="B712" s="85"/>
      <c r="C712" s="52" t="str">
        <f>IFERROR(VLOOKUP(Tableau1[[#This Row],[Site *
Un fichier Excel par DT]],Tableau7[[#All],[Nom de la gare]:[EIC]],5,FALSE),"")</f>
        <v/>
      </c>
      <c r="D712" s="77"/>
      <c r="E712" s="74"/>
      <c r="F712" s="74"/>
      <c r="G712" s="76"/>
      <c r="H712" s="72" t="str">
        <f>IF(Tableau1[[#This Row],[Régime d''utilisation (Quotidien ? Oui ou Non)]]="Oui","Oui","Non")</f>
        <v>Non</v>
      </c>
      <c r="I712" s="72" t="str">
        <f>IF(Tableau1[[#This Row],[Régime d''utilisation (Quotidien ? Oui ou Non)]]="Oui","Oui","Non")</f>
        <v>Non</v>
      </c>
      <c r="J712" s="72" t="str">
        <f>IF(Tableau1[[#This Row],[Régime d''utilisation (Quotidien ? Oui ou Non)]]="Oui","Oui","Non")</f>
        <v>Non</v>
      </c>
      <c r="K712" s="72" t="str">
        <f>IF(Tableau1[[#This Row],[Régime d''utilisation (Quotidien ? Oui ou Non)]]="Oui","Oui","Non")</f>
        <v>Non</v>
      </c>
      <c r="L712" s="72" t="str">
        <f>IF(Tableau1[[#This Row],[Régime d''utilisation (Quotidien ? Oui ou Non)]]="Oui","Oui","Non")</f>
        <v>Non</v>
      </c>
      <c r="M712" s="72" t="str">
        <f>IF(Tableau1[[#This Row],[Régime d''utilisation (Quotidien ? Oui ou Non)]]="Oui","Oui","Non")</f>
        <v>Non</v>
      </c>
      <c r="N712" s="72" t="str">
        <f>IF(Tableau1[[#This Row],[Régime d''utilisation (Quotidien ? Oui ou Non)]]="Oui","Oui","Non")</f>
        <v>Non</v>
      </c>
      <c r="O712" s="72" t="str">
        <f>IF(Tableau1[[#This Row],[Régime d''utilisation (Quotidien ? Oui ou Non)]]="Oui","Oui","Non")</f>
        <v>Non</v>
      </c>
      <c r="P712" s="76"/>
      <c r="Q712" s="76"/>
      <c r="R712" s="76"/>
      <c r="S712" s="52" t="str">
        <f t="shared" si="30"/>
        <v>Compris entre 00h00 et 5h00</v>
      </c>
      <c r="T712" s="76"/>
      <c r="U712" s="53" t="str">
        <f t="shared" si="31"/>
        <v>Voyageur</v>
      </c>
      <c r="V712" s="76"/>
      <c r="W712" s="76"/>
      <c r="X712" s="76"/>
      <c r="Y712" s="76"/>
      <c r="Z712" s="76"/>
      <c r="AA712" s="76"/>
      <c r="AB712" s="53">
        <f>400</f>
        <v>400</v>
      </c>
      <c r="AC712" s="78" t="str">
        <f>IF(Tableau1[[#This Row],[Type de réponse]]='Paramètre (masquer)'!$A$10,Tableau1[[#This Row],[Période de début *]],"")</f>
        <v/>
      </c>
      <c r="AD712" s="78" t="str">
        <f>IF(Tableau1[[#This Row],[Type de réponse]]='Paramètre (masquer)'!$A$10,Tableau1[[#This Row],[Période de fin *]],"")</f>
        <v/>
      </c>
      <c r="AE712" s="78" t="str">
        <f>IF(Tableau1[[#This Row],[Type de réponse]]='Paramètre (masquer)'!$A$10,Tableau1[[#This Row],[Nuit
LU/MA]],"")</f>
        <v/>
      </c>
      <c r="AF712" s="78" t="str">
        <f>IF(Tableau1[[#This Row],[Type de réponse]]='Paramètre (masquer)'!$A$10,Tableau1[[#This Row],[Nuit
MA/ME]],"")</f>
        <v/>
      </c>
      <c r="AG712" s="78" t="str">
        <f>IF(Tableau1[[#This Row],[Type de réponse]]='Paramètre (masquer)'!$A$10,Tableau1[[#This Row],[Nuit
ME/JE]],"")</f>
        <v/>
      </c>
      <c r="AH712" s="78" t="str">
        <f>IF(Tableau1[[#This Row],[Type de réponse]]='Paramètre (masquer)'!$A$10,Tableau1[[#This Row],[Nuit JE/VE]],"")</f>
        <v/>
      </c>
      <c r="AI712" s="78" t="str">
        <f>IF(Tableau1[[#This Row],[Type de réponse]]='Paramètre (masquer)'!$A$10,Tableau1[[#This Row],[Nuit
VE/SA]],"")</f>
        <v/>
      </c>
      <c r="AJ712" s="78" t="str">
        <f>IF(Tableau1[[#This Row],[Type de réponse]]='Paramètre (masquer)'!$A$10,Tableau1[[#This Row],[Nuit
SA/DI]],"")</f>
        <v/>
      </c>
      <c r="AK712" s="78" t="str">
        <f>IF(Tableau1[[#This Row],[Type de réponse]]='Paramètre (masquer)'!$A$10,Tableau1[[#This Row],[Nuit
DI/LU]],"")</f>
        <v/>
      </c>
      <c r="AL712" s="76" t="str">
        <f>IF(Tableau1[[#This Row],[Nuit
LU /MA]]="Oui",0,IF(Tableau1[[#This Row],[Nuit
LU /MA]]="Non",1,""))</f>
        <v/>
      </c>
      <c r="AM712" s="76" t="str">
        <f>IF(Tableau1[[#This Row],[Nuit
MA/ ME]]="Oui",0,IF(Tableau1[[#This Row],[Nuit
MA/ ME]]="Non",1,""))</f>
        <v/>
      </c>
      <c r="AN712" s="76" t="str">
        <f>IF(Tableau1[[#This Row],[Nuit
ME/ JE]]="Oui",0,IF(Tableau1[[#This Row],[Nuit
ME/ JE]]="Non",1,""))</f>
        <v/>
      </c>
      <c r="AO712" s="76" t="str">
        <f>IF(Tableau1[[#This Row],[Nuit JE/ VE]]="Oui",0,IF(Tableau1[[#This Row],[Nuit JE/ VE]]="Non",1,""))</f>
        <v/>
      </c>
      <c r="AP712" s="76" t="str">
        <f>IF(Tableau1[[#This Row],[Nuit
VE/ SA]]="Oui",0,IF(Tableau1[[#This Row],[Nuit
VE/ SA]]="Non",1,""))</f>
        <v/>
      </c>
      <c r="AQ712" s="76" t="str">
        <f>IF(Tableau1[[#This Row],[Nuit
SA/ DI]]="Oui",0,IF(Tableau1[[#This Row],[Nuit
SA/ DI]]="Non",1,""))</f>
        <v/>
      </c>
      <c r="AR712" s="76" t="str">
        <f>IF(Tableau1[[#This Row],[Nuit
DI/ LU]]="Oui",0,IF(Tableau1[[#This Row],[Nuit
DI/ LU]]="Non",1,""))</f>
        <v/>
      </c>
      <c r="AS712" s="76" t="str">
        <f>IF(Tableau1[[#This Row],[Type de réponse]]='Paramètre (masquer)'!$A$10,Tableau1[[#This Row],[FE]],"")</f>
        <v/>
      </c>
      <c r="AT712" s="76" t="str">
        <f>_xlfn.CONCAT(Tableau1[[#This Row],[LUN]:[DIM]])</f>
        <v/>
      </c>
      <c r="AU712" s="79"/>
      <c r="AV7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2" s="76" t="e">
        <f>Tableau1[[#This Row],[Nbre de nuits sur la période]]*Tableau1[[#This Row],[Nombre de train accédant / nuit *]]</f>
        <v>#VALUE!</v>
      </c>
      <c r="AY712" s="76" t="e">
        <f>Tableau1[[#This Row],[Uo voies - nuit]]*((59*400/1000)+5)</f>
        <v>#VALUE!</v>
      </c>
    </row>
    <row r="713" spans="1:51" ht="15.75">
      <c r="A713" s="51">
        <f t="shared" si="32"/>
        <v>700</v>
      </c>
      <c r="B713" s="85"/>
      <c r="C713" s="52" t="str">
        <f>IFERROR(VLOOKUP(Tableau1[[#This Row],[Site *
Un fichier Excel par DT]],Tableau7[[#All],[Nom de la gare]:[EIC]],5,FALSE),"")</f>
        <v/>
      </c>
      <c r="D713" s="77"/>
      <c r="E713" s="74"/>
      <c r="F713" s="74"/>
      <c r="G713" s="76"/>
      <c r="H713" s="72" t="str">
        <f>IF(Tableau1[[#This Row],[Régime d''utilisation (Quotidien ? Oui ou Non)]]="Oui","Oui","Non")</f>
        <v>Non</v>
      </c>
      <c r="I713" s="72" t="str">
        <f>IF(Tableau1[[#This Row],[Régime d''utilisation (Quotidien ? Oui ou Non)]]="Oui","Oui","Non")</f>
        <v>Non</v>
      </c>
      <c r="J713" s="72" t="str">
        <f>IF(Tableau1[[#This Row],[Régime d''utilisation (Quotidien ? Oui ou Non)]]="Oui","Oui","Non")</f>
        <v>Non</v>
      </c>
      <c r="K713" s="72" t="str">
        <f>IF(Tableau1[[#This Row],[Régime d''utilisation (Quotidien ? Oui ou Non)]]="Oui","Oui","Non")</f>
        <v>Non</v>
      </c>
      <c r="L713" s="72" t="str">
        <f>IF(Tableau1[[#This Row],[Régime d''utilisation (Quotidien ? Oui ou Non)]]="Oui","Oui","Non")</f>
        <v>Non</v>
      </c>
      <c r="M713" s="72" t="str">
        <f>IF(Tableau1[[#This Row],[Régime d''utilisation (Quotidien ? Oui ou Non)]]="Oui","Oui","Non")</f>
        <v>Non</v>
      </c>
      <c r="N713" s="72" t="str">
        <f>IF(Tableau1[[#This Row],[Régime d''utilisation (Quotidien ? Oui ou Non)]]="Oui","Oui","Non")</f>
        <v>Non</v>
      </c>
      <c r="O713" s="72" t="str">
        <f>IF(Tableau1[[#This Row],[Régime d''utilisation (Quotidien ? Oui ou Non)]]="Oui","Oui","Non")</f>
        <v>Non</v>
      </c>
      <c r="P713" s="76"/>
      <c r="Q713" s="76"/>
      <c r="R713" s="76"/>
      <c r="S713" s="52" t="str">
        <f t="shared" si="30"/>
        <v>Compris entre 00h00 et 5h00</v>
      </c>
      <c r="T713" s="76"/>
      <c r="U713" s="53" t="str">
        <f t="shared" si="31"/>
        <v>Voyageur</v>
      </c>
      <c r="V713" s="76"/>
      <c r="W713" s="76"/>
      <c r="X713" s="76"/>
      <c r="Y713" s="76"/>
      <c r="Z713" s="76"/>
      <c r="AA713" s="76"/>
      <c r="AB713" s="53">
        <f>400</f>
        <v>400</v>
      </c>
      <c r="AC713" s="78" t="str">
        <f>IF(Tableau1[[#This Row],[Type de réponse]]='Paramètre (masquer)'!$A$10,Tableau1[[#This Row],[Période de début *]],"")</f>
        <v/>
      </c>
      <c r="AD713" s="78" t="str">
        <f>IF(Tableau1[[#This Row],[Type de réponse]]='Paramètre (masquer)'!$A$10,Tableau1[[#This Row],[Période de fin *]],"")</f>
        <v/>
      </c>
      <c r="AE713" s="78" t="str">
        <f>IF(Tableau1[[#This Row],[Type de réponse]]='Paramètre (masquer)'!$A$10,Tableau1[[#This Row],[Nuit
LU/MA]],"")</f>
        <v/>
      </c>
      <c r="AF713" s="78" t="str">
        <f>IF(Tableau1[[#This Row],[Type de réponse]]='Paramètre (masquer)'!$A$10,Tableau1[[#This Row],[Nuit
MA/ME]],"")</f>
        <v/>
      </c>
      <c r="AG713" s="78" t="str">
        <f>IF(Tableau1[[#This Row],[Type de réponse]]='Paramètre (masquer)'!$A$10,Tableau1[[#This Row],[Nuit
ME/JE]],"")</f>
        <v/>
      </c>
      <c r="AH713" s="78" t="str">
        <f>IF(Tableau1[[#This Row],[Type de réponse]]='Paramètre (masquer)'!$A$10,Tableau1[[#This Row],[Nuit JE/VE]],"")</f>
        <v/>
      </c>
      <c r="AI713" s="78" t="str">
        <f>IF(Tableau1[[#This Row],[Type de réponse]]='Paramètre (masquer)'!$A$10,Tableau1[[#This Row],[Nuit
VE/SA]],"")</f>
        <v/>
      </c>
      <c r="AJ713" s="78" t="str">
        <f>IF(Tableau1[[#This Row],[Type de réponse]]='Paramètre (masquer)'!$A$10,Tableau1[[#This Row],[Nuit
SA/DI]],"")</f>
        <v/>
      </c>
      <c r="AK713" s="78" t="str">
        <f>IF(Tableau1[[#This Row],[Type de réponse]]='Paramètre (masquer)'!$A$10,Tableau1[[#This Row],[Nuit
DI/LU]],"")</f>
        <v/>
      </c>
      <c r="AL713" s="76" t="str">
        <f>IF(Tableau1[[#This Row],[Nuit
LU /MA]]="Oui",0,IF(Tableau1[[#This Row],[Nuit
LU /MA]]="Non",1,""))</f>
        <v/>
      </c>
      <c r="AM713" s="76" t="str">
        <f>IF(Tableau1[[#This Row],[Nuit
MA/ ME]]="Oui",0,IF(Tableau1[[#This Row],[Nuit
MA/ ME]]="Non",1,""))</f>
        <v/>
      </c>
      <c r="AN713" s="76" t="str">
        <f>IF(Tableau1[[#This Row],[Nuit
ME/ JE]]="Oui",0,IF(Tableau1[[#This Row],[Nuit
ME/ JE]]="Non",1,""))</f>
        <v/>
      </c>
      <c r="AO713" s="76" t="str">
        <f>IF(Tableau1[[#This Row],[Nuit JE/ VE]]="Oui",0,IF(Tableau1[[#This Row],[Nuit JE/ VE]]="Non",1,""))</f>
        <v/>
      </c>
      <c r="AP713" s="76" t="str">
        <f>IF(Tableau1[[#This Row],[Nuit
VE/ SA]]="Oui",0,IF(Tableau1[[#This Row],[Nuit
VE/ SA]]="Non",1,""))</f>
        <v/>
      </c>
      <c r="AQ713" s="76" t="str">
        <f>IF(Tableau1[[#This Row],[Nuit
SA/ DI]]="Oui",0,IF(Tableau1[[#This Row],[Nuit
SA/ DI]]="Non",1,""))</f>
        <v/>
      </c>
      <c r="AR713" s="76" t="str">
        <f>IF(Tableau1[[#This Row],[Nuit
DI/ LU]]="Oui",0,IF(Tableau1[[#This Row],[Nuit
DI/ LU]]="Non",1,""))</f>
        <v/>
      </c>
      <c r="AS713" s="76" t="str">
        <f>IF(Tableau1[[#This Row],[Type de réponse]]='Paramètre (masquer)'!$A$10,Tableau1[[#This Row],[FE]],"")</f>
        <v/>
      </c>
      <c r="AT713" s="76" t="str">
        <f>_xlfn.CONCAT(Tableau1[[#This Row],[LUN]:[DIM]])</f>
        <v/>
      </c>
      <c r="AU713" s="79"/>
      <c r="AV7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3" s="76" t="e">
        <f>Tableau1[[#This Row],[Nbre de nuits sur la période]]*Tableau1[[#This Row],[Nombre de train accédant / nuit *]]</f>
        <v>#VALUE!</v>
      </c>
      <c r="AY713" s="76" t="e">
        <f>Tableau1[[#This Row],[Uo voies - nuit]]*((59*400/1000)+5)</f>
        <v>#VALUE!</v>
      </c>
    </row>
    <row r="714" spans="1:51" ht="15.75">
      <c r="A714" s="51">
        <f t="shared" si="32"/>
        <v>701</v>
      </c>
      <c r="B714" s="85"/>
      <c r="C714" s="52" t="str">
        <f>IFERROR(VLOOKUP(Tableau1[[#This Row],[Site *
Un fichier Excel par DT]],Tableau7[[#All],[Nom de la gare]:[EIC]],5,FALSE),"")</f>
        <v/>
      </c>
      <c r="D714" s="77"/>
      <c r="E714" s="74"/>
      <c r="F714" s="74"/>
      <c r="G714" s="76"/>
      <c r="H714" s="72" t="str">
        <f>IF(Tableau1[[#This Row],[Régime d''utilisation (Quotidien ? Oui ou Non)]]="Oui","Oui","Non")</f>
        <v>Non</v>
      </c>
      <c r="I714" s="72" t="str">
        <f>IF(Tableau1[[#This Row],[Régime d''utilisation (Quotidien ? Oui ou Non)]]="Oui","Oui","Non")</f>
        <v>Non</v>
      </c>
      <c r="J714" s="72" t="str">
        <f>IF(Tableau1[[#This Row],[Régime d''utilisation (Quotidien ? Oui ou Non)]]="Oui","Oui","Non")</f>
        <v>Non</v>
      </c>
      <c r="K714" s="72" t="str">
        <f>IF(Tableau1[[#This Row],[Régime d''utilisation (Quotidien ? Oui ou Non)]]="Oui","Oui","Non")</f>
        <v>Non</v>
      </c>
      <c r="L714" s="72" t="str">
        <f>IF(Tableau1[[#This Row],[Régime d''utilisation (Quotidien ? Oui ou Non)]]="Oui","Oui","Non")</f>
        <v>Non</v>
      </c>
      <c r="M714" s="72" t="str">
        <f>IF(Tableau1[[#This Row],[Régime d''utilisation (Quotidien ? Oui ou Non)]]="Oui","Oui","Non")</f>
        <v>Non</v>
      </c>
      <c r="N714" s="72" t="str">
        <f>IF(Tableau1[[#This Row],[Régime d''utilisation (Quotidien ? Oui ou Non)]]="Oui","Oui","Non")</f>
        <v>Non</v>
      </c>
      <c r="O714" s="72" t="str">
        <f>IF(Tableau1[[#This Row],[Régime d''utilisation (Quotidien ? Oui ou Non)]]="Oui","Oui","Non")</f>
        <v>Non</v>
      </c>
      <c r="P714" s="76"/>
      <c r="Q714" s="76"/>
      <c r="R714" s="76"/>
      <c r="S714" s="52" t="str">
        <f t="shared" si="30"/>
        <v>Compris entre 00h00 et 5h00</v>
      </c>
      <c r="T714" s="76"/>
      <c r="U714" s="53" t="str">
        <f t="shared" si="31"/>
        <v>Voyageur</v>
      </c>
      <c r="V714" s="76"/>
      <c r="W714" s="76"/>
      <c r="X714" s="76"/>
      <c r="Y714" s="76"/>
      <c r="Z714" s="76"/>
      <c r="AA714" s="76"/>
      <c r="AB714" s="53">
        <f>400</f>
        <v>400</v>
      </c>
      <c r="AC714" s="78" t="str">
        <f>IF(Tableau1[[#This Row],[Type de réponse]]='Paramètre (masquer)'!$A$10,Tableau1[[#This Row],[Période de début *]],"")</f>
        <v/>
      </c>
      <c r="AD714" s="78" t="str">
        <f>IF(Tableau1[[#This Row],[Type de réponse]]='Paramètre (masquer)'!$A$10,Tableau1[[#This Row],[Période de fin *]],"")</f>
        <v/>
      </c>
      <c r="AE714" s="78" t="str">
        <f>IF(Tableau1[[#This Row],[Type de réponse]]='Paramètre (masquer)'!$A$10,Tableau1[[#This Row],[Nuit
LU/MA]],"")</f>
        <v/>
      </c>
      <c r="AF714" s="78" t="str">
        <f>IF(Tableau1[[#This Row],[Type de réponse]]='Paramètre (masquer)'!$A$10,Tableau1[[#This Row],[Nuit
MA/ME]],"")</f>
        <v/>
      </c>
      <c r="AG714" s="78" t="str">
        <f>IF(Tableau1[[#This Row],[Type de réponse]]='Paramètre (masquer)'!$A$10,Tableau1[[#This Row],[Nuit
ME/JE]],"")</f>
        <v/>
      </c>
      <c r="AH714" s="78" t="str">
        <f>IF(Tableau1[[#This Row],[Type de réponse]]='Paramètre (masquer)'!$A$10,Tableau1[[#This Row],[Nuit JE/VE]],"")</f>
        <v/>
      </c>
      <c r="AI714" s="78" t="str">
        <f>IF(Tableau1[[#This Row],[Type de réponse]]='Paramètre (masquer)'!$A$10,Tableau1[[#This Row],[Nuit
VE/SA]],"")</f>
        <v/>
      </c>
      <c r="AJ714" s="78" t="str">
        <f>IF(Tableau1[[#This Row],[Type de réponse]]='Paramètre (masquer)'!$A$10,Tableau1[[#This Row],[Nuit
SA/DI]],"")</f>
        <v/>
      </c>
      <c r="AK714" s="78" t="str">
        <f>IF(Tableau1[[#This Row],[Type de réponse]]='Paramètre (masquer)'!$A$10,Tableau1[[#This Row],[Nuit
DI/LU]],"")</f>
        <v/>
      </c>
      <c r="AL714" s="76" t="str">
        <f>IF(Tableau1[[#This Row],[Nuit
LU /MA]]="Oui",0,IF(Tableau1[[#This Row],[Nuit
LU /MA]]="Non",1,""))</f>
        <v/>
      </c>
      <c r="AM714" s="76" t="str">
        <f>IF(Tableau1[[#This Row],[Nuit
MA/ ME]]="Oui",0,IF(Tableau1[[#This Row],[Nuit
MA/ ME]]="Non",1,""))</f>
        <v/>
      </c>
      <c r="AN714" s="76" t="str">
        <f>IF(Tableau1[[#This Row],[Nuit
ME/ JE]]="Oui",0,IF(Tableau1[[#This Row],[Nuit
ME/ JE]]="Non",1,""))</f>
        <v/>
      </c>
      <c r="AO714" s="76" t="str">
        <f>IF(Tableau1[[#This Row],[Nuit JE/ VE]]="Oui",0,IF(Tableau1[[#This Row],[Nuit JE/ VE]]="Non",1,""))</f>
        <v/>
      </c>
      <c r="AP714" s="76" t="str">
        <f>IF(Tableau1[[#This Row],[Nuit
VE/ SA]]="Oui",0,IF(Tableau1[[#This Row],[Nuit
VE/ SA]]="Non",1,""))</f>
        <v/>
      </c>
      <c r="AQ714" s="76" t="str">
        <f>IF(Tableau1[[#This Row],[Nuit
SA/ DI]]="Oui",0,IF(Tableau1[[#This Row],[Nuit
SA/ DI]]="Non",1,""))</f>
        <v/>
      </c>
      <c r="AR714" s="76" t="str">
        <f>IF(Tableau1[[#This Row],[Nuit
DI/ LU]]="Oui",0,IF(Tableau1[[#This Row],[Nuit
DI/ LU]]="Non",1,""))</f>
        <v/>
      </c>
      <c r="AS714" s="76" t="str">
        <f>IF(Tableau1[[#This Row],[Type de réponse]]='Paramètre (masquer)'!$A$10,Tableau1[[#This Row],[FE]],"")</f>
        <v/>
      </c>
      <c r="AT714" s="76" t="str">
        <f>_xlfn.CONCAT(Tableau1[[#This Row],[LUN]:[DIM]])</f>
        <v/>
      </c>
      <c r="AU714" s="79"/>
      <c r="AV7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4" s="76" t="e">
        <f>Tableau1[[#This Row],[Nbre de nuits sur la période]]*Tableau1[[#This Row],[Nombre de train accédant / nuit *]]</f>
        <v>#VALUE!</v>
      </c>
      <c r="AY714" s="76" t="e">
        <f>Tableau1[[#This Row],[Uo voies - nuit]]*((59*400/1000)+5)</f>
        <v>#VALUE!</v>
      </c>
    </row>
    <row r="715" spans="1:51" ht="15.75">
      <c r="A715" s="51">
        <f t="shared" si="32"/>
        <v>702</v>
      </c>
      <c r="B715" s="85"/>
      <c r="C715" s="52" t="str">
        <f>IFERROR(VLOOKUP(Tableau1[[#This Row],[Site *
Un fichier Excel par DT]],Tableau7[[#All],[Nom de la gare]:[EIC]],5,FALSE),"")</f>
        <v/>
      </c>
      <c r="D715" s="77"/>
      <c r="E715" s="74"/>
      <c r="F715" s="74"/>
      <c r="G715" s="76"/>
      <c r="H715" s="72" t="str">
        <f>IF(Tableau1[[#This Row],[Régime d''utilisation (Quotidien ? Oui ou Non)]]="Oui","Oui","Non")</f>
        <v>Non</v>
      </c>
      <c r="I715" s="72" t="str">
        <f>IF(Tableau1[[#This Row],[Régime d''utilisation (Quotidien ? Oui ou Non)]]="Oui","Oui","Non")</f>
        <v>Non</v>
      </c>
      <c r="J715" s="72" t="str">
        <f>IF(Tableau1[[#This Row],[Régime d''utilisation (Quotidien ? Oui ou Non)]]="Oui","Oui","Non")</f>
        <v>Non</v>
      </c>
      <c r="K715" s="72" t="str">
        <f>IF(Tableau1[[#This Row],[Régime d''utilisation (Quotidien ? Oui ou Non)]]="Oui","Oui","Non")</f>
        <v>Non</v>
      </c>
      <c r="L715" s="72" t="str">
        <f>IF(Tableau1[[#This Row],[Régime d''utilisation (Quotidien ? Oui ou Non)]]="Oui","Oui","Non")</f>
        <v>Non</v>
      </c>
      <c r="M715" s="72" t="str">
        <f>IF(Tableau1[[#This Row],[Régime d''utilisation (Quotidien ? Oui ou Non)]]="Oui","Oui","Non")</f>
        <v>Non</v>
      </c>
      <c r="N715" s="72" t="str">
        <f>IF(Tableau1[[#This Row],[Régime d''utilisation (Quotidien ? Oui ou Non)]]="Oui","Oui","Non")</f>
        <v>Non</v>
      </c>
      <c r="O715" s="72" t="str">
        <f>IF(Tableau1[[#This Row],[Régime d''utilisation (Quotidien ? Oui ou Non)]]="Oui","Oui","Non")</f>
        <v>Non</v>
      </c>
      <c r="P715" s="76"/>
      <c r="Q715" s="76"/>
      <c r="R715" s="76"/>
      <c r="S715" s="52" t="str">
        <f t="shared" si="30"/>
        <v>Compris entre 00h00 et 5h00</v>
      </c>
      <c r="T715" s="76"/>
      <c r="U715" s="53" t="str">
        <f t="shared" si="31"/>
        <v>Voyageur</v>
      </c>
      <c r="V715" s="76"/>
      <c r="W715" s="76"/>
      <c r="X715" s="76"/>
      <c r="Y715" s="76"/>
      <c r="Z715" s="76"/>
      <c r="AA715" s="76"/>
      <c r="AB715" s="53">
        <f>400</f>
        <v>400</v>
      </c>
      <c r="AC715" s="78" t="str">
        <f>IF(Tableau1[[#This Row],[Type de réponse]]='Paramètre (masquer)'!$A$10,Tableau1[[#This Row],[Période de début *]],"")</f>
        <v/>
      </c>
      <c r="AD715" s="78" t="str">
        <f>IF(Tableau1[[#This Row],[Type de réponse]]='Paramètre (masquer)'!$A$10,Tableau1[[#This Row],[Période de fin *]],"")</f>
        <v/>
      </c>
      <c r="AE715" s="78" t="str">
        <f>IF(Tableau1[[#This Row],[Type de réponse]]='Paramètre (masquer)'!$A$10,Tableau1[[#This Row],[Nuit
LU/MA]],"")</f>
        <v/>
      </c>
      <c r="AF715" s="78" t="str">
        <f>IF(Tableau1[[#This Row],[Type de réponse]]='Paramètre (masquer)'!$A$10,Tableau1[[#This Row],[Nuit
MA/ME]],"")</f>
        <v/>
      </c>
      <c r="AG715" s="78" t="str">
        <f>IF(Tableau1[[#This Row],[Type de réponse]]='Paramètre (masquer)'!$A$10,Tableau1[[#This Row],[Nuit
ME/JE]],"")</f>
        <v/>
      </c>
      <c r="AH715" s="78" t="str">
        <f>IF(Tableau1[[#This Row],[Type de réponse]]='Paramètre (masquer)'!$A$10,Tableau1[[#This Row],[Nuit JE/VE]],"")</f>
        <v/>
      </c>
      <c r="AI715" s="78" t="str">
        <f>IF(Tableau1[[#This Row],[Type de réponse]]='Paramètre (masquer)'!$A$10,Tableau1[[#This Row],[Nuit
VE/SA]],"")</f>
        <v/>
      </c>
      <c r="AJ715" s="78" t="str">
        <f>IF(Tableau1[[#This Row],[Type de réponse]]='Paramètre (masquer)'!$A$10,Tableau1[[#This Row],[Nuit
SA/DI]],"")</f>
        <v/>
      </c>
      <c r="AK715" s="78" t="str">
        <f>IF(Tableau1[[#This Row],[Type de réponse]]='Paramètre (masquer)'!$A$10,Tableau1[[#This Row],[Nuit
DI/LU]],"")</f>
        <v/>
      </c>
      <c r="AL715" s="76" t="str">
        <f>IF(Tableau1[[#This Row],[Nuit
LU /MA]]="Oui",0,IF(Tableau1[[#This Row],[Nuit
LU /MA]]="Non",1,""))</f>
        <v/>
      </c>
      <c r="AM715" s="76" t="str">
        <f>IF(Tableau1[[#This Row],[Nuit
MA/ ME]]="Oui",0,IF(Tableau1[[#This Row],[Nuit
MA/ ME]]="Non",1,""))</f>
        <v/>
      </c>
      <c r="AN715" s="76" t="str">
        <f>IF(Tableau1[[#This Row],[Nuit
ME/ JE]]="Oui",0,IF(Tableau1[[#This Row],[Nuit
ME/ JE]]="Non",1,""))</f>
        <v/>
      </c>
      <c r="AO715" s="76" t="str">
        <f>IF(Tableau1[[#This Row],[Nuit JE/ VE]]="Oui",0,IF(Tableau1[[#This Row],[Nuit JE/ VE]]="Non",1,""))</f>
        <v/>
      </c>
      <c r="AP715" s="76" t="str">
        <f>IF(Tableau1[[#This Row],[Nuit
VE/ SA]]="Oui",0,IF(Tableau1[[#This Row],[Nuit
VE/ SA]]="Non",1,""))</f>
        <v/>
      </c>
      <c r="AQ715" s="76" t="str">
        <f>IF(Tableau1[[#This Row],[Nuit
SA/ DI]]="Oui",0,IF(Tableau1[[#This Row],[Nuit
SA/ DI]]="Non",1,""))</f>
        <v/>
      </c>
      <c r="AR715" s="76" t="str">
        <f>IF(Tableau1[[#This Row],[Nuit
DI/ LU]]="Oui",0,IF(Tableau1[[#This Row],[Nuit
DI/ LU]]="Non",1,""))</f>
        <v/>
      </c>
      <c r="AS715" s="76" t="str">
        <f>IF(Tableau1[[#This Row],[Type de réponse]]='Paramètre (masquer)'!$A$10,Tableau1[[#This Row],[FE]],"")</f>
        <v/>
      </c>
      <c r="AT715" s="76" t="str">
        <f>_xlfn.CONCAT(Tableau1[[#This Row],[LUN]:[DIM]])</f>
        <v/>
      </c>
      <c r="AU715" s="79"/>
      <c r="AV7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5" s="76" t="e">
        <f>Tableau1[[#This Row],[Nbre de nuits sur la période]]*Tableau1[[#This Row],[Nombre de train accédant / nuit *]]</f>
        <v>#VALUE!</v>
      </c>
      <c r="AY715" s="76" t="e">
        <f>Tableau1[[#This Row],[Uo voies - nuit]]*((59*400/1000)+5)</f>
        <v>#VALUE!</v>
      </c>
    </row>
    <row r="716" spans="1:51" ht="15.75">
      <c r="A716" s="51">
        <f t="shared" si="32"/>
        <v>703</v>
      </c>
      <c r="B716" s="85"/>
      <c r="C716" s="52" t="str">
        <f>IFERROR(VLOOKUP(Tableau1[[#This Row],[Site *
Un fichier Excel par DT]],Tableau7[[#All],[Nom de la gare]:[EIC]],5,FALSE),"")</f>
        <v/>
      </c>
      <c r="D716" s="77"/>
      <c r="E716" s="74"/>
      <c r="F716" s="74"/>
      <c r="G716" s="76"/>
      <c r="H716" s="72" t="str">
        <f>IF(Tableau1[[#This Row],[Régime d''utilisation (Quotidien ? Oui ou Non)]]="Oui","Oui","Non")</f>
        <v>Non</v>
      </c>
      <c r="I716" s="72" t="str">
        <f>IF(Tableau1[[#This Row],[Régime d''utilisation (Quotidien ? Oui ou Non)]]="Oui","Oui","Non")</f>
        <v>Non</v>
      </c>
      <c r="J716" s="72" t="str">
        <f>IF(Tableau1[[#This Row],[Régime d''utilisation (Quotidien ? Oui ou Non)]]="Oui","Oui","Non")</f>
        <v>Non</v>
      </c>
      <c r="K716" s="72" t="str">
        <f>IF(Tableau1[[#This Row],[Régime d''utilisation (Quotidien ? Oui ou Non)]]="Oui","Oui","Non")</f>
        <v>Non</v>
      </c>
      <c r="L716" s="72" t="str">
        <f>IF(Tableau1[[#This Row],[Régime d''utilisation (Quotidien ? Oui ou Non)]]="Oui","Oui","Non")</f>
        <v>Non</v>
      </c>
      <c r="M716" s="72" t="str">
        <f>IF(Tableau1[[#This Row],[Régime d''utilisation (Quotidien ? Oui ou Non)]]="Oui","Oui","Non")</f>
        <v>Non</v>
      </c>
      <c r="N716" s="72" t="str">
        <f>IF(Tableau1[[#This Row],[Régime d''utilisation (Quotidien ? Oui ou Non)]]="Oui","Oui","Non")</f>
        <v>Non</v>
      </c>
      <c r="O716" s="72" t="str">
        <f>IF(Tableau1[[#This Row],[Régime d''utilisation (Quotidien ? Oui ou Non)]]="Oui","Oui","Non")</f>
        <v>Non</v>
      </c>
      <c r="P716" s="76"/>
      <c r="Q716" s="76"/>
      <c r="R716" s="76"/>
      <c r="S716" s="52" t="str">
        <f t="shared" si="30"/>
        <v>Compris entre 00h00 et 5h00</v>
      </c>
      <c r="T716" s="76"/>
      <c r="U716" s="53" t="str">
        <f t="shared" si="31"/>
        <v>Voyageur</v>
      </c>
      <c r="V716" s="76"/>
      <c r="W716" s="76"/>
      <c r="X716" s="76"/>
      <c r="Y716" s="76"/>
      <c r="Z716" s="76"/>
      <c r="AA716" s="76"/>
      <c r="AB716" s="53">
        <f>400</f>
        <v>400</v>
      </c>
      <c r="AC716" s="78" t="str">
        <f>IF(Tableau1[[#This Row],[Type de réponse]]='Paramètre (masquer)'!$A$10,Tableau1[[#This Row],[Période de début *]],"")</f>
        <v/>
      </c>
      <c r="AD716" s="78" t="str">
        <f>IF(Tableau1[[#This Row],[Type de réponse]]='Paramètre (masquer)'!$A$10,Tableau1[[#This Row],[Période de fin *]],"")</f>
        <v/>
      </c>
      <c r="AE716" s="78" t="str">
        <f>IF(Tableau1[[#This Row],[Type de réponse]]='Paramètre (masquer)'!$A$10,Tableau1[[#This Row],[Nuit
LU/MA]],"")</f>
        <v/>
      </c>
      <c r="AF716" s="78" t="str">
        <f>IF(Tableau1[[#This Row],[Type de réponse]]='Paramètre (masquer)'!$A$10,Tableau1[[#This Row],[Nuit
MA/ME]],"")</f>
        <v/>
      </c>
      <c r="AG716" s="78" t="str">
        <f>IF(Tableau1[[#This Row],[Type de réponse]]='Paramètre (masquer)'!$A$10,Tableau1[[#This Row],[Nuit
ME/JE]],"")</f>
        <v/>
      </c>
      <c r="AH716" s="78" t="str">
        <f>IF(Tableau1[[#This Row],[Type de réponse]]='Paramètre (masquer)'!$A$10,Tableau1[[#This Row],[Nuit JE/VE]],"")</f>
        <v/>
      </c>
      <c r="AI716" s="78" t="str">
        <f>IF(Tableau1[[#This Row],[Type de réponse]]='Paramètre (masquer)'!$A$10,Tableau1[[#This Row],[Nuit
VE/SA]],"")</f>
        <v/>
      </c>
      <c r="AJ716" s="78" t="str">
        <f>IF(Tableau1[[#This Row],[Type de réponse]]='Paramètre (masquer)'!$A$10,Tableau1[[#This Row],[Nuit
SA/DI]],"")</f>
        <v/>
      </c>
      <c r="AK716" s="78" t="str">
        <f>IF(Tableau1[[#This Row],[Type de réponse]]='Paramètre (masquer)'!$A$10,Tableau1[[#This Row],[Nuit
DI/LU]],"")</f>
        <v/>
      </c>
      <c r="AL716" s="76" t="str">
        <f>IF(Tableau1[[#This Row],[Nuit
LU /MA]]="Oui",0,IF(Tableau1[[#This Row],[Nuit
LU /MA]]="Non",1,""))</f>
        <v/>
      </c>
      <c r="AM716" s="76" t="str">
        <f>IF(Tableau1[[#This Row],[Nuit
MA/ ME]]="Oui",0,IF(Tableau1[[#This Row],[Nuit
MA/ ME]]="Non",1,""))</f>
        <v/>
      </c>
      <c r="AN716" s="76" t="str">
        <f>IF(Tableau1[[#This Row],[Nuit
ME/ JE]]="Oui",0,IF(Tableau1[[#This Row],[Nuit
ME/ JE]]="Non",1,""))</f>
        <v/>
      </c>
      <c r="AO716" s="76" t="str">
        <f>IF(Tableau1[[#This Row],[Nuit JE/ VE]]="Oui",0,IF(Tableau1[[#This Row],[Nuit JE/ VE]]="Non",1,""))</f>
        <v/>
      </c>
      <c r="AP716" s="76" t="str">
        <f>IF(Tableau1[[#This Row],[Nuit
VE/ SA]]="Oui",0,IF(Tableau1[[#This Row],[Nuit
VE/ SA]]="Non",1,""))</f>
        <v/>
      </c>
      <c r="AQ716" s="76" t="str">
        <f>IF(Tableau1[[#This Row],[Nuit
SA/ DI]]="Oui",0,IF(Tableau1[[#This Row],[Nuit
SA/ DI]]="Non",1,""))</f>
        <v/>
      </c>
      <c r="AR716" s="76" t="str">
        <f>IF(Tableau1[[#This Row],[Nuit
DI/ LU]]="Oui",0,IF(Tableau1[[#This Row],[Nuit
DI/ LU]]="Non",1,""))</f>
        <v/>
      </c>
      <c r="AS716" s="76" t="str">
        <f>IF(Tableau1[[#This Row],[Type de réponse]]='Paramètre (masquer)'!$A$10,Tableau1[[#This Row],[FE]],"")</f>
        <v/>
      </c>
      <c r="AT716" s="76" t="str">
        <f>_xlfn.CONCAT(Tableau1[[#This Row],[LUN]:[DIM]])</f>
        <v/>
      </c>
      <c r="AU716" s="79"/>
      <c r="AV7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6" s="76" t="e">
        <f>Tableau1[[#This Row],[Nbre de nuits sur la période]]*Tableau1[[#This Row],[Nombre de train accédant / nuit *]]</f>
        <v>#VALUE!</v>
      </c>
      <c r="AY716" s="76" t="e">
        <f>Tableau1[[#This Row],[Uo voies - nuit]]*((59*400/1000)+5)</f>
        <v>#VALUE!</v>
      </c>
    </row>
    <row r="717" spans="1:51" ht="15.75">
      <c r="A717" s="51">
        <f t="shared" si="32"/>
        <v>704</v>
      </c>
      <c r="B717" s="85"/>
      <c r="C717" s="52" t="str">
        <f>IFERROR(VLOOKUP(Tableau1[[#This Row],[Site *
Un fichier Excel par DT]],Tableau7[[#All],[Nom de la gare]:[EIC]],5,FALSE),"")</f>
        <v/>
      </c>
      <c r="D717" s="77"/>
      <c r="E717" s="74"/>
      <c r="F717" s="74"/>
      <c r="G717" s="76"/>
      <c r="H717" s="72" t="str">
        <f>IF(Tableau1[[#This Row],[Régime d''utilisation (Quotidien ? Oui ou Non)]]="Oui","Oui","Non")</f>
        <v>Non</v>
      </c>
      <c r="I717" s="72" t="str">
        <f>IF(Tableau1[[#This Row],[Régime d''utilisation (Quotidien ? Oui ou Non)]]="Oui","Oui","Non")</f>
        <v>Non</v>
      </c>
      <c r="J717" s="72" t="str">
        <f>IF(Tableau1[[#This Row],[Régime d''utilisation (Quotidien ? Oui ou Non)]]="Oui","Oui","Non")</f>
        <v>Non</v>
      </c>
      <c r="K717" s="72" t="str">
        <f>IF(Tableau1[[#This Row],[Régime d''utilisation (Quotidien ? Oui ou Non)]]="Oui","Oui","Non")</f>
        <v>Non</v>
      </c>
      <c r="L717" s="72" t="str">
        <f>IF(Tableau1[[#This Row],[Régime d''utilisation (Quotidien ? Oui ou Non)]]="Oui","Oui","Non")</f>
        <v>Non</v>
      </c>
      <c r="M717" s="72" t="str">
        <f>IF(Tableau1[[#This Row],[Régime d''utilisation (Quotidien ? Oui ou Non)]]="Oui","Oui","Non")</f>
        <v>Non</v>
      </c>
      <c r="N717" s="72" t="str">
        <f>IF(Tableau1[[#This Row],[Régime d''utilisation (Quotidien ? Oui ou Non)]]="Oui","Oui","Non")</f>
        <v>Non</v>
      </c>
      <c r="O717" s="72" t="str">
        <f>IF(Tableau1[[#This Row],[Régime d''utilisation (Quotidien ? Oui ou Non)]]="Oui","Oui","Non")</f>
        <v>Non</v>
      </c>
      <c r="P717" s="76"/>
      <c r="Q717" s="76"/>
      <c r="R717" s="76"/>
      <c r="S717" s="52" t="str">
        <f t="shared" si="30"/>
        <v>Compris entre 00h00 et 5h00</v>
      </c>
      <c r="T717" s="76"/>
      <c r="U717" s="53" t="str">
        <f t="shared" si="31"/>
        <v>Voyageur</v>
      </c>
      <c r="V717" s="76"/>
      <c r="W717" s="76"/>
      <c r="X717" s="76"/>
      <c r="Y717" s="76"/>
      <c r="Z717" s="76"/>
      <c r="AA717" s="76"/>
      <c r="AB717" s="53">
        <f>400</f>
        <v>400</v>
      </c>
      <c r="AC717" s="78" t="str">
        <f>IF(Tableau1[[#This Row],[Type de réponse]]='Paramètre (masquer)'!$A$10,Tableau1[[#This Row],[Période de début *]],"")</f>
        <v/>
      </c>
      <c r="AD717" s="78" t="str">
        <f>IF(Tableau1[[#This Row],[Type de réponse]]='Paramètre (masquer)'!$A$10,Tableau1[[#This Row],[Période de fin *]],"")</f>
        <v/>
      </c>
      <c r="AE717" s="78" t="str">
        <f>IF(Tableau1[[#This Row],[Type de réponse]]='Paramètre (masquer)'!$A$10,Tableau1[[#This Row],[Nuit
LU/MA]],"")</f>
        <v/>
      </c>
      <c r="AF717" s="78" t="str">
        <f>IF(Tableau1[[#This Row],[Type de réponse]]='Paramètre (masquer)'!$A$10,Tableau1[[#This Row],[Nuit
MA/ME]],"")</f>
        <v/>
      </c>
      <c r="AG717" s="78" t="str">
        <f>IF(Tableau1[[#This Row],[Type de réponse]]='Paramètre (masquer)'!$A$10,Tableau1[[#This Row],[Nuit
ME/JE]],"")</f>
        <v/>
      </c>
      <c r="AH717" s="78" t="str">
        <f>IF(Tableau1[[#This Row],[Type de réponse]]='Paramètre (masquer)'!$A$10,Tableau1[[#This Row],[Nuit JE/VE]],"")</f>
        <v/>
      </c>
      <c r="AI717" s="78" t="str">
        <f>IF(Tableau1[[#This Row],[Type de réponse]]='Paramètre (masquer)'!$A$10,Tableau1[[#This Row],[Nuit
VE/SA]],"")</f>
        <v/>
      </c>
      <c r="AJ717" s="78" t="str">
        <f>IF(Tableau1[[#This Row],[Type de réponse]]='Paramètre (masquer)'!$A$10,Tableau1[[#This Row],[Nuit
SA/DI]],"")</f>
        <v/>
      </c>
      <c r="AK717" s="78" t="str">
        <f>IF(Tableau1[[#This Row],[Type de réponse]]='Paramètre (masquer)'!$A$10,Tableau1[[#This Row],[Nuit
DI/LU]],"")</f>
        <v/>
      </c>
      <c r="AL717" s="76" t="str">
        <f>IF(Tableau1[[#This Row],[Nuit
LU /MA]]="Oui",0,IF(Tableau1[[#This Row],[Nuit
LU /MA]]="Non",1,""))</f>
        <v/>
      </c>
      <c r="AM717" s="76" t="str">
        <f>IF(Tableau1[[#This Row],[Nuit
MA/ ME]]="Oui",0,IF(Tableau1[[#This Row],[Nuit
MA/ ME]]="Non",1,""))</f>
        <v/>
      </c>
      <c r="AN717" s="76" t="str">
        <f>IF(Tableau1[[#This Row],[Nuit
ME/ JE]]="Oui",0,IF(Tableau1[[#This Row],[Nuit
ME/ JE]]="Non",1,""))</f>
        <v/>
      </c>
      <c r="AO717" s="76" t="str">
        <f>IF(Tableau1[[#This Row],[Nuit JE/ VE]]="Oui",0,IF(Tableau1[[#This Row],[Nuit JE/ VE]]="Non",1,""))</f>
        <v/>
      </c>
      <c r="AP717" s="76" t="str">
        <f>IF(Tableau1[[#This Row],[Nuit
VE/ SA]]="Oui",0,IF(Tableau1[[#This Row],[Nuit
VE/ SA]]="Non",1,""))</f>
        <v/>
      </c>
      <c r="AQ717" s="76" t="str">
        <f>IF(Tableau1[[#This Row],[Nuit
SA/ DI]]="Oui",0,IF(Tableau1[[#This Row],[Nuit
SA/ DI]]="Non",1,""))</f>
        <v/>
      </c>
      <c r="AR717" s="76" t="str">
        <f>IF(Tableau1[[#This Row],[Nuit
DI/ LU]]="Oui",0,IF(Tableau1[[#This Row],[Nuit
DI/ LU]]="Non",1,""))</f>
        <v/>
      </c>
      <c r="AS717" s="76" t="str">
        <f>IF(Tableau1[[#This Row],[Type de réponse]]='Paramètre (masquer)'!$A$10,Tableau1[[#This Row],[FE]],"")</f>
        <v/>
      </c>
      <c r="AT717" s="76" t="str">
        <f>_xlfn.CONCAT(Tableau1[[#This Row],[LUN]:[DIM]])</f>
        <v/>
      </c>
      <c r="AU717" s="79"/>
      <c r="AV7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7" s="76" t="e">
        <f>Tableau1[[#This Row],[Nbre de nuits sur la période]]*Tableau1[[#This Row],[Nombre de train accédant / nuit *]]</f>
        <v>#VALUE!</v>
      </c>
      <c r="AY717" s="76" t="e">
        <f>Tableau1[[#This Row],[Uo voies - nuit]]*((59*400/1000)+5)</f>
        <v>#VALUE!</v>
      </c>
    </row>
    <row r="718" spans="1:51" ht="15.75">
      <c r="A718" s="51">
        <f t="shared" si="32"/>
        <v>705</v>
      </c>
      <c r="B718" s="85"/>
      <c r="C718" s="52" t="str">
        <f>IFERROR(VLOOKUP(Tableau1[[#This Row],[Site *
Un fichier Excel par DT]],Tableau7[[#All],[Nom de la gare]:[EIC]],5,FALSE),"")</f>
        <v/>
      </c>
      <c r="D718" s="77"/>
      <c r="E718" s="74"/>
      <c r="F718" s="74"/>
      <c r="G718" s="76"/>
      <c r="H718" s="72" t="str">
        <f>IF(Tableau1[[#This Row],[Régime d''utilisation (Quotidien ? Oui ou Non)]]="Oui","Oui","Non")</f>
        <v>Non</v>
      </c>
      <c r="I718" s="72" t="str">
        <f>IF(Tableau1[[#This Row],[Régime d''utilisation (Quotidien ? Oui ou Non)]]="Oui","Oui","Non")</f>
        <v>Non</v>
      </c>
      <c r="J718" s="72" t="str">
        <f>IF(Tableau1[[#This Row],[Régime d''utilisation (Quotidien ? Oui ou Non)]]="Oui","Oui","Non")</f>
        <v>Non</v>
      </c>
      <c r="K718" s="72" t="str">
        <f>IF(Tableau1[[#This Row],[Régime d''utilisation (Quotidien ? Oui ou Non)]]="Oui","Oui","Non")</f>
        <v>Non</v>
      </c>
      <c r="L718" s="72" t="str">
        <f>IF(Tableau1[[#This Row],[Régime d''utilisation (Quotidien ? Oui ou Non)]]="Oui","Oui","Non")</f>
        <v>Non</v>
      </c>
      <c r="M718" s="72" t="str">
        <f>IF(Tableau1[[#This Row],[Régime d''utilisation (Quotidien ? Oui ou Non)]]="Oui","Oui","Non")</f>
        <v>Non</v>
      </c>
      <c r="N718" s="72" t="str">
        <f>IF(Tableau1[[#This Row],[Régime d''utilisation (Quotidien ? Oui ou Non)]]="Oui","Oui","Non")</f>
        <v>Non</v>
      </c>
      <c r="O718" s="72" t="str">
        <f>IF(Tableau1[[#This Row],[Régime d''utilisation (Quotidien ? Oui ou Non)]]="Oui","Oui","Non")</f>
        <v>Non</v>
      </c>
      <c r="P718" s="76"/>
      <c r="Q718" s="76"/>
      <c r="R718" s="76"/>
      <c r="S718" s="52" t="str">
        <f t="shared" ref="S718:S781" si="33">"Compris entre 00h00 et 5h00"</f>
        <v>Compris entre 00h00 et 5h00</v>
      </c>
      <c r="T718" s="76"/>
      <c r="U718" s="53" t="str">
        <f t="shared" ref="U718:U781" si="34">"Voyageur"</f>
        <v>Voyageur</v>
      </c>
      <c r="V718" s="76"/>
      <c r="W718" s="76"/>
      <c r="X718" s="76"/>
      <c r="Y718" s="76"/>
      <c r="Z718" s="76"/>
      <c r="AA718" s="76"/>
      <c r="AB718" s="53">
        <f>400</f>
        <v>400</v>
      </c>
      <c r="AC718" s="78" t="str">
        <f>IF(Tableau1[[#This Row],[Type de réponse]]='Paramètre (masquer)'!$A$10,Tableau1[[#This Row],[Période de début *]],"")</f>
        <v/>
      </c>
      <c r="AD718" s="78" t="str">
        <f>IF(Tableau1[[#This Row],[Type de réponse]]='Paramètre (masquer)'!$A$10,Tableau1[[#This Row],[Période de fin *]],"")</f>
        <v/>
      </c>
      <c r="AE718" s="78" t="str">
        <f>IF(Tableau1[[#This Row],[Type de réponse]]='Paramètre (masquer)'!$A$10,Tableau1[[#This Row],[Nuit
LU/MA]],"")</f>
        <v/>
      </c>
      <c r="AF718" s="78" t="str">
        <f>IF(Tableau1[[#This Row],[Type de réponse]]='Paramètre (masquer)'!$A$10,Tableau1[[#This Row],[Nuit
MA/ME]],"")</f>
        <v/>
      </c>
      <c r="AG718" s="78" t="str">
        <f>IF(Tableau1[[#This Row],[Type de réponse]]='Paramètre (masquer)'!$A$10,Tableau1[[#This Row],[Nuit
ME/JE]],"")</f>
        <v/>
      </c>
      <c r="AH718" s="78" t="str">
        <f>IF(Tableau1[[#This Row],[Type de réponse]]='Paramètre (masquer)'!$A$10,Tableau1[[#This Row],[Nuit JE/VE]],"")</f>
        <v/>
      </c>
      <c r="AI718" s="78" t="str">
        <f>IF(Tableau1[[#This Row],[Type de réponse]]='Paramètre (masquer)'!$A$10,Tableau1[[#This Row],[Nuit
VE/SA]],"")</f>
        <v/>
      </c>
      <c r="AJ718" s="78" t="str">
        <f>IF(Tableau1[[#This Row],[Type de réponse]]='Paramètre (masquer)'!$A$10,Tableau1[[#This Row],[Nuit
SA/DI]],"")</f>
        <v/>
      </c>
      <c r="AK718" s="78" t="str">
        <f>IF(Tableau1[[#This Row],[Type de réponse]]='Paramètre (masquer)'!$A$10,Tableau1[[#This Row],[Nuit
DI/LU]],"")</f>
        <v/>
      </c>
      <c r="AL718" s="76" t="str">
        <f>IF(Tableau1[[#This Row],[Nuit
LU /MA]]="Oui",0,IF(Tableau1[[#This Row],[Nuit
LU /MA]]="Non",1,""))</f>
        <v/>
      </c>
      <c r="AM718" s="76" t="str">
        <f>IF(Tableau1[[#This Row],[Nuit
MA/ ME]]="Oui",0,IF(Tableau1[[#This Row],[Nuit
MA/ ME]]="Non",1,""))</f>
        <v/>
      </c>
      <c r="AN718" s="76" t="str">
        <f>IF(Tableau1[[#This Row],[Nuit
ME/ JE]]="Oui",0,IF(Tableau1[[#This Row],[Nuit
ME/ JE]]="Non",1,""))</f>
        <v/>
      </c>
      <c r="AO718" s="76" t="str">
        <f>IF(Tableau1[[#This Row],[Nuit JE/ VE]]="Oui",0,IF(Tableau1[[#This Row],[Nuit JE/ VE]]="Non",1,""))</f>
        <v/>
      </c>
      <c r="AP718" s="76" t="str">
        <f>IF(Tableau1[[#This Row],[Nuit
VE/ SA]]="Oui",0,IF(Tableau1[[#This Row],[Nuit
VE/ SA]]="Non",1,""))</f>
        <v/>
      </c>
      <c r="AQ718" s="76" t="str">
        <f>IF(Tableau1[[#This Row],[Nuit
SA/ DI]]="Oui",0,IF(Tableau1[[#This Row],[Nuit
SA/ DI]]="Non",1,""))</f>
        <v/>
      </c>
      <c r="AR718" s="76" t="str">
        <f>IF(Tableau1[[#This Row],[Nuit
DI/ LU]]="Oui",0,IF(Tableau1[[#This Row],[Nuit
DI/ LU]]="Non",1,""))</f>
        <v/>
      </c>
      <c r="AS718" s="76" t="str">
        <f>IF(Tableau1[[#This Row],[Type de réponse]]='Paramètre (masquer)'!$A$10,Tableau1[[#This Row],[FE]],"")</f>
        <v/>
      </c>
      <c r="AT718" s="76" t="str">
        <f>_xlfn.CONCAT(Tableau1[[#This Row],[LUN]:[DIM]])</f>
        <v/>
      </c>
      <c r="AU718" s="79"/>
      <c r="AV7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8" s="76" t="e">
        <f>Tableau1[[#This Row],[Nbre de nuits sur la période]]*Tableau1[[#This Row],[Nombre de train accédant / nuit *]]</f>
        <v>#VALUE!</v>
      </c>
      <c r="AY718" s="76" t="e">
        <f>Tableau1[[#This Row],[Uo voies - nuit]]*((59*400/1000)+5)</f>
        <v>#VALUE!</v>
      </c>
    </row>
    <row r="719" spans="1:51" ht="15.75">
      <c r="A719" s="51">
        <f t="shared" ref="A719:A782" si="35">1+A718</f>
        <v>706</v>
      </c>
      <c r="B719" s="85"/>
      <c r="C719" s="52" t="str">
        <f>IFERROR(VLOOKUP(Tableau1[[#This Row],[Site *
Un fichier Excel par DT]],Tableau7[[#All],[Nom de la gare]:[EIC]],5,FALSE),"")</f>
        <v/>
      </c>
      <c r="D719" s="77"/>
      <c r="E719" s="74"/>
      <c r="F719" s="74"/>
      <c r="G719" s="76"/>
      <c r="H719" s="72" t="str">
        <f>IF(Tableau1[[#This Row],[Régime d''utilisation (Quotidien ? Oui ou Non)]]="Oui","Oui","Non")</f>
        <v>Non</v>
      </c>
      <c r="I719" s="72" t="str">
        <f>IF(Tableau1[[#This Row],[Régime d''utilisation (Quotidien ? Oui ou Non)]]="Oui","Oui","Non")</f>
        <v>Non</v>
      </c>
      <c r="J719" s="72" t="str">
        <f>IF(Tableau1[[#This Row],[Régime d''utilisation (Quotidien ? Oui ou Non)]]="Oui","Oui","Non")</f>
        <v>Non</v>
      </c>
      <c r="K719" s="72" t="str">
        <f>IF(Tableau1[[#This Row],[Régime d''utilisation (Quotidien ? Oui ou Non)]]="Oui","Oui","Non")</f>
        <v>Non</v>
      </c>
      <c r="L719" s="72" t="str">
        <f>IF(Tableau1[[#This Row],[Régime d''utilisation (Quotidien ? Oui ou Non)]]="Oui","Oui","Non")</f>
        <v>Non</v>
      </c>
      <c r="M719" s="72" t="str">
        <f>IF(Tableau1[[#This Row],[Régime d''utilisation (Quotidien ? Oui ou Non)]]="Oui","Oui","Non")</f>
        <v>Non</v>
      </c>
      <c r="N719" s="72" t="str">
        <f>IF(Tableau1[[#This Row],[Régime d''utilisation (Quotidien ? Oui ou Non)]]="Oui","Oui","Non")</f>
        <v>Non</v>
      </c>
      <c r="O719" s="72" t="str">
        <f>IF(Tableau1[[#This Row],[Régime d''utilisation (Quotidien ? Oui ou Non)]]="Oui","Oui","Non")</f>
        <v>Non</v>
      </c>
      <c r="P719" s="76"/>
      <c r="Q719" s="76"/>
      <c r="R719" s="76"/>
      <c r="S719" s="52" t="str">
        <f t="shared" si="33"/>
        <v>Compris entre 00h00 et 5h00</v>
      </c>
      <c r="T719" s="76"/>
      <c r="U719" s="53" t="str">
        <f t="shared" si="34"/>
        <v>Voyageur</v>
      </c>
      <c r="V719" s="76"/>
      <c r="W719" s="76"/>
      <c r="X719" s="76"/>
      <c r="Y719" s="76"/>
      <c r="Z719" s="76"/>
      <c r="AA719" s="76"/>
      <c r="AB719" s="53">
        <f>400</f>
        <v>400</v>
      </c>
      <c r="AC719" s="78" t="str">
        <f>IF(Tableau1[[#This Row],[Type de réponse]]='Paramètre (masquer)'!$A$10,Tableau1[[#This Row],[Période de début *]],"")</f>
        <v/>
      </c>
      <c r="AD719" s="78" t="str">
        <f>IF(Tableau1[[#This Row],[Type de réponse]]='Paramètre (masquer)'!$A$10,Tableau1[[#This Row],[Période de fin *]],"")</f>
        <v/>
      </c>
      <c r="AE719" s="78" t="str">
        <f>IF(Tableau1[[#This Row],[Type de réponse]]='Paramètre (masquer)'!$A$10,Tableau1[[#This Row],[Nuit
LU/MA]],"")</f>
        <v/>
      </c>
      <c r="AF719" s="78" t="str">
        <f>IF(Tableau1[[#This Row],[Type de réponse]]='Paramètre (masquer)'!$A$10,Tableau1[[#This Row],[Nuit
MA/ME]],"")</f>
        <v/>
      </c>
      <c r="AG719" s="78" t="str">
        <f>IF(Tableau1[[#This Row],[Type de réponse]]='Paramètre (masquer)'!$A$10,Tableau1[[#This Row],[Nuit
ME/JE]],"")</f>
        <v/>
      </c>
      <c r="AH719" s="78" t="str">
        <f>IF(Tableau1[[#This Row],[Type de réponse]]='Paramètre (masquer)'!$A$10,Tableau1[[#This Row],[Nuit JE/VE]],"")</f>
        <v/>
      </c>
      <c r="AI719" s="78" t="str">
        <f>IF(Tableau1[[#This Row],[Type de réponse]]='Paramètre (masquer)'!$A$10,Tableau1[[#This Row],[Nuit
VE/SA]],"")</f>
        <v/>
      </c>
      <c r="AJ719" s="78" t="str">
        <f>IF(Tableau1[[#This Row],[Type de réponse]]='Paramètre (masquer)'!$A$10,Tableau1[[#This Row],[Nuit
SA/DI]],"")</f>
        <v/>
      </c>
      <c r="AK719" s="78" t="str">
        <f>IF(Tableau1[[#This Row],[Type de réponse]]='Paramètre (masquer)'!$A$10,Tableau1[[#This Row],[Nuit
DI/LU]],"")</f>
        <v/>
      </c>
      <c r="AL719" s="76" t="str">
        <f>IF(Tableau1[[#This Row],[Nuit
LU /MA]]="Oui",0,IF(Tableau1[[#This Row],[Nuit
LU /MA]]="Non",1,""))</f>
        <v/>
      </c>
      <c r="AM719" s="76" t="str">
        <f>IF(Tableau1[[#This Row],[Nuit
MA/ ME]]="Oui",0,IF(Tableau1[[#This Row],[Nuit
MA/ ME]]="Non",1,""))</f>
        <v/>
      </c>
      <c r="AN719" s="76" t="str">
        <f>IF(Tableau1[[#This Row],[Nuit
ME/ JE]]="Oui",0,IF(Tableau1[[#This Row],[Nuit
ME/ JE]]="Non",1,""))</f>
        <v/>
      </c>
      <c r="AO719" s="76" t="str">
        <f>IF(Tableau1[[#This Row],[Nuit JE/ VE]]="Oui",0,IF(Tableau1[[#This Row],[Nuit JE/ VE]]="Non",1,""))</f>
        <v/>
      </c>
      <c r="AP719" s="76" t="str">
        <f>IF(Tableau1[[#This Row],[Nuit
VE/ SA]]="Oui",0,IF(Tableau1[[#This Row],[Nuit
VE/ SA]]="Non",1,""))</f>
        <v/>
      </c>
      <c r="AQ719" s="76" t="str">
        <f>IF(Tableau1[[#This Row],[Nuit
SA/ DI]]="Oui",0,IF(Tableau1[[#This Row],[Nuit
SA/ DI]]="Non",1,""))</f>
        <v/>
      </c>
      <c r="AR719" s="76" t="str">
        <f>IF(Tableau1[[#This Row],[Nuit
DI/ LU]]="Oui",0,IF(Tableau1[[#This Row],[Nuit
DI/ LU]]="Non",1,""))</f>
        <v/>
      </c>
      <c r="AS719" s="76" t="str">
        <f>IF(Tableau1[[#This Row],[Type de réponse]]='Paramètre (masquer)'!$A$10,Tableau1[[#This Row],[FE]],"")</f>
        <v/>
      </c>
      <c r="AT719" s="76" t="str">
        <f>_xlfn.CONCAT(Tableau1[[#This Row],[LUN]:[DIM]])</f>
        <v/>
      </c>
      <c r="AU719" s="79"/>
      <c r="AV7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9" s="76" t="e">
        <f>Tableau1[[#This Row],[Nbre de nuits sur la période]]*Tableau1[[#This Row],[Nombre de train accédant / nuit *]]</f>
        <v>#VALUE!</v>
      </c>
      <c r="AY719" s="76" t="e">
        <f>Tableau1[[#This Row],[Uo voies - nuit]]*((59*400/1000)+5)</f>
        <v>#VALUE!</v>
      </c>
    </row>
    <row r="720" spans="1:51" ht="15.75">
      <c r="A720" s="51">
        <f t="shared" si="35"/>
        <v>707</v>
      </c>
      <c r="B720" s="85"/>
      <c r="C720" s="52" t="str">
        <f>IFERROR(VLOOKUP(Tableau1[[#This Row],[Site *
Un fichier Excel par DT]],Tableau7[[#All],[Nom de la gare]:[EIC]],5,FALSE),"")</f>
        <v/>
      </c>
      <c r="D720" s="77"/>
      <c r="E720" s="74"/>
      <c r="F720" s="74"/>
      <c r="G720" s="76"/>
      <c r="H720" s="72" t="str">
        <f>IF(Tableau1[[#This Row],[Régime d''utilisation (Quotidien ? Oui ou Non)]]="Oui","Oui","Non")</f>
        <v>Non</v>
      </c>
      <c r="I720" s="72" t="str">
        <f>IF(Tableau1[[#This Row],[Régime d''utilisation (Quotidien ? Oui ou Non)]]="Oui","Oui","Non")</f>
        <v>Non</v>
      </c>
      <c r="J720" s="72" t="str">
        <f>IF(Tableau1[[#This Row],[Régime d''utilisation (Quotidien ? Oui ou Non)]]="Oui","Oui","Non")</f>
        <v>Non</v>
      </c>
      <c r="K720" s="72" t="str">
        <f>IF(Tableau1[[#This Row],[Régime d''utilisation (Quotidien ? Oui ou Non)]]="Oui","Oui","Non")</f>
        <v>Non</v>
      </c>
      <c r="L720" s="72" t="str">
        <f>IF(Tableau1[[#This Row],[Régime d''utilisation (Quotidien ? Oui ou Non)]]="Oui","Oui","Non")</f>
        <v>Non</v>
      </c>
      <c r="M720" s="72" t="str">
        <f>IF(Tableau1[[#This Row],[Régime d''utilisation (Quotidien ? Oui ou Non)]]="Oui","Oui","Non")</f>
        <v>Non</v>
      </c>
      <c r="N720" s="72" t="str">
        <f>IF(Tableau1[[#This Row],[Régime d''utilisation (Quotidien ? Oui ou Non)]]="Oui","Oui","Non")</f>
        <v>Non</v>
      </c>
      <c r="O720" s="72" t="str">
        <f>IF(Tableau1[[#This Row],[Régime d''utilisation (Quotidien ? Oui ou Non)]]="Oui","Oui","Non")</f>
        <v>Non</v>
      </c>
      <c r="P720" s="76"/>
      <c r="Q720" s="76"/>
      <c r="R720" s="76"/>
      <c r="S720" s="52" t="str">
        <f t="shared" si="33"/>
        <v>Compris entre 00h00 et 5h00</v>
      </c>
      <c r="T720" s="76"/>
      <c r="U720" s="53" t="str">
        <f t="shared" si="34"/>
        <v>Voyageur</v>
      </c>
      <c r="V720" s="76"/>
      <c r="W720" s="76"/>
      <c r="X720" s="76"/>
      <c r="Y720" s="76"/>
      <c r="Z720" s="76"/>
      <c r="AA720" s="76"/>
      <c r="AB720" s="53">
        <f>400</f>
        <v>400</v>
      </c>
      <c r="AC720" s="78" t="str">
        <f>IF(Tableau1[[#This Row],[Type de réponse]]='Paramètre (masquer)'!$A$10,Tableau1[[#This Row],[Période de début *]],"")</f>
        <v/>
      </c>
      <c r="AD720" s="78" t="str">
        <f>IF(Tableau1[[#This Row],[Type de réponse]]='Paramètre (masquer)'!$A$10,Tableau1[[#This Row],[Période de fin *]],"")</f>
        <v/>
      </c>
      <c r="AE720" s="78" t="str">
        <f>IF(Tableau1[[#This Row],[Type de réponse]]='Paramètre (masquer)'!$A$10,Tableau1[[#This Row],[Nuit
LU/MA]],"")</f>
        <v/>
      </c>
      <c r="AF720" s="78" t="str">
        <f>IF(Tableau1[[#This Row],[Type de réponse]]='Paramètre (masquer)'!$A$10,Tableau1[[#This Row],[Nuit
MA/ME]],"")</f>
        <v/>
      </c>
      <c r="AG720" s="78" t="str">
        <f>IF(Tableau1[[#This Row],[Type de réponse]]='Paramètre (masquer)'!$A$10,Tableau1[[#This Row],[Nuit
ME/JE]],"")</f>
        <v/>
      </c>
      <c r="AH720" s="78" t="str">
        <f>IF(Tableau1[[#This Row],[Type de réponse]]='Paramètre (masquer)'!$A$10,Tableau1[[#This Row],[Nuit JE/VE]],"")</f>
        <v/>
      </c>
      <c r="AI720" s="78" t="str">
        <f>IF(Tableau1[[#This Row],[Type de réponse]]='Paramètre (masquer)'!$A$10,Tableau1[[#This Row],[Nuit
VE/SA]],"")</f>
        <v/>
      </c>
      <c r="AJ720" s="78" t="str">
        <f>IF(Tableau1[[#This Row],[Type de réponse]]='Paramètre (masquer)'!$A$10,Tableau1[[#This Row],[Nuit
SA/DI]],"")</f>
        <v/>
      </c>
      <c r="AK720" s="78" t="str">
        <f>IF(Tableau1[[#This Row],[Type de réponse]]='Paramètre (masquer)'!$A$10,Tableau1[[#This Row],[Nuit
DI/LU]],"")</f>
        <v/>
      </c>
      <c r="AL720" s="76" t="str">
        <f>IF(Tableau1[[#This Row],[Nuit
LU /MA]]="Oui",0,IF(Tableau1[[#This Row],[Nuit
LU /MA]]="Non",1,""))</f>
        <v/>
      </c>
      <c r="AM720" s="76" t="str">
        <f>IF(Tableau1[[#This Row],[Nuit
MA/ ME]]="Oui",0,IF(Tableau1[[#This Row],[Nuit
MA/ ME]]="Non",1,""))</f>
        <v/>
      </c>
      <c r="AN720" s="76" t="str">
        <f>IF(Tableau1[[#This Row],[Nuit
ME/ JE]]="Oui",0,IF(Tableau1[[#This Row],[Nuit
ME/ JE]]="Non",1,""))</f>
        <v/>
      </c>
      <c r="AO720" s="76" t="str">
        <f>IF(Tableau1[[#This Row],[Nuit JE/ VE]]="Oui",0,IF(Tableau1[[#This Row],[Nuit JE/ VE]]="Non",1,""))</f>
        <v/>
      </c>
      <c r="AP720" s="76" t="str">
        <f>IF(Tableau1[[#This Row],[Nuit
VE/ SA]]="Oui",0,IF(Tableau1[[#This Row],[Nuit
VE/ SA]]="Non",1,""))</f>
        <v/>
      </c>
      <c r="AQ720" s="76" t="str">
        <f>IF(Tableau1[[#This Row],[Nuit
SA/ DI]]="Oui",0,IF(Tableau1[[#This Row],[Nuit
SA/ DI]]="Non",1,""))</f>
        <v/>
      </c>
      <c r="AR720" s="76" t="str">
        <f>IF(Tableau1[[#This Row],[Nuit
DI/ LU]]="Oui",0,IF(Tableau1[[#This Row],[Nuit
DI/ LU]]="Non",1,""))</f>
        <v/>
      </c>
      <c r="AS720" s="76" t="str">
        <f>IF(Tableau1[[#This Row],[Type de réponse]]='Paramètre (masquer)'!$A$10,Tableau1[[#This Row],[FE]],"")</f>
        <v/>
      </c>
      <c r="AT720" s="76" t="str">
        <f>_xlfn.CONCAT(Tableau1[[#This Row],[LUN]:[DIM]])</f>
        <v/>
      </c>
      <c r="AU720" s="79"/>
      <c r="AV7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0" s="76" t="e">
        <f>Tableau1[[#This Row],[Nbre de nuits sur la période]]*Tableau1[[#This Row],[Nombre de train accédant / nuit *]]</f>
        <v>#VALUE!</v>
      </c>
      <c r="AY720" s="76" t="e">
        <f>Tableau1[[#This Row],[Uo voies - nuit]]*((59*400/1000)+5)</f>
        <v>#VALUE!</v>
      </c>
    </row>
    <row r="721" spans="1:51" ht="15.75">
      <c r="A721" s="51">
        <f t="shared" si="35"/>
        <v>708</v>
      </c>
      <c r="B721" s="85"/>
      <c r="C721" s="52" t="str">
        <f>IFERROR(VLOOKUP(Tableau1[[#This Row],[Site *
Un fichier Excel par DT]],Tableau7[[#All],[Nom de la gare]:[EIC]],5,FALSE),"")</f>
        <v/>
      </c>
      <c r="D721" s="77"/>
      <c r="E721" s="74"/>
      <c r="F721" s="74"/>
      <c r="G721" s="76"/>
      <c r="H721" s="72" t="str">
        <f>IF(Tableau1[[#This Row],[Régime d''utilisation (Quotidien ? Oui ou Non)]]="Oui","Oui","Non")</f>
        <v>Non</v>
      </c>
      <c r="I721" s="72" t="str">
        <f>IF(Tableau1[[#This Row],[Régime d''utilisation (Quotidien ? Oui ou Non)]]="Oui","Oui","Non")</f>
        <v>Non</v>
      </c>
      <c r="J721" s="72" t="str">
        <f>IF(Tableau1[[#This Row],[Régime d''utilisation (Quotidien ? Oui ou Non)]]="Oui","Oui","Non")</f>
        <v>Non</v>
      </c>
      <c r="K721" s="72" t="str">
        <f>IF(Tableau1[[#This Row],[Régime d''utilisation (Quotidien ? Oui ou Non)]]="Oui","Oui","Non")</f>
        <v>Non</v>
      </c>
      <c r="L721" s="72" t="str">
        <f>IF(Tableau1[[#This Row],[Régime d''utilisation (Quotidien ? Oui ou Non)]]="Oui","Oui","Non")</f>
        <v>Non</v>
      </c>
      <c r="M721" s="72" t="str">
        <f>IF(Tableau1[[#This Row],[Régime d''utilisation (Quotidien ? Oui ou Non)]]="Oui","Oui","Non")</f>
        <v>Non</v>
      </c>
      <c r="N721" s="72" t="str">
        <f>IF(Tableau1[[#This Row],[Régime d''utilisation (Quotidien ? Oui ou Non)]]="Oui","Oui","Non")</f>
        <v>Non</v>
      </c>
      <c r="O721" s="72" t="str">
        <f>IF(Tableau1[[#This Row],[Régime d''utilisation (Quotidien ? Oui ou Non)]]="Oui","Oui","Non")</f>
        <v>Non</v>
      </c>
      <c r="P721" s="76"/>
      <c r="Q721" s="76"/>
      <c r="R721" s="76"/>
      <c r="S721" s="52" t="str">
        <f t="shared" si="33"/>
        <v>Compris entre 00h00 et 5h00</v>
      </c>
      <c r="T721" s="76"/>
      <c r="U721" s="53" t="str">
        <f t="shared" si="34"/>
        <v>Voyageur</v>
      </c>
      <c r="V721" s="76"/>
      <c r="W721" s="76"/>
      <c r="X721" s="76"/>
      <c r="Y721" s="76"/>
      <c r="Z721" s="76"/>
      <c r="AA721" s="76"/>
      <c r="AB721" s="53">
        <f>400</f>
        <v>400</v>
      </c>
      <c r="AC721" s="78" t="str">
        <f>IF(Tableau1[[#This Row],[Type de réponse]]='Paramètre (masquer)'!$A$10,Tableau1[[#This Row],[Période de début *]],"")</f>
        <v/>
      </c>
      <c r="AD721" s="78" t="str">
        <f>IF(Tableau1[[#This Row],[Type de réponse]]='Paramètre (masquer)'!$A$10,Tableau1[[#This Row],[Période de fin *]],"")</f>
        <v/>
      </c>
      <c r="AE721" s="78" t="str">
        <f>IF(Tableau1[[#This Row],[Type de réponse]]='Paramètre (masquer)'!$A$10,Tableau1[[#This Row],[Nuit
LU/MA]],"")</f>
        <v/>
      </c>
      <c r="AF721" s="78" t="str">
        <f>IF(Tableau1[[#This Row],[Type de réponse]]='Paramètre (masquer)'!$A$10,Tableau1[[#This Row],[Nuit
MA/ME]],"")</f>
        <v/>
      </c>
      <c r="AG721" s="78" t="str">
        <f>IF(Tableau1[[#This Row],[Type de réponse]]='Paramètre (masquer)'!$A$10,Tableau1[[#This Row],[Nuit
ME/JE]],"")</f>
        <v/>
      </c>
      <c r="AH721" s="78" t="str">
        <f>IF(Tableau1[[#This Row],[Type de réponse]]='Paramètre (masquer)'!$A$10,Tableau1[[#This Row],[Nuit JE/VE]],"")</f>
        <v/>
      </c>
      <c r="AI721" s="78" t="str">
        <f>IF(Tableau1[[#This Row],[Type de réponse]]='Paramètre (masquer)'!$A$10,Tableau1[[#This Row],[Nuit
VE/SA]],"")</f>
        <v/>
      </c>
      <c r="AJ721" s="78" t="str">
        <f>IF(Tableau1[[#This Row],[Type de réponse]]='Paramètre (masquer)'!$A$10,Tableau1[[#This Row],[Nuit
SA/DI]],"")</f>
        <v/>
      </c>
      <c r="AK721" s="78" t="str">
        <f>IF(Tableau1[[#This Row],[Type de réponse]]='Paramètre (masquer)'!$A$10,Tableau1[[#This Row],[Nuit
DI/LU]],"")</f>
        <v/>
      </c>
      <c r="AL721" s="76" t="str">
        <f>IF(Tableau1[[#This Row],[Nuit
LU /MA]]="Oui",0,IF(Tableau1[[#This Row],[Nuit
LU /MA]]="Non",1,""))</f>
        <v/>
      </c>
      <c r="AM721" s="76" t="str">
        <f>IF(Tableau1[[#This Row],[Nuit
MA/ ME]]="Oui",0,IF(Tableau1[[#This Row],[Nuit
MA/ ME]]="Non",1,""))</f>
        <v/>
      </c>
      <c r="AN721" s="76" t="str">
        <f>IF(Tableau1[[#This Row],[Nuit
ME/ JE]]="Oui",0,IF(Tableau1[[#This Row],[Nuit
ME/ JE]]="Non",1,""))</f>
        <v/>
      </c>
      <c r="AO721" s="76" t="str">
        <f>IF(Tableau1[[#This Row],[Nuit JE/ VE]]="Oui",0,IF(Tableau1[[#This Row],[Nuit JE/ VE]]="Non",1,""))</f>
        <v/>
      </c>
      <c r="AP721" s="76" t="str">
        <f>IF(Tableau1[[#This Row],[Nuit
VE/ SA]]="Oui",0,IF(Tableau1[[#This Row],[Nuit
VE/ SA]]="Non",1,""))</f>
        <v/>
      </c>
      <c r="AQ721" s="76" t="str">
        <f>IF(Tableau1[[#This Row],[Nuit
SA/ DI]]="Oui",0,IF(Tableau1[[#This Row],[Nuit
SA/ DI]]="Non",1,""))</f>
        <v/>
      </c>
      <c r="AR721" s="76" t="str">
        <f>IF(Tableau1[[#This Row],[Nuit
DI/ LU]]="Oui",0,IF(Tableau1[[#This Row],[Nuit
DI/ LU]]="Non",1,""))</f>
        <v/>
      </c>
      <c r="AS721" s="76" t="str">
        <f>IF(Tableau1[[#This Row],[Type de réponse]]='Paramètre (masquer)'!$A$10,Tableau1[[#This Row],[FE]],"")</f>
        <v/>
      </c>
      <c r="AT721" s="76" t="str">
        <f>_xlfn.CONCAT(Tableau1[[#This Row],[LUN]:[DIM]])</f>
        <v/>
      </c>
      <c r="AU721" s="79"/>
      <c r="AV7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1" s="76" t="e">
        <f>Tableau1[[#This Row],[Nbre de nuits sur la période]]*Tableau1[[#This Row],[Nombre de train accédant / nuit *]]</f>
        <v>#VALUE!</v>
      </c>
      <c r="AY721" s="76" t="e">
        <f>Tableau1[[#This Row],[Uo voies - nuit]]*((59*400/1000)+5)</f>
        <v>#VALUE!</v>
      </c>
    </row>
    <row r="722" spans="1:51" ht="15.75">
      <c r="A722" s="51">
        <f t="shared" si="35"/>
        <v>709</v>
      </c>
      <c r="B722" s="85"/>
      <c r="C722" s="52" t="str">
        <f>IFERROR(VLOOKUP(Tableau1[[#This Row],[Site *
Un fichier Excel par DT]],Tableau7[[#All],[Nom de la gare]:[EIC]],5,FALSE),"")</f>
        <v/>
      </c>
      <c r="D722" s="77"/>
      <c r="E722" s="74"/>
      <c r="F722" s="74"/>
      <c r="G722" s="76"/>
      <c r="H722" s="72" t="str">
        <f>IF(Tableau1[[#This Row],[Régime d''utilisation (Quotidien ? Oui ou Non)]]="Oui","Oui","Non")</f>
        <v>Non</v>
      </c>
      <c r="I722" s="72" t="str">
        <f>IF(Tableau1[[#This Row],[Régime d''utilisation (Quotidien ? Oui ou Non)]]="Oui","Oui","Non")</f>
        <v>Non</v>
      </c>
      <c r="J722" s="72" t="str">
        <f>IF(Tableau1[[#This Row],[Régime d''utilisation (Quotidien ? Oui ou Non)]]="Oui","Oui","Non")</f>
        <v>Non</v>
      </c>
      <c r="K722" s="72" t="str">
        <f>IF(Tableau1[[#This Row],[Régime d''utilisation (Quotidien ? Oui ou Non)]]="Oui","Oui","Non")</f>
        <v>Non</v>
      </c>
      <c r="L722" s="72" t="str">
        <f>IF(Tableau1[[#This Row],[Régime d''utilisation (Quotidien ? Oui ou Non)]]="Oui","Oui","Non")</f>
        <v>Non</v>
      </c>
      <c r="M722" s="72" t="str">
        <f>IF(Tableau1[[#This Row],[Régime d''utilisation (Quotidien ? Oui ou Non)]]="Oui","Oui","Non")</f>
        <v>Non</v>
      </c>
      <c r="N722" s="72" t="str">
        <f>IF(Tableau1[[#This Row],[Régime d''utilisation (Quotidien ? Oui ou Non)]]="Oui","Oui","Non")</f>
        <v>Non</v>
      </c>
      <c r="O722" s="72" t="str">
        <f>IF(Tableau1[[#This Row],[Régime d''utilisation (Quotidien ? Oui ou Non)]]="Oui","Oui","Non")</f>
        <v>Non</v>
      </c>
      <c r="P722" s="76"/>
      <c r="Q722" s="76"/>
      <c r="R722" s="76"/>
      <c r="S722" s="52" t="str">
        <f t="shared" si="33"/>
        <v>Compris entre 00h00 et 5h00</v>
      </c>
      <c r="T722" s="76"/>
      <c r="U722" s="53" t="str">
        <f t="shared" si="34"/>
        <v>Voyageur</v>
      </c>
      <c r="V722" s="76"/>
      <c r="W722" s="76"/>
      <c r="X722" s="76"/>
      <c r="Y722" s="76"/>
      <c r="Z722" s="76"/>
      <c r="AA722" s="76"/>
      <c r="AB722" s="53">
        <f>400</f>
        <v>400</v>
      </c>
      <c r="AC722" s="78" t="str">
        <f>IF(Tableau1[[#This Row],[Type de réponse]]='Paramètre (masquer)'!$A$10,Tableau1[[#This Row],[Période de début *]],"")</f>
        <v/>
      </c>
      <c r="AD722" s="78" t="str">
        <f>IF(Tableau1[[#This Row],[Type de réponse]]='Paramètre (masquer)'!$A$10,Tableau1[[#This Row],[Période de fin *]],"")</f>
        <v/>
      </c>
      <c r="AE722" s="78" t="str">
        <f>IF(Tableau1[[#This Row],[Type de réponse]]='Paramètre (masquer)'!$A$10,Tableau1[[#This Row],[Nuit
LU/MA]],"")</f>
        <v/>
      </c>
      <c r="AF722" s="78" t="str">
        <f>IF(Tableau1[[#This Row],[Type de réponse]]='Paramètre (masquer)'!$A$10,Tableau1[[#This Row],[Nuit
MA/ME]],"")</f>
        <v/>
      </c>
      <c r="AG722" s="78" t="str">
        <f>IF(Tableau1[[#This Row],[Type de réponse]]='Paramètre (masquer)'!$A$10,Tableau1[[#This Row],[Nuit
ME/JE]],"")</f>
        <v/>
      </c>
      <c r="AH722" s="78" t="str">
        <f>IF(Tableau1[[#This Row],[Type de réponse]]='Paramètre (masquer)'!$A$10,Tableau1[[#This Row],[Nuit JE/VE]],"")</f>
        <v/>
      </c>
      <c r="AI722" s="78" t="str">
        <f>IF(Tableau1[[#This Row],[Type de réponse]]='Paramètre (masquer)'!$A$10,Tableau1[[#This Row],[Nuit
VE/SA]],"")</f>
        <v/>
      </c>
      <c r="AJ722" s="78" t="str">
        <f>IF(Tableau1[[#This Row],[Type de réponse]]='Paramètre (masquer)'!$A$10,Tableau1[[#This Row],[Nuit
SA/DI]],"")</f>
        <v/>
      </c>
      <c r="AK722" s="78" t="str">
        <f>IF(Tableau1[[#This Row],[Type de réponse]]='Paramètre (masquer)'!$A$10,Tableau1[[#This Row],[Nuit
DI/LU]],"")</f>
        <v/>
      </c>
      <c r="AL722" s="76" t="str">
        <f>IF(Tableau1[[#This Row],[Nuit
LU /MA]]="Oui",0,IF(Tableau1[[#This Row],[Nuit
LU /MA]]="Non",1,""))</f>
        <v/>
      </c>
      <c r="AM722" s="76" t="str">
        <f>IF(Tableau1[[#This Row],[Nuit
MA/ ME]]="Oui",0,IF(Tableau1[[#This Row],[Nuit
MA/ ME]]="Non",1,""))</f>
        <v/>
      </c>
      <c r="AN722" s="76" t="str">
        <f>IF(Tableau1[[#This Row],[Nuit
ME/ JE]]="Oui",0,IF(Tableau1[[#This Row],[Nuit
ME/ JE]]="Non",1,""))</f>
        <v/>
      </c>
      <c r="AO722" s="76" t="str">
        <f>IF(Tableau1[[#This Row],[Nuit JE/ VE]]="Oui",0,IF(Tableau1[[#This Row],[Nuit JE/ VE]]="Non",1,""))</f>
        <v/>
      </c>
      <c r="AP722" s="76" t="str">
        <f>IF(Tableau1[[#This Row],[Nuit
VE/ SA]]="Oui",0,IF(Tableau1[[#This Row],[Nuit
VE/ SA]]="Non",1,""))</f>
        <v/>
      </c>
      <c r="AQ722" s="76" t="str">
        <f>IF(Tableau1[[#This Row],[Nuit
SA/ DI]]="Oui",0,IF(Tableau1[[#This Row],[Nuit
SA/ DI]]="Non",1,""))</f>
        <v/>
      </c>
      <c r="AR722" s="76" t="str">
        <f>IF(Tableau1[[#This Row],[Nuit
DI/ LU]]="Oui",0,IF(Tableau1[[#This Row],[Nuit
DI/ LU]]="Non",1,""))</f>
        <v/>
      </c>
      <c r="AS722" s="76" t="str">
        <f>IF(Tableau1[[#This Row],[Type de réponse]]='Paramètre (masquer)'!$A$10,Tableau1[[#This Row],[FE]],"")</f>
        <v/>
      </c>
      <c r="AT722" s="76" t="str">
        <f>_xlfn.CONCAT(Tableau1[[#This Row],[LUN]:[DIM]])</f>
        <v/>
      </c>
      <c r="AU722" s="79"/>
      <c r="AV7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2" s="76" t="e">
        <f>Tableau1[[#This Row],[Nbre de nuits sur la période]]*Tableau1[[#This Row],[Nombre de train accédant / nuit *]]</f>
        <v>#VALUE!</v>
      </c>
      <c r="AY722" s="76" t="e">
        <f>Tableau1[[#This Row],[Uo voies - nuit]]*((59*400/1000)+5)</f>
        <v>#VALUE!</v>
      </c>
    </row>
    <row r="723" spans="1:51" ht="15.75">
      <c r="A723" s="51">
        <f t="shared" si="35"/>
        <v>710</v>
      </c>
      <c r="B723" s="85"/>
      <c r="C723" s="52" t="str">
        <f>IFERROR(VLOOKUP(Tableau1[[#This Row],[Site *
Un fichier Excel par DT]],Tableau7[[#All],[Nom de la gare]:[EIC]],5,FALSE),"")</f>
        <v/>
      </c>
      <c r="D723" s="77"/>
      <c r="E723" s="74"/>
      <c r="F723" s="74"/>
      <c r="G723" s="76"/>
      <c r="H723" s="72" t="str">
        <f>IF(Tableau1[[#This Row],[Régime d''utilisation (Quotidien ? Oui ou Non)]]="Oui","Oui","Non")</f>
        <v>Non</v>
      </c>
      <c r="I723" s="72" t="str">
        <f>IF(Tableau1[[#This Row],[Régime d''utilisation (Quotidien ? Oui ou Non)]]="Oui","Oui","Non")</f>
        <v>Non</v>
      </c>
      <c r="J723" s="72" t="str">
        <f>IF(Tableau1[[#This Row],[Régime d''utilisation (Quotidien ? Oui ou Non)]]="Oui","Oui","Non")</f>
        <v>Non</v>
      </c>
      <c r="K723" s="72" t="str">
        <f>IF(Tableau1[[#This Row],[Régime d''utilisation (Quotidien ? Oui ou Non)]]="Oui","Oui","Non")</f>
        <v>Non</v>
      </c>
      <c r="L723" s="72" t="str">
        <f>IF(Tableau1[[#This Row],[Régime d''utilisation (Quotidien ? Oui ou Non)]]="Oui","Oui","Non")</f>
        <v>Non</v>
      </c>
      <c r="M723" s="72" t="str">
        <f>IF(Tableau1[[#This Row],[Régime d''utilisation (Quotidien ? Oui ou Non)]]="Oui","Oui","Non")</f>
        <v>Non</v>
      </c>
      <c r="N723" s="72" t="str">
        <f>IF(Tableau1[[#This Row],[Régime d''utilisation (Quotidien ? Oui ou Non)]]="Oui","Oui","Non")</f>
        <v>Non</v>
      </c>
      <c r="O723" s="72" t="str">
        <f>IF(Tableau1[[#This Row],[Régime d''utilisation (Quotidien ? Oui ou Non)]]="Oui","Oui","Non")</f>
        <v>Non</v>
      </c>
      <c r="P723" s="76"/>
      <c r="Q723" s="76"/>
      <c r="R723" s="76"/>
      <c r="S723" s="52" t="str">
        <f t="shared" si="33"/>
        <v>Compris entre 00h00 et 5h00</v>
      </c>
      <c r="T723" s="76"/>
      <c r="U723" s="53" t="str">
        <f t="shared" si="34"/>
        <v>Voyageur</v>
      </c>
      <c r="V723" s="76"/>
      <c r="W723" s="76"/>
      <c r="X723" s="76"/>
      <c r="Y723" s="76"/>
      <c r="Z723" s="76"/>
      <c r="AA723" s="76"/>
      <c r="AB723" s="53">
        <f>400</f>
        <v>400</v>
      </c>
      <c r="AC723" s="78" t="str">
        <f>IF(Tableau1[[#This Row],[Type de réponse]]='Paramètre (masquer)'!$A$10,Tableau1[[#This Row],[Période de début *]],"")</f>
        <v/>
      </c>
      <c r="AD723" s="78" t="str">
        <f>IF(Tableau1[[#This Row],[Type de réponse]]='Paramètre (masquer)'!$A$10,Tableau1[[#This Row],[Période de fin *]],"")</f>
        <v/>
      </c>
      <c r="AE723" s="78" t="str">
        <f>IF(Tableau1[[#This Row],[Type de réponse]]='Paramètre (masquer)'!$A$10,Tableau1[[#This Row],[Nuit
LU/MA]],"")</f>
        <v/>
      </c>
      <c r="AF723" s="78" t="str">
        <f>IF(Tableau1[[#This Row],[Type de réponse]]='Paramètre (masquer)'!$A$10,Tableau1[[#This Row],[Nuit
MA/ME]],"")</f>
        <v/>
      </c>
      <c r="AG723" s="78" t="str">
        <f>IF(Tableau1[[#This Row],[Type de réponse]]='Paramètre (masquer)'!$A$10,Tableau1[[#This Row],[Nuit
ME/JE]],"")</f>
        <v/>
      </c>
      <c r="AH723" s="78" t="str">
        <f>IF(Tableau1[[#This Row],[Type de réponse]]='Paramètre (masquer)'!$A$10,Tableau1[[#This Row],[Nuit JE/VE]],"")</f>
        <v/>
      </c>
      <c r="AI723" s="78" t="str">
        <f>IF(Tableau1[[#This Row],[Type de réponse]]='Paramètre (masquer)'!$A$10,Tableau1[[#This Row],[Nuit
VE/SA]],"")</f>
        <v/>
      </c>
      <c r="AJ723" s="78" t="str">
        <f>IF(Tableau1[[#This Row],[Type de réponse]]='Paramètre (masquer)'!$A$10,Tableau1[[#This Row],[Nuit
SA/DI]],"")</f>
        <v/>
      </c>
      <c r="AK723" s="78" t="str">
        <f>IF(Tableau1[[#This Row],[Type de réponse]]='Paramètre (masquer)'!$A$10,Tableau1[[#This Row],[Nuit
DI/LU]],"")</f>
        <v/>
      </c>
      <c r="AL723" s="76" t="str">
        <f>IF(Tableau1[[#This Row],[Nuit
LU /MA]]="Oui",0,IF(Tableau1[[#This Row],[Nuit
LU /MA]]="Non",1,""))</f>
        <v/>
      </c>
      <c r="AM723" s="76" t="str">
        <f>IF(Tableau1[[#This Row],[Nuit
MA/ ME]]="Oui",0,IF(Tableau1[[#This Row],[Nuit
MA/ ME]]="Non",1,""))</f>
        <v/>
      </c>
      <c r="AN723" s="76" t="str">
        <f>IF(Tableau1[[#This Row],[Nuit
ME/ JE]]="Oui",0,IF(Tableau1[[#This Row],[Nuit
ME/ JE]]="Non",1,""))</f>
        <v/>
      </c>
      <c r="AO723" s="76" t="str">
        <f>IF(Tableau1[[#This Row],[Nuit JE/ VE]]="Oui",0,IF(Tableau1[[#This Row],[Nuit JE/ VE]]="Non",1,""))</f>
        <v/>
      </c>
      <c r="AP723" s="76" t="str">
        <f>IF(Tableau1[[#This Row],[Nuit
VE/ SA]]="Oui",0,IF(Tableau1[[#This Row],[Nuit
VE/ SA]]="Non",1,""))</f>
        <v/>
      </c>
      <c r="AQ723" s="76" t="str">
        <f>IF(Tableau1[[#This Row],[Nuit
SA/ DI]]="Oui",0,IF(Tableau1[[#This Row],[Nuit
SA/ DI]]="Non",1,""))</f>
        <v/>
      </c>
      <c r="AR723" s="76" t="str">
        <f>IF(Tableau1[[#This Row],[Nuit
DI/ LU]]="Oui",0,IF(Tableau1[[#This Row],[Nuit
DI/ LU]]="Non",1,""))</f>
        <v/>
      </c>
      <c r="AS723" s="76" t="str">
        <f>IF(Tableau1[[#This Row],[Type de réponse]]='Paramètre (masquer)'!$A$10,Tableau1[[#This Row],[FE]],"")</f>
        <v/>
      </c>
      <c r="AT723" s="76" t="str">
        <f>_xlfn.CONCAT(Tableau1[[#This Row],[LUN]:[DIM]])</f>
        <v/>
      </c>
      <c r="AU723" s="79"/>
      <c r="AV7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3" s="76" t="e">
        <f>Tableau1[[#This Row],[Nbre de nuits sur la période]]*Tableau1[[#This Row],[Nombre de train accédant / nuit *]]</f>
        <v>#VALUE!</v>
      </c>
      <c r="AY723" s="76" t="e">
        <f>Tableau1[[#This Row],[Uo voies - nuit]]*((59*400/1000)+5)</f>
        <v>#VALUE!</v>
      </c>
    </row>
    <row r="724" spans="1:51" ht="15.75">
      <c r="A724" s="51">
        <f t="shared" si="35"/>
        <v>711</v>
      </c>
      <c r="B724" s="85"/>
      <c r="C724" s="52" t="str">
        <f>IFERROR(VLOOKUP(Tableau1[[#This Row],[Site *
Un fichier Excel par DT]],Tableau7[[#All],[Nom de la gare]:[EIC]],5,FALSE),"")</f>
        <v/>
      </c>
      <c r="D724" s="77"/>
      <c r="E724" s="74"/>
      <c r="F724" s="74"/>
      <c r="G724" s="76"/>
      <c r="H724" s="72" t="str">
        <f>IF(Tableau1[[#This Row],[Régime d''utilisation (Quotidien ? Oui ou Non)]]="Oui","Oui","Non")</f>
        <v>Non</v>
      </c>
      <c r="I724" s="72" t="str">
        <f>IF(Tableau1[[#This Row],[Régime d''utilisation (Quotidien ? Oui ou Non)]]="Oui","Oui","Non")</f>
        <v>Non</v>
      </c>
      <c r="J724" s="72" t="str">
        <f>IF(Tableau1[[#This Row],[Régime d''utilisation (Quotidien ? Oui ou Non)]]="Oui","Oui","Non")</f>
        <v>Non</v>
      </c>
      <c r="K724" s="72" t="str">
        <f>IF(Tableau1[[#This Row],[Régime d''utilisation (Quotidien ? Oui ou Non)]]="Oui","Oui","Non")</f>
        <v>Non</v>
      </c>
      <c r="L724" s="72" t="str">
        <f>IF(Tableau1[[#This Row],[Régime d''utilisation (Quotidien ? Oui ou Non)]]="Oui","Oui","Non")</f>
        <v>Non</v>
      </c>
      <c r="M724" s="72" t="str">
        <f>IF(Tableau1[[#This Row],[Régime d''utilisation (Quotidien ? Oui ou Non)]]="Oui","Oui","Non")</f>
        <v>Non</v>
      </c>
      <c r="N724" s="72" t="str">
        <f>IF(Tableau1[[#This Row],[Régime d''utilisation (Quotidien ? Oui ou Non)]]="Oui","Oui","Non")</f>
        <v>Non</v>
      </c>
      <c r="O724" s="72" t="str">
        <f>IF(Tableau1[[#This Row],[Régime d''utilisation (Quotidien ? Oui ou Non)]]="Oui","Oui","Non")</f>
        <v>Non</v>
      </c>
      <c r="P724" s="76"/>
      <c r="Q724" s="76"/>
      <c r="R724" s="76"/>
      <c r="S724" s="52" t="str">
        <f t="shared" si="33"/>
        <v>Compris entre 00h00 et 5h00</v>
      </c>
      <c r="T724" s="76"/>
      <c r="U724" s="53" t="str">
        <f t="shared" si="34"/>
        <v>Voyageur</v>
      </c>
      <c r="V724" s="76"/>
      <c r="W724" s="76"/>
      <c r="X724" s="76"/>
      <c r="Y724" s="76"/>
      <c r="Z724" s="76"/>
      <c r="AA724" s="76"/>
      <c r="AB724" s="53">
        <f>400</f>
        <v>400</v>
      </c>
      <c r="AC724" s="78" t="str">
        <f>IF(Tableau1[[#This Row],[Type de réponse]]='Paramètre (masquer)'!$A$10,Tableau1[[#This Row],[Période de début *]],"")</f>
        <v/>
      </c>
      <c r="AD724" s="78" t="str">
        <f>IF(Tableau1[[#This Row],[Type de réponse]]='Paramètre (masquer)'!$A$10,Tableau1[[#This Row],[Période de fin *]],"")</f>
        <v/>
      </c>
      <c r="AE724" s="78" t="str">
        <f>IF(Tableau1[[#This Row],[Type de réponse]]='Paramètre (masquer)'!$A$10,Tableau1[[#This Row],[Nuit
LU/MA]],"")</f>
        <v/>
      </c>
      <c r="AF724" s="78" t="str">
        <f>IF(Tableau1[[#This Row],[Type de réponse]]='Paramètre (masquer)'!$A$10,Tableau1[[#This Row],[Nuit
MA/ME]],"")</f>
        <v/>
      </c>
      <c r="AG724" s="78" t="str">
        <f>IF(Tableau1[[#This Row],[Type de réponse]]='Paramètre (masquer)'!$A$10,Tableau1[[#This Row],[Nuit
ME/JE]],"")</f>
        <v/>
      </c>
      <c r="AH724" s="78" t="str">
        <f>IF(Tableau1[[#This Row],[Type de réponse]]='Paramètre (masquer)'!$A$10,Tableau1[[#This Row],[Nuit JE/VE]],"")</f>
        <v/>
      </c>
      <c r="AI724" s="78" t="str">
        <f>IF(Tableau1[[#This Row],[Type de réponse]]='Paramètre (masquer)'!$A$10,Tableau1[[#This Row],[Nuit
VE/SA]],"")</f>
        <v/>
      </c>
      <c r="AJ724" s="78" t="str">
        <f>IF(Tableau1[[#This Row],[Type de réponse]]='Paramètre (masquer)'!$A$10,Tableau1[[#This Row],[Nuit
SA/DI]],"")</f>
        <v/>
      </c>
      <c r="AK724" s="78" t="str">
        <f>IF(Tableau1[[#This Row],[Type de réponse]]='Paramètre (masquer)'!$A$10,Tableau1[[#This Row],[Nuit
DI/LU]],"")</f>
        <v/>
      </c>
      <c r="AL724" s="76" t="str">
        <f>IF(Tableau1[[#This Row],[Nuit
LU /MA]]="Oui",0,IF(Tableau1[[#This Row],[Nuit
LU /MA]]="Non",1,""))</f>
        <v/>
      </c>
      <c r="AM724" s="76" t="str">
        <f>IF(Tableau1[[#This Row],[Nuit
MA/ ME]]="Oui",0,IF(Tableau1[[#This Row],[Nuit
MA/ ME]]="Non",1,""))</f>
        <v/>
      </c>
      <c r="AN724" s="76" t="str">
        <f>IF(Tableau1[[#This Row],[Nuit
ME/ JE]]="Oui",0,IF(Tableau1[[#This Row],[Nuit
ME/ JE]]="Non",1,""))</f>
        <v/>
      </c>
      <c r="AO724" s="76" t="str">
        <f>IF(Tableau1[[#This Row],[Nuit JE/ VE]]="Oui",0,IF(Tableau1[[#This Row],[Nuit JE/ VE]]="Non",1,""))</f>
        <v/>
      </c>
      <c r="AP724" s="76" t="str">
        <f>IF(Tableau1[[#This Row],[Nuit
VE/ SA]]="Oui",0,IF(Tableau1[[#This Row],[Nuit
VE/ SA]]="Non",1,""))</f>
        <v/>
      </c>
      <c r="AQ724" s="76" t="str">
        <f>IF(Tableau1[[#This Row],[Nuit
SA/ DI]]="Oui",0,IF(Tableau1[[#This Row],[Nuit
SA/ DI]]="Non",1,""))</f>
        <v/>
      </c>
      <c r="AR724" s="76" t="str">
        <f>IF(Tableau1[[#This Row],[Nuit
DI/ LU]]="Oui",0,IF(Tableau1[[#This Row],[Nuit
DI/ LU]]="Non",1,""))</f>
        <v/>
      </c>
      <c r="AS724" s="76" t="str">
        <f>IF(Tableau1[[#This Row],[Type de réponse]]='Paramètre (masquer)'!$A$10,Tableau1[[#This Row],[FE]],"")</f>
        <v/>
      </c>
      <c r="AT724" s="76" t="str">
        <f>_xlfn.CONCAT(Tableau1[[#This Row],[LUN]:[DIM]])</f>
        <v/>
      </c>
      <c r="AU724" s="79"/>
      <c r="AV7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4" s="76" t="e">
        <f>Tableau1[[#This Row],[Nbre de nuits sur la période]]*Tableau1[[#This Row],[Nombre de train accédant / nuit *]]</f>
        <v>#VALUE!</v>
      </c>
      <c r="AY724" s="76" t="e">
        <f>Tableau1[[#This Row],[Uo voies - nuit]]*((59*400/1000)+5)</f>
        <v>#VALUE!</v>
      </c>
    </row>
    <row r="725" spans="1:51" ht="15.75">
      <c r="A725" s="51">
        <f t="shared" si="35"/>
        <v>712</v>
      </c>
      <c r="B725" s="85"/>
      <c r="C725" s="52" t="str">
        <f>IFERROR(VLOOKUP(Tableau1[[#This Row],[Site *
Un fichier Excel par DT]],Tableau7[[#All],[Nom de la gare]:[EIC]],5,FALSE),"")</f>
        <v/>
      </c>
      <c r="D725" s="77"/>
      <c r="E725" s="74"/>
      <c r="F725" s="74"/>
      <c r="G725" s="76"/>
      <c r="H725" s="72" t="str">
        <f>IF(Tableau1[[#This Row],[Régime d''utilisation (Quotidien ? Oui ou Non)]]="Oui","Oui","Non")</f>
        <v>Non</v>
      </c>
      <c r="I725" s="72" t="str">
        <f>IF(Tableau1[[#This Row],[Régime d''utilisation (Quotidien ? Oui ou Non)]]="Oui","Oui","Non")</f>
        <v>Non</v>
      </c>
      <c r="J725" s="72" t="str">
        <f>IF(Tableau1[[#This Row],[Régime d''utilisation (Quotidien ? Oui ou Non)]]="Oui","Oui","Non")</f>
        <v>Non</v>
      </c>
      <c r="K725" s="72" t="str">
        <f>IF(Tableau1[[#This Row],[Régime d''utilisation (Quotidien ? Oui ou Non)]]="Oui","Oui","Non")</f>
        <v>Non</v>
      </c>
      <c r="L725" s="72" t="str">
        <f>IF(Tableau1[[#This Row],[Régime d''utilisation (Quotidien ? Oui ou Non)]]="Oui","Oui","Non")</f>
        <v>Non</v>
      </c>
      <c r="M725" s="72" t="str">
        <f>IF(Tableau1[[#This Row],[Régime d''utilisation (Quotidien ? Oui ou Non)]]="Oui","Oui","Non")</f>
        <v>Non</v>
      </c>
      <c r="N725" s="72" t="str">
        <f>IF(Tableau1[[#This Row],[Régime d''utilisation (Quotidien ? Oui ou Non)]]="Oui","Oui","Non")</f>
        <v>Non</v>
      </c>
      <c r="O725" s="72" t="str">
        <f>IF(Tableau1[[#This Row],[Régime d''utilisation (Quotidien ? Oui ou Non)]]="Oui","Oui","Non")</f>
        <v>Non</v>
      </c>
      <c r="P725" s="76"/>
      <c r="Q725" s="76"/>
      <c r="R725" s="76"/>
      <c r="S725" s="52" t="str">
        <f t="shared" si="33"/>
        <v>Compris entre 00h00 et 5h00</v>
      </c>
      <c r="T725" s="76"/>
      <c r="U725" s="53" t="str">
        <f t="shared" si="34"/>
        <v>Voyageur</v>
      </c>
      <c r="V725" s="76"/>
      <c r="W725" s="76"/>
      <c r="X725" s="76"/>
      <c r="Y725" s="76"/>
      <c r="Z725" s="76"/>
      <c r="AA725" s="76"/>
      <c r="AB725" s="53">
        <f>400</f>
        <v>400</v>
      </c>
      <c r="AC725" s="78" t="str">
        <f>IF(Tableau1[[#This Row],[Type de réponse]]='Paramètre (masquer)'!$A$10,Tableau1[[#This Row],[Période de début *]],"")</f>
        <v/>
      </c>
      <c r="AD725" s="78" t="str">
        <f>IF(Tableau1[[#This Row],[Type de réponse]]='Paramètre (masquer)'!$A$10,Tableau1[[#This Row],[Période de fin *]],"")</f>
        <v/>
      </c>
      <c r="AE725" s="78" t="str">
        <f>IF(Tableau1[[#This Row],[Type de réponse]]='Paramètre (masquer)'!$A$10,Tableau1[[#This Row],[Nuit
LU/MA]],"")</f>
        <v/>
      </c>
      <c r="AF725" s="78" t="str">
        <f>IF(Tableau1[[#This Row],[Type de réponse]]='Paramètre (masquer)'!$A$10,Tableau1[[#This Row],[Nuit
MA/ME]],"")</f>
        <v/>
      </c>
      <c r="AG725" s="78" t="str">
        <f>IF(Tableau1[[#This Row],[Type de réponse]]='Paramètre (masquer)'!$A$10,Tableau1[[#This Row],[Nuit
ME/JE]],"")</f>
        <v/>
      </c>
      <c r="AH725" s="78" t="str">
        <f>IF(Tableau1[[#This Row],[Type de réponse]]='Paramètre (masquer)'!$A$10,Tableau1[[#This Row],[Nuit JE/VE]],"")</f>
        <v/>
      </c>
      <c r="AI725" s="78" t="str">
        <f>IF(Tableau1[[#This Row],[Type de réponse]]='Paramètre (masquer)'!$A$10,Tableau1[[#This Row],[Nuit
VE/SA]],"")</f>
        <v/>
      </c>
      <c r="AJ725" s="78" t="str">
        <f>IF(Tableau1[[#This Row],[Type de réponse]]='Paramètre (masquer)'!$A$10,Tableau1[[#This Row],[Nuit
SA/DI]],"")</f>
        <v/>
      </c>
      <c r="AK725" s="78" t="str">
        <f>IF(Tableau1[[#This Row],[Type de réponse]]='Paramètre (masquer)'!$A$10,Tableau1[[#This Row],[Nuit
DI/LU]],"")</f>
        <v/>
      </c>
      <c r="AL725" s="76" t="str">
        <f>IF(Tableau1[[#This Row],[Nuit
LU /MA]]="Oui",0,IF(Tableau1[[#This Row],[Nuit
LU /MA]]="Non",1,""))</f>
        <v/>
      </c>
      <c r="AM725" s="76" t="str">
        <f>IF(Tableau1[[#This Row],[Nuit
MA/ ME]]="Oui",0,IF(Tableau1[[#This Row],[Nuit
MA/ ME]]="Non",1,""))</f>
        <v/>
      </c>
      <c r="AN725" s="76" t="str">
        <f>IF(Tableau1[[#This Row],[Nuit
ME/ JE]]="Oui",0,IF(Tableau1[[#This Row],[Nuit
ME/ JE]]="Non",1,""))</f>
        <v/>
      </c>
      <c r="AO725" s="76" t="str">
        <f>IF(Tableau1[[#This Row],[Nuit JE/ VE]]="Oui",0,IF(Tableau1[[#This Row],[Nuit JE/ VE]]="Non",1,""))</f>
        <v/>
      </c>
      <c r="AP725" s="76" t="str">
        <f>IF(Tableau1[[#This Row],[Nuit
VE/ SA]]="Oui",0,IF(Tableau1[[#This Row],[Nuit
VE/ SA]]="Non",1,""))</f>
        <v/>
      </c>
      <c r="AQ725" s="76" t="str">
        <f>IF(Tableau1[[#This Row],[Nuit
SA/ DI]]="Oui",0,IF(Tableau1[[#This Row],[Nuit
SA/ DI]]="Non",1,""))</f>
        <v/>
      </c>
      <c r="AR725" s="76" t="str">
        <f>IF(Tableau1[[#This Row],[Nuit
DI/ LU]]="Oui",0,IF(Tableau1[[#This Row],[Nuit
DI/ LU]]="Non",1,""))</f>
        <v/>
      </c>
      <c r="AS725" s="76" t="str">
        <f>IF(Tableau1[[#This Row],[Type de réponse]]='Paramètre (masquer)'!$A$10,Tableau1[[#This Row],[FE]],"")</f>
        <v/>
      </c>
      <c r="AT725" s="76" t="str">
        <f>_xlfn.CONCAT(Tableau1[[#This Row],[LUN]:[DIM]])</f>
        <v/>
      </c>
      <c r="AU725" s="79"/>
      <c r="AV7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5" s="76" t="e">
        <f>Tableau1[[#This Row],[Nbre de nuits sur la période]]*Tableau1[[#This Row],[Nombre de train accédant / nuit *]]</f>
        <v>#VALUE!</v>
      </c>
      <c r="AY725" s="76" t="e">
        <f>Tableau1[[#This Row],[Uo voies - nuit]]*((59*400/1000)+5)</f>
        <v>#VALUE!</v>
      </c>
    </row>
    <row r="726" spans="1:51" ht="15.75">
      <c r="A726" s="51">
        <f t="shared" si="35"/>
        <v>713</v>
      </c>
      <c r="B726" s="85"/>
      <c r="C726" s="52" t="str">
        <f>IFERROR(VLOOKUP(Tableau1[[#This Row],[Site *
Un fichier Excel par DT]],Tableau7[[#All],[Nom de la gare]:[EIC]],5,FALSE),"")</f>
        <v/>
      </c>
      <c r="D726" s="77"/>
      <c r="E726" s="74"/>
      <c r="F726" s="74"/>
      <c r="G726" s="76"/>
      <c r="H726" s="72" t="str">
        <f>IF(Tableau1[[#This Row],[Régime d''utilisation (Quotidien ? Oui ou Non)]]="Oui","Oui","Non")</f>
        <v>Non</v>
      </c>
      <c r="I726" s="72" t="str">
        <f>IF(Tableau1[[#This Row],[Régime d''utilisation (Quotidien ? Oui ou Non)]]="Oui","Oui","Non")</f>
        <v>Non</v>
      </c>
      <c r="J726" s="72" t="str">
        <f>IF(Tableau1[[#This Row],[Régime d''utilisation (Quotidien ? Oui ou Non)]]="Oui","Oui","Non")</f>
        <v>Non</v>
      </c>
      <c r="K726" s="72" t="str">
        <f>IF(Tableau1[[#This Row],[Régime d''utilisation (Quotidien ? Oui ou Non)]]="Oui","Oui","Non")</f>
        <v>Non</v>
      </c>
      <c r="L726" s="72" t="str">
        <f>IF(Tableau1[[#This Row],[Régime d''utilisation (Quotidien ? Oui ou Non)]]="Oui","Oui","Non")</f>
        <v>Non</v>
      </c>
      <c r="M726" s="72" t="str">
        <f>IF(Tableau1[[#This Row],[Régime d''utilisation (Quotidien ? Oui ou Non)]]="Oui","Oui","Non")</f>
        <v>Non</v>
      </c>
      <c r="N726" s="72" t="str">
        <f>IF(Tableau1[[#This Row],[Régime d''utilisation (Quotidien ? Oui ou Non)]]="Oui","Oui","Non")</f>
        <v>Non</v>
      </c>
      <c r="O726" s="72" t="str">
        <f>IF(Tableau1[[#This Row],[Régime d''utilisation (Quotidien ? Oui ou Non)]]="Oui","Oui","Non")</f>
        <v>Non</v>
      </c>
      <c r="P726" s="76"/>
      <c r="Q726" s="76"/>
      <c r="R726" s="76"/>
      <c r="S726" s="52" t="str">
        <f t="shared" si="33"/>
        <v>Compris entre 00h00 et 5h00</v>
      </c>
      <c r="T726" s="76"/>
      <c r="U726" s="53" t="str">
        <f t="shared" si="34"/>
        <v>Voyageur</v>
      </c>
      <c r="V726" s="76"/>
      <c r="W726" s="76"/>
      <c r="X726" s="76"/>
      <c r="Y726" s="76"/>
      <c r="Z726" s="76"/>
      <c r="AA726" s="76"/>
      <c r="AB726" s="53">
        <f>400</f>
        <v>400</v>
      </c>
      <c r="AC726" s="78" t="str">
        <f>IF(Tableau1[[#This Row],[Type de réponse]]='Paramètre (masquer)'!$A$10,Tableau1[[#This Row],[Période de début *]],"")</f>
        <v/>
      </c>
      <c r="AD726" s="78" t="str">
        <f>IF(Tableau1[[#This Row],[Type de réponse]]='Paramètre (masquer)'!$A$10,Tableau1[[#This Row],[Période de fin *]],"")</f>
        <v/>
      </c>
      <c r="AE726" s="78" t="str">
        <f>IF(Tableau1[[#This Row],[Type de réponse]]='Paramètre (masquer)'!$A$10,Tableau1[[#This Row],[Nuit
LU/MA]],"")</f>
        <v/>
      </c>
      <c r="AF726" s="78" t="str">
        <f>IF(Tableau1[[#This Row],[Type de réponse]]='Paramètre (masquer)'!$A$10,Tableau1[[#This Row],[Nuit
MA/ME]],"")</f>
        <v/>
      </c>
      <c r="AG726" s="78" t="str">
        <f>IF(Tableau1[[#This Row],[Type de réponse]]='Paramètre (masquer)'!$A$10,Tableau1[[#This Row],[Nuit
ME/JE]],"")</f>
        <v/>
      </c>
      <c r="AH726" s="78" t="str">
        <f>IF(Tableau1[[#This Row],[Type de réponse]]='Paramètre (masquer)'!$A$10,Tableau1[[#This Row],[Nuit JE/VE]],"")</f>
        <v/>
      </c>
      <c r="AI726" s="78" t="str">
        <f>IF(Tableau1[[#This Row],[Type de réponse]]='Paramètre (masquer)'!$A$10,Tableau1[[#This Row],[Nuit
VE/SA]],"")</f>
        <v/>
      </c>
      <c r="AJ726" s="78" t="str">
        <f>IF(Tableau1[[#This Row],[Type de réponse]]='Paramètre (masquer)'!$A$10,Tableau1[[#This Row],[Nuit
SA/DI]],"")</f>
        <v/>
      </c>
      <c r="AK726" s="78" t="str">
        <f>IF(Tableau1[[#This Row],[Type de réponse]]='Paramètre (masquer)'!$A$10,Tableau1[[#This Row],[Nuit
DI/LU]],"")</f>
        <v/>
      </c>
      <c r="AL726" s="76" t="str">
        <f>IF(Tableau1[[#This Row],[Nuit
LU /MA]]="Oui",0,IF(Tableau1[[#This Row],[Nuit
LU /MA]]="Non",1,""))</f>
        <v/>
      </c>
      <c r="AM726" s="76" t="str">
        <f>IF(Tableau1[[#This Row],[Nuit
MA/ ME]]="Oui",0,IF(Tableau1[[#This Row],[Nuit
MA/ ME]]="Non",1,""))</f>
        <v/>
      </c>
      <c r="AN726" s="76" t="str">
        <f>IF(Tableau1[[#This Row],[Nuit
ME/ JE]]="Oui",0,IF(Tableau1[[#This Row],[Nuit
ME/ JE]]="Non",1,""))</f>
        <v/>
      </c>
      <c r="AO726" s="76" t="str">
        <f>IF(Tableau1[[#This Row],[Nuit JE/ VE]]="Oui",0,IF(Tableau1[[#This Row],[Nuit JE/ VE]]="Non",1,""))</f>
        <v/>
      </c>
      <c r="AP726" s="76" t="str">
        <f>IF(Tableau1[[#This Row],[Nuit
VE/ SA]]="Oui",0,IF(Tableau1[[#This Row],[Nuit
VE/ SA]]="Non",1,""))</f>
        <v/>
      </c>
      <c r="AQ726" s="76" t="str">
        <f>IF(Tableau1[[#This Row],[Nuit
SA/ DI]]="Oui",0,IF(Tableau1[[#This Row],[Nuit
SA/ DI]]="Non",1,""))</f>
        <v/>
      </c>
      <c r="AR726" s="76" t="str">
        <f>IF(Tableau1[[#This Row],[Nuit
DI/ LU]]="Oui",0,IF(Tableau1[[#This Row],[Nuit
DI/ LU]]="Non",1,""))</f>
        <v/>
      </c>
      <c r="AS726" s="76" t="str">
        <f>IF(Tableau1[[#This Row],[Type de réponse]]='Paramètre (masquer)'!$A$10,Tableau1[[#This Row],[FE]],"")</f>
        <v/>
      </c>
      <c r="AT726" s="76" t="str">
        <f>_xlfn.CONCAT(Tableau1[[#This Row],[LUN]:[DIM]])</f>
        <v/>
      </c>
      <c r="AU726" s="79"/>
      <c r="AV7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6" s="76" t="e">
        <f>Tableau1[[#This Row],[Nbre de nuits sur la période]]*Tableau1[[#This Row],[Nombre de train accédant / nuit *]]</f>
        <v>#VALUE!</v>
      </c>
      <c r="AY726" s="76" t="e">
        <f>Tableau1[[#This Row],[Uo voies - nuit]]*((59*400/1000)+5)</f>
        <v>#VALUE!</v>
      </c>
    </row>
    <row r="727" spans="1:51" ht="15.75">
      <c r="A727" s="51">
        <f t="shared" si="35"/>
        <v>714</v>
      </c>
      <c r="B727" s="85"/>
      <c r="C727" s="52" t="str">
        <f>IFERROR(VLOOKUP(Tableau1[[#This Row],[Site *
Un fichier Excel par DT]],Tableau7[[#All],[Nom de la gare]:[EIC]],5,FALSE),"")</f>
        <v/>
      </c>
      <c r="D727" s="77"/>
      <c r="E727" s="74"/>
      <c r="F727" s="74"/>
      <c r="G727" s="76"/>
      <c r="H727" s="72" t="str">
        <f>IF(Tableau1[[#This Row],[Régime d''utilisation (Quotidien ? Oui ou Non)]]="Oui","Oui","Non")</f>
        <v>Non</v>
      </c>
      <c r="I727" s="72" t="str">
        <f>IF(Tableau1[[#This Row],[Régime d''utilisation (Quotidien ? Oui ou Non)]]="Oui","Oui","Non")</f>
        <v>Non</v>
      </c>
      <c r="J727" s="72" t="str">
        <f>IF(Tableau1[[#This Row],[Régime d''utilisation (Quotidien ? Oui ou Non)]]="Oui","Oui","Non")</f>
        <v>Non</v>
      </c>
      <c r="K727" s="72" t="str">
        <f>IF(Tableau1[[#This Row],[Régime d''utilisation (Quotidien ? Oui ou Non)]]="Oui","Oui","Non")</f>
        <v>Non</v>
      </c>
      <c r="L727" s="72" t="str">
        <f>IF(Tableau1[[#This Row],[Régime d''utilisation (Quotidien ? Oui ou Non)]]="Oui","Oui","Non")</f>
        <v>Non</v>
      </c>
      <c r="M727" s="72" t="str">
        <f>IF(Tableau1[[#This Row],[Régime d''utilisation (Quotidien ? Oui ou Non)]]="Oui","Oui","Non")</f>
        <v>Non</v>
      </c>
      <c r="N727" s="72" t="str">
        <f>IF(Tableau1[[#This Row],[Régime d''utilisation (Quotidien ? Oui ou Non)]]="Oui","Oui","Non")</f>
        <v>Non</v>
      </c>
      <c r="O727" s="72" t="str">
        <f>IF(Tableau1[[#This Row],[Régime d''utilisation (Quotidien ? Oui ou Non)]]="Oui","Oui","Non")</f>
        <v>Non</v>
      </c>
      <c r="P727" s="76"/>
      <c r="Q727" s="76"/>
      <c r="R727" s="76"/>
      <c r="S727" s="52" t="str">
        <f t="shared" si="33"/>
        <v>Compris entre 00h00 et 5h00</v>
      </c>
      <c r="T727" s="76"/>
      <c r="U727" s="53" t="str">
        <f t="shared" si="34"/>
        <v>Voyageur</v>
      </c>
      <c r="V727" s="76"/>
      <c r="W727" s="76"/>
      <c r="X727" s="76"/>
      <c r="Y727" s="76"/>
      <c r="Z727" s="76"/>
      <c r="AA727" s="76"/>
      <c r="AB727" s="53">
        <f>400</f>
        <v>400</v>
      </c>
      <c r="AC727" s="78" t="str">
        <f>IF(Tableau1[[#This Row],[Type de réponse]]='Paramètre (masquer)'!$A$10,Tableau1[[#This Row],[Période de début *]],"")</f>
        <v/>
      </c>
      <c r="AD727" s="78" t="str">
        <f>IF(Tableau1[[#This Row],[Type de réponse]]='Paramètre (masquer)'!$A$10,Tableau1[[#This Row],[Période de fin *]],"")</f>
        <v/>
      </c>
      <c r="AE727" s="78" t="str">
        <f>IF(Tableau1[[#This Row],[Type de réponse]]='Paramètre (masquer)'!$A$10,Tableau1[[#This Row],[Nuit
LU/MA]],"")</f>
        <v/>
      </c>
      <c r="AF727" s="78" t="str">
        <f>IF(Tableau1[[#This Row],[Type de réponse]]='Paramètre (masquer)'!$A$10,Tableau1[[#This Row],[Nuit
MA/ME]],"")</f>
        <v/>
      </c>
      <c r="AG727" s="78" t="str">
        <f>IF(Tableau1[[#This Row],[Type de réponse]]='Paramètre (masquer)'!$A$10,Tableau1[[#This Row],[Nuit
ME/JE]],"")</f>
        <v/>
      </c>
      <c r="AH727" s="78" t="str">
        <f>IF(Tableau1[[#This Row],[Type de réponse]]='Paramètre (masquer)'!$A$10,Tableau1[[#This Row],[Nuit JE/VE]],"")</f>
        <v/>
      </c>
      <c r="AI727" s="78" t="str">
        <f>IF(Tableau1[[#This Row],[Type de réponse]]='Paramètre (masquer)'!$A$10,Tableau1[[#This Row],[Nuit
VE/SA]],"")</f>
        <v/>
      </c>
      <c r="AJ727" s="78" t="str">
        <f>IF(Tableau1[[#This Row],[Type de réponse]]='Paramètre (masquer)'!$A$10,Tableau1[[#This Row],[Nuit
SA/DI]],"")</f>
        <v/>
      </c>
      <c r="AK727" s="78" t="str">
        <f>IF(Tableau1[[#This Row],[Type de réponse]]='Paramètre (masquer)'!$A$10,Tableau1[[#This Row],[Nuit
DI/LU]],"")</f>
        <v/>
      </c>
      <c r="AL727" s="76" t="str">
        <f>IF(Tableau1[[#This Row],[Nuit
LU /MA]]="Oui",0,IF(Tableau1[[#This Row],[Nuit
LU /MA]]="Non",1,""))</f>
        <v/>
      </c>
      <c r="AM727" s="76" t="str">
        <f>IF(Tableau1[[#This Row],[Nuit
MA/ ME]]="Oui",0,IF(Tableau1[[#This Row],[Nuit
MA/ ME]]="Non",1,""))</f>
        <v/>
      </c>
      <c r="AN727" s="76" t="str">
        <f>IF(Tableau1[[#This Row],[Nuit
ME/ JE]]="Oui",0,IF(Tableau1[[#This Row],[Nuit
ME/ JE]]="Non",1,""))</f>
        <v/>
      </c>
      <c r="AO727" s="76" t="str">
        <f>IF(Tableau1[[#This Row],[Nuit JE/ VE]]="Oui",0,IF(Tableau1[[#This Row],[Nuit JE/ VE]]="Non",1,""))</f>
        <v/>
      </c>
      <c r="AP727" s="76" t="str">
        <f>IF(Tableau1[[#This Row],[Nuit
VE/ SA]]="Oui",0,IF(Tableau1[[#This Row],[Nuit
VE/ SA]]="Non",1,""))</f>
        <v/>
      </c>
      <c r="AQ727" s="76" t="str">
        <f>IF(Tableau1[[#This Row],[Nuit
SA/ DI]]="Oui",0,IF(Tableau1[[#This Row],[Nuit
SA/ DI]]="Non",1,""))</f>
        <v/>
      </c>
      <c r="AR727" s="76" t="str">
        <f>IF(Tableau1[[#This Row],[Nuit
DI/ LU]]="Oui",0,IF(Tableau1[[#This Row],[Nuit
DI/ LU]]="Non",1,""))</f>
        <v/>
      </c>
      <c r="AS727" s="76" t="str">
        <f>IF(Tableau1[[#This Row],[Type de réponse]]='Paramètre (masquer)'!$A$10,Tableau1[[#This Row],[FE]],"")</f>
        <v/>
      </c>
      <c r="AT727" s="76" t="str">
        <f>_xlfn.CONCAT(Tableau1[[#This Row],[LUN]:[DIM]])</f>
        <v/>
      </c>
      <c r="AU727" s="79"/>
      <c r="AV7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7" s="76" t="e">
        <f>Tableau1[[#This Row],[Nbre de nuits sur la période]]*Tableau1[[#This Row],[Nombre de train accédant / nuit *]]</f>
        <v>#VALUE!</v>
      </c>
      <c r="AY727" s="76" t="e">
        <f>Tableau1[[#This Row],[Uo voies - nuit]]*((59*400/1000)+5)</f>
        <v>#VALUE!</v>
      </c>
    </row>
    <row r="728" spans="1:51" ht="15.75">
      <c r="A728" s="51">
        <f t="shared" si="35"/>
        <v>715</v>
      </c>
      <c r="B728" s="85"/>
      <c r="C728" s="52" t="str">
        <f>IFERROR(VLOOKUP(Tableau1[[#This Row],[Site *
Un fichier Excel par DT]],Tableau7[[#All],[Nom de la gare]:[EIC]],5,FALSE),"")</f>
        <v/>
      </c>
      <c r="D728" s="77"/>
      <c r="E728" s="74"/>
      <c r="F728" s="74"/>
      <c r="G728" s="76"/>
      <c r="H728" s="72" t="str">
        <f>IF(Tableau1[[#This Row],[Régime d''utilisation (Quotidien ? Oui ou Non)]]="Oui","Oui","Non")</f>
        <v>Non</v>
      </c>
      <c r="I728" s="72" t="str">
        <f>IF(Tableau1[[#This Row],[Régime d''utilisation (Quotidien ? Oui ou Non)]]="Oui","Oui","Non")</f>
        <v>Non</v>
      </c>
      <c r="J728" s="72" t="str">
        <f>IF(Tableau1[[#This Row],[Régime d''utilisation (Quotidien ? Oui ou Non)]]="Oui","Oui","Non")</f>
        <v>Non</v>
      </c>
      <c r="K728" s="72" t="str">
        <f>IF(Tableau1[[#This Row],[Régime d''utilisation (Quotidien ? Oui ou Non)]]="Oui","Oui","Non")</f>
        <v>Non</v>
      </c>
      <c r="L728" s="72" t="str">
        <f>IF(Tableau1[[#This Row],[Régime d''utilisation (Quotidien ? Oui ou Non)]]="Oui","Oui","Non")</f>
        <v>Non</v>
      </c>
      <c r="M728" s="72" t="str">
        <f>IF(Tableau1[[#This Row],[Régime d''utilisation (Quotidien ? Oui ou Non)]]="Oui","Oui","Non")</f>
        <v>Non</v>
      </c>
      <c r="N728" s="72" t="str">
        <f>IF(Tableau1[[#This Row],[Régime d''utilisation (Quotidien ? Oui ou Non)]]="Oui","Oui","Non")</f>
        <v>Non</v>
      </c>
      <c r="O728" s="72" t="str">
        <f>IF(Tableau1[[#This Row],[Régime d''utilisation (Quotidien ? Oui ou Non)]]="Oui","Oui","Non")</f>
        <v>Non</v>
      </c>
      <c r="P728" s="76"/>
      <c r="Q728" s="76"/>
      <c r="R728" s="76"/>
      <c r="S728" s="52" t="str">
        <f t="shared" si="33"/>
        <v>Compris entre 00h00 et 5h00</v>
      </c>
      <c r="T728" s="76"/>
      <c r="U728" s="53" t="str">
        <f t="shared" si="34"/>
        <v>Voyageur</v>
      </c>
      <c r="V728" s="76"/>
      <c r="W728" s="76"/>
      <c r="X728" s="76"/>
      <c r="Y728" s="76"/>
      <c r="Z728" s="76"/>
      <c r="AA728" s="76"/>
      <c r="AB728" s="53">
        <f>400</f>
        <v>400</v>
      </c>
      <c r="AC728" s="78" t="str">
        <f>IF(Tableau1[[#This Row],[Type de réponse]]='Paramètre (masquer)'!$A$10,Tableau1[[#This Row],[Période de début *]],"")</f>
        <v/>
      </c>
      <c r="AD728" s="78" t="str">
        <f>IF(Tableau1[[#This Row],[Type de réponse]]='Paramètre (masquer)'!$A$10,Tableau1[[#This Row],[Période de fin *]],"")</f>
        <v/>
      </c>
      <c r="AE728" s="78" t="str">
        <f>IF(Tableau1[[#This Row],[Type de réponse]]='Paramètre (masquer)'!$A$10,Tableau1[[#This Row],[Nuit
LU/MA]],"")</f>
        <v/>
      </c>
      <c r="AF728" s="78" t="str">
        <f>IF(Tableau1[[#This Row],[Type de réponse]]='Paramètre (masquer)'!$A$10,Tableau1[[#This Row],[Nuit
MA/ME]],"")</f>
        <v/>
      </c>
      <c r="AG728" s="78" t="str">
        <f>IF(Tableau1[[#This Row],[Type de réponse]]='Paramètre (masquer)'!$A$10,Tableau1[[#This Row],[Nuit
ME/JE]],"")</f>
        <v/>
      </c>
      <c r="AH728" s="78" t="str">
        <f>IF(Tableau1[[#This Row],[Type de réponse]]='Paramètre (masquer)'!$A$10,Tableau1[[#This Row],[Nuit JE/VE]],"")</f>
        <v/>
      </c>
      <c r="AI728" s="78" t="str">
        <f>IF(Tableau1[[#This Row],[Type de réponse]]='Paramètre (masquer)'!$A$10,Tableau1[[#This Row],[Nuit
VE/SA]],"")</f>
        <v/>
      </c>
      <c r="AJ728" s="78" t="str">
        <f>IF(Tableau1[[#This Row],[Type de réponse]]='Paramètre (masquer)'!$A$10,Tableau1[[#This Row],[Nuit
SA/DI]],"")</f>
        <v/>
      </c>
      <c r="AK728" s="78" t="str">
        <f>IF(Tableau1[[#This Row],[Type de réponse]]='Paramètre (masquer)'!$A$10,Tableau1[[#This Row],[Nuit
DI/LU]],"")</f>
        <v/>
      </c>
      <c r="AL728" s="76" t="str">
        <f>IF(Tableau1[[#This Row],[Nuit
LU /MA]]="Oui",0,IF(Tableau1[[#This Row],[Nuit
LU /MA]]="Non",1,""))</f>
        <v/>
      </c>
      <c r="AM728" s="76" t="str">
        <f>IF(Tableau1[[#This Row],[Nuit
MA/ ME]]="Oui",0,IF(Tableau1[[#This Row],[Nuit
MA/ ME]]="Non",1,""))</f>
        <v/>
      </c>
      <c r="AN728" s="76" t="str">
        <f>IF(Tableau1[[#This Row],[Nuit
ME/ JE]]="Oui",0,IF(Tableau1[[#This Row],[Nuit
ME/ JE]]="Non",1,""))</f>
        <v/>
      </c>
      <c r="AO728" s="76" t="str">
        <f>IF(Tableau1[[#This Row],[Nuit JE/ VE]]="Oui",0,IF(Tableau1[[#This Row],[Nuit JE/ VE]]="Non",1,""))</f>
        <v/>
      </c>
      <c r="AP728" s="76" t="str">
        <f>IF(Tableau1[[#This Row],[Nuit
VE/ SA]]="Oui",0,IF(Tableau1[[#This Row],[Nuit
VE/ SA]]="Non",1,""))</f>
        <v/>
      </c>
      <c r="AQ728" s="76" t="str">
        <f>IF(Tableau1[[#This Row],[Nuit
SA/ DI]]="Oui",0,IF(Tableau1[[#This Row],[Nuit
SA/ DI]]="Non",1,""))</f>
        <v/>
      </c>
      <c r="AR728" s="76" t="str">
        <f>IF(Tableau1[[#This Row],[Nuit
DI/ LU]]="Oui",0,IF(Tableau1[[#This Row],[Nuit
DI/ LU]]="Non",1,""))</f>
        <v/>
      </c>
      <c r="AS728" s="76" t="str">
        <f>IF(Tableau1[[#This Row],[Type de réponse]]='Paramètre (masquer)'!$A$10,Tableau1[[#This Row],[FE]],"")</f>
        <v/>
      </c>
      <c r="AT728" s="76" t="str">
        <f>_xlfn.CONCAT(Tableau1[[#This Row],[LUN]:[DIM]])</f>
        <v/>
      </c>
      <c r="AU728" s="79"/>
      <c r="AV7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8" s="76" t="e">
        <f>Tableau1[[#This Row],[Nbre de nuits sur la période]]*Tableau1[[#This Row],[Nombre de train accédant / nuit *]]</f>
        <v>#VALUE!</v>
      </c>
      <c r="AY728" s="76" t="e">
        <f>Tableau1[[#This Row],[Uo voies - nuit]]*((59*400/1000)+5)</f>
        <v>#VALUE!</v>
      </c>
    </row>
    <row r="729" spans="1:51" ht="15.75">
      <c r="A729" s="51">
        <f t="shared" si="35"/>
        <v>716</v>
      </c>
      <c r="B729" s="85"/>
      <c r="C729" s="52" t="str">
        <f>IFERROR(VLOOKUP(Tableau1[[#This Row],[Site *
Un fichier Excel par DT]],Tableau7[[#All],[Nom de la gare]:[EIC]],5,FALSE),"")</f>
        <v/>
      </c>
      <c r="D729" s="77"/>
      <c r="E729" s="74"/>
      <c r="F729" s="74"/>
      <c r="G729" s="76"/>
      <c r="H729" s="72" t="str">
        <f>IF(Tableau1[[#This Row],[Régime d''utilisation (Quotidien ? Oui ou Non)]]="Oui","Oui","Non")</f>
        <v>Non</v>
      </c>
      <c r="I729" s="72" t="str">
        <f>IF(Tableau1[[#This Row],[Régime d''utilisation (Quotidien ? Oui ou Non)]]="Oui","Oui","Non")</f>
        <v>Non</v>
      </c>
      <c r="J729" s="72" t="str">
        <f>IF(Tableau1[[#This Row],[Régime d''utilisation (Quotidien ? Oui ou Non)]]="Oui","Oui","Non")</f>
        <v>Non</v>
      </c>
      <c r="K729" s="72" t="str">
        <f>IF(Tableau1[[#This Row],[Régime d''utilisation (Quotidien ? Oui ou Non)]]="Oui","Oui","Non")</f>
        <v>Non</v>
      </c>
      <c r="L729" s="72" t="str">
        <f>IF(Tableau1[[#This Row],[Régime d''utilisation (Quotidien ? Oui ou Non)]]="Oui","Oui","Non")</f>
        <v>Non</v>
      </c>
      <c r="M729" s="72" t="str">
        <f>IF(Tableau1[[#This Row],[Régime d''utilisation (Quotidien ? Oui ou Non)]]="Oui","Oui","Non")</f>
        <v>Non</v>
      </c>
      <c r="N729" s="72" t="str">
        <f>IF(Tableau1[[#This Row],[Régime d''utilisation (Quotidien ? Oui ou Non)]]="Oui","Oui","Non")</f>
        <v>Non</v>
      </c>
      <c r="O729" s="72" t="str">
        <f>IF(Tableau1[[#This Row],[Régime d''utilisation (Quotidien ? Oui ou Non)]]="Oui","Oui","Non")</f>
        <v>Non</v>
      </c>
      <c r="P729" s="76"/>
      <c r="Q729" s="76"/>
      <c r="R729" s="76"/>
      <c r="S729" s="52" t="str">
        <f t="shared" si="33"/>
        <v>Compris entre 00h00 et 5h00</v>
      </c>
      <c r="T729" s="76"/>
      <c r="U729" s="53" t="str">
        <f t="shared" si="34"/>
        <v>Voyageur</v>
      </c>
      <c r="V729" s="76"/>
      <c r="W729" s="76"/>
      <c r="X729" s="76"/>
      <c r="Y729" s="76"/>
      <c r="Z729" s="76"/>
      <c r="AA729" s="76"/>
      <c r="AB729" s="53">
        <f>400</f>
        <v>400</v>
      </c>
      <c r="AC729" s="78" t="str">
        <f>IF(Tableau1[[#This Row],[Type de réponse]]='Paramètre (masquer)'!$A$10,Tableau1[[#This Row],[Période de début *]],"")</f>
        <v/>
      </c>
      <c r="AD729" s="78" t="str">
        <f>IF(Tableau1[[#This Row],[Type de réponse]]='Paramètre (masquer)'!$A$10,Tableau1[[#This Row],[Période de fin *]],"")</f>
        <v/>
      </c>
      <c r="AE729" s="78" t="str">
        <f>IF(Tableau1[[#This Row],[Type de réponse]]='Paramètre (masquer)'!$A$10,Tableau1[[#This Row],[Nuit
LU/MA]],"")</f>
        <v/>
      </c>
      <c r="AF729" s="78" t="str">
        <f>IF(Tableau1[[#This Row],[Type de réponse]]='Paramètre (masquer)'!$A$10,Tableau1[[#This Row],[Nuit
MA/ME]],"")</f>
        <v/>
      </c>
      <c r="AG729" s="78" t="str">
        <f>IF(Tableau1[[#This Row],[Type de réponse]]='Paramètre (masquer)'!$A$10,Tableau1[[#This Row],[Nuit
ME/JE]],"")</f>
        <v/>
      </c>
      <c r="AH729" s="78" t="str">
        <f>IF(Tableau1[[#This Row],[Type de réponse]]='Paramètre (masquer)'!$A$10,Tableau1[[#This Row],[Nuit JE/VE]],"")</f>
        <v/>
      </c>
      <c r="AI729" s="78" t="str">
        <f>IF(Tableau1[[#This Row],[Type de réponse]]='Paramètre (masquer)'!$A$10,Tableau1[[#This Row],[Nuit
VE/SA]],"")</f>
        <v/>
      </c>
      <c r="AJ729" s="78" t="str">
        <f>IF(Tableau1[[#This Row],[Type de réponse]]='Paramètre (masquer)'!$A$10,Tableau1[[#This Row],[Nuit
SA/DI]],"")</f>
        <v/>
      </c>
      <c r="AK729" s="78" t="str">
        <f>IF(Tableau1[[#This Row],[Type de réponse]]='Paramètre (masquer)'!$A$10,Tableau1[[#This Row],[Nuit
DI/LU]],"")</f>
        <v/>
      </c>
      <c r="AL729" s="76" t="str">
        <f>IF(Tableau1[[#This Row],[Nuit
LU /MA]]="Oui",0,IF(Tableau1[[#This Row],[Nuit
LU /MA]]="Non",1,""))</f>
        <v/>
      </c>
      <c r="AM729" s="76" t="str">
        <f>IF(Tableau1[[#This Row],[Nuit
MA/ ME]]="Oui",0,IF(Tableau1[[#This Row],[Nuit
MA/ ME]]="Non",1,""))</f>
        <v/>
      </c>
      <c r="AN729" s="76" t="str">
        <f>IF(Tableau1[[#This Row],[Nuit
ME/ JE]]="Oui",0,IF(Tableau1[[#This Row],[Nuit
ME/ JE]]="Non",1,""))</f>
        <v/>
      </c>
      <c r="AO729" s="76" t="str">
        <f>IF(Tableau1[[#This Row],[Nuit JE/ VE]]="Oui",0,IF(Tableau1[[#This Row],[Nuit JE/ VE]]="Non",1,""))</f>
        <v/>
      </c>
      <c r="AP729" s="76" t="str">
        <f>IF(Tableau1[[#This Row],[Nuit
VE/ SA]]="Oui",0,IF(Tableau1[[#This Row],[Nuit
VE/ SA]]="Non",1,""))</f>
        <v/>
      </c>
      <c r="AQ729" s="76" t="str">
        <f>IF(Tableau1[[#This Row],[Nuit
SA/ DI]]="Oui",0,IF(Tableau1[[#This Row],[Nuit
SA/ DI]]="Non",1,""))</f>
        <v/>
      </c>
      <c r="AR729" s="76" t="str">
        <f>IF(Tableau1[[#This Row],[Nuit
DI/ LU]]="Oui",0,IF(Tableau1[[#This Row],[Nuit
DI/ LU]]="Non",1,""))</f>
        <v/>
      </c>
      <c r="AS729" s="76" t="str">
        <f>IF(Tableau1[[#This Row],[Type de réponse]]='Paramètre (masquer)'!$A$10,Tableau1[[#This Row],[FE]],"")</f>
        <v/>
      </c>
      <c r="AT729" s="76" t="str">
        <f>_xlfn.CONCAT(Tableau1[[#This Row],[LUN]:[DIM]])</f>
        <v/>
      </c>
      <c r="AU729" s="79"/>
      <c r="AV7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9" s="76" t="e">
        <f>Tableau1[[#This Row],[Nbre de nuits sur la période]]*Tableau1[[#This Row],[Nombre de train accédant / nuit *]]</f>
        <v>#VALUE!</v>
      </c>
      <c r="AY729" s="76" t="e">
        <f>Tableau1[[#This Row],[Uo voies - nuit]]*((59*400/1000)+5)</f>
        <v>#VALUE!</v>
      </c>
    </row>
    <row r="730" spans="1:51" ht="15.75">
      <c r="A730" s="51">
        <f t="shared" si="35"/>
        <v>717</v>
      </c>
      <c r="B730" s="85"/>
      <c r="C730" s="52" t="str">
        <f>IFERROR(VLOOKUP(Tableau1[[#This Row],[Site *
Un fichier Excel par DT]],Tableau7[[#All],[Nom de la gare]:[EIC]],5,FALSE),"")</f>
        <v/>
      </c>
      <c r="D730" s="77"/>
      <c r="E730" s="74"/>
      <c r="F730" s="74"/>
      <c r="G730" s="76"/>
      <c r="H730" s="72" t="str">
        <f>IF(Tableau1[[#This Row],[Régime d''utilisation (Quotidien ? Oui ou Non)]]="Oui","Oui","Non")</f>
        <v>Non</v>
      </c>
      <c r="I730" s="72" t="str">
        <f>IF(Tableau1[[#This Row],[Régime d''utilisation (Quotidien ? Oui ou Non)]]="Oui","Oui","Non")</f>
        <v>Non</v>
      </c>
      <c r="J730" s="72" t="str">
        <f>IF(Tableau1[[#This Row],[Régime d''utilisation (Quotidien ? Oui ou Non)]]="Oui","Oui","Non")</f>
        <v>Non</v>
      </c>
      <c r="K730" s="72" t="str">
        <f>IF(Tableau1[[#This Row],[Régime d''utilisation (Quotidien ? Oui ou Non)]]="Oui","Oui","Non")</f>
        <v>Non</v>
      </c>
      <c r="L730" s="72" t="str">
        <f>IF(Tableau1[[#This Row],[Régime d''utilisation (Quotidien ? Oui ou Non)]]="Oui","Oui","Non")</f>
        <v>Non</v>
      </c>
      <c r="M730" s="72" t="str">
        <f>IF(Tableau1[[#This Row],[Régime d''utilisation (Quotidien ? Oui ou Non)]]="Oui","Oui","Non")</f>
        <v>Non</v>
      </c>
      <c r="N730" s="72" t="str">
        <f>IF(Tableau1[[#This Row],[Régime d''utilisation (Quotidien ? Oui ou Non)]]="Oui","Oui","Non")</f>
        <v>Non</v>
      </c>
      <c r="O730" s="72" t="str">
        <f>IF(Tableau1[[#This Row],[Régime d''utilisation (Quotidien ? Oui ou Non)]]="Oui","Oui","Non")</f>
        <v>Non</v>
      </c>
      <c r="P730" s="76"/>
      <c r="Q730" s="76"/>
      <c r="R730" s="76"/>
      <c r="S730" s="52" t="str">
        <f t="shared" si="33"/>
        <v>Compris entre 00h00 et 5h00</v>
      </c>
      <c r="T730" s="76"/>
      <c r="U730" s="53" t="str">
        <f t="shared" si="34"/>
        <v>Voyageur</v>
      </c>
      <c r="V730" s="76"/>
      <c r="W730" s="76"/>
      <c r="X730" s="76"/>
      <c r="Y730" s="76"/>
      <c r="Z730" s="76"/>
      <c r="AA730" s="76"/>
      <c r="AB730" s="53">
        <f>400</f>
        <v>400</v>
      </c>
      <c r="AC730" s="78" t="str">
        <f>IF(Tableau1[[#This Row],[Type de réponse]]='Paramètre (masquer)'!$A$10,Tableau1[[#This Row],[Période de début *]],"")</f>
        <v/>
      </c>
      <c r="AD730" s="78" t="str">
        <f>IF(Tableau1[[#This Row],[Type de réponse]]='Paramètre (masquer)'!$A$10,Tableau1[[#This Row],[Période de fin *]],"")</f>
        <v/>
      </c>
      <c r="AE730" s="78" t="str">
        <f>IF(Tableau1[[#This Row],[Type de réponse]]='Paramètre (masquer)'!$A$10,Tableau1[[#This Row],[Nuit
LU/MA]],"")</f>
        <v/>
      </c>
      <c r="AF730" s="78" t="str">
        <f>IF(Tableau1[[#This Row],[Type de réponse]]='Paramètre (masquer)'!$A$10,Tableau1[[#This Row],[Nuit
MA/ME]],"")</f>
        <v/>
      </c>
      <c r="AG730" s="78" t="str">
        <f>IF(Tableau1[[#This Row],[Type de réponse]]='Paramètre (masquer)'!$A$10,Tableau1[[#This Row],[Nuit
ME/JE]],"")</f>
        <v/>
      </c>
      <c r="AH730" s="78" t="str">
        <f>IF(Tableau1[[#This Row],[Type de réponse]]='Paramètre (masquer)'!$A$10,Tableau1[[#This Row],[Nuit JE/VE]],"")</f>
        <v/>
      </c>
      <c r="AI730" s="78" t="str">
        <f>IF(Tableau1[[#This Row],[Type de réponse]]='Paramètre (masquer)'!$A$10,Tableau1[[#This Row],[Nuit
VE/SA]],"")</f>
        <v/>
      </c>
      <c r="AJ730" s="78" t="str">
        <f>IF(Tableau1[[#This Row],[Type de réponse]]='Paramètre (masquer)'!$A$10,Tableau1[[#This Row],[Nuit
SA/DI]],"")</f>
        <v/>
      </c>
      <c r="AK730" s="78" t="str">
        <f>IF(Tableau1[[#This Row],[Type de réponse]]='Paramètre (masquer)'!$A$10,Tableau1[[#This Row],[Nuit
DI/LU]],"")</f>
        <v/>
      </c>
      <c r="AL730" s="76" t="str">
        <f>IF(Tableau1[[#This Row],[Nuit
LU /MA]]="Oui",0,IF(Tableau1[[#This Row],[Nuit
LU /MA]]="Non",1,""))</f>
        <v/>
      </c>
      <c r="AM730" s="76" t="str">
        <f>IF(Tableau1[[#This Row],[Nuit
MA/ ME]]="Oui",0,IF(Tableau1[[#This Row],[Nuit
MA/ ME]]="Non",1,""))</f>
        <v/>
      </c>
      <c r="AN730" s="76" t="str">
        <f>IF(Tableau1[[#This Row],[Nuit
ME/ JE]]="Oui",0,IF(Tableau1[[#This Row],[Nuit
ME/ JE]]="Non",1,""))</f>
        <v/>
      </c>
      <c r="AO730" s="76" t="str">
        <f>IF(Tableau1[[#This Row],[Nuit JE/ VE]]="Oui",0,IF(Tableau1[[#This Row],[Nuit JE/ VE]]="Non",1,""))</f>
        <v/>
      </c>
      <c r="AP730" s="76" t="str">
        <f>IF(Tableau1[[#This Row],[Nuit
VE/ SA]]="Oui",0,IF(Tableau1[[#This Row],[Nuit
VE/ SA]]="Non",1,""))</f>
        <v/>
      </c>
      <c r="AQ730" s="76" t="str">
        <f>IF(Tableau1[[#This Row],[Nuit
SA/ DI]]="Oui",0,IF(Tableau1[[#This Row],[Nuit
SA/ DI]]="Non",1,""))</f>
        <v/>
      </c>
      <c r="AR730" s="76" t="str">
        <f>IF(Tableau1[[#This Row],[Nuit
DI/ LU]]="Oui",0,IF(Tableau1[[#This Row],[Nuit
DI/ LU]]="Non",1,""))</f>
        <v/>
      </c>
      <c r="AS730" s="76" t="str">
        <f>IF(Tableau1[[#This Row],[Type de réponse]]='Paramètre (masquer)'!$A$10,Tableau1[[#This Row],[FE]],"")</f>
        <v/>
      </c>
      <c r="AT730" s="76" t="str">
        <f>_xlfn.CONCAT(Tableau1[[#This Row],[LUN]:[DIM]])</f>
        <v/>
      </c>
      <c r="AU730" s="79"/>
      <c r="AV7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0" s="76" t="e">
        <f>Tableau1[[#This Row],[Nbre de nuits sur la période]]*Tableau1[[#This Row],[Nombre de train accédant / nuit *]]</f>
        <v>#VALUE!</v>
      </c>
      <c r="AY730" s="76" t="e">
        <f>Tableau1[[#This Row],[Uo voies - nuit]]*((59*400/1000)+5)</f>
        <v>#VALUE!</v>
      </c>
    </row>
    <row r="731" spans="1:51" ht="15.75">
      <c r="A731" s="51">
        <f t="shared" si="35"/>
        <v>718</v>
      </c>
      <c r="B731" s="85"/>
      <c r="C731" s="52" t="str">
        <f>IFERROR(VLOOKUP(Tableau1[[#This Row],[Site *
Un fichier Excel par DT]],Tableau7[[#All],[Nom de la gare]:[EIC]],5,FALSE),"")</f>
        <v/>
      </c>
      <c r="D731" s="77"/>
      <c r="E731" s="74"/>
      <c r="F731" s="74"/>
      <c r="G731" s="76"/>
      <c r="H731" s="72" t="str">
        <f>IF(Tableau1[[#This Row],[Régime d''utilisation (Quotidien ? Oui ou Non)]]="Oui","Oui","Non")</f>
        <v>Non</v>
      </c>
      <c r="I731" s="72" t="str">
        <f>IF(Tableau1[[#This Row],[Régime d''utilisation (Quotidien ? Oui ou Non)]]="Oui","Oui","Non")</f>
        <v>Non</v>
      </c>
      <c r="J731" s="72" t="str">
        <f>IF(Tableau1[[#This Row],[Régime d''utilisation (Quotidien ? Oui ou Non)]]="Oui","Oui","Non")</f>
        <v>Non</v>
      </c>
      <c r="K731" s="72" t="str">
        <f>IF(Tableau1[[#This Row],[Régime d''utilisation (Quotidien ? Oui ou Non)]]="Oui","Oui","Non")</f>
        <v>Non</v>
      </c>
      <c r="L731" s="72" t="str">
        <f>IF(Tableau1[[#This Row],[Régime d''utilisation (Quotidien ? Oui ou Non)]]="Oui","Oui","Non")</f>
        <v>Non</v>
      </c>
      <c r="M731" s="72" t="str">
        <f>IF(Tableau1[[#This Row],[Régime d''utilisation (Quotidien ? Oui ou Non)]]="Oui","Oui","Non")</f>
        <v>Non</v>
      </c>
      <c r="N731" s="72" t="str">
        <f>IF(Tableau1[[#This Row],[Régime d''utilisation (Quotidien ? Oui ou Non)]]="Oui","Oui","Non")</f>
        <v>Non</v>
      </c>
      <c r="O731" s="72" t="str">
        <f>IF(Tableau1[[#This Row],[Régime d''utilisation (Quotidien ? Oui ou Non)]]="Oui","Oui","Non")</f>
        <v>Non</v>
      </c>
      <c r="P731" s="76"/>
      <c r="Q731" s="76"/>
      <c r="R731" s="76"/>
      <c r="S731" s="52" t="str">
        <f t="shared" si="33"/>
        <v>Compris entre 00h00 et 5h00</v>
      </c>
      <c r="T731" s="76"/>
      <c r="U731" s="53" t="str">
        <f t="shared" si="34"/>
        <v>Voyageur</v>
      </c>
      <c r="V731" s="76"/>
      <c r="W731" s="76"/>
      <c r="X731" s="76"/>
      <c r="Y731" s="76"/>
      <c r="Z731" s="76"/>
      <c r="AA731" s="76"/>
      <c r="AB731" s="53">
        <f>400</f>
        <v>400</v>
      </c>
      <c r="AC731" s="78" t="str">
        <f>IF(Tableau1[[#This Row],[Type de réponse]]='Paramètre (masquer)'!$A$10,Tableau1[[#This Row],[Période de début *]],"")</f>
        <v/>
      </c>
      <c r="AD731" s="78" t="str">
        <f>IF(Tableau1[[#This Row],[Type de réponse]]='Paramètre (masquer)'!$A$10,Tableau1[[#This Row],[Période de fin *]],"")</f>
        <v/>
      </c>
      <c r="AE731" s="78" t="str">
        <f>IF(Tableau1[[#This Row],[Type de réponse]]='Paramètre (masquer)'!$A$10,Tableau1[[#This Row],[Nuit
LU/MA]],"")</f>
        <v/>
      </c>
      <c r="AF731" s="78" t="str">
        <f>IF(Tableau1[[#This Row],[Type de réponse]]='Paramètre (masquer)'!$A$10,Tableau1[[#This Row],[Nuit
MA/ME]],"")</f>
        <v/>
      </c>
      <c r="AG731" s="78" t="str">
        <f>IF(Tableau1[[#This Row],[Type de réponse]]='Paramètre (masquer)'!$A$10,Tableau1[[#This Row],[Nuit
ME/JE]],"")</f>
        <v/>
      </c>
      <c r="AH731" s="78" t="str">
        <f>IF(Tableau1[[#This Row],[Type de réponse]]='Paramètre (masquer)'!$A$10,Tableau1[[#This Row],[Nuit JE/VE]],"")</f>
        <v/>
      </c>
      <c r="AI731" s="78" t="str">
        <f>IF(Tableau1[[#This Row],[Type de réponse]]='Paramètre (masquer)'!$A$10,Tableau1[[#This Row],[Nuit
VE/SA]],"")</f>
        <v/>
      </c>
      <c r="AJ731" s="78" t="str">
        <f>IF(Tableau1[[#This Row],[Type de réponse]]='Paramètre (masquer)'!$A$10,Tableau1[[#This Row],[Nuit
SA/DI]],"")</f>
        <v/>
      </c>
      <c r="AK731" s="78" t="str">
        <f>IF(Tableau1[[#This Row],[Type de réponse]]='Paramètre (masquer)'!$A$10,Tableau1[[#This Row],[Nuit
DI/LU]],"")</f>
        <v/>
      </c>
      <c r="AL731" s="76" t="str">
        <f>IF(Tableau1[[#This Row],[Nuit
LU /MA]]="Oui",0,IF(Tableau1[[#This Row],[Nuit
LU /MA]]="Non",1,""))</f>
        <v/>
      </c>
      <c r="AM731" s="76" t="str">
        <f>IF(Tableau1[[#This Row],[Nuit
MA/ ME]]="Oui",0,IF(Tableau1[[#This Row],[Nuit
MA/ ME]]="Non",1,""))</f>
        <v/>
      </c>
      <c r="AN731" s="76" t="str">
        <f>IF(Tableau1[[#This Row],[Nuit
ME/ JE]]="Oui",0,IF(Tableau1[[#This Row],[Nuit
ME/ JE]]="Non",1,""))</f>
        <v/>
      </c>
      <c r="AO731" s="76" t="str">
        <f>IF(Tableau1[[#This Row],[Nuit JE/ VE]]="Oui",0,IF(Tableau1[[#This Row],[Nuit JE/ VE]]="Non",1,""))</f>
        <v/>
      </c>
      <c r="AP731" s="76" t="str">
        <f>IF(Tableau1[[#This Row],[Nuit
VE/ SA]]="Oui",0,IF(Tableau1[[#This Row],[Nuit
VE/ SA]]="Non",1,""))</f>
        <v/>
      </c>
      <c r="AQ731" s="76" t="str">
        <f>IF(Tableau1[[#This Row],[Nuit
SA/ DI]]="Oui",0,IF(Tableau1[[#This Row],[Nuit
SA/ DI]]="Non",1,""))</f>
        <v/>
      </c>
      <c r="AR731" s="76" t="str">
        <f>IF(Tableau1[[#This Row],[Nuit
DI/ LU]]="Oui",0,IF(Tableau1[[#This Row],[Nuit
DI/ LU]]="Non",1,""))</f>
        <v/>
      </c>
      <c r="AS731" s="76" t="str">
        <f>IF(Tableau1[[#This Row],[Type de réponse]]='Paramètre (masquer)'!$A$10,Tableau1[[#This Row],[FE]],"")</f>
        <v/>
      </c>
      <c r="AT731" s="76" t="str">
        <f>_xlfn.CONCAT(Tableau1[[#This Row],[LUN]:[DIM]])</f>
        <v/>
      </c>
      <c r="AU731" s="79"/>
      <c r="AV7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1" s="76" t="e">
        <f>Tableau1[[#This Row],[Nbre de nuits sur la période]]*Tableau1[[#This Row],[Nombre de train accédant / nuit *]]</f>
        <v>#VALUE!</v>
      </c>
      <c r="AY731" s="76" t="e">
        <f>Tableau1[[#This Row],[Uo voies - nuit]]*((59*400/1000)+5)</f>
        <v>#VALUE!</v>
      </c>
    </row>
    <row r="732" spans="1:51" ht="15.75">
      <c r="A732" s="51">
        <f t="shared" si="35"/>
        <v>719</v>
      </c>
      <c r="B732" s="85"/>
      <c r="C732" s="52" t="str">
        <f>IFERROR(VLOOKUP(Tableau1[[#This Row],[Site *
Un fichier Excel par DT]],Tableau7[[#All],[Nom de la gare]:[EIC]],5,FALSE),"")</f>
        <v/>
      </c>
      <c r="D732" s="77"/>
      <c r="E732" s="74"/>
      <c r="F732" s="74"/>
      <c r="G732" s="76"/>
      <c r="H732" s="72" t="str">
        <f>IF(Tableau1[[#This Row],[Régime d''utilisation (Quotidien ? Oui ou Non)]]="Oui","Oui","Non")</f>
        <v>Non</v>
      </c>
      <c r="I732" s="72" t="str">
        <f>IF(Tableau1[[#This Row],[Régime d''utilisation (Quotidien ? Oui ou Non)]]="Oui","Oui","Non")</f>
        <v>Non</v>
      </c>
      <c r="J732" s="72" t="str">
        <f>IF(Tableau1[[#This Row],[Régime d''utilisation (Quotidien ? Oui ou Non)]]="Oui","Oui","Non")</f>
        <v>Non</v>
      </c>
      <c r="K732" s="72" t="str">
        <f>IF(Tableau1[[#This Row],[Régime d''utilisation (Quotidien ? Oui ou Non)]]="Oui","Oui","Non")</f>
        <v>Non</v>
      </c>
      <c r="L732" s="72" t="str">
        <f>IF(Tableau1[[#This Row],[Régime d''utilisation (Quotidien ? Oui ou Non)]]="Oui","Oui","Non")</f>
        <v>Non</v>
      </c>
      <c r="M732" s="72" t="str">
        <f>IF(Tableau1[[#This Row],[Régime d''utilisation (Quotidien ? Oui ou Non)]]="Oui","Oui","Non")</f>
        <v>Non</v>
      </c>
      <c r="N732" s="72" t="str">
        <f>IF(Tableau1[[#This Row],[Régime d''utilisation (Quotidien ? Oui ou Non)]]="Oui","Oui","Non")</f>
        <v>Non</v>
      </c>
      <c r="O732" s="72" t="str">
        <f>IF(Tableau1[[#This Row],[Régime d''utilisation (Quotidien ? Oui ou Non)]]="Oui","Oui","Non")</f>
        <v>Non</v>
      </c>
      <c r="P732" s="76"/>
      <c r="Q732" s="76"/>
      <c r="R732" s="76"/>
      <c r="S732" s="52" t="str">
        <f t="shared" si="33"/>
        <v>Compris entre 00h00 et 5h00</v>
      </c>
      <c r="T732" s="76"/>
      <c r="U732" s="53" t="str">
        <f t="shared" si="34"/>
        <v>Voyageur</v>
      </c>
      <c r="V732" s="76"/>
      <c r="W732" s="76"/>
      <c r="X732" s="76"/>
      <c r="Y732" s="76"/>
      <c r="Z732" s="76"/>
      <c r="AA732" s="76"/>
      <c r="AB732" s="53">
        <f>400</f>
        <v>400</v>
      </c>
      <c r="AC732" s="78" t="str">
        <f>IF(Tableau1[[#This Row],[Type de réponse]]='Paramètre (masquer)'!$A$10,Tableau1[[#This Row],[Période de début *]],"")</f>
        <v/>
      </c>
      <c r="AD732" s="78" t="str">
        <f>IF(Tableau1[[#This Row],[Type de réponse]]='Paramètre (masquer)'!$A$10,Tableau1[[#This Row],[Période de fin *]],"")</f>
        <v/>
      </c>
      <c r="AE732" s="78" t="str">
        <f>IF(Tableau1[[#This Row],[Type de réponse]]='Paramètre (masquer)'!$A$10,Tableau1[[#This Row],[Nuit
LU/MA]],"")</f>
        <v/>
      </c>
      <c r="AF732" s="78" t="str">
        <f>IF(Tableau1[[#This Row],[Type de réponse]]='Paramètre (masquer)'!$A$10,Tableau1[[#This Row],[Nuit
MA/ME]],"")</f>
        <v/>
      </c>
      <c r="AG732" s="78" t="str">
        <f>IF(Tableau1[[#This Row],[Type de réponse]]='Paramètre (masquer)'!$A$10,Tableau1[[#This Row],[Nuit
ME/JE]],"")</f>
        <v/>
      </c>
      <c r="AH732" s="78" t="str">
        <f>IF(Tableau1[[#This Row],[Type de réponse]]='Paramètre (masquer)'!$A$10,Tableau1[[#This Row],[Nuit JE/VE]],"")</f>
        <v/>
      </c>
      <c r="AI732" s="78" t="str">
        <f>IF(Tableau1[[#This Row],[Type de réponse]]='Paramètre (masquer)'!$A$10,Tableau1[[#This Row],[Nuit
VE/SA]],"")</f>
        <v/>
      </c>
      <c r="AJ732" s="78" t="str">
        <f>IF(Tableau1[[#This Row],[Type de réponse]]='Paramètre (masquer)'!$A$10,Tableau1[[#This Row],[Nuit
SA/DI]],"")</f>
        <v/>
      </c>
      <c r="AK732" s="78" t="str">
        <f>IF(Tableau1[[#This Row],[Type de réponse]]='Paramètre (masquer)'!$A$10,Tableau1[[#This Row],[Nuit
DI/LU]],"")</f>
        <v/>
      </c>
      <c r="AL732" s="76" t="str">
        <f>IF(Tableau1[[#This Row],[Nuit
LU /MA]]="Oui",0,IF(Tableau1[[#This Row],[Nuit
LU /MA]]="Non",1,""))</f>
        <v/>
      </c>
      <c r="AM732" s="76" t="str">
        <f>IF(Tableau1[[#This Row],[Nuit
MA/ ME]]="Oui",0,IF(Tableau1[[#This Row],[Nuit
MA/ ME]]="Non",1,""))</f>
        <v/>
      </c>
      <c r="AN732" s="76" t="str">
        <f>IF(Tableau1[[#This Row],[Nuit
ME/ JE]]="Oui",0,IF(Tableau1[[#This Row],[Nuit
ME/ JE]]="Non",1,""))</f>
        <v/>
      </c>
      <c r="AO732" s="76" t="str">
        <f>IF(Tableau1[[#This Row],[Nuit JE/ VE]]="Oui",0,IF(Tableau1[[#This Row],[Nuit JE/ VE]]="Non",1,""))</f>
        <v/>
      </c>
      <c r="AP732" s="76" t="str">
        <f>IF(Tableau1[[#This Row],[Nuit
VE/ SA]]="Oui",0,IF(Tableau1[[#This Row],[Nuit
VE/ SA]]="Non",1,""))</f>
        <v/>
      </c>
      <c r="AQ732" s="76" t="str">
        <f>IF(Tableau1[[#This Row],[Nuit
SA/ DI]]="Oui",0,IF(Tableau1[[#This Row],[Nuit
SA/ DI]]="Non",1,""))</f>
        <v/>
      </c>
      <c r="AR732" s="76" t="str">
        <f>IF(Tableau1[[#This Row],[Nuit
DI/ LU]]="Oui",0,IF(Tableau1[[#This Row],[Nuit
DI/ LU]]="Non",1,""))</f>
        <v/>
      </c>
      <c r="AS732" s="76" t="str">
        <f>IF(Tableau1[[#This Row],[Type de réponse]]='Paramètre (masquer)'!$A$10,Tableau1[[#This Row],[FE]],"")</f>
        <v/>
      </c>
      <c r="AT732" s="76" t="str">
        <f>_xlfn.CONCAT(Tableau1[[#This Row],[LUN]:[DIM]])</f>
        <v/>
      </c>
      <c r="AU732" s="79"/>
      <c r="AV7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2" s="76" t="e">
        <f>Tableau1[[#This Row],[Nbre de nuits sur la période]]*Tableau1[[#This Row],[Nombre de train accédant / nuit *]]</f>
        <v>#VALUE!</v>
      </c>
      <c r="AY732" s="76" t="e">
        <f>Tableau1[[#This Row],[Uo voies - nuit]]*((59*400/1000)+5)</f>
        <v>#VALUE!</v>
      </c>
    </row>
    <row r="733" spans="1:51" ht="15.75">
      <c r="A733" s="51">
        <f t="shared" si="35"/>
        <v>720</v>
      </c>
      <c r="B733" s="85"/>
      <c r="C733" s="52" t="str">
        <f>IFERROR(VLOOKUP(Tableau1[[#This Row],[Site *
Un fichier Excel par DT]],Tableau7[[#All],[Nom de la gare]:[EIC]],5,FALSE),"")</f>
        <v/>
      </c>
      <c r="D733" s="77"/>
      <c r="E733" s="74"/>
      <c r="F733" s="74"/>
      <c r="G733" s="76"/>
      <c r="H733" s="72" t="str">
        <f>IF(Tableau1[[#This Row],[Régime d''utilisation (Quotidien ? Oui ou Non)]]="Oui","Oui","Non")</f>
        <v>Non</v>
      </c>
      <c r="I733" s="72" t="str">
        <f>IF(Tableau1[[#This Row],[Régime d''utilisation (Quotidien ? Oui ou Non)]]="Oui","Oui","Non")</f>
        <v>Non</v>
      </c>
      <c r="J733" s="72" t="str">
        <f>IF(Tableau1[[#This Row],[Régime d''utilisation (Quotidien ? Oui ou Non)]]="Oui","Oui","Non")</f>
        <v>Non</v>
      </c>
      <c r="K733" s="72" t="str">
        <f>IF(Tableau1[[#This Row],[Régime d''utilisation (Quotidien ? Oui ou Non)]]="Oui","Oui","Non")</f>
        <v>Non</v>
      </c>
      <c r="L733" s="72" t="str">
        <f>IF(Tableau1[[#This Row],[Régime d''utilisation (Quotidien ? Oui ou Non)]]="Oui","Oui","Non")</f>
        <v>Non</v>
      </c>
      <c r="M733" s="72" t="str">
        <f>IF(Tableau1[[#This Row],[Régime d''utilisation (Quotidien ? Oui ou Non)]]="Oui","Oui","Non")</f>
        <v>Non</v>
      </c>
      <c r="N733" s="72" t="str">
        <f>IF(Tableau1[[#This Row],[Régime d''utilisation (Quotidien ? Oui ou Non)]]="Oui","Oui","Non")</f>
        <v>Non</v>
      </c>
      <c r="O733" s="72" t="str">
        <f>IF(Tableau1[[#This Row],[Régime d''utilisation (Quotidien ? Oui ou Non)]]="Oui","Oui","Non")</f>
        <v>Non</v>
      </c>
      <c r="P733" s="76"/>
      <c r="Q733" s="76"/>
      <c r="R733" s="76"/>
      <c r="S733" s="52" t="str">
        <f t="shared" si="33"/>
        <v>Compris entre 00h00 et 5h00</v>
      </c>
      <c r="T733" s="76"/>
      <c r="U733" s="53" t="str">
        <f t="shared" si="34"/>
        <v>Voyageur</v>
      </c>
      <c r="V733" s="76"/>
      <c r="W733" s="76"/>
      <c r="X733" s="76"/>
      <c r="Y733" s="76"/>
      <c r="Z733" s="76"/>
      <c r="AA733" s="76"/>
      <c r="AB733" s="53">
        <f>400</f>
        <v>400</v>
      </c>
      <c r="AC733" s="78" t="str">
        <f>IF(Tableau1[[#This Row],[Type de réponse]]='Paramètre (masquer)'!$A$10,Tableau1[[#This Row],[Période de début *]],"")</f>
        <v/>
      </c>
      <c r="AD733" s="78" t="str">
        <f>IF(Tableau1[[#This Row],[Type de réponse]]='Paramètre (masquer)'!$A$10,Tableau1[[#This Row],[Période de fin *]],"")</f>
        <v/>
      </c>
      <c r="AE733" s="78" t="str">
        <f>IF(Tableau1[[#This Row],[Type de réponse]]='Paramètre (masquer)'!$A$10,Tableau1[[#This Row],[Nuit
LU/MA]],"")</f>
        <v/>
      </c>
      <c r="AF733" s="78" t="str">
        <f>IF(Tableau1[[#This Row],[Type de réponse]]='Paramètre (masquer)'!$A$10,Tableau1[[#This Row],[Nuit
MA/ME]],"")</f>
        <v/>
      </c>
      <c r="AG733" s="78" t="str">
        <f>IF(Tableau1[[#This Row],[Type de réponse]]='Paramètre (masquer)'!$A$10,Tableau1[[#This Row],[Nuit
ME/JE]],"")</f>
        <v/>
      </c>
      <c r="AH733" s="78" t="str">
        <f>IF(Tableau1[[#This Row],[Type de réponse]]='Paramètre (masquer)'!$A$10,Tableau1[[#This Row],[Nuit JE/VE]],"")</f>
        <v/>
      </c>
      <c r="AI733" s="78" t="str">
        <f>IF(Tableau1[[#This Row],[Type de réponse]]='Paramètre (masquer)'!$A$10,Tableau1[[#This Row],[Nuit
VE/SA]],"")</f>
        <v/>
      </c>
      <c r="AJ733" s="78" t="str">
        <f>IF(Tableau1[[#This Row],[Type de réponse]]='Paramètre (masquer)'!$A$10,Tableau1[[#This Row],[Nuit
SA/DI]],"")</f>
        <v/>
      </c>
      <c r="AK733" s="78" t="str">
        <f>IF(Tableau1[[#This Row],[Type de réponse]]='Paramètre (masquer)'!$A$10,Tableau1[[#This Row],[Nuit
DI/LU]],"")</f>
        <v/>
      </c>
      <c r="AL733" s="76" t="str">
        <f>IF(Tableau1[[#This Row],[Nuit
LU /MA]]="Oui",0,IF(Tableau1[[#This Row],[Nuit
LU /MA]]="Non",1,""))</f>
        <v/>
      </c>
      <c r="AM733" s="76" t="str">
        <f>IF(Tableau1[[#This Row],[Nuit
MA/ ME]]="Oui",0,IF(Tableau1[[#This Row],[Nuit
MA/ ME]]="Non",1,""))</f>
        <v/>
      </c>
      <c r="AN733" s="76" t="str">
        <f>IF(Tableau1[[#This Row],[Nuit
ME/ JE]]="Oui",0,IF(Tableau1[[#This Row],[Nuit
ME/ JE]]="Non",1,""))</f>
        <v/>
      </c>
      <c r="AO733" s="76" t="str">
        <f>IF(Tableau1[[#This Row],[Nuit JE/ VE]]="Oui",0,IF(Tableau1[[#This Row],[Nuit JE/ VE]]="Non",1,""))</f>
        <v/>
      </c>
      <c r="AP733" s="76" t="str">
        <f>IF(Tableau1[[#This Row],[Nuit
VE/ SA]]="Oui",0,IF(Tableau1[[#This Row],[Nuit
VE/ SA]]="Non",1,""))</f>
        <v/>
      </c>
      <c r="AQ733" s="76" t="str">
        <f>IF(Tableau1[[#This Row],[Nuit
SA/ DI]]="Oui",0,IF(Tableau1[[#This Row],[Nuit
SA/ DI]]="Non",1,""))</f>
        <v/>
      </c>
      <c r="AR733" s="76" t="str">
        <f>IF(Tableau1[[#This Row],[Nuit
DI/ LU]]="Oui",0,IF(Tableau1[[#This Row],[Nuit
DI/ LU]]="Non",1,""))</f>
        <v/>
      </c>
      <c r="AS733" s="76" t="str">
        <f>IF(Tableau1[[#This Row],[Type de réponse]]='Paramètre (masquer)'!$A$10,Tableau1[[#This Row],[FE]],"")</f>
        <v/>
      </c>
      <c r="AT733" s="76" t="str">
        <f>_xlfn.CONCAT(Tableau1[[#This Row],[LUN]:[DIM]])</f>
        <v/>
      </c>
      <c r="AU733" s="79"/>
      <c r="AV7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3" s="76" t="e">
        <f>Tableau1[[#This Row],[Nbre de nuits sur la période]]*Tableau1[[#This Row],[Nombre de train accédant / nuit *]]</f>
        <v>#VALUE!</v>
      </c>
      <c r="AY733" s="76" t="e">
        <f>Tableau1[[#This Row],[Uo voies - nuit]]*((59*400/1000)+5)</f>
        <v>#VALUE!</v>
      </c>
    </row>
    <row r="734" spans="1:51" ht="15.75">
      <c r="A734" s="51">
        <f t="shared" si="35"/>
        <v>721</v>
      </c>
      <c r="B734" s="85"/>
      <c r="C734" s="52" t="str">
        <f>IFERROR(VLOOKUP(Tableau1[[#This Row],[Site *
Un fichier Excel par DT]],Tableau7[[#All],[Nom de la gare]:[EIC]],5,FALSE),"")</f>
        <v/>
      </c>
      <c r="D734" s="77"/>
      <c r="E734" s="74"/>
      <c r="F734" s="74"/>
      <c r="G734" s="76"/>
      <c r="H734" s="72" t="str">
        <f>IF(Tableau1[[#This Row],[Régime d''utilisation (Quotidien ? Oui ou Non)]]="Oui","Oui","Non")</f>
        <v>Non</v>
      </c>
      <c r="I734" s="72" t="str">
        <f>IF(Tableau1[[#This Row],[Régime d''utilisation (Quotidien ? Oui ou Non)]]="Oui","Oui","Non")</f>
        <v>Non</v>
      </c>
      <c r="J734" s="72" t="str">
        <f>IF(Tableau1[[#This Row],[Régime d''utilisation (Quotidien ? Oui ou Non)]]="Oui","Oui","Non")</f>
        <v>Non</v>
      </c>
      <c r="K734" s="72" t="str">
        <f>IF(Tableau1[[#This Row],[Régime d''utilisation (Quotidien ? Oui ou Non)]]="Oui","Oui","Non")</f>
        <v>Non</v>
      </c>
      <c r="L734" s="72" t="str">
        <f>IF(Tableau1[[#This Row],[Régime d''utilisation (Quotidien ? Oui ou Non)]]="Oui","Oui","Non")</f>
        <v>Non</v>
      </c>
      <c r="M734" s="72" t="str">
        <f>IF(Tableau1[[#This Row],[Régime d''utilisation (Quotidien ? Oui ou Non)]]="Oui","Oui","Non")</f>
        <v>Non</v>
      </c>
      <c r="N734" s="72" t="str">
        <f>IF(Tableau1[[#This Row],[Régime d''utilisation (Quotidien ? Oui ou Non)]]="Oui","Oui","Non")</f>
        <v>Non</v>
      </c>
      <c r="O734" s="72" t="str">
        <f>IF(Tableau1[[#This Row],[Régime d''utilisation (Quotidien ? Oui ou Non)]]="Oui","Oui","Non")</f>
        <v>Non</v>
      </c>
      <c r="P734" s="76"/>
      <c r="Q734" s="76"/>
      <c r="R734" s="76"/>
      <c r="S734" s="52" t="str">
        <f t="shared" si="33"/>
        <v>Compris entre 00h00 et 5h00</v>
      </c>
      <c r="T734" s="76"/>
      <c r="U734" s="53" t="str">
        <f t="shared" si="34"/>
        <v>Voyageur</v>
      </c>
      <c r="V734" s="76"/>
      <c r="W734" s="76"/>
      <c r="X734" s="76"/>
      <c r="Y734" s="76"/>
      <c r="Z734" s="76"/>
      <c r="AA734" s="76"/>
      <c r="AB734" s="53">
        <f>400</f>
        <v>400</v>
      </c>
      <c r="AC734" s="78" t="str">
        <f>IF(Tableau1[[#This Row],[Type de réponse]]='Paramètre (masquer)'!$A$10,Tableau1[[#This Row],[Période de début *]],"")</f>
        <v/>
      </c>
      <c r="AD734" s="78" t="str">
        <f>IF(Tableau1[[#This Row],[Type de réponse]]='Paramètre (masquer)'!$A$10,Tableau1[[#This Row],[Période de fin *]],"")</f>
        <v/>
      </c>
      <c r="AE734" s="78" t="str">
        <f>IF(Tableau1[[#This Row],[Type de réponse]]='Paramètre (masquer)'!$A$10,Tableau1[[#This Row],[Nuit
LU/MA]],"")</f>
        <v/>
      </c>
      <c r="AF734" s="78" t="str">
        <f>IF(Tableau1[[#This Row],[Type de réponse]]='Paramètre (masquer)'!$A$10,Tableau1[[#This Row],[Nuit
MA/ME]],"")</f>
        <v/>
      </c>
      <c r="AG734" s="78" t="str">
        <f>IF(Tableau1[[#This Row],[Type de réponse]]='Paramètre (masquer)'!$A$10,Tableau1[[#This Row],[Nuit
ME/JE]],"")</f>
        <v/>
      </c>
      <c r="AH734" s="78" t="str">
        <f>IF(Tableau1[[#This Row],[Type de réponse]]='Paramètre (masquer)'!$A$10,Tableau1[[#This Row],[Nuit JE/VE]],"")</f>
        <v/>
      </c>
      <c r="AI734" s="78" t="str">
        <f>IF(Tableau1[[#This Row],[Type de réponse]]='Paramètre (masquer)'!$A$10,Tableau1[[#This Row],[Nuit
VE/SA]],"")</f>
        <v/>
      </c>
      <c r="AJ734" s="78" t="str">
        <f>IF(Tableau1[[#This Row],[Type de réponse]]='Paramètre (masquer)'!$A$10,Tableau1[[#This Row],[Nuit
SA/DI]],"")</f>
        <v/>
      </c>
      <c r="AK734" s="78" t="str">
        <f>IF(Tableau1[[#This Row],[Type de réponse]]='Paramètre (masquer)'!$A$10,Tableau1[[#This Row],[Nuit
DI/LU]],"")</f>
        <v/>
      </c>
      <c r="AL734" s="76" t="str">
        <f>IF(Tableau1[[#This Row],[Nuit
LU /MA]]="Oui",0,IF(Tableau1[[#This Row],[Nuit
LU /MA]]="Non",1,""))</f>
        <v/>
      </c>
      <c r="AM734" s="76" t="str">
        <f>IF(Tableau1[[#This Row],[Nuit
MA/ ME]]="Oui",0,IF(Tableau1[[#This Row],[Nuit
MA/ ME]]="Non",1,""))</f>
        <v/>
      </c>
      <c r="AN734" s="76" t="str">
        <f>IF(Tableau1[[#This Row],[Nuit
ME/ JE]]="Oui",0,IF(Tableau1[[#This Row],[Nuit
ME/ JE]]="Non",1,""))</f>
        <v/>
      </c>
      <c r="AO734" s="76" t="str">
        <f>IF(Tableau1[[#This Row],[Nuit JE/ VE]]="Oui",0,IF(Tableau1[[#This Row],[Nuit JE/ VE]]="Non",1,""))</f>
        <v/>
      </c>
      <c r="AP734" s="76" t="str">
        <f>IF(Tableau1[[#This Row],[Nuit
VE/ SA]]="Oui",0,IF(Tableau1[[#This Row],[Nuit
VE/ SA]]="Non",1,""))</f>
        <v/>
      </c>
      <c r="AQ734" s="76" t="str">
        <f>IF(Tableau1[[#This Row],[Nuit
SA/ DI]]="Oui",0,IF(Tableau1[[#This Row],[Nuit
SA/ DI]]="Non",1,""))</f>
        <v/>
      </c>
      <c r="AR734" s="76" t="str">
        <f>IF(Tableau1[[#This Row],[Nuit
DI/ LU]]="Oui",0,IF(Tableau1[[#This Row],[Nuit
DI/ LU]]="Non",1,""))</f>
        <v/>
      </c>
      <c r="AS734" s="76" t="str">
        <f>IF(Tableau1[[#This Row],[Type de réponse]]='Paramètre (masquer)'!$A$10,Tableau1[[#This Row],[FE]],"")</f>
        <v/>
      </c>
      <c r="AT734" s="76" t="str">
        <f>_xlfn.CONCAT(Tableau1[[#This Row],[LUN]:[DIM]])</f>
        <v/>
      </c>
      <c r="AU734" s="79"/>
      <c r="AV7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4" s="76" t="e">
        <f>Tableau1[[#This Row],[Nbre de nuits sur la période]]*Tableau1[[#This Row],[Nombre de train accédant / nuit *]]</f>
        <v>#VALUE!</v>
      </c>
      <c r="AY734" s="76" t="e">
        <f>Tableau1[[#This Row],[Uo voies - nuit]]*((59*400/1000)+5)</f>
        <v>#VALUE!</v>
      </c>
    </row>
    <row r="735" spans="1:51" ht="15.75">
      <c r="A735" s="51">
        <f t="shared" si="35"/>
        <v>722</v>
      </c>
      <c r="B735" s="85"/>
      <c r="C735" s="52" t="str">
        <f>IFERROR(VLOOKUP(Tableau1[[#This Row],[Site *
Un fichier Excel par DT]],Tableau7[[#All],[Nom de la gare]:[EIC]],5,FALSE),"")</f>
        <v/>
      </c>
      <c r="D735" s="77"/>
      <c r="E735" s="74"/>
      <c r="F735" s="74"/>
      <c r="G735" s="76"/>
      <c r="H735" s="72" t="str">
        <f>IF(Tableau1[[#This Row],[Régime d''utilisation (Quotidien ? Oui ou Non)]]="Oui","Oui","Non")</f>
        <v>Non</v>
      </c>
      <c r="I735" s="72" t="str">
        <f>IF(Tableau1[[#This Row],[Régime d''utilisation (Quotidien ? Oui ou Non)]]="Oui","Oui","Non")</f>
        <v>Non</v>
      </c>
      <c r="J735" s="72" t="str">
        <f>IF(Tableau1[[#This Row],[Régime d''utilisation (Quotidien ? Oui ou Non)]]="Oui","Oui","Non")</f>
        <v>Non</v>
      </c>
      <c r="K735" s="72" t="str">
        <f>IF(Tableau1[[#This Row],[Régime d''utilisation (Quotidien ? Oui ou Non)]]="Oui","Oui","Non")</f>
        <v>Non</v>
      </c>
      <c r="L735" s="72" t="str">
        <f>IF(Tableau1[[#This Row],[Régime d''utilisation (Quotidien ? Oui ou Non)]]="Oui","Oui","Non")</f>
        <v>Non</v>
      </c>
      <c r="M735" s="72" t="str">
        <f>IF(Tableau1[[#This Row],[Régime d''utilisation (Quotidien ? Oui ou Non)]]="Oui","Oui","Non")</f>
        <v>Non</v>
      </c>
      <c r="N735" s="72" t="str">
        <f>IF(Tableau1[[#This Row],[Régime d''utilisation (Quotidien ? Oui ou Non)]]="Oui","Oui","Non")</f>
        <v>Non</v>
      </c>
      <c r="O735" s="72" t="str">
        <f>IF(Tableau1[[#This Row],[Régime d''utilisation (Quotidien ? Oui ou Non)]]="Oui","Oui","Non")</f>
        <v>Non</v>
      </c>
      <c r="P735" s="76"/>
      <c r="Q735" s="76"/>
      <c r="R735" s="76"/>
      <c r="S735" s="52" t="str">
        <f t="shared" si="33"/>
        <v>Compris entre 00h00 et 5h00</v>
      </c>
      <c r="T735" s="76"/>
      <c r="U735" s="53" t="str">
        <f t="shared" si="34"/>
        <v>Voyageur</v>
      </c>
      <c r="V735" s="76"/>
      <c r="W735" s="76"/>
      <c r="X735" s="76"/>
      <c r="Y735" s="76"/>
      <c r="Z735" s="76"/>
      <c r="AA735" s="76"/>
      <c r="AB735" s="53">
        <f>400</f>
        <v>400</v>
      </c>
      <c r="AC735" s="78" t="str">
        <f>IF(Tableau1[[#This Row],[Type de réponse]]='Paramètre (masquer)'!$A$10,Tableau1[[#This Row],[Période de début *]],"")</f>
        <v/>
      </c>
      <c r="AD735" s="78" t="str">
        <f>IF(Tableau1[[#This Row],[Type de réponse]]='Paramètre (masquer)'!$A$10,Tableau1[[#This Row],[Période de fin *]],"")</f>
        <v/>
      </c>
      <c r="AE735" s="78" t="str">
        <f>IF(Tableau1[[#This Row],[Type de réponse]]='Paramètre (masquer)'!$A$10,Tableau1[[#This Row],[Nuit
LU/MA]],"")</f>
        <v/>
      </c>
      <c r="AF735" s="78" t="str">
        <f>IF(Tableau1[[#This Row],[Type de réponse]]='Paramètre (masquer)'!$A$10,Tableau1[[#This Row],[Nuit
MA/ME]],"")</f>
        <v/>
      </c>
      <c r="AG735" s="78" t="str">
        <f>IF(Tableau1[[#This Row],[Type de réponse]]='Paramètre (masquer)'!$A$10,Tableau1[[#This Row],[Nuit
ME/JE]],"")</f>
        <v/>
      </c>
      <c r="AH735" s="78" t="str">
        <f>IF(Tableau1[[#This Row],[Type de réponse]]='Paramètre (masquer)'!$A$10,Tableau1[[#This Row],[Nuit JE/VE]],"")</f>
        <v/>
      </c>
      <c r="AI735" s="78" t="str">
        <f>IF(Tableau1[[#This Row],[Type de réponse]]='Paramètre (masquer)'!$A$10,Tableau1[[#This Row],[Nuit
VE/SA]],"")</f>
        <v/>
      </c>
      <c r="AJ735" s="78" t="str">
        <f>IF(Tableau1[[#This Row],[Type de réponse]]='Paramètre (masquer)'!$A$10,Tableau1[[#This Row],[Nuit
SA/DI]],"")</f>
        <v/>
      </c>
      <c r="AK735" s="78" t="str">
        <f>IF(Tableau1[[#This Row],[Type de réponse]]='Paramètre (masquer)'!$A$10,Tableau1[[#This Row],[Nuit
DI/LU]],"")</f>
        <v/>
      </c>
      <c r="AL735" s="76" t="str">
        <f>IF(Tableau1[[#This Row],[Nuit
LU /MA]]="Oui",0,IF(Tableau1[[#This Row],[Nuit
LU /MA]]="Non",1,""))</f>
        <v/>
      </c>
      <c r="AM735" s="76" t="str">
        <f>IF(Tableau1[[#This Row],[Nuit
MA/ ME]]="Oui",0,IF(Tableau1[[#This Row],[Nuit
MA/ ME]]="Non",1,""))</f>
        <v/>
      </c>
      <c r="AN735" s="76" t="str">
        <f>IF(Tableau1[[#This Row],[Nuit
ME/ JE]]="Oui",0,IF(Tableau1[[#This Row],[Nuit
ME/ JE]]="Non",1,""))</f>
        <v/>
      </c>
      <c r="AO735" s="76" t="str">
        <f>IF(Tableau1[[#This Row],[Nuit JE/ VE]]="Oui",0,IF(Tableau1[[#This Row],[Nuit JE/ VE]]="Non",1,""))</f>
        <v/>
      </c>
      <c r="AP735" s="76" t="str">
        <f>IF(Tableau1[[#This Row],[Nuit
VE/ SA]]="Oui",0,IF(Tableau1[[#This Row],[Nuit
VE/ SA]]="Non",1,""))</f>
        <v/>
      </c>
      <c r="AQ735" s="76" t="str">
        <f>IF(Tableau1[[#This Row],[Nuit
SA/ DI]]="Oui",0,IF(Tableau1[[#This Row],[Nuit
SA/ DI]]="Non",1,""))</f>
        <v/>
      </c>
      <c r="AR735" s="76" t="str">
        <f>IF(Tableau1[[#This Row],[Nuit
DI/ LU]]="Oui",0,IF(Tableau1[[#This Row],[Nuit
DI/ LU]]="Non",1,""))</f>
        <v/>
      </c>
      <c r="AS735" s="76" t="str">
        <f>IF(Tableau1[[#This Row],[Type de réponse]]='Paramètre (masquer)'!$A$10,Tableau1[[#This Row],[FE]],"")</f>
        <v/>
      </c>
      <c r="AT735" s="76" t="str">
        <f>_xlfn.CONCAT(Tableau1[[#This Row],[LUN]:[DIM]])</f>
        <v/>
      </c>
      <c r="AU735" s="79"/>
      <c r="AV7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5" s="76" t="e">
        <f>Tableau1[[#This Row],[Nbre de nuits sur la période]]*Tableau1[[#This Row],[Nombre de train accédant / nuit *]]</f>
        <v>#VALUE!</v>
      </c>
      <c r="AY735" s="76" t="e">
        <f>Tableau1[[#This Row],[Uo voies - nuit]]*((59*400/1000)+5)</f>
        <v>#VALUE!</v>
      </c>
    </row>
    <row r="736" spans="1:51" ht="15.75">
      <c r="A736" s="51">
        <f t="shared" si="35"/>
        <v>723</v>
      </c>
      <c r="B736" s="85"/>
      <c r="C736" s="52" t="str">
        <f>IFERROR(VLOOKUP(Tableau1[[#This Row],[Site *
Un fichier Excel par DT]],Tableau7[[#All],[Nom de la gare]:[EIC]],5,FALSE),"")</f>
        <v/>
      </c>
      <c r="D736" s="77"/>
      <c r="E736" s="74"/>
      <c r="F736" s="74"/>
      <c r="G736" s="76"/>
      <c r="H736" s="72" t="str">
        <f>IF(Tableau1[[#This Row],[Régime d''utilisation (Quotidien ? Oui ou Non)]]="Oui","Oui","Non")</f>
        <v>Non</v>
      </c>
      <c r="I736" s="72" t="str">
        <f>IF(Tableau1[[#This Row],[Régime d''utilisation (Quotidien ? Oui ou Non)]]="Oui","Oui","Non")</f>
        <v>Non</v>
      </c>
      <c r="J736" s="72" t="str">
        <f>IF(Tableau1[[#This Row],[Régime d''utilisation (Quotidien ? Oui ou Non)]]="Oui","Oui","Non")</f>
        <v>Non</v>
      </c>
      <c r="K736" s="72" t="str">
        <f>IF(Tableau1[[#This Row],[Régime d''utilisation (Quotidien ? Oui ou Non)]]="Oui","Oui","Non")</f>
        <v>Non</v>
      </c>
      <c r="L736" s="72" t="str">
        <f>IF(Tableau1[[#This Row],[Régime d''utilisation (Quotidien ? Oui ou Non)]]="Oui","Oui","Non")</f>
        <v>Non</v>
      </c>
      <c r="M736" s="72" t="str">
        <f>IF(Tableau1[[#This Row],[Régime d''utilisation (Quotidien ? Oui ou Non)]]="Oui","Oui","Non")</f>
        <v>Non</v>
      </c>
      <c r="N736" s="72" t="str">
        <f>IF(Tableau1[[#This Row],[Régime d''utilisation (Quotidien ? Oui ou Non)]]="Oui","Oui","Non")</f>
        <v>Non</v>
      </c>
      <c r="O736" s="72" t="str">
        <f>IF(Tableau1[[#This Row],[Régime d''utilisation (Quotidien ? Oui ou Non)]]="Oui","Oui","Non")</f>
        <v>Non</v>
      </c>
      <c r="P736" s="76"/>
      <c r="Q736" s="76"/>
      <c r="R736" s="76"/>
      <c r="S736" s="52" t="str">
        <f t="shared" si="33"/>
        <v>Compris entre 00h00 et 5h00</v>
      </c>
      <c r="T736" s="76"/>
      <c r="U736" s="53" t="str">
        <f t="shared" si="34"/>
        <v>Voyageur</v>
      </c>
      <c r="V736" s="76"/>
      <c r="W736" s="76"/>
      <c r="X736" s="76"/>
      <c r="Y736" s="76"/>
      <c r="Z736" s="76"/>
      <c r="AA736" s="76"/>
      <c r="AB736" s="53">
        <f>400</f>
        <v>400</v>
      </c>
      <c r="AC736" s="78" t="str">
        <f>IF(Tableau1[[#This Row],[Type de réponse]]='Paramètre (masquer)'!$A$10,Tableau1[[#This Row],[Période de début *]],"")</f>
        <v/>
      </c>
      <c r="AD736" s="78" t="str">
        <f>IF(Tableau1[[#This Row],[Type de réponse]]='Paramètre (masquer)'!$A$10,Tableau1[[#This Row],[Période de fin *]],"")</f>
        <v/>
      </c>
      <c r="AE736" s="78" t="str">
        <f>IF(Tableau1[[#This Row],[Type de réponse]]='Paramètre (masquer)'!$A$10,Tableau1[[#This Row],[Nuit
LU/MA]],"")</f>
        <v/>
      </c>
      <c r="AF736" s="78" t="str">
        <f>IF(Tableau1[[#This Row],[Type de réponse]]='Paramètre (masquer)'!$A$10,Tableau1[[#This Row],[Nuit
MA/ME]],"")</f>
        <v/>
      </c>
      <c r="AG736" s="78" t="str">
        <f>IF(Tableau1[[#This Row],[Type de réponse]]='Paramètre (masquer)'!$A$10,Tableau1[[#This Row],[Nuit
ME/JE]],"")</f>
        <v/>
      </c>
      <c r="AH736" s="78" t="str">
        <f>IF(Tableau1[[#This Row],[Type de réponse]]='Paramètre (masquer)'!$A$10,Tableau1[[#This Row],[Nuit JE/VE]],"")</f>
        <v/>
      </c>
      <c r="AI736" s="78" t="str">
        <f>IF(Tableau1[[#This Row],[Type de réponse]]='Paramètre (masquer)'!$A$10,Tableau1[[#This Row],[Nuit
VE/SA]],"")</f>
        <v/>
      </c>
      <c r="AJ736" s="78" t="str">
        <f>IF(Tableau1[[#This Row],[Type de réponse]]='Paramètre (masquer)'!$A$10,Tableau1[[#This Row],[Nuit
SA/DI]],"")</f>
        <v/>
      </c>
      <c r="AK736" s="78" t="str">
        <f>IF(Tableau1[[#This Row],[Type de réponse]]='Paramètre (masquer)'!$A$10,Tableau1[[#This Row],[Nuit
DI/LU]],"")</f>
        <v/>
      </c>
      <c r="AL736" s="76" t="str">
        <f>IF(Tableau1[[#This Row],[Nuit
LU /MA]]="Oui",0,IF(Tableau1[[#This Row],[Nuit
LU /MA]]="Non",1,""))</f>
        <v/>
      </c>
      <c r="AM736" s="76" t="str">
        <f>IF(Tableau1[[#This Row],[Nuit
MA/ ME]]="Oui",0,IF(Tableau1[[#This Row],[Nuit
MA/ ME]]="Non",1,""))</f>
        <v/>
      </c>
      <c r="AN736" s="76" t="str">
        <f>IF(Tableau1[[#This Row],[Nuit
ME/ JE]]="Oui",0,IF(Tableau1[[#This Row],[Nuit
ME/ JE]]="Non",1,""))</f>
        <v/>
      </c>
      <c r="AO736" s="76" t="str">
        <f>IF(Tableau1[[#This Row],[Nuit JE/ VE]]="Oui",0,IF(Tableau1[[#This Row],[Nuit JE/ VE]]="Non",1,""))</f>
        <v/>
      </c>
      <c r="AP736" s="76" t="str">
        <f>IF(Tableau1[[#This Row],[Nuit
VE/ SA]]="Oui",0,IF(Tableau1[[#This Row],[Nuit
VE/ SA]]="Non",1,""))</f>
        <v/>
      </c>
      <c r="AQ736" s="76" t="str">
        <f>IF(Tableau1[[#This Row],[Nuit
SA/ DI]]="Oui",0,IF(Tableau1[[#This Row],[Nuit
SA/ DI]]="Non",1,""))</f>
        <v/>
      </c>
      <c r="AR736" s="76" t="str">
        <f>IF(Tableau1[[#This Row],[Nuit
DI/ LU]]="Oui",0,IF(Tableau1[[#This Row],[Nuit
DI/ LU]]="Non",1,""))</f>
        <v/>
      </c>
      <c r="AS736" s="76" t="str">
        <f>IF(Tableau1[[#This Row],[Type de réponse]]='Paramètre (masquer)'!$A$10,Tableau1[[#This Row],[FE]],"")</f>
        <v/>
      </c>
      <c r="AT736" s="76" t="str">
        <f>_xlfn.CONCAT(Tableau1[[#This Row],[LUN]:[DIM]])</f>
        <v/>
      </c>
      <c r="AU736" s="79"/>
      <c r="AV7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6" s="76" t="e">
        <f>Tableau1[[#This Row],[Nbre de nuits sur la période]]*Tableau1[[#This Row],[Nombre de train accédant / nuit *]]</f>
        <v>#VALUE!</v>
      </c>
      <c r="AY736" s="76" t="e">
        <f>Tableau1[[#This Row],[Uo voies - nuit]]*((59*400/1000)+5)</f>
        <v>#VALUE!</v>
      </c>
    </row>
    <row r="737" spans="1:51" ht="15.75">
      <c r="A737" s="51">
        <f t="shared" si="35"/>
        <v>724</v>
      </c>
      <c r="B737" s="85"/>
      <c r="C737" s="52" t="str">
        <f>IFERROR(VLOOKUP(Tableau1[[#This Row],[Site *
Un fichier Excel par DT]],Tableau7[[#All],[Nom de la gare]:[EIC]],5,FALSE),"")</f>
        <v/>
      </c>
      <c r="D737" s="77"/>
      <c r="E737" s="74"/>
      <c r="F737" s="74"/>
      <c r="G737" s="76"/>
      <c r="H737" s="72" t="str">
        <f>IF(Tableau1[[#This Row],[Régime d''utilisation (Quotidien ? Oui ou Non)]]="Oui","Oui","Non")</f>
        <v>Non</v>
      </c>
      <c r="I737" s="72" t="str">
        <f>IF(Tableau1[[#This Row],[Régime d''utilisation (Quotidien ? Oui ou Non)]]="Oui","Oui","Non")</f>
        <v>Non</v>
      </c>
      <c r="J737" s="72" t="str">
        <f>IF(Tableau1[[#This Row],[Régime d''utilisation (Quotidien ? Oui ou Non)]]="Oui","Oui","Non")</f>
        <v>Non</v>
      </c>
      <c r="K737" s="72" t="str">
        <f>IF(Tableau1[[#This Row],[Régime d''utilisation (Quotidien ? Oui ou Non)]]="Oui","Oui","Non")</f>
        <v>Non</v>
      </c>
      <c r="L737" s="72" t="str">
        <f>IF(Tableau1[[#This Row],[Régime d''utilisation (Quotidien ? Oui ou Non)]]="Oui","Oui","Non")</f>
        <v>Non</v>
      </c>
      <c r="M737" s="72" t="str">
        <f>IF(Tableau1[[#This Row],[Régime d''utilisation (Quotidien ? Oui ou Non)]]="Oui","Oui","Non")</f>
        <v>Non</v>
      </c>
      <c r="N737" s="72" t="str">
        <f>IF(Tableau1[[#This Row],[Régime d''utilisation (Quotidien ? Oui ou Non)]]="Oui","Oui","Non")</f>
        <v>Non</v>
      </c>
      <c r="O737" s="72" t="str">
        <f>IF(Tableau1[[#This Row],[Régime d''utilisation (Quotidien ? Oui ou Non)]]="Oui","Oui","Non")</f>
        <v>Non</v>
      </c>
      <c r="P737" s="76"/>
      <c r="Q737" s="76"/>
      <c r="R737" s="76"/>
      <c r="S737" s="52" t="str">
        <f t="shared" si="33"/>
        <v>Compris entre 00h00 et 5h00</v>
      </c>
      <c r="T737" s="76"/>
      <c r="U737" s="53" t="str">
        <f t="shared" si="34"/>
        <v>Voyageur</v>
      </c>
      <c r="V737" s="76"/>
      <c r="W737" s="76"/>
      <c r="X737" s="76"/>
      <c r="Y737" s="76"/>
      <c r="Z737" s="76"/>
      <c r="AA737" s="76"/>
      <c r="AB737" s="53">
        <f>400</f>
        <v>400</v>
      </c>
      <c r="AC737" s="78" t="str">
        <f>IF(Tableau1[[#This Row],[Type de réponse]]='Paramètre (masquer)'!$A$10,Tableau1[[#This Row],[Période de début *]],"")</f>
        <v/>
      </c>
      <c r="AD737" s="78" t="str">
        <f>IF(Tableau1[[#This Row],[Type de réponse]]='Paramètre (masquer)'!$A$10,Tableau1[[#This Row],[Période de fin *]],"")</f>
        <v/>
      </c>
      <c r="AE737" s="78" t="str">
        <f>IF(Tableau1[[#This Row],[Type de réponse]]='Paramètre (masquer)'!$A$10,Tableau1[[#This Row],[Nuit
LU/MA]],"")</f>
        <v/>
      </c>
      <c r="AF737" s="78" t="str">
        <f>IF(Tableau1[[#This Row],[Type de réponse]]='Paramètre (masquer)'!$A$10,Tableau1[[#This Row],[Nuit
MA/ME]],"")</f>
        <v/>
      </c>
      <c r="AG737" s="78" t="str">
        <f>IF(Tableau1[[#This Row],[Type de réponse]]='Paramètre (masquer)'!$A$10,Tableau1[[#This Row],[Nuit
ME/JE]],"")</f>
        <v/>
      </c>
      <c r="AH737" s="78" t="str">
        <f>IF(Tableau1[[#This Row],[Type de réponse]]='Paramètre (masquer)'!$A$10,Tableau1[[#This Row],[Nuit JE/VE]],"")</f>
        <v/>
      </c>
      <c r="AI737" s="78" t="str">
        <f>IF(Tableau1[[#This Row],[Type de réponse]]='Paramètre (masquer)'!$A$10,Tableau1[[#This Row],[Nuit
VE/SA]],"")</f>
        <v/>
      </c>
      <c r="AJ737" s="78" t="str">
        <f>IF(Tableau1[[#This Row],[Type de réponse]]='Paramètre (masquer)'!$A$10,Tableau1[[#This Row],[Nuit
SA/DI]],"")</f>
        <v/>
      </c>
      <c r="AK737" s="78" t="str">
        <f>IF(Tableau1[[#This Row],[Type de réponse]]='Paramètre (masquer)'!$A$10,Tableau1[[#This Row],[Nuit
DI/LU]],"")</f>
        <v/>
      </c>
      <c r="AL737" s="76" t="str">
        <f>IF(Tableau1[[#This Row],[Nuit
LU /MA]]="Oui",0,IF(Tableau1[[#This Row],[Nuit
LU /MA]]="Non",1,""))</f>
        <v/>
      </c>
      <c r="AM737" s="76" t="str">
        <f>IF(Tableau1[[#This Row],[Nuit
MA/ ME]]="Oui",0,IF(Tableau1[[#This Row],[Nuit
MA/ ME]]="Non",1,""))</f>
        <v/>
      </c>
      <c r="AN737" s="76" t="str">
        <f>IF(Tableau1[[#This Row],[Nuit
ME/ JE]]="Oui",0,IF(Tableau1[[#This Row],[Nuit
ME/ JE]]="Non",1,""))</f>
        <v/>
      </c>
      <c r="AO737" s="76" t="str">
        <f>IF(Tableau1[[#This Row],[Nuit JE/ VE]]="Oui",0,IF(Tableau1[[#This Row],[Nuit JE/ VE]]="Non",1,""))</f>
        <v/>
      </c>
      <c r="AP737" s="76" t="str">
        <f>IF(Tableau1[[#This Row],[Nuit
VE/ SA]]="Oui",0,IF(Tableau1[[#This Row],[Nuit
VE/ SA]]="Non",1,""))</f>
        <v/>
      </c>
      <c r="AQ737" s="76" t="str">
        <f>IF(Tableau1[[#This Row],[Nuit
SA/ DI]]="Oui",0,IF(Tableau1[[#This Row],[Nuit
SA/ DI]]="Non",1,""))</f>
        <v/>
      </c>
      <c r="AR737" s="76" t="str">
        <f>IF(Tableau1[[#This Row],[Nuit
DI/ LU]]="Oui",0,IF(Tableau1[[#This Row],[Nuit
DI/ LU]]="Non",1,""))</f>
        <v/>
      </c>
      <c r="AS737" s="76" t="str">
        <f>IF(Tableau1[[#This Row],[Type de réponse]]='Paramètre (masquer)'!$A$10,Tableau1[[#This Row],[FE]],"")</f>
        <v/>
      </c>
      <c r="AT737" s="76" t="str">
        <f>_xlfn.CONCAT(Tableau1[[#This Row],[LUN]:[DIM]])</f>
        <v/>
      </c>
      <c r="AU737" s="79"/>
      <c r="AV7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7" s="76" t="e">
        <f>Tableau1[[#This Row],[Nbre de nuits sur la période]]*Tableau1[[#This Row],[Nombre de train accédant / nuit *]]</f>
        <v>#VALUE!</v>
      </c>
      <c r="AY737" s="76" t="e">
        <f>Tableau1[[#This Row],[Uo voies - nuit]]*((59*400/1000)+5)</f>
        <v>#VALUE!</v>
      </c>
    </row>
    <row r="738" spans="1:51" ht="15.75">
      <c r="A738" s="51">
        <f t="shared" si="35"/>
        <v>725</v>
      </c>
      <c r="B738" s="85"/>
      <c r="C738" s="52" t="str">
        <f>IFERROR(VLOOKUP(Tableau1[[#This Row],[Site *
Un fichier Excel par DT]],Tableau7[[#All],[Nom de la gare]:[EIC]],5,FALSE),"")</f>
        <v/>
      </c>
      <c r="D738" s="77"/>
      <c r="E738" s="74"/>
      <c r="F738" s="74"/>
      <c r="G738" s="76"/>
      <c r="H738" s="72" t="str">
        <f>IF(Tableau1[[#This Row],[Régime d''utilisation (Quotidien ? Oui ou Non)]]="Oui","Oui","Non")</f>
        <v>Non</v>
      </c>
      <c r="I738" s="72" t="str">
        <f>IF(Tableau1[[#This Row],[Régime d''utilisation (Quotidien ? Oui ou Non)]]="Oui","Oui","Non")</f>
        <v>Non</v>
      </c>
      <c r="J738" s="72" t="str">
        <f>IF(Tableau1[[#This Row],[Régime d''utilisation (Quotidien ? Oui ou Non)]]="Oui","Oui","Non")</f>
        <v>Non</v>
      </c>
      <c r="K738" s="72" t="str">
        <f>IF(Tableau1[[#This Row],[Régime d''utilisation (Quotidien ? Oui ou Non)]]="Oui","Oui","Non")</f>
        <v>Non</v>
      </c>
      <c r="L738" s="72" t="str">
        <f>IF(Tableau1[[#This Row],[Régime d''utilisation (Quotidien ? Oui ou Non)]]="Oui","Oui","Non")</f>
        <v>Non</v>
      </c>
      <c r="M738" s="72" t="str">
        <f>IF(Tableau1[[#This Row],[Régime d''utilisation (Quotidien ? Oui ou Non)]]="Oui","Oui","Non")</f>
        <v>Non</v>
      </c>
      <c r="N738" s="72" t="str">
        <f>IF(Tableau1[[#This Row],[Régime d''utilisation (Quotidien ? Oui ou Non)]]="Oui","Oui","Non")</f>
        <v>Non</v>
      </c>
      <c r="O738" s="72" t="str">
        <f>IF(Tableau1[[#This Row],[Régime d''utilisation (Quotidien ? Oui ou Non)]]="Oui","Oui","Non")</f>
        <v>Non</v>
      </c>
      <c r="P738" s="76"/>
      <c r="Q738" s="76"/>
      <c r="R738" s="76"/>
      <c r="S738" s="52" t="str">
        <f t="shared" si="33"/>
        <v>Compris entre 00h00 et 5h00</v>
      </c>
      <c r="T738" s="76"/>
      <c r="U738" s="53" t="str">
        <f t="shared" si="34"/>
        <v>Voyageur</v>
      </c>
      <c r="V738" s="76"/>
      <c r="W738" s="76"/>
      <c r="X738" s="76"/>
      <c r="Y738" s="76"/>
      <c r="Z738" s="76"/>
      <c r="AA738" s="76"/>
      <c r="AB738" s="53">
        <f>400</f>
        <v>400</v>
      </c>
      <c r="AC738" s="78" t="str">
        <f>IF(Tableau1[[#This Row],[Type de réponse]]='Paramètre (masquer)'!$A$10,Tableau1[[#This Row],[Période de début *]],"")</f>
        <v/>
      </c>
      <c r="AD738" s="78" t="str">
        <f>IF(Tableau1[[#This Row],[Type de réponse]]='Paramètre (masquer)'!$A$10,Tableau1[[#This Row],[Période de fin *]],"")</f>
        <v/>
      </c>
      <c r="AE738" s="78" t="str">
        <f>IF(Tableau1[[#This Row],[Type de réponse]]='Paramètre (masquer)'!$A$10,Tableau1[[#This Row],[Nuit
LU/MA]],"")</f>
        <v/>
      </c>
      <c r="AF738" s="78" t="str">
        <f>IF(Tableau1[[#This Row],[Type de réponse]]='Paramètre (masquer)'!$A$10,Tableau1[[#This Row],[Nuit
MA/ME]],"")</f>
        <v/>
      </c>
      <c r="AG738" s="78" t="str">
        <f>IF(Tableau1[[#This Row],[Type de réponse]]='Paramètre (masquer)'!$A$10,Tableau1[[#This Row],[Nuit
ME/JE]],"")</f>
        <v/>
      </c>
      <c r="AH738" s="78" t="str">
        <f>IF(Tableau1[[#This Row],[Type de réponse]]='Paramètre (masquer)'!$A$10,Tableau1[[#This Row],[Nuit JE/VE]],"")</f>
        <v/>
      </c>
      <c r="AI738" s="78" t="str">
        <f>IF(Tableau1[[#This Row],[Type de réponse]]='Paramètre (masquer)'!$A$10,Tableau1[[#This Row],[Nuit
VE/SA]],"")</f>
        <v/>
      </c>
      <c r="AJ738" s="78" t="str">
        <f>IF(Tableau1[[#This Row],[Type de réponse]]='Paramètre (masquer)'!$A$10,Tableau1[[#This Row],[Nuit
SA/DI]],"")</f>
        <v/>
      </c>
      <c r="AK738" s="78" t="str">
        <f>IF(Tableau1[[#This Row],[Type de réponse]]='Paramètre (masquer)'!$A$10,Tableau1[[#This Row],[Nuit
DI/LU]],"")</f>
        <v/>
      </c>
      <c r="AL738" s="76" t="str">
        <f>IF(Tableau1[[#This Row],[Nuit
LU /MA]]="Oui",0,IF(Tableau1[[#This Row],[Nuit
LU /MA]]="Non",1,""))</f>
        <v/>
      </c>
      <c r="AM738" s="76" t="str">
        <f>IF(Tableau1[[#This Row],[Nuit
MA/ ME]]="Oui",0,IF(Tableau1[[#This Row],[Nuit
MA/ ME]]="Non",1,""))</f>
        <v/>
      </c>
      <c r="AN738" s="76" t="str">
        <f>IF(Tableau1[[#This Row],[Nuit
ME/ JE]]="Oui",0,IF(Tableau1[[#This Row],[Nuit
ME/ JE]]="Non",1,""))</f>
        <v/>
      </c>
      <c r="AO738" s="76" t="str">
        <f>IF(Tableau1[[#This Row],[Nuit JE/ VE]]="Oui",0,IF(Tableau1[[#This Row],[Nuit JE/ VE]]="Non",1,""))</f>
        <v/>
      </c>
      <c r="AP738" s="76" t="str">
        <f>IF(Tableau1[[#This Row],[Nuit
VE/ SA]]="Oui",0,IF(Tableau1[[#This Row],[Nuit
VE/ SA]]="Non",1,""))</f>
        <v/>
      </c>
      <c r="AQ738" s="76" t="str">
        <f>IF(Tableau1[[#This Row],[Nuit
SA/ DI]]="Oui",0,IF(Tableau1[[#This Row],[Nuit
SA/ DI]]="Non",1,""))</f>
        <v/>
      </c>
      <c r="AR738" s="76" t="str">
        <f>IF(Tableau1[[#This Row],[Nuit
DI/ LU]]="Oui",0,IF(Tableau1[[#This Row],[Nuit
DI/ LU]]="Non",1,""))</f>
        <v/>
      </c>
      <c r="AS738" s="76" t="str">
        <f>IF(Tableau1[[#This Row],[Type de réponse]]='Paramètre (masquer)'!$A$10,Tableau1[[#This Row],[FE]],"")</f>
        <v/>
      </c>
      <c r="AT738" s="76" t="str">
        <f>_xlfn.CONCAT(Tableau1[[#This Row],[LUN]:[DIM]])</f>
        <v/>
      </c>
      <c r="AU738" s="79"/>
      <c r="AV7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8" s="76" t="e">
        <f>Tableau1[[#This Row],[Nbre de nuits sur la période]]*Tableau1[[#This Row],[Nombre de train accédant / nuit *]]</f>
        <v>#VALUE!</v>
      </c>
      <c r="AY738" s="76" t="e">
        <f>Tableau1[[#This Row],[Uo voies - nuit]]*((59*400/1000)+5)</f>
        <v>#VALUE!</v>
      </c>
    </row>
    <row r="739" spans="1:51" ht="15.75">
      <c r="A739" s="51">
        <f t="shared" si="35"/>
        <v>726</v>
      </c>
      <c r="B739" s="85"/>
      <c r="C739" s="52" t="str">
        <f>IFERROR(VLOOKUP(Tableau1[[#This Row],[Site *
Un fichier Excel par DT]],Tableau7[[#All],[Nom de la gare]:[EIC]],5,FALSE),"")</f>
        <v/>
      </c>
      <c r="D739" s="77"/>
      <c r="E739" s="74"/>
      <c r="F739" s="74"/>
      <c r="G739" s="76"/>
      <c r="H739" s="72" t="str">
        <f>IF(Tableau1[[#This Row],[Régime d''utilisation (Quotidien ? Oui ou Non)]]="Oui","Oui","Non")</f>
        <v>Non</v>
      </c>
      <c r="I739" s="72" t="str">
        <f>IF(Tableau1[[#This Row],[Régime d''utilisation (Quotidien ? Oui ou Non)]]="Oui","Oui","Non")</f>
        <v>Non</v>
      </c>
      <c r="J739" s="72" t="str">
        <f>IF(Tableau1[[#This Row],[Régime d''utilisation (Quotidien ? Oui ou Non)]]="Oui","Oui","Non")</f>
        <v>Non</v>
      </c>
      <c r="K739" s="72" t="str">
        <f>IF(Tableau1[[#This Row],[Régime d''utilisation (Quotidien ? Oui ou Non)]]="Oui","Oui","Non")</f>
        <v>Non</v>
      </c>
      <c r="L739" s="72" t="str">
        <f>IF(Tableau1[[#This Row],[Régime d''utilisation (Quotidien ? Oui ou Non)]]="Oui","Oui","Non")</f>
        <v>Non</v>
      </c>
      <c r="M739" s="72" t="str">
        <f>IF(Tableau1[[#This Row],[Régime d''utilisation (Quotidien ? Oui ou Non)]]="Oui","Oui","Non")</f>
        <v>Non</v>
      </c>
      <c r="N739" s="72" t="str">
        <f>IF(Tableau1[[#This Row],[Régime d''utilisation (Quotidien ? Oui ou Non)]]="Oui","Oui","Non")</f>
        <v>Non</v>
      </c>
      <c r="O739" s="72" t="str">
        <f>IF(Tableau1[[#This Row],[Régime d''utilisation (Quotidien ? Oui ou Non)]]="Oui","Oui","Non")</f>
        <v>Non</v>
      </c>
      <c r="P739" s="76"/>
      <c r="Q739" s="76"/>
      <c r="R739" s="76"/>
      <c r="S739" s="52" t="str">
        <f t="shared" si="33"/>
        <v>Compris entre 00h00 et 5h00</v>
      </c>
      <c r="T739" s="76"/>
      <c r="U739" s="53" t="str">
        <f t="shared" si="34"/>
        <v>Voyageur</v>
      </c>
      <c r="V739" s="76"/>
      <c r="W739" s="76"/>
      <c r="X739" s="76"/>
      <c r="Y739" s="76"/>
      <c r="Z739" s="76"/>
      <c r="AA739" s="76"/>
      <c r="AB739" s="53">
        <f>400</f>
        <v>400</v>
      </c>
      <c r="AC739" s="78" t="str">
        <f>IF(Tableau1[[#This Row],[Type de réponse]]='Paramètre (masquer)'!$A$10,Tableau1[[#This Row],[Période de début *]],"")</f>
        <v/>
      </c>
      <c r="AD739" s="78" t="str">
        <f>IF(Tableau1[[#This Row],[Type de réponse]]='Paramètre (masquer)'!$A$10,Tableau1[[#This Row],[Période de fin *]],"")</f>
        <v/>
      </c>
      <c r="AE739" s="78" t="str">
        <f>IF(Tableau1[[#This Row],[Type de réponse]]='Paramètre (masquer)'!$A$10,Tableau1[[#This Row],[Nuit
LU/MA]],"")</f>
        <v/>
      </c>
      <c r="AF739" s="78" t="str">
        <f>IF(Tableau1[[#This Row],[Type de réponse]]='Paramètre (masquer)'!$A$10,Tableau1[[#This Row],[Nuit
MA/ME]],"")</f>
        <v/>
      </c>
      <c r="AG739" s="78" t="str">
        <f>IF(Tableau1[[#This Row],[Type de réponse]]='Paramètre (masquer)'!$A$10,Tableau1[[#This Row],[Nuit
ME/JE]],"")</f>
        <v/>
      </c>
      <c r="AH739" s="78" t="str">
        <f>IF(Tableau1[[#This Row],[Type de réponse]]='Paramètre (masquer)'!$A$10,Tableau1[[#This Row],[Nuit JE/VE]],"")</f>
        <v/>
      </c>
      <c r="AI739" s="78" t="str">
        <f>IF(Tableau1[[#This Row],[Type de réponse]]='Paramètre (masquer)'!$A$10,Tableau1[[#This Row],[Nuit
VE/SA]],"")</f>
        <v/>
      </c>
      <c r="AJ739" s="78" t="str">
        <f>IF(Tableau1[[#This Row],[Type de réponse]]='Paramètre (masquer)'!$A$10,Tableau1[[#This Row],[Nuit
SA/DI]],"")</f>
        <v/>
      </c>
      <c r="AK739" s="78" t="str">
        <f>IF(Tableau1[[#This Row],[Type de réponse]]='Paramètre (masquer)'!$A$10,Tableau1[[#This Row],[Nuit
DI/LU]],"")</f>
        <v/>
      </c>
      <c r="AL739" s="76" t="str">
        <f>IF(Tableau1[[#This Row],[Nuit
LU /MA]]="Oui",0,IF(Tableau1[[#This Row],[Nuit
LU /MA]]="Non",1,""))</f>
        <v/>
      </c>
      <c r="AM739" s="76" t="str">
        <f>IF(Tableau1[[#This Row],[Nuit
MA/ ME]]="Oui",0,IF(Tableau1[[#This Row],[Nuit
MA/ ME]]="Non",1,""))</f>
        <v/>
      </c>
      <c r="AN739" s="76" t="str">
        <f>IF(Tableau1[[#This Row],[Nuit
ME/ JE]]="Oui",0,IF(Tableau1[[#This Row],[Nuit
ME/ JE]]="Non",1,""))</f>
        <v/>
      </c>
      <c r="AO739" s="76" t="str">
        <f>IF(Tableau1[[#This Row],[Nuit JE/ VE]]="Oui",0,IF(Tableau1[[#This Row],[Nuit JE/ VE]]="Non",1,""))</f>
        <v/>
      </c>
      <c r="AP739" s="76" t="str">
        <f>IF(Tableau1[[#This Row],[Nuit
VE/ SA]]="Oui",0,IF(Tableau1[[#This Row],[Nuit
VE/ SA]]="Non",1,""))</f>
        <v/>
      </c>
      <c r="AQ739" s="76" t="str">
        <f>IF(Tableau1[[#This Row],[Nuit
SA/ DI]]="Oui",0,IF(Tableau1[[#This Row],[Nuit
SA/ DI]]="Non",1,""))</f>
        <v/>
      </c>
      <c r="AR739" s="76" t="str">
        <f>IF(Tableau1[[#This Row],[Nuit
DI/ LU]]="Oui",0,IF(Tableau1[[#This Row],[Nuit
DI/ LU]]="Non",1,""))</f>
        <v/>
      </c>
      <c r="AS739" s="76" t="str">
        <f>IF(Tableau1[[#This Row],[Type de réponse]]='Paramètre (masquer)'!$A$10,Tableau1[[#This Row],[FE]],"")</f>
        <v/>
      </c>
      <c r="AT739" s="76" t="str">
        <f>_xlfn.CONCAT(Tableau1[[#This Row],[LUN]:[DIM]])</f>
        <v/>
      </c>
      <c r="AU739" s="79"/>
      <c r="AV7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9" s="76" t="e">
        <f>Tableau1[[#This Row],[Nbre de nuits sur la période]]*Tableau1[[#This Row],[Nombre de train accédant / nuit *]]</f>
        <v>#VALUE!</v>
      </c>
      <c r="AY739" s="76" t="e">
        <f>Tableau1[[#This Row],[Uo voies - nuit]]*((59*400/1000)+5)</f>
        <v>#VALUE!</v>
      </c>
    </row>
    <row r="740" spans="1:51" ht="15.75">
      <c r="A740" s="51">
        <f t="shared" si="35"/>
        <v>727</v>
      </c>
      <c r="B740" s="85"/>
      <c r="C740" s="52" t="str">
        <f>IFERROR(VLOOKUP(Tableau1[[#This Row],[Site *
Un fichier Excel par DT]],Tableau7[[#All],[Nom de la gare]:[EIC]],5,FALSE),"")</f>
        <v/>
      </c>
      <c r="D740" s="77"/>
      <c r="E740" s="74"/>
      <c r="F740" s="74"/>
      <c r="G740" s="76"/>
      <c r="H740" s="72" t="str">
        <f>IF(Tableau1[[#This Row],[Régime d''utilisation (Quotidien ? Oui ou Non)]]="Oui","Oui","Non")</f>
        <v>Non</v>
      </c>
      <c r="I740" s="72" t="str">
        <f>IF(Tableau1[[#This Row],[Régime d''utilisation (Quotidien ? Oui ou Non)]]="Oui","Oui","Non")</f>
        <v>Non</v>
      </c>
      <c r="J740" s="72" t="str">
        <f>IF(Tableau1[[#This Row],[Régime d''utilisation (Quotidien ? Oui ou Non)]]="Oui","Oui","Non")</f>
        <v>Non</v>
      </c>
      <c r="K740" s="72" t="str">
        <f>IF(Tableau1[[#This Row],[Régime d''utilisation (Quotidien ? Oui ou Non)]]="Oui","Oui","Non")</f>
        <v>Non</v>
      </c>
      <c r="L740" s="72" t="str">
        <f>IF(Tableau1[[#This Row],[Régime d''utilisation (Quotidien ? Oui ou Non)]]="Oui","Oui","Non")</f>
        <v>Non</v>
      </c>
      <c r="M740" s="72" t="str">
        <f>IF(Tableau1[[#This Row],[Régime d''utilisation (Quotidien ? Oui ou Non)]]="Oui","Oui","Non")</f>
        <v>Non</v>
      </c>
      <c r="N740" s="72" t="str">
        <f>IF(Tableau1[[#This Row],[Régime d''utilisation (Quotidien ? Oui ou Non)]]="Oui","Oui","Non")</f>
        <v>Non</v>
      </c>
      <c r="O740" s="72" t="str">
        <f>IF(Tableau1[[#This Row],[Régime d''utilisation (Quotidien ? Oui ou Non)]]="Oui","Oui","Non")</f>
        <v>Non</v>
      </c>
      <c r="P740" s="76"/>
      <c r="Q740" s="76"/>
      <c r="R740" s="76"/>
      <c r="S740" s="52" t="str">
        <f t="shared" si="33"/>
        <v>Compris entre 00h00 et 5h00</v>
      </c>
      <c r="T740" s="76"/>
      <c r="U740" s="53" t="str">
        <f t="shared" si="34"/>
        <v>Voyageur</v>
      </c>
      <c r="V740" s="76"/>
      <c r="W740" s="76"/>
      <c r="X740" s="76"/>
      <c r="Y740" s="76"/>
      <c r="Z740" s="76"/>
      <c r="AA740" s="76"/>
      <c r="AB740" s="53">
        <f>400</f>
        <v>400</v>
      </c>
      <c r="AC740" s="78" t="str">
        <f>IF(Tableau1[[#This Row],[Type de réponse]]='Paramètre (masquer)'!$A$10,Tableau1[[#This Row],[Période de début *]],"")</f>
        <v/>
      </c>
      <c r="AD740" s="78" t="str">
        <f>IF(Tableau1[[#This Row],[Type de réponse]]='Paramètre (masquer)'!$A$10,Tableau1[[#This Row],[Période de fin *]],"")</f>
        <v/>
      </c>
      <c r="AE740" s="78" t="str">
        <f>IF(Tableau1[[#This Row],[Type de réponse]]='Paramètre (masquer)'!$A$10,Tableau1[[#This Row],[Nuit
LU/MA]],"")</f>
        <v/>
      </c>
      <c r="AF740" s="78" t="str">
        <f>IF(Tableau1[[#This Row],[Type de réponse]]='Paramètre (masquer)'!$A$10,Tableau1[[#This Row],[Nuit
MA/ME]],"")</f>
        <v/>
      </c>
      <c r="AG740" s="78" t="str">
        <f>IF(Tableau1[[#This Row],[Type de réponse]]='Paramètre (masquer)'!$A$10,Tableau1[[#This Row],[Nuit
ME/JE]],"")</f>
        <v/>
      </c>
      <c r="AH740" s="78" t="str">
        <f>IF(Tableau1[[#This Row],[Type de réponse]]='Paramètre (masquer)'!$A$10,Tableau1[[#This Row],[Nuit JE/VE]],"")</f>
        <v/>
      </c>
      <c r="AI740" s="78" t="str">
        <f>IF(Tableau1[[#This Row],[Type de réponse]]='Paramètre (masquer)'!$A$10,Tableau1[[#This Row],[Nuit
VE/SA]],"")</f>
        <v/>
      </c>
      <c r="AJ740" s="78" t="str">
        <f>IF(Tableau1[[#This Row],[Type de réponse]]='Paramètre (masquer)'!$A$10,Tableau1[[#This Row],[Nuit
SA/DI]],"")</f>
        <v/>
      </c>
      <c r="AK740" s="78" t="str">
        <f>IF(Tableau1[[#This Row],[Type de réponse]]='Paramètre (masquer)'!$A$10,Tableau1[[#This Row],[Nuit
DI/LU]],"")</f>
        <v/>
      </c>
      <c r="AL740" s="76" t="str">
        <f>IF(Tableau1[[#This Row],[Nuit
LU /MA]]="Oui",0,IF(Tableau1[[#This Row],[Nuit
LU /MA]]="Non",1,""))</f>
        <v/>
      </c>
      <c r="AM740" s="76" t="str">
        <f>IF(Tableau1[[#This Row],[Nuit
MA/ ME]]="Oui",0,IF(Tableau1[[#This Row],[Nuit
MA/ ME]]="Non",1,""))</f>
        <v/>
      </c>
      <c r="AN740" s="76" t="str">
        <f>IF(Tableau1[[#This Row],[Nuit
ME/ JE]]="Oui",0,IF(Tableau1[[#This Row],[Nuit
ME/ JE]]="Non",1,""))</f>
        <v/>
      </c>
      <c r="AO740" s="76" t="str">
        <f>IF(Tableau1[[#This Row],[Nuit JE/ VE]]="Oui",0,IF(Tableau1[[#This Row],[Nuit JE/ VE]]="Non",1,""))</f>
        <v/>
      </c>
      <c r="AP740" s="76" t="str">
        <f>IF(Tableau1[[#This Row],[Nuit
VE/ SA]]="Oui",0,IF(Tableau1[[#This Row],[Nuit
VE/ SA]]="Non",1,""))</f>
        <v/>
      </c>
      <c r="AQ740" s="76" t="str">
        <f>IF(Tableau1[[#This Row],[Nuit
SA/ DI]]="Oui",0,IF(Tableau1[[#This Row],[Nuit
SA/ DI]]="Non",1,""))</f>
        <v/>
      </c>
      <c r="AR740" s="76" t="str">
        <f>IF(Tableau1[[#This Row],[Nuit
DI/ LU]]="Oui",0,IF(Tableau1[[#This Row],[Nuit
DI/ LU]]="Non",1,""))</f>
        <v/>
      </c>
      <c r="AS740" s="76" t="str">
        <f>IF(Tableau1[[#This Row],[Type de réponse]]='Paramètre (masquer)'!$A$10,Tableau1[[#This Row],[FE]],"")</f>
        <v/>
      </c>
      <c r="AT740" s="76" t="str">
        <f>_xlfn.CONCAT(Tableau1[[#This Row],[LUN]:[DIM]])</f>
        <v/>
      </c>
      <c r="AU740" s="79"/>
      <c r="AV7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0" s="76" t="e">
        <f>Tableau1[[#This Row],[Nbre de nuits sur la période]]*Tableau1[[#This Row],[Nombre de train accédant / nuit *]]</f>
        <v>#VALUE!</v>
      </c>
      <c r="AY740" s="76" t="e">
        <f>Tableau1[[#This Row],[Uo voies - nuit]]*((59*400/1000)+5)</f>
        <v>#VALUE!</v>
      </c>
    </row>
    <row r="741" spans="1:51" ht="15.75">
      <c r="A741" s="51">
        <f t="shared" si="35"/>
        <v>728</v>
      </c>
      <c r="B741" s="85"/>
      <c r="C741" s="52" t="str">
        <f>IFERROR(VLOOKUP(Tableau1[[#This Row],[Site *
Un fichier Excel par DT]],Tableau7[[#All],[Nom de la gare]:[EIC]],5,FALSE),"")</f>
        <v/>
      </c>
      <c r="D741" s="77"/>
      <c r="E741" s="74"/>
      <c r="F741" s="74"/>
      <c r="G741" s="76"/>
      <c r="H741" s="72" t="str">
        <f>IF(Tableau1[[#This Row],[Régime d''utilisation (Quotidien ? Oui ou Non)]]="Oui","Oui","Non")</f>
        <v>Non</v>
      </c>
      <c r="I741" s="72" t="str">
        <f>IF(Tableau1[[#This Row],[Régime d''utilisation (Quotidien ? Oui ou Non)]]="Oui","Oui","Non")</f>
        <v>Non</v>
      </c>
      <c r="J741" s="72" t="str">
        <f>IF(Tableau1[[#This Row],[Régime d''utilisation (Quotidien ? Oui ou Non)]]="Oui","Oui","Non")</f>
        <v>Non</v>
      </c>
      <c r="K741" s="72" t="str">
        <f>IF(Tableau1[[#This Row],[Régime d''utilisation (Quotidien ? Oui ou Non)]]="Oui","Oui","Non")</f>
        <v>Non</v>
      </c>
      <c r="L741" s="72" t="str">
        <f>IF(Tableau1[[#This Row],[Régime d''utilisation (Quotidien ? Oui ou Non)]]="Oui","Oui","Non")</f>
        <v>Non</v>
      </c>
      <c r="M741" s="72" t="str">
        <f>IF(Tableau1[[#This Row],[Régime d''utilisation (Quotidien ? Oui ou Non)]]="Oui","Oui","Non")</f>
        <v>Non</v>
      </c>
      <c r="N741" s="72" t="str">
        <f>IF(Tableau1[[#This Row],[Régime d''utilisation (Quotidien ? Oui ou Non)]]="Oui","Oui","Non")</f>
        <v>Non</v>
      </c>
      <c r="O741" s="72" t="str">
        <f>IF(Tableau1[[#This Row],[Régime d''utilisation (Quotidien ? Oui ou Non)]]="Oui","Oui","Non")</f>
        <v>Non</v>
      </c>
      <c r="P741" s="76"/>
      <c r="Q741" s="76"/>
      <c r="R741" s="76"/>
      <c r="S741" s="52" t="str">
        <f t="shared" si="33"/>
        <v>Compris entre 00h00 et 5h00</v>
      </c>
      <c r="T741" s="76"/>
      <c r="U741" s="53" t="str">
        <f t="shared" si="34"/>
        <v>Voyageur</v>
      </c>
      <c r="V741" s="76"/>
      <c r="W741" s="76"/>
      <c r="X741" s="76"/>
      <c r="Y741" s="76"/>
      <c r="Z741" s="76"/>
      <c r="AA741" s="76"/>
      <c r="AB741" s="53">
        <f>400</f>
        <v>400</v>
      </c>
      <c r="AC741" s="78" t="str">
        <f>IF(Tableau1[[#This Row],[Type de réponse]]='Paramètre (masquer)'!$A$10,Tableau1[[#This Row],[Période de début *]],"")</f>
        <v/>
      </c>
      <c r="AD741" s="78" t="str">
        <f>IF(Tableau1[[#This Row],[Type de réponse]]='Paramètre (masquer)'!$A$10,Tableau1[[#This Row],[Période de fin *]],"")</f>
        <v/>
      </c>
      <c r="AE741" s="78" t="str">
        <f>IF(Tableau1[[#This Row],[Type de réponse]]='Paramètre (masquer)'!$A$10,Tableau1[[#This Row],[Nuit
LU/MA]],"")</f>
        <v/>
      </c>
      <c r="AF741" s="78" t="str">
        <f>IF(Tableau1[[#This Row],[Type de réponse]]='Paramètre (masquer)'!$A$10,Tableau1[[#This Row],[Nuit
MA/ME]],"")</f>
        <v/>
      </c>
      <c r="AG741" s="78" t="str">
        <f>IF(Tableau1[[#This Row],[Type de réponse]]='Paramètre (masquer)'!$A$10,Tableau1[[#This Row],[Nuit
ME/JE]],"")</f>
        <v/>
      </c>
      <c r="AH741" s="78" t="str">
        <f>IF(Tableau1[[#This Row],[Type de réponse]]='Paramètre (masquer)'!$A$10,Tableau1[[#This Row],[Nuit JE/VE]],"")</f>
        <v/>
      </c>
      <c r="AI741" s="78" t="str">
        <f>IF(Tableau1[[#This Row],[Type de réponse]]='Paramètre (masquer)'!$A$10,Tableau1[[#This Row],[Nuit
VE/SA]],"")</f>
        <v/>
      </c>
      <c r="AJ741" s="78" t="str">
        <f>IF(Tableau1[[#This Row],[Type de réponse]]='Paramètre (masquer)'!$A$10,Tableau1[[#This Row],[Nuit
SA/DI]],"")</f>
        <v/>
      </c>
      <c r="AK741" s="78" t="str">
        <f>IF(Tableau1[[#This Row],[Type de réponse]]='Paramètre (masquer)'!$A$10,Tableau1[[#This Row],[Nuit
DI/LU]],"")</f>
        <v/>
      </c>
      <c r="AL741" s="76" t="str">
        <f>IF(Tableau1[[#This Row],[Nuit
LU /MA]]="Oui",0,IF(Tableau1[[#This Row],[Nuit
LU /MA]]="Non",1,""))</f>
        <v/>
      </c>
      <c r="AM741" s="76" t="str">
        <f>IF(Tableau1[[#This Row],[Nuit
MA/ ME]]="Oui",0,IF(Tableau1[[#This Row],[Nuit
MA/ ME]]="Non",1,""))</f>
        <v/>
      </c>
      <c r="AN741" s="76" t="str">
        <f>IF(Tableau1[[#This Row],[Nuit
ME/ JE]]="Oui",0,IF(Tableau1[[#This Row],[Nuit
ME/ JE]]="Non",1,""))</f>
        <v/>
      </c>
      <c r="AO741" s="76" t="str">
        <f>IF(Tableau1[[#This Row],[Nuit JE/ VE]]="Oui",0,IF(Tableau1[[#This Row],[Nuit JE/ VE]]="Non",1,""))</f>
        <v/>
      </c>
      <c r="AP741" s="76" t="str">
        <f>IF(Tableau1[[#This Row],[Nuit
VE/ SA]]="Oui",0,IF(Tableau1[[#This Row],[Nuit
VE/ SA]]="Non",1,""))</f>
        <v/>
      </c>
      <c r="AQ741" s="76" t="str">
        <f>IF(Tableau1[[#This Row],[Nuit
SA/ DI]]="Oui",0,IF(Tableau1[[#This Row],[Nuit
SA/ DI]]="Non",1,""))</f>
        <v/>
      </c>
      <c r="AR741" s="76" t="str">
        <f>IF(Tableau1[[#This Row],[Nuit
DI/ LU]]="Oui",0,IF(Tableau1[[#This Row],[Nuit
DI/ LU]]="Non",1,""))</f>
        <v/>
      </c>
      <c r="AS741" s="76" t="str">
        <f>IF(Tableau1[[#This Row],[Type de réponse]]='Paramètre (masquer)'!$A$10,Tableau1[[#This Row],[FE]],"")</f>
        <v/>
      </c>
      <c r="AT741" s="76" t="str">
        <f>_xlfn.CONCAT(Tableau1[[#This Row],[LUN]:[DIM]])</f>
        <v/>
      </c>
      <c r="AU741" s="79"/>
      <c r="AV7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1" s="76" t="e">
        <f>Tableau1[[#This Row],[Nbre de nuits sur la période]]*Tableau1[[#This Row],[Nombre de train accédant / nuit *]]</f>
        <v>#VALUE!</v>
      </c>
      <c r="AY741" s="76" t="e">
        <f>Tableau1[[#This Row],[Uo voies - nuit]]*((59*400/1000)+5)</f>
        <v>#VALUE!</v>
      </c>
    </row>
    <row r="742" spans="1:51" ht="15.75">
      <c r="A742" s="51">
        <f t="shared" si="35"/>
        <v>729</v>
      </c>
      <c r="B742" s="85"/>
      <c r="C742" s="52" t="str">
        <f>IFERROR(VLOOKUP(Tableau1[[#This Row],[Site *
Un fichier Excel par DT]],Tableau7[[#All],[Nom de la gare]:[EIC]],5,FALSE),"")</f>
        <v/>
      </c>
      <c r="D742" s="77"/>
      <c r="E742" s="74"/>
      <c r="F742" s="74"/>
      <c r="G742" s="76"/>
      <c r="H742" s="72" t="str">
        <f>IF(Tableau1[[#This Row],[Régime d''utilisation (Quotidien ? Oui ou Non)]]="Oui","Oui","Non")</f>
        <v>Non</v>
      </c>
      <c r="I742" s="72" t="str">
        <f>IF(Tableau1[[#This Row],[Régime d''utilisation (Quotidien ? Oui ou Non)]]="Oui","Oui","Non")</f>
        <v>Non</v>
      </c>
      <c r="J742" s="72" t="str">
        <f>IF(Tableau1[[#This Row],[Régime d''utilisation (Quotidien ? Oui ou Non)]]="Oui","Oui","Non")</f>
        <v>Non</v>
      </c>
      <c r="K742" s="72" t="str">
        <f>IF(Tableau1[[#This Row],[Régime d''utilisation (Quotidien ? Oui ou Non)]]="Oui","Oui","Non")</f>
        <v>Non</v>
      </c>
      <c r="L742" s="72" t="str">
        <f>IF(Tableau1[[#This Row],[Régime d''utilisation (Quotidien ? Oui ou Non)]]="Oui","Oui","Non")</f>
        <v>Non</v>
      </c>
      <c r="M742" s="72" t="str">
        <f>IF(Tableau1[[#This Row],[Régime d''utilisation (Quotidien ? Oui ou Non)]]="Oui","Oui","Non")</f>
        <v>Non</v>
      </c>
      <c r="N742" s="72" t="str">
        <f>IF(Tableau1[[#This Row],[Régime d''utilisation (Quotidien ? Oui ou Non)]]="Oui","Oui","Non")</f>
        <v>Non</v>
      </c>
      <c r="O742" s="72" t="str">
        <f>IF(Tableau1[[#This Row],[Régime d''utilisation (Quotidien ? Oui ou Non)]]="Oui","Oui","Non")</f>
        <v>Non</v>
      </c>
      <c r="P742" s="76"/>
      <c r="Q742" s="76"/>
      <c r="R742" s="76"/>
      <c r="S742" s="52" t="str">
        <f t="shared" si="33"/>
        <v>Compris entre 00h00 et 5h00</v>
      </c>
      <c r="T742" s="76"/>
      <c r="U742" s="53" t="str">
        <f t="shared" si="34"/>
        <v>Voyageur</v>
      </c>
      <c r="V742" s="76"/>
      <c r="W742" s="76"/>
      <c r="X742" s="76"/>
      <c r="Y742" s="76"/>
      <c r="Z742" s="76"/>
      <c r="AA742" s="76"/>
      <c r="AB742" s="53">
        <f>400</f>
        <v>400</v>
      </c>
      <c r="AC742" s="78" t="str">
        <f>IF(Tableau1[[#This Row],[Type de réponse]]='Paramètre (masquer)'!$A$10,Tableau1[[#This Row],[Période de début *]],"")</f>
        <v/>
      </c>
      <c r="AD742" s="78" t="str">
        <f>IF(Tableau1[[#This Row],[Type de réponse]]='Paramètre (masquer)'!$A$10,Tableau1[[#This Row],[Période de fin *]],"")</f>
        <v/>
      </c>
      <c r="AE742" s="78" t="str">
        <f>IF(Tableau1[[#This Row],[Type de réponse]]='Paramètre (masquer)'!$A$10,Tableau1[[#This Row],[Nuit
LU/MA]],"")</f>
        <v/>
      </c>
      <c r="AF742" s="78" t="str">
        <f>IF(Tableau1[[#This Row],[Type de réponse]]='Paramètre (masquer)'!$A$10,Tableau1[[#This Row],[Nuit
MA/ME]],"")</f>
        <v/>
      </c>
      <c r="AG742" s="78" t="str">
        <f>IF(Tableau1[[#This Row],[Type de réponse]]='Paramètre (masquer)'!$A$10,Tableau1[[#This Row],[Nuit
ME/JE]],"")</f>
        <v/>
      </c>
      <c r="AH742" s="78" t="str">
        <f>IF(Tableau1[[#This Row],[Type de réponse]]='Paramètre (masquer)'!$A$10,Tableau1[[#This Row],[Nuit JE/VE]],"")</f>
        <v/>
      </c>
      <c r="AI742" s="78" t="str">
        <f>IF(Tableau1[[#This Row],[Type de réponse]]='Paramètre (masquer)'!$A$10,Tableau1[[#This Row],[Nuit
VE/SA]],"")</f>
        <v/>
      </c>
      <c r="AJ742" s="78" t="str">
        <f>IF(Tableau1[[#This Row],[Type de réponse]]='Paramètre (masquer)'!$A$10,Tableau1[[#This Row],[Nuit
SA/DI]],"")</f>
        <v/>
      </c>
      <c r="AK742" s="78" t="str">
        <f>IF(Tableau1[[#This Row],[Type de réponse]]='Paramètre (masquer)'!$A$10,Tableau1[[#This Row],[Nuit
DI/LU]],"")</f>
        <v/>
      </c>
      <c r="AL742" s="76" t="str">
        <f>IF(Tableau1[[#This Row],[Nuit
LU /MA]]="Oui",0,IF(Tableau1[[#This Row],[Nuit
LU /MA]]="Non",1,""))</f>
        <v/>
      </c>
      <c r="AM742" s="76" t="str">
        <f>IF(Tableau1[[#This Row],[Nuit
MA/ ME]]="Oui",0,IF(Tableau1[[#This Row],[Nuit
MA/ ME]]="Non",1,""))</f>
        <v/>
      </c>
      <c r="AN742" s="76" t="str">
        <f>IF(Tableau1[[#This Row],[Nuit
ME/ JE]]="Oui",0,IF(Tableau1[[#This Row],[Nuit
ME/ JE]]="Non",1,""))</f>
        <v/>
      </c>
      <c r="AO742" s="76" t="str">
        <f>IF(Tableau1[[#This Row],[Nuit JE/ VE]]="Oui",0,IF(Tableau1[[#This Row],[Nuit JE/ VE]]="Non",1,""))</f>
        <v/>
      </c>
      <c r="AP742" s="76" t="str">
        <f>IF(Tableau1[[#This Row],[Nuit
VE/ SA]]="Oui",0,IF(Tableau1[[#This Row],[Nuit
VE/ SA]]="Non",1,""))</f>
        <v/>
      </c>
      <c r="AQ742" s="76" t="str">
        <f>IF(Tableau1[[#This Row],[Nuit
SA/ DI]]="Oui",0,IF(Tableau1[[#This Row],[Nuit
SA/ DI]]="Non",1,""))</f>
        <v/>
      </c>
      <c r="AR742" s="76" t="str">
        <f>IF(Tableau1[[#This Row],[Nuit
DI/ LU]]="Oui",0,IF(Tableau1[[#This Row],[Nuit
DI/ LU]]="Non",1,""))</f>
        <v/>
      </c>
      <c r="AS742" s="76" t="str">
        <f>IF(Tableau1[[#This Row],[Type de réponse]]='Paramètre (masquer)'!$A$10,Tableau1[[#This Row],[FE]],"")</f>
        <v/>
      </c>
      <c r="AT742" s="76" t="str">
        <f>_xlfn.CONCAT(Tableau1[[#This Row],[LUN]:[DIM]])</f>
        <v/>
      </c>
      <c r="AU742" s="79"/>
      <c r="AV7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2" s="76" t="e">
        <f>Tableau1[[#This Row],[Nbre de nuits sur la période]]*Tableau1[[#This Row],[Nombre de train accédant / nuit *]]</f>
        <v>#VALUE!</v>
      </c>
      <c r="AY742" s="76" t="e">
        <f>Tableau1[[#This Row],[Uo voies - nuit]]*((59*400/1000)+5)</f>
        <v>#VALUE!</v>
      </c>
    </row>
    <row r="743" spans="1:51" ht="15.75">
      <c r="A743" s="51">
        <f t="shared" si="35"/>
        <v>730</v>
      </c>
      <c r="B743" s="85"/>
      <c r="C743" s="52" t="str">
        <f>IFERROR(VLOOKUP(Tableau1[[#This Row],[Site *
Un fichier Excel par DT]],Tableau7[[#All],[Nom de la gare]:[EIC]],5,FALSE),"")</f>
        <v/>
      </c>
      <c r="D743" s="77"/>
      <c r="E743" s="74"/>
      <c r="F743" s="74"/>
      <c r="G743" s="76"/>
      <c r="H743" s="72" t="str">
        <f>IF(Tableau1[[#This Row],[Régime d''utilisation (Quotidien ? Oui ou Non)]]="Oui","Oui","Non")</f>
        <v>Non</v>
      </c>
      <c r="I743" s="72" t="str">
        <f>IF(Tableau1[[#This Row],[Régime d''utilisation (Quotidien ? Oui ou Non)]]="Oui","Oui","Non")</f>
        <v>Non</v>
      </c>
      <c r="J743" s="72" t="str">
        <f>IF(Tableau1[[#This Row],[Régime d''utilisation (Quotidien ? Oui ou Non)]]="Oui","Oui","Non")</f>
        <v>Non</v>
      </c>
      <c r="K743" s="72" t="str">
        <f>IF(Tableau1[[#This Row],[Régime d''utilisation (Quotidien ? Oui ou Non)]]="Oui","Oui","Non")</f>
        <v>Non</v>
      </c>
      <c r="L743" s="72" t="str">
        <f>IF(Tableau1[[#This Row],[Régime d''utilisation (Quotidien ? Oui ou Non)]]="Oui","Oui","Non")</f>
        <v>Non</v>
      </c>
      <c r="M743" s="72" t="str">
        <f>IF(Tableau1[[#This Row],[Régime d''utilisation (Quotidien ? Oui ou Non)]]="Oui","Oui","Non")</f>
        <v>Non</v>
      </c>
      <c r="N743" s="72" t="str">
        <f>IF(Tableau1[[#This Row],[Régime d''utilisation (Quotidien ? Oui ou Non)]]="Oui","Oui","Non")</f>
        <v>Non</v>
      </c>
      <c r="O743" s="72" t="str">
        <f>IF(Tableau1[[#This Row],[Régime d''utilisation (Quotidien ? Oui ou Non)]]="Oui","Oui","Non")</f>
        <v>Non</v>
      </c>
      <c r="P743" s="76"/>
      <c r="Q743" s="76"/>
      <c r="R743" s="76"/>
      <c r="S743" s="52" t="str">
        <f t="shared" si="33"/>
        <v>Compris entre 00h00 et 5h00</v>
      </c>
      <c r="T743" s="76"/>
      <c r="U743" s="53" t="str">
        <f t="shared" si="34"/>
        <v>Voyageur</v>
      </c>
      <c r="V743" s="76"/>
      <c r="W743" s="76"/>
      <c r="X743" s="76"/>
      <c r="Y743" s="76"/>
      <c r="Z743" s="76"/>
      <c r="AA743" s="76"/>
      <c r="AB743" s="53">
        <f>400</f>
        <v>400</v>
      </c>
      <c r="AC743" s="78" t="str">
        <f>IF(Tableau1[[#This Row],[Type de réponse]]='Paramètre (masquer)'!$A$10,Tableau1[[#This Row],[Période de début *]],"")</f>
        <v/>
      </c>
      <c r="AD743" s="78" t="str">
        <f>IF(Tableau1[[#This Row],[Type de réponse]]='Paramètre (masquer)'!$A$10,Tableau1[[#This Row],[Période de fin *]],"")</f>
        <v/>
      </c>
      <c r="AE743" s="78" t="str">
        <f>IF(Tableau1[[#This Row],[Type de réponse]]='Paramètre (masquer)'!$A$10,Tableau1[[#This Row],[Nuit
LU/MA]],"")</f>
        <v/>
      </c>
      <c r="AF743" s="78" t="str">
        <f>IF(Tableau1[[#This Row],[Type de réponse]]='Paramètre (masquer)'!$A$10,Tableau1[[#This Row],[Nuit
MA/ME]],"")</f>
        <v/>
      </c>
      <c r="AG743" s="78" t="str">
        <f>IF(Tableau1[[#This Row],[Type de réponse]]='Paramètre (masquer)'!$A$10,Tableau1[[#This Row],[Nuit
ME/JE]],"")</f>
        <v/>
      </c>
      <c r="AH743" s="78" t="str">
        <f>IF(Tableau1[[#This Row],[Type de réponse]]='Paramètre (masquer)'!$A$10,Tableau1[[#This Row],[Nuit JE/VE]],"")</f>
        <v/>
      </c>
      <c r="AI743" s="78" t="str">
        <f>IF(Tableau1[[#This Row],[Type de réponse]]='Paramètre (masquer)'!$A$10,Tableau1[[#This Row],[Nuit
VE/SA]],"")</f>
        <v/>
      </c>
      <c r="AJ743" s="78" t="str">
        <f>IF(Tableau1[[#This Row],[Type de réponse]]='Paramètre (masquer)'!$A$10,Tableau1[[#This Row],[Nuit
SA/DI]],"")</f>
        <v/>
      </c>
      <c r="AK743" s="78" t="str">
        <f>IF(Tableau1[[#This Row],[Type de réponse]]='Paramètre (masquer)'!$A$10,Tableau1[[#This Row],[Nuit
DI/LU]],"")</f>
        <v/>
      </c>
      <c r="AL743" s="76" t="str">
        <f>IF(Tableau1[[#This Row],[Nuit
LU /MA]]="Oui",0,IF(Tableau1[[#This Row],[Nuit
LU /MA]]="Non",1,""))</f>
        <v/>
      </c>
      <c r="AM743" s="76" t="str">
        <f>IF(Tableau1[[#This Row],[Nuit
MA/ ME]]="Oui",0,IF(Tableau1[[#This Row],[Nuit
MA/ ME]]="Non",1,""))</f>
        <v/>
      </c>
      <c r="AN743" s="76" t="str">
        <f>IF(Tableau1[[#This Row],[Nuit
ME/ JE]]="Oui",0,IF(Tableau1[[#This Row],[Nuit
ME/ JE]]="Non",1,""))</f>
        <v/>
      </c>
      <c r="AO743" s="76" t="str">
        <f>IF(Tableau1[[#This Row],[Nuit JE/ VE]]="Oui",0,IF(Tableau1[[#This Row],[Nuit JE/ VE]]="Non",1,""))</f>
        <v/>
      </c>
      <c r="AP743" s="76" t="str">
        <f>IF(Tableau1[[#This Row],[Nuit
VE/ SA]]="Oui",0,IF(Tableau1[[#This Row],[Nuit
VE/ SA]]="Non",1,""))</f>
        <v/>
      </c>
      <c r="AQ743" s="76" t="str">
        <f>IF(Tableau1[[#This Row],[Nuit
SA/ DI]]="Oui",0,IF(Tableau1[[#This Row],[Nuit
SA/ DI]]="Non",1,""))</f>
        <v/>
      </c>
      <c r="AR743" s="76" t="str">
        <f>IF(Tableau1[[#This Row],[Nuit
DI/ LU]]="Oui",0,IF(Tableau1[[#This Row],[Nuit
DI/ LU]]="Non",1,""))</f>
        <v/>
      </c>
      <c r="AS743" s="76" t="str">
        <f>IF(Tableau1[[#This Row],[Type de réponse]]='Paramètre (masquer)'!$A$10,Tableau1[[#This Row],[FE]],"")</f>
        <v/>
      </c>
      <c r="AT743" s="76" t="str">
        <f>_xlfn.CONCAT(Tableau1[[#This Row],[LUN]:[DIM]])</f>
        <v/>
      </c>
      <c r="AU743" s="79"/>
      <c r="AV7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3" s="76" t="e">
        <f>Tableau1[[#This Row],[Nbre de nuits sur la période]]*Tableau1[[#This Row],[Nombre de train accédant / nuit *]]</f>
        <v>#VALUE!</v>
      </c>
      <c r="AY743" s="76" t="e">
        <f>Tableau1[[#This Row],[Uo voies - nuit]]*((59*400/1000)+5)</f>
        <v>#VALUE!</v>
      </c>
    </row>
    <row r="744" spans="1:51" ht="15.75">
      <c r="A744" s="51">
        <f t="shared" si="35"/>
        <v>731</v>
      </c>
      <c r="B744" s="85"/>
      <c r="C744" s="52" t="str">
        <f>IFERROR(VLOOKUP(Tableau1[[#This Row],[Site *
Un fichier Excel par DT]],Tableau7[[#All],[Nom de la gare]:[EIC]],5,FALSE),"")</f>
        <v/>
      </c>
      <c r="D744" s="77"/>
      <c r="E744" s="74"/>
      <c r="F744" s="74"/>
      <c r="G744" s="76"/>
      <c r="H744" s="72" t="str">
        <f>IF(Tableau1[[#This Row],[Régime d''utilisation (Quotidien ? Oui ou Non)]]="Oui","Oui","Non")</f>
        <v>Non</v>
      </c>
      <c r="I744" s="72" t="str">
        <f>IF(Tableau1[[#This Row],[Régime d''utilisation (Quotidien ? Oui ou Non)]]="Oui","Oui","Non")</f>
        <v>Non</v>
      </c>
      <c r="J744" s="72" t="str">
        <f>IF(Tableau1[[#This Row],[Régime d''utilisation (Quotidien ? Oui ou Non)]]="Oui","Oui","Non")</f>
        <v>Non</v>
      </c>
      <c r="K744" s="72" t="str">
        <f>IF(Tableau1[[#This Row],[Régime d''utilisation (Quotidien ? Oui ou Non)]]="Oui","Oui","Non")</f>
        <v>Non</v>
      </c>
      <c r="L744" s="72" t="str">
        <f>IF(Tableau1[[#This Row],[Régime d''utilisation (Quotidien ? Oui ou Non)]]="Oui","Oui","Non")</f>
        <v>Non</v>
      </c>
      <c r="M744" s="72" t="str">
        <f>IF(Tableau1[[#This Row],[Régime d''utilisation (Quotidien ? Oui ou Non)]]="Oui","Oui","Non")</f>
        <v>Non</v>
      </c>
      <c r="N744" s="72" t="str">
        <f>IF(Tableau1[[#This Row],[Régime d''utilisation (Quotidien ? Oui ou Non)]]="Oui","Oui","Non")</f>
        <v>Non</v>
      </c>
      <c r="O744" s="72" t="str">
        <f>IF(Tableau1[[#This Row],[Régime d''utilisation (Quotidien ? Oui ou Non)]]="Oui","Oui","Non")</f>
        <v>Non</v>
      </c>
      <c r="P744" s="76"/>
      <c r="Q744" s="76"/>
      <c r="R744" s="76"/>
      <c r="S744" s="52" t="str">
        <f t="shared" si="33"/>
        <v>Compris entre 00h00 et 5h00</v>
      </c>
      <c r="T744" s="76"/>
      <c r="U744" s="53" t="str">
        <f t="shared" si="34"/>
        <v>Voyageur</v>
      </c>
      <c r="V744" s="76"/>
      <c r="W744" s="76"/>
      <c r="X744" s="76"/>
      <c r="Y744" s="76"/>
      <c r="Z744" s="76"/>
      <c r="AA744" s="76"/>
      <c r="AB744" s="53">
        <f>400</f>
        <v>400</v>
      </c>
      <c r="AC744" s="78" t="str">
        <f>IF(Tableau1[[#This Row],[Type de réponse]]='Paramètre (masquer)'!$A$10,Tableau1[[#This Row],[Période de début *]],"")</f>
        <v/>
      </c>
      <c r="AD744" s="78" t="str">
        <f>IF(Tableau1[[#This Row],[Type de réponse]]='Paramètre (masquer)'!$A$10,Tableau1[[#This Row],[Période de fin *]],"")</f>
        <v/>
      </c>
      <c r="AE744" s="78" t="str">
        <f>IF(Tableau1[[#This Row],[Type de réponse]]='Paramètre (masquer)'!$A$10,Tableau1[[#This Row],[Nuit
LU/MA]],"")</f>
        <v/>
      </c>
      <c r="AF744" s="78" t="str">
        <f>IF(Tableau1[[#This Row],[Type de réponse]]='Paramètre (masquer)'!$A$10,Tableau1[[#This Row],[Nuit
MA/ME]],"")</f>
        <v/>
      </c>
      <c r="AG744" s="78" t="str">
        <f>IF(Tableau1[[#This Row],[Type de réponse]]='Paramètre (masquer)'!$A$10,Tableau1[[#This Row],[Nuit
ME/JE]],"")</f>
        <v/>
      </c>
      <c r="AH744" s="78" t="str">
        <f>IF(Tableau1[[#This Row],[Type de réponse]]='Paramètre (masquer)'!$A$10,Tableau1[[#This Row],[Nuit JE/VE]],"")</f>
        <v/>
      </c>
      <c r="AI744" s="78" t="str">
        <f>IF(Tableau1[[#This Row],[Type de réponse]]='Paramètre (masquer)'!$A$10,Tableau1[[#This Row],[Nuit
VE/SA]],"")</f>
        <v/>
      </c>
      <c r="AJ744" s="78" t="str">
        <f>IF(Tableau1[[#This Row],[Type de réponse]]='Paramètre (masquer)'!$A$10,Tableau1[[#This Row],[Nuit
SA/DI]],"")</f>
        <v/>
      </c>
      <c r="AK744" s="78" t="str">
        <f>IF(Tableau1[[#This Row],[Type de réponse]]='Paramètre (masquer)'!$A$10,Tableau1[[#This Row],[Nuit
DI/LU]],"")</f>
        <v/>
      </c>
      <c r="AL744" s="76" t="str">
        <f>IF(Tableau1[[#This Row],[Nuit
LU /MA]]="Oui",0,IF(Tableau1[[#This Row],[Nuit
LU /MA]]="Non",1,""))</f>
        <v/>
      </c>
      <c r="AM744" s="76" t="str">
        <f>IF(Tableau1[[#This Row],[Nuit
MA/ ME]]="Oui",0,IF(Tableau1[[#This Row],[Nuit
MA/ ME]]="Non",1,""))</f>
        <v/>
      </c>
      <c r="AN744" s="76" t="str">
        <f>IF(Tableau1[[#This Row],[Nuit
ME/ JE]]="Oui",0,IF(Tableau1[[#This Row],[Nuit
ME/ JE]]="Non",1,""))</f>
        <v/>
      </c>
      <c r="AO744" s="76" t="str">
        <f>IF(Tableau1[[#This Row],[Nuit JE/ VE]]="Oui",0,IF(Tableau1[[#This Row],[Nuit JE/ VE]]="Non",1,""))</f>
        <v/>
      </c>
      <c r="AP744" s="76" t="str">
        <f>IF(Tableau1[[#This Row],[Nuit
VE/ SA]]="Oui",0,IF(Tableau1[[#This Row],[Nuit
VE/ SA]]="Non",1,""))</f>
        <v/>
      </c>
      <c r="AQ744" s="76" t="str">
        <f>IF(Tableau1[[#This Row],[Nuit
SA/ DI]]="Oui",0,IF(Tableau1[[#This Row],[Nuit
SA/ DI]]="Non",1,""))</f>
        <v/>
      </c>
      <c r="AR744" s="76" t="str">
        <f>IF(Tableau1[[#This Row],[Nuit
DI/ LU]]="Oui",0,IF(Tableau1[[#This Row],[Nuit
DI/ LU]]="Non",1,""))</f>
        <v/>
      </c>
      <c r="AS744" s="76" t="str">
        <f>IF(Tableau1[[#This Row],[Type de réponse]]='Paramètre (masquer)'!$A$10,Tableau1[[#This Row],[FE]],"")</f>
        <v/>
      </c>
      <c r="AT744" s="76" t="str">
        <f>_xlfn.CONCAT(Tableau1[[#This Row],[LUN]:[DIM]])</f>
        <v/>
      </c>
      <c r="AU744" s="79"/>
      <c r="AV7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4" s="76" t="e">
        <f>Tableau1[[#This Row],[Nbre de nuits sur la période]]*Tableau1[[#This Row],[Nombre de train accédant / nuit *]]</f>
        <v>#VALUE!</v>
      </c>
      <c r="AY744" s="76" t="e">
        <f>Tableau1[[#This Row],[Uo voies - nuit]]*((59*400/1000)+5)</f>
        <v>#VALUE!</v>
      </c>
    </row>
    <row r="745" spans="1:51" ht="15.75">
      <c r="A745" s="51">
        <f t="shared" si="35"/>
        <v>732</v>
      </c>
      <c r="B745" s="85"/>
      <c r="C745" s="52" t="str">
        <f>IFERROR(VLOOKUP(Tableau1[[#This Row],[Site *
Un fichier Excel par DT]],Tableau7[[#All],[Nom de la gare]:[EIC]],5,FALSE),"")</f>
        <v/>
      </c>
      <c r="D745" s="77"/>
      <c r="E745" s="74"/>
      <c r="F745" s="74"/>
      <c r="G745" s="76"/>
      <c r="H745" s="72" t="str">
        <f>IF(Tableau1[[#This Row],[Régime d''utilisation (Quotidien ? Oui ou Non)]]="Oui","Oui","Non")</f>
        <v>Non</v>
      </c>
      <c r="I745" s="72" t="str">
        <f>IF(Tableau1[[#This Row],[Régime d''utilisation (Quotidien ? Oui ou Non)]]="Oui","Oui","Non")</f>
        <v>Non</v>
      </c>
      <c r="J745" s="72" t="str">
        <f>IF(Tableau1[[#This Row],[Régime d''utilisation (Quotidien ? Oui ou Non)]]="Oui","Oui","Non")</f>
        <v>Non</v>
      </c>
      <c r="K745" s="72" t="str">
        <f>IF(Tableau1[[#This Row],[Régime d''utilisation (Quotidien ? Oui ou Non)]]="Oui","Oui","Non")</f>
        <v>Non</v>
      </c>
      <c r="L745" s="72" t="str">
        <f>IF(Tableau1[[#This Row],[Régime d''utilisation (Quotidien ? Oui ou Non)]]="Oui","Oui","Non")</f>
        <v>Non</v>
      </c>
      <c r="M745" s="72" t="str">
        <f>IF(Tableau1[[#This Row],[Régime d''utilisation (Quotidien ? Oui ou Non)]]="Oui","Oui","Non")</f>
        <v>Non</v>
      </c>
      <c r="N745" s="72" t="str">
        <f>IF(Tableau1[[#This Row],[Régime d''utilisation (Quotidien ? Oui ou Non)]]="Oui","Oui","Non")</f>
        <v>Non</v>
      </c>
      <c r="O745" s="72" t="str">
        <f>IF(Tableau1[[#This Row],[Régime d''utilisation (Quotidien ? Oui ou Non)]]="Oui","Oui","Non")</f>
        <v>Non</v>
      </c>
      <c r="P745" s="76"/>
      <c r="Q745" s="76"/>
      <c r="R745" s="76"/>
      <c r="S745" s="52" t="str">
        <f t="shared" si="33"/>
        <v>Compris entre 00h00 et 5h00</v>
      </c>
      <c r="T745" s="76"/>
      <c r="U745" s="53" t="str">
        <f t="shared" si="34"/>
        <v>Voyageur</v>
      </c>
      <c r="V745" s="76"/>
      <c r="W745" s="76"/>
      <c r="X745" s="76"/>
      <c r="Y745" s="76"/>
      <c r="Z745" s="76"/>
      <c r="AA745" s="76"/>
      <c r="AB745" s="53">
        <f>400</f>
        <v>400</v>
      </c>
      <c r="AC745" s="78" t="str">
        <f>IF(Tableau1[[#This Row],[Type de réponse]]='Paramètre (masquer)'!$A$10,Tableau1[[#This Row],[Période de début *]],"")</f>
        <v/>
      </c>
      <c r="AD745" s="78" t="str">
        <f>IF(Tableau1[[#This Row],[Type de réponse]]='Paramètre (masquer)'!$A$10,Tableau1[[#This Row],[Période de fin *]],"")</f>
        <v/>
      </c>
      <c r="AE745" s="78" t="str">
        <f>IF(Tableau1[[#This Row],[Type de réponse]]='Paramètre (masquer)'!$A$10,Tableau1[[#This Row],[Nuit
LU/MA]],"")</f>
        <v/>
      </c>
      <c r="AF745" s="78" t="str">
        <f>IF(Tableau1[[#This Row],[Type de réponse]]='Paramètre (masquer)'!$A$10,Tableau1[[#This Row],[Nuit
MA/ME]],"")</f>
        <v/>
      </c>
      <c r="AG745" s="78" t="str">
        <f>IF(Tableau1[[#This Row],[Type de réponse]]='Paramètre (masquer)'!$A$10,Tableau1[[#This Row],[Nuit
ME/JE]],"")</f>
        <v/>
      </c>
      <c r="AH745" s="78" t="str">
        <f>IF(Tableau1[[#This Row],[Type de réponse]]='Paramètre (masquer)'!$A$10,Tableau1[[#This Row],[Nuit JE/VE]],"")</f>
        <v/>
      </c>
      <c r="AI745" s="78" t="str">
        <f>IF(Tableau1[[#This Row],[Type de réponse]]='Paramètre (masquer)'!$A$10,Tableau1[[#This Row],[Nuit
VE/SA]],"")</f>
        <v/>
      </c>
      <c r="AJ745" s="78" t="str">
        <f>IF(Tableau1[[#This Row],[Type de réponse]]='Paramètre (masquer)'!$A$10,Tableau1[[#This Row],[Nuit
SA/DI]],"")</f>
        <v/>
      </c>
      <c r="AK745" s="78" t="str">
        <f>IF(Tableau1[[#This Row],[Type de réponse]]='Paramètre (masquer)'!$A$10,Tableau1[[#This Row],[Nuit
DI/LU]],"")</f>
        <v/>
      </c>
      <c r="AL745" s="76" t="str">
        <f>IF(Tableau1[[#This Row],[Nuit
LU /MA]]="Oui",0,IF(Tableau1[[#This Row],[Nuit
LU /MA]]="Non",1,""))</f>
        <v/>
      </c>
      <c r="AM745" s="76" t="str">
        <f>IF(Tableau1[[#This Row],[Nuit
MA/ ME]]="Oui",0,IF(Tableau1[[#This Row],[Nuit
MA/ ME]]="Non",1,""))</f>
        <v/>
      </c>
      <c r="AN745" s="76" t="str">
        <f>IF(Tableau1[[#This Row],[Nuit
ME/ JE]]="Oui",0,IF(Tableau1[[#This Row],[Nuit
ME/ JE]]="Non",1,""))</f>
        <v/>
      </c>
      <c r="AO745" s="76" t="str">
        <f>IF(Tableau1[[#This Row],[Nuit JE/ VE]]="Oui",0,IF(Tableau1[[#This Row],[Nuit JE/ VE]]="Non",1,""))</f>
        <v/>
      </c>
      <c r="AP745" s="76" t="str">
        <f>IF(Tableau1[[#This Row],[Nuit
VE/ SA]]="Oui",0,IF(Tableau1[[#This Row],[Nuit
VE/ SA]]="Non",1,""))</f>
        <v/>
      </c>
      <c r="AQ745" s="76" t="str">
        <f>IF(Tableau1[[#This Row],[Nuit
SA/ DI]]="Oui",0,IF(Tableau1[[#This Row],[Nuit
SA/ DI]]="Non",1,""))</f>
        <v/>
      </c>
      <c r="AR745" s="76" t="str">
        <f>IF(Tableau1[[#This Row],[Nuit
DI/ LU]]="Oui",0,IF(Tableau1[[#This Row],[Nuit
DI/ LU]]="Non",1,""))</f>
        <v/>
      </c>
      <c r="AS745" s="76" t="str">
        <f>IF(Tableau1[[#This Row],[Type de réponse]]='Paramètre (masquer)'!$A$10,Tableau1[[#This Row],[FE]],"")</f>
        <v/>
      </c>
      <c r="AT745" s="76" t="str">
        <f>_xlfn.CONCAT(Tableau1[[#This Row],[LUN]:[DIM]])</f>
        <v/>
      </c>
      <c r="AU745" s="79"/>
      <c r="AV7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5" s="76" t="e">
        <f>Tableau1[[#This Row],[Nbre de nuits sur la période]]*Tableau1[[#This Row],[Nombre de train accédant / nuit *]]</f>
        <v>#VALUE!</v>
      </c>
      <c r="AY745" s="76" t="e">
        <f>Tableau1[[#This Row],[Uo voies - nuit]]*((59*400/1000)+5)</f>
        <v>#VALUE!</v>
      </c>
    </row>
    <row r="746" spans="1:51" ht="15.75">
      <c r="A746" s="51">
        <f t="shared" si="35"/>
        <v>733</v>
      </c>
      <c r="B746" s="85"/>
      <c r="C746" s="52" t="str">
        <f>IFERROR(VLOOKUP(Tableau1[[#This Row],[Site *
Un fichier Excel par DT]],Tableau7[[#All],[Nom de la gare]:[EIC]],5,FALSE),"")</f>
        <v/>
      </c>
      <c r="D746" s="77"/>
      <c r="E746" s="74"/>
      <c r="F746" s="74"/>
      <c r="G746" s="76"/>
      <c r="H746" s="72" t="str">
        <f>IF(Tableau1[[#This Row],[Régime d''utilisation (Quotidien ? Oui ou Non)]]="Oui","Oui","Non")</f>
        <v>Non</v>
      </c>
      <c r="I746" s="72" t="str">
        <f>IF(Tableau1[[#This Row],[Régime d''utilisation (Quotidien ? Oui ou Non)]]="Oui","Oui","Non")</f>
        <v>Non</v>
      </c>
      <c r="J746" s="72" t="str">
        <f>IF(Tableau1[[#This Row],[Régime d''utilisation (Quotidien ? Oui ou Non)]]="Oui","Oui","Non")</f>
        <v>Non</v>
      </c>
      <c r="K746" s="72" t="str">
        <f>IF(Tableau1[[#This Row],[Régime d''utilisation (Quotidien ? Oui ou Non)]]="Oui","Oui","Non")</f>
        <v>Non</v>
      </c>
      <c r="L746" s="72" t="str">
        <f>IF(Tableau1[[#This Row],[Régime d''utilisation (Quotidien ? Oui ou Non)]]="Oui","Oui","Non")</f>
        <v>Non</v>
      </c>
      <c r="M746" s="72" t="str">
        <f>IF(Tableau1[[#This Row],[Régime d''utilisation (Quotidien ? Oui ou Non)]]="Oui","Oui","Non")</f>
        <v>Non</v>
      </c>
      <c r="N746" s="72" t="str">
        <f>IF(Tableau1[[#This Row],[Régime d''utilisation (Quotidien ? Oui ou Non)]]="Oui","Oui","Non")</f>
        <v>Non</v>
      </c>
      <c r="O746" s="72" t="str">
        <f>IF(Tableau1[[#This Row],[Régime d''utilisation (Quotidien ? Oui ou Non)]]="Oui","Oui","Non")</f>
        <v>Non</v>
      </c>
      <c r="P746" s="76"/>
      <c r="Q746" s="76"/>
      <c r="R746" s="76"/>
      <c r="S746" s="52" t="str">
        <f t="shared" si="33"/>
        <v>Compris entre 00h00 et 5h00</v>
      </c>
      <c r="T746" s="76"/>
      <c r="U746" s="53" t="str">
        <f t="shared" si="34"/>
        <v>Voyageur</v>
      </c>
      <c r="V746" s="76"/>
      <c r="W746" s="76"/>
      <c r="X746" s="76"/>
      <c r="Y746" s="76"/>
      <c r="Z746" s="76"/>
      <c r="AA746" s="76"/>
      <c r="AB746" s="53">
        <f>400</f>
        <v>400</v>
      </c>
      <c r="AC746" s="78" t="str">
        <f>IF(Tableau1[[#This Row],[Type de réponse]]='Paramètre (masquer)'!$A$10,Tableau1[[#This Row],[Période de début *]],"")</f>
        <v/>
      </c>
      <c r="AD746" s="78" t="str">
        <f>IF(Tableau1[[#This Row],[Type de réponse]]='Paramètre (masquer)'!$A$10,Tableau1[[#This Row],[Période de fin *]],"")</f>
        <v/>
      </c>
      <c r="AE746" s="78" t="str">
        <f>IF(Tableau1[[#This Row],[Type de réponse]]='Paramètre (masquer)'!$A$10,Tableau1[[#This Row],[Nuit
LU/MA]],"")</f>
        <v/>
      </c>
      <c r="AF746" s="78" t="str">
        <f>IF(Tableau1[[#This Row],[Type de réponse]]='Paramètre (masquer)'!$A$10,Tableau1[[#This Row],[Nuit
MA/ME]],"")</f>
        <v/>
      </c>
      <c r="AG746" s="78" t="str">
        <f>IF(Tableau1[[#This Row],[Type de réponse]]='Paramètre (masquer)'!$A$10,Tableau1[[#This Row],[Nuit
ME/JE]],"")</f>
        <v/>
      </c>
      <c r="AH746" s="78" t="str">
        <f>IF(Tableau1[[#This Row],[Type de réponse]]='Paramètre (masquer)'!$A$10,Tableau1[[#This Row],[Nuit JE/VE]],"")</f>
        <v/>
      </c>
      <c r="AI746" s="78" t="str">
        <f>IF(Tableau1[[#This Row],[Type de réponse]]='Paramètre (masquer)'!$A$10,Tableau1[[#This Row],[Nuit
VE/SA]],"")</f>
        <v/>
      </c>
      <c r="AJ746" s="78" t="str">
        <f>IF(Tableau1[[#This Row],[Type de réponse]]='Paramètre (masquer)'!$A$10,Tableau1[[#This Row],[Nuit
SA/DI]],"")</f>
        <v/>
      </c>
      <c r="AK746" s="78" t="str">
        <f>IF(Tableau1[[#This Row],[Type de réponse]]='Paramètre (masquer)'!$A$10,Tableau1[[#This Row],[Nuit
DI/LU]],"")</f>
        <v/>
      </c>
      <c r="AL746" s="76" t="str">
        <f>IF(Tableau1[[#This Row],[Nuit
LU /MA]]="Oui",0,IF(Tableau1[[#This Row],[Nuit
LU /MA]]="Non",1,""))</f>
        <v/>
      </c>
      <c r="AM746" s="76" t="str">
        <f>IF(Tableau1[[#This Row],[Nuit
MA/ ME]]="Oui",0,IF(Tableau1[[#This Row],[Nuit
MA/ ME]]="Non",1,""))</f>
        <v/>
      </c>
      <c r="AN746" s="76" t="str">
        <f>IF(Tableau1[[#This Row],[Nuit
ME/ JE]]="Oui",0,IF(Tableau1[[#This Row],[Nuit
ME/ JE]]="Non",1,""))</f>
        <v/>
      </c>
      <c r="AO746" s="76" t="str">
        <f>IF(Tableau1[[#This Row],[Nuit JE/ VE]]="Oui",0,IF(Tableau1[[#This Row],[Nuit JE/ VE]]="Non",1,""))</f>
        <v/>
      </c>
      <c r="AP746" s="76" t="str">
        <f>IF(Tableau1[[#This Row],[Nuit
VE/ SA]]="Oui",0,IF(Tableau1[[#This Row],[Nuit
VE/ SA]]="Non",1,""))</f>
        <v/>
      </c>
      <c r="AQ746" s="76" t="str">
        <f>IF(Tableau1[[#This Row],[Nuit
SA/ DI]]="Oui",0,IF(Tableau1[[#This Row],[Nuit
SA/ DI]]="Non",1,""))</f>
        <v/>
      </c>
      <c r="AR746" s="76" t="str">
        <f>IF(Tableau1[[#This Row],[Nuit
DI/ LU]]="Oui",0,IF(Tableau1[[#This Row],[Nuit
DI/ LU]]="Non",1,""))</f>
        <v/>
      </c>
      <c r="AS746" s="76" t="str">
        <f>IF(Tableau1[[#This Row],[Type de réponse]]='Paramètre (masquer)'!$A$10,Tableau1[[#This Row],[FE]],"")</f>
        <v/>
      </c>
      <c r="AT746" s="76" t="str">
        <f>_xlfn.CONCAT(Tableau1[[#This Row],[LUN]:[DIM]])</f>
        <v/>
      </c>
      <c r="AU746" s="79"/>
      <c r="AV7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6" s="76" t="e">
        <f>Tableau1[[#This Row],[Nbre de nuits sur la période]]*Tableau1[[#This Row],[Nombre de train accédant / nuit *]]</f>
        <v>#VALUE!</v>
      </c>
      <c r="AY746" s="76" t="e">
        <f>Tableau1[[#This Row],[Uo voies - nuit]]*((59*400/1000)+5)</f>
        <v>#VALUE!</v>
      </c>
    </row>
    <row r="747" spans="1:51" ht="15.75">
      <c r="A747" s="51">
        <f t="shared" si="35"/>
        <v>734</v>
      </c>
      <c r="B747" s="85"/>
      <c r="C747" s="52" t="str">
        <f>IFERROR(VLOOKUP(Tableau1[[#This Row],[Site *
Un fichier Excel par DT]],Tableau7[[#All],[Nom de la gare]:[EIC]],5,FALSE),"")</f>
        <v/>
      </c>
      <c r="D747" s="77"/>
      <c r="E747" s="74"/>
      <c r="F747" s="74"/>
      <c r="G747" s="76"/>
      <c r="H747" s="72" t="str">
        <f>IF(Tableau1[[#This Row],[Régime d''utilisation (Quotidien ? Oui ou Non)]]="Oui","Oui","Non")</f>
        <v>Non</v>
      </c>
      <c r="I747" s="72" t="str">
        <f>IF(Tableau1[[#This Row],[Régime d''utilisation (Quotidien ? Oui ou Non)]]="Oui","Oui","Non")</f>
        <v>Non</v>
      </c>
      <c r="J747" s="72" t="str">
        <f>IF(Tableau1[[#This Row],[Régime d''utilisation (Quotidien ? Oui ou Non)]]="Oui","Oui","Non")</f>
        <v>Non</v>
      </c>
      <c r="K747" s="72" t="str">
        <f>IF(Tableau1[[#This Row],[Régime d''utilisation (Quotidien ? Oui ou Non)]]="Oui","Oui","Non")</f>
        <v>Non</v>
      </c>
      <c r="L747" s="72" t="str">
        <f>IF(Tableau1[[#This Row],[Régime d''utilisation (Quotidien ? Oui ou Non)]]="Oui","Oui","Non")</f>
        <v>Non</v>
      </c>
      <c r="M747" s="72" t="str">
        <f>IF(Tableau1[[#This Row],[Régime d''utilisation (Quotidien ? Oui ou Non)]]="Oui","Oui","Non")</f>
        <v>Non</v>
      </c>
      <c r="N747" s="72" t="str">
        <f>IF(Tableau1[[#This Row],[Régime d''utilisation (Quotidien ? Oui ou Non)]]="Oui","Oui","Non")</f>
        <v>Non</v>
      </c>
      <c r="O747" s="72" t="str">
        <f>IF(Tableau1[[#This Row],[Régime d''utilisation (Quotidien ? Oui ou Non)]]="Oui","Oui","Non")</f>
        <v>Non</v>
      </c>
      <c r="P747" s="76"/>
      <c r="Q747" s="76"/>
      <c r="R747" s="76"/>
      <c r="S747" s="52" t="str">
        <f t="shared" si="33"/>
        <v>Compris entre 00h00 et 5h00</v>
      </c>
      <c r="T747" s="76"/>
      <c r="U747" s="53" t="str">
        <f t="shared" si="34"/>
        <v>Voyageur</v>
      </c>
      <c r="V747" s="76"/>
      <c r="W747" s="76"/>
      <c r="X747" s="76"/>
      <c r="Y747" s="76"/>
      <c r="Z747" s="76"/>
      <c r="AA747" s="76"/>
      <c r="AB747" s="53">
        <f>400</f>
        <v>400</v>
      </c>
      <c r="AC747" s="78" t="str">
        <f>IF(Tableau1[[#This Row],[Type de réponse]]='Paramètre (masquer)'!$A$10,Tableau1[[#This Row],[Période de début *]],"")</f>
        <v/>
      </c>
      <c r="AD747" s="78" t="str">
        <f>IF(Tableau1[[#This Row],[Type de réponse]]='Paramètre (masquer)'!$A$10,Tableau1[[#This Row],[Période de fin *]],"")</f>
        <v/>
      </c>
      <c r="AE747" s="78" t="str">
        <f>IF(Tableau1[[#This Row],[Type de réponse]]='Paramètre (masquer)'!$A$10,Tableau1[[#This Row],[Nuit
LU/MA]],"")</f>
        <v/>
      </c>
      <c r="AF747" s="78" t="str">
        <f>IF(Tableau1[[#This Row],[Type de réponse]]='Paramètre (masquer)'!$A$10,Tableau1[[#This Row],[Nuit
MA/ME]],"")</f>
        <v/>
      </c>
      <c r="AG747" s="78" t="str">
        <f>IF(Tableau1[[#This Row],[Type de réponse]]='Paramètre (masquer)'!$A$10,Tableau1[[#This Row],[Nuit
ME/JE]],"")</f>
        <v/>
      </c>
      <c r="AH747" s="78" t="str">
        <f>IF(Tableau1[[#This Row],[Type de réponse]]='Paramètre (masquer)'!$A$10,Tableau1[[#This Row],[Nuit JE/VE]],"")</f>
        <v/>
      </c>
      <c r="AI747" s="78" t="str">
        <f>IF(Tableau1[[#This Row],[Type de réponse]]='Paramètre (masquer)'!$A$10,Tableau1[[#This Row],[Nuit
VE/SA]],"")</f>
        <v/>
      </c>
      <c r="AJ747" s="78" t="str">
        <f>IF(Tableau1[[#This Row],[Type de réponse]]='Paramètre (masquer)'!$A$10,Tableau1[[#This Row],[Nuit
SA/DI]],"")</f>
        <v/>
      </c>
      <c r="AK747" s="78" t="str">
        <f>IF(Tableau1[[#This Row],[Type de réponse]]='Paramètre (masquer)'!$A$10,Tableau1[[#This Row],[Nuit
DI/LU]],"")</f>
        <v/>
      </c>
      <c r="AL747" s="76" t="str">
        <f>IF(Tableau1[[#This Row],[Nuit
LU /MA]]="Oui",0,IF(Tableau1[[#This Row],[Nuit
LU /MA]]="Non",1,""))</f>
        <v/>
      </c>
      <c r="AM747" s="76" t="str">
        <f>IF(Tableau1[[#This Row],[Nuit
MA/ ME]]="Oui",0,IF(Tableau1[[#This Row],[Nuit
MA/ ME]]="Non",1,""))</f>
        <v/>
      </c>
      <c r="AN747" s="76" t="str">
        <f>IF(Tableau1[[#This Row],[Nuit
ME/ JE]]="Oui",0,IF(Tableau1[[#This Row],[Nuit
ME/ JE]]="Non",1,""))</f>
        <v/>
      </c>
      <c r="AO747" s="76" t="str">
        <f>IF(Tableau1[[#This Row],[Nuit JE/ VE]]="Oui",0,IF(Tableau1[[#This Row],[Nuit JE/ VE]]="Non",1,""))</f>
        <v/>
      </c>
      <c r="AP747" s="76" t="str">
        <f>IF(Tableau1[[#This Row],[Nuit
VE/ SA]]="Oui",0,IF(Tableau1[[#This Row],[Nuit
VE/ SA]]="Non",1,""))</f>
        <v/>
      </c>
      <c r="AQ747" s="76" t="str">
        <f>IF(Tableau1[[#This Row],[Nuit
SA/ DI]]="Oui",0,IF(Tableau1[[#This Row],[Nuit
SA/ DI]]="Non",1,""))</f>
        <v/>
      </c>
      <c r="AR747" s="76" t="str">
        <f>IF(Tableau1[[#This Row],[Nuit
DI/ LU]]="Oui",0,IF(Tableau1[[#This Row],[Nuit
DI/ LU]]="Non",1,""))</f>
        <v/>
      </c>
      <c r="AS747" s="76" t="str">
        <f>IF(Tableau1[[#This Row],[Type de réponse]]='Paramètre (masquer)'!$A$10,Tableau1[[#This Row],[FE]],"")</f>
        <v/>
      </c>
      <c r="AT747" s="76" t="str">
        <f>_xlfn.CONCAT(Tableau1[[#This Row],[LUN]:[DIM]])</f>
        <v/>
      </c>
      <c r="AU747" s="79"/>
      <c r="AV7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7" s="76" t="e">
        <f>Tableau1[[#This Row],[Nbre de nuits sur la période]]*Tableau1[[#This Row],[Nombre de train accédant / nuit *]]</f>
        <v>#VALUE!</v>
      </c>
      <c r="AY747" s="76" t="e">
        <f>Tableau1[[#This Row],[Uo voies - nuit]]*((59*400/1000)+5)</f>
        <v>#VALUE!</v>
      </c>
    </row>
    <row r="748" spans="1:51" ht="15.75">
      <c r="A748" s="51">
        <f t="shared" si="35"/>
        <v>735</v>
      </c>
      <c r="B748" s="85"/>
      <c r="C748" s="52" t="str">
        <f>IFERROR(VLOOKUP(Tableau1[[#This Row],[Site *
Un fichier Excel par DT]],Tableau7[[#All],[Nom de la gare]:[EIC]],5,FALSE),"")</f>
        <v/>
      </c>
      <c r="D748" s="77"/>
      <c r="E748" s="74"/>
      <c r="F748" s="74"/>
      <c r="G748" s="76"/>
      <c r="H748" s="72" t="str">
        <f>IF(Tableau1[[#This Row],[Régime d''utilisation (Quotidien ? Oui ou Non)]]="Oui","Oui","Non")</f>
        <v>Non</v>
      </c>
      <c r="I748" s="72" t="str">
        <f>IF(Tableau1[[#This Row],[Régime d''utilisation (Quotidien ? Oui ou Non)]]="Oui","Oui","Non")</f>
        <v>Non</v>
      </c>
      <c r="J748" s="72" t="str">
        <f>IF(Tableau1[[#This Row],[Régime d''utilisation (Quotidien ? Oui ou Non)]]="Oui","Oui","Non")</f>
        <v>Non</v>
      </c>
      <c r="K748" s="72" t="str">
        <f>IF(Tableau1[[#This Row],[Régime d''utilisation (Quotidien ? Oui ou Non)]]="Oui","Oui","Non")</f>
        <v>Non</v>
      </c>
      <c r="L748" s="72" t="str">
        <f>IF(Tableau1[[#This Row],[Régime d''utilisation (Quotidien ? Oui ou Non)]]="Oui","Oui","Non")</f>
        <v>Non</v>
      </c>
      <c r="M748" s="72" t="str">
        <f>IF(Tableau1[[#This Row],[Régime d''utilisation (Quotidien ? Oui ou Non)]]="Oui","Oui","Non")</f>
        <v>Non</v>
      </c>
      <c r="N748" s="72" t="str">
        <f>IF(Tableau1[[#This Row],[Régime d''utilisation (Quotidien ? Oui ou Non)]]="Oui","Oui","Non")</f>
        <v>Non</v>
      </c>
      <c r="O748" s="72" t="str">
        <f>IF(Tableau1[[#This Row],[Régime d''utilisation (Quotidien ? Oui ou Non)]]="Oui","Oui","Non")</f>
        <v>Non</v>
      </c>
      <c r="P748" s="76"/>
      <c r="Q748" s="76"/>
      <c r="R748" s="76"/>
      <c r="S748" s="52" t="str">
        <f t="shared" si="33"/>
        <v>Compris entre 00h00 et 5h00</v>
      </c>
      <c r="T748" s="76"/>
      <c r="U748" s="53" t="str">
        <f t="shared" si="34"/>
        <v>Voyageur</v>
      </c>
      <c r="V748" s="76"/>
      <c r="W748" s="76"/>
      <c r="X748" s="76"/>
      <c r="Y748" s="76"/>
      <c r="Z748" s="76"/>
      <c r="AA748" s="76"/>
      <c r="AB748" s="53">
        <f>400</f>
        <v>400</v>
      </c>
      <c r="AC748" s="78" t="str">
        <f>IF(Tableau1[[#This Row],[Type de réponse]]='Paramètre (masquer)'!$A$10,Tableau1[[#This Row],[Période de début *]],"")</f>
        <v/>
      </c>
      <c r="AD748" s="78" t="str">
        <f>IF(Tableau1[[#This Row],[Type de réponse]]='Paramètre (masquer)'!$A$10,Tableau1[[#This Row],[Période de fin *]],"")</f>
        <v/>
      </c>
      <c r="AE748" s="78" t="str">
        <f>IF(Tableau1[[#This Row],[Type de réponse]]='Paramètre (masquer)'!$A$10,Tableau1[[#This Row],[Nuit
LU/MA]],"")</f>
        <v/>
      </c>
      <c r="AF748" s="78" t="str">
        <f>IF(Tableau1[[#This Row],[Type de réponse]]='Paramètre (masquer)'!$A$10,Tableau1[[#This Row],[Nuit
MA/ME]],"")</f>
        <v/>
      </c>
      <c r="AG748" s="78" t="str">
        <f>IF(Tableau1[[#This Row],[Type de réponse]]='Paramètre (masquer)'!$A$10,Tableau1[[#This Row],[Nuit
ME/JE]],"")</f>
        <v/>
      </c>
      <c r="AH748" s="78" t="str">
        <f>IF(Tableau1[[#This Row],[Type de réponse]]='Paramètre (masquer)'!$A$10,Tableau1[[#This Row],[Nuit JE/VE]],"")</f>
        <v/>
      </c>
      <c r="AI748" s="78" t="str">
        <f>IF(Tableau1[[#This Row],[Type de réponse]]='Paramètre (masquer)'!$A$10,Tableau1[[#This Row],[Nuit
VE/SA]],"")</f>
        <v/>
      </c>
      <c r="AJ748" s="78" t="str">
        <f>IF(Tableau1[[#This Row],[Type de réponse]]='Paramètre (masquer)'!$A$10,Tableau1[[#This Row],[Nuit
SA/DI]],"")</f>
        <v/>
      </c>
      <c r="AK748" s="78" t="str">
        <f>IF(Tableau1[[#This Row],[Type de réponse]]='Paramètre (masquer)'!$A$10,Tableau1[[#This Row],[Nuit
DI/LU]],"")</f>
        <v/>
      </c>
      <c r="AL748" s="76" t="str">
        <f>IF(Tableau1[[#This Row],[Nuit
LU /MA]]="Oui",0,IF(Tableau1[[#This Row],[Nuit
LU /MA]]="Non",1,""))</f>
        <v/>
      </c>
      <c r="AM748" s="76" t="str">
        <f>IF(Tableau1[[#This Row],[Nuit
MA/ ME]]="Oui",0,IF(Tableau1[[#This Row],[Nuit
MA/ ME]]="Non",1,""))</f>
        <v/>
      </c>
      <c r="AN748" s="76" t="str">
        <f>IF(Tableau1[[#This Row],[Nuit
ME/ JE]]="Oui",0,IF(Tableau1[[#This Row],[Nuit
ME/ JE]]="Non",1,""))</f>
        <v/>
      </c>
      <c r="AO748" s="76" t="str">
        <f>IF(Tableau1[[#This Row],[Nuit JE/ VE]]="Oui",0,IF(Tableau1[[#This Row],[Nuit JE/ VE]]="Non",1,""))</f>
        <v/>
      </c>
      <c r="AP748" s="76" t="str">
        <f>IF(Tableau1[[#This Row],[Nuit
VE/ SA]]="Oui",0,IF(Tableau1[[#This Row],[Nuit
VE/ SA]]="Non",1,""))</f>
        <v/>
      </c>
      <c r="AQ748" s="76" t="str">
        <f>IF(Tableau1[[#This Row],[Nuit
SA/ DI]]="Oui",0,IF(Tableau1[[#This Row],[Nuit
SA/ DI]]="Non",1,""))</f>
        <v/>
      </c>
      <c r="AR748" s="76" t="str">
        <f>IF(Tableau1[[#This Row],[Nuit
DI/ LU]]="Oui",0,IF(Tableau1[[#This Row],[Nuit
DI/ LU]]="Non",1,""))</f>
        <v/>
      </c>
      <c r="AS748" s="76" t="str">
        <f>IF(Tableau1[[#This Row],[Type de réponse]]='Paramètre (masquer)'!$A$10,Tableau1[[#This Row],[FE]],"")</f>
        <v/>
      </c>
      <c r="AT748" s="76" t="str">
        <f>_xlfn.CONCAT(Tableau1[[#This Row],[LUN]:[DIM]])</f>
        <v/>
      </c>
      <c r="AU748" s="79"/>
      <c r="AV7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8" s="76" t="e">
        <f>Tableau1[[#This Row],[Nbre de nuits sur la période]]*Tableau1[[#This Row],[Nombre de train accédant / nuit *]]</f>
        <v>#VALUE!</v>
      </c>
      <c r="AY748" s="76" t="e">
        <f>Tableau1[[#This Row],[Uo voies - nuit]]*((59*400/1000)+5)</f>
        <v>#VALUE!</v>
      </c>
    </row>
    <row r="749" spans="1:51" ht="15.75">
      <c r="A749" s="51">
        <f t="shared" si="35"/>
        <v>736</v>
      </c>
      <c r="B749" s="85"/>
      <c r="C749" s="52" t="str">
        <f>IFERROR(VLOOKUP(Tableau1[[#This Row],[Site *
Un fichier Excel par DT]],Tableau7[[#All],[Nom de la gare]:[EIC]],5,FALSE),"")</f>
        <v/>
      </c>
      <c r="D749" s="77"/>
      <c r="E749" s="74"/>
      <c r="F749" s="74"/>
      <c r="G749" s="76"/>
      <c r="H749" s="72" t="str">
        <f>IF(Tableau1[[#This Row],[Régime d''utilisation (Quotidien ? Oui ou Non)]]="Oui","Oui","Non")</f>
        <v>Non</v>
      </c>
      <c r="I749" s="72" t="str">
        <f>IF(Tableau1[[#This Row],[Régime d''utilisation (Quotidien ? Oui ou Non)]]="Oui","Oui","Non")</f>
        <v>Non</v>
      </c>
      <c r="J749" s="72" t="str">
        <f>IF(Tableau1[[#This Row],[Régime d''utilisation (Quotidien ? Oui ou Non)]]="Oui","Oui","Non")</f>
        <v>Non</v>
      </c>
      <c r="K749" s="72" t="str">
        <f>IF(Tableau1[[#This Row],[Régime d''utilisation (Quotidien ? Oui ou Non)]]="Oui","Oui","Non")</f>
        <v>Non</v>
      </c>
      <c r="L749" s="72" t="str">
        <f>IF(Tableau1[[#This Row],[Régime d''utilisation (Quotidien ? Oui ou Non)]]="Oui","Oui","Non")</f>
        <v>Non</v>
      </c>
      <c r="M749" s="72" t="str">
        <f>IF(Tableau1[[#This Row],[Régime d''utilisation (Quotidien ? Oui ou Non)]]="Oui","Oui","Non")</f>
        <v>Non</v>
      </c>
      <c r="N749" s="72" t="str">
        <f>IF(Tableau1[[#This Row],[Régime d''utilisation (Quotidien ? Oui ou Non)]]="Oui","Oui","Non")</f>
        <v>Non</v>
      </c>
      <c r="O749" s="72" t="str">
        <f>IF(Tableau1[[#This Row],[Régime d''utilisation (Quotidien ? Oui ou Non)]]="Oui","Oui","Non")</f>
        <v>Non</v>
      </c>
      <c r="P749" s="76"/>
      <c r="Q749" s="76"/>
      <c r="R749" s="76"/>
      <c r="S749" s="52" t="str">
        <f t="shared" si="33"/>
        <v>Compris entre 00h00 et 5h00</v>
      </c>
      <c r="T749" s="76"/>
      <c r="U749" s="53" t="str">
        <f t="shared" si="34"/>
        <v>Voyageur</v>
      </c>
      <c r="V749" s="76"/>
      <c r="W749" s="76"/>
      <c r="X749" s="76"/>
      <c r="Y749" s="76"/>
      <c r="Z749" s="76"/>
      <c r="AA749" s="76"/>
      <c r="AB749" s="53">
        <f>400</f>
        <v>400</v>
      </c>
      <c r="AC749" s="78" t="str">
        <f>IF(Tableau1[[#This Row],[Type de réponse]]='Paramètre (masquer)'!$A$10,Tableau1[[#This Row],[Période de début *]],"")</f>
        <v/>
      </c>
      <c r="AD749" s="78" t="str">
        <f>IF(Tableau1[[#This Row],[Type de réponse]]='Paramètre (masquer)'!$A$10,Tableau1[[#This Row],[Période de fin *]],"")</f>
        <v/>
      </c>
      <c r="AE749" s="78" t="str">
        <f>IF(Tableau1[[#This Row],[Type de réponse]]='Paramètre (masquer)'!$A$10,Tableau1[[#This Row],[Nuit
LU/MA]],"")</f>
        <v/>
      </c>
      <c r="AF749" s="78" t="str">
        <f>IF(Tableau1[[#This Row],[Type de réponse]]='Paramètre (masquer)'!$A$10,Tableau1[[#This Row],[Nuit
MA/ME]],"")</f>
        <v/>
      </c>
      <c r="AG749" s="78" t="str">
        <f>IF(Tableau1[[#This Row],[Type de réponse]]='Paramètre (masquer)'!$A$10,Tableau1[[#This Row],[Nuit
ME/JE]],"")</f>
        <v/>
      </c>
      <c r="AH749" s="78" t="str">
        <f>IF(Tableau1[[#This Row],[Type de réponse]]='Paramètre (masquer)'!$A$10,Tableau1[[#This Row],[Nuit JE/VE]],"")</f>
        <v/>
      </c>
      <c r="AI749" s="78" t="str">
        <f>IF(Tableau1[[#This Row],[Type de réponse]]='Paramètre (masquer)'!$A$10,Tableau1[[#This Row],[Nuit
VE/SA]],"")</f>
        <v/>
      </c>
      <c r="AJ749" s="78" t="str">
        <f>IF(Tableau1[[#This Row],[Type de réponse]]='Paramètre (masquer)'!$A$10,Tableau1[[#This Row],[Nuit
SA/DI]],"")</f>
        <v/>
      </c>
      <c r="AK749" s="78" t="str">
        <f>IF(Tableau1[[#This Row],[Type de réponse]]='Paramètre (masquer)'!$A$10,Tableau1[[#This Row],[Nuit
DI/LU]],"")</f>
        <v/>
      </c>
      <c r="AL749" s="76" t="str">
        <f>IF(Tableau1[[#This Row],[Nuit
LU /MA]]="Oui",0,IF(Tableau1[[#This Row],[Nuit
LU /MA]]="Non",1,""))</f>
        <v/>
      </c>
      <c r="AM749" s="76" t="str">
        <f>IF(Tableau1[[#This Row],[Nuit
MA/ ME]]="Oui",0,IF(Tableau1[[#This Row],[Nuit
MA/ ME]]="Non",1,""))</f>
        <v/>
      </c>
      <c r="AN749" s="76" t="str">
        <f>IF(Tableau1[[#This Row],[Nuit
ME/ JE]]="Oui",0,IF(Tableau1[[#This Row],[Nuit
ME/ JE]]="Non",1,""))</f>
        <v/>
      </c>
      <c r="AO749" s="76" t="str">
        <f>IF(Tableau1[[#This Row],[Nuit JE/ VE]]="Oui",0,IF(Tableau1[[#This Row],[Nuit JE/ VE]]="Non",1,""))</f>
        <v/>
      </c>
      <c r="AP749" s="76" t="str">
        <f>IF(Tableau1[[#This Row],[Nuit
VE/ SA]]="Oui",0,IF(Tableau1[[#This Row],[Nuit
VE/ SA]]="Non",1,""))</f>
        <v/>
      </c>
      <c r="AQ749" s="76" t="str">
        <f>IF(Tableau1[[#This Row],[Nuit
SA/ DI]]="Oui",0,IF(Tableau1[[#This Row],[Nuit
SA/ DI]]="Non",1,""))</f>
        <v/>
      </c>
      <c r="AR749" s="76" t="str">
        <f>IF(Tableau1[[#This Row],[Nuit
DI/ LU]]="Oui",0,IF(Tableau1[[#This Row],[Nuit
DI/ LU]]="Non",1,""))</f>
        <v/>
      </c>
      <c r="AS749" s="76" t="str">
        <f>IF(Tableau1[[#This Row],[Type de réponse]]='Paramètre (masquer)'!$A$10,Tableau1[[#This Row],[FE]],"")</f>
        <v/>
      </c>
      <c r="AT749" s="76" t="str">
        <f>_xlfn.CONCAT(Tableau1[[#This Row],[LUN]:[DIM]])</f>
        <v/>
      </c>
      <c r="AU749" s="79"/>
      <c r="AV7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9" s="76" t="e">
        <f>Tableau1[[#This Row],[Nbre de nuits sur la période]]*Tableau1[[#This Row],[Nombre de train accédant / nuit *]]</f>
        <v>#VALUE!</v>
      </c>
      <c r="AY749" s="76" t="e">
        <f>Tableau1[[#This Row],[Uo voies - nuit]]*((59*400/1000)+5)</f>
        <v>#VALUE!</v>
      </c>
    </row>
    <row r="750" spans="1:51" ht="15.75">
      <c r="A750" s="51">
        <f t="shared" si="35"/>
        <v>737</v>
      </c>
      <c r="B750" s="85"/>
      <c r="C750" s="52" t="str">
        <f>IFERROR(VLOOKUP(Tableau1[[#This Row],[Site *
Un fichier Excel par DT]],Tableau7[[#All],[Nom de la gare]:[EIC]],5,FALSE),"")</f>
        <v/>
      </c>
      <c r="D750" s="77"/>
      <c r="E750" s="74"/>
      <c r="F750" s="74"/>
      <c r="G750" s="76"/>
      <c r="H750" s="72" t="str">
        <f>IF(Tableau1[[#This Row],[Régime d''utilisation (Quotidien ? Oui ou Non)]]="Oui","Oui","Non")</f>
        <v>Non</v>
      </c>
      <c r="I750" s="72" t="str">
        <f>IF(Tableau1[[#This Row],[Régime d''utilisation (Quotidien ? Oui ou Non)]]="Oui","Oui","Non")</f>
        <v>Non</v>
      </c>
      <c r="J750" s="72" t="str">
        <f>IF(Tableau1[[#This Row],[Régime d''utilisation (Quotidien ? Oui ou Non)]]="Oui","Oui","Non")</f>
        <v>Non</v>
      </c>
      <c r="K750" s="72" t="str">
        <f>IF(Tableau1[[#This Row],[Régime d''utilisation (Quotidien ? Oui ou Non)]]="Oui","Oui","Non")</f>
        <v>Non</v>
      </c>
      <c r="L750" s="72" t="str">
        <f>IF(Tableau1[[#This Row],[Régime d''utilisation (Quotidien ? Oui ou Non)]]="Oui","Oui","Non")</f>
        <v>Non</v>
      </c>
      <c r="M750" s="72" t="str">
        <f>IF(Tableau1[[#This Row],[Régime d''utilisation (Quotidien ? Oui ou Non)]]="Oui","Oui","Non")</f>
        <v>Non</v>
      </c>
      <c r="N750" s="72" t="str">
        <f>IF(Tableau1[[#This Row],[Régime d''utilisation (Quotidien ? Oui ou Non)]]="Oui","Oui","Non")</f>
        <v>Non</v>
      </c>
      <c r="O750" s="72" t="str">
        <f>IF(Tableau1[[#This Row],[Régime d''utilisation (Quotidien ? Oui ou Non)]]="Oui","Oui","Non")</f>
        <v>Non</v>
      </c>
      <c r="P750" s="76"/>
      <c r="Q750" s="76"/>
      <c r="R750" s="76"/>
      <c r="S750" s="52" t="str">
        <f t="shared" si="33"/>
        <v>Compris entre 00h00 et 5h00</v>
      </c>
      <c r="T750" s="76"/>
      <c r="U750" s="53" t="str">
        <f t="shared" si="34"/>
        <v>Voyageur</v>
      </c>
      <c r="V750" s="76"/>
      <c r="W750" s="76"/>
      <c r="X750" s="76"/>
      <c r="Y750" s="76"/>
      <c r="Z750" s="76"/>
      <c r="AA750" s="76"/>
      <c r="AB750" s="53">
        <f>400</f>
        <v>400</v>
      </c>
      <c r="AC750" s="78" t="str">
        <f>IF(Tableau1[[#This Row],[Type de réponse]]='Paramètre (masquer)'!$A$10,Tableau1[[#This Row],[Période de début *]],"")</f>
        <v/>
      </c>
      <c r="AD750" s="78" t="str">
        <f>IF(Tableau1[[#This Row],[Type de réponse]]='Paramètre (masquer)'!$A$10,Tableau1[[#This Row],[Période de fin *]],"")</f>
        <v/>
      </c>
      <c r="AE750" s="78" t="str">
        <f>IF(Tableau1[[#This Row],[Type de réponse]]='Paramètre (masquer)'!$A$10,Tableau1[[#This Row],[Nuit
LU/MA]],"")</f>
        <v/>
      </c>
      <c r="AF750" s="78" t="str">
        <f>IF(Tableau1[[#This Row],[Type de réponse]]='Paramètre (masquer)'!$A$10,Tableau1[[#This Row],[Nuit
MA/ME]],"")</f>
        <v/>
      </c>
      <c r="AG750" s="78" t="str">
        <f>IF(Tableau1[[#This Row],[Type de réponse]]='Paramètre (masquer)'!$A$10,Tableau1[[#This Row],[Nuit
ME/JE]],"")</f>
        <v/>
      </c>
      <c r="AH750" s="78" t="str">
        <f>IF(Tableau1[[#This Row],[Type de réponse]]='Paramètre (masquer)'!$A$10,Tableau1[[#This Row],[Nuit JE/VE]],"")</f>
        <v/>
      </c>
      <c r="AI750" s="78" t="str">
        <f>IF(Tableau1[[#This Row],[Type de réponse]]='Paramètre (masquer)'!$A$10,Tableau1[[#This Row],[Nuit
VE/SA]],"")</f>
        <v/>
      </c>
      <c r="AJ750" s="78" t="str">
        <f>IF(Tableau1[[#This Row],[Type de réponse]]='Paramètre (masquer)'!$A$10,Tableau1[[#This Row],[Nuit
SA/DI]],"")</f>
        <v/>
      </c>
      <c r="AK750" s="78" t="str">
        <f>IF(Tableau1[[#This Row],[Type de réponse]]='Paramètre (masquer)'!$A$10,Tableau1[[#This Row],[Nuit
DI/LU]],"")</f>
        <v/>
      </c>
      <c r="AL750" s="76" t="str">
        <f>IF(Tableau1[[#This Row],[Nuit
LU /MA]]="Oui",0,IF(Tableau1[[#This Row],[Nuit
LU /MA]]="Non",1,""))</f>
        <v/>
      </c>
      <c r="AM750" s="76" t="str">
        <f>IF(Tableau1[[#This Row],[Nuit
MA/ ME]]="Oui",0,IF(Tableau1[[#This Row],[Nuit
MA/ ME]]="Non",1,""))</f>
        <v/>
      </c>
      <c r="AN750" s="76" t="str">
        <f>IF(Tableau1[[#This Row],[Nuit
ME/ JE]]="Oui",0,IF(Tableau1[[#This Row],[Nuit
ME/ JE]]="Non",1,""))</f>
        <v/>
      </c>
      <c r="AO750" s="76" t="str">
        <f>IF(Tableau1[[#This Row],[Nuit JE/ VE]]="Oui",0,IF(Tableau1[[#This Row],[Nuit JE/ VE]]="Non",1,""))</f>
        <v/>
      </c>
      <c r="AP750" s="76" t="str">
        <f>IF(Tableau1[[#This Row],[Nuit
VE/ SA]]="Oui",0,IF(Tableau1[[#This Row],[Nuit
VE/ SA]]="Non",1,""))</f>
        <v/>
      </c>
      <c r="AQ750" s="76" t="str">
        <f>IF(Tableau1[[#This Row],[Nuit
SA/ DI]]="Oui",0,IF(Tableau1[[#This Row],[Nuit
SA/ DI]]="Non",1,""))</f>
        <v/>
      </c>
      <c r="AR750" s="76" t="str">
        <f>IF(Tableau1[[#This Row],[Nuit
DI/ LU]]="Oui",0,IF(Tableau1[[#This Row],[Nuit
DI/ LU]]="Non",1,""))</f>
        <v/>
      </c>
      <c r="AS750" s="76" t="str">
        <f>IF(Tableau1[[#This Row],[Type de réponse]]='Paramètre (masquer)'!$A$10,Tableau1[[#This Row],[FE]],"")</f>
        <v/>
      </c>
      <c r="AT750" s="76" t="str">
        <f>_xlfn.CONCAT(Tableau1[[#This Row],[LUN]:[DIM]])</f>
        <v/>
      </c>
      <c r="AU750" s="79"/>
      <c r="AV7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0" s="76" t="e">
        <f>Tableau1[[#This Row],[Nbre de nuits sur la période]]*Tableau1[[#This Row],[Nombre de train accédant / nuit *]]</f>
        <v>#VALUE!</v>
      </c>
      <c r="AY750" s="76" t="e">
        <f>Tableau1[[#This Row],[Uo voies - nuit]]*((59*400/1000)+5)</f>
        <v>#VALUE!</v>
      </c>
    </row>
    <row r="751" spans="1:51" ht="15.75">
      <c r="A751" s="51">
        <f t="shared" si="35"/>
        <v>738</v>
      </c>
      <c r="B751" s="85"/>
      <c r="C751" s="52" t="str">
        <f>IFERROR(VLOOKUP(Tableau1[[#This Row],[Site *
Un fichier Excel par DT]],Tableau7[[#All],[Nom de la gare]:[EIC]],5,FALSE),"")</f>
        <v/>
      </c>
      <c r="D751" s="77"/>
      <c r="E751" s="74"/>
      <c r="F751" s="74"/>
      <c r="G751" s="76"/>
      <c r="H751" s="72" t="str">
        <f>IF(Tableau1[[#This Row],[Régime d''utilisation (Quotidien ? Oui ou Non)]]="Oui","Oui","Non")</f>
        <v>Non</v>
      </c>
      <c r="I751" s="72" t="str">
        <f>IF(Tableau1[[#This Row],[Régime d''utilisation (Quotidien ? Oui ou Non)]]="Oui","Oui","Non")</f>
        <v>Non</v>
      </c>
      <c r="J751" s="72" t="str">
        <f>IF(Tableau1[[#This Row],[Régime d''utilisation (Quotidien ? Oui ou Non)]]="Oui","Oui","Non")</f>
        <v>Non</v>
      </c>
      <c r="K751" s="72" t="str">
        <f>IF(Tableau1[[#This Row],[Régime d''utilisation (Quotidien ? Oui ou Non)]]="Oui","Oui","Non")</f>
        <v>Non</v>
      </c>
      <c r="L751" s="72" t="str">
        <f>IF(Tableau1[[#This Row],[Régime d''utilisation (Quotidien ? Oui ou Non)]]="Oui","Oui","Non")</f>
        <v>Non</v>
      </c>
      <c r="M751" s="72" t="str">
        <f>IF(Tableau1[[#This Row],[Régime d''utilisation (Quotidien ? Oui ou Non)]]="Oui","Oui","Non")</f>
        <v>Non</v>
      </c>
      <c r="N751" s="72" t="str">
        <f>IF(Tableau1[[#This Row],[Régime d''utilisation (Quotidien ? Oui ou Non)]]="Oui","Oui","Non")</f>
        <v>Non</v>
      </c>
      <c r="O751" s="72" t="str">
        <f>IF(Tableau1[[#This Row],[Régime d''utilisation (Quotidien ? Oui ou Non)]]="Oui","Oui","Non")</f>
        <v>Non</v>
      </c>
      <c r="P751" s="76"/>
      <c r="Q751" s="76"/>
      <c r="R751" s="76"/>
      <c r="S751" s="52" t="str">
        <f t="shared" si="33"/>
        <v>Compris entre 00h00 et 5h00</v>
      </c>
      <c r="T751" s="76"/>
      <c r="U751" s="53" t="str">
        <f t="shared" si="34"/>
        <v>Voyageur</v>
      </c>
      <c r="V751" s="76"/>
      <c r="W751" s="76"/>
      <c r="X751" s="76"/>
      <c r="Y751" s="76"/>
      <c r="Z751" s="76"/>
      <c r="AA751" s="76"/>
      <c r="AB751" s="53">
        <f>400</f>
        <v>400</v>
      </c>
      <c r="AC751" s="78" t="str">
        <f>IF(Tableau1[[#This Row],[Type de réponse]]='Paramètre (masquer)'!$A$10,Tableau1[[#This Row],[Période de début *]],"")</f>
        <v/>
      </c>
      <c r="AD751" s="78" t="str">
        <f>IF(Tableau1[[#This Row],[Type de réponse]]='Paramètre (masquer)'!$A$10,Tableau1[[#This Row],[Période de fin *]],"")</f>
        <v/>
      </c>
      <c r="AE751" s="78" t="str">
        <f>IF(Tableau1[[#This Row],[Type de réponse]]='Paramètre (masquer)'!$A$10,Tableau1[[#This Row],[Nuit
LU/MA]],"")</f>
        <v/>
      </c>
      <c r="AF751" s="78" t="str">
        <f>IF(Tableau1[[#This Row],[Type de réponse]]='Paramètre (masquer)'!$A$10,Tableau1[[#This Row],[Nuit
MA/ME]],"")</f>
        <v/>
      </c>
      <c r="AG751" s="78" t="str">
        <f>IF(Tableau1[[#This Row],[Type de réponse]]='Paramètre (masquer)'!$A$10,Tableau1[[#This Row],[Nuit
ME/JE]],"")</f>
        <v/>
      </c>
      <c r="AH751" s="78" t="str">
        <f>IF(Tableau1[[#This Row],[Type de réponse]]='Paramètre (masquer)'!$A$10,Tableau1[[#This Row],[Nuit JE/VE]],"")</f>
        <v/>
      </c>
      <c r="AI751" s="78" t="str">
        <f>IF(Tableau1[[#This Row],[Type de réponse]]='Paramètre (masquer)'!$A$10,Tableau1[[#This Row],[Nuit
VE/SA]],"")</f>
        <v/>
      </c>
      <c r="AJ751" s="78" t="str">
        <f>IF(Tableau1[[#This Row],[Type de réponse]]='Paramètre (masquer)'!$A$10,Tableau1[[#This Row],[Nuit
SA/DI]],"")</f>
        <v/>
      </c>
      <c r="AK751" s="78" t="str">
        <f>IF(Tableau1[[#This Row],[Type de réponse]]='Paramètre (masquer)'!$A$10,Tableau1[[#This Row],[Nuit
DI/LU]],"")</f>
        <v/>
      </c>
      <c r="AL751" s="76" t="str">
        <f>IF(Tableau1[[#This Row],[Nuit
LU /MA]]="Oui",0,IF(Tableau1[[#This Row],[Nuit
LU /MA]]="Non",1,""))</f>
        <v/>
      </c>
      <c r="AM751" s="76" t="str">
        <f>IF(Tableau1[[#This Row],[Nuit
MA/ ME]]="Oui",0,IF(Tableau1[[#This Row],[Nuit
MA/ ME]]="Non",1,""))</f>
        <v/>
      </c>
      <c r="AN751" s="76" t="str">
        <f>IF(Tableau1[[#This Row],[Nuit
ME/ JE]]="Oui",0,IF(Tableau1[[#This Row],[Nuit
ME/ JE]]="Non",1,""))</f>
        <v/>
      </c>
      <c r="AO751" s="76" t="str">
        <f>IF(Tableau1[[#This Row],[Nuit JE/ VE]]="Oui",0,IF(Tableau1[[#This Row],[Nuit JE/ VE]]="Non",1,""))</f>
        <v/>
      </c>
      <c r="AP751" s="76" t="str">
        <f>IF(Tableau1[[#This Row],[Nuit
VE/ SA]]="Oui",0,IF(Tableau1[[#This Row],[Nuit
VE/ SA]]="Non",1,""))</f>
        <v/>
      </c>
      <c r="AQ751" s="76" t="str">
        <f>IF(Tableau1[[#This Row],[Nuit
SA/ DI]]="Oui",0,IF(Tableau1[[#This Row],[Nuit
SA/ DI]]="Non",1,""))</f>
        <v/>
      </c>
      <c r="AR751" s="76" t="str">
        <f>IF(Tableau1[[#This Row],[Nuit
DI/ LU]]="Oui",0,IF(Tableau1[[#This Row],[Nuit
DI/ LU]]="Non",1,""))</f>
        <v/>
      </c>
      <c r="AS751" s="76" t="str">
        <f>IF(Tableau1[[#This Row],[Type de réponse]]='Paramètre (masquer)'!$A$10,Tableau1[[#This Row],[FE]],"")</f>
        <v/>
      </c>
      <c r="AT751" s="76" t="str">
        <f>_xlfn.CONCAT(Tableau1[[#This Row],[LUN]:[DIM]])</f>
        <v/>
      </c>
      <c r="AU751" s="79"/>
      <c r="AV7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1" s="76" t="e">
        <f>Tableau1[[#This Row],[Nbre de nuits sur la période]]*Tableau1[[#This Row],[Nombre de train accédant / nuit *]]</f>
        <v>#VALUE!</v>
      </c>
      <c r="AY751" s="76" t="e">
        <f>Tableau1[[#This Row],[Uo voies - nuit]]*((59*400/1000)+5)</f>
        <v>#VALUE!</v>
      </c>
    </row>
    <row r="752" spans="1:51" ht="15.75">
      <c r="A752" s="51">
        <f t="shared" si="35"/>
        <v>739</v>
      </c>
      <c r="B752" s="85"/>
      <c r="C752" s="52" t="str">
        <f>IFERROR(VLOOKUP(Tableau1[[#This Row],[Site *
Un fichier Excel par DT]],Tableau7[[#All],[Nom de la gare]:[EIC]],5,FALSE),"")</f>
        <v/>
      </c>
      <c r="D752" s="77"/>
      <c r="E752" s="74"/>
      <c r="F752" s="74"/>
      <c r="G752" s="76"/>
      <c r="H752" s="72" t="str">
        <f>IF(Tableau1[[#This Row],[Régime d''utilisation (Quotidien ? Oui ou Non)]]="Oui","Oui","Non")</f>
        <v>Non</v>
      </c>
      <c r="I752" s="72" t="str">
        <f>IF(Tableau1[[#This Row],[Régime d''utilisation (Quotidien ? Oui ou Non)]]="Oui","Oui","Non")</f>
        <v>Non</v>
      </c>
      <c r="J752" s="72" t="str">
        <f>IF(Tableau1[[#This Row],[Régime d''utilisation (Quotidien ? Oui ou Non)]]="Oui","Oui","Non")</f>
        <v>Non</v>
      </c>
      <c r="K752" s="72" t="str">
        <f>IF(Tableau1[[#This Row],[Régime d''utilisation (Quotidien ? Oui ou Non)]]="Oui","Oui","Non")</f>
        <v>Non</v>
      </c>
      <c r="L752" s="72" t="str">
        <f>IF(Tableau1[[#This Row],[Régime d''utilisation (Quotidien ? Oui ou Non)]]="Oui","Oui","Non")</f>
        <v>Non</v>
      </c>
      <c r="M752" s="72" t="str">
        <f>IF(Tableau1[[#This Row],[Régime d''utilisation (Quotidien ? Oui ou Non)]]="Oui","Oui","Non")</f>
        <v>Non</v>
      </c>
      <c r="N752" s="72" t="str">
        <f>IF(Tableau1[[#This Row],[Régime d''utilisation (Quotidien ? Oui ou Non)]]="Oui","Oui","Non")</f>
        <v>Non</v>
      </c>
      <c r="O752" s="72" t="str">
        <f>IF(Tableau1[[#This Row],[Régime d''utilisation (Quotidien ? Oui ou Non)]]="Oui","Oui","Non")</f>
        <v>Non</v>
      </c>
      <c r="P752" s="76"/>
      <c r="Q752" s="76"/>
      <c r="R752" s="76"/>
      <c r="S752" s="52" t="str">
        <f t="shared" si="33"/>
        <v>Compris entre 00h00 et 5h00</v>
      </c>
      <c r="T752" s="76"/>
      <c r="U752" s="53" t="str">
        <f t="shared" si="34"/>
        <v>Voyageur</v>
      </c>
      <c r="V752" s="76"/>
      <c r="W752" s="76"/>
      <c r="X752" s="76"/>
      <c r="Y752" s="76"/>
      <c r="Z752" s="76"/>
      <c r="AA752" s="76"/>
      <c r="AB752" s="53">
        <f>400</f>
        <v>400</v>
      </c>
      <c r="AC752" s="78" t="str">
        <f>IF(Tableau1[[#This Row],[Type de réponse]]='Paramètre (masquer)'!$A$10,Tableau1[[#This Row],[Période de début *]],"")</f>
        <v/>
      </c>
      <c r="AD752" s="78" t="str">
        <f>IF(Tableau1[[#This Row],[Type de réponse]]='Paramètre (masquer)'!$A$10,Tableau1[[#This Row],[Période de fin *]],"")</f>
        <v/>
      </c>
      <c r="AE752" s="78" t="str">
        <f>IF(Tableau1[[#This Row],[Type de réponse]]='Paramètre (masquer)'!$A$10,Tableau1[[#This Row],[Nuit
LU/MA]],"")</f>
        <v/>
      </c>
      <c r="AF752" s="78" t="str">
        <f>IF(Tableau1[[#This Row],[Type de réponse]]='Paramètre (masquer)'!$A$10,Tableau1[[#This Row],[Nuit
MA/ME]],"")</f>
        <v/>
      </c>
      <c r="AG752" s="78" t="str">
        <f>IF(Tableau1[[#This Row],[Type de réponse]]='Paramètre (masquer)'!$A$10,Tableau1[[#This Row],[Nuit
ME/JE]],"")</f>
        <v/>
      </c>
      <c r="AH752" s="78" t="str">
        <f>IF(Tableau1[[#This Row],[Type de réponse]]='Paramètre (masquer)'!$A$10,Tableau1[[#This Row],[Nuit JE/VE]],"")</f>
        <v/>
      </c>
      <c r="AI752" s="78" t="str">
        <f>IF(Tableau1[[#This Row],[Type de réponse]]='Paramètre (masquer)'!$A$10,Tableau1[[#This Row],[Nuit
VE/SA]],"")</f>
        <v/>
      </c>
      <c r="AJ752" s="78" t="str">
        <f>IF(Tableau1[[#This Row],[Type de réponse]]='Paramètre (masquer)'!$A$10,Tableau1[[#This Row],[Nuit
SA/DI]],"")</f>
        <v/>
      </c>
      <c r="AK752" s="78" t="str">
        <f>IF(Tableau1[[#This Row],[Type de réponse]]='Paramètre (masquer)'!$A$10,Tableau1[[#This Row],[Nuit
DI/LU]],"")</f>
        <v/>
      </c>
      <c r="AL752" s="76" t="str">
        <f>IF(Tableau1[[#This Row],[Nuit
LU /MA]]="Oui",0,IF(Tableau1[[#This Row],[Nuit
LU /MA]]="Non",1,""))</f>
        <v/>
      </c>
      <c r="AM752" s="76" t="str">
        <f>IF(Tableau1[[#This Row],[Nuit
MA/ ME]]="Oui",0,IF(Tableau1[[#This Row],[Nuit
MA/ ME]]="Non",1,""))</f>
        <v/>
      </c>
      <c r="AN752" s="76" t="str">
        <f>IF(Tableau1[[#This Row],[Nuit
ME/ JE]]="Oui",0,IF(Tableau1[[#This Row],[Nuit
ME/ JE]]="Non",1,""))</f>
        <v/>
      </c>
      <c r="AO752" s="76" t="str">
        <f>IF(Tableau1[[#This Row],[Nuit JE/ VE]]="Oui",0,IF(Tableau1[[#This Row],[Nuit JE/ VE]]="Non",1,""))</f>
        <v/>
      </c>
      <c r="AP752" s="76" t="str">
        <f>IF(Tableau1[[#This Row],[Nuit
VE/ SA]]="Oui",0,IF(Tableau1[[#This Row],[Nuit
VE/ SA]]="Non",1,""))</f>
        <v/>
      </c>
      <c r="AQ752" s="76" t="str">
        <f>IF(Tableau1[[#This Row],[Nuit
SA/ DI]]="Oui",0,IF(Tableau1[[#This Row],[Nuit
SA/ DI]]="Non",1,""))</f>
        <v/>
      </c>
      <c r="AR752" s="76" t="str">
        <f>IF(Tableau1[[#This Row],[Nuit
DI/ LU]]="Oui",0,IF(Tableau1[[#This Row],[Nuit
DI/ LU]]="Non",1,""))</f>
        <v/>
      </c>
      <c r="AS752" s="76" t="str">
        <f>IF(Tableau1[[#This Row],[Type de réponse]]='Paramètre (masquer)'!$A$10,Tableau1[[#This Row],[FE]],"")</f>
        <v/>
      </c>
      <c r="AT752" s="76" t="str">
        <f>_xlfn.CONCAT(Tableau1[[#This Row],[LUN]:[DIM]])</f>
        <v/>
      </c>
      <c r="AU752" s="79"/>
      <c r="AV7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2" s="76" t="e">
        <f>Tableau1[[#This Row],[Nbre de nuits sur la période]]*Tableau1[[#This Row],[Nombre de train accédant / nuit *]]</f>
        <v>#VALUE!</v>
      </c>
      <c r="AY752" s="76" t="e">
        <f>Tableau1[[#This Row],[Uo voies - nuit]]*((59*400/1000)+5)</f>
        <v>#VALUE!</v>
      </c>
    </row>
    <row r="753" spans="1:51" ht="15.75">
      <c r="A753" s="51">
        <f t="shared" si="35"/>
        <v>740</v>
      </c>
      <c r="B753" s="85"/>
      <c r="C753" s="52" t="str">
        <f>IFERROR(VLOOKUP(Tableau1[[#This Row],[Site *
Un fichier Excel par DT]],Tableau7[[#All],[Nom de la gare]:[EIC]],5,FALSE),"")</f>
        <v/>
      </c>
      <c r="D753" s="77"/>
      <c r="E753" s="74"/>
      <c r="F753" s="74"/>
      <c r="G753" s="76"/>
      <c r="H753" s="72" t="str">
        <f>IF(Tableau1[[#This Row],[Régime d''utilisation (Quotidien ? Oui ou Non)]]="Oui","Oui","Non")</f>
        <v>Non</v>
      </c>
      <c r="I753" s="72" t="str">
        <f>IF(Tableau1[[#This Row],[Régime d''utilisation (Quotidien ? Oui ou Non)]]="Oui","Oui","Non")</f>
        <v>Non</v>
      </c>
      <c r="J753" s="72" t="str">
        <f>IF(Tableau1[[#This Row],[Régime d''utilisation (Quotidien ? Oui ou Non)]]="Oui","Oui","Non")</f>
        <v>Non</v>
      </c>
      <c r="K753" s="72" t="str">
        <f>IF(Tableau1[[#This Row],[Régime d''utilisation (Quotidien ? Oui ou Non)]]="Oui","Oui","Non")</f>
        <v>Non</v>
      </c>
      <c r="L753" s="72" t="str">
        <f>IF(Tableau1[[#This Row],[Régime d''utilisation (Quotidien ? Oui ou Non)]]="Oui","Oui","Non")</f>
        <v>Non</v>
      </c>
      <c r="M753" s="72" t="str">
        <f>IF(Tableau1[[#This Row],[Régime d''utilisation (Quotidien ? Oui ou Non)]]="Oui","Oui","Non")</f>
        <v>Non</v>
      </c>
      <c r="N753" s="72" t="str">
        <f>IF(Tableau1[[#This Row],[Régime d''utilisation (Quotidien ? Oui ou Non)]]="Oui","Oui","Non")</f>
        <v>Non</v>
      </c>
      <c r="O753" s="72" t="str">
        <f>IF(Tableau1[[#This Row],[Régime d''utilisation (Quotidien ? Oui ou Non)]]="Oui","Oui","Non")</f>
        <v>Non</v>
      </c>
      <c r="P753" s="76"/>
      <c r="Q753" s="76"/>
      <c r="R753" s="76"/>
      <c r="S753" s="52" t="str">
        <f t="shared" si="33"/>
        <v>Compris entre 00h00 et 5h00</v>
      </c>
      <c r="T753" s="76"/>
      <c r="U753" s="53" t="str">
        <f t="shared" si="34"/>
        <v>Voyageur</v>
      </c>
      <c r="V753" s="76"/>
      <c r="W753" s="76"/>
      <c r="X753" s="76"/>
      <c r="Y753" s="76"/>
      <c r="Z753" s="76"/>
      <c r="AA753" s="76"/>
      <c r="AB753" s="53">
        <f>400</f>
        <v>400</v>
      </c>
      <c r="AC753" s="78" t="str">
        <f>IF(Tableau1[[#This Row],[Type de réponse]]='Paramètre (masquer)'!$A$10,Tableau1[[#This Row],[Période de début *]],"")</f>
        <v/>
      </c>
      <c r="AD753" s="78" t="str">
        <f>IF(Tableau1[[#This Row],[Type de réponse]]='Paramètre (masquer)'!$A$10,Tableau1[[#This Row],[Période de fin *]],"")</f>
        <v/>
      </c>
      <c r="AE753" s="78" t="str">
        <f>IF(Tableau1[[#This Row],[Type de réponse]]='Paramètre (masquer)'!$A$10,Tableau1[[#This Row],[Nuit
LU/MA]],"")</f>
        <v/>
      </c>
      <c r="AF753" s="78" t="str">
        <f>IF(Tableau1[[#This Row],[Type de réponse]]='Paramètre (masquer)'!$A$10,Tableau1[[#This Row],[Nuit
MA/ME]],"")</f>
        <v/>
      </c>
      <c r="AG753" s="78" t="str">
        <f>IF(Tableau1[[#This Row],[Type de réponse]]='Paramètre (masquer)'!$A$10,Tableau1[[#This Row],[Nuit
ME/JE]],"")</f>
        <v/>
      </c>
      <c r="AH753" s="78" t="str">
        <f>IF(Tableau1[[#This Row],[Type de réponse]]='Paramètre (masquer)'!$A$10,Tableau1[[#This Row],[Nuit JE/VE]],"")</f>
        <v/>
      </c>
      <c r="AI753" s="78" t="str">
        <f>IF(Tableau1[[#This Row],[Type de réponse]]='Paramètre (masquer)'!$A$10,Tableau1[[#This Row],[Nuit
VE/SA]],"")</f>
        <v/>
      </c>
      <c r="AJ753" s="78" t="str">
        <f>IF(Tableau1[[#This Row],[Type de réponse]]='Paramètre (masquer)'!$A$10,Tableau1[[#This Row],[Nuit
SA/DI]],"")</f>
        <v/>
      </c>
      <c r="AK753" s="78" t="str">
        <f>IF(Tableau1[[#This Row],[Type de réponse]]='Paramètre (masquer)'!$A$10,Tableau1[[#This Row],[Nuit
DI/LU]],"")</f>
        <v/>
      </c>
      <c r="AL753" s="76" t="str">
        <f>IF(Tableau1[[#This Row],[Nuit
LU /MA]]="Oui",0,IF(Tableau1[[#This Row],[Nuit
LU /MA]]="Non",1,""))</f>
        <v/>
      </c>
      <c r="AM753" s="76" t="str">
        <f>IF(Tableau1[[#This Row],[Nuit
MA/ ME]]="Oui",0,IF(Tableau1[[#This Row],[Nuit
MA/ ME]]="Non",1,""))</f>
        <v/>
      </c>
      <c r="AN753" s="76" t="str">
        <f>IF(Tableau1[[#This Row],[Nuit
ME/ JE]]="Oui",0,IF(Tableau1[[#This Row],[Nuit
ME/ JE]]="Non",1,""))</f>
        <v/>
      </c>
      <c r="AO753" s="76" t="str">
        <f>IF(Tableau1[[#This Row],[Nuit JE/ VE]]="Oui",0,IF(Tableau1[[#This Row],[Nuit JE/ VE]]="Non",1,""))</f>
        <v/>
      </c>
      <c r="AP753" s="76" t="str">
        <f>IF(Tableau1[[#This Row],[Nuit
VE/ SA]]="Oui",0,IF(Tableau1[[#This Row],[Nuit
VE/ SA]]="Non",1,""))</f>
        <v/>
      </c>
      <c r="AQ753" s="76" t="str">
        <f>IF(Tableau1[[#This Row],[Nuit
SA/ DI]]="Oui",0,IF(Tableau1[[#This Row],[Nuit
SA/ DI]]="Non",1,""))</f>
        <v/>
      </c>
      <c r="AR753" s="76" t="str">
        <f>IF(Tableau1[[#This Row],[Nuit
DI/ LU]]="Oui",0,IF(Tableau1[[#This Row],[Nuit
DI/ LU]]="Non",1,""))</f>
        <v/>
      </c>
      <c r="AS753" s="76" t="str">
        <f>IF(Tableau1[[#This Row],[Type de réponse]]='Paramètre (masquer)'!$A$10,Tableau1[[#This Row],[FE]],"")</f>
        <v/>
      </c>
      <c r="AT753" s="76" t="str">
        <f>_xlfn.CONCAT(Tableau1[[#This Row],[LUN]:[DIM]])</f>
        <v/>
      </c>
      <c r="AU753" s="79"/>
      <c r="AV7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3" s="76" t="e">
        <f>Tableau1[[#This Row],[Nbre de nuits sur la période]]*Tableau1[[#This Row],[Nombre de train accédant / nuit *]]</f>
        <v>#VALUE!</v>
      </c>
      <c r="AY753" s="76" t="e">
        <f>Tableau1[[#This Row],[Uo voies - nuit]]*((59*400/1000)+5)</f>
        <v>#VALUE!</v>
      </c>
    </row>
    <row r="754" spans="1:51" ht="15.75">
      <c r="A754" s="51">
        <f t="shared" si="35"/>
        <v>741</v>
      </c>
      <c r="B754" s="85"/>
      <c r="C754" s="52" t="str">
        <f>IFERROR(VLOOKUP(Tableau1[[#This Row],[Site *
Un fichier Excel par DT]],Tableau7[[#All],[Nom de la gare]:[EIC]],5,FALSE),"")</f>
        <v/>
      </c>
      <c r="D754" s="77"/>
      <c r="E754" s="74"/>
      <c r="F754" s="74"/>
      <c r="G754" s="76"/>
      <c r="H754" s="72" t="str">
        <f>IF(Tableau1[[#This Row],[Régime d''utilisation (Quotidien ? Oui ou Non)]]="Oui","Oui","Non")</f>
        <v>Non</v>
      </c>
      <c r="I754" s="72" t="str">
        <f>IF(Tableau1[[#This Row],[Régime d''utilisation (Quotidien ? Oui ou Non)]]="Oui","Oui","Non")</f>
        <v>Non</v>
      </c>
      <c r="J754" s="72" t="str">
        <f>IF(Tableau1[[#This Row],[Régime d''utilisation (Quotidien ? Oui ou Non)]]="Oui","Oui","Non")</f>
        <v>Non</v>
      </c>
      <c r="K754" s="72" t="str">
        <f>IF(Tableau1[[#This Row],[Régime d''utilisation (Quotidien ? Oui ou Non)]]="Oui","Oui","Non")</f>
        <v>Non</v>
      </c>
      <c r="L754" s="72" t="str">
        <f>IF(Tableau1[[#This Row],[Régime d''utilisation (Quotidien ? Oui ou Non)]]="Oui","Oui","Non")</f>
        <v>Non</v>
      </c>
      <c r="M754" s="72" t="str">
        <f>IF(Tableau1[[#This Row],[Régime d''utilisation (Quotidien ? Oui ou Non)]]="Oui","Oui","Non")</f>
        <v>Non</v>
      </c>
      <c r="N754" s="72" t="str">
        <f>IF(Tableau1[[#This Row],[Régime d''utilisation (Quotidien ? Oui ou Non)]]="Oui","Oui","Non")</f>
        <v>Non</v>
      </c>
      <c r="O754" s="72" t="str">
        <f>IF(Tableau1[[#This Row],[Régime d''utilisation (Quotidien ? Oui ou Non)]]="Oui","Oui","Non")</f>
        <v>Non</v>
      </c>
      <c r="P754" s="76"/>
      <c r="Q754" s="76"/>
      <c r="R754" s="76"/>
      <c r="S754" s="52" t="str">
        <f t="shared" si="33"/>
        <v>Compris entre 00h00 et 5h00</v>
      </c>
      <c r="T754" s="76"/>
      <c r="U754" s="53" t="str">
        <f t="shared" si="34"/>
        <v>Voyageur</v>
      </c>
      <c r="V754" s="76"/>
      <c r="W754" s="76"/>
      <c r="X754" s="76"/>
      <c r="Y754" s="76"/>
      <c r="Z754" s="76"/>
      <c r="AA754" s="76"/>
      <c r="AB754" s="53">
        <f>400</f>
        <v>400</v>
      </c>
      <c r="AC754" s="78" t="str">
        <f>IF(Tableau1[[#This Row],[Type de réponse]]='Paramètre (masquer)'!$A$10,Tableau1[[#This Row],[Période de début *]],"")</f>
        <v/>
      </c>
      <c r="AD754" s="78" t="str">
        <f>IF(Tableau1[[#This Row],[Type de réponse]]='Paramètre (masquer)'!$A$10,Tableau1[[#This Row],[Période de fin *]],"")</f>
        <v/>
      </c>
      <c r="AE754" s="78" t="str">
        <f>IF(Tableau1[[#This Row],[Type de réponse]]='Paramètre (masquer)'!$A$10,Tableau1[[#This Row],[Nuit
LU/MA]],"")</f>
        <v/>
      </c>
      <c r="AF754" s="78" t="str">
        <f>IF(Tableau1[[#This Row],[Type de réponse]]='Paramètre (masquer)'!$A$10,Tableau1[[#This Row],[Nuit
MA/ME]],"")</f>
        <v/>
      </c>
      <c r="AG754" s="78" t="str">
        <f>IF(Tableau1[[#This Row],[Type de réponse]]='Paramètre (masquer)'!$A$10,Tableau1[[#This Row],[Nuit
ME/JE]],"")</f>
        <v/>
      </c>
      <c r="AH754" s="78" t="str">
        <f>IF(Tableau1[[#This Row],[Type de réponse]]='Paramètre (masquer)'!$A$10,Tableau1[[#This Row],[Nuit JE/VE]],"")</f>
        <v/>
      </c>
      <c r="AI754" s="78" t="str">
        <f>IF(Tableau1[[#This Row],[Type de réponse]]='Paramètre (masquer)'!$A$10,Tableau1[[#This Row],[Nuit
VE/SA]],"")</f>
        <v/>
      </c>
      <c r="AJ754" s="78" t="str">
        <f>IF(Tableau1[[#This Row],[Type de réponse]]='Paramètre (masquer)'!$A$10,Tableau1[[#This Row],[Nuit
SA/DI]],"")</f>
        <v/>
      </c>
      <c r="AK754" s="78" t="str">
        <f>IF(Tableau1[[#This Row],[Type de réponse]]='Paramètre (masquer)'!$A$10,Tableau1[[#This Row],[Nuit
DI/LU]],"")</f>
        <v/>
      </c>
      <c r="AL754" s="76" t="str">
        <f>IF(Tableau1[[#This Row],[Nuit
LU /MA]]="Oui",0,IF(Tableau1[[#This Row],[Nuit
LU /MA]]="Non",1,""))</f>
        <v/>
      </c>
      <c r="AM754" s="76" t="str">
        <f>IF(Tableau1[[#This Row],[Nuit
MA/ ME]]="Oui",0,IF(Tableau1[[#This Row],[Nuit
MA/ ME]]="Non",1,""))</f>
        <v/>
      </c>
      <c r="AN754" s="76" t="str">
        <f>IF(Tableau1[[#This Row],[Nuit
ME/ JE]]="Oui",0,IF(Tableau1[[#This Row],[Nuit
ME/ JE]]="Non",1,""))</f>
        <v/>
      </c>
      <c r="AO754" s="76" t="str">
        <f>IF(Tableau1[[#This Row],[Nuit JE/ VE]]="Oui",0,IF(Tableau1[[#This Row],[Nuit JE/ VE]]="Non",1,""))</f>
        <v/>
      </c>
      <c r="AP754" s="76" t="str">
        <f>IF(Tableau1[[#This Row],[Nuit
VE/ SA]]="Oui",0,IF(Tableau1[[#This Row],[Nuit
VE/ SA]]="Non",1,""))</f>
        <v/>
      </c>
      <c r="AQ754" s="76" t="str">
        <f>IF(Tableau1[[#This Row],[Nuit
SA/ DI]]="Oui",0,IF(Tableau1[[#This Row],[Nuit
SA/ DI]]="Non",1,""))</f>
        <v/>
      </c>
      <c r="AR754" s="76" t="str">
        <f>IF(Tableau1[[#This Row],[Nuit
DI/ LU]]="Oui",0,IF(Tableau1[[#This Row],[Nuit
DI/ LU]]="Non",1,""))</f>
        <v/>
      </c>
      <c r="AS754" s="76" t="str">
        <f>IF(Tableau1[[#This Row],[Type de réponse]]='Paramètre (masquer)'!$A$10,Tableau1[[#This Row],[FE]],"")</f>
        <v/>
      </c>
      <c r="AT754" s="76" t="str">
        <f>_xlfn.CONCAT(Tableau1[[#This Row],[LUN]:[DIM]])</f>
        <v/>
      </c>
      <c r="AU754" s="79"/>
      <c r="AV7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4" s="76" t="e">
        <f>Tableau1[[#This Row],[Nbre de nuits sur la période]]*Tableau1[[#This Row],[Nombre de train accédant / nuit *]]</f>
        <v>#VALUE!</v>
      </c>
      <c r="AY754" s="76" t="e">
        <f>Tableau1[[#This Row],[Uo voies - nuit]]*((59*400/1000)+5)</f>
        <v>#VALUE!</v>
      </c>
    </row>
    <row r="755" spans="1:51" ht="15.75">
      <c r="A755" s="51">
        <f t="shared" si="35"/>
        <v>742</v>
      </c>
      <c r="B755" s="85"/>
      <c r="C755" s="52" t="str">
        <f>IFERROR(VLOOKUP(Tableau1[[#This Row],[Site *
Un fichier Excel par DT]],Tableau7[[#All],[Nom de la gare]:[EIC]],5,FALSE),"")</f>
        <v/>
      </c>
      <c r="D755" s="77"/>
      <c r="E755" s="74"/>
      <c r="F755" s="74"/>
      <c r="G755" s="76"/>
      <c r="H755" s="72" t="str">
        <f>IF(Tableau1[[#This Row],[Régime d''utilisation (Quotidien ? Oui ou Non)]]="Oui","Oui","Non")</f>
        <v>Non</v>
      </c>
      <c r="I755" s="72" t="str">
        <f>IF(Tableau1[[#This Row],[Régime d''utilisation (Quotidien ? Oui ou Non)]]="Oui","Oui","Non")</f>
        <v>Non</v>
      </c>
      <c r="J755" s="72" t="str">
        <f>IF(Tableau1[[#This Row],[Régime d''utilisation (Quotidien ? Oui ou Non)]]="Oui","Oui","Non")</f>
        <v>Non</v>
      </c>
      <c r="K755" s="72" t="str">
        <f>IF(Tableau1[[#This Row],[Régime d''utilisation (Quotidien ? Oui ou Non)]]="Oui","Oui","Non")</f>
        <v>Non</v>
      </c>
      <c r="L755" s="72" t="str">
        <f>IF(Tableau1[[#This Row],[Régime d''utilisation (Quotidien ? Oui ou Non)]]="Oui","Oui","Non")</f>
        <v>Non</v>
      </c>
      <c r="M755" s="72" t="str">
        <f>IF(Tableau1[[#This Row],[Régime d''utilisation (Quotidien ? Oui ou Non)]]="Oui","Oui","Non")</f>
        <v>Non</v>
      </c>
      <c r="N755" s="72" t="str">
        <f>IF(Tableau1[[#This Row],[Régime d''utilisation (Quotidien ? Oui ou Non)]]="Oui","Oui","Non")</f>
        <v>Non</v>
      </c>
      <c r="O755" s="72" t="str">
        <f>IF(Tableau1[[#This Row],[Régime d''utilisation (Quotidien ? Oui ou Non)]]="Oui","Oui","Non")</f>
        <v>Non</v>
      </c>
      <c r="P755" s="76"/>
      <c r="Q755" s="76"/>
      <c r="R755" s="76"/>
      <c r="S755" s="52" t="str">
        <f t="shared" si="33"/>
        <v>Compris entre 00h00 et 5h00</v>
      </c>
      <c r="T755" s="76"/>
      <c r="U755" s="53" t="str">
        <f t="shared" si="34"/>
        <v>Voyageur</v>
      </c>
      <c r="V755" s="76"/>
      <c r="W755" s="76"/>
      <c r="X755" s="76"/>
      <c r="Y755" s="76"/>
      <c r="Z755" s="76"/>
      <c r="AA755" s="76"/>
      <c r="AB755" s="53">
        <f>400</f>
        <v>400</v>
      </c>
      <c r="AC755" s="78" t="str">
        <f>IF(Tableau1[[#This Row],[Type de réponse]]='Paramètre (masquer)'!$A$10,Tableau1[[#This Row],[Période de début *]],"")</f>
        <v/>
      </c>
      <c r="AD755" s="78" t="str">
        <f>IF(Tableau1[[#This Row],[Type de réponse]]='Paramètre (masquer)'!$A$10,Tableau1[[#This Row],[Période de fin *]],"")</f>
        <v/>
      </c>
      <c r="AE755" s="78" t="str">
        <f>IF(Tableau1[[#This Row],[Type de réponse]]='Paramètre (masquer)'!$A$10,Tableau1[[#This Row],[Nuit
LU/MA]],"")</f>
        <v/>
      </c>
      <c r="AF755" s="78" t="str">
        <f>IF(Tableau1[[#This Row],[Type de réponse]]='Paramètre (masquer)'!$A$10,Tableau1[[#This Row],[Nuit
MA/ME]],"")</f>
        <v/>
      </c>
      <c r="AG755" s="78" t="str">
        <f>IF(Tableau1[[#This Row],[Type de réponse]]='Paramètre (masquer)'!$A$10,Tableau1[[#This Row],[Nuit
ME/JE]],"")</f>
        <v/>
      </c>
      <c r="AH755" s="78" t="str">
        <f>IF(Tableau1[[#This Row],[Type de réponse]]='Paramètre (masquer)'!$A$10,Tableau1[[#This Row],[Nuit JE/VE]],"")</f>
        <v/>
      </c>
      <c r="AI755" s="78" t="str">
        <f>IF(Tableau1[[#This Row],[Type de réponse]]='Paramètre (masquer)'!$A$10,Tableau1[[#This Row],[Nuit
VE/SA]],"")</f>
        <v/>
      </c>
      <c r="AJ755" s="78" t="str">
        <f>IF(Tableau1[[#This Row],[Type de réponse]]='Paramètre (masquer)'!$A$10,Tableau1[[#This Row],[Nuit
SA/DI]],"")</f>
        <v/>
      </c>
      <c r="AK755" s="78" t="str">
        <f>IF(Tableau1[[#This Row],[Type de réponse]]='Paramètre (masquer)'!$A$10,Tableau1[[#This Row],[Nuit
DI/LU]],"")</f>
        <v/>
      </c>
      <c r="AL755" s="76" t="str">
        <f>IF(Tableau1[[#This Row],[Nuit
LU /MA]]="Oui",0,IF(Tableau1[[#This Row],[Nuit
LU /MA]]="Non",1,""))</f>
        <v/>
      </c>
      <c r="AM755" s="76" t="str">
        <f>IF(Tableau1[[#This Row],[Nuit
MA/ ME]]="Oui",0,IF(Tableau1[[#This Row],[Nuit
MA/ ME]]="Non",1,""))</f>
        <v/>
      </c>
      <c r="AN755" s="76" t="str">
        <f>IF(Tableau1[[#This Row],[Nuit
ME/ JE]]="Oui",0,IF(Tableau1[[#This Row],[Nuit
ME/ JE]]="Non",1,""))</f>
        <v/>
      </c>
      <c r="AO755" s="76" t="str">
        <f>IF(Tableau1[[#This Row],[Nuit JE/ VE]]="Oui",0,IF(Tableau1[[#This Row],[Nuit JE/ VE]]="Non",1,""))</f>
        <v/>
      </c>
      <c r="AP755" s="76" t="str">
        <f>IF(Tableau1[[#This Row],[Nuit
VE/ SA]]="Oui",0,IF(Tableau1[[#This Row],[Nuit
VE/ SA]]="Non",1,""))</f>
        <v/>
      </c>
      <c r="AQ755" s="76" t="str">
        <f>IF(Tableau1[[#This Row],[Nuit
SA/ DI]]="Oui",0,IF(Tableau1[[#This Row],[Nuit
SA/ DI]]="Non",1,""))</f>
        <v/>
      </c>
      <c r="AR755" s="76" t="str">
        <f>IF(Tableau1[[#This Row],[Nuit
DI/ LU]]="Oui",0,IF(Tableau1[[#This Row],[Nuit
DI/ LU]]="Non",1,""))</f>
        <v/>
      </c>
      <c r="AS755" s="76" t="str">
        <f>IF(Tableau1[[#This Row],[Type de réponse]]='Paramètre (masquer)'!$A$10,Tableau1[[#This Row],[FE]],"")</f>
        <v/>
      </c>
      <c r="AT755" s="76" t="str">
        <f>_xlfn.CONCAT(Tableau1[[#This Row],[LUN]:[DIM]])</f>
        <v/>
      </c>
      <c r="AU755" s="79"/>
      <c r="AV7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5" s="76" t="e">
        <f>Tableau1[[#This Row],[Nbre de nuits sur la période]]*Tableau1[[#This Row],[Nombre de train accédant / nuit *]]</f>
        <v>#VALUE!</v>
      </c>
      <c r="AY755" s="76" t="e">
        <f>Tableau1[[#This Row],[Uo voies - nuit]]*((59*400/1000)+5)</f>
        <v>#VALUE!</v>
      </c>
    </row>
    <row r="756" spans="1:51" ht="15.75">
      <c r="A756" s="51">
        <f t="shared" si="35"/>
        <v>743</v>
      </c>
      <c r="B756" s="85"/>
      <c r="C756" s="52" t="str">
        <f>IFERROR(VLOOKUP(Tableau1[[#This Row],[Site *
Un fichier Excel par DT]],Tableau7[[#All],[Nom de la gare]:[EIC]],5,FALSE),"")</f>
        <v/>
      </c>
      <c r="D756" s="77"/>
      <c r="E756" s="74"/>
      <c r="F756" s="74"/>
      <c r="G756" s="76"/>
      <c r="H756" s="72" t="str">
        <f>IF(Tableau1[[#This Row],[Régime d''utilisation (Quotidien ? Oui ou Non)]]="Oui","Oui","Non")</f>
        <v>Non</v>
      </c>
      <c r="I756" s="72" t="str">
        <f>IF(Tableau1[[#This Row],[Régime d''utilisation (Quotidien ? Oui ou Non)]]="Oui","Oui","Non")</f>
        <v>Non</v>
      </c>
      <c r="J756" s="72" t="str">
        <f>IF(Tableau1[[#This Row],[Régime d''utilisation (Quotidien ? Oui ou Non)]]="Oui","Oui","Non")</f>
        <v>Non</v>
      </c>
      <c r="K756" s="72" t="str">
        <f>IF(Tableau1[[#This Row],[Régime d''utilisation (Quotidien ? Oui ou Non)]]="Oui","Oui","Non")</f>
        <v>Non</v>
      </c>
      <c r="L756" s="72" t="str">
        <f>IF(Tableau1[[#This Row],[Régime d''utilisation (Quotidien ? Oui ou Non)]]="Oui","Oui","Non")</f>
        <v>Non</v>
      </c>
      <c r="M756" s="72" t="str">
        <f>IF(Tableau1[[#This Row],[Régime d''utilisation (Quotidien ? Oui ou Non)]]="Oui","Oui","Non")</f>
        <v>Non</v>
      </c>
      <c r="N756" s="72" t="str">
        <f>IF(Tableau1[[#This Row],[Régime d''utilisation (Quotidien ? Oui ou Non)]]="Oui","Oui","Non")</f>
        <v>Non</v>
      </c>
      <c r="O756" s="72" t="str">
        <f>IF(Tableau1[[#This Row],[Régime d''utilisation (Quotidien ? Oui ou Non)]]="Oui","Oui","Non")</f>
        <v>Non</v>
      </c>
      <c r="P756" s="76"/>
      <c r="Q756" s="76"/>
      <c r="R756" s="76"/>
      <c r="S756" s="52" t="str">
        <f t="shared" si="33"/>
        <v>Compris entre 00h00 et 5h00</v>
      </c>
      <c r="T756" s="76"/>
      <c r="U756" s="53" t="str">
        <f t="shared" si="34"/>
        <v>Voyageur</v>
      </c>
      <c r="V756" s="76"/>
      <c r="W756" s="76"/>
      <c r="X756" s="76"/>
      <c r="Y756" s="76"/>
      <c r="Z756" s="76"/>
      <c r="AA756" s="76"/>
      <c r="AB756" s="53">
        <f>400</f>
        <v>400</v>
      </c>
      <c r="AC756" s="78" t="str">
        <f>IF(Tableau1[[#This Row],[Type de réponse]]='Paramètre (masquer)'!$A$10,Tableau1[[#This Row],[Période de début *]],"")</f>
        <v/>
      </c>
      <c r="AD756" s="78" t="str">
        <f>IF(Tableau1[[#This Row],[Type de réponse]]='Paramètre (masquer)'!$A$10,Tableau1[[#This Row],[Période de fin *]],"")</f>
        <v/>
      </c>
      <c r="AE756" s="78" t="str">
        <f>IF(Tableau1[[#This Row],[Type de réponse]]='Paramètre (masquer)'!$A$10,Tableau1[[#This Row],[Nuit
LU/MA]],"")</f>
        <v/>
      </c>
      <c r="AF756" s="78" t="str">
        <f>IF(Tableau1[[#This Row],[Type de réponse]]='Paramètre (masquer)'!$A$10,Tableau1[[#This Row],[Nuit
MA/ME]],"")</f>
        <v/>
      </c>
      <c r="AG756" s="78" t="str">
        <f>IF(Tableau1[[#This Row],[Type de réponse]]='Paramètre (masquer)'!$A$10,Tableau1[[#This Row],[Nuit
ME/JE]],"")</f>
        <v/>
      </c>
      <c r="AH756" s="78" t="str">
        <f>IF(Tableau1[[#This Row],[Type de réponse]]='Paramètre (masquer)'!$A$10,Tableau1[[#This Row],[Nuit JE/VE]],"")</f>
        <v/>
      </c>
      <c r="AI756" s="78" t="str">
        <f>IF(Tableau1[[#This Row],[Type de réponse]]='Paramètre (masquer)'!$A$10,Tableau1[[#This Row],[Nuit
VE/SA]],"")</f>
        <v/>
      </c>
      <c r="AJ756" s="78" t="str">
        <f>IF(Tableau1[[#This Row],[Type de réponse]]='Paramètre (masquer)'!$A$10,Tableau1[[#This Row],[Nuit
SA/DI]],"")</f>
        <v/>
      </c>
      <c r="AK756" s="78" t="str">
        <f>IF(Tableau1[[#This Row],[Type de réponse]]='Paramètre (masquer)'!$A$10,Tableau1[[#This Row],[Nuit
DI/LU]],"")</f>
        <v/>
      </c>
      <c r="AL756" s="76" t="str">
        <f>IF(Tableau1[[#This Row],[Nuit
LU /MA]]="Oui",0,IF(Tableau1[[#This Row],[Nuit
LU /MA]]="Non",1,""))</f>
        <v/>
      </c>
      <c r="AM756" s="76" t="str">
        <f>IF(Tableau1[[#This Row],[Nuit
MA/ ME]]="Oui",0,IF(Tableau1[[#This Row],[Nuit
MA/ ME]]="Non",1,""))</f>
        <v/>
      </c>
      <c r="AN756" s="76" t="str">
        <f>IF(Tableau1[[#This Row],[Nuit
ME/ JE]]="Oui",0,IF(Tableau1[[#This Row],[Nuit
ME/ JE]]="Non",1,""))</f>
        <v/>
      </c>
      <c r="AO756" s="76" t="str">
        <f>IF(Tableau1[[#This Row],[Nuit JE/ VE]]="Oui",0,IF(Tableau1[[#This Row],[Nuit JE/ VE]]="Non",1,""))</f>
        <v/>
      </c>
      <c r="AP756" s="76" t="str">
        <f>IF(Tableau1[[#This Row],[Nuit
VE/ SA]]="Oui",0,IF(Tableau1[[#This Row],[Nuit
VE/ SA]]="Non",1,""))</f>
        <v/>
      </c>
      <c r="AQ756" s="76" t="str">
        <f>IF(Tableau1[[#This Row],[Nuit
SA/ DI]]="Oui",0,IF(Tableau1[[#This Row],[Nuit
SA/ DI]]="Non",1,""))</f>
        <v/>
      </c>
      <c r="AR756" s="76" t="str">
        <f>IF(Tableau1[[#This Row],[Nuit
DI/ LU]]="Oui",0,IF(Tableau1[[#This Row],[Nuit
DI/ LU]]="Non",1,""))</f>
        <v/>
      </c>
      <c r="AS756" s="76" t="str">
        <f>IF(Tableau1[[#This Row],[Type de réponse]]='Paramètre (masquer)'!$A$10,Tableau1[[#This Row],[FE]],"")</f>
        <v/>
      </c>
      <c r="AT756" s="76" t="str">
        <f>_xlfn.CONCAT(Tableau1[[#This Row],[LUN]:[DIM]])</f>
        <v/>
      </c>
      <c r="AU756" s="79"/>
      <c r="AV7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6" s="76" t="e">
        <f>Tableau1[[#This Row],[Nbre de nuits sur la période]]*Tableau1[[#This Row],[Nombre de train accédant / nuit *]]</f>
        <v>#VALUE!</v>
      </c>
      <c r="AY756" s="76" t="e">
        <f>Tableau1[[#This Row],[Uo voies - nuit]]*((59*400/1000)+5)</f>
        <v>#VALUE!</v>
      </c>
    </row>
    <row r="757" spans="1:51" ht="15.75">
      <c r="A757" s="51">
        <f t="shared" si="35"/>
        <v>744</v>
      </c>
      <c r="B757" s="85"/>
      <c r="C757" s="52" t="str">
        <f>IFERROR(VLOOKUP(Tableau1[[#This Row],[Site *
Un fichier Excel par DT]],Tableau7[[#All],[Nom de la gare]:[EIC]],5,FALSE),"")</f>
        <v/>
      </c>
      <c r="D757" s="77"/>
      <c r="E757" s="74"/>
      <c r="F757" s="74"/>
      <c r="G757" s="76"/>
      <c r="H757" s="72" t="str">
        <f>IF(Tableau1[[#This Row],[Régime d''utilisation (Quotidien ? Oui ou Non)]]="Oui","Oui","Non")</f>
        <v>Non</v>
      </c>
      <c r="I757" s="72" t="str">
        <f>IF(Tableau1[[#This Row],[Régime d''utilisation (Quotidien ? Oui ou Non)]]="Oui","Oui","Non")</f>
        <v>Non</v>
      </c>
      <c r="J757" s="72" t="str">
        <f>IF(Tableau1[[#This Row],[Régime d''utilisation (Quotidien ? Oui ou Non)]]="Oui","Oui","Non")</f>
        <v>Non</v>
      </c>
      <c r="K757" s="72" t="str">
        <f>IF(Tableau1[[#This Row],[Régime d''utilisation (Quotidien ? Oui ou Non)]]="Oui","Oui","Non")</f>
        <v>Non</v>
      </c>
      <c r="L757" s="72" t="str">
        <f>IF(Tableau1[[#This Row],[Régime d''utilisation (Quotidien ? Oui ou Non)]]="Oui","Oui","Non")</f>
        <v>Non</v>
      </c>
      <c r="M757" s="72" t="str">
        <f>IF(Tableau1[[#This Row],[Régime d''utilisation (Quotidien ? Oui ou Non)]]="Oui","Oui","Non")</f>
        <v>Non</v>
      </c>
      <c r="N757" s="72" t="str">
        <f>IF(Tableau1[[#This Row],[Régime d''utilisation (Quotidien ? Oui ou Non)]]="Oui","Oui","Non")</f>
        <v>Non</v>
      </c>
      <c r="O757" s="72" t="str">
        <f>IF(Tableau1[[#This Row],[Régime d''utilisation (Quotidien ? Oui ou Non)]]="Oui","Oui","Non")</f>
        <v>Non</v>
      </c>
      <c r="P757" s="76"/>
      <c r="Q757" s="76"/>
      <c r="R757" s="76"/>
      <c r="S757" s="52" t="str">
        <f t="shared" si="33"/>
        <v>Compris entre 00h00 et 5h00</v>
      </c>
      <c r="T757" s="76"/>
      <c r="U757" s="53" t="str">
        <f t="shared" si="34"/>
        <v>Voyageur</v>
      </c>
      <c r="V757" s="76"/>
      <c r="W757" s="76"/>
      <c r="X757" s="76"/>
      <c r="Y757" s="76"/>
      <c r="Z757" s="76"/>
      <c r="AA757" s="76"/>
      <c r="AB757" s="53">
        <f>400</f>
        <v>400</v>
      </c>
      <c r="AC757" s="78" t="str">
        <f>IF(Tableau1[[#This Row],[Type de réponse]]='Paramètre (masquer)'!$A$10,Tableau1[[#This Row],[Période de début *]],"")</f>
        <v/>
      </c>
      <c r="AD757" s="78" t="str">
        <f>IF(Tableau1[[#This Row],[Type de réponse]]='Paramètre (masquer)'!$A$10,Tableau1[[#This Row],[Période de fin *]],"")</f>
        <v/>
      </c>
      <c r="AE757" s="78" t="str">
        <f>IF(Tableau1[[#This Row],[Type de réponse]]='Paramètre (masquer)'!$A$10,Tableau1[[#This Row],[Nuit
LU/MA]],"")</f>
        <v/>
      </c>
      <c r="AF757" s="78" t="str">
        <f>IF(Tableau1[[#This Row],[Type de réponse]]='Paramètre (masquer)'!$A$10,Tableau1[[#This Row],[Nuit
MA/ME]],"")</f>
        <v/>
      </c>
      <c r="AG757" s="78" t="str">
        <f>IF(Tableau1[[#This Row],[Type de réponse]]='Paramètre (masquer)'!$A$10,Tableau1[[#This Row],[Nuit
ME/JE]],"")</f>
        <v/>
      </c>
      <c r="AH757" s="78" t="str">
        <f>IF(Tableau1[[#This Row],[Type de réponse]]='Paramètre (masquer)'!$A$10,Tableau1[[#This Row],[Nuit JE/VE]],"")</f>
        <v/>
      </c>
      <c r="AI757" s="78" t="str">
        <f>IF(Tableau1[[#This Row],[Type de réponse]]='Paramètre (masquer)'!$A$10,Tableau1[[#This Row],[Nuit
VE/SA]],"")</f>
        <v/>
      </c>
      <c r="AJ757" s="78" t="str">
        <f>IF(Tableau1[[#This Row],[Type de réponse]]='Paramètre (masquer)'!$A$10,Tableau1[[#This Row],[Nuit
SA/DI]],"")</f>
        <v/>
      </c>
      <c r="AK757" s="78" t="str">
        <f>IF(Tableau1[[#This Row],[Type de réponse]]='Paramètre (masquer)'!$A$10,Tableau1[[#This Row],[Nuit
DI/LU]],"")</f>
        <v/>
      </c>
      <c r="AL757" s="76" t="str">
        <f>IF(Tableau1[[#This Row],[Nuit
LU /MA]]="Oui",0,IF(Tableau1[[#This Row],[Nuit
LU /MA]]="Non",1,""))</f>
        <v/>
      </c>
      <c r="AM757" s="76" t="str">
        <f>IF(Tableau1[[#This Row],[Nuit
MA/ ME]]="Oui",0,IF(Tableau1[[#This Row],[Nuit
MA/ ME]]="Non",1,""))</f>
        <v/>
      </c>
      <c r="AN757" s="76" t="str">
        <f>IF(Tableau1[[#This Row],[Nuit
ME/ JE]]="Oui",0,IF(Tableau1[[#This Row],[Nuit
ME/ JE]]="Non",1,""))</f>
        <v/>
      </c>
      <c r="AO757" s="76" t="str">
        <f>IF(Tableau1[[#This Row],[Nuit JE/ VE]]="Oui",0,IF(Tableau1[[#This Row],[Nuit JE/ VE]]="Non",1,""))</f>
        <v/>
      </c>
      <c r="AP757" s="76" t="str">
        <f>IF(Tableau1[[#This Row],[Nuit
VE/ SA]]="Oui",0,IF(Tableau1[[#This Row],[Nuit
VE/ SA]]="Non",1,""))</f>
        <v/>
      </c>
      <c r="AQ757" s="76" t="str">
        <f>IF(Tableau1[[#This Row],[Nuit
SA/ DI]]="Oui",0,IF(Tableau1[[#This Row],[Nuit
SA/ DI]]="Non",1,""))</f>
        <v/>
      </c>
      <c r="AR757" s="76" t="str">
        <f>IF(Tableau1[[#This Row],[Nuit
DI/ LU]]="Oui",0,IF(Tableau1[[#This Row],[Nuit
DI/ LU]]="Non",1,""))</f>
        <v/>
      </c>
      <c r="AS757" s="76" t="str">
        <f>IF(Tableau1[[#This Row],[Type de réponse]]='Paramètre (masquer)'!$A$10,Tableau1[[#This Row],[FE]],"")</f>
        <v/>
      </c>
      <c r="AT757" s="76" t="str">
        <f>_xlfn.CONCAT(Tableau1[[#This Row],[LUN]:[DIM]])</f>
        <v/>
      </c>
      <c r="AU757" s="79"/>
      <c r="AV7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7" s="76" t="e">
        <f>Tableau1[[#This Row],[Nbre de nuits sur la période]]*Tableau1[[#This Row],[Nombre de train accédant / nuit *]]</f>
        <v>#VALUE!</v>
      </c>
      <c r="AY757" s="76" t="e">
        <f>Tableau1[[#This Row],[Uo voies - nuit]]*((59*400/1000)+5)</f>
        <v>#VALUE!</v>
      </c>
    </row>
    <row r="758" spans="1:51" ht="15.75">
      <c r="A758" s="51">
        <f t="shared" si="35"/>
        <v>745</v>
      </c>
      <c r="B758" s="85"/>
      <c r="C758" s="52" t="str">
        <f>IFERROR(VLOOKUP(Tableau1[[#This Row],[Site *
Un fichier Excel par DT]],Tableau7[[#All],[Nom de la gare]:[EIC]],5,FALSE),"")</f>
        <v/>
      </c>
      <c r="D758" s="77"/>
      <c r="E758" s="74"/>
      <c r="F758" s="74"/>
      <c r="G758" s="76"/>
      <c r="H758" s="72" t="str">
        <f>IF(Tableau1[[#This Row],[Régime d''utilisation (Quotidien ? Oui ou Non)]]="Oui","Oui","Non")</f>
        <v>Non</v>
      </c>
      <c r="I758" s="72" t="str">
        <f>IF(Tableau1[[#This Row],[Régime d''utilisation (Quotidien ? Oui ou Non)]]="Oui","Oui","Non")</f>
        <v>Non</v>
      </c>
      <c r="J758" s="72" t="str">
        <f>IF(Tableau1[[#This Row],[Régime d''utilisation (Quotidien ? Oui ou Non)]]="Oui","Oui","Non")</f>
        <v>Non</v>
      </c>
      <c r="K758" s="72" t="str">
        <f>IF(Tableau1[[#This Row],[Régime d''utilisation (Quotidien ? Oui ou Non)]]="Oui","Oui","Non")</f>
        <v>Non</v>
      </c>
      <c r="L758" s="72" t="str">
        <f>IF(Tableau1[[#This Row],[Régime d''utilisation (Quotidien ? Oui ou Non)]]="Oui","Oui","Non")</f>
        <v>Non</v>
      </c>
      <c r="M758" s="72" t="str">
        <f>IF(Tableau1[[#This Row],[Régime d''utilisation (Quotidien ? Oui ou Non)]]="Oui","Oui","Non")</f>
        <v>Non</v>
      </c>
      <c r="N758" s="72" t="str">
        <f>IF(Tableau1[[#This Row],[Régime d''utilisation (Quotidien ? Oui ou Non)]]="Oui","Oui","Non")</f>
        <v>Non</v>
      </c>
      <c r="O758" s="72" t="str">
        <f>IF(Tableau1[[#This Row],[Régime d''utilisation (Quotidien ? Oui ou Non)]]="Oui","Oui","Non")</f>
        <v>Non</v>
      </c>
      <c r="P758" s="76"/>
      <c r="Q758" s="76"/>
      <c r="R758" s="76"/>
      <c r="S758" s="52" t="str">
        <f t="shared" si="33"/>
        <v>Compris entre 00h00 et 5h00</v>
      </c>
      <c r="T758" s="76"/>
      <c r="U758" s="53" t="str">
        <f t="shared" si="34"/>
        <v>Voyageur</v>
      </c>
      <c r="V758" s="76"/>
      <c r="W758" s="76"/>
      <c r="X758" s="76"/>
      <c r="Y758" s="76"/>
      <c r="Z758" s="76"/>
      <c r="AA758" s="76"/>
      <c r="AB758" s="53">
        <f>400</f>
        <v>400</v>
      </c>
      <c r="AC758" s="78" t="str">
        <f>IF(Tableau1[[#This Row],[Type de réponse]]='Paramètre (masquer)'!$A$10,Tableau1[[#This Row],[Période de début *]],"")</f>
        <v/>
      </c>
      <c r="AD758" s="78" t="str">
        <f>IF(Tableau1[[#This Row],[Type de réponse]]='Paramètre (masquer)'!$A$10,Tableau1[[#This Row],[Période de fin *]],"")</f>
        <v/>
      </c>
      <c r="AE758" s="78" t="str">
        <f>IF(Tableau1[[#This Row],[Type de réponse]]='Paramètre (masquer)'!$A$10,Tableau1[[#This Row],[Nuit
LU/MA]],"")</f>
        <v/>
      </c>
      <c r="AF758" s="78" t="str">
        <f>IF(Tableau1[[#This Row],[Type de réponse]]='Paramètre (masquer)'!$A$10,Tableau1[[#This Row],[Nuit
MA/ME]],"")</f>
        <v/>
      </c>
      <c r="AG758" s="78" t="str">
        <f>IF(Tableau1[[#This Row],[Type de réponse]]='Paramètre (masquer)'!$A$10,Tableau1[[#This Row],[Nuit
ME/JE]],"")</f>
        <v/>
      </c>
      <c r="AH758" s="78" t="str">
        <f>IF(Tableau1[[#This Row],[Type de réponse]]='Paramètre (masquer)'!$A$10,Tableau1[[#This Row],[Nuit JE/VE]],"")</f>
        <v/>
      </c>
      <c r="AI758" s="78" t="str">
        <f>IF(Tableau1[[#This Row],[Type de réponse]]='Paramètre (masquer)'!$A$10,Tableau1[[#This Row],[Nuit
VE/SA]],"")</f>
        <v/>
      </c>
      <c r="AJ758" s="78" t="str">
        <f>IF(Tableau1[[#This Row],[Type de réponse]]='Paramètre (masquer)'!$A$10,Tableau1[[#This Row],[Nuit
SA/DI]],"")</f>
        <v/>
      </c>
      <c r="AK758" s="78" t="str">
        <f>IF(Tableau1[[#This Row],[Type de réponse]]='Paramètre (masquer)'!$A$10,Tableau1[[#This Row],[Nuit
DI/LU]],"")</f>
        <v/>
      </c>
      <c r="AL758" s="76" t="str">
        <f>IF(Tableau1[[#This Row],[Nuit
LU /MA]]="Oui",0,IF(Tableau1[[#This Row],[Nuit
LU /MA]]="Non",1,""))</f>
        <v/>
      </c>
      <c r="AM758" s="76" t="str">
        <f>IF(Tableau1[[#This Row],[Nuit
MA/ ME]]="Oui",0,IF(Tableau1[[#This Row],[Nuit
MA/ ME]]="Non",1,""))</f>
        <v/>
      </c>
      <c r="AN758" s="76" t="str">
        <f>IF(Tableau1[[#This Row],[Nuit
ME/ JE]]="Oui",0,IF(Tableau1[[#This Row],[Nuit
ME/ JE]]="Non",1,""))</f>
        <v/>
      </c>
      <c r="AO758" s="76" t="str">
        <f>IF(Tableau1[[#This Row],[Nuit JE/ VE]]="Oui",0,IF(Tableau1[[#This Row],[Nuit JE/ VE]]="Non",1,""))</f>
        <v/>
      </c>
      <c r="AP758" s="76" t="str">
        <f>IF(Tableau1[[#This Row],[Nuit
VE/ SA]]="Oui",0,IF(Tableau1[[#This Row],[Nuit
VE/ SA]]="Non",1,""))</f>
        <v/>
      </c>
      <c r="AQ758" s="76" t="str">
        <f>IF(Tableau1[[#This Row],[Nuit
SA/ DI]]="Oui",0,IF(Tableau1[[#This Row],[Nuit
SA/ DI]]="Non",1,""))</f>
        <v/>
      </c>
      <c r="AR758" s="76" t="str">
        <f>IF(Tableau1[[#This Row],[Nuit
DI/ LU]]="Oui",0,IF(Tableau1[[#This Row],[Nuit
DI/ LU]]="Non",1,""))</f>
        <v/>
      </c>
      <c r="AS758" s="76" t="str">
        <f>IF(Tableau1[[#This Row],[Type de réponse]]='Paramètre (masquer)'!$A$10,Tableau1[[#This Row],[FE]],"")</f>
        <v/>
      </c>
      <c r="AT758" s="76" t="str">
        <f>_xlfn.CONCAT(Tableau1[[#This Row],[LUN]:[DIM]])</f>
        <v/>
      </c>
      <c r="AU758" s="79"/>
      <c r="AV7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8" s="76" t="e">
        <f>Tableau1[[#This Row],[Nbre de nuits sur la période]]*Tableau1[[#This Row],[Nombre de train accédant / nuit *]]</f>
        <v>#VALUE!</v>
      </c>
      <c r="AY758" s="76" t="e">
        <f>Tableau1[[#This Row],[Uo voies - nuit]]*((59*400/1000)+5)</f>
        <v>#VALUE!</v>
      </c>
    </row>
    <row r="759" spans="1:51" ht="15.75">
      <c r="A759" s="51">
        <f t="shared" si="35"/>
        <v>746</v>
      </c>
      <c r="B759" s="85"/>
      <c r="C759" s="52" t="str">
        <f>IFERROR(VLOOKUP(Tableau1[[#This Row],[Site *
Un fichier Excel par DT]],Tableau7[[#All],[Nom de la gare]:[EIC]],5,FALSE),"")</f>
        <v/>
      </c>
      <c r="D759" s="77"/>
      <c r="E759" s="74"/>
      <c r="F759" s="74"/>
      <c r="G759" s="76"/>
      <c r="H759" s="72" t="str">
        <f>IF(Tableau1[[#This Row],[Régime d''utilisation (Quotidien ? Oui ou Non)]]="Oui","Oui","Non")</f>
        <v>Non</v>
      </c>
      <c r="I759" s="72" t="str">
        <f>IF(Tableau1[[#This Row],[Régime d''utilisation (Quotidien ? Oui ou Non)]]="Oui","Oui","Non")</f>
        <v>Non</v>
      </c>
      <c r="J759" s="72" t="str">
        <f>IF(Tableau1[[#This Row],[Régime d''utilisation (Quotidien ? Oui ou Non)]]="Oui","Oui","Non")</f>
        <v>Non</v>
      </c>
      <c r="K759" s="72" t="str">
        <f>IF(Tableau1[[#This Row],[Régime d''utilisation (Quotidien ? Oui ou Non)]]="Oui","Oui","Non")</f>
        <v>Non</v>
      </c>
      <c r="L759" s="72" t="str">
        <f>IF(Tableau1[[#This Row],[Régime d''utilisation (Quotidien ? Oui ou Non)]]="Oui","Oui","Non")</f>
        <v>Non</v>
      </c>
      <c r="M759" s="72" t="str">
        <f>IF(Tableau1[[#This Row],[Régime d''utilisation (Quotidien ? Oui ou Non)]]="Oui","Oui","Non")</f>
        <v>Non</v>
      </c>
      <c r="N759" s="72" t="str">
        <f>IF(Tableau1[[#This Row],[Régime d''utilisation (Quotidien ? Oui ou Non)]]="Oui","Oui","Non")</f>
        <v>Non</v>
      </c>
      <c r="O759" s="72" t="str">
        <f>IF(Tableau1[[#This Row],[Régime d''utilisation (Quotidien ? Oui ou Non)]]="Oui","Oui","Non")</f>
        <v>Non</v>
      </c>
      <c r="P759" s="76"/>
      <c r="Q759" s="76"/>
      <c r="R759" s="76"/>
      <c r="S759" s="52" t="str">
        <f t="shared" si="33"/>
        <v>Compris entre 00h00 et 5h00</v>
      </c>
      <c r="T759" s="76"/>
      <c r="U759" s="53" t="str">
        <f t="shared" si="34"/>
        <v>Voyageur</v>
      </c>
      <c r="V759" s="76"/>
      <c r="W759" s="76"/>
      <c r="X759" s="76"/>
      <c r="Y759" s="76"/>
      <c r="Z759" s="76"/>
      <c r="AA759" s="76"/>
      <c r="AB759" s="53">
        <f>400</f>
        <v>400</v>
      </c>
      <c r="AC759" s="78" t="str">
        <f>IF(Tableau1[[#This Row],[Type de réponse]]='Paramètre (masquer)'!$A$10,Tableau1[[#This Row],[Période de début *]],"")</f>
        <v/>
      </c>
      <c r="AD759" s="78" t="str">
        <f>IF(Tableau1[[#This Row],[Type de réponse]]='Paramètre (masquer)'!$A$10,Tableau1[[#This Row],[Période de fin *]],"")</f>
        <v/>
      </c>
      <c r="AE759" s="78" t="str">
        <f>IF(Tableau1[[#This Row],[Type de réponse]]='Paramètre (masquer)'!$A$10,Tableau1[[#This Row],[Nuit
LU/MA]],"")</f>
        <v/>
      </c>
      <c r="AF759" s="78" t="str">
        <f>IF(Tableau1[[#This Row],[Type de réponse]]='Paramètre (masquer)'!$A$10,Tableau1[[#This Row],[Nuit
MA/ME]],"")</f>
        <v/>
      </c>
      <c r="AG759" s="78" t="str">
        <f>IF(Tableau1[[#This Row],[Type de réponse]]='Paramètre (masquer)'!$A$10,Tableau1[[#This Row],[Nuit
ME/JE]],"")</f>
        <v/>
      </c>
      <c r="AH759" s="78" t="str">
        <f>IF(Tableau1[[#This Row],[Type de réponse]]='Paramètre (masquer)'!$A$10,Tableau1[[#This Row],[Nuit JE/VE]],"")</f>
        <v/>
      </c>
      <c r="AI759" s="78" t="str">
        <f>IF(Tableau1[[#This Row],[Type de réponse]]='Paramètre (masquer)'!$A$10,Tableau1[[#This Row],[Nuit
VE/SA]],"")</f>
        <v/>
      </c>
      <c r="AJ759" s="78" t="str">
        <f>IF(Tableau1[[#This Row],[Type de réponse]]='Paramètre (masquer)'!$A$10,Tableau1[[#This Row],[Nuit
SA/DI]],"")</f>
        <v/>
      </c>
      <c r="AK759" s="78" t="str">
        <f>IF(Tableau1[[#This Row],[Type de réponse]]='Paramètre (masquer)'!$A$10,Tableau1[[#This Row],[Nuit
DI/LU]],"")</f>
        <v/>
      </c>
      <c r="AL759" s="76" t="str">
        <f>IF(Tableau1[[#This Row],[Nuit
LU /MA]]="Oui",0,IF(Tableau1[[#This Row],[Nuit
LU /MA]]="Non",1,""))</f>
        <v/>
      </c>
      <c r="AM759" s="76" t="str">
        <f>IF(Tableau1[[#This Row],[Nuit
MA/ ME]]="Oui",0,IF(Tableau1[[#This Row],[Nuit
MA/ ME]]="Non",1,""))</f>
        <v/>
      </c>
      <c r="AN759" s="76" t="str">
        <f>IF(Tableau1[[#This Row],[Nuit
ME/ JE]]="Oui",0,IF(Tableau1[[#This Row],[Nuit
ME/ JE]]="Non",1,""))</f>
        <v/>
      </c>
      <c r="AO759" s="76" t="str">
        <f>IF(Tableau1[[#This Row],[Nuit JE/ VE]]="Oui",0,IF(Tableau1[[#This Row],[Nuit JE/ VE]]="Non",1,""))</f>
        <v/>
      </c>
      <c r="AP759" s="76" t="str">
        <f>IF(Tableau1[[#This Row],[Nuit
VE/ SA]]="Oui",0,IF(Tableau1[[#This Row],[Nuit
VE/ SA]]="Non",1,""))</f>
        <v/>
      </c>
      <c r="AQ759" s="76" t="str">
        <f>IF(Tableau1[[#This Row],[Nuit
SA/ DI]]="Oui",0,IF(Tableau1[[#This Row],[Nuit
SA/ DI]]="Non",1,""))</f>
        <v/>
      </c>
      <c r="AR759" s="76" t="str">
        <f>IF(Tableau1[[#This Row],[Nuit
DI/ LU]]="Oui",0,IF(Tableau1[[#This Row],[Nuit
DI/ LU]]="Non",1,""))</f>
        <v/>
      </c>
      <c r="AS759" s="76" t="str">
        <f>IF(Tableau1[[#This Row],[Type de réponse]]='Paramètre (masquer)'!$A$10,Tableau1[[#This Row],[FE]],"")</f>
        <v/>
      </c>
      <c r="AT759" s="76" t="str">
        <f>_xlfn.CONCAT(Tableau1[[#This Row],[LUN]:[DIM]])</f>
        <v/>
      </c>
      <c r="AU759" s="79"/>
      <c r="AV7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9" s="76" t="e">
        <f>Tableau1[[#This Row],[Nbre de nuits sur la période]]*Tableau1[[#This Row],[Nombre de train accédant / nuit *]]</f>
        <v>#VALUE!</v>
      </c>
      <c r="AY759" s="76" t="e">
        <f>Tableau1[[#This Row],[Uo voies - nuit]]*((59*400/1000)+5)</f>
        <v>#VALUE!</v>
      </c>
    </row>
    <row r="760" spans="1:51" ht="15.75">
      <c r="A760" s="51">
        <f t="shared" si="35"/>
        <v>747</v>
      </c>
      <c r="B760" s="85"/>
      <c r="C760" s="52" t="str">
        <f>IFERROR(VLOOKUP(Tableau1[[#This Row],[Site *
Un fichier Excel par DT]],Tableau7[[#All],[Nom de la gare]:[EIC]],5,FALSE),"")</f>
        <v/>
      </c>
      <c r="D760" s="77"/>
      <c r="E760" s="74"/>
      <c r="F760" s="74"/>
      <c r="G760" s="76"/>
      <c r="H760" s="72" t="str">
        <f>IF(Tableau1[[#This Row],[Régime d''utilisation (Quotidien ? Oui ou Non)]]="Oui","Oui","Non")</f>
        <v>Non</v>
      </c>
      <c r="I760" s="72" t="str">
        <f>IF(Tableau1[[#This Row],[Régime d''utilisation (Quotidien ? Oui ou Non)]]="Oui","Oui","Non")</f>
        <v>Non</v>
      </c>
      <c r="J760" s="72" t="str">
        <f>IF(Tableau1[[#This Row],[Régime d''utilisation (Quotidien ? Oui ou Non)]]="Oui","Oui","Non")</f>
        <v>Non</v>
      </c>
      <c r="K760" s="72" t="str">
        <f>IF(Tableau1[[#This Row],[Régime d''utilisation (Quotidien ? Oui ou Non)]]="Oui","Oui","Non")</f>
        <v>Non</v>
      </c>
      <c r="L760" s="72" t="str">
        <f>IF(Tableau1[[#This Row],[Régime d''utilisation (Quotidien ? Oui ou Non)]]="Oui","Oui","Non")</f>
        <v>Non</v>
      </c>
      <c r="M760" s="72" t="str">
        <f>IF(Tableau1[[#This Row],[Régime d''utilisation (Quotidien ? Oui ou Non)]]="Oui","Oui","Non")</f>
        <v>Non</v>
      </c>
      <c r="N760" s="72" t="str">
        <f>IF(Tableau1[[#This Row],[Régime d''utilisation (Quotidien ? Oui ou Non)]]="Oui","Oui","Non")</f>
        <v>Non</v>
      </c>
      <c r="O760" s="72" t="str">
        <f>IF(Tableau1[[#This Row],[Régime d''utilisation (Quotidien ? Oui ou Non)]]="Oui","Oui","Non")</f>
        <v>Non</v>
      </c>
      <c r="P760" s="76"/>
      <c r="Q760" s="76"/>
      <c r="R760" s="76"/>
      <c r="S760" s="52" t="str">
        <f t="shared" si="33"/>
        <v>Compris entre 00h00 et 5h00</v>
      </c>
      <c r="T760" s="76"/>
      <c r="U760" s="53" t="str">
        <f t="shared" si="34"/>
        <v>Voyageur</v>
      </c>
      <c r="V760" s="76"/>
      <c r="W760" s="76"/>
      <c r="X760" s="76"/>
      <c r="Y760" s="76"/>
      <c r="Z760" s="76"/>
      <c r="AA760" s="76"/>
      <c r="AB760" s="53">
        <f>400</f>
        <v>400</v>
      </c>
      <c r="AC760" s="78" t="str">
        <f>IF(Tableau1[[#This Row],[Type de réponse]]='Paramètre (masquer)'!$A$10,Tableau1[[#This Row],[Période de début *]],"")</f>
        <v/>
      </c>
      <c r="AD760" s="78" t="str">
        <f>IF(Tableau1[[#This Row],[Type de réponse]]='Paramètre (masquer)'!$A$10,Tableau1[[#This Row],[Période de fin *]],"")</f>
        <v/>
      </c>
      <c r="AE760" s="78" t="str">
        <f>IF(Tableau1[[#This Row],[Type de réponse]]='Paramètre (masquer)'!$A$10,Tableau1[[#This Row],[Nuit
LU/MA]],"")</f>
        <v/>
      </c>
      <c r="AF760" s="78" t="str">
        <f>IF(Tableau1[[#This Row],[Type de réponse]]='Paramètre (masquer)'!$A$10,Tableau1[[#This Row],[Nuit
MA/ME]],"")</f>
        <v/>
      </c>
      <c r="AG760" s="78" t="str">
        <f>IF(Tableau1[[#This Row],[Type de réponse]]='Paramètre (masquer)'!$A$10,Tableau1[[#This Row],[Nuit
ME/JE]],"")</f>
        <v/>
      </c>
      <c r="AH760" s="78" t="str">
        <f>IF(Tableau1[[#This Row],[Type de réponse]]='Paramètre (masquer)'!$A$10,Tableau1[[#This Row],[Nuit JE/VE]],"")</f>
        <v/>
      </c>
      <c r="AI760" s="78" t="str">
        <f>IF(Tableau1[[#This Row],[Type de réponse]]='Paramètre (masquer)'!$A$10,Tableau1[[#This Row],[Nuit
VE/SA]],"")</f>
        <v/>
      </c>
      <c r="AJ760" s="78" t="str">
        <f>IF(Tableau1[[#This Row],[Type de réponse]]='Paramètre (masquer)'!$A$10,Tableau1[[#This Row],[Nuit
SA/DI]],"")</f>
        <v/>
      </c>
      <c r="AK760" s="78" t="str">
        <f>IF(Tableau1[[#This Row],[Type de réponse]]='Paramètre (masquer)'!$A$10,Tableau1[[#This Row],[Nuit
DI/LU]],"")</f>
        <v/>
      </c>
      <c r="AL760" s="76" t="str">
        <f>IF(Tableau1[[#This Row],[Nuit
LU /MA]]="Oui",0,IF(Tableau1[[#This Row],[Nuit
LU /MA]]="Non",1,""))</f>
        <v/>
      </c>
      <c r="AM760" s="76" t="str">
        <f>IF(Tableau1[[#This Row],[Nuit
MA/ ME]]="Oui",0,IF(Tableau1[[#This Row],[Nuit
MA/ ME]]="Non",1,""))</f>
        <v/>
      </c>
      <c r="AN760" s="76" t="str">
        <f>IF(Tableau1[[#This Row],[Nuit
ME/ JE]]="Oui",0,IF(Tableau1[[#This Row],[Nuit
ME/ JE]]="Non",1,""))</f>
        <v/>
      </c>
      <c r="AO760" s="76" t="str">
        <f>IF(Tableau1[[#This Row],[Nuit JE/ VE]]="Oui",0,IF(Tableau1[[#This Row],[Nuit JE/ VE]]="Non",1,""))</f>
        <v/>
      </c>
      <c r="AP760" s="76" t="str">
        <f>IF(Tableau1[[#This Row],[Nuit
VE/ SA]]="Oui",0,IF(Tableau1[[#This Row],[Nuit
VE/ SA]]="Non",1,""))</f>
        <v/>
      </c>
      <c r="AQ760" s="76" t="str">
        <f>IF(Tableau1[[#This Row],[Nuit
SA/ DI]]="Oui",0,IF(Tableau1[[#This Row],[Nuit
SA/ DI]]="Non",1,""))</f>
        <v/>
      </c>
      <c r="AR760" s="76" t="str">
        <f>IF(Tableau1[[#This Row],[Nuit
DI/ LU]]="Oui",0,IF(Tableau1[[#This Row],[Nuit
DI/ LU]]="Non",1,""))</f>
        <v/>
      </c>
      <c r="AS760" s="76" t="str">
        <f>IF(Tableau1[[#This Row],[Type de réponse]]='Paramètre (masquer)'!$A$10,Tableau1[[#This Row],[FE]],"")</f>
        <v/>
      </c>
      <c r="AT760" s="76" t="str">
        <f>_xlfn.CONCAT(Tableau1[[#This Row],[LUN]:[DIM]])</f>
        <v/>
      </c>
      <c r="AU760" s="79"/>
      <c r="AV7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0" s="76" t="e">
        <f>Tableau1[[#This Row],[Nbre de nuits sur la période]]*Tableau1[[#This Row],[Nombre de train accédant / nuit *]]</f>
        <v>#VALUE!</v>
      </c>
      <c r="AY760" s="76" t="e">
        <f>Tableau1[[#This Row],[Uo voies - nuit]]*((59*400/1000)+5)</f>
        <v>#VALUE!</v>
      </c>
    </row>
    <row r="761" spans="1:51" ht="15.75">
      <c r="A761" s="51">
        <f t="shared" si="35"/>
        <v>748</v>
      </c>
      <c r="B761" s="85"/>
      <c r="C761" s="52" t="str">
        <f>IFERROR(VLOOKUP(Tableau1[[#This Row],[Site *
Un fichier Excel par DT]],Tableau7[[#All],[Nom de la gare]:[EIC]],5,FALSE),"")</f>
        <v/>
      </c>
      <c r="D761" s="77"/>
      <c r="E761" s="74"/>
      <c r="F761" s="74"/>
      <c r="G761" s="76"/>
      <c r="H761" s="72" t="str">
        <f>IF(Tableau1[[#This Row],[Régime d''utilisation (Quotidien ? Oui ou Non)]]="Oui","Oui","Non")</f>
        <v>Non</v>
      </c>
      <c r="I761" s="72" t="str">
        <f>IF(Tableau1[[#This Row],[Régime d''utilisation (Quotidien ? Oui ou Non)]]="Oui","Oui","Non")</f>
        <v>Non</v>
      </c>
      <c r="J761" s="72" t="str">
        <f>IF(Tableau1[[#This Row],[Régime d''utilisation (Quotidien ? Oui ou Non)]]="Oui","Oui","Non")</f>
        <v>Non</v>
      </c>
      <c r="K761" s="72" t="str">
        <f>IF(Tableau1[[#This Row],[Régime d''utilisation (Quotidien ? Oui ou Non)]]="Oui","Oui","Non")</f>
        <v>Non</v>
      </c>
      <c r="L761" s="72" t="str">
        <f>IF(Tableau1[[#This Row],[Régime d''utilisation (Quotidien ? Oui ou Non)]]="Oui","Oui","Non")</f>
        <v>Non</v>
      </c>
      <c r="M761" s="72" t="str">
        <f>IF(Tableau1[[#This Row],[Régime d''utilisation (Quotidien ? Oui ou Non)]]="Oui","Oui","Non")</f>
        <v>Non</v>
      </c>
      <c r="N761" s="72" t="str">
        <f>IF(Tableau1[[#This Row],[Régime d''utilisation (Quotidien ? Oui ou Non)]]="Oui","Oui","Non")</f>
        <v>Non</v>
      </c>
      <c r="O761" s="72" t="str">
        <f>IF(Tableau1[[#This Row],[Régime d''utilisation (Quotidien ? Oui ou Non)]]="Oui","Oui","Non")</f>
        <v>Non</v>
      </c>
      <c r="P761" s="76"/>
      <c r="Q761" s="76"/>
      <c r="R761" s="76"/>
      <c r="S761" s="52" t="str">
        <f t="shared" si="33"/>
        <v>Compris entre 00h00 et 5h00</v>
      </c>
      <c r="T761" s="76"/>
      <c r="U761" s="53" t="str">
        <f t="shared" si="34"/>
        <v>Voyageur</v>
      </c>
      <c r="V761" s="76"/>
      <c r="W761" s="76"/>
      <c r="X761" s="76"/>
      <c r="Y761" s="76"/>
      <c r="Z761" s="76"/>
      <c r="AA761" s="76"/>
      <c r="AB761" s="53">
        <f>400</f>
        <v>400</v>
      </c>
      <c r="AC761" s="78" t="str">
        <f>IF(Tableau1[[#This Row],[Type de réponse]]='Paramètre (masquer)'!$A$10,Tableau1[[#This Row],[Période de début *]],"")</f>
        <v/>
      </c>
      <c r="AD761" s="78" t="str">
        <f>IF(Tableau1[[#This Row],[Type de réponse]]='Paramètre (masquer)'!$A$10,Tableau1[[#This Row],[Période de fin *]],"")</f>
        <v/>
      </c>
      <c r="AE761" s="78" t="str">
        <f>IF(Tableau1[[#This Row],[Type de réponse]]='Paramètre (masquer)'!$A$10,Tableau1[[#This Row],[Nuit
LU/MA]],"")</f>
        <v/>
      </c>
      <c r="AF761" s="78" t="str">
        <f>IF(Tableau1[[#This Row],[Type de réponse]]='Paramètre (masquer)'!$A$10,Tableau1[[#This Row],[Nuit
MA/ME]],"")</f>
        <v/>
      </c>
      <c r="AG761" s="78" t="str">
        <f>IF(Tableau1[[#This Row],[Type de réponse]]='Paramètre (masquer)'!$A$10,Tableau1[[#This Row],[Nuit
ME/JE]],"")</f>
        <v/>
      </c>
      <c r="AH761" s="78" t="str">
        <f>IF(Tableau1[[#This Row],[Type de réponse]]='Paramètre (masquer)'!$A$10,Tableau1[[#This Row],[Nuit JE/VE]],"")</f>
        <v/>
      </c>
      <c r="AI761" s="78" t="str">
        <f>IF(Tableau1[[#This Row],[Type de réponse]]='Paramètre (masquer)'!$A$10,Tableau1[[#This Row],[Nuit
VE/SA]],"")</f>
        <v/>
      </c>
      <c r="AJ761" s="78" t="str">
        <f>IF(Tableau1[[#This Row],[Type de réponse]]='Paramètre (masquer)'!$A$10,Tableau1[[#This Row],[Nuit
SA/DI]],"")</f>
        <v/>
      </c>
      <c r="AK761" s="78" t="str">
        <f>IF(Tableau1[[#This Row],[Type de réponse]]='Paramètre (masquer)'!$A$10,Tableau1[[#This Row],[Nuit
DI/LU]],"")</f>
        <v/>
      </c>
      <c r="AL761" s="76" t="str">
        <f>IF(Tableau1[[#This Row],[Nuit
LU /MA]]="Oui",0,IF(Tableau1[[#This Row],[Nuit
LU /MA]]="Non",1,""))</f>
        <v/>
      </c>
      <c r="AM761" s="76" t="str">
        <f>IF(Tableau1[[#This Row],[Nuit
MA/ ME]]="Oui",0,IF(Tableau1[[#This Row],[Nuit
MA/ ME]]="Non",1,""))</f>
        <v/>
      </c>
      <c r="AN761" s="76" t="str">
        <f>IF(Tableau1[[#This Row],[Nuit
ME/ JE]]="Oui",0,IF(Tableau1[[#This Row],[Nuit
ME/ JE]]="Non",1,""))</f>
        <v/>
      </c>
      <c r="AO761" s="76" t="str">
        <f>IF(Tableau1[[#This Row],[Nuit JE/ VE]]="Oui",0,IF(Tableau1[[#This Row],[Nuit JE/ VE]]="Non",1,""))</f>
        <v/>
      </c>
      <c r="AP761" s="76" t="str">
        <f>IF(Tableau1[[#This Row],[Nuit
VE/ SA]]="Oui",0,IF(Tableau1[[#This Row],[Nuit
VE/ SA]]="Non",1,""))</f>
        <v/>
      </c>
      <c r="AQ761" s="76" t="str">
        <f>IF(Tableau1[[#This Row],[Nuit
SA/ DI]]="Oui",0,IF(Tableau1[[#This Row],[Nuit
SA/ DI]]="Non",1,""))</f>
        <v/>
      </c>
      <c r="AR761" s="76" t="str">
        <f>IF(Tableau1[[#This Row],[Nuit
DI/ LU]]="Oui",0,IF(Tableau1[[#This Row],[Nuit
DI/ LU]]="Non",1,""))</f>
        <v/>
      </c>
      <c r="AS761" s="76" t="str">
        <f>IF(Tableau1[[#This Row],[Type de réponse]]='Paramètre (masquer)'!$A$10,Tableau1[[#This Row],[FE]],"")</f>
        <v/>
      </c>
      <c r="AT761" s="76" t="str">
        <f>_xlfn.CONCAT(Tableau1[[#This Row],[LUN]:[DIM]])</f>
        <v/>
      </c>
      <c r="AU761" s="79"/>
      <c r="AV7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1" s="76" t="e">
        <f>Tableau1[[#This Row],[Nbre de nuits sur la période]]*Tableau1[[#This Row],[Nombre de train accédant / nuit *]]</f>
        <v>#VALUE!</v>
      </c>
      <c r="AY761" s="76" t="e">
        <f>Tableau1[[#This Row],[Uo voies - nuit]]*((59*400/1000)+5)</f>
        <v>#VALUE!</v>
      </c>
    </row>
    <row r="762" spans="1:51" ht="15.75">
      <c r="A762" s="51">
        <f t="shared" si="35"/>
        <v>749</v>
      </c>
      <c r="B762" s="85"/>
      <c r="C762" s="52" t="str">
        <f>IFERROR(VLOOKUP(Tableau1[[#This Row],[Site *
Un fichier Excel par DT]],Tableau7[[#All],[Nom de la gare]:[EIC]],5,FALSE),"")</f>
        <v/>
      </c>
      <c r="D762" s="77"/>
      <c r="E762" s="74"/>
      <c r="F762" s="74"/>
      <c r="G762" s="76"/>
      <c r="H762" s="72" t="str">
        <f>IF(Tableau1[[#This Row],[Régime d''utilisation (Quotidien ? Oui ou Non)]]="Oui","Oui","Non")</f>
        <v>Non</v>
      </c>
      <c r="I762" s="72" t="str">
        <f>IF(Tableau1[[#This Row],[Régime d''utilisation (Quotidien ? Oui ou Non)]]="Oui","Oui","Non")</f>
        <v>Non</v>
      </c>
      <c r="J762" s="72" t="str">
        <f>IF(Tableau1[[#This Row],[Régime d''utilisation (Quotidien ? Oui ou Non)]]="Oui","Oui","Non")</f>
        <v>Non</v>
      </c>
      <c r="K762" s="72" t="str">
        <f>IF(Tableau1[[#This Row],[Régime d''utilisation (Quotidien ? Oui ou Non)]]="Oui","Oui","Non")</f>
        <v>Non</v>
      </c>
      <c r="L762" s="72" t="str">
        <f>IF(Tableau1[[#This Row],[Régime d''utilisation (Quotidien ? Oui ou Non)]]="Oui","Oui","Non")</f>
        <v>Non</v>
      </c>
      <c r="M762" s="72" t="str">
        <f>IF(Tableau1[[#This Row],[Régime d''utilisation (Quotidien ? Oui ou Non)]]="Oui","Oui","Non")</f>
        <v>Non</v>
      </c>
      <c r="N762" s="72" t="str">
        <f>IF(Tableau1[[#This Row],[Régime d''utilisation (Quotidien ? Oui ou Non)]]="Oui","Oui","Non")</f>
        <v>Non</v>
      </c>
      <c r="O762" s="72" t="str">
        <f>IF(Tableau1[[#This Row],[Régime d''utilisation (Quotidien ? Oui ou Non)]]="Oui","Oui","Non")</f>
        <v>Non</v>
      </c>
      <c r="P762" s="76"/>
      <c r="Q762" s="76"/>
      <c r="R762" s="76"/>
      <c r="S762" s="52" t="str">
        <f t="shared" si="33"/>
        <v>Compris entre 00h00 et 5h00</v>
      </c>
      <c r="T762" s="76"/>
      <c r="U762" s="53" t="str">
        <f t="shared" si="34"/>
        <v>Voyageur</v>
      </c>
      <c r="V762" s="76"/>
      <c r="W762" s="76"/>
      <c r="X762" s="76"/>
      <c r="Y762" s="76"/>
      <c r="Z762" s="76"/>
      <c r="AA762" s="76"/>
      <c r="AB762" s="53">
        <f>400</f>
        <v>400</v>
      </c>
      <c r="AC762" s="78" t="str">
        <f>IF(Tableau1[[#This Row],[Type de réponse]]='Paramètre (masquer)'!$A$10,Tableau1[[#This Row],[Période de début *]],"")</f>
        <v/>
      </c>
      <c r="AD762" s="78" t="str">
        <f>IF(Tableau1[[#This Row],[Type de réponse]]='Paramètre (masquer)'!$A$10,Tableau1[[#This Row],[Période de fin *]],"")</f>
        <v/>
      </c>
      <c r="AE762" s="78" t="str">
        <f>IF(Tableau1[[#This Row],[Type de réponse]]='Paramètre (masquer)'!$A$10,Tableau1[[#This Row],[Nuit
LU/MA]],"")</f>
        <v/>
      </c>
      <c r="AF762" s="78" t="str">
        <f>IF(Tableau1[[#This Row],[Type de réponse]]='Paramètre (masquer)'!$A$10,Tableau1[[#This Row],[Nuit
MA/ME]],"")</f>
        <v/>
      </c>
      <c r="AG762" s="78" t="str">
        <f>IF(Tableau1[[#This Row],[Type de réponse]]='Paramètre (masquer)'!$A$10,Tableau1[[#This Row],[Nuit
ME/JE]],"")</f>
        <v/>
      </c>
      <c r="AH762" s="78" t="str">
        <f>IF(Tableau1[[#This Row],[Type de réponse]]='Paramètre (masquer)'!$A$10,Tableau1[[#This Row],[Nuit JE/VE]],"")</f>
        <v/>
      </c>
      <c r="AI762" s="78" t="str">
        <f>IF(Tableau1[[#This Row],[Type de réponse]]='Paramètre (masquer)'!$A$10,Tableau1[[#This Row],[Nuit
VE/SA]],"")</f>
        <v/>
      </c>
      <c r="AJ762" s="78" t="str">
        <f>IF(Tableau1[[#This Row],[Type de réponse]]='Paramètre (masquer)'!$A$10,Tableau1[[#This Row],[Nuit
SA/DI]],"")</f>
        <v/>
      </c>
      <c r="AK762" s="78" t="str">
        <f>IF(Tableau1[[#This Row],[Type de réponse]]='Paramètre (masquer)'!$A$10,Tableau1[[#This Row],[Nuit
DI/LU]],"")</f>
        <v/>
      </c>
      <c r="AL762" s="76" t="str">
        <f>IF(Tableau1[[#This Row],[Nuit
LU /MA]]="Oui",0,IF(Tableau1[[#This Row],[Nuit
LU /MA]]="Non",1,""))</f>
        <v/>
      </c>
      <c r="AM762" s="76" t="str">
        <f>IF(Tableau1[[#This Row],[Nuit
MA/ ME]]="Oui",0,IF(Tableau1[[#This Row],[Nuit
MA/ ME]]="Non",1,""))</f>
        <v/>
      </c>
      <c r="AN762" s="76" t="str">
        <f>IF(Tableau1[[#This Row],[Nuit
ME/ JE]]="Oui",0,IF(Tableau1[[#This Row],[Nuit
ME/ JE]]="Non",1,""))</f>
        <v/>
      </c>
      <c r="AO762" s="76" t="str">
        <f>IF(Tableau1[[#This Row],[Nuit JE/ VE]]="Oui",0,IF(Tableau1[[#This Row],[Nuit JE/ VE]]="Non",1,""))</f>
        <v/>
      </c>
      <c r="AP762" s="76" t="str">
        <f>IF(Tableau1[[#This Row],[Nuit
VE/ SA]]="Oui",0,IF(Tableau1[[#This Row],[Nuit
VE/ SA]]="Non",1,""))</f>
        <v/>
      </c>
      <c r="AQ762" s="76" t="str">
        <f>IF(Tableau1[[#This Row],[Nuit
SA/ DI]]="Oui",0,IF(Tableau1[[#This Row],[Nuit
SA/ DI]]="Non",1,""))</f>
        <v/>
      </c>
      <c r="AR762" s="76" t="str">
        <f>IF(Tableau1[[#This Row],[Nuit
DI/ LU]]="Oui",0,IF(Tableau1[[#This Row],[Nuit
DI/ LU]]="Non",1,""))</f>
        <v/>
      </c>
      <c r="AS762" s="76" t="str">
        <f>IF(Tableau1[[#This Row],[Type de réponse]]='Paramètre (masquer)'!$A$10,Tableau1[[#This Row],[FE]],"")</f>
        <v/>
      </c>
      <c r="AT762" s="76" t="str">
        <f>_xlfn.CONCAT(Tableau1[[#This Row],[LUN]:[DIM]])</f>
        <v/>
      </c>
      <c r="AU762" s="79"/>
      <c r="AV7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2" s="76" t="e">
        <f>Tableau1[[#This Row],[Nbre de nuits sur la période]]*Tableau1[[#This Row],[Nombre de train accédant / nuit *]]</f>
        <v>#VALUE!</v>
      </c>
      <c r="AY762" s="76" t="e">
        <f>Tableau1[[#This Row],[Uo voies - nuit]]*((59*400/1000)+5)</f>
        <v>#VALUE!</v>
      </c>
    </row>
    <row r="763" spans="1:51" ht="15.75">
      <c r="A763" s="51">
        <f t="shared" si="35"/>
        <v>750</v>
      </c>
      <c r="B763" s="85"/>
      <c r="C763" s="52" t="str">
        <f>IFERROR(VLOOKUP(Tableau1[[#This Row],[Site *
Un fichier Excel par DT]],Tableau7[[#All],[Nom de la gare]:[EIC]],5,FALSE),"")</f>
        <v/>
      </c>
      <c r="D763" s="77"/>
      <c r="E763" s="74"/>
      <c r="F763" s="74"/>
      <c r="G763" s="76"/>
      <c r="H763" s="72" t="str">
        <f>IF(Tableau1[[#This Row],[Régime d''utilisation (Quotidien ? Oui ou Non)]]="Oui","Oui","Non")</f>
        <v>Non</v>
      </c>
      <c r="I763" s="72" t="str">
        <f>IF(Tableau1[[#This Row],[Régime d''utilisation (Quotidien ? Oui ou Non)]]="Oui","Oui","Non")</f>
        <v>Non</v>
      </c>
      <c r="J763" s="72" t="str">
        <f>IF(Tableau1[[#This Row],[Régime d''utilisation (Quotidien ? Oui ou Non)]]="Oui","Oui","Non")</f>
        <v>Non</v>
      </c>
      <c r="K763" s="72" t="str">
        <f>IF(Tableau1[[#This Row],[Régime d''utilisation (Quotidien ? Oui ou Non)]]="Oui","Oui","Non")</f>
        <v>Non</v>
      </c>
      <c r="L763" s="72" t="str">
        <f>IF(Tableau1[[#This Row],[Régime d''utilisation (Quotidien ? Oui ou Non)]]="Oui","Oui","Non")</f>
        <v>Non</v>
      </c>
      <c r="M763" s="72" t="str">
        <f>IF(Tableau1[[#This Row],[Régime d''utilisation (Quotidien ? Oui ou Non)]]="Oui","Oui","Non")</f>
        <v>Non</v>
      </c>
      <c r="N763" s="72" t="str">
        <f>IF(Tableau1[[#This Row],[Régime d''utilisation (Quotidien ? Oui ou Non)]]="Oui","Oui","Non")</f>
        <v>Non</v>
      </c>
      <c r="O763" s="72" t="str">
        <f>IF(Tableau1[[#This Row],[Régime d''utilisation (Quotidien ? Oui ou Non)]]="Oui","Oui","Non")</f>
        <v>Non</v>
      </c>
      <c r="P763" s="76"/>
      <c r="Q763" s="76"/>
      <c r="R763" s="76"/>
      <c r="S763" s="52" t="str">
        <f t="shared" si="33"/>
        <v>Compris entre 00h00 et 5h00</v>
      </c>
      <c r="T763" s="76"/>
      <c r="U763" s="53" t="str">
        <f t="shared" si="34"/>
        <v>Voyageur</v>
      </c>
      <c r="V763" s="76"/>
      <c r="W763" s="76"/>
      <c r="X763" s="76"/>
      <c r="Y763" s="76"/>
      <c r="Z763" s="76"/>
      <c r="AA763" s="76"/>
      <c r="AB763" s="53">
        <f>400</f>
        <v>400</v>
      </c>
      <c r="AC763" s="78" t="str">
        <f>IF(Tableau1[[#This Row],[Type de réponse]]='Paramètre (masquer)'!$A$10,Tableau1[[#This Row],[Période de début *]],"")</f>
        <v/>
      </c>
      <c r="AD763" s="78" t="str">
        <f>IF(Tableau1[[#This Row],[Type de réponse]]='Paramètre (masquer)'!$A$10,Tableau1[[#This Row],[Période de fin *]],"")</f>
        <v/>
      </c>
      <c r="AE763" s="78" t="str">
        <f>IF(Tableau1[[#This Row],[Type de réponse]]='Paramètre (masquer)'!$A$10,Tableau1[[#This Row],[Nuit
LU/MA]],"")</f>
        <v/>
      </c>
      <c r="AF763" s="78" t="str">
        <f>IF(Tableau1[[#This Row],[Type de réponse]]='Paramètre (masquer)'!$A$10,Tableau1[[#This Row],[Nuit
MA/ME]],"")</f>
        <v/>
      </c>
      <c r="AG763" s="78" t="str">
        <f>IF(Tableau1[[#This Row],[Type de réponse]]='Paramètre (masquer)'!$A$10,Tableau1[[#This Row],[Nuit
ME/JE]],"")</f>
        <v/>
      </c>
      <c r="AH763" s="78" t="str">
        <f>IF(Tableau1[[#This Row],[Type de réponse]]='Paramètre (masquer)'!$A$10,Tableau1[[#This Row],[Nuit JE/VE]],"")</f>
        <v/>
      </c>
      <c r="AI763" s="78" t="str">
        <f>IF(Tableau1[[#This Row],[Type de réponse]]='Paramètre (masquer)'!$A$10,Tableau1[[#This Row],[Nuit
VE/SA]],"")</f>
        <v/>
      </c>
      <c r="AJ763" s="78" t="str">
        <f>IF(Tableau1[[#This Row],[Type de réponse]]='Paramètre (masquer)'!$A$10,Tableau1[[#This Row],[Nuit
SA/DI]],"")</f>
        <v/>
      </c>
      <c r="AK763" s="78" t="str">
        <f>IF(Tableau1[[#This Row],[Type de réponse]]='Paramètre (masquer)'!$A$10,Tableau1[[#This Row],[Nuit
DI/LU]],"")</f>
        <v/>
      </c>
      <c r="AL763" s="76" t="str">
        <f>IF(Tableau1[[#This Row],[Nuit
LU /MA]]="Oui",0,IF(Tableau1[[#This Row],[Nuit
LU /MA]]="Non",1,""))</f>
        <v/>
      </c>
      <c r="AM763" s="76" t="str">
        <f>IF(Tableau1[[#This Row],[Nuit
MA/ ME]]="Oui",0,IF(Tableau1[[#This Row],[Nuit
MA/ ME]]="Non",1,""))</f>
        <v/>
      </c>
      <c r="AN763" s="76" t="str">
        <f>IF(Tableau1[[#This Row],[Nuit
ME/ JE]]="Oui",0,IF(Tableau1[[#This Row],[Nuit
ME/ JE]]="Non",1,""))</f>
        <v/>
      </c>
      <c r="AO763" s="76" t="str">
        <f>IF(Tableau1[[#This Row],[Nuit JE/ VE]]="Oui",0,IF(Tableau1[[#This Row],[Nuit JE/ VE]]="Non",1,""))</f>
        <v/>
      </c>
      <c r="AP763" s="76" t="str">
        <f>IF(Tableau1[[#This Row],[Nuit
VE/ SA]]="Oui",0,IF(Tableau1[[#This Row],[Nuit
VE/ SA]]="Non",1,""))</f>
        <v/>
      </c>
      <c r="AQ763" s="76" t="str">
        <f>IF(Tableau1[[#This Row],[Nuit
SA/ DI]]="Oui",0,IF(Tableau1[[#This Row],[Nuit
SA/ DI]]="Non",1,""))</f>
        <v/>
      </c>
      <c r="AR763" s="76" t="str">
        <f>IF(Tableau1[[#This Row],[Nuit
DI/ LU]]="Oui",0,IF(Tableau1[[#This Row],[Nuit
DI/ LU]]="Non",1,""))</f>
        <v/>
      </c>
      <c r="AS763" s="76" t="str">
        <f>IF(Tableau1[[#This Row],[Type de réponse]]='Paramètre (masquer)'!$A$10,Tableau1[[#This Row],[FE]],"")</f>
        <v/>
      </c>
      <c r="AT763" s="76" t="str">
        <f>_xlfn.CONCAT(Tableau1[[#This Row],[LUN]:[DIM]])</f>
        <v/>
      </c>
      <c r="AU763" s="79"/>
      <c r="AV7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3" s="76" t="e">
        <f>Tableau1[[#This Row],[Nbre de nuits sur la période]]*Tableau1[[#This Row],[Nombre de train accédant / nuit *]]</f>
        <v>#VALUE!</v>
      </c>
      <c r="AY763" s="76" t="e">
        <f>Tableau1[[#This Row],[Uo voies - nuit]]*((59*400/1000)+5)</f>
        <v>#VALUE!</v>
      </c>
    </row>
    <row r="764" spans="1:51" ht="15.75">
      <c r="A764" s="51">
        <f t="shared" si="35"/>
        <v>751</v>
      </c>
      <c r="B764" s="85"/>
      <c r="C764" s="52" t="str">
        <f>IFERROR(VLOOKUP(Tableau1[[#This Row],[Site *
Un fichier Excel par DT]],Tableau7[[#All],[Nom de la gare]:[EIC]],5,FALSE),"")</f>
        <v/>
      </c>
      <c r="D764" s="77"/>
      <c r="E764" s="74"/>
      <c r="F764" s="74"/>
      <c r="G764" s="76"/>
      <c r="H764" s="72" t="str">
        <f>IF(Tableau1[[#This Row],[Régime d''utilisation (Quotidien ? Oui ou Non)]]="Oui","Oui","Non")</f>
        <v>Non</v>
      </c>
      <c r="I764" s="72" t="str">
        <f>IF(Tableau1[[#This Row],[Régime d''utilisation (Quotidien ? Oui ou Non)]]="Oui","Oui","Non")</f>
        <v>Non</v>
      </c>
      <c r="J764" s="72" t="str">
        <f>IF(Tableau1[[#This Row],[Régime d''utilisation (Quotidien ? Oui ou Non)]]="Oui","Oui","Non")</f>
        <v>Non</v>
      </c>
      <c r="K764" s="72" t="str">
        <f>IF(Tableau1[[#This Row],[Régime d''utilisation (Quotidien ? Oui ou Non)]]="Oui","Oui","Non")</f>
        <v>Non</v>
      </c>
      <c r="L764" s="72" t="str">
        <f>IF(Tableau1[[#This Row],[Régime d''utilisation (Quotidien ? Oui ou Non)]]="Oui","Oui","Non")</f>
        <v>Non</v>
      </c>
      <c r="M764" s="72" t="str">
        <f>IF(Tableau1[[#This Row],[Régime d''utilisation (Quotidien ? Oui ou Non)]]="Oui","Oui","Non")</f>
        <v>Non</v>
      </c>
      <c r="N764" s="72" t="str">
        <f>IF(Tableau1[[#This Row],[Régime d''utilisation (Quotidien ? Oui ou Non)]]="Oui","Oui","Non")</f>
        <v>Non</v>
      </c>
      <c r="O764" s="72" t="str">
        <f>IF(Tableau1[[#This Row],[Régime d''utilisation (Quotidien ? Oui ou Non)]]="Oui","Oui","Non")</f>
        <v>Non</v>
      </c>
      <c r="P764" s="76"/>
      <c r="Q764" s="76"/>
      <c r="R764" s="76"/>
      <c r="S764" s="52" t="str">
        <f t="shared" si="33"/>
        <v>Compris entre 00h00 et 5h00</v>
      </c>
      <c r="T764" s="76"/>
      <c r="U764" s="53" t="str">
        <f t="shared" si="34"/>
        <v>Voyageur</v>
      </c>
      <c r="V764" s="76"/>
      <c r="W764" s="76"/>
      <c r="X764" s="76"/>
      <c r="Y764" s="76"/>
      <c r="Z764" s="76"/>
      <c r="AA764" s="76"/>
      <c r="AB764" s="53">
        <f>400</f>
        <v>400</v>
      </c>
      <c r="AC764" s="78" t="str">
        <f>IF(Tableau1[[#This Row],[Type de réponse]]='Paramètre (masquer)'!$A$10,Tableau1[[#This Row],[Période de début *]],"")</f>
        <v/>
      </c>
      <c r="AD764" s="78" t="str">
        <f>IF(Tableau1[[#This Row],[Type de réponse]]='Paramètre (masquer)'!$A$10,Tableau1[[#This Row],[Période de fin *]],"")</f>
        <v/>
      </c>
      <c r="AE764" s="78" t="str">
        <f>IF(Tableau1[[#This Row],[Type de réponse]]='Paramètre (masquer)'!$A$10,Tableau1[[#This Row],[Nuit
LU/MA]],"")</f>
        <v/>
      </c>
      <c r="AF764" s="78" t="str">
        <f>IF(Tableau1[[#This Row],[Type de réponse]]='Paramètre (masquer)'!$A$10,Tableau1[[#This Row],[Nuit
MA/ME]],"")</f>
        <v/>
      </c>
      <c r="AG764" s="78" t="str">
        <f>IF(Tableau1[[#This Row],[Type de réponse]]='Paramètre (masquer)'!$A$10,Tableau1[[#This Row],[Nuit
ME/JE]],"")</f>
        <v/>
      </c>
      <c r="AH764" s="78" t="str">
        <f>IF(Tableau1[[#This Row],[Type de réponse]]='Paramètre (masquer)'!$A$10,Tableau1[[#This Row],[Nuit JE/VE]],"")</f>
        <v/>
      </c>
      <c r="AI764" s="78" t="str">
        <f>IF(Tableau1[[#This Row],[Type de réponse]]='Paramètre (masquer)'!$A$10,Tableau1[[#This Row],[Nuit
VE/SA]],"")</f>
        <v/>
      </c>
      <c r="AJ764" s="78" t="str">
        <f>IF(Tableau1[[#This Row],[Type de réponse]]='Paramètre (masquer)'!$A$10,Tableau1[[#This Row],[Nuit
SA/DI]],"")</f>
        <v/>
      </c>
      <c r="AK764" s="78" t="str">
        <f>IF(Tableau1[[#This Row],[Type de réponse]]='Paramètre (masquer)'!$A$10,Tableau1[[#This Row],[Nuit
DI/LU]],"")</f>
        <v/>
      </c>
      <c r="AL764" s="76" t="str">
        <f>IF(Tableau1[[#This Row],[Nuit
LU /MA]]="Oui",0,IF(Tableau1[[#This Row],[Nuit
LU /MA]]="Non",1,""))</f>
        <v/>
      </c>
      <c r="AM764" s="76" t="str">
        <f>IF(Tableau1[[#This Row],[Nuit
MA/ ME]]="Oui",0,IF(Tableau1[[#This Row],[Nuit
MA/ ME]]="Non",1,""))</f>
        <v/>
      </c>
      <c r="AN764" s="76" t="str">
        <f>IF(Tableau1[[#This Row],[Nuit
ME/ JE]]="Oui",0,IF(Tableau1[[#This Row],[Nuit
ME/ JE]]="Non",1,""))</f>
        <v/>
      </c>
      <c r="AO764" s="76" t="str">
        <f>IF(Tableau1[[#This Row],[Nuit JE/ VE]]="Oui",0,IF(Tableau1[[#This Row],[Nuit JE/ VE]]="Non",1,""))</f>
        <v/>
      </c>
      <c r="AP764" s="76" t="str">
        <f>IF(Tableau1[[#This Row],[Nuit
VE/ SA]]="Oui",0,IF(Tableau1[[#This Row],[Nuit
VE/ SA]]="Non",1,""))</f>
        <v/>
      </c>
      <c r="AQ764" s="76" t="str">
        <f>IF(Tableau1[[#This Row],[Nuit
SA/ DI]]="Oui",0,IF(Tableau1[[#This Row],[Nuit
SA/ DI]]="Non",1,""))</f>
        <v/>
      </c>
      <c r="AR764" s="76" t="str">
        <f>IF(Tableau1[[#This Row],[Nuit
DI/ LU]]="Oui",0,IF(Tableau1[[#This Row],[Nuit
DI/ LU]]="Non",1,""))</f>
        <v/>
      </c>
      <c r="AS764" s="76" t="str">
        <f>IF(Tableau1[[#This Row],[Type de réponse]]='Paramètre (masquer)'!$A$10,Tableau1[[#This Row],[FE]],"")</f>
        <v/>
      </c>
      <c r="AT764" s="76" t="str">
        <f>_xlfn.CONCAT(Tableau1[[#This Row],[LUN]:[DIM]])</f>
        <v/>
      </c>
      <c r="AU764" s="79"/>
      <c r="AV7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4" s="76" t="e">
        <f>Tableau1[[#This Row],[Nbre de nuits sur la période]]*Tableau1[[#This Row],[Nombre de train accédant / nuit *]]</f>
        <v>#VALUE!</v>
      </c>
      <c r="AY764" s="76" t="e">
        <f>Tableau1[[#This Row],[Uo voies - nuit]]*((59*400/1000)+5)</f>
        <v>#VALUE!</v>
      </c>
    </row>
    <row r="765" spans="1:51" ht="15.75">
      <c r="A765" s="51">
        <f t="shared" si="35"/>
        <v>752</v>
      </c>
      <c r="B765" s="85"/>
      <c r="C765" s="52" t="str">
        <f>IFERROR(VLOOKUP(Tableau1[[#This Row],[Site *
Un fichier Excel par DT]],Tableau7[[#All],[Nom de la gare]:[EIC]],5,FALSE),"")</f>
        <v/>
      </c>
      <c r="D765" s="77"/>
      <c r="E765" s="74"/>
      <c r="F765" s="74"/>
      <c r="G765" s="76"/>
      <c r="H765" s="72" t="str">
        <f>IF(Tableau1[[#This Row],[Régime d''utilisation (Quotidien ? Oui ou Non)]]="Oui","Oui","Non")</f>
        <v>Non</v>
      </c>
      <c r="I765" s="72" t="str">
        <f>IF(Tableau1[[#This Row],[Régime d''utilisation (Quotidien ? Oui ou Non)]]="Oui","Oui","Non")</f>
        <v>Non</v>
      </c>
      <c r="J765" s="72" t="str">
        <f>IF(Tableau1[[#This Row],[Régime d''utilisation (Quotidien ? Oui ou Non)]]="Oui","Oui","Non")</f>
        <v>Non</v>
      </c>
      <c r="K765" s="72" t="str">
        <f>IF(Tableau1[[#This Row],[Régime d''utilisation (Quotidien ? Oui ou Non)]]="Oui","Oui","Non")</f>
        <v>Non</v>
      </c>
      <c r="L765" s="72" t="str">
        <f>IF(Tableau1[[#This Row],[Régime d''utilisation (Quotidien ? Oui ou Non)]]="Oui","Oui","Non")</f>
        <v>Non</v>
      </c>
      <c r="M765" s="72" t="str">
        <f>IF(Tableau1[[#This Row],[Régime d''utilisation (Quotidien ? Oui ou Non)]]="Oui","Oui","Non")</f>
        <v>Non</v>
      </c>
      <c r="N765" s="72" t="str">
        <f>IF(Tableau1[[#This Row],[Régime d''utilisation (Quotidien ? Oui ou Non)]]="Oui","Oui","Non")</f>
        <v>Non</v>
      </c>
      <c r="O765" s="72" t="str">
        <f>IF(Tableau1[[#This Row],[Régime d''utilisation (Quotidien ? Oui ou Non)]]="Oui","Oui","Non")</f>
        <v>Non</v>
      </c>
      <c r="P765" s="76"/>
      <c r="Q765" s="76"/>
      <c r="R765" s="76"/>
      <c r="S765" s="52" t="str">
        <f t="shared" si="33"/>
        <v>Compris entre 00h00 et 5h00</v>
      </c>
      <c r="T765" s="76"/>
      <c r="U765" s="53" t="str">
        <f t="shared" si="34"/>
        <v>Voyageur</v>
      </c>
      <c r="V765" s="76"/>
      <c r="W765" s="76"/>
      <c r="X765" s="76"/>
      <c r="Y765" s="76"/>
      <c r="Z765" s="76"/>
      <c r="AA765" s="76"/>
      <c r="AB765" s="53">
        <f>400</f>
        <v>400</v>
      </c>
      <c r="AC765" s="78" t="str">
        <f>IF(Tableau1[[#This Row],[Type de réponse]]='Paramètre (masquer)'!$A$10,Tableau1[[#This Row],[Période de début *]],"")</f>
        <v/>
      </c>
      <c r="AD765" s="78" t="str">
        <f>IF(Tableau1[[#This Row],[Type de réponse]]='Paramètre (masquer)'!$A$10,Tableau1[[#This Row],[Période de fin *]],"")</f>
        <v/>
      </c>
      <c r="AE765" s="78" t="str">
        <f>IF(Tableau1[[#This Row],[Type de réponse]]='Paramètre (masquer)'!$A$10,Tableau1[[#This Row],[Nuit
LU/MA]],"")</f>
        <v/>
      </c>
      <c r="AF765" s="78" t="str">
        <f>IF(Tableau1[[#This Row],[Type de réponse]]='Paramètre (masquer)'!$A$10,Tableau1[[#This Row],[Nuit
MA/ME]],"")</f>
        <v/>
      </c>
      <c r="AG765" s="78" t="str">
        <f>IF(Tableau1[[#This Row],[Type de réponse]]='Paramètre (masquer)'!$A$10,Tableau1[[#This Row],[Nuit
ME/JE]],"")</f>
        <v/>
      </c>
      <c r="AH765" s="78" t="str">
        <f>IF(Tableau1[[#This Row],[Type de réponse]]='Paramètre (masquer)'!$A$10,Tableau1[[#This Row],[Nuit JE/VE]],"")</f>
        <v/>
      </c>
      <c r="AI765" s="78" t="str">
        <f>IF(Tableau1[[#This Row],[Type de réponse]]='Paramètre (masquer)'!$A$10,Tableau1[[#This Row],[Nuit
VE/SA]],"")</f>
        <v/>
      </c>
      <c r="AJ765" s="78" t="str">
        <f>IF(Tableau1[[#This Row],[Type de réponse]]='Paramètre (masquer)'!$A$10,Tableau1[[#This Row],[Nuit
SA/DI]],"")</f>
        <v/>
      </c>
      <c r="AK765" s="78" t="str">
        <f>IF(Tableau1[[#This Row],[Type de réponse]]='Paramètre (masquer)'!$A$10,Tableau1[[#This Row],[Nuit
DI/LU]],"")</f>
        <v/>
      </c>
      <c r="AL765" s="76" t="str">
        <f>IF(Tableau1[[#This Row],[Nuit
LU /MA]]="Oui",0,IF(Tableau1[[#This Row],[Nuit
LU /MA]]="Non",1,""))</f>
        <v/>
      </c>
      <c r="AM765" s="76" t="str">
        <f>IF(Tableau1[[#This Row],[Nuit
MA/ ME]]="Oui",0,IF(Tableau1[[#This Row],[Nuit
MA/ ME]]="Non",1,""))</f>
        <v/>
      </c>
      <c r="AN765" s="76" t="str">
        <f>IF(Tableau1[[#This Row],[Nuit
ME/ JE]]="Oui",0,IF(Tableau1[[#This Row],[Nuit
ME/ JE]]="Non",1,""))</f>
        <v/>
      </c>
      <c r="AO765" s="76" t="str">
        <f>IF(Tableau1[[#This Row],[Nuit JE/ VE]]="Oui",0,IF(Tableau1[[#This Row],[Nuit JE/ VE]]="Non",1,""))</f>
        <v/>
      </c>
      <c r="AP765" s="76" t="str">
        <f>IF(Tableau1[[#This Row],[Nuit
VE/ SA]]="Oui",0,IF(Tableau1[[#This Row],[Nuit
VE/ SA]]="Non",1,""))</f>
        <v/>
      </c>
      <c r="AQ765" s="76" t="str">
        <f>IF(Tableau1[[#This Row],[Nuit
SA/ DI]]="Oui",0,IF(Tableau1[[#This Row],[Nuit
SA/ DI]]="Non",1,""))</f>
        <v/>
      </c>
      <c r="AR765" s="76" t="str">
        <f>IF(Tableau1[[#This Row],[Nuit
DI/ LU]]="Oui",0,IF(Tableau1[[#This Row],[Nuit
DI/ LU]]="Non",1,""))</f>
        <v/>
      </c>
      <c r="AS765" s="76" t="str">
        <f>IF(Tableau1[[#This Row],[Type de réponse]]='Paramètre (masquer)'!$A$10,Tableau1[[#This Row],[FE]],"")</f>
        <v/>
      </c>
      <c r="AT765" s="76" t="str">
        <f>_xlfn.CONCAT(Tableau1[[#This Row],[LUN]:[DIM]])</f>
        <v/>
      </c>
      <c r="AU765" s="79"/>
      <c r="AV7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5" s="76" t="e">
        <f>Tableau1[[#This Row],[Nbre de nuits sur la période]]*Tableau1[[#This Row],[Nombre de train accédant / nuit *]]</f>
        <v>#VALUE!</v>
      </c>
      <c r="AY765" s="76" t="e">
        <f>Tableau1[[#This Row],[Uo voies - nuit]]*((59*400/1000)+5)</f>
        <v>#VALUE!</v>
      </c>
    </row>
    <row r="766" spans="1:51" ht="15.75">
      <c r="A766" s="51">
        <f t="shared" si="35"/>
        <v>753</v>
      </c>
      <c r="B766" s="85"/>
      <c r="C766" s="52" t="str">
        <f>IFERROR(VLOOKUP(Tableau1[[#This Row],[Site *
Un fichier Excel par DT]],Tableau7[[#All],[Nom de la gare]:[EIC]],5,FALSE),"")</f>
        <v/>
      </c>
      <c r="D766" s="77"/>
      <c r="E766" s="74"/>
      <c r="F766" s="74"/>
      <c r="G766" s="76"/>
      <c r="H766" s="72" t="str">
        <f>IF(Tableau1[[#This Row],[Régime d''utilisation (Quotidien ? Oui ou Non)]]="Oui","Oui","Non")</f>
        <v>Non</v>
      </c>
      <c r="I766" s="72" t="str">
        <f>IF(Tableau1[[#This Row],[Régime d''utilisation (Quotidien ? Oui ou Non)]]="Oui","Oui","Non")</f>
        <v>Non</v>
      </c>
      <c r="J766" s="72" t="str">
        <f>IF(Tableau1[[#This Row],[Régime d''utilisation (Quotidien ? Oui ou Non)]]="Oui","Oui","Non")</f>
        <v>Non</v>
      </c>
      <c r="K766" s="72" t="str">
        <f>IF(Tableau1[[#This Row],[Régime d''utilisation (Quotidien ? Oui ou Non)]]="Oui","Oui","Non")</f>
        <v>Non</v>
      </c>
      <c r="L766" s="72" t="str">
        <f>IF(Tableau1[[#This Row],[Régime d''utilisation (Quotidien ? Oui ou Non)]]="Oui","Oui","Non")</f>
        <v>Non</v>
      </c>
      <c r="M766" s="72" t="str">
        <f>IF(Tableau1[[#This Row],[Régime d''utilisation (Quotidien ? Oui ou Non)]]="Oui","Oui","Non")</f>
        <v>Non</v>
      </c>
      <c r="N766" s="72" t="str">
        <f>IF(Tableau1[[#This Row],[Régime d''utilisation (Quotidien ? Oui ou Non)]]="Oui","Oui","Non")</f>
        <v>Non</v>
      </c>
      <c r="O766" s="72" t="str">
        <f>IF(Tableau1[[#This Row],[Régime d''utilisation (Quotidien ? Oui ou Non)]]="Oui","Oui","Non")</f>
        <v>Non</v>
      </c>
      <c r="P766" s="76"/>
      <c r="Q766" s="76"/>
      <c r="R766" s="76"/>
      <c r="S766" s="52" t="str">
        <f t="shared" si="33"/>
        <v>Compris entre 00h00 et 5h00</v>
      </c>
      <c r="T766" s="76"/>
      <c r="U766" s="53" t="str">
        <f t="shared" si="34"/>
        <v>Voyageur</v>
      </c>
      <c r="V766" s="76"/>
      <c r="W766" s="76"/>
      <c r="X766" s="76"/>
      <c r="Y766" s="76"/>
      <c r="Z766" s="76"/>
      <c r="AA766" s="76"/>
      <c r="AB766" s="53">
        <f>400</f>
        <v>400</v>
      </c>
      <c r="AC766" s="78" t="str">
        <f>IF(Tableau1[[#This Row],[Type de réponse]]='Paramètre (masquer)'!$A$10,Tableau1[[#This Row],[Période de début *]],"")</f>
        <v/>
      </c>
      <c r="AD766" s="78" t="str">
        <f>IF(Tableau1[[#This Row],[Type de réponse]]='Paramètre (masquer)'!$A$10,Tableau1[[#This Row],[Période de fin *]],"")</f>
        <v/>
      </c>
      <c r="AE766" s="78" t="str">
        <f>IF(Tableau1[[#This Row],[Type de réponse]]='Paramètre (masquer)'!$A$10,Tableau1[[#This Row],[Nuit
LU/MA]],"")</f>
        <v/>
      </c>
      <c r="AF766" s="78" t="str">
        <f>IF(Tableau1[[#This Row],[Type de réponse]]='Paramètre (masquer)'!$A$10,Tableau1[[#This Row],[Nuit
MA/ME]],"")</f>
        <v/>
      </c>
      <c r="AG766" s="78" t="str">
        <f>IF(Tableau1[[#This Row],[Type de réponse]]='Paramètre (masquer)'!$A$10,Tableau1[[#This Row],[Nuit
ME/JE]],"")</f>
        <v/>
      </c>
      <c r="AH766" s="78" t="str">
        <f>IF(Tableau1[[#This Row],[Type de réponse]]='Paramètre (masquer)'!$A$10,Tableau1[[#This Row],[Nuit JE/VE]],"")</f>
        <v/>
      </c>
      <c r="AI766" s="78" t="str">
        <f>IF(Tableau1[[#This Row],[Type de réponse]]='Paramètre (masquer)'!$A$10,Tableau1[[#This Row],[Nuit
VE/SA]],"")</f>
        <v/>
      </c>
      <c r="AJ766" s="78" t="str">
        <f>IF(Tableau1[[#This Row],[Type de réponse]]='Paramètre (masquer)'!$A$10,Tableau1[[#This Row],[Nuit
SA/DI]],"")</f>
        <v/>
      </c>
      <c r="AK766" s="78" t="str">
        <f>IF(Tableau1[[#This Row],[Type de réponse]]='Paramètre (masquer)'!$A$10,Tableau1[[#This Row],[Nuit
DI/LU]],"")</f>
        <v/>
      </c>
      <c r="AL766" s="76" t="str">
        <f>IF(Tableau1[[#This Row],[Nuit
LU /MA]]="Oui",0,IF(Tableau1[[#This Row],[Nuit
LU /MA]]="Non",1,""))</f>
        <v/>
      </c>
      <c r="AM766" s="76" t="str">
        <f>IF(Tableau1[[#This Row],[Nuit
MA/ ME]]="Oui",0,IF(Tableau1[[#This Row],[Nuit
MA/ ME]]="Non",1,""))</f>
        <v/>
      </c>
      <c r="AN766" s="76" t="str">
        <f>IF(Tableau1[[#This Row],[Nuit
ME/ JE]]="Oui",0,IF(Tableau1[[#This Row],[Nuit
ME/ JE]]="Non",1,""))</f>
        <v/>
      </c>
      <c r="AO766" s="76" t="str">
        <f>IF(Tableau1[[#This Row],[Nuit JE/ VE]]="Oui",0,IF(Tableau1[[#This Row],[Nuit JE/ VE]]="Non",1,""))</f>
        <v/>
      </c>
      <c r="AP766" s="76" t="str">
        <f>IF(Tableau1[[#This Row],[Nuit
VE/ SA]]="Oui",0,IF(Tableau1[[#This Row],[Nuit
VE/ SA]]="Non",1,""))</f>
        <v/>
      </c>
      <c r="AQ766" s="76" t="str">
        <f>IF(Tableau1[[#This Row],[Nuit
SA/ DI]]="Oui",0,IF(Tableau1[[#This Row],[Nuit
SA/ DI]]="Non",1,""))</f>
        <v/>
      </c>
      <c r="AR766" s="76" t="str">
        <f>IF(Tableau1[[#This Row],[Nuit
DI/ LU]]="Oui",0,IF(Tableau1[[#This Row],[Nuit
DI/ LU]]="Non",1,""))</f>
        <v/>
      </c>
      <c r="AS766" s="76" t="str">
        <f>IF(Tableau1[[#This Row],[Type de réponse]]='Paramètre (masquer)'!$A$10,Tableau1[[#This Row],[FE]],"")</f>
        <v/>
      </c>
      <c r="AT766" s="76" t="str">
        <f>_xlfn.CONCAT(Tableau1[[#This Row],[LUN]:[DIM]])</f>
        <v/>
      </c>
      <c r="AU766" s="79"/>
      <c r="AV7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6" s="76" t="e">
        <f>Tableau1[[#This Row],[Nbre de nuits sur la période]]*Tableau1[[#This Row],[Nombre de train accédant / nuit *]]</f>
        <v>#VALUE!</v>
      </c>
      <c r="AY766" s="76" t="e">
        <f>Tableau1[[#This Row],[Uo voies - nuit]]*((59*400/1000)+5)</f>
        <v>#VALUE!</v>
      </c>
    </row>
    <row r="767" spans="1:51" ht="15.75">
      <c r="A767" s="51">
        <f t="shared" si="35"/>
        <v>754</v>
      </c>
      <c r="B767" s="85"/>
      <c r="C767" s="52" t="str">
        <f>IFERROR(VLOOKUP(Tableau1[[#This Row],[Site *
Un fichier Excel par DT]],Tableau7[[#All],[Nom de la gare]:[EIC]],5,FALSE),"")</f>
        <v/>
      </c>
      <c r="D767" s="77"/>
      <c r="E767" s="74"/>
      <c r="F767" s="74"/>
      <c r="G767" s="76"/>
      <c r="H767" s="72" t="str">
        <f>IF(Tableau1[[#This Row],[Régime d''utilisation (Quotidien ? Oui ou Non)]]="Oui","Oui","Non")</f>
        <v>Non</v>
      </c>
      <c r="I767" s="72" t="str">
        <f>IF(Tableau1[[#This Row],[Régime d''utilisation (Quotidien ? Oui ou Non)]]="Oui","Oui","Non")</f>
        <v>Non</v>
      </c>
      <c r="J767" s="72" t="str">
        <f>IF(Tableau1[[#This Row],[Régime d''utilisation (Quotidien ? Oui ou Non)]]="Oui","Oui","Non")</f>
        <v>Non</v>
      </c>
      <c r="K767" s="72" t="str">
        <f>IF(Tableau1[[#This Row],[Régime d''utilisation (Quotidien ? Oui ou Non)]]="Oui","Oui","Non")</f>
        <v>Non</v>
      </c>
      <c r="L767" s="72" t="str">
        <f>IF(Tableau1[[#This Row],[Régime d''utilisation (Quotidien ? Oui ou Non)]]="Oui","Oui","Non")</f>
        <v>Non</v>
      </c>
      <c r="M767" s="72" t="str">
        <f>IF(Tableau1[[#This Row],[Régime d''utilisation (Quotidien ? Oui ou Non)]]="Oui","Oui","Non")</f>
        <v>Non</v>
      </c>
      <c r="N767" s="72" t="str">
        <f>IF(Tableau1[[#This Row],[Régime d''utilisation (Quotidien ? Oui ou Non)]]="Oui","Oui","Non")</f>
        <v>Non</v>
      </c>
      <c r="O767" s="72" t="str">
        <f>IF(Tableau1[[#This Row],[Régime d''utilisation (Quotidien ? Oui ou Non)]]="Oui","Oui","Non")</f>
        <v>Non</v>
      </c>
      <c r="P767" s="76"/>
      <c r="Q767" s="76"/>
      <c r="R767" s="76"/>
      <c r="S767" s="52" t="str">
        <f t="shared" si="33"/>
        <v>Compris entre 00h00 et 5h00</v>
      </c>
      <c r="T767" s="76"/>
      <c r="U767" s="53" t="str">
        <f t="shared" si="34"/>
        <v>Voyageur</v>
      </c>
      <c r="V767" s="76"/>
      <c r="W767" s="76"/>
      <c r="X767" s="76"/>
      <c r="Y767" s="76"/>
      <c r="Z767" s="76"/>
      <c r="AA767" s="76"/>
      <c r="AB767" s="53">
        <f>400</f>
        <v>400</v>
      </c>
      <c r="AC767" s="78" t="str">
        <f>IF(Tableau1[[#This Row],[Type de réponse]]='Paramètre (masquer)'!$A$10,Tableau1[[#This Row],[Période de début *]],"")</f>
        <v/>
      </c>
      <c r="AD767" s="78" t="str">
        <f>IF(Tableau1[[#This Row],[Type de réponse]]='Paramètre (masquer)'!$A$10,Tableau1[[#This Row],[Période de fin *]],"")</f>
        <v/>
      </c>
      <c r="AE767" s="78" t="str">
        <f>IF(Tableau1[[#This Row],[Type de réponse]]='Paramètre (masquer)'!$A$10,Tableau1[[#This Row],[Nuit
LU/MA]],"")</f>
        <v/>
      </c>
      <c r="AF767" s="78" t="str">
        <f>IF(Tableau1[[#This Row],[Type de réponse]]='Paramètre (masquer)'!$A$10,Tableau1[[#This Row],[Nuit
MA/ME]],"")</f>
        <v/>
      </c>
      <c r="AG767" s="78" t="str">
        <f>IF(Tableau1[[#This Row],[Type de réponse]]='Paramètre (masquer)'!$A$10,Tableau1[[#This Row],[Nuit
ME/JE]],"")</f>
        <v/>
      </c>
      <c r="AH767" s="78" t="str">
        <f>IF(Tableau1[[#This Row],[Type de réponse]]='Paramètre (masquer)'!$A$10,Tableau1[[#This Row],[Nuit JE/VE]],"")</f>
        <v/>
      </c>
      <c r="AI767" s="78" t="str">
        <f>IF(Tableau1[[#This Row],[Type de réponse]]='Paramètre (masquer)'!$A$10,Tableau1[[#This Row],[Nuit
VE/SA]],"")</f>
        <v/>
      </c>
      <c r="AJ767" s="78" t="str">
        <f>IF(Tableau1[[#This Row],[Type de réponse]]='Paramètre (masquer)'!$A$10,Tableau1[[#This Row],[Nuit
SA/DI]],"")</f>
        <v/>
      </c>
      <c r="AK767" s="78" t="str">
        <f>IF(Tableau1[[#This Row],[Type de réponse]]='Paramètre (masquer)'!$A$10,Tableau1[[#This Row],[Nuit
DI/LU]],"")</f>
        <v/>
      </c>
      <c r="AL767" s="76" t="str">
        <f>IF(Tableau1[[#This Row],[Nuit
LU /MA]]="Oui",0,IF(Tableau1[[#This Row],[Nuit
LU /MA]]="Non",1,""))</f>
        <v/>
      </c>
      <c r="AM767" s="76" t="str">
        <f>IF(Tableau1[[#This Row],[Nuit
MA/ ME]]="Oui",0,IF(Tableau1[[#This Row],[Nuit
MA/ ME]]="Non",1,""))</f>
        <v/>
      </c>
      <c r="AN767" s="76" t="str">
        <f>IF(Tableau1[[#This Row],[Nuit
ME/ JE]]="Oui",0,IF(Tableau1[[#This Row],[Nuit
ME/ JE]]="Non",1,""))</f>
        <v/>
      </c>
      <c r="AO767" s="76" t="str">
        <f>IF(Tableau1[[#This Row],[Nuit JE/ VE]]="Oui",0,IF(Tableau1[[#This Row],[Nuit JE/ VE]]="Non",1,""))</f>
        <v/>
      </c>
      <c r="AP767" s="76" t="str">
        <f>IF(Tableau1[[#This Row],[Nuit
VE/ SA]]="Oui",0,IF(Tableau1[[#This Row],[Nuit
VE/ SA]]="Non",1,""))</f>
        <v/>
      </c>
      <c r="AQ767" s="76" t="str">
        <f>IF(Tableau1[[#This Row],[Nuit
SA/ DI]]="Oui",0,IF(Tableau1[[#This Row],[Nuit
SA/ DI]]="Non",1,""))</f>
        <v/>
      </c>
      <c r="AR767" s="76" t="str">
        <f>IF(Tableau1[[#This Row],[Nuit
DI/ LU]]="Oui",0,IF(Tableau1[[#This Row],[Nuit
DI/ LU]]="Non",1,""))</f>
        <v/>
      </c>
      <c r="AS767" s="76" t="str">
        <f>IF(Tableau1[[#This Row],[Type de réponse]]='Paramètre (masquer)'!$A$10,Tableau1[[#This Row],[FE]],"")</f>
        <v/>
      </c>
      <c r="AT767" s="76" t="str">
        <f>_xlfn.CONCAT(Tableau1[[#This Row],[LUN]:[DIM]])</f>
        <v/>
      </c>
      <c r="AU767" s="79"/>
      <c r="AV7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7" s="76" t="e">
        <f>Tableau1[[#This Row],[Nbre de nuits sur la période]]*Tableau1[[#This Row],[Nombre de train accédant / nuit *]]</f>
        <v>#VALUE!</v>
      </c>
      <c r="AY767" s="76" t="e">
        <f>Tableau1[[#This Row],[Uo voies - nuit]]*((59*400/1000)+5)</f>
        <v>#VALUE!</v>
      </c>
    </row>
    <row r="768" spans="1:51" ht="15.75">
      <c r="A768" s="51">
        <f t="shared" si="35"/>
        <v>755</v>
      </c>
      <c r="B768" s="85"/>
      <c r="C768" s="52" t="str">
        <f>IFERROR(VLOOKUP(Tableau1[[#This Row],[Site *
Un fichier Excel par DT]],Tableau7[[#All],[Nom de la gare]:[EIC]],5,FALSE),"")</f>
        <v/>
      </c>
      <c r="D768" s="77"/>
      <c r="E768" s="74"/>
      <c r="F768" s="74"/>
      <c r="G768" s="76"/>
      <c r="H768" s="72" t="str">
        <f>IF(Tableau1[[#This Row],[Régime d''utilisation (Quotidien ? Oui ou Non)]]="Oui","Oui","Non")</f>
        <v>Non</v>
      </c>
      <c r="I768" s="72" t="str">
        <f>IF(Tableau1[[#This Row],[Régime d''utilisation (Quotidien ? Oui ou Non)]]="Oui","Oui","Non")</f>
        <v>Non</v>
      </c>
      <c r="J768" s="72" t="str">
        <f>IF(Tableau1[[#This Row],[Régime d''utilisation (Quotidien ? Oui ou Non)]]="Oui","Oui","Non")</f>
        <v>Non</v>
      </c>
      <c r="K768" s="72" t="str">
        <f>IF(Tableau1[[#This Row],[Régime d''utilisation (Quotidien ? Oui ou Non)]]="Oui","Oui","Non")</f>
        <v>Non</v>
      </c>
      <c r="L768" s="72" t="str">
        <f>IF(Tableau1[[#This Row],[Régime d''utilisation (Quotidien ? Oui ou Non)]]="Oui","Oui","Non")</f>
        <v>Non</v>
      </c>
      <c r="M768" s="72" t="str">
        <f>IF(Tableau1[[#This Row],[Régime d''utilisation (Quotidien ? Oui ou Non)]]="Oui","Oui","Non")</f>
        <v>Non</v>
      </c>
      <c r="N768" s="72" t="str">
        <f>IF(Tableau1[[#This Row],[Régime d''utilisation (Quotidien ? Oui ou Non)]]="Oui","Oui","Non")</f>
        <v>Non</v>
      </c>
      <c r="O768" s="72" t="str">
        <f>IF(Tableau1[[#This Row],[Régime d''utilisation (Quotidien ? Oui ou Non)]]="Oui","Oui","Non")</f>
        <v>Non</v>
      </c>
      <c r="P768" s="76"/>
      <c r="Q768" s="76"/>
      <c r="R768" s="76"/>
      <c r="S768" s="52" t="str">
        <f t="shared" si="33"/>
        <v>Compris entre 00h00 et 5h00</v>
      </c>
      <c r="T768" s="76"/>
      <c r="U768" s="53" t="str">
        <f t="shared" si="34"/>
        <v>Voyageur</v>
      </c>
      <c r="V768" s="76"/>
      <c r="W768" s="76"/>
      <c r="X768" s="76"/>
      <c r="Y768" s="76"/>
      <c r="Z768" s="76"/>
      <c r="AA768" s="76"/>
      <c r="AB768" s="53">
        <f>400</f>
        <v>400</v>
      </c>
      <c r="AC768" s="78" t="str">
        <f>IF(Tableau1[[#This Row],[Type de réponse]]='Paramètre (masquer)'!$A$10,Tableau1[[#This Row],[Période de début *]],"")</f>
        <v/>
      </c>
      <c r="AD768" s="78" t="str">
        <f>IF(Tableau1[[#This Row],[Type de réponse]]='Paramètre (masquer)'!$A$10,Tableau1[[#This Row],[Période de fin *]],"")</f>
        <v/>
      </c>
      <c r="AE768" s="78" t="str">
        <f>IF(Tableau1[[#This Row],[Type de réponse]]='Paramètre (masquer)'!$A$10,Tableau1[[#This Row],[Nuit
LU/MA]],"")</f>
        <v/>
      </c>
      <c r="AF768" s="78" t="str">
        <f>IF(Tableau1[[#This Row],[Type de réponse]]='Paramètre (masquer)'!$A$10,Tableau1[[#This Row],[Nuit
MA/ME]],"")</f>
        <v/>
      </c>
      <c r="AG768" s="78" t="str">
        <f>IF(Tableau1[[#This Row],[Type de réponse]]='Paramètre (masquer)'!$A$10,Tableau1[[#This Row],[Nuit
ME/JE]],"")</f>
        <v/>
      </c>
      <c r="AH768" s="78" t="str">
        <f>IF(Tableau1[[#This Row],[Type de réponse]]='Paramètre (masquer)'!$A$10,Tableau1[[#This Row],[Nuit JE/VE]],"")</f>
        <v/>
      </c>
      <c r="AI768" s="78" t="str">
        <f>IF(Tableau1[[#This Row],[Type de réponse]]='Paramètre (masquer)'!$A$10,Tableau1[[#This Row],[Nuit
VE/SA]],"")</f>
        <v/>
      </c>
      <c r="AJ768" s="78" t="str">
        <f>IF(Tableau1[[#This Row],[Type de réponse]]='Paramètre (masquer)'!$A$10,Tableau1[[#This Row],[Nuit
SA/DI]],"")</f>
        <v/>
      </c>
      <c r="AK768" s="78" t="str">
        <f>IF(Tableau1[[#This Row],[Type de réponse]]='Paramètre (masquer)'!$A$10,Tableau1[[#This Row],[Nuit
DI/LU]],"")</f>
        <v/>
      </c>
      <c r="AL768" s="76" t="str">
        <f>IF(Tableau1[[#This Row],[Nuit
LU /MA]]="Oui",0,IF(Tableau1[[#This Row],[Nuit
LU /MA]]="Non",1,""))</f>
        <v/>
      </c>
      <c r="AM768" s="76" t="str">
        <f>IF(Tableau1[[#This Row],[Nuit
MA/ ME]]="Oui",0,IF(Tableau1[[#This Row],[Nuit
MA/ ME]]="Non",1,""))</f>
        <v/>
      </c>
      <c r="AN768" s="76" t="str">
        <f>IF(Tableau1[[#This Row],[Nuit
ME/ JE]]="Oui",0,IF(Tableau1[[#This Row],[Nuit
ME/ JE]]="Non",1,""))</f>
        <v/>
      </c>
      <c r="AO768" s="76" t="str">
        <f>IF(Tableau1[[#This Row],[Nuit JE/ VE]]="Oui",0,IF(Tableau1[[#This Row],[Nuit JE/ VE]]="Non",1,""))</f>
        <v/>
      </c>
      <c r="AP768" s="76" t="str">
        <f>IF(Tableau1[[#This Row],[Nuit
VE/ SA]]="Oui",0,IF(Tableau1[[#This Row],[Nuit
VE/ SA]]="Non",1,""))</f>
        <v/>
      </c>
      <c r="AQ768" s="76" t="str">
        <f>IF(Tableau1[[#This Row],[Nuit
SA/ DI]]="Oui",0,IF(Tableau1[[#This Row],[Nuit
SA/ DI]]="Non",1,""))</f>
        <v/>
      </c>
      <c r="AR768" s="76" t="str">
        <f>IF(Tableau1[[#This Row],[Nuit
DI/ LU]]="Oui",0,IF(Tableau1[[#This Row],[Nuit
DI/ LU]]="Non",1,""))</f>
        <v/>
      </c>
      <c r="AS768" s="76" t="str">
        <f>IF(Tableau1[[#This Row],[Type de réponse]]='Paramètre (masquer)'!$A$10,Tableau1[[#This Row],[FE]],"")</f>
        <v/>
      </c>
      <c r="AT768" s="76" t="str">
        <f>_xlfn.CONCAT(Tableau1[[#This Row],[LUN]:[DIM]])</f>
        <v/>
      </c>
      <c r="AU768" s="79"/>
      <c r="AV7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8" s="76" t="e">
        <f>Tableau1[[#This Row],[Nbre de nuits sur la période]]*Tableau1[[#This Row],[Nombre de train accédant / nuit *]]</f>
        <v>#VALUE!</v>
      </c>
      <c r="AY768" s="76" t="e">
        <f>Tableau1[[#This Row],[Uo voies - nuit]]*((59*400/1000)+5)</f>
        <v>#VALUE!</v>
      </c>
    </row>
    <row r="769" spans="1:51" ht="15.75">
      <c r="A769" s="51">
        <f t="shared" si="35"/>
        <v>756</v>
      </c>
      <c r="B769" s="85"/>
      <c r="C769" s="52" t="str">
        <f>IFERROR(VLOOKUP(Tableau1[[#This Row],[Site *
Un fichier Excel par DT]],Tableau7[[#All],[Nom de la gare]:[EIC]],5,FALSE),"")</f>
        <v/>
      </c>
      <c r="D769" s="77"/>
      <c r="E769" s="74"/>
      <c r="F769" s="74"/>
      <c r="G769" s="76"/>
      <c r="H769" s="72" t="str">
        <f>IF(Tableau1[[#This Row],[Régime d''utilisation (Quotidien ? Oui ou Non)]]="Oui","Oui","Non")</f>
        <v>Non</v>
      </c>
      <c r="I769" s="72" t="str">
        <f>IF(Tableau1[[#This Row],[Régime d''utilisation (Quotidien ? Oui ou Non)]]="Oui","Oui","Non")</f>
        <v>Non</v>
      </c>
      <c r="J769" s="72" t="str">
        <f>IF(Tableau1[[#This Row],[Régime d''utilisation (Quotidien ? Oui ou Non)]]="Oui","Oui","Non")</f>
        <v>Non</v>
      </c>
      <c r="K769" s="72" t="str">
        <f>IF(Tableau1[[#This Row],[Régime d''utilisation (Quotidien ? Oui ou Non)]]="Oui","Oui","Non")</f>
        <v>Non</v>
      </c>
      <c r="L769" s="72" t="str">
        <f>IF(Tableau1[[#This Row],[Régime d''utilisation (Quotidien ? Oui ou Non)]]="Oui","Oui","Non")</f>
        <v>Non</v>
      </c>
      <c r="M769" s="72" t="str">
        <f>IF(Tableau1[[#This Row],[Régime d''utilisation (Quotidien ? Oui ou Non)]]="Oui","Oui","Non")</f>
        <v>Non</v>
      </c>
      <c r="N769" s="72" t="str">
        <f>IF(Tableau1[[#This Row],[Régime d''utilisation (Quotidien ? Oui ou Non)]]="Oui","Oui","Non")</f>
        <v>Non</v>
      </c>
      <c r="O769" s="72" t="str">
        <f>IF(Tableau1[[#This Row],[Régime d''utilisation (Quotidien ? Oui ou Non)]]="Oui","Oui","Non")</f>
        <v>Non</v>
      </c>
      <c r="P769" s="76"/>
      <c r="Q769" s="76"/>
      <c r="R769" s="76"/>
      <c r="S769" s="52" t="str">
        <f t="shared" si="33"/>
        <v>Compris entre 00h00 et 5h00</v>
      </c>
      <c r="T769" s="76"/>
      <c r="U769" s="53" t="str">
        <f t="shared" si="34"/>
        <v>Voyageur</v>
      </c>
      <c r="V769" s="76"/>
      <c r="W769" s="76"/>
      <c r="X769" s="76"/>
      <c r="Y769" s="76"/>
      <c r="Z769" s="76"/>
      <c r="AA769" s="76"/>
      <c r="AB769" s="53">
        <f>400</f>
        <v>400</v>
      </c>
      <c r="AC769" s="78" t="str">
        <f>IF(Tableau1[[#This Row],[Type de réponse]]='Paramètre (masquer)'!$A$10,Tableau1[[#This Row],[Période de début *]],"")</f>
        <v/>
      </c>
      <c r="AD769" s="78" t="str">
        <f>IF(Tableau1[[#This Row],[Type de réponse]]='Paramètre (masquer)'!$A$10,Tableau1[[#This Row],[Période de fin *]],"")</f>
        <v/>
      </c>
      <c r="AE769" s="78" t="str">
        <f>IF(Tableau1[[#This Row],[Type de réponse]]='Paramètre (masquer)'!$A$10,Tableau1[[#This Row],[Nuit
LU/MA]],"")</f>
        <v/>
      </c>
      <c r="AF769" s="78" t="str">
        <f>IF(Tableau1[[#This Row],[Type de réponse]]='Paramètre (masquer)'!$A$10,Tableau1[[#This Row],[Nuit
MA/ME]],"")</f>
        <v/>
      </c>
      <c r="AG769" s="78" t="str">
        <f>IF(Tableau1[[#This Row],[Type de réponse]]='Paramètre (masquer)'!$A$10,Tableau1[[#This Row],[Nuit
ME/JE]],"")</f>
        <v/>
      </c>
      <c r="AH769" s="78" t="str">
        <f>IF(Tableau1[[#This Row],[Type de réponse]]='Paramètre (masquer)'!$A$10,Tableau1[[#This Row],[Nuit JE/VE]],"")</f>
        <v/>
      </c>
      <c r="AI769" s="78" t="str">
        <f>IF(Tableau1[[#This Row],[Type de réponse]]='Paramètre (masquer)'!$A$10,Tableau1[[#This Row],[Nuit
VE/SA]],"")</f>
        <v/>
      </c>
      <c r="AJ769" s="78" t="str">
        <f>IF(Tableau1[[#This Row],[Type de réponse]]='Paramètre (masquer)'!$A$10,Tableau1[[#This Row],[Nuit
SA/DI]],"")</f>
        <v/>
      </c>
      <c r="AK769" s="78" t="str">
        <f>IF(Tableau1[[#This Row],[Type de réponse]]='Paramètre (masquer)'!$A$10,Tableau1[[#This Row],[Nuit
DI/LU]],"")</f>
        <v/>
      </c>
      <c r="AL769" s="76" t="str">
        <f>IF(Tableau1[[#This Row],[Nuit
LU /MA]]="Oui",0,IF(Tableau1[[#This Row],[Nuit
LU /MA]]="Non",1,""))</f>
        <v/>
      </c>
      <c r="AM769" s="76" t="str">
        <f>IF(Tableau1[[#This Row],[Nuit
MA/ ME]]="Oui",0,IF(Tableau1[[#This Row],[Nuit
MA/ ME]]="Non",1,""))</f>
        <v/>
      </c>
      <c r="AN769" s="76" t="str">
        <f>IF(Tableau1[[#This Row],[Nuit
ME/ JE]]="Oui",0,IF(Tableau1[[#This Row],[Nuit
ME/ JE]]="Non",1,""))</f>
        <v/>
      </c>
      <c r="AO769" s="76" t="str">
        <f>IF(Tableau1[[#This Row],[Nuit JE/ VE]]="Oui",0,IF(Tableau1[[#This Row],[Nuit JE/ VE]]="Non",1,""))</f>
        <v/>
      </c>
      <c r="AP769" s="76" t="str">
        <f>IF(Tableau1[[#This Row],[Nuit
VE/ SA]]="Oui",0,IF(Tableau1[[#This Row],[Nuit
VE/ SA]]="Non",1,""))</f>
        <v/>
      </c>
      <c r="AQ769" s="76" t="str">
        <f>IF(Tableau1[[#This Row],[Nuit
SA/ DI]]="Oui",0,IF(Tableau1[[#This Row],[Nuit
SA/ DI]]="Non",1,""))</f>
        <v/>
      </c>
      <c r="AR769" s="76" t="str">
        <f>IF(Tableau1[[#This Row],[Nuit
DI/ LU]]="Oui",0,IF(Tableau1[[#This Row],[Nuit
DI/ LU]]="Non",1,""))</f>
        <v/>
      </c>
      <c r="AS769" s="76" t="str">
        <f>IF(Tableau1[[#This Row],[Type de réponse]]='Paramètre (masquer)'!$A$10,Tableau1[[#This Row],[FE]],"")</f>
        <v/>
      </c>
      <c r="AT769" s="76" t="str">
        <f>_xlfn.CONCAT(Tableau1[[#This Row],[LUN]:[DIM]])</f>
        <v/>
      </c>
      <c r="AU769" s="79"/>
      <c r="AV7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9" s="76" t="e">
        <f>Tableau1[[#This Row],[Nbre de nuits sur la période]]*Tableau1[[#This Row],[Nombre de train accédant / nuit *]]</f>
        <v>#VALUE!</v>
      </c>
      <c r="AY769" s="76" t="e">
        <f>Tableau1[[#This Row],[Uo voies - nuit]]*((59*400/1000)+5)</f>
        <v>#VALUE!</v>
      </c>
    </row>
    <row r="770" spans="1:51" ht="15.75">
      <c r="A770" s="51">
        <f t="shared" si="35"/>
        <v>757</v>
      </c>
      <c r="B770" s="85"/>
      <c r="C770" s="52" t="str">
        <f>IFERROR(VLOOKUP(Tableau1[[#This Row],[Site *
Un fichier Excel par DT]],Tableau7[[#All],[Nom de la gare]:[EIC]],5,FALSE),"")</f>
        <v/>
      </c>
      <c r="D770" s="77"/>
      <c r="E770" s="74"/>
      <c r="F770" s="74"/>
      <c r="G770" s="76"/>
      <c r="H770" s="72" t="str">
        <f>IF(Tableau1[[#This Row],[Régime d''utilisation (Quotidien ? Oui ou Non)]]="Oui","Oui","Non")</f>
        <v>Non</v>
      </c>
      <c r="I770" s="72" t="str">
        <f>IF(Tableau1[[#This Row],[Régime d''utilisation (Quotidien ? Oui ou Non)]]="Oui","Oui","Non")</f>
        <v>Non</v>
      </c>
      <c r="J770" s="72" t="str">
        <f>IF(Tableau1[[#This Row],[Régime d''utilisation (Quotidien ? Oui ou Non)]]="Oui","Oui","Non")</f>
        <v>Non</v>
      </c>
      <c r="K770" s="72" t="str">
        <f>IF(Tableau1[[#This Row],[Régime d''utilisation (Quotidien ? Oui ou Non)]]="Oui","Oui","Non")</f>
        <v>Non</v>
      </c>
      <c r="L770" s="72" t="str">
        <f>IF(Tableau1[[#This Row],[Régime d''utilisation (Quotidien ? Oui ou Non)]]="Oui","Oui","Non")</f>
        <v>Non</v>
      </c>
      <c r="M770" s="72" t="str">
        <f>IF(Tableau1[[#This Row],[Régime d''utilisation (Quotidien ? Oui ou Non)]]="Oui","Oui","Non")</f>
        <v>Non</v>
      </c>
      <c r="N770" s="72" t="str">
        <f>IF(Tableau1[[#This Row],[Régime d''utilisation (Quotidien ? Oui ou Non)]]="Oui","Oui","Non")</f>
        <v>Non</v>
      </c>
      <c r="O770" s="72" t="str">
        <f>IF(Tableau1[[#This Row],[Régime d''utilisation (Quotidien ? Oui ou Non)]]="Oui","Oui","Non")</f>
        <v>Non</v>
      </c>
      <c r="P770" s="76"/>
      <c r="Q770" s="76"/>
      <c r="R770" s="76"/>
      <c r="S770" s="52" t="str">
        <f t="shared" si="33"/>
        <v>Compris entre 00h00 et 5h00</v>
      </c>
      <c r="T770" s="76"/>
      <c r="U770" s="53" t="str">
        <f t="shared" si="34"/>
        <v>Voyageur</v>
      </c>
      <c r="V770" s="76"/>
      <c r="W770" s="76"/>
      <c r="X770" s="76"/>
      <c r="Y770" s="76"/>
      <c r="Z770" s="76"/>
      <c r="AA770" s="76"/>
      <c r="AB770" s="53">
        <f>400</f>
        <v>400</v>
      </c>
      <c r="AC770" s="78" t="str">
        <f>IF(Tableau1[[#This Row],[Type de réponse]]='Paramètre (masquer)'!$A$10,Tableau1[[#This Row],[Période de début *]],"")</f>
        <v/>
      </c>
      <c r="AD770" s="78" t="str">
        <f>IF(Tableau1[[#This Row],[Type de réponse]]='Paramètre (masquer)'!$A$10,Tableau1[[#This Row],[Période de fin *]],"")</f>
        <v/>
      </c>
      <c r="AE770" s="78" t="str">
        <f>IF(Tableau1[[#This Row],[Type de réponse]]='Paramètre (masquer)'!$A$10,Tableau1[[#This Row],[Nuit
LU/MA]],"")</f>
        <v/>
      </c>
      <c r="AF770" s="78" t="str">
        <f>IF(Tableau1[[#This Row],[Type de réponse]]='Paramètre (masquer)'!$A$10,Tableau1[[#This Row],[Nuit
MA/ME]],"")</f>
        <v/>
      </c>
      <c r="AG770" s="78" t="str">
        <f>IF(Tableau1[[#This Row],[Type de réponse]]='Paramètre (masquer)'!$A$10,Tableau1[[#This Row],[Nuit
ME/JE]],"")</f>
        <v/>
      </c>
      <c r="AH770" s="78" t="str">
        <f>IF(Tableau1[[#This Row],[Type de réponse]]='Paramètre (masquer)'!$A$10,Tableau1[[#This Row],[Nuit JE/VE]],"")</f>
        <v/>
      </c>
      <c r="AI770" s="78" t="str">
        <f>IF(Tableau1[[#This Row],[Type de réponse]]='Paramètre (masquer)'!$A$10,Tableau1[[#This Row],[Nuit
VE/SA]],"")</f>
        <v/>
      </c>
      <c r="AJ770" s="78" t="str">
        <f>IF(Tableau1[[#This Row],[Type de réponse]]='Paramètre (masquer)'!$A$10,Tableau1[[#This Row],[Nuit
SA/DI]],"")</f>
        <v/>
      </c>
      <c r="AK770" s="78" t="str">
        <f>IF(Tableau1[[#This Row],[Type de réponse]]='Paramètre (masquer)'!$A$10,Tableau1[[#This Row],[Nuit
DI/LU]],"")</f>
        <v/>
      </c>
      <c r="AL770" s="76" t="str">
        <f>IF(Tableau1[[#This Row],[Nuit
LU /MA]]="Oui",0,IF(Tableau1[[#This Row],[Nuit
LU /MA]]="Non",1,""))</f>
        <v/>
      </c>
      <c r="AM770" s="76" t="str">
        <f>IF(Tableau1[[#This Row],[Nuit
MA/ ME]]="Oui",0,IF(Tableau1[[#This Row],[Nuit
MA/ ME]]="Non",1,""))</f>
        <v/>
      </c>
      <c r="AN770" s="76" t="str">
        <f>IF(Tableau1[[#This Row],[Nuit
ME/ JE]]="Oui",0,IF(Tableau1[[#This Row],[Nuit
ME/ JE]]="Non",1,""))</f>
        <v/>
      </c>
      <c r="AO770" s="76" t="str">
        <f>IF(Tableau1[[#This Row],[Nuit JE/ VE]]="Oui",0,IF(Tableau1[[#This Row],[Nuit JE/ VE]]="Non",1,""))</f>
        <v/>
      </c>
      <c r="AP770" s="76" t="str">
        <f>IF(Tableau1[[#This Row],[Nuit
VE/ SA]]="Oui",0,IF(Tableau1[[#This Row],[Nuit
VE/ SA]]="Non",1,""))</f>
        <v/>
      </c>
      <c r="AQ770" s="76" t="str">
        <f>IF(Tableau1[[#This Row],[Nuit
SA/ DI]]="Oui",0,IF(Tableau1[[#This Row],[Nuit
SA/ DI]]="Non",1,""))</f>
        <v/>
      </c>
      <c r="AR770" s="76" t="str">
        <f>IF(Tableau1[[#This Row],[Nuit
DI/ LU]]="Oui",0,IF(Tableau1[[#This Row],[Nuit
DI/ LU]]="Non",1,""))</f>
        <v/>
      </c>
      <c r="AS770" s="76" t="str">
        <f>IF(Tableau1[[#This Row],[Type de réponse]]='Paramètre (masquer)'!$A$10,Tableau1[[#This Row],[FE]],"")</f>
        <v/>
      </c>
      <c r="AT770" s="76" t="str">
        <f>_xlfn.CONCAT(Tableau1[[#This Row],[LUN]:[DIM]])</f>
        <v/>
      </c>
      <c r="AU770" s="79"/>
      <c r="AV7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0" s="76" t="e">
        <f>Tableau1[[#This Row],[Nbre de nuits sur la période]]*Tableau1[[#This Row],[Nombre de train accédant / nuit *]]</f>
        <v>#VALUE!</v>
      </c>
      <c r="AY770" s="76" t="e">
        <f>Tableau1[[#This Row],[Uo voies - nuit]]*((59*400/1000)+5)</f>
        <v>#VALUE!</v>
      </c>
    </row>
    <row r="771" spans="1:51" ht="15.75">
      <c r="A771" s="51">
        <f t="shared" si="35"/>
        <v>758</v>
      </c>
      <c r="B771" s="85"/>
      <c r="C771" s="52" t="str">
        <f>IFERROR(VLOOKUP(Tableau1[[#This Row],[Site *
Un fichier Excel par DT]],Tableau7[[#All],[Nom de la gare]:[EIC]],5,FALSE),"")</f>
        <v/>
      </c>
      <c r="D771" s="77"/>
      <c r="E771" s="74"/>
      <c r="F771" s="74"/>
      <c r="G771" s="76"/>
      <c r="H771" s="72" t="str">
        <f>IF(Tableau1[[#This Row],[Régime d''utilisation (Quotidien ? Oui ou Non)]]="Oui","Oui","Non")</f>
        <v>Non</v>
      </c>
      <c r="I771" s="72" t="str">
        <f>IF(Tableau1[[#This Row],[Régime d''utilisation (Quotidien ? Oui ou Non)]]="Oui","Oui","Non")</f>
        <v>Non</v>
      </c>
      <c r="J771" s="72" t="str">
        <f>IF(Tableau1[[#This Row],[Régime d''utilisation (Quotidien ? Oui ou Non)]]="Oui","Oui","Non")</f>
        <v>Non</v>
      </c>
      <c r="K771" s="72" t="str">
        <f>IF(Tableau1[[#This Row],[Régime d''utilisation (Quotidien ? Oui ou Non)]]="Oui","Oui","Non")</f>
        <v>Non</v>
      </c>
      <c r="L771" s="72" t="str">
        <f>IF(Tableau1[[#This Row],[Régime d''utilisation (Quotidien ? Oui ou Non)]]="Oui","Oui","Non")</f>
        <v>Non</v>
      </c>
      <c r="M771" s="72" t="str">
        <f>IF(Tableau1[[#This Row],[Régime d''utilisation (Quotidien ? Oui ou Non)]]="Oui","Oui","Non")</f>
        <v>Non</v>
      </c>
      <c r="N771" s="72" t="str">
        <f>IF(Tableau1[[#This Row],[Régime d''utilisation (Quotidien ? Oui ou Non)]]="Oui","Oui","Non")</f>
        <v>Non</v>
      </c>
      <c r="O771" s="72" t="str">
        <f>IF(Tableau1[[#This Row],[Régime d''utilisation (Quotidien ? Oui ou Non)]]="Oui","Oui","Non")</f>
        <v>Non</v>
      </c>
      <c r="P771" s="76"/>
      <c r="Q771" s="76"/>
      <c r="R771" s="76"/>
      <c r="S771" s="52" t="str">
        <f t="shared" si="33"/>
        <v>Compris entre 00h00 et 5h00</v>
      </c>
      <c r="T771" s="76"/>
      <c r="U771" s="53" t="str">
        <f t="shared" si="34"/>
        <v>Voyageur</v>
      </c>
      <c r="V771" s="76"/>
      <c r="W771" s="76"/>
      <c r="X771" s="76"/>
      <c r="Y771" s="76"/>
      <c r="Z771" s="76"/>
      <c r="AA771" s="76"/>
      <c r="AB771" s="53">
        <f>400</f>
        <v>400</v>
      </c>
      <c r="AC771" s="78" t="str">
        <f>IF(Tableau1[[#This Row],[Type de réponse]]='Paramètre (masquer)'!$A$10,Tableau1[[#This Row],[Période de début *]],"")</f>
        <v/>
      </c>
      <c r="AD771" s="78" t="str">
        <f>IF(Tableau1[[#This Row],[Type de réponse]]='Paramètre (masquer)'!$A$10,Tableau1[[#This Row],[Période de fin *]],"")</f>
        <v/>
      </c>
      <c r="AE771" s="78" t="str">
        <f>IF(Tableau1[[#This Row],[Type de réponse]]='Paramètre (masquer)'!$A$10,Tableau1[[#This Row],[Nuit
LU/MA]],"")</f>
        <v/>
      </c>
      <c r="AF771" s="78" t="str">
        <f>IF(Tableau1[[#This Row],[Type de réponse]]='Paramètre (masquer)'!$A$10,Tableau1[[#This Row],[Nuit
MA/ME]],"")</f>
        <v/>
      </c>
      <c r="AG771" s="78" t="str">
        <f>IF(Tableau1[[#This Row],[Type de réponse]]='Paramètre (masquer)'!$A$10,Tableau1[[#This Row],[Nuit
ME/JE]],"")</f>
        <v/>
      </c>
      <c r="AH771" s="78" t="str">
        <f>IF(Tableau1[[#This Row],[Type de réponse]]='Paramètre (masquer)'!$A$10,Tableau1[[#This Row],[Nuit JE/VE]],"")</f>
        <v/>
      </c>
      <c r="AI771" s="78" t="str">
        <f>IF(Tableau1[[#This Row],[Type de réponse]]='Paramètre (masquer)'!$A$10,Tableau1[[#This Row],[Nuit
VE/SA]],"")</f>
        <v/>
      </c>
      <c r="AJ771" s="78" t="str">
        <f>IF(Tableau1[[#This Row],[Type de réponse]]='Paramètre (masquer)'!$A$10,Tableau1[[#This Row],[Nuit
SA/DI]],"")</f>
        <v/>
      </c>
      <c r="AK771" s="78" t="str">
        <f>IF(Tableau1[[#This Row],[Type de réponse]]='Paramètre (masquer)'!$A$10,Tableau1[[#This Row],[Nuit
DI/LU]],"")</f>
        <v/>
      </c>
      <c r="AL771" s="76" t="str">
        <f>IF(Tableau1[[#This Row],[Nuit
LU /MA]]="Oui",0,IF(Tableau1[[#This Row],[Nuit
LU /MA]]="Non",1,""))</f>
        <v/>
      </c>
      <c r="AM771" s="76" t="str">
        <f>IF(Tableau1[[#This Row],[Nuit
MA/ ME]]="Oui",0,IF(Tableau1[[#This Row],[Nuit
MA/ ME]]="Non",1,""))</f>
        <v/>
      </c>
      <c r="AN771" s="76" t="str">
        <f>IF(Tableau1[[#This Row],[Nuit
ME/ JE]]="Oui",0,IF(Tableau1[[#This Row],[Nuit
ME/ JE]]="Non",1,""))</f>
        <v/>
      </c>
      <c r="AO771" s="76" t="str">
        <f>IF(Tableau1[[#This Row],[Nuit JE/ VE]]="Oui",0,IF(Tableau1[[#This Row],[Nuit JE/ VE]]="Non",1,""))</f>
        <v/>
      </c>
      <c r="AP771" s="76" t="str">
        <f>IF(Tableau1[[#This Row],[Nuit
VE/ SA]]="Oui",0,IF(Tableau1[[#This Row],[Nuit
VE/ SA]]="Non",1,""))</f>
        <v/>
      </c>
      <c r="AQ771" s="76" t="str">
        <f>IF(Tableau1[[#This Row],[Nuit
SA/ DI]]="Oui",0,IF(Tableau1[[#This Row],[Nuit
SA/ DI]]="Non",1,""))</f>
        <v/>
      </c>
      <c r="AR771" s="76" t="str">
        <f>IF(Tableau1[[#This Row],[Nuit
DI/ LU]]="Oui",0,IF(Tableau1[[#This Row],[Nuit
DI/ LU]]="Non",1,""))</f>
        <v/>
      </c>
      <c r="AS771" s="76" t="str">
        <f>IF(Tableau1[[#This Row],[Type de réponse]]='Paramètre (masquer)'!$A$10,Tableau1[[#This Row],[FE]],"")</f>
        <v/>
      </c>
      <c r="AT771" s="76" t="str">
        <f>_xlfn.CONCAT(Tableau1[[#This Row],[LUN]:[DIM]])</f>
        <v/>
      </c>
      <c r="AU771" s="79"/>
      <c r="AV7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1" s="76" t="e">
        <f>Tableau1[[#This Row],[Nbre de nuits sur la période]]*Tableau1[[#This Row],[Nombre de train accédant / nuit *]]</f>
        <v>#VALUE!</v>
      </c>
      <c r="AY771" s="76" t="e">
        <f>Tableau1[[#This Row],[Uo voies - nuit]]*((59*400/1000)+5)</f>
        <v>#VALUE!</v>
      </c>
    </row>
    <row r="772" spans="1:51" ht="15.75">
      <c r="A772" s="51">
        <f t="shared" si="35"/>
        <v>759</v>
      </c>
      <c r="B772" s="85"/>
      <c r="C772" s="52" t="str">
        <f>IFERROR(VLOOKUP(Tableau1[[#This Row],[Site *
Un fichier Excel par DT]],Tableau7[[#All],[Nom de la gare]:[EIC]],5,FALSE),"")</f>
        <v/>
      </c>
      <c r="D772" s="77"/>
      <c r="E772" s="74"/>
      <c r="F772" s="74"/>
      <c r="G772" s="76"/>
      <c r="H772" s="72" t="str">
        <f>IF(Tableau1[[#This Row],[Régime d''utilisation (Quotidien ? Oui ou Non)]]="Oui","Oui","Non")</f>
        <v>Non</v>
      </c>
      <c r="I772" s="72" t="str">
        <f>IF(Tableau1[[#This Row],[Régime d''utilisation (Quotidien ? Oui ou Non)]]="Oui","Oui","Non")</f>
        <v>Non</v>
      </c>
      <c r="J772" s="72" t="str">
        <f>IF(Tableau1[[#This Row],[Régime d''utilisation (Quotidien ? Oui ou Non)]]="Oui","Oui","Non")</f>
        <v>Non</v>
      </c>
      <c r="K772" s="72" t="str">
        <f>IF(Tableau1[[#This Row],[Régime d''utilisation (Quotidien ? Oui ou Non)]]="Oui","Oui","Non")</f>
        <v>Non</v>
      </c>
      <c r="L772" s="72" t="str">
        <f>IF(Tableau1[[#This Row],[Régime d''utilisation (Quotidien ? Oui ou Non)]]="Oui","Oui","Non")</f>
        <v>Non</v>
      </c>
      <c r="M772" s="72" t="str">
        <f>IF(Tableau1[[#This Row],[Régime d''utilisation (Quotidien ? Oui ou Non)]]="Oui","Oui","Non")</f>
        <v>Non</v>
      </c>
      <c r="N772" s="72" t="str">
        <f>IF(Tableau1[[#This Row],[Régime d''utilisation (Quotidien ? Oui ou Non)]]="Oui","Oui","Non")</f>
        <v>Non</v>
      </c>
      <c r="O772" s="72" t="str">
        <f>IF(Tableau1[[#This Row],[Régime d''utilisation (Quotidien ? Oui ou Non)]]="Oui","Oui","Non")</f>
        <v>Non</v>
      </c>
      <c r="P772" s="76"/>
      <c r="Q772" s="76"/>
      <c r="R772" s="76"/>
      <c r="S772" s="52" t="str">
        <f t="shared" si="33"/>
        <v>Compris entre 00h00 et 5h00</v>
      </c>
      <c r="T772" s="76"/>
      <c r="U772" s="53" t="str">
        <f t="shared" si="34"/>
        <v>Voyageur</v>
      </c>
      <c r="V772" s="76"/>
      <c r="W772" s="76"/>
      <c r="X772" s="76"/>
      <c r="Y772" s="76"/>
      <c r="Z772" s="76"/>
      <c r="AA772" s="76"/>
      <c r="AB772" s="53">
        <f>400</f>
        <v>400</v>
      </c>
      <c r="AC772" s="78" t="str">
        <f>IF(Tableau1[[#This Row],[Type de réponse]]='Paramètre (masquer)'!$A$10,Tableau1[[#This Row],[Période de début *]],"")</f>
        <v/>
      </c>
      <c r="AD772" s="78" t="str">
        <f>IF(Tableau1[[#This Row],[Type de réponse]]='Paramètre (masquer)'!$A$10,Tableau1[[#This Row],[Période de fin *]],"")</f>
        <v/>
      </c>
      <c r="AE772" s="78" t="str">
        <f>IF(Tableau1[[#This Row],[Type de réponse]]='Paramètre (masquer)'!$A$10,Tableau1[[#This Row],[Nuit
LU/MA]],"")</f>
        <v/>
      </c>
      <c r="AF772" s="78" t="str">
        <f>IF(Tableau1[[#This Row],[Type de réponse]]='Paramètre (masquer)'!$A$10,Tableau1[[#This Row],[Nuit
MA/ME]],"")</f>
        <v/>
      </c>
      <c r="AG772" s="78" t="str">
        <f>IF(Tableau1[[#This Row],[Type de réponse]]='Paramètre (masquer)'!$A$10,Tableau1[[#This Row],[Nuit
ME/JE]],"")</f>
        <v/>
      </c>
      <c r="AH772" s="78" t="str">
        <f>IF(Tableau1[[#This Row],[Type de réponse]]='Paramètre (masquer)'!$A$10,Tableau1[[#This Row],[Nuit JE/VE]],"")</f>
        <v/>
      </c>
      <c r="AI772" s="78" t="str">
        <f>IF(Tableau1[[#This Row],[Type de réponse]]='Paramètre (masquer)'!$A$10,Tableau1[[#This Row],[Nuit
VE/SA]],"")</f>
        <v/>
      </c>
      <c r="AJ772" s="78" t="str">
        <f>IF(Tableau1[[#This Row],[Type de réponse]]='Paramètre (masquer)'!$A$10,Tableau1[[#This Row],[Nuit
SA/DI]],"")</f>
        <v/>
      </c>
      <c r="AK772" s="78" t="str">
        <f>IF(Tableau1[[#This Row],[Type de réponse]]='Paramètre (masquer)'!$A$10,Tableau1[[#This Row],[Nuit
DI/LU]],"")</f>
        <v/>
      </c>
      <c r="AL772" s="76" t="str">
        <f>IF(Tableau1[[#This Row],[Nuit
LU /MA]]="Oui",0,IF(Tableau1[[#This Row],[Nuit
LU /MA]]="Non",1,""))</f>
        <v/>
      </c>
      <c r="AM772" s="76" t="str">
        <f>IF(Tableau1[[#This Row],[Nuit
MA/ ME]]="Oui",0,IF(Tableau1[[#This Row],[Nuit
MA/ ME]]="Non",1,""))</f>
        <v/>
      </c>
      <c r="AN772" s="76" t="str">
        <f>IF(Tableau1[[#This Row],[Nuit
ME/ JE]]="Oui",0,IF(Tableau1[[#This Row],[Nuit
ME/ JE]]="Non",1,""))</f>
        <v/>
      </c>
      <c r="AO772" s="76" t="str">
        <f>IF(Tableau1[[#This Row],[Nuit JE/ VE]]="Oui",0,IF(Tableau1[[#This Row],[Nuit JE/ VE]]="Non",1,""))</f>
        <v/>
      </c>
      <c r="AP772" s="76" t="str">
        <f>IF(Tableau1[[#This Row],[Nuit
VE/ SA]]="Oui",0,IF(Tableau1[[#This Row],[Nuit
VE/ SA]]="Non",1,""))</f>
        <v/>
      </c>
      <c r="AQ772" s="76" t="str">
        <f>IF(Tableau1[[#This Row],[Nuit
SA/ DI]]="Oui",0,IF(Tableau1[[#This Row],[Nuit
SA/ DI]]="Non",1,""))</f>
        <v/>
      </c>
      <c r="AR772" s="76" t="str">
        <f>IF(Tableau1[[#This Row],[Nuit
DI/ LU]]="Oui",0,IF(Tableau1[[#This Row],[Nuit
DI/ LU]]="Non",1,""))</f>
        <v/>
      </c>
      <c r="AS772" s="76" t="str">
        <f>IF(Tableau1[[#This Row],[Type de réponse]]='Paramètre (masquer)'!$A$10,Tableau1[[#This Row],[FE]],"")</f>
        <v/>
      </c>
      <c r="AT772" s="76" t="str">
        <f>_xlfn.CONCAT(Tableau1[[#This Row],[LUN]:[DIM]])</f>
        <v/>
      </c>
      <c r="AU772" s="79"/>
      <c r="AV7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2" s="76" t="e">
        <f>Tableau1[[#This Row],[Nbre de nuits sur la période]]*Tableau1[[#This Row],[Nombre de train accédant / nuit *]]</f>
        <v>#VALUE!</v>
      </c>
      <c r="AY772" s="76" t="e">
        <f>Tableau1[[#This Row],[Uo voies - nuit]]*((59*400/1000)+5)</f>
        <v>#VALUE!</v>
      </c>
    </row>
    <row r="773" spans="1:51" ht="15.75">
      <c r="A773" s="51">
        <f t="shared" si="35"/>
        <v>760</v>
      </c>
      <c r="B773" s="85"/>
      <c r="C773" s="52" t="str">
        <f>IFERROR(VLOOKUP(Tableau1[[#This Row],[Site *
Un fichier Excel par DT]],Tableau7[[#All],[Nom de la gare]:[EIC]],5,FALSE),"")</f>
        <v/>
      </c>
      <c r="D773" s="77"/>
      <c r="E773" s="74"/>
      <c r="F773" s="74"/>
      <c r="G773" s="76"/>
      <c r="H773" s="72" t="str">
        <f>IF(Tableau1[[#This Row],[Régime d''utilisation (Quotidien ? Oui ou Non)]]="Oui","Oui","Non")</f>
        <v>Non</v>
      </c>
      <c r="I773" s="72" t="str">
        <f>IF(Tableau1[[#This Row],[Régime d''utilisation (Quotidien ? Oui ou Non)]]="Oui","Oui","Non")</f>
        <v>Non</v>
      </c>
      <c r="J773" s="72" t="str">
        <f>IF(Tableau1[[#This Row],[Régime d''utilisation (Quotidien ? Oui ou Non)]]="Oui","Oui","Non")</f>
        <v>Non</v>
      </c>
      <c r="K773" s="72" t="str">
        <f>IF(Tableau1[[#This Row],[Régime d''utilisation (Quotidien ? Oui ou Non)]]="Oui","Oui","Non")</f>
        <v>Non</v>
      </c>
      <c r="L773" s="72" t="str">
        <f>IF(Tableau1[[#This Row],[Régime d''utilisation (Quotidien ? Oui ou Non)]]="Oui","Oui","Non")</f>
        <v>Non</v>
      </c>
      <c r="M773" s="72" t="str">
        <f>IF(Tableau1[[#This Row],[Régime d''utilisation (Quotidien ? Oui ou Non)]]="Oui","Oui","Non")</f>
        <v>Non</v>
      </c>
      <c r="N773" s="72" t="str">
        <f>IF(Tableau1[[#This Row],[Régime d''utilisation (Quotidien ? Oui ou Non)]]="Oui","Oui","Non")</f>
        <v>Non</v>
      </c>
      <c r="O773" s="72" t="str">
        <f>IF(Tableau1[[#This Row],[Régime d''utilisation (Quotidien ? Oui ou Non)]]="Oui","Oui","Non")</f>
        <v>Non</v>
      </c>
      <c r="P773" s="76"/>
      <c r="Q773" s="76"/>
      <c r="R773" s="76"/>
      <c r="S773" s="52" t="str">
        <f t="shared" si="33"/>
        <v>Compris entre 00h00 et 5h00</v>
      </c>
      <c r="T773" s="76"/>
      <c r="U773" s="53" t="str">
        <f t="shared" si="34"/>
        <v>Voyageur</v>
      </c>
      <c r="V773" s="76"/>
      <c r="W773" s="76"/>
      <c r="X773" s="76"/>
      <c r="Y773" s="76"/>
      <c r="Z773" s="76"/>
      <c r="AA773" s="76"/>
      <c r="AB773" s="53">
        <f>400</f>
        <v>400</v>
      </c>
      <c r="AC773" s="78" t="str">
        <f>IF(Tableau1[[#This Row],[Type de réponse]]='Paramètre (masquer)'!$A$10,Tableau1[[#This Row],[Période de début *]],"")</f>
        <v/>
      </c>
      <c r="AD773" s="78" t="str">
        <f>IF(Tableau1[[#This Row],[Type de réponse]]='Paramètre (masquer)'!$A$10,Tableau1[[#This Row],[Période de fin *]],"")</f>
        <v/>
      </c>
      <c r="AE773" s="78" t="str">
        <f>IF(Tableau1[[#This Row],[Type de réponse]]='Paramètre (masquer)'!$A$10,Tableau1[[#This Row],[Nuit
LU/MA]],"")</f>
        <v/>
      </c>
      <c r="AF773" s="78" t="str">
        <f>IF(Tableau1[[#This Row],[Type de réponse]]='Paramètre (masquer)'!$A$10,Tableau1[[#This Row],[Nuit
MA/ME]],"")</f>
        <v/>
      </c>
      <c r="AG773" s="78" t="str">
        <f>IF(Tableau1[[#This Row],[Type de réponse]]='Paramètre (masquer)'!$A$10,Tableau1[[#This Row],[Nuit
ME/JE]],"")</f>
        <v/>
      </c>
      <c r="AH773" s="78" t="str">
        <f>IF(Tableau1[[#This Row],[Type de réponse]]='Paramètre (masquer)'!$A$10,Tableau1[[#This Row],[Nuit JE/VE]],"")</f>
        <v/>
      </c>
      <c r="AI773" s="78" t="str">
        <f>IF(Tableau1[[#This Row],[Type de réponse]]='Paramètre (masquer)'!$A$10,Tableau1[[#This Row],[Nuit
VE/SA]],"")</f>
        <v/>
      </c>
      <c r="AJ773" s="78" t="str">
        <f>IF(Tableau1[[#This Row],[Type de réponse]]='Paramètre (masquer)'!$A$10,Tableau1[[#This Row],[Nuit
SA/DI]],"")</f>
        <v/>
      </c>
      <c r="AK773" s="78" t="str">
        <f>IF(Tableau1[[#This Row],[Type de réponse]]='Paramètre (masquer)'!$A$10,Tableau1[[#This Row],[Nuit
DI/LU]],"")</f>
        <v/>
      </c>
      <c r="AL773" s="76" t="str">
        <f>IF(Tableau1[[#This Row],[Nuit
LU /MA]]="Oui",0,IF(Tableau1[[#This Row],[Nuit
LU /MA]]="Non",1,""))</f>
        <v/>
      </c>
      <c r="AM773" s="76" t="str">
        <f>IF(Tableau1[[#This Row],[Nuit
MA/ ME]]="Oui",0,IF(Tableau1[[#This Row],[Nuit
MA/ ME]]="Non",1,""))</f>
        <v/>
      </c>
      <c r="AN773" s="76" t="str">
        <f>IF(Tableau1[[#This Row],[Nuit
ME/ JE]]="Oui",0,IF(Tableau1[[#This Row],[Nuit
ME/ JE]]="Non",1,""))</f>
        <v/>
      </c>
      <c r="AO773" s="76" t="str">
        <f>IF(Tableau1[[#This Row],[Nuit JE/ VE]]="Oui",0,IF(Tableau1[[#This Row],[Nuit JE/ VE]]="Non",1,""))</f>
        <v/>
      </c>
      <c r="AP773" s="76" t="str">
        <f>IF(Tableau1[[#This Row],[Nuit
VE/ SA]]="Oui",0,IF(Tableau1[[#This Row],[Nuit
VE/ SA]]="Non",1,""))</f>
        <v/>
      </c>
      <c r="AQ773" s="76" t="str">
        <f>IF(Tableau1[[#This Row],[Nuit
SA/ DI]]="Oui",0,IF(Tableau1[[#This Row],[Nuit
SA/ DI]]="Non",1,""))</f>
        <v/>
      </c>
      <c r="AR773" s="76" t="str">
        <f>IF(Tableau1[[#This Row],[Nuit
DI/ LU]]="Oui",0,IF(Tableau1[[#This Row],[Nuit
DI/ LU]]="Non",1,""))</f>
        <v/>
      </c>
      <c r="AS773" s="76" t="str">
        <f>IF(Tableau1[[#This Row],[Type de réponse]]='Paramètre (masquer)'!$A$10,Tableau1[[#This Row],[FE]],"")</f>
        <v/>
      </c>
      <c r="AT773" s="76" t="str">
        <f>_xlfn.CONCAT(Tableau1[[#This Row],[LUN]:[DIM]])</f>
        <v/>
      </c>
      <c r="AU773" s="79"/>
      <c r="AV7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3" s="76" t="e">
        <f>Tableau1[[#This Row],[Nbre de nuits sur la période]]*Tableau1[[#This Row],[Nombre de train accédant / nuit *]]</f>
        <v>#VALUE!</v>
      </c>
      <c r="AY773" s="76" t="e">
        <f>Tableau1[[#This Row],[Uo voies - nuit]]*((59*400/1000)+5)</f>
        <v>#VALUE!</v>
      </c>
    </row>
    <row r="774" spans="1:51" ht="15.75">
      <c r="A774" s="51">
        <f t="shared" si="35"/>
        <v>761</v>
      </c>
      <c r="B774" s="85"/>
      <c r="C774" s="52" t="str">
        <f>IFERROR(VLOOKUP(Tableau1[[#This Row],[Site *
Un fichier Excel par DT]],Tableau7[[#All],[Nom de la gare]:[EIC]],5,FALSE),"")</f>
        <v/>
      </c>
      <c r="D774" s="77"/>
      <c r="E774" s="74"/>
      <c r="F774" s="74"/>
      <c r="G774" s="76"/>
      <c r="H774" s="72" t="str">
        <f>IF(Tableau1[[#This Row],[Régime d''utilisation (Quotidien ? Oui ou Non)]]="Oui","Oui","Non")</f>
        <v>Non</v>
      </c>
      <c r="I774" s="72" t="str">
        <f>IF(Tableau1[[#This Row],[Régime d''utilisation (Quotidien ? Oui ou Non)]]="Oui","Oui","Non")</f>
        <v>Non</v>
      </c>
      <c r="J774" s="72" t="str">
        <f>IF(Tableau1[[#This Row],[Régime d''utilisation (Quotidien ? Oui ou Non)]]="Oui","Oui","Non")</f>
        <v>Non</v>
      </c>
      <c r="K774" s="72" t="str">
        <f>IF(Tableau1[[#This Row],[Régime d''utilisation (Quotidien ? Oui ou Non)]]="Oui","Oui","Non")</f>
        <v>Non</v>
      </c>
      <c r="L774" s="72" t="str">
        <f>IF(Tableau1[[#This Row],[Régime d''utilisation (Quotidien ? Oui ou Non)]]="Oui","Oui","Non")</f>
        <v>Non</v>
      </c>
      <c r="M774" s="72" t="str">
        <f>IF(Tableau1[[#This Row],[Régime d''utilisation (Quotidien ? Oui ou Non)]]="Oui","Oui","Non")</f>
        <v>Non</v>
      </c>
      <c r="N774" s="72" t="str">
        <f>IF(Tableau1[[#This Row],[Régime d''utilisation (Quotidien ? Oui ou Non)]]="Oui","Oui","Non")</f>
        <v>Non</v>
      </c>
      <c r="O774" s="72" t="str">
        <f>IF(Tableau1[[#This Row],[Régime d''utilisation (Quotidien ? Oui ou Non)]]="Oui","Oui","Non")</f>
        <v>Non</v>
      </c>
      <c r="P774" s="76"/>
      <c r="Q774" s="76"/>
      <c r="R774" s="76"/>
      <c r="S774" s="52" t="str">
        <f t="shared" si="33"/>
        <v>Compris entre 00h00 et 5h00</v>
      </c>
      <c r="T774" s="76"/>
      <c r="U774" s="53" t="str">
        <f t="shared" si="34"/>
        <v>Voyageur</v>
      </c>
      <c r="V774" s="76"/>
      <c r="W774" s="76"/>
      <c r="X774" s="76"/>
      <c r="Y774" s="76"/>
      <c r="Z774" s="76"/>
      <c r="AA774" s="76"/>
      <c r="AB774" s="53">
        <f>400</f>
        <v>400</v>
      </c>
      <c r="AC774" s="78" t="str">
        <f>IF(Tableau1[[#This Row],[Type de réponse]]='Paramètre (masquer)'!$A$10,Tableau1[[#This Row],[Période de début *]],"")</f>
        <v/>
      </c>
      <c r="AD774" s="78" t="str">
        <f>IF(Tableau1[[#This Row],[Type de réponse]]='Paramètre (masquer)'!$A$10,Tableau1[[#This Row],[Période de fin *]],"")</f>
        <v/>
      </c>
      <c r="AE774" s="78" t="str">
        <f>IF(Tableau1[[#This Row],[Type de réponse]]='Paramètre (masquer)'!$A$10,Tableau1[[#This Row],[Nuit
LU/MA]],"")</f>
        <v/>
      </c>
      <c r="AF774" s="78" t="str">
        <f>IF(Tableau1[[#This Row],[Type de réponse]]='Paramètre (masquer)'!$A$10,Tableau1[[#This Row],[Nuit
MA/ME]],"")</f>
        <v/>
      </c>
      <c r="AG774" s="78" t="str">
        <f>IF(Tableau1[[#This Row],[Type de réponse]]='Paramètre (masquer)'!$A$10,Tableau1[[#This Row],[Nuit
ME/JE]],"")</f>
        <v/>
      </c>
      <c r="AH774" s="78" t="str">
        <f>IF(Tableau1[[#This Row],[Type de réponse]]='Paramètre (masquer)'!$A$10,Tableau1[[#This Row],[Nuit JE/VE]],"")</f>
        <v/>
      </c>
      <c r="AI774" s="78" t="str">
        <f>IF(Tableau1[[#This Row],[Type de réponse]]='Paramètre (masquer)'!$A$10,Tableau1[[#This Row],[Nuit
VE/SA]],"")</f>
        <v/>
      </c>
      <c r="AJ774" s="78" t="str">
        <f>IF(Tableau1[[#This Row],[Type de réponse]]='Paramètre (masquer)'!$A$10,Tableau1[[#This Row],[Nuit
SA/DI]],"")</f>
        <v/>
      </c>
      <c r="AK774" s="78" t="str">
        <f>IF(Tableau1[[#This Row],[Type de réponse]]='Paramètre (masquer)'!$A$10,Tableau1[[#This Row],[Nuit
DI/LU]],"")</f>
        <v/>
      </c>
      <c r="AL774" s="76" t="str">
        <f>IF(Tableau1[[#This Row],[Nuit
LU /MA]]="Oui",0,IF(Tableau1[[#This Row],[Nuit
LU /MA]]="Non",1,""))</f>
        <v/>
      </c>
      <c r="AM774" s="76" t="str">
        <f>IF(Tableau1[[#This Row],[Nuit
MA/ ME]]="Oui",0,IF(Tableau1[[#This Row],[Nuit
MA/ ME]]="Non",1,""))</f>
        <v/>
      </c>
      <c r="AN774" s="76" t="str">
        <f>IF(Tableau1[[#This Row],[Nuit
ME/ JE]]="Oui",0,IF(Tableau1[[#This Row],[Nuit
ME/ JE]]="Non",1,""))</f>
        <v/>
      </c>
      <c r="AO774" s="76" t="str">
        <f>IF(Tableau1[[#This Row],[Nuit JE/ VE]]="Oui",0,IF(Tableau1[[#This Row],[Nuit JE/ VE]]="Non",1,""))</f>
        <v/>
      </c>
      <c r="AP774" s="76" t="str">
        <f>IF(Tableau1[[#This Row],[Nuit
VE/ SA]]="Oui",0,IF(Tableau1[[#This Row],[Nuit
VE/ SA]]="Non",1,""))</f>
        <v/>
      </c>
      <c r="AQ774" s="76" t="str">
        <f>IF(Tableau1[[#This Row],[Nuit
SA/ DI]]="Oui",0,IF(Tableau1[[#This Row],[Nuit
SA/ DI]]="Non",1,""))</f>
        <v/>
      </c>
      <c r="AR774" s="76" t="str">
        <f>IF(Tableau1[[#This Row],[Nuit
DI/ LU]]="Oui",0,IF(Tableau1[[#This Row],[Nuit
DI/ LU]]="Non",1,""))</f>
        <v/>
      </c>
      <c r="AS774" s="76" t="str">
        <f>IF(Tableau1[[#This Row],[Type de réponse]]='Paramètre (masquer)'!$A$10,Tableau1[[#This Row],[FE]],"")</f>
        <v/>
      </c>
      <c r="AT774" s="76" t="str">
        <f>_xlfn.CONCAT(Tableau1[[#This Row],[LUN]:[DIM]])</f>
        <v/>
      </c>
      <c r="AU774" s="79"/>
      <c r="AV7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4" s="76" t="e">
        <f>Tableau1[[#This Row],[Nbre de nuits sur la période]]*Tableau1[[#This Row],[Nombre de train accédant / nuit *]]</f>
        <v>#VALUE!</v>
      </c>
      <c r="AY774" s="76" t="e">
        <f>Tableau1[[#This Row],[Uo voies - nuit]]*((59*400/1000)+5)</f>
        <v>#VALUE!</v>
      </c>
    </row>
    <row r="775" spans="1:51" ht="15.75">
      <c r="A775" s="51">
        <f t="shared" si="35"/>
        <v>762</v>
      </c>
      <c r="B775" s="85"/>
      <c r="C775" s="52" t="str">
        <f>IFERROR(VLOOKUP(Tableau1[[#This Row],[Site *
Un fichier Excel par DT]],Tableau7[[#All],[Nom de la gare]:[EIC]],5,FALSE),"")</f>
        <v/>
      </c>
      <c r="D775" s="77"/>
      <c r="E775" s="74"/>
      <c r="F775" s="74"/>
      <c r="G775" s="76"/>
      <c r="H775" s="72" t="str">
        <f>IF(Tableau1[[#This Row],[Régime d''utilisation (Quotidien ? Oui ou Non)]]="Oui","Oui","Non")</f>
        <v>Non</v>
      </c>
      <c r="I775" s="72" t="str">
        <f>IF(Tableau1[[#This Row],[Régime d''utilisation (Quotidien ? Oui ou Non)]]="Oui","Oui","Non")</f>
        <v>Non</v>
      </c>
      <c r="J775" s="72" t="str">
        <f>IF(Tableau1[[#This Row],[Régime d''utilisation (Quotidien ? Oui ou Non)]]="Oui","Oui","Non")</f>
        <v>Non</v>
      </c>
      <c r="K775" s="72" t="str">
        <f>IF(Tableau1[[#This Row],[Régime d''utilisation (Quotidien ? Oui ou Non)]]="Oui","Oui","Non")</f>
        <v>Non</v>
      </c>
      <c r="L775" s="72" t="str">
        <f>IF(Tableau1[[#This Row],[Régime d''utilisation (Quotidien ? Oui ou Non)]]="Oui","Oui","Non")</f>
        <v>Non</v>
      </c>
      <c r="M775" s="72" t="str">
        <f>IF(Tableau1[[#This Row],[Régime d''utilisation (Quotidien ? Oui ou Non)]]="Oui","Oui","Non")</f>
        <v>Non</v>
      </c>
      <c r="N775" s="72" t="str">
        <f>IF(Tableau1[[#This Row],[Régime d''utilisation (Quotidien ? Oui ou Non)]]="Oui","Oui","Non")</f>
        <v>Non</v>
      </c>
      <c r="O775" s="72" t="str">
        <f>IF(Tableau1[[#This Row],[Régime d''utilisation (Quotidien ? Oui ou Non)]]="Oui","Oui","Non")</f>
        <v>Non</v>
      </c>
      <c r="P775" s="76"/>
      <c r="Q775" s="76"/>
      <c r="R775" s="76"/>
      <c r="S775" s="52" t="str">
        <f t="shared" si="33"/>
        <v>Compris entre 00h00 et 5h00</v>
      </c>
      <c r="T775" s="76"/>
      <c r="U775" s="53" t="str">
        <f t="shared" si="34"/>
        <v>Voyageur</v>
      </c>
      <c r="V775" s="76"/>
      <c r="W775" s="76"/>
      <c r="X775" s="76"/>
      <c r="Y775" s="76"/>
      <c r="Z775" s="76"/>
      <c r="AA775" s="76"/>
      <c r="AB775" s="53">
        <f>400</f>
        <v>400</v>
      </c>
      <c r="AC775" s="78" t="str">
        <f>IF(Tableau1[[#This Row],[Type de réponse]]='Paramètre (masquer)'!$A$10,Tableau1[[#This Row],[Période de début *]],"")</f>
        <v/>
      </c>
      <c r="AD775" s="78" t="str">
        <f>IF(Tableau1[[#This Row],[Type de réponse]]='Paramètre (masquer)'!$A$10,Tableau1[[#This Row],[Période de fin *]],"")</f>
        <v/>
      </c>
      <c r="AE775" s="78" t="str">
        <f>IF(Tableau1[[#This Row],[Type de réponse]]='Paramètre (masquer)'!$A$10,Tableau1[[#This Row],[Nuit
LU/MA]],"")</f>
        <v/>
      </c>
      <c r="AF775" s="78" t="str">
        <f>IF(Tableau1[[#This Row],[Type de réponse]]='Paramètre (masquer)'!$A$10,Tableau1[[#This Row],[Nuit
MA/ME]],"")</f>
        <v/>
      </c>
      <c r="AG775" s="78" t="str">
        <f>IF(Tableau1[[#This Row],[Type de réponse]]='Paramètre (masquer)'!$A$10,Tableau1[[#This Row],[Nuit
ME/JE]],"")</f>
        <v/>
      </c>
      <c r="AH775" s="78" t="str">
        <f>IF(Tableau1[[#This Row],[Type de réponse]]='Paramètre (masquer)'!$A$10,Tableau1[[#This Row],[Nuit JE/VE]],"")</f>
        <v/>
      </c>
      <c r="AI775" s="78" t="str">
        <f>IF(Tableau1[[#This Row],[Type de réponse]]='Paramètre (masquer)'!$A$10,Tableau1[[#This Row],[Nuit
VE/SA]],"")</f>
        <v/>
      </c>
      <c r="AJ775" s="78" t="str">
        <f>IF(Tableau1[[#This Row],[Type de réponse]]='Paramètre (masquer)'!$A$10,Tableau1[[#This Row],[Nuit
SA/DI]],"")</f>
        <v/>
      </c>
      <c r="AK775" s="78" t="str">
        <f>IF(Tableau1[[#This Row],[Type de réponse]]='Paramètre (masquer)'!$A$10,Tableau1[[#This Row],[Nuit
DI/LU]],"")</f>
        <v/>
      </c>
      <c r="AL775" s="76" t="str">
        <f>IF(Tableau1[[#This Row],[Nuit
LU /MA]]="Oui",0,IF(Tableau1[[#This Row],[Nuit
LU /MA]]="Non",1,""))</f>
        <v/>
      </c>
      <c r="AM775" s="76" t="str">
        <f>IF(Tableau1[[#This Row],[Nuit
MA/ ME]]="Oui",0,IF(Tableau1[[#This Row],[Nuit
MA/ ME]]="Non",1,""))</f>
        <v/>
      </c>
      <c r="AN775" s="76" t="str">
        <f>IF(Tableau1[[#This Row],[Nuit
ME/ JE]]="Oui",0,IF(Tableau1[[#This Row],[Nuit
ME/ JE]]="Non",1,""))</f>
        <v/>
      </c>
      <c r="AO775" s="76" t="str">
        <f>IF(Tableau1[[#This Row],[Nuit JE/ VE]]="Oui",0,IF(Tableau1[[#This Row],[Nuit JE/ VE]]="Non",1,""))</f>
        <v/>
      </c>
      <c r="AP775" s="76" t="str">
        <f>IF(Tableau1[[#This Row],[Nuit
VE/ SA]]="Oui",0,IF(Tableau1[[#This Row],[Nuit
VE/ SA]]="Non",1,""))</f>
        <v/>
      </c>
      <c r="AQ775" s="76" t="str">
        <f>IF(Tableau1[[#This Row],[Nuit
SA/ DI]]="Oui",0,IF(Tableau1[[#This Row],[Nuit
SA/ DI]]="Non",1,""))</f>
        <v/>
      </c>
      <c r="AR775" s="76" t="str">
        <f>IF(Tableau1[[#This Row],[Nuit
DI/ LU]]="Oui",0,IF(Tableau1[[#This Row],[Nuit
DI/ LU]]="Non",1,""))</f>
        <v/>
      </c>
      <c r="AS775" s="76" t="str">
        <f>IF(Tableau1[[#This Row],[Type de réponse]]='Paramètre (masquer)'!$A$10,Tableau1[[#This Row],[FE]],"")</f>
        <v/>
      </c>
      <c r="AT775" s="76" t="str">
        <f>_xlfn.CONCAT(Tableau1[[#This Row],[LUN]:[DIM]])</f>
        <v/>
      </c>
      <c r="AU775" s="79"/>
      <c r="AV7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5" s="76" t="e">
        <f>Tableau1[[#This Row],[Nbre de nuits sur la période]]*Tableau1[[#This Row],[Nombre de train accédant / nuit *]]</f>
        <v>#VALUE!</v>
      </c>
      <c r="AY775" s="76" t="e">
        <f>Tableau1[[#This Row],[Uo voies - nuit]]*((59*400/1000)+5)</f>
        <v>#VALUE!</v>
      </c>
    </row>
    <row r="776" spans="1:51" ht="15.75">
      <c r="A776" s="51">
        <f t="shared" si="35"/>
        <v>763</v>
      </c>
      <c r="B776" s="85"/>
      <c r="C776" s="52" t="str">
        <f>IFERROR(VLOOKUP(Tableau1[[#This Row],[Site *
Un fichier Excel par DT]],Tableau7[[#All],[Nom de la gare]:[EIC]],5,FALSE),"")</f>
        <v/>
      </c>
      <c r="D776" s="77"/>
      <c r="E776" s="74"/>
      <c r="F776" s="74"/>
      <c r="G776" s="76"/>
      <c r="H776" s="72" t="str">
        <f>IF(Tableau1[[#This Row],[Régime d''utilisation (Quotidien ? Oui ou Non)]]="Oui","Oui","Non")</f>
        <v>Non</v>
      </c>
      <c r="I776" s="72" t="str">
        <f>IF(Tableau1[[#This Row],[Régime d''utilisation (Quotidien ? Oui ou Non)]]="Oui","Oui","Non")</f>
        <v>Non</v>
      </c>
      <c r="J776" s="72" t="str">
        <f>IF(Tableau1[[#This Row],[Régime d''utilisation (Quotidien ? Oui ou Non)]]="Oui","Oui","Non")</f>
        <v>Non</v>
      </c>
      <c r="K776" s="72" t="str">
        <f>IF(Tableau1[[#This Row],[Régime d''utilisation (Quotidien ? Oui ou Non)]]="Oui","Oui","Non")</f>
        <v>Non</v>
      </c>
      <c r="L776" s="72" t="str">
        <f>IF(Tableau1[[#This Row],[Régime d''utilisation (Quotidien ? Oui ou Non)]]="Oui","Oui","Non")</f>
        <v>Non</v>
      </c>
      <c r="M776" s="72" t="str">
        <f>IF(Tableau1[[#This Row],[Régime d''utilisation (Quotidien ? Oui ou Non)]]="Oui","Oui","Non")</f>
        <v>Non</v>
      </c>
      <c r="N776" s="72" t="str">
        <f>IF(Tableau1[[#This Row],[Régime d''utilisation (Quotidien ? Oui ou Non)]]="Oui","Oui","Non")</f>
        <v>Non</v>
      </c>
      <c r="O776" s="72" t="str">
        <f>IF(Tableau1[[#This Row],[Régime d''utilisation (Quotidien ? Oui ou Non)]]="Oui","Oui","Non")</f>
        <v>Non</v>
      </c>
      <c r="P776" s="76"/>
      <c r="Q776" s="76"/>
      <c r="R776" s="76"/>
      <c r="S776" s="52" t="str">
        <f t="shared" si="33"/>
        <v>Compris entre 00h00 et 5h00</v>
      </c>
      <c r="T776" s="76"/>
      <c r="U776" s="53" t="str">
        <f t="shared" si="34"/>
        <v>Voyageur</v>
      </c>
      <c r="V776" s="76"/>
      <c r="W776" s="76"/>
      <c r="X776" s="76"/>
      <c r="Y776" s="76"/>
      <c r="Z776" s="76"/>
      <c r="AA776" s="76"/>
      <c r="AB776" s="53">
        <f>400</f>
        <v>400</v>
      </c>
      <c r="AC776" s="78" t="str">
        <f>IF(Tableau1[[#This Row],[Type de réponse]]='Paramètre (masquer)'!$A$10,Tableau1[[#This Row],[Période de début *]],"")</f>
        <v/>
      </c>
      <c r="AD776" s="78" t="str">
        <f>IF(Tableau1[[#This Row],[Type de réponse]]='Paramètre (masquer)'!$A$10,Tableau1[[#This Row],[Période de fin *]],"")</f>
        <v/>
      </c>
      <c r="AE776" s="78" t="str">
        <f>IF(Tableau1[[#This Row],[Type de réponse]]='Paramètre (masquer)'!$A$10,Tableau1[[#This Row],[Nuit
LU/MA]],"")</f>
        <v/>
      </c>
      <c r="AF776" s="78" t="str">
        <f>IF(Tableau1[[#This Row],[Type de réponse]]='Paramètre (masquer)'!$A$10,Tableau1[[#This Row],[Nuit
MA/ME]],"")</f>
        <v/>
      </c>
      <c r="AG776" s="78" t="str">
        <f>IF(Tableau1[[#This Row],[Type de réponse]]='Paramètre (masquer)'!$A$10,Tableau1[[#This Row],[Nuit
ME/JE]],"")</f>
        <v/>
      </c>
      <c r="AH776" s="78" t="str">
        <f>IF(Tableau1[[#This Row],[Type de réponse]]='Paramètre (masquer)'!$A$10,Tableau1[[#This Row],[Nuit JE/VE]],"")</f>
        <v/>
      </c>
      <c r="AI776" s="78" t="str">
        <f>IF(Tableau1[[#This Row],[Type de réponse]]='Paramètre (masquer)'!$A$10,Tableau1[[#This Row],[Nuit
VE/SA]],"")</f>
        <v/>
      </c>
      <c r="AJ776" s="78" t="str">
        <f>IF(Tableau1[[#This Row],[Type de réponse]]='Paramètre (masquer)'!$A$10,Tableau1[[#This Row],[Nuit
SA/DI]],"")</f>
        <v/>
      </c>
      <c r="AK776" s="78" t="str">
        <f>IF(Tableau1[[#This Row],[Type de réponse]]='Paramètre (masquer)'!$A$10,Tableau1[[#This Row],[Nuit
DI/LU]],"")</f>
        <v/>
      </c>
      <c r="AL776" s="76" t="str">
        <f>IF(Tableau1[[#This Row],[Nuit
LU /MA]]="Oui",0,IF(Tableau1[[#This Row],[Nuit
LU /MA]]="Non",1,""))</f>
        <v/>
      </c>
      <c r="AM776" s="76" t="str">
        <f>IF(Tableau1[[#This Row],[Nuit
MA/ ME]]="Oui",0,IF(Tableau1[[#This Row],[Nuit
MA/ ME]]="Non",1,""))</f>
        <v/>
      </c>
      <c r="AN776" s="76" t="str">
        <f>IF(Tableau1[[#This Row],[Nuit
ME/ JE]]="Oui",0,IF(Tableau1[[#This Row],[Nuit
ME/ JE]]="Non",1,""))</f>
        <v/>
      </c>
      <c r="AO776" s="76" t="str">
        <f>IF(Tableau1[[#This Row],[Nuit JE/ VE]]="Oui",0,IF(Tableau1[[#This Row],[Nuit JE/ VE]]="Non",1,""))</f>
        <v/>
      </c>
      <c r="AP776" s="76" t="str">
        <f>IF(Tableau1[[#This Row],[Nuit
VE/ SA]]="Oui",0,IF(Tableau1[[#This Row],[Nuit
VE/ SA]]="Non",1,""))</f>
        <v/>
      </c>
      <c r="AQ776" s="76" t="str">
        <f>IF(Tableau1[[#This Row],[Nuit
SA/ DI]]="Oui",0,IF(Tableau1[[#This Row],[Nuit
SA/ DI]]="Non",1,""))</f>
        <v/>
      </c>
      <c r="AR776" s="76" t="str">
        <f>IF(Tableau1[[#This Row],[Nuit
DI/ LU]]="Oui",0,IF(Tableau1[[#This Row],[Nuit
DI/ LU]]="Non",1,""))</f>
        <v/>
      </c>
      <c r="AS776" s="76" t="str">
        <f>IF(Tableau1[[#This Row],[Type de réponse]]='Paramètre (masquer)'!$A$10,Tableau1[[#This Row],[FE]],"")</f>
        <v/>
      </c>
      <c r="AT776" s="76" t="str">
        <f>_xlfn.CONCAT(Tableau1[[#This Row],[LUN]:[DIM]])</f>
        <v/>
      </c>
      <c r="AU776" s="79"/>
      <c r="AV7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6" s="76" t="e">
        <f>Tableau1[[#This Row],[Nbre de nuits sur la période]]*Tableau1[[#This Row],[Nombre de train accédant / nuit *]]</f>
        <v>#VALUE!</v>
      </c>
      <c r="AY776" s="76" t="e">
        <f>Tableau1[[#This Row],[Uo voies - nuit]]*((59*400/1000)+5)</f>
        <v>#VALUE!</v>
      </c>
    </row>
    <row r="777" spans="1:51" ht="15.75">
      <c r="A777" s="51">
        <f t="shared" si="35"/>
        <v>764</v>
      </c>
      <c r="B777" s="85"/>
      <c r="C777" s="52" t="str">
        <f>IFERROR(VLOOKUP(Tableau1[[#This Row],[Site *
Un fichier Excel par DT]],Tableau7[[#All],[Nom de la gare]:[EIC]],5,FALSE),"")</f>
        <v/>
      </c>
      <c r="D777" s="77"/>
      <c r="E777" s="74"/>
      <c r="F777" s="74"/>
      <c r="G777" s="76"/>
      <c r="H777" s="72" t="str">
        <f>IF(Tableau1[[#This Row],[Régime d''utilisation (Quotidien ? Oui ou Non)]]="Oui","Oui","Non")</f>
        <v>Non</v>
      </c>
      <c r="I777" s="72" t="str">
        <f>IF(Tableau1[[#This Row],[Régime d''utilisation (Quotidien ? Oui ou Non)]]="Oui","Oui","Non")</f>
        <v>Non</v>
      </c>
      <c r="J777" s="72" t="str">
        <f>IF(Tableau1[[#This Row],[Régime d''utilisation (Quotidien ? Oui ou Non)]]="Oui","Oui","Non")</f>
        <v>Non</v>
      </c>
      <c r="K777" s="72" t="str">
        <f>IF(Tableau1[[#This Row],[Régime d''utilisation (Quotidien ? Oui ou Non)]]="Oui","Oui","Non")</f>
        <v>Non</v>
      </c>
      <c r="L777" s="72" t="str">
        <f>IF(Tableau1[[#This Row],[Régime d''utilisation (Quotidien ? Oui ou Non)]]="Oui","Oui","Non")</f>
        <v>Non</v>
      </c>
      <c r="M777" s="72" t="str">
        <f>IF(Tableau1[[#This Row],[Régime d''utilisation (Quotidien ? Oui ou Non)]]="Oui","Oui","Non")</f>
        <v>Non</v>
      </c>
      <c r="N777" s="72" t="str">
        <f>IF(Tableau1[[#This Row],[Régime d''utilisation (Quotidien ? Oui ou Non)]]="Oui","Oui","Non")</f>
        <v>Non</v>
      </c>
      <c r="O777" s="72" t="str">
        <f>IF(Tableau1[[#This Row],[Régime d''utilisation (Quotidien ? Oui ou Non)]]="Oui","Oui","Non")</f>
        <v>Non</v>
      </c>
      <c r="P777" s="76"/>
      <c r="Q777" s="76"/>
      <c r="R777" s="76"/>
      <c r="S777" s="52" t="str">
        <f t="shared" si="33"/>
        <v>Compris entre 00h00 et 5h00</v>
      </c>
      <c r="T777" s="76"/>
      <c r="U777" s="53" t="str">
        <f t="shared" si="34"/>
        <v>Voyageur</v>
      </c>
      <c r="V777" s="76"/>
      <c r="W777" s="76"/>
      <c r="X777" s="76"/>
      <c r="Y777" s="76"/>
      <c r="Z777" s="76"/>
      <c r="AA777" s="76"/>
      <c r="AB777" s="53">
        <f>400</f>
        <v>400</v>
      </c>
      <c r="AC777" s="78" t="str">
        <f>IF(Tableau1[[#This Row],[Type de réponse]]='Paramètre (masquer)'!$A$10,Tableau1[[#This Row],[Période de début *]],"")</f>
        <v/>
      </c>
      <c r="AD777" s="78" t="str">
        <f>IF(Tableau1[[#This Row],[Type de réponse]]='Paramètre (masquer)'!$A$10,Tableau1[[#This Row],[Période de fin *]],"")</f>
        <v/>
      </c>
      <c r="AE777" s="78" t="str">
        <f>IF(Tableau1[[#This Row],[Type de réponse]]='Paramètre (masquer)'!$A$10,Tableau1[[#This Row],[Nuit
LU/MA]],"")</f>
        <v/>
      </c>
      <c r="AF777" s="78" t="str">
        <f>IF(Tableau1[[#This Row],[Type de réponse]]='Paramètre (masquer)'!$A$10,Tableau1[[#This Row],[Nuit
MA/ME]],"")</f>
        <v/>
      </c>
      <c r="AG777" s="78" t="str">
        <f>IF(Tableau1[[#This Row],[Type de réponse]]='Paramètre (masquer)'!$A$10,Tableau1[[#This Row],[Nuit
ME/JE]],"")</f>
        <v/>
      </c>
      <c r="AH777" s="78" t="str">
        <f>IF(Tableau1[[#This Row],[Type de réponse]]='Paramètre (masquer)'!$A$10,Tableau1[[#This Row],[Nuit JE/VE]],"")</f>
        <v/>
      </c>
      <c r="AI777" s="78" t="str">
        <f>IF(Tableau1[[#This Row],[Type de réponse]]='Paramètre (masquer)'!$A$10,Tableau1[[#This Row],[Nuit
VE/SA]],"")</f>
        <v/>
      </c>
      <c r="AJ777" s="78" t="str">
        <f>IF(Tableau1[[#This Row],[Type de réponse]]='Paramètre (masquer)'!$A$10,Tableau1[[#This Row],[Nuit
SA/DI]],"")</f>
        <v/>
      </c>
      <c r="AK777" s="78" t="str">
        <f>IF(Tableau1[[#This Row],[Type de réponse]]='Paramètre (masquer)'!$A$10,Tableau1[[#This Row],[Nuit
DI/LU]],"")</f>
        <v/>
      </c>
      <c r="AL777" s="76" t="str">
        <f>IF(Tableau1[[#This Row],[Nuit
LU /MA]]="Oui",0,IF(Tableau1[[#This Row],[Nuit
LU /MA]]="Non",1,""))</f>
        <v/>
      </c>
      <c r="AM777" s="76" t="str">
        <f>IF(Tableau1[[#This Row],[Nuit
MA/ ME]]="Oui",0,IF(Tableau1[[#This Row],[Nuit
MA/ ME]]="Non",1,""))</f>
        <v/>
      </c>
      <c r="AN777" s="76" t="str">
        <f>IF(Tableau1[[#This Row],[Nuit
ME/ JE]]="Oui",0,IF(Tableau1[[#This Row],[Nuit
ME/ JE]]="Non",1,""))</f>
        <v/>
      </c>
      <c r="AO777" s="76" t="str">
        <f>IF(Tableau1[[#This Row],[Nuit JE/ VE]]="Oui",0,IF(Tableau1[[#This Row],[Nuit JE/ VE]]="Non",1,""))</f>
        <v/>
      </c>
      <c r="AP777" s="76" t="str">
        <f>IF(Tableau1[[#This Row],[Nuit
VE/ SA]]="Oui",0,IF(Tableau1[[#This Row],[Nuit
VE/ SA]]="Non",1,""))</f>
        <v/>
      </c>
      <c r="AQ777" s="76" t="str">
        <f>IF(Tableau1[[#This Row],[Nuit
SA/ DI]]="Oui",0,IF(Tableau1[[#This Row],[Nuit
SA/ DI]]="Non",1,""))</f>
        <v/>
      </c>
      <c r="AR777" s="76" t="str">
        <f>IF(Tableau1[[#This Row],[Nuit
DI/ LU]]="Oui",0,IF(Tableau1[[#This Row],[Nuit
DI/ LU]]="Non",1,""))</f>
        <v/>
      </c>
      <c r="AS777" s="76" t="str">
        <f>IF(Tableau1[[#This Row],[Type de réponse]]='Paramètre (masquer)'!$A$10,Tableau1[[#This Row],[FE]],"")</f>
        <v/>
      </c>
      <c r="AT777" s="76" t="str">
        <f>_xlfn.CONCAT(Tableau1[[#This Row],[LUN]:[DIM]])</f>
        <v/>
      </c>
      <c r="AU777" s="79"/>
      <c r="AV7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7" s="76" t="e">
        <f>Tableau1[[#This Row],[Nbre de nuits sur la période]]*Tableau1[[#This Row],[Nombre de train accédant / nuit *]]</f>
        <v>#VALUE!</v>
      </c>
      <c r="AY777" s="76" t="e">
        <f>Tableau1[[#This Row],[Uo voies - nuit]]*((59*400/1000)+5)</f>
        <v>#VALUE!</v>
      </c>
    </row>
    <row r="778" spans="1:51" ht="15.75">
      <c r="A778" s="51">
        <f t="shared" si="35"/>
        <v>765</v>
      </c>
      <c r="B778" s="85"/>
      <c r="C778" s="52" t="str">
        <f>IFERROR(VLOOKUP(Tableau1[[#This Row],[Site *
Un fichier Excel par DT]],Tableau7[[#All],[Nom de la gare]:[EIC]],5,FALSE),"")</f>
        <v/>
      </c>
      <c r="D778" s="77"/>
      <c r="E778" s="74"/>
      <c r="F778" s="74"/>
      <c r="G778" s="76"/>
      <c r="H778" s="72" t="str">
        <f>IF(Tableau1[[#This Row],[Régime d''utilisation (Quotidien ? Oui ou Non)]]="Oui","Oui","Non")</f>
        <v>Non</v>
      </c>
      <c r="I778" s="72" t="str">
        <f>IF(Tableau1[[#This Row],[Régime d''utilisation (Quotidien ? Oui ou Non)]]="Oui","Oui","Non")</f>
        <v>Non</v>
      </c>
      <c r="J778" s="72" t="str">
        <f>IF(Tableau1[[#This Row],[Régime d''utilisation (Quotidien ? Oui ou Non)]]="Oui","Oui","Non")</f>
        <v>Non</v>
      </c>
      <c r="K778" s="72" t="str">
        <f>IF(Tableau1[[#This Row],[Régime d''utilisation (Quotidien ? Oui ou Non)]]="Oui","Oui","Non")</f>
        <v>Non</v>
      </c>
      <c r="L778" s="72" t="str">
        <f>IF(Tableau1[[#This Row],[Régime d''utilisation (Quotidien ? Oui ou Non)]]="Oui","Oui","Non")</f>
        <v>Non</v>
      </c>
      <c r="M778" s="72" t="str">
        <f>IF(Tableau1[[#This Row],[Régime d''utilisation (Quotidien ? Oui ou Non)]]="Oui","Oui","Non")</f>
        <v>Non</v>
      </c>
      <c r="N778" s="72" t="str">
        <f>IF(Tableau1[[#This Row],[Régime d''utilisation (Quotidien ? Oui ou Non)]]="Oui","Oui","Non")</f>
        <v>Non</v>
      </c>
      <c r="O778" s="72" t="str">
        <f>IF(Tableau1[[#This Row],[Régime d''utilisation (Quotidien ? Oui ou Non)]]="Oui","Oui","Non")</f>
        <v>Non</v>
      </c>
      <c r="P778" s="76"/>
      <c r="Q778" s="76"/>
      <c r="R778" s="76"/>
      <c r="S778" s="52" t="str">
        <f t="shared" si="33"/>
        <v>Compris entre 00h00 et 5h00</v>
      </c>
      <c r="T778" s="76"/>
      <c r="U778" s="53" t="str">
        <f t="shared" si="34"/>
        <v>Voyageur</v>
      </c>
      <c r="V778" s="76"/>
      <c r="W778" s="76"/>
      <c r="X778" s="76"/>
      <c r="Y778" s="76"/>
      <c r="Z778" s="76"/>
      <c r="AA778" s="76"/>
      <c r="AB778" s="53">
        <f>400</f>
        <v>400</v>
      </c>
      <c r="AC778" s="78" t="str">
        <f>IF(Tableau1[[#This Row],[Type de réponse]]='Paramètre (masquer)'!$A$10,Tableau1[[#This Row],[Période de début *]],"")</f>
        <v/>
      </c>
      <c r="AD778" s="78" t="str">
        <f>IF(Tableau1[[#This Row],[Type de réponse]]='Paramètre (masquer)'!$A$10,Tableau1[[#This Row],[Période de fin *]],"")</f>
        <v/>
      </c>
      <c r="AE778" s="78" t="str">
        <f>IF(Tableau1[[#This Row],[Type de réponse]]='Paramètre (masquer)'!$A$10,Tableau1[[#This Row],[Nuit
LU/MA]],"")</f>
        <v/>
      </c>
      <c r="AF778" s="78" t="str">
        <f>IF(Tableau1[[#This Row],[Type de réponse]]='Paramètre (masquer)'!$A$10,Tableau1[[#This Row],[Nuit
MA/ME]],"")</f>
        <v/>
      </c>
      <c r="AG778" s="78" t="str">
        <f>IF(Tableau1[[#This Row],[Type de réponse]]='Paramètre (masquer)'!$A$10,Tableau1[[#This Row],[Nuit
ME/JE]],"")</f>
        <v/>
      </c>
      <c r="AH778" s="78" t="str">
        <f>IF(Tableau1[[#This Row],[Type de réponse]]='Paramètre (masquer)'!$A$10,Tableau1[[#This Row],[Nuit JE/VE]],"")</f>
        <v/>
      </c>
      <c r="AI778" s="78" t="str">
        <f>IF(Tableau1[[#This Row],[Type de réponse]]='Paramètre (masquer)'!$A$10,Tableau1[[#This Row],[Nuit
VE/SA]],"")</f>
        <v/>
      </c>
      <c r="AJ778" s="78" t="str">
        <f>IF(Tableau1[[#This Row],[Type de réponse]]='Paramètre (masquer)'!$A$10,Tableau1[[#This Row],[Nuit
SA/DI]],"")</f>
        <v/>
      </c>
      <c r="AK778" s="78" t="str">
        <f>IF(Tableau1[[#This Row],[Type de réponse]]='Paramètre (masquer)'!$A$10,Tableau1[[#This Row],[Nuit
DI/LU]],"")</f>
        <v/>
      </c>
      <c r="AL778" s="76" t="str">
        <f>IF(Tableau1[[#This Row],[Nuit
LU /MA]]="Oui",0,IF(Tableau1[[#This Row],[Nuit
LU /MA]]="Non",1,""))</f>
        <v/>
      </c>
      <c r="AM778" s="76" t="str">
        <f>IF(Tableau1[[#This Row],[Nuit
MA/ ME]]="Oui",0,IF(Tableau1[[#This Row],[Nuit
MA/ ME]]="Non",1,""))</f>
        <v/>
      </c>
      <c r="AN778" s="76" t="str">
        <f>IF(Tableau1[[#This Row],[Nuit
ME/ JE]]="Oui",0,IF(Tableau1[[#This Row],[Nuit
ME/ JE]]="Non",1,""))</f>
        <v/>
      </c>
      <c r="AO778" s="76" t="str">
        <f>IF(Tableau1[[#This Row],[Nuit JE/ VE]]="Oui",0,IF(Tableau1[[#This Row],[Nuit JE/ VE]]="Non",1,""))</f>
        <v/>
      </c>
      <c r="AP778" s="76" t="str">
        <f>IF(Tableau1[[#This Row],[Nuit
VE/ SA]]="Oui",0,IF(Tableau1[[#This Row],[Nuit
VE/ SA]]="Non",1,""))</f>
        <v/>
      </c>
      <c r="AQ778" s="76" t="str">
        <f>IF(Tableau1[[#This Row],[Nuit
SA/ DI]]="Oui",0,IF(Tableau1[[#This Row],[Nuit
SA/ DI]]="Non",1,""))</f>
        <v/>
      </c>
      <c r="AR778" s="76" t="str">
        <f>IF(Tableau1[[#This Row],[Nuit
DI/ LU]]="Oui",0,IF(Tableau1[[#This Row],[Nuit
DI/ LU]]="Non",1,""))</f>
        <v/>
      </c>
      <c r="AS778" s="76" t="str">
        <f>IF(Tableau1[[#This Row],[Type de réponse]]='Paramètre (masquer)'!$A$10,Tableau1[[#This Row],[FE]],"")</f>
        <v/>
      </c>
      <c r="AT778" s="76" t="str">
        <f>_xlfn.CONCAT(Tableau1[[#This Row],[LUN]:[DIM]])</f>
        <v/>
      </c>
      <c r="AU778" s="79"/>
      <c r="AV7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8" s="76" t="e">
        <f>Tableau1[[#This Row],[Nbre de nuits sur la période]]*Tableau1[[#This Row],[Nombre de train accédant / nuit *]]</f>
        <v>#VALUE!</v>
      </c>
      <c r="AY778" s="76" t="e">
        <f>Tableau1[[#This Row],[Uo voies - nuit]]*((59*400/1000)+5)</f>
        <v>#VALUE!</v>
      </c>
    </row>
    <row r="779" spans="1:51" ht="15.75">
      <c r="A779" s="51">
        <f t="shared" si="35"/>
        <v>766</v>
      </c>
      <c r="B779" s="85"/>
      <c r="C779" s="52" t="str">
        <f>IFERROR(VLOOKUP(Tableau1[[#This Row],[Site *
Un fichier Excel par DT]],Tableau7[[#All],[Nom de la gare]:[EIC]],5,FALSE),"")</f>
        <v/>
      </c>
      <c r="D779" s="77"/>
      <c r="E779" s="74"/>
      <c r="F779" s="74"/>
      <c r="G779" s="76"/>
      <c r="H779" s="72" t="str">
        <f>IF(Tableau1[[#This Row],[Régime d''utilisation (Quotidien ? Oui ou Non)]]="Oui","Oui","Non")</f>
        <v>Non</v>
      </c>
      <c r="I779" s="72" t="str">
        <f>IF(Tableau1[[#This Row],[Régime d''utilisation (Quotidien ? Oui ou Non)]]="Oui","Oui","Non")</f>
        <v>Non</v>
      </c>
      <c r="J779" s="72" t="str">
        <f>IF(Tableau1[[#This Row],[Régime d''utilisation (Quotidien ? Oui ou Non)]]="Oui","Oui","Non")</f>
        <v>Non</v>
      </c>
      <c r="K779" s="72" t="str">
        <f>IF(Tableau1[[#This Row],[Régime d''utilisation (Quotidien ? Oui ou Non)]]="Oui","Oui","Non")</f>
        <v>Non</v>
      </c>
      <c r="L779" s="72" t="str">
        <f>IF(Tableau1[[#This Row],[Régime d''utilisation (Quotidien ? Oui ou Non)]]="Oui","Oui","Non")</f>
        <v>Non</v>
      </c>
      <c r="M779" s="72" t="str">
        <f>IF(Tableau1[[#This Row],[Régime d''utilisation (Quotidien ? Oui ou Non)]]="Oui","Oui","Non")</f>
        <v>Non</v>
      </c>
      <c r="N779" s="72" t="str">
        <f>IF(Tableau1[[#This Row],[Régime d''utilisation (Quotidien ? Oui ou Non)]]="Oui","Oui","Non")</f>
        <v>Non</v>
      </c>
      <c r="O779" s="72" t="str">
        <f>IF(Tableau1[[#This Row],[Régime d''utilisation (Quotidien ? Oui ou Non)]]="Oui","Oui","Non")</f>
        <v>Non</v>
      </c>
      <c r="P779" s="76"/>
      <c r="Q779" s="76"/>
      <c r="R779" s="76"/>
      <c r="S779" s="52" t="str">
        <f t="shared" si="33"/>
        <v>Compris entre 00h00 et 5h00</v>
      </c>
      <c r="T779" s="76"/>
      <c r="U779" s="53" t="str">
        <f t="shared" si="34"/>
        <v>Voyageur</v>
      </c>
      <c r="V779" s="76"/>
      <c r="W779" s="76"/>
      <c r="X779" s="76"/>
      <c r="Y779" s="76"/>
      <c r="Z779" s="76"/>
      <c r="AA779" s="76"/>
      <c r="AB779" s="53">
        <f>400</f>
        <v>400</v>
      </c>
      <c r="AC779" s="78" t="str">
        <f>IF(Tableau1[[#This Row],[Type de réponse]]='Paramètre (masquer)'!$A$10,Tableau1[[#This Row],[Période de début *]],"")</f>
        <v/>
      </c>
      <c r="AD779" s="78" t="str">
        <f>IF(Tableau1[[#This Row],[Type de réponse]]='Paramètre (masquer)'!$A$10,Tableau1[[#This Row],[Période de fin *]],"")</f>
        <v/>
      </c>
      <c r="AE779" s="78" t="str">
        <f>IF(Tableau1[[#This Row],[Type de réponse]]='Paramètre (masquer)'!$A$10,Tableau1[[#This Row],[Nuit
LU/MA]],"")</f>
        <v/>
      </c>
      <c r="AF779" s="78" t="str">
        <f>IF(Tableau1[[#This Row],[Type de réponse]]='Paramètre (masquer)'!$A$10,Tableau1[[#This Row],[Nuit
MA/ME]],"")</f>
        <v/>
      </c>
      <c r="AG779" s="78" t="str">
        <f>IF(Tableau1[[#This Row],[Type de réponse]]='Paramètre (masquer)'!$A$10,Tableau1[[#This Row],[Nuit
ME/JE]],"")</f>
        <v/>
      </c>
      <c r="AH779" s="78" t="str">
        <f>IF(Tableau1[[#This Row],[Type de réponse]]='Paramètre (masquer)'!$A$10,Tableau1[[#This Row],[Nuit JE/VE]],"")</f>
        <v/>
      </c>
      <c r="AI779" s="78" t="str">
        <f>IF(Tableau1[[#This Row],[Type de réponse]]='Paramètre (masquer)'!$A$10,Tableau1[[#This Row],[Nuit
VE/SA]],"")</f>
        <v/>
      </c>
      <c r="AJ779" s="78" t="str">
        <f>IF(Tableau1[[#This Row],[Type de réponse]]='Paramètre (masquer)'!$A$10,Tableau1[[#This Row],[Nuit
SA/DI]],"")</f>
        <v/>
      </c>
      <c r="AK779" s="78" t="str">
        <f>IF(Tableau1[[#This Row],[Type de réponse]]='Paramètre (masquer)'!$A$10,Tableau1[[#This Row],[Nuit
DI/LU]],"")</f>
        <v/>
      </c>
      <c r="AL779" s="76" t="str">
        <f>IF(Tableau1[[#This Row],[Nuit
LU /MA]]="Oui",0,IF(Tableau1[[#This Row],[Nuit
LU /MA]]="Non",1,""))</f>
        <v/>
      </c>
      <c r="AM779" s="76" t="str">
        <f>IF(Tableau1[[#This Row],[Nuit
MA/ ME]]="Oui",0,IF(Tableau1[[#This Row],[Nuit
MA/ ME]]="Non",1,""))</f>
        <v/>
      </c>
      <c r="AN779" s="76" t="str">
        <f>IF(Tableau1[[#This Row],[Nuit
ME/ JE]]="Oui",0,IF(Tableau1[[#This Row],[Nuit
ME/ JE]]="Non",1,""))</f>
        <v/>
      </c>
      <c r="AO779" s="76" t="str">
        <f>IF(Tableau1[[#This Row],[Nuit JE/ VE]]="Oui",0,IF(Tableau1[[#This Row],[Nuit JE/ VE]]="Non",1,""))</f>
        <v/>
      </c>
      <c r="AP779" s="76" t="str">
        <f>IF(Tableau1[[#This Row],[Nuit
VE/ SA]]="Oui",0,IF(Tableau1[[#This Row],[Nuit
VE/ SA]]="Non",1,""))</f>
        <v/>
      </c>
      <c r="AQ779" s="76" t="str">
        <f>IF(Tableau1[[#This Row],[Nuit
SA/ DI]]="Oui",0,IF(Tableau1[[#This Row],[Nuit
SA/ DI]]="Non",1,""))</f>
        <v/>
      </c>
      <c r="AR779" s="76" t="str">
        <f>IF(Tableau1[[#This Row],[Nuit
DI/ LU]]="Oui",0,IF(Tableau1[[#This Row],[Nuit
DI/ LU]]="Non",1,""))</f>
        <v/>
      </c>
      <c r="AS779" s="76" t="str">
        <f>IF(Tableau1[[#This Row],[Type de réponse]]='Paramètre (masquer)'!$A$10,Tableau1[[#This Row],[FE]],"")</f>
        <v/>
      </c>
      <c r="AT779" s="76" t="str">
        <f>_xlfn.CONCAT(Tableau1[[#This Row],[LUN]:[DIM]])</f>
        <v/>
      </c>
      <c r="AU779" s="79"/>
      <c r="AV7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9" s="76" t="e">
        <f>Tableau1[[#This Row],[Nbre de nuits sur la période]]*Tableau1[[#This Row],[Nombre de train accédant / nuit *]]</f>
        <v>#VALUE!</v>
      </c>
      <c r="AY779" s="76" t="e">
        <f>Tableau1[[#This Row],[Uo voies - nuit]]*((59*400/1000)+5)</f>
        <v>#VALUE!</v>
      </c>
    </row>
    <row r="780" spans="1:51" ht="15.75">
      <c r="A780" s="51">
        <f t="shared" si="35"/>
        <v>767</v>
      </c>
      <c r="B780" s="85"/>
      <c r="C780" s="52" t="str">
        <f>IFERROR(VLOOKUP(Tableau1[[#This Row],[Site *
Un fichier Excel par DT]],Tableau7[[#All],[Nom de la gare]:[EIC]],5,FALSE),"")</f>
        <v/>
      </c>
      <c r="D780" s="77"/>
      <c r="E780" s="74"/>
      <c r="F780" s="74"/>
      <c r="G780" s="76"/>
      <c r="H780" s="72" t="str">
        <f>IF(Tableau1[[#This Row],[Régime d''utilisation (Quotidien ? Oui ou Non)]]="Oui","Oui","Non")</f>
        <v>Non</v>
      </c>
      <c r="I780" s="72" t="str">
        <f>IF(Tableau1[[#This Row],[Régime d''utilisation (Quotidien ? Oui ou Non)]]="Oui","Oui","Non")</f>
        <v>Non</v>
      </c>
      <c r="J780" s="72" t="str">
        <f>IF(Tableau1[[#This Row],[Régime d''utilisation (Quotidien ? Oui ou Non)]]="Oui","Oui","Non")</f>
        <v>Non</v>
      </c>
      <c r="K780" s="72" t="str">
        <f>IF(Tableau1[[#This Row],[Régime d''utilisation (Quotidien ? Oui ou Non)]]="Oui","Oui","Non")</f>
        <v>Non</v>
      </c>
      <c r="L780" s="72" t="str">
        <f>IF(Tableau1[[#This Row],[Régime d''utilisation (Quotidien ? Oui ou Non)]]="Oui","Oui","Non")</f>
        <v>Non</v>
      </c>
      <c r="M780" s="72" t="str">
        <f>IF(Tableau1[[#This Row],[Régime d''utilisation (Quotidien ? Oui ou Non)]]="Oui","Oui","Non")</f>
        <v>Non</v>
      </c>
      <c r="N780" s="72" t="str">
        <f>IF(Tableau1[[#This Row],[Régime d''utilisation (Quotidien ? Oui ou Non)]]="Oui","Oui","Non")</f>
        <v>Non</v>
      </c>
      <c r="O780" s="72" t="str">
        <f>IF(Tableau1[[#This Row],[Régime d''utilisation (Quotidien ? Oui ou Non)]]="Oui","Oui","Non")</f>
        <v>Non</v>
      </c>
      <c r="P780" s="76"/>
      <c r="Q780" s="76"/>
      <c r="R780" s="76"/>
      <c r="S780" s="52" t="str">
        <f t="shared" si="33"/>
        <v>Compris entre 00h00 et 5h00</v>
      </c>
      <c r="T780" s="76"/>
      <c r="U780" s="53" t="str">
        <f t="shared" si="34"/>
        <v>Voyageur</v>
      </c>
      <c r="V780" s="76"/>
      <c r="W780" s="76"/>
      <c r="X780" s="76"/>
      <c r="Y780" s="76"/>
      <c r="Z780" s="76"/>
      <c r="AA780" s="76"/>
      <c r="AB780" s="53">
        <f>400</f>
        <v>400</v>
      </c>
      <c r="AC780" s="78" t="str">
        <f>IF(Tableau1[[#This Row],[Type de réponse]]='Paramètre (masquer)'!$A$10,Tableau1[[#This Row],[Période de début *]],"")</f>
        <v/>
      </c>
      <c r="AD780" s="78" t="str">
        <f>IF(Tableau1[[#This Row],[Type de réponse]]='Paramètre (masquer)'!$A$10,Tableau1[[#This Row],[Période de fin *]],"")</f>
        <v/>
      </c>
      <c r="AE780" s="78" t="str">
        <f>IF(Tableau1[[#This Row],[Type de réponse]]='Paramètre (masquer)'!$A$10,Tableau1[[#This Row],[Nuit
LU/MA]],"")</f>
        <v/>
      </c>
      <c r="AF780" s="78" t="str">
        <f>IF(Tableau1[[#This Row],[Type de réponse]]='Paramètre (masquer)'!$A$10,Tableau1[[#This Row],[Nuit
MA/ME]],"")</f>
        <v/>
      </c>
      <c r="AG780" s="78" t="str">
        <f>IF(Tableau1[[#This Row],[Type de réponse]]='Paramètre (masquer)'!$A$10,Tableau1[[#This Row],[Nuit
ME/JE]],"")</f>
        <v/>
      </c>
      <c r="AH780" s="78" t="str">
        <f>IF(Tableau1[[#This Row],[Type de réponse]]='Paramètre (masquer)'!$A$10,Tableau1[[#This Row],[Nuit JE/VE]],"")</f>
        <v/>
      </c>
      <c r="AI780" s="78" t="str">
        <f>IF(Tableau1[[#This Row],[Type de réponse]]='Paramètre (masquer)'!$A$10,Tableau1[[#This Row],[Nuit
VE/SA]],"")</f>
        <v/>
      </c>
      <c r="AJ780" s="78" t="str">
        <f>IF(Tableau1[[#This Row],[Type de réponse]]='Paramètre (masquer)'!$A$10,Tableau1[[#This Row],[Nuit
SA/DI]],"")</f>
        <v/>
      </c>
      <c r="AK780" s="78" t="str">
        <f>IF(Tableau1[[#This Row],[Type de réponse]]='Paramètre (masquer)'!$A$10,Tableau1[[#This Row],[Nuit
DI/LU]],"")</f>
        <v/>
      </c>
      <c r="AL780" s="76" t="str">
        <f>IF(Tableau1[[#This Row],[Nuit
LU /MA]]="Oui",0,IF(Tableau1[[#This Row],[Nuit
LU /MA]]="Non",1,""))</f>
        <v/>
      </c>
      <c r="AM780" s="76" t="str">
        <f>IF(Tableau1[[#This Row],[Nuit
MA/ ME]]="Oui",0,IF(Tableau1[[#This Row],[Nuit
MA/ ME]]="Non",1,""))</f>
        <v/>
      </c>
      <c r="AN780" s="76" t="str">
        <f>IF(Tableau1[[#This Row],[Nuit
ME/ JE]]="Oui",0,IF(Tableau1[[#This Row],[Nuit
ME/ JE]]="Non",1,""))</f>
        <v/>
      </c>
      <c r="AO780" s="76" t="str">
        <f>IF(Tableau1[[#This Row],[Nuit JE/ VE]]="Oui",0,IF(Tableau1[[#This Row],[Nuit JE/ VE]]="Non",1,""))</f>
        <v/>
      </c>
      <c r="AP780" s="76" t="str">
        <f>IF(Tableau1[[#This Row],[Nuit
VE/ SA]]="Oui",0,IF(Tableau1[[#This Row],[Nuit
VE/ SA]]="Non",1,""))</f>
        <v/>
      </c>
      <c r="AQ780" s="76" t="str">
        <f>IF(Tableau1[[#This Row],[Nuit
SA/ DI]]="Oui",0,IF(Tableau1[[#This Row],[Nuit
SA/ DI]]="Non",1,""))</f>
        <v/>
      </c>
      <c r="AR780" s="76" t="str">
        <f>IF(Tableau1[[#This Row],[Nuit
DI/ LU]]="Oui",0,IF(Tableau1[[#This Row],[Nuit
DI/ LU]]="Non",1,""))</f>
        <v/>
      </c>
      <c r="AS780" s="76" t="str">
        <f>IF(Tableau1[[#This Row],[Type de réponse]]='Paramètre (masquer)'!$A$10,Tableau1[[#This Row],[FE]],"")</f>
        <v/>
      </c>
      <c r="AT780" s="76" t="str">
        <f>_xlfn.CONCAT(Tableau1[[#This Row],[LUN]:[DIM]])</f>
        <v/>
      </c>
      <c r="AU780" s="79"/>
      <c r="AV7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0" s="76" t="e">
        <f>Tableau1[[#This Row],[Nbre de nuits sur la période]]*Tableau1[[#This Row],[Nombre de train accédant / nuit *]]</f>
        <v>#VALUE!</v>
      </c>
      <c r="AY780" s="76" t="e">
        <f>Tableau1[[#This Row],[Uo voies - nuit]]*((59*400/1000)+5)</f>
        <v>#VALUE!</v>
      </c>
    </row>
    <row r="781" spans="1:51" ht="15.75">
      <c r="A781" s="51">
        <f t="shared" si="35"/>
        <v>768</v>
      </c>
      <c r="B781" s="85"/>
      <c r="C781" s="52" t="str">
        <f>IFERROR(VLOOKUP(Tableau1[[#This Row],[Site *
Un fichier Excel par DT]],Tableau7[[#All],[Nom de la gare]:[EIC]],5,FALSE),"")</f>
        <v/>
      </c>
      <c r="D781" s="77"/>
      <c r="E781" s="74"/>
      <c r="F781" s="74"/>
      <c r="G781" s="76"/>
      <c r="H781" s="72" t="str">
        <f>IF(Tableau1[[#This Row],[Régime d''utilisation (Quotidien ? Oui ou Non)]]="Oui","Oui","Non")</f>
        <v>Non</v>
      </c>
      <c r="I781" s="72" t="str">
        <f>IF(Tableau1[[#This Row],[Régime d''utilisation (Quotidien ? Oui ou Non)]]="Oui","Oui","Non")</f>
        <v>Non</v>
      </c>
      <c r="J781" s="72" t="str">
        <f>IF(Tableau1[[#This Row],[Régime d''utilisation (Quotidien ? Oui ou Non)]]="Oui","Oui","Non")</f>
        <v>Non</v>
      </c>
      <c r="K781" s="72" t="str">
        <f>IF(Tableau1[[#This Row],[Régime d''utilisation (Quotidien ? Oui ou Non)]]="Oui","Oui","Non")</f>
        <v>Non</v>
      </c>
      <c r="L781" s="72" t="str">
        <f>IF(Tableau1[[#This Row],[Régime d''utilisation (Quotidien ? Oui ou Non)]]="Oui","Oui","Non")</f>
        <v>Non</v>
      </c>
      <c r="M781" s="72" t="str">
        <f>IF(Tableau1[[#This Row],[Régime d''utilisation (Quotidien ? Oui ou Non)]]="Oui","Oui","Non")</f>
        <v>Non</v>
      </c>
      <c r="N781" s="72" t="str">
        <f>IF(Tableau1[[#This Row],[Régime d''utilisation (Quotidien ? Oui ou Non)]]="Oui","Oui","Non")</f>
        <v>Non</v>
      </c>
      <c r="O781" s="72" t="str">
        <f>IF(Tableau1[[#This Row],[Régime d''utilisation (Quotidien ? Oui ou Non)]]="Oui","Oui","Non")</f>
        <v>Non</v>
      </c>
      <c r="P781" s="76"/>
      <c r="Q781" s="76"/>
      <c r="R781" s="76"/>
      <c r="S781" s="52" t="str">
        <f t="shared" si="33"/>
        <v>Compris entre 00h00 et 5h00</v>
      </c>
      <c r="T781" s="76"/>
      <c r="U781" s="53" t="str">
        <f t="shared" si="34"/>
        <v>Voyageur</v>
      </c>
      <c r="V781" s="76"/>
      <c r="W781" s="76"/>
      <c r="X781" s="76"/>
      <c r="Y781" s="76"/>
      <c r="Z781" s="76"/>
      <c r="AA781" s="76"/>
      <c r="AB781" s="53">
        <f>400</f>
        <v>400</v>
      </c>
      <c r="AC781" s="78" t="str">
        <f>IF(Tableau1[[#This Row],[Type de réponse]]='Paramètre (masquer)'!$A$10,Tableau1[[#This Row],[Période de début *]],"")</f>
        <v/>
      </c>
      <c r="AD781" s="78" t="str">
        <f>IF(Tableau1[[#This Row],[Type de réponse]]='Paramètre (masquer)'!$A$10,Tableau1[[#This Row],[Période de fin *]],"")</f>
        <v/>
      </c>
      <c r="AE781" s="78" t="str">
        <f>IF(Tableau1[[#This Row],[Type de réponse]]='Paramètre (masquer)'!$A$10,Tableau1[[#This Row],[Nuit
LU/MA]],"")</f>
        <v/>
      </c>
      <c r="AF781" s="78" t="str">
        <f>IF(Tableau1[[#This Row],[Type de réponse]]='Paramètre (masquer)'!$A$10,Tableau1[[#This Row],[Nuit
MA/ME]],"")</f>
        <v/>
      </c>
      <c r="AG781" s="78" t="str">
        <f>IF(Tableau1[[#This Row],[Type de réponse]]='Paramètre (masquer)'!$A$10,Tableau1[[#This Row],[Nuit
ME/JE]],"")</f>
        <v/>
      </c>
      <c r="AH781" s="78" t="str">
        <f>IF(Tableau1[[#This Row],[Type de réponse]]='Paramètre (masquer)'!$A$10,Tableau1[[#This Row],[Nuit JE/VE]],"")</f>
        <v/>
      </c>
      <c r="AI781" s="78" t="str">
        <f>IF(Tableau1[[#This Row],[Type de réponse]]='Paramètre (masquer)'!$A$10,Tableau1[[#This Row],[Nuit
VE/SA]],"")</f>
        <v/>
      </c>
      <c r="AJ781" s="78" t="str">
        <f>IF(Tableau1[[#This Row],[Type de réponse]]='Paramètre (masquer)'!$A$10,Tableau1[[#This Row],[Nuit
SA/DI]],"")</f>
        <v/>
      </c>
      <c r="AK781" s="78" t="str">
        <f>IF(Tableau1[[#This Row],[Type de réponse]]='Paramètre (masquer)'!$A$10,Tableau1[[#This Row],[Nuit
DI/LU]],"")</f>
        <v/>
      </c>
      <c r="AL781" s="76" t="str">
        <f>IF(Tableau1[[#This Row],[Nuit
LU /MA]]="Oui",0,IF(Tableau1[[#This Row],[Nuit
LU /MA]]="Non",1,""))</f>
        <v/>
      </c>
      <c r="AM781" s="76" t="str">
        <f>IF(Tableau1[[#This Row],[Nuit
MA/ ME]]="Oui",0,IF(Tableau1[[#This Row],[Nuit
MA/ ME]]="Non",1,""))</f>
        <v/>
      </c>
      <c r="AN781" s="76" t="str">
        <f>IF(Tableau1[[#This Row],[Nuit
ME/ JE]]="Oui",0,IF(Tableau1[[#This Row],[Nuit
ME/ JE]]="Non",1,""))</f>
        <v/>
      </c>
      <c r="AO781" s="76" t="str">
        <f>IF(Tableau1[[#This Row],[Nuit JE/ VE]]="Oui",0,IF(Tableau1[[#This Row],[Nuit JE/ VE]]="Non",1,""))</f>
        <v/>
      </c>
      <c r="AP781" s="76" t="str">
        <f>IF(Tableau1[[#This Row],[Nuit
VE/ SA]]="Oui",0,IF(Tableau1[[#This Row],[Nuit
VE/ SA]]="Non",1,""))</f>
        <v/>
      </c>
      <c r="AQ781" s="76" t="str">
        <f>IF(Tableau1[[#This Row],[Nuit
SA/ DI]]="Oui",0,IF(Tableau1[[#This Row],[Nuit
SA/ DI]]="Non",1,""))</f>
        <v/>
      </c>
      <c r="AR781" s="76" t="str">
        <f>IF(Tableau1[[#This Row],[Nuit
DI/ LU]]="Oui",0,IF(Tableau1[[#This Row],[Nuit
DI/ LU]]="Non",1,""))</f>
        <v/>
      </c>
      <c r="AS781" s="76" t="str">
        <f>IF(Tableau1[[#This Row],[Type de réponse]]='Paramètre (masquer)'!$A$10,Tableau1[[#This Row],[FE]],"")</f>
        <v/>
      </c>
      <c r="AT781" s="76" t="str">
        <f>_xlfn.CONCAT(Tableau1[[#This Row],[LUN]:[DIM]])</f>
        <v/>
      </c>
      <c r="AU781" s="79"/>
      <c r="AV7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1" s="76" t="e">
        <f>Tableau1[[#This Row],[Nbre de nuits sur la période]]*Tableau1[[#This Row],[Nombre de train accédant / nuit *]]</f>
        <v>#VALUE!</v>
      </c>
      <c r="AY781" s="76" t="e">
        <f>Tableau1[[#This Row],[Uo voies - nuit]]*((59*400/1000)+5)</f>
        <v>#VALUE!</v>
      </c>
    </row>
    <row r="782" spans="1:51" ht="15.75">
      <c r="A782" s="51">
        <f t="shared" si="35"/>
        <v>769</v>
      </c>
      <c r="B782" s="85"/>
      <c r="C782" s="52" t="str">
        <f>IFERROR(VLOOKUP(Tableau1[[#This Row],[Site *
Un fichier Excel par DT]],Tableau7[[#All],[Nom de la gare]:[EIC]],5,FALSE),"")</f>
        <v/>
      </c>
      <c r="D782" s="77"/>
      <c r="E782" s="74"/>
      <c r="F782" s="74"/>
      <c r="G782" s="76"/>
      <c r="H782" s="72" t="str">
        <f>IF(Tableau1[[#This Row],[Régime d''utilisation (Quotidien ? Oui ou Non)]]="Oui","Oui","Non")</f>
        <v>Non</v>
      </c>
      <c r="I782" s="72" t="str">
        <f>IF(Tableau1[[#This Row],[Régime d''utilisation (Quotidien ? Oui ou Non)]]="Oui","Oui","Non")</f>
        <v>Non</v>
      </c>
      <c r="J782" s="72" t="str">
        <f>IF(Tableau1[[#This Row],[Régime d''utilisation (Quotidien ? Oui ou Non)]]="Oui","Oui","Non")</f>
        <v>Non</v>
      </c>
      <c r="K782" s="72" t="str">
        <f>IF(Tableau1[[#This Row],[Régime d''utilisation (Quotidien ? Oui ou Non)]]="Oui","Oui","Non")</f>
        <v>Non</v>
      </c>
      <c r="L782" s="72" t="str">
        <f>IF(Tableau1[[#This Row],[Régime d''utilisation (Quotidien ? Oui ou Non)]]="Oui","Oui","Non")</f>
        <v>Non</v>
      </c>
      <c r="M782" s="72" t="str">
        <f>IF(Tableau1[[#This Row],[Régime d''utilisation (Quotidien ? Oui ou Non)]]="Oui","Oui","Non")</f>
        <v>Non</v>
      </c>
      <c r="N782" s="72" t="str">
        <f>IF(Tableau1[[#This Row],[Régime d''utilisation (Quotidien ? Oui ou Non)]]="Oui","Oui","Non")</f>
        <v>Non</v>
      </c>
      <c r="O782" s="72" t="str">
        <f>IF(Tableau1[[#This Row],[Régime d''utilisation (Quotidien ? Oui ou Non)]]="Oui","Oui","Non")</f>
        <v>Non</v>
      </c>
      <c r="P782" s="76"/>
      <c r="Q782" s="76"/>
      <c r="R782" s="76"/>
      <c r="S782" s="52" t="str">
        <f t="shared" ref="S782:S845" si="36">"Compris entre 00h00 et 5h00"</f>
        <v>Compris entre 00h00 et 5h00</v>
      </c>
      <c r="T782" s="76"/>
      <c r="U782" s="53" t="str">
        <f t="shared" ref="U782:U845" si="37">"Voyageur"</f>
        <v>Voyageur</v>
      </c>
      <c r="V782" s="76"/>
      <c r="W782" s="76"/>
      <c r="X782" s="76"/>
      <c r="Y782" s="76"/>
      <c r="Z782" s="76"/>
      <c r="AA782" s="76"/>
      <c r="AB782" s="53">
        <f>400</f>
        <v>400</v>
      </c>
      <c r="AC782" s="78" t="str">
        <f>IF(Tableau1[[#This Row],[Type de réponse]]='Paramètre (masquer)'!$A$10,Tableau1[[#This Row],[Période de début *]],"")</f>
        <v/>
      </c>
      <c r="AD782" s="78" t="str">
        <f>IF(Tableau1[[#This Row],[Type de réponse]]='Paramètre (masquer)'!$A$10,Tableau1[[#This Row],[Période de fin *]],"")</f>
        <v/>
      </c>
      <c r="AE782" s="78" t="str">
        <f>IF(Tableau1[[#This Row],[Type de réponse]]='Paramètre (masquer)'!$A$10,Tableau1[[#This Row],[Nuit
LU/MA]],"")</f>
        <v/>
      </c>
      <c r="AF782" s="78" t="str">
        <f>IF(Tableau1[[#This Row],[Type de réponse]]='Paramètre (masquer)'!$A$10,Tableau1[[#This Row],[Nuit
MA/ME]],"")</f>
        <v/>
      </c>
      <c r="AG782" s="78" t="str">
        <f>IF(Tableau1[[#This Row],[Type de réponse]]='Paramètre (masquer)'!$A$10,Tableau1[[#This Row],[Nuit
ME/JE]],"")</f>
        <v/>
      </c>
      <c r="AH782" s="78" t="str">
        <f>IF(Tableau1[[#This Row],[Type de réponse]]='Paramètre (masquer)'!$A$10,Tableau1[[#This Row],[Nuit JE/VE]],"")</f>
        <v/>
      </c>
      <c r="AI782" s="78" t="str">
        <f>IF(Tableau1[[#This Row],[Type de réponse]]='Paramètre (masquer)'!$A$10,Tableau1[[#This Row],[Nuit
VE/SA]],"")</f>
        <v/>
      </c>
      <c r="AJ782" s="78" t="str">
        <f>IF(Tableau1[[#This Row],[Type de réponse]]='Paramètre (masquer)'!$A$10,Tableau1[[#This Row],[Nuit
SA/DI]],"")</f>
        <v/>
      </c>
      <c r="AK782" s="78" t="str">
        <f>IF(Tableau1[[#This Row],[Type de réponse]]='Paramètre (masquer)'!$A$10,Tableau1[[#This Row],[Nuit
DI/LU]],"")</f>
        <v/>
      </c>
      <c r="AL782" s="76" t="str">
        <f>IF(Tableau1[[#This Row],[Nuit
LU /MA]]="Oui",0,IF(Tableau1[[#This Row],[Nuit
LU /MA]]="Non",1,""))</f>
        <v/>
      </c>
      <c r="AM782" s="76" t="str">
        <f>IF(Tableau1[[#This Row],[Nuit
MA/ ME]]="Oui",0,IF(Tableau1[[#This Row],[Nuit
MA/ ME]]="Non",1,""))</f>
        <v/>
      </c>
      <c r="AN782" s="76" t="str">
        <f>IF(Tableau1[[#This Row],[Nuit
ME/ JE]]="Oui",0,IF(Tableau1[[#This Row],[Nuit
ME/ JE]]="Non",1,""))</f>
        <v/>
      </c>
      <c r="AO782" s="76" t="str">
        <f>IF(Tableau1[[#This Row],[Nuit JE/ VE]]="Oui",0,IF(Tableau1[[#This Row],[Nuit JE/ VE]]="Non",1,""))</f>
        <v/>
      </c>
      <c r="AP782" s="76" t="str">
        <f>IF(Tableau1[[#This Row],[Nuit
VE/ SA]]="Oui",0,IF(Tableau1[[#This Row],[Nuit
VE/ SA]]="Non",1,""))</f>
        <v/>
      </c>
      <c r="AQ782" s="76" t="str">
        <f>IF(Tableau1[[#This Row],[Nuit
SA/ DI]]="Oui",0,IF(Tableau1[[#This Row],[Nuit
SA/ DI]]="Non",1,""))</f>
        <v/>
      </c>
      <c r="AR782" s="76" t="str">
        <f>IF(Tableau1[[#This Row],[Nuit
DI/ LU]]="Oui",0,IF(Tableau1[[#This Row],[Nuit
DI/ LU]]="Non",1,""))</f>
        <v/>
      </c>
      <c r="AS782" s="76" t="str">
        <f>IF(Tableau1[[#This Row],[Type de réponse]]='Paramètre (masquer)'!$A$10,Tableau1[[#This Row],[FE]],"")</f>
        <v/>
      </c>
      <c r="AT782" s="76" t="str">
        <f>_xlfn.CONCAT(Tableau1[[#This Row],[LUN]:[DIM]])</f>
        <v/>
      </c>
      <c r="AU782" s="79"/>
      <c r="AV7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2" s="76" t="e">
        <f>Tableau1[[#This Row],[Nbre de nuits sur la période]]*Tableau1[[#This Row],[Nombre de train accédant / nuit *]]</f>
        <v>#VALUE!</v>
      </c>
      <c r="AY782" s="76" t="e">
        <f>Tableau1[[#This Row],[Uo voies - nuit]]*((59*400/1000)+5)</f>
        <v>#VALUE!</v>
      </c>
    </row>
    <row r="783" spans="1:51" ht="15.75">
      <c r="A783" s="51">
        <f t="shared" ref="A783:A846" si="38">1+A782</f>
        <v>770</v>
      </c>
      <c r="B783" s="85"/>
      <c r="C783" s="52" t="str">
        <f>IFERROR(VLOOKUP(Tableau1[[#This Row],[Site *
Un fichier Excel par DT]],Tableau7[[#All],[Nom de la gare]:[EIC]],5,FALSE),"")</f>
        <v/>
      </c>
      <c r="D783" s="77"/>
      <c r="E783" s="74"/>
      <c r="F783" s="74"/>
      <c r="G783" s="76"/>
      <c r="H783" s="72" t="str">
        <f>IF(Tableau1[[#This Row],[Régime d''utilisation (Quotidien ? Oui ou Non)]]="Oui","Oui","Non")</f>
        <v>Non</v>
      </c>
      <c r="I783" s="72" t="str">
        <f>IF(Tableau1[[#This Row],[Régime d''utilisation (Quotidien ? Oui ou Non)]]="Oui","Oui","Non")</f>
        <v>Non</v>
      </c>
      <c r="J783" s="72" t="str">
        <f>IF(Tableau1[[#This Row],[Régime d''utilisation (Quotidien ? Oui ou Non)]]="Oui","Oui","Non")</f>
        <v>Non</v>
      </c>
      <c r="K783" s="72" t="str">
        <f>IF(Tableau1[[#This Row],[Régime d''utilisation (Quotidien ? Oui ou Non)]]="Oui","Oui","Non")</f>
        <v>Non</v>
      </c>
      <c r="L783" s="72" t="str">
        <f>IF(Tableau1[[#This Row],[Régime d''utilisation (Quotidien ? Oui ou Non)]]="Oui","Oui","Non")</f>
        <v>Non</v>
      </c>
      <c r="M783" s="72" t="str">
        <f>IF(Tableau1[[#This Row],[Régime d''utilisation (Quotidien ? Oui ou Non)]]="Oui","Oui","Non")</f>
        <v>Non</v>
      </c>
      <c r="N783" s="72" t="str">
        <f>IF(Tableau1[[#This Row],[Régime d''utilisation (Quotidien ? Oui ou Non)]]="Oui","Oui","Non")</f>
        <v>Non</v>
      </c>
      <c r="O783" s="72" t="str">
        <f>IF(Tableau1[[#This Row],[Régime d''utilisation (Quotidien ? Oui ou Non)]]="Oui","Oui","Non")</f>
        <v>Non</v>
      </c>
      <c r="P783" s="76"/>
      <c r="Q783" s="76"/>
      <c r="R783" s="76"/>
      <c r="S783" s="52" t="str">
        <f t="shared" si="36"/>
        <v>Compris entre 00h00 et 5h00</v>
      </c>
      <c r="T783" s="76"/>
      <c r="U783" s="53" t="str">
        <f t="shared" si="37"/>
        <v>Voyageur</v>
      </c>
      <c r="V783" s="76"/>
      <c r="W783" s="76"/>
      <c r="X783" s="76"/>
      <c r="Y783" s="76"/>
      <c r="Z783" s="76"/>
      <c r="AA783" s="76"/>
      <c r="AB783" s="53">
        <f>400</f>
        <v>400</v>
      </c>
      <c r="AC783" s="78" t="str">
        <f>IF(Tableau1[[#This Row],[Type de réponse]]='Paramètre (masquer)'!$A$10,Tableau1[[#This Row],[Période de début *]],"")</f>
        <v/>
      </c>
      <c r="AD783" s="78" t="str">
        <f>IF(Tableau1[[#This Row],[Type de réponse]]='Paramètre (masquer)'!$A$10,Tableau1[[#This Row],[Période de fin *]],"")</f>
        <v/>
      </c>
      <c r="AE783" s="78" t="str">
        <f>IF(Tableau1[[#This Row],[Type de réponse]]='Paramètre (masquer)'!$A$10,Tableau1[[#This Row],[Nuit
LU/MA]],"")</f>
        <v/>
      </c>
      <c r="AF783" s="78" t="str">
        <f>IF(Tableau1[[#This Row],[Type de réponse]]='Paramètre (masquer)'!$A$10,Tableau1[[#This Row],[Nuit
MA/ME]],"")</f>
        <v/>
      </c>
      <c r="AG783" s="78" t="str">
        <f>IF(Tableau1[[#This Row],[Type de réponse]]='Paramètre (masquer)'!$A$10,Tableau1[[#This Row],[Nuit
ME/JE]],"")</f>
        <v/>
      </c>
      <c r="AH783" s="78" t="str">
        <f>IF(Tableau1[[#This Row],[Type de réponse]]='Paramètre (masquer)'!$A$10,Tableau1[[#This Row],[Nuit JE/VE]],"")</f>
        <v/>
      </c>
      <c r="AI783" s="78" t="str">
        <f>IF(Tableau1[[#This Row],[Type de réponse]]='Paramètre (masquer)'!$A$10,Tableau1[[#This Row],[Nuit
VE/SA]],"")</f>
        <v/>
      </c>
      <c r="AJ783" s="78" t="str">
        <f>IF(Tableau1[[#This Row],[Type de réponse]]='Paramètre (masquer)'!$A$10,Tableau1[[#This Row],[Nuit
SA/DI]],"")</f>
        <v/>
      </c>
      <c r="AK783" s="78" t="str">
        <f>IF(Tableau1[[#This Row],[Type de réponse]]='Paramètre (masquer)'!$A$10,Tableau1[[#This Row],[Nuit
DI/LU]],"")</f>
        <v/>
      </c>
      <c r="AL783" s="76" t="str">
        <f>IF(Tableau1[[#This Row],[Nuit
LU /MA]]="Oui",0,IF(Tableau1[[#This Row],[Nuit
LU /MA]]="Non",1,""))</f>
        <v/>
      </c>
      <c r="AM783" s="76" t="str">
        <f>IF(Tableau1[[#This Row],[Nuit
MA/ ME]]="Oui",0,IF(Tableau1[[#This Row],[Nuit
MA/ ME]]="Non",1,""))</f>
        <v/>
      </c>
      <c r="AN783" s="76" t="str">
        <f>IF(Tableau1[[#This Row],[Nuit
ME/ JE]]="Oui",0,IF(Tableau1[[#This Row],[Nuit
ME/ JE]]="Non",1,""))</f>
        <v/>
      </c>
      <c r="AO783" s="76" t="str">
        <f>IF(Tableau1[[#This Row],[Nuit JE/ VE]]="Oui",0,IF(Tableau1[[#This Row],[Nuit JE/ VE]]="Non",1,""))</f>
        <v/>
      </c>
      <c r="AP783" s="76" t="str">
        <f>IF(Tableau1[[#This Row],[Nuit
VE/ SA]]="Oui",0,IF(Tableau1[[#This Row],[Nuit
VE/ SA]]="Non",1,""))</f>
        <v/>
      </c>
      <c r="AQ783" s="76" t="str">
        <f>IF(Tableau1[[#This Row],[Nuit
SA/ DI]]="Oui",0,IF(Tableau1[[#This Row],[Nuit
SA/ DI]]="Non",1,""))</f>
        <v/>
      </c>
      <c r="AR783" s="76" t="str">
        <f>IF(Tableau1[[#This Row],[Nuit
DI/ LU]]="Oui",0,IF(Tableau1[[#This Row],[Nuit
DI/ LU]]="Non",1,""))</f>
        <v/>
      </c>
      <c r="AS783" s="76" t="str">
        <f>IF(Tableau1[[#This Row],[Type de réponse]]='Paramètre (masquer)'!$A$10,Tableau1[[#This Row],[FE]],"")</f>
        <v/>
      </c>
      <c r="AT783" s="76" t="str">
        <f>_xlfn.CONCAT(Tableau1[[#This Row],[LUN]:[DIM]])</f>
        <v/>
      </c>
      <c r="AU783" s="79"/>
      <c r="AV7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3" s="76" t="e">
        <f>Tableau1[[#This Row],[Nbre de nuits sur la période]]*Tableau1[[#This Row],[Nombre de train accédant / nuit *]]</f>
        <v>#VALUE!</v>
      </c>
      <c r="AY783" s="76" t="e">
        <f>Tableau1[[#This Row],[Uo voies - nuit]]*((59*400/1000)+5)</f>
        <v>#VALUE!</v>
      </c>
    </row>
    <row r="784" spans="1:51" ht="15.75">
      <c r="A784" s="51">
        <f t="shared" si="38"/>
        <v>771</v>
      </c>
      <c r="B784" s="85"/>
      <c r="C784" s="52" t="str">
        <f>IFERROR(VLOOKUP(Tableau1[[#This Row],[Site *
Un fichier Excel par DT]],Tableau7[[#All],[Nom de la gare]:[EIC]],5,FALSE),"")</f>
        <v/>
      </c>
      <c r="D784" s="77"/>
      <c r="E784" s="74"/>
      <c r="F784" s="74"/>
      <c r="G784" s="76"/>
      <c r="H784" s="72" t="str">
        <f>IF(Tableau1[[#This Row],[Régime d''utilisation (Quotidien ? Oui ou Non)]]="Oui","Oui","Non")</f>
        <v>Non</v>
      </c>
      <c r="I784" s="72" t="str">
        <f>IF(Tableau1[[#This Row],[Régime d''utilisation (Quotidien ? Oui ou Non)]]="Oui","Oui","Non")</f>
        <v>Non</v>
      </c>
      <c r="J784" s="72" t="str">
        <f>IF(Tableau1[[#This Row],[Régime d''utilisation (Quotidien ? Oui ou Non)]]="Oui","Oui","Non")</f>
        <v>Non</v>
      </c>
      <c r="K784" s="72" t="str">
        <f>IF(Tableau1[[#This Row],[Régime d''utilisation (Quotidien ? Oui ou Non)]]="Oui","Oui","Non")</f>
        <v>Non</v>
      </c>
      <c r="L784" s="72" t="str">
        <f>IF(Tableau1[[#This Row],[Régime d''utilisation (Quotidien ? Oui ou Non)]]="Oui","Oui","Non")</f>
        <v>Non</v>
      </c>
      <c r="M784" s="72" t="str">
        <f>IF(Tableau1[[#This Row],[Régime d''utilisation (Quotidien ? Oui ou Non)]]="Oui","Oui","Non")</f>
        <v>Non</v>
      </c>
      <c r="N784" s="72" t="str">
        <f>IF(Tableau1[[#This Row],[Régime d''utilisation (Quotidien ? Oui ou Non)]]="Oui","Oui","Non")</f>
        <v>Non</v>
      </c>
      <c r="O784" s="72" t="str">
        <f>IF(Tableau1[[#This Row],[Régime d''utilisation (Quotidien ? Oui ou Non)]]="Oui","Oui","Non")</f>
        <v>Non</v>
      </c>
      <c r="P784" s="76"/>
      <c r="Q784" s="76"/>
      <c r="R784" s="76"/>
      <c r="S784" s="52" t="str">
        <f t="shared" si="36"/>
        <v>Compris entre 00h00 et 5h00</v>
      </c>
      <c r="T784" s="76"/>
      <c r="U784" s="53" t="str">
        <f t="shared" si="37"/>
        <v>Voyageur</v>
      </c>
      <c r="V784" s="76"/>
      <c r="W784" s="76"/>
      <c r="X784" s="76"/>
      <c r="Y784" s="76"/>
      <c r="Z784" s="76"/>
      <c r="AA784" s="76"/>
      <c r="AB784" s="53">
        <f>400</f>
        <v>400</v>
      </c>
      <c r="AC784" s="78" t="str">
        <f>IF(Tableau1[[#This Row],[Type de réponse]]='Paramètre (masquer)'!$A$10,Tableau1[[#This Row],[Période de début *]],"")</f>
        <v/>
      </c>
      <c r="AD784" s="78" t="str">
        <f>IF(Tableau1[[#This Row],[Type de réponse]]='Paramètre (masquer)'!$A$10,Tableau1[[#This Row],[Période de fin *]],"")</f>
        <v/>
      </c>
      <c r="AE784" s="78" t="str">
        <f>IF(Tableau1[[#This Row],[Type de réponse]]='Paramètre (masquer)'!$A$10,Tableau1[[#This Row],[Nuit
LU/MA]],"")</f>
        <v/>
      </c>
      <c r="AF784" s="78" t="str">
        <f>IF(Tableau1[[#This Row],[Type de réponse]]='Paramètre (masquer)'!$A$10,Tableau1[[#This Row],[Nuit
MA/ME]],"")</f>
        <v/>
      </c>
      <c r="AG784" s="78" t="str">
        <f>IF(Tableau1[[#This Row],[Type de réponse]]='Paramètre (masquer)'!$A$10,Tableau1[[#This Row],[Nuit
ME/JE]],"")</f>
        <v/>
      </c>
      <c r="AH784" s="78" t="str">
        <f>IF(Tableau1[[#This Row],[Type de réponse]]='Paramètre (masquer)'!$A$10,Tableau1[[#This Row],[Nuit JE/VE]],"")</f>
        <v/>
      </c>
      <c r="AI784" s="78" t="str">
        <f>IF(Tableau1[[#This Row],[Type de réponse]]='Paramètre (masquer)'!$A$10,Tableau1[[#This Row],[Nuit
VE/SA]],"")</f>
        <v/>
      </c>
      <c r="AJ784" s="78" t="str">
        <f>IF(Tableau1[[#This Row],[Type de réponse]]='Paramètre (masquer)'!$A$10,Tableau1[[#This Row],[Nuit
SA/DI]],"")</f>
        <v/>
      </c>
      <c r="AK784" s="78" t="str">
        <f>IF(Tableau1[[#This Row],[Type de réponse]]='Paramètre (masquer)'!$A$10,Tableau1[[#This Row],[Nuit
DI/LU]],"")</f>
        <v/>
      </c>
      <c r="AL784" s="76" t="str">
        <f>IF(Tableau1[[#This Row],[Nuit
LU /MA]]="Oui",0,IF(Tableau1[[#This Row],[Nuit
LU /MA]]="Non",1,""))</f>
        <v/>
      </c>
      <c r="AM784" s="76" t="str">
        <f>IF(Tableau1[[#This Row],[Nuit
MA/ ME]]="Oui",0,IF(Tableau1[[#This Row],[Nuit
MA/ ME]]="Non",1,""))</f>
        <v/>
      </c>
      <c r="AN784" s="76" t="str">
        <f>IF(Tableau1[[#This Row],[Nuit
ME/ JE]]="Oui",0,IF(Tableau1[[#This Row],[Nuit
ME/ JE]]="Non",1,""))</f>
        <v/>
      </c>
      <c r="AO784" s="76" t="str">
        <f>IF(Tableau1[[#This Row],[Nuit JE/ VE]]="Oui",0,IF(Tableau1[[#This Row],[Nuit JE/ VE]]="Non",1,""))</f>
        <v/>
      </c>
      <c r="AP784" s="76" t="str">
        <f>IF(Tableau1[[#This Row],[Nuit
VE/ SA]]="Oui",0,IF(Tableau1[[#This Row],[Nuit
VE/ SA]]="Non",1,""))</f>
        <v/>
      </c>
      <c r="AQ784" s="76" t="str">
        <f>IF(Tableau1[[#This Row],[Nuit
SA/ DI]]="Oui",0,IF(Tableau1[[#This Row],[Nuit
SA/ DI]]="Non",1,""))</f>
        <v/>
      </c>
      <c r="AR784" s="76" t="str">
        <f>IF(Tableau1[[#This Row],[Nuit
DI/ LU]]="Oui",0,IF(Tableau1[[#This Row],[Nuit
DI/ LU]]="Non",1,""))</f>
        <v/>
      </c>
      <c r="AS784" s="76" t="str">
        <f>IF(Tableau1[[#This Row],[Type de réponse]]='Paramètre (masquer)'!$A$10,Tableau1[[#This Row],[FE]],"")</f>
        <v/>
      </c>
      <c r="AT784" s="76" t="str">
        <f>_xlfn.CONCAT(Tableau1[[#This Row],[LUN]:[DIM]])</f>
        <v/>
      </c>
      <c r="AU784" s="79"/>
      <c r="AV7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4" s="76" t="e">
        <f>Tableau1[[#This Row],[Nbre de nuits sur la période]]*Tableau1[[#This Row],[Nombre de train accédant / nuit *]]</f>
        <v>#VALUE!</v>
      </c>
      <c r="AY784" s="76" t="e">
        <f>Tableau1[[#This Row],[Uo voies - nuit]]*((59*400/1000)+5)</f>
        <v>#VALUE!</v>
      </c>
    </row>
    <row r="785" spans="1:51" ht="15.75">
      <c r="A785" s="51">
        <f t="shared" si="38"/>
        <v>772</v>
      </c>
      <c r="B785" s="85"/>
      <c r="C785" s="52" t="str">
        <f>IFERROR(VLOOKUP(Tableau1[[#This Row],[Site *
Un fichier Excel par DT]],Tableau7[[#All],[Nom de la gare]:[EIC]],5,FALSE),"")</f>
        <v/>
      </c>
      <c r="D785" s="77"/>
      <c r="E785" s="74"/>
      <c r="F785" s="74"/>
      <c r="G785" s="76"/>
      <c r="H785" s="72" t="str">
        <f>IF(Tableau1[[#This Row],[Régime d''utilisation (Quotidien ? Oui ou Non)]]="Oui","Oui","Non")</f>
        <v>Non</v>
      </c>
      <c r="I785" s="72" t="str">
        <f>IF(Tableau1[[#This Row],[Régime d''utilisation (Quotidien ? Oui ou Non)]]="Oui","Oui","Non")</f>
        <v>Non</v>
      </c>
      <c r="J785" s="72" t="str">
        <f>IF(Tableau1[[#This Row],[Régime d''utilisation (Quotidien ? Oui ou Non)]]="Oui","Oui","Non")</f>
        <v>Non</v>
      </c>
      <c r="K785" s="72" t="str">
        <f>IF(Tableau1[[#This Row],[Régime d''utilisation (Quotidien ? Oui ou Non)]]="Oui","Oui","Non")</f>
        <v>Non</v>
      </c>
      <c r="L785" s="72" t="str">
        <f>IF(Tableau1[[#This Row],[Régime d''utilisation (Quotidien ? Oui ou Non)]]="Oui","Oui","Non")</f>
        <v>Non</v>
      </c>
      <c r="M785" s="72" t="str">
        <f>IF(Tableau1[[#This Row],[Régime d''utilisation (Quotidien ? Oui ou Non)]]="Oui","Oui","Non")</f>
        <v>Non</v>
      </c>
      <c r="N785" s="72" t="str">
        <f>IF(Tableau1[[#This Row],[Régime d''utilisation (Quotidien ? Oui ou Non)]]="Oui","Oui","Non")</f>
        <v>Non</v>
      </c>
      <c r="O785" s="72" t="str">
        <f>IF(Tableau1[[#This Row],[Régime d''utilisation (Quotidien ? Oui ou Non)]]="Oui","Oui","Non")</f>
        <v>Non</v>
      </c>
      <c r="P785" s="76"/>
      <c r="Q785" s="76"/>
      <c r="R785" s="76"/>
      <c r="S785" s="52" t="str">
        <f t="shared" si="36"/>
        <v>Compris entre 00h00 et 5h00</v>
      </c>
      <c r="T785" s="76"/>
      <c r="U785" s="53" t="str">
        <f t="shared" si="37"/>
        <v>Voyageur</v>
      </c>
      <c r="V785" s="76"/>
      <c r="W785" s="76"/>
      <c r="X785" s="76"/>
      <c r="Y785" s="76"/>
      <c r="Z785" s="76"/>
      <c r="AA785" s="76"/>
      <c r="AB785" s="53">
        <f>400</f>
        <v>400</v>
      </c>
      <c r="AC785" s="78" t="str">
        <f>IF(Tableau1[[#This Row],[Type de réponse]]='Paramètre (masquer)'!$A$10,Tableau1[[#This Row],[Période de début *]],"")</f>
        <v/>
      </c>
      <c r="AD785" s="78" t="str">
        <f>IF(Tableau1[[#This Row],[Type de réponse]]='Paramètre (masquer)'!$A$10,Tableau1[[#This Row],[Période de fin *]],"")</f>
        <v/>
      </c>
      <c r="AE785" s="78" t="str">
        <f>IF(Tableau1[[#This Row],[Type de réponse]]='Paramètre (masquer)'!$A$10,Tableau1[[#This Row],[Nuit
LU/MA]],"")</f>
        <v/>
      </c>
      <c r="AF785" s="78" t="str">
        <f>IF(Tableau1[[#This Row],[Type de réponse]]='Paramètre (masquer)'!$A$10,Tableau1[[#This Row],[Nuit
MA/ME]],"")</f>
        <v/>
      </c>
      <c r="AG785" s="78" t="str">
        <f>IF(Tableau1[[#This Row],[Type de réponse]]='Paramètre (masquer)'!$A$10,Tableau1[[#This Row],[Nuit
ME/JE]],"")</f>
        <v/>
      </c>
      <c r="AH785" s="78" t="str">
        <f>IF(Tableau1[[#This Row],[Type de réponse]]='Paramètre (masquer)'!$A$10,Tableau1[[#This Row],[Nuit JE/VE]],"")</f>
        <v/>
      </c>
      <c r="AI785" s="78" t="str">
        <f>IF(Tableau1[[#This Row],[Type de réponse]]='Paramètre (masquer)'!$A$10,Tableau1[[#This Row],[Nuit
VE/SA]],"")</f>
        <v/>
      </c>
      <c r="AJ785" s="78" t="str">
        <f>IF(Tableau1[[#This Row],[Type de réponse]]='Paramètre (masquer)'!$A$10,Tableau1[[#This Row],[Nuit
SA/DI]],"")</f>
        <v/>
      </c>
      <c r="AK785" s="78" t="str">
        <f>IF(Tableau1[[#This Row],[Type de réponse]]='Paramètre (masquer)'!$A$10,Tableau1[[#This Row],[Nuit
DI/LU]],"")</f>
        <v/>
      </c>
      <c r="AL785" s="76" t="str">
        <f>IF(Tableau1[[#This Row],[Nuit
LU /MA]]="Oui",0,IF(Tableau1[[#This Row],[Nuit
LU /MA]]="Non",1,""))</f>
        <v/>
      </c>
      <c r="AM785" s="76" t="str">
        <f>IF(Tableau1[[#This Row],[Nuit
MA/ ME]]="Oui",0,IF(Tableau1[[#This Row],[Nuit
MA/ ME]]="Non",1,""))</f>
        <v/>
      </c>
      <c r="AN785" s="76" t="str">
        <f>IF(Tableau1[[#This Row],[Nuit
ME/ JE]]="Oui",0,IF(Tableau1[[#This Row],[Nuit
ME/ JE]]="Non",1,""))</f>
        <v/>
      </c>
      <c r="AO785" s="76" t="str">
        <f>IF(Tableau1[[#This Row],[Nuit JE/ VE]]="Oui",0,IF(Tableau1[[#This Row],[Nuit JE/ VE]]="Non",1,""))</f>
        <v/>
      </c>
      <c r="AP785" s="76" t="str">
        <f>IF(Tableau1[[#This Row],[Nuit
VE/ SA]]="Oui",0,IF(Tableau1[[#This Row],[Nuit
VE/ SA]]="Non",1,""))</f>
        <v/>
      </c>
      <c r="AQ785" s="76" t="str">
        <f>IF(Tableau1[[#This Row],[Nuit
SA/ DI]]="Oui",0,IF(Tableau1[[#This Row],[Nuit
SA/ DI]]="Non",1,""))</f>
        <v/>
      </c>
      <c r="AR785" s="76" t="str">
        <f>IF(Tableau1[[#This Row],[Nuit
DI/ LU]]="Oui",0,IF(Tableau1[[#This Row],[Nuit
DI/ LU]]="Non",1,""))</f>
        <v/>
      </c>
      <c r="AS785" s="76" t="str">
        <f>IF(Tableau1[[#This Row],[Type de réponse]]='Paramètre (masquer)'!$A$10,Tableau1[[#This Row],[FE]],"")</f>
        <v/>
      </c>
      <c r="AT785" s="76" t="str">
        <f>_xlfn.CONCAT(Tableau1[[#This Row],[LUN]:[DIM]])</f>
        <v/>
      </c>
      <c r="AU785" s="79"/>
      <c r="AV7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5" s="76" t="e">
        <f>Tableau1[[#This Row],[Nbre de nuits sur la période]]*Tableau1[[#This Row],[Nombre de train accédant / nuit *]]</f>
        <v>#VALUE!</v>
      </c>
      <c r="AY785" s="76" t="e">
        <f>Tableau1[[#This Row],[Uo voies - nuit]]*((59*400/1000)+5)</f>
        <v>#VALUE!</v>
      </c>
    </row>
    <row r="786" spans="1:51" ht="15.75">
      <c r="A786" s="51">
        <f t="shared" si="38"/>
        <v>773</v>
      </c>
      <c r="B786" s="85"/>
      <c r="C786" s="52" t="str">
        <f>IFERROR(VLOOKUP(Tableau1[[#This Row],[Site *
Un fichier Excel par DT]],Tableau7[[#All],[Nom de la gare]:[EIC]],5,FALSE),"")</f>
        <v/>
      </c>
      <c r="D786" s="77"/>
      <c r="E786" s="74"/>
      <c r="F786" s="74"/>
      <c r="G786" s="76"/>
      <c r="H786" s="72" t="str">
        <f>IF(Tableau1[[#This Row],[Régime d''utilisation (Quotidien ? Oui ou Non)]]="Oui","Oui","Non")</f>
        <v>Non</v>
      </c>
      <c r="I786" s="72" t="str">
        <f>IF(Tableau1[[#This Row],[Régime d''utilisation (Quotidien ? Oui ou Non)]]="Oui","Oui","Non")</f>
        <v>Non</v>
      </c>
      <c r="J786" s="72" t="str">
        <f>IF(Tableau1[[#This Row],[Régime d''utilisation (Quotidien ? Oui ou Non)]]="Oui","Oui","Non")</f>
        <v>Non</v>
      </c>
      <c r="K786" s="72" t="str">
        <f>IF(Tableau1[[#This Row],[Régime d''utilisation (Quotidien ? Oui ou Non)]]="Oui","Oui","Non")</f>
        <v>Non</v>
      </c>
      <c r="L786" s="72" t="str">
        <f>IF(Tableau1[[#This Row],[Régime d''utilisation (Quotidien ? Oui ou Non)]]="Oui","Oui","Non")</f>
        <v>Non</v>
      </c>
      <c r="M786" s="72" t="str">
        <f>IF(Tableau1[[#This Row],[Régime d''utilisation (Quotidien ? Oui ou Non)]]="Oui","Oui","Non")</f>
        <v>Non</v>
      </c>
      <c r="N786" s="72" t="str">
        <f>IF(Tableau1[[#This Row],[Régime d''utilisation (Quotidien ? Oui ou Non)]]="Oui","Oui","Non")</f>
        <v>Non</v>
      </c>
      <c r="O786" s="72" t="str">
        <f>IF(Tableau1[[#This Row],[Régime d''utilisation (Quotidien ? Oui ou Non)]]="Oui","Oui","Non")</f>
        <v>Non</v>
      </c>
      <c r="P786" s="76"/>
      <c r="Q786" s="76"/>
      <c r="R786" s="76"/>
      <c r="S786" s="52" t="str">
        <f t="shared" si="36"/>
        <v>Compris entre 00h00 et 5h00</v>
      </c>
      <c r="T786" s="76"/>
      <c r="U786" s="53" t="str">
        <f t="shared" si="37"/>
        <v>Voyageur</v>
      </c>
      <c r="V786" s="76"/>
      <c r="W786" s="76"/>
      <c r="X786" s="76"/>
      <c r="Y786" s="76"/>
      <c r="Z786" s="76"/>
      <c r="AA786" s="76"/>
      <c r="AB786" s="53">
        <f>400</f>
        <v>400</v>
      </c>
      <c r="AC786" s="78" t="str">
        <f>IF(Tableau1[[#This Row],[Type de réponse]]='Paramètre (masquer)'!$A$10,Tableau1[[#This Row],[Période de début *]],"")</f>
        <v/>
      </c>
      <c r="AD786" s="78" t="str">
        <f>IF(Tableau1[[#This Row],[Type de réponse]]='Paramètre (masquer)'!$A$10,Tableau1[[#This Row],[Période de fin *]],"")</f>
        <v/>
      </c>
      <c r="AE786" s="78" t="str">
        <f>IF(Tableau1[[#This Row],[Type de réponse]]='Paramètre (masquer)'!$A$10,Tableau1[[#This Row],[Nuit
LU/MA]],"")</f>
        <v/>
      </c>
      <c r="AF786" s="78" t="str">
        <f>IF(Tableau1[[#This Row],[Type de réponse]]='Paramètre (masquer)'!$A$10,Tableau1[[#This Row],[Nuit
MA/ME]],"")</f>
        <v/>
      </c>
      <c r="AG786" s="78" t="str">
        <f>IF(Tableau1[[#This Row],[Type de réponse]]='Paramètre (masquer)'!$A$10,Tableau1[[#This Row],[Nuit
ME/JE]],"")</f>
        <v/>
      </c>
      <c r="AH786" s="78" t="str">
        <f>IF(Tableau1[[#This Row],[Type de réponse]]='Paramètre (masquer)'!$A$10,Tableau1[[#This Row],[Nuit JE/VE]],"")</f>
        <v/>
      </c>
      <c r="AI786" s="78" t="str">
        <f>IF(Tableau1[[#This Row],[Type de réponse]]='Paramètre (masquer)'!$A$10,Tableau1[[#This Row],[Nuit
VE/SA]],"")</f>
        <v/>
      </c>
      <c r="AJ786" s="78" t="str">
        <f>IF(Tableau1[[#This Row],[Type de réponse]]='Paramètre (masquer)'!$A$10,Tableau1[[#This Row],[Nuit
SA/DI]],"")</f>
        <v/>
      </c>
      <c r="AK786" s="78" t="str">
        <f>IF(Tableau1[[#This Row],[Type de réponse]]='Paramètre (masquer)'!$A$10,Tableau1[[#This Row],[Nuit
DI/LU]],"")</f>
        <v/>
      </c>
      <c r="AL786" s="76" t="str">
        <f>IF(Tableau1[[#This Row],[Nuit
LU /MA]]="Oui",0,IF(Tableau1[[#This Row],[Nuit
LU /MA]]="Non",1,""))</f>
        <v/>
      </c>
      <c r="AM786" s="76" t="str">
        <f>IF(Tableau1[[#This Row],[Nuit
MA/ ME]]="Oui",0,IF(Tableau1[[#This Row],[Nuit
MA/ ME]]="Non",1,""))</f>
        <v/>
      </c>
      <c r="AN786" s="76" t="str">
        <f>IF(Tableau1[[#This Row],[Nuit
ME/ JE]]="Oui",0,IF(Tableau1[[#This Row],[Nuit
ME/ JE]]="Non",1,""))</f>
        <v/>
      </c>
      <c r="AO786" s="76" t="str">
        <f>IF(Tableau1[[#This Row],[Nuit JE/ VE]]="Oui",0,IF(Tableau1[[#This Row],[Nuit JE/ VE]]="Non",1,""))</f>
        <v/>
      </c>
      <c r="AP786" s="76" t="str">
        <f>IF(Tableau1[[#This Row],[Nuit
VE/ SA]]="Oui",0,IF(Tableau1[[#This Row],[Nuit
VE/ SA]]="Non",1,""))</f>
        <v/>
      </c>
      <c r="AQ786" s="76" t="str">
        <f>IF(Tableau1[[#This Row],[Nuit
SA/ DI]]="Oui",0,IF(Tableau1[[#This Row],[Nuit
SA/ DI]]="Non",1,""))</f>
        <v/>
      </c>
      <c r="AR786" s="76" t="str">
        <f>IF(Tableau1[[#This Row],[Nuit
DI/ LU]]="Oui",0,IF(Tableau1[[#This Row],[Nuit
DI/ LU]]="Non",1,""))</f>
        <v/>
      </c>
      <c r="AS786" s="76" t="str">
        <f>IF(Tableau1[[#This Row],[Type de réponse]]='Paramètre (masquer)'!$A$10,Tableau1[[#This Row],[FE]],"")</f>
        <v/>
      </c>
      <c r="AT786" s="76" t="str">
        <f>_xlfn.CONCAT(Tableau1[[#This Row],[LUN]:[DIM]])</f>
        <v/>
      </c>
      <c r="AU786" s="79"/>
      <c r="AV7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6" s="76" t="e">
        <f>Tableau1[[#This Row],[Nbre de nuits sur la période]]*Tableau1[[#This Row],[Nombre de train accédant / nuit *]]</f>
        <v>#VALUE!</v>
      </c>
      <c r="AY786" s="76" t="e">
        <f>Tableau1[[#This Row],[Uo voies - nuit]]*((59*400/1000)+5)</f>
        <v>#VALUE!</v>
      </c>
    </row>
    <row r="787" spans="1:51" ht="15.75">
      <c r="A787" s="51">
        <f t="shared" si="38"/>
        <v>774</v>
      </c>
      <c r="B787" s="85"/>
      <c r="C787" s="52" t="str">
        <f>IFERROR(VLOOKUP(Tableau1[[#This Row],[Site *
Un fichier Excel par DT]],Tableau7[[#All],[Nom de la gare]:[EIC]],5,FALSE),"")</f>
        <v/>
      </c>
      <c r="D787" s="77"/>
      <c r="E787" s="74"/>
      <c r="F787" s="74"/>
      <c r="G787" s="76"/>
      <c r="H787" s="72" t="str">
        <f>IF(Tableau1[[#This Row],[Régime d''utilisation (Quotidien ? Oui ou Non)]]="Oui","Oui","Non")</f>
        <v>Non</v>
      </c>
      <c r="I787" s="72" t="str">
        <f>IF(Tableau1[[#This Row],[Régime d''utilisation (Quotidien ? Oui ou Non)]]="Oui","Oui","Non")</f>
        <v>Non</v>
      </c>
      <c r="J787" s="72" t="str">
        <f>IF(Tableau1[[#This Row],[Régime d''utilisation (Quotidien ? Oui ou Non)]]="Oui","Oui","Non")</f>
        <v>Non</v>
      </c>
      <c r="K787" s="72" t="str">
        <f>IF(Tableau1[[#This Row],[Régime d''utilisation (Quotidien ? Oui ou Non)]]="Oui","Oui","Non")</f>
        <v>Non</v>
      </c>
      <c r="L787" s="72" t="str">
        <f>IF(Tableau1[[#This Row],[Régime d''utilisation (Quotidien ? Oui ou Non)]]="Oui","Oui","Non")</f>
        <v>Non</v>
      </c>
      <c r="M787" s="72" t="str">
        <f>IF(Tableau1[[#This Row],[Régime d''utilisation (Quotidien ? Oui ou Non)]]="Oui","Oui","Non")</f>
        <v>Non</v>
      </c>
      <c r="N787" s="72" t="str">
        <f>IF(Tableau1[[#This Row],[Régime d''utilisation (Quotidien ? Oui ou Non)]]="Oui","Oui","Non")</f>
        <v>Non</v>
      </c>
      <c r="O787" s="72" t="str">
        <f>IF(Tableau1[[#This Row],[Régime d''utilisation (Quotidien ? Oui ou Non)]]="Oui","Oui","Non")</f>
        <v>Non</v>
      </c>
      <c r="P787" s="76"/>
      <c r="Q787" s="76"/>
      <c r="R787" s="76"/>
      <c r="S787" s="52" t="str">
        <f t="shared" si="36"/>
        <v>Compris entre 00h00 et 5h00</v>
      </c>
      <c r="T787" s="76"/>
      <c r="U787" s="53" t="str">
        <f t="shared" si="37"/>
        <v>Voyageur</v>
      </c>
      <c r="V787" s="76"/>
      <c r="W787" s="76"/>
      <c r="X787" s="76"/>
      <c r="Y787" s="76"/>
      <c r="Z787" s="76"/>
      <c r="AA787" s="76"/>
      <c r="AB787" s="53">
        <f>400</f>
        <v>400</v>
      </c>
      <c r="AC787" s="78" t="str">
        <f>IF(Tableau1[[#This Row],[Type de réponse]]='Paramètre (masquer)'!$A$10,Tableau1[[#This Row],[Période de début *]],"")</f>
        <v/>
      </c>
      <c r="AD787" s="78" t="str">
        <f>IF(Tableau1[[#This Row],[Type de réponse]]='Paramètre (masquer)'!$A$10,Tableau1[[#This Row],[Période de fin *]],"")</f>
        <v/>
      </c>
      <c r="AE787" s="78" t="str">
        <f>IF(Tableau1[[#This Row],[Type de réponse]]='Paramètre (masquer)'!$A$10,Tableau1[[#This Row],[Nuit
LU/MA]],"")</f>
        <v/>
      </c>
      <c r="AF787" s="78" t="str">
        <f>IF(Tableau1[[#This Row],[Type de réponse]]='Paramètre (masquer)'!$A$10,Tableau1[[#This Row],[Nuit
MA/ME]],"")</f>
        <v/>
      </c>
      <c r="AG787" s="78" t="str">
        <f>IF(Tableau1[[#This Row],[Type de réponse]]='Paramètre (masquer)'!$A$10,Tableau1[[#This Row],[Nuit
ME/JE]],"")</f>
        <v/>
      </c>
      <c r="AH787" s="78" t="str">
        <f>IF(Tableau1[[#This Row],[Type de réponse]]='Paramètre (masquer)'!$A$10,Tableau1[[#This Row],[Nuit JE/VE]],"")</f>
        <v/>
      </c>
      <c r="AI787" s="78" t="str">
        <f>IF(Tableau1[[#This Row],[Type de réponse]]='Paramètre (masquer)'!$A$10,Tableau1[[#This Row],[Nuit
VE/SA]],"")</f>
        <v/>
      </c>
      <c r="AJ787" s="78" t="str">
        <f>IF(Tableau1[[#This Row],[Type de réponse]]='Paramètre (masquer)'!$A$10,Tableau1[[#This Row],[Nuit
SA/DI]],"")</f>
        <v/>
      </c>
      <c r="AK787" s="78" t="str">
        <f>IF(Tableau1[[#This Row],[Type de réponse]]='Paramètre (masquer)'!$A$10,Tableau1[[#This Row],[Nuit
DI/LU]],"")</f>
        <v/>
      </c>
      <c r="AL787" s="76" t="str">
        <f>IF(Tableau1[[#This Row],[Nuit
LU /MA]]="Oui",0,IF(Tableau1[[#This Row],[Nuit
LU /MA]]="Non",1,""))</f>
        <v/>
      </c>
      <c r="AM787" s="76" t="str">
        <f>IF(Tableau1[[#This Row],[Nuit
MA/ ME]]="Oui",0,IF(Tableau1[[#This Row],[Nuit
MA/ ME]]="Non",1,""))</f>
        <v/>
      </c>
      <c r="AN787" s="76" t="str">
        <f>IF(Tableau1[[#This Row],[Nuit
ME/ JE]]="Oui",0,IF(Tableau1[[#This Row],[Nuit
ME/ JE]]="Non",1,""))</f>
        <v/>
      </c>
      <c r="AO787" s="76" t="str">
        <f>IF(Tableau1[[#This Row],[Nuit JE/ VE]]="Oui",0,IF(Tableau1[[#This Row],[Nuit JE/ VE]]="Non",1,""))</f>
        <v/>
      </c>
      <c r="AP787" s="76" t="str">
        <f>IF(Tableau1[[#This Row],[Nuit
VE/ SA]]="Oui",0,IF(Tableau1[[#This Row],[Nuit
VE/ SA]]="Non",1,""))</f>
        <v/>
      </c>
      <c r="AQ787" s="76" t="str">
        <f>IF(Tableau1[[#This Row],[Nuit
SA/ DI]]="Oui",0,IF(Tableau1[[#This Row],[Nuit
SA/ DI]]="Non",1,""))</f>
        <v/>
      </c>
      <c r="AR787" s="76" t="str">
        <f>IF(Tableau1[[#This Row],[Nuit
DI/ LU]]="Oui",0,IF(Tableau1[[#This Row],[Nuit
DI/ LU]]="Non",1,""))</f>
        <v/>
      </c>
      <c r="AS787" s="76" t="str">
        <f>IF(Tableau1[[#This Row],[Type de réponse]]='Paramètre (masquer)'!$A$10,Tableau1[[#This Row],[FE]],"")</f>
        <v/>
      </c>
      <c r="AT787" s="76" t="str">
        <f>_xlfn.CONCAT(Tableau1[[#This Row],[LUN]:[DIM]])</f>
        <v/>
      </c>
      <c r="AU787" s="79"/>
      <c r="AV7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7" s="76" t="e">
        <f>Tableau1[[#This Row],[Nbre de nuits sur la période]]*Tableau1[[#This Row],[Nombre de train accédant / nuit *]]</f>
        <v>#VALUE!</v>
      </c>
      <c r="AY787" s="76" t="e">
        <f>Tableau1[[#This Row],[Uo voies - nuit]]*((59*400/1000)+5)</f>
        <v>#VALUE!</v>
      </c>
    </row>
    <row r="788" spans="1:51" ht="15.75">
      <c r="A788" s="51">
        <f t="shared" si="38"/>
        <v>775</v>
      </c>
      <c r="B788" s="85"/>
      <c r="C788" s="52" t="str">
        <f>IFERROR(VLOOKUP(Tableau1[[#This Row],[Site *
Un fichier Excel par DT]],Tableau7[[#All],[Nom de la gare]:[EIC]],5,FALSE),"")</f>
        <v/>
      </c>
      <c r="D788" s="77"/>
      <c r="E788" s="74"/>
      <c r="F788" s="74"/>
      <c r="G788" s="76"/>
      <c r="H788" s="72" t="str">
        <f>IF(Tableau1[[#This Row],[Régime d''utilisation (Quotidien ? Oui ou Non)]]="Oui","Oui","Non")</f>
        <v>Non</v>
      </c>
      <c r="I788" s="72" t="str">
        <f>IF(Tableau1[[#This Row],[Régime d''utilisation (Quotidien ? Oui ou Non)]]="Oui","Oui","Non")</f>
        <v>Non</v>
      </c>
      <c r="J788" s="72" t="str">
        <f>IF(Tableau1[[#This Row],[Régime d''utilisation (Quotidien ? Oui ou Non)]]="Oui","Oui","Non")</f>
        <v>Non</v>
      </c>
      <c r="K788" s="72" t="str">
        <f>IF(Tableau1[[#This Row],[Régime d''utilisation (Quotidien ? Oui ou Non)]]="Oui","Oui","Non")</f>
        <v>Non</v>
      </c>
      <c r="L788" s="72" t="str">
        <f>IF(Tableau1[[#This Row],[Régime d''utilisation (Quotidien ? Oui ou Non)]]="Oui","Oui","Non")</f>
        <v>Non</v>
      </c>
      <c r="M788" s="72" t="str">
        <f>IF(Tableau1[[#This Row],[Régime d''utilisation (Quotidien ? Oui ou Non)]]="Oui","Oui","Non")</f>
        <v>Non</v>
      </c>
      <c r="N788" s="72" t="str">
        <f>IF(Tableau1[[#This Row],[Régime d''utilisation (Quotidien ? Oui ou Non)]]="Oui","Oui","Non")</f>
        <v>Non</v>
      </c>
      <c r="O788" s="72" t="str">
        <f>IF(Tableau1[[#This Row],[Régime d''utilisation (Quotidien ? Oui ou Non)]]="Oui","Oui","Non")</f>
        <v>Non</v>
      </c>
      <c r="P788" s="76"/>
      <c r="Q788" s="76"/>
      <c r="R788" s="76"/>
      <c r="S788" s="52" t="str">
        <f t="shared" si="36"/>
        <v>Compris entre 00h00 et 5h00</v>
      </c>
      <c r="T788" s="76"/>
      <c r="U788" s="53" t="str">
        <f t="shared" si="37"/>
        <v>Voyageur</v>
      </c>
      <c r="V788" s="76"/>
      <c r="W788" s="76"/>
      <c r="X788" s="76"/>
      <c r="Y788" s="76"/>
      <c r="Z788" s="76"/>
      <c r="AA788" s="76"/>
      <c r="AB788" s="53">
        <f>400</f>
        <v>400</v>
      </c>
      <c r="AC788" s="78" t="str">
        <f>IF(Tableau1[[#This Row],[Type de réponse]]='Paramètre (masquer)'!$A$10,Tableau1[[#This Row],[Période de début *]],"")</f>
        <v/>
      </c>
      <c r="AD788" s="78" t="str">
        <f>IF(Tableau1[[#This Row],[Type de réponse]]='Paramètre (masquer)'!$A$10,Tableau1[[#This Row],[Période de fin *]],"")</f>
        <v/>
      </c>
      <c r="AE788" s="78" t="str">
        <f>IF(Tableau1[[#This Row],[Type de réponse]]='Paramètre (masquer)'!$A$10,Tableau1[[#This Row],[Nuit
LU/MA]],"")</f>
        <v/>
      </c>
      <c r="AF788" s="78" t="str">
        <f>IF(Tableau1[[#This Row],[Type de réponse]]='Paramètre (masquer)'!$A$10,Tableau1[[#This Row],[Nuit
MA/ME]],"")</f>
        <v/>
      </c>
      <c r="AG788" s="78" t="str">
        <f>IF(Tableau1[[#This Row],[Type de réponse]]='Paramètre (masquer)'!$A$10,Tableau1[[#This Row],[Nuit
ME/JE]],"")</f>
        <v/>
      </c>
      <c r="AH788" s="78" t="str">
        <f>IF(Tableau1[[#This Row],[Type de réponse]]='Paramètre (masquer)'!$A$10,Tableau1[[#This Row],[Nuit JE/VE]],"")</f>
        <v/>
      </c>
      <c r="AI788" s="78" t="str">
        <f>IF(Tableau1[[#This Row],[Type de réponse]]='Paramètre (masquer)'!$A$10,Tableau1[[#This Row],[Nuit
VE/SA]],"")</f>
        <v/>
      </c>
      <c r="AJ788" s="78" t="str">
        <f>IF(Tableau1[[#This Row],[Type de réponse]]='Paramètre (masquer)'!$A$10,Tableau1[[#This Row],[Nuit
SA/DI]],"")</f>
        <v/>
      </c>
      <c r="AK788" s="78" t="str">
        <f>IF(Tableau1[[#This Row],[Type de réponse]]='Paramètre (masquer)'!$A$10,Tableau1[[#This Row],[Nuit
DI/LU]],"")</f>
        <v/>
      </c>
      <c r="AL788" s="76" t="str">
        <f>IF(Tableau1[[#This Row],[Nuit
LU /MA]]="Oui",0,IF(Tableau1[[#This Row],[Nuit
LU /MA]]="Non",1,""))</f>
        <v/>
      </c>
      <c r="AM788" s="76" t="str">
        <f>IF(Tableau1[[#This Row],[Nuit
MA/ ME]]="Oui",0,IF(Tableau1[[#This Row],[Nuit
MA/ ME]]="Non",1,""))</f>
        <v/>
      </c>
      <c r="AN788" s="76" t="str">
        <f>IF(Tableau1[[#This Row],[Nuit
ME/ JE]]="Oui",0,IF(Tableau1[[#This Row],[Nuit
ME/ JE]]="Non",1,""))</f>
        <v/>
      </c>
      <c r="AO788" s="76" t="str">
        <f>IF(Tableau1[[#This Row],[Nuit JE/ VE]]="Oui",0,IF(Tableau1[[#This Row],[Nuit JE/ VE]]="Non",1,""))</f>
        <v/>
      </c>
      <c r="AP788" s="76" t="str">
        <f>IF(Tableau1[[#This Row],[Nuit
VE/ SA]]="Oui",0,IF(Tableau1[[#This Row],[Nuit
VE/ SA]]="Non",1,""))</f>
        <v/>
      </c>
      <c r="AQ788" s="76" t="str">
        <f>IF(Tableau1[[#This Row],[Nuit
SA/ DI]]="Oui",0,IF(Tableau1[[#This Row],[Nuit
SA/ DI]]="Non",1,""))</f>
        <v/>
      </c>
      <c r="AR788" s="76" t="str">
        <f>IF(Tableau1[[#This Row],[Nuit
DI/ LU]]="Oui",0,IF(Tableau1[[#This Row],[Nuit
DI/ LU]]="Non",1,""))</f>
        <v/>
      </c>
      <c r="AS788" s="76" t="str">
        <f>IF(Tableau1[[#This Row],[Type de réponse]]='Paramètre (masquer)'!$A$10,Tableau1[[#This Row],[FE]],"")</f>
        <v/>
      </c>
      <c r="AT788" s="76" t="str">
        <f>_xlfn.CONCAT(Tableau1[[#This Row],[LUN]:[DIM]])</f>
        <v/>
      </c>
      <c r="AU788" s="79"/>
      <c r="AV7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8" s="76" t="e">
        <f>Tableau1[[#This Row],[Nbre de nuits sur la période]]*Tableau1[[#This Row],[Nombre de train accédant / nuit *]]</f>
        <v>#VALUE!</v>
      </c>
      <c r="AY788" s="76" t="e">
        <f>Tableau1[[#This Row],[Uo voies - nuit]]*((59*400/1000)+5)</f>
        <v>#VALUE!</v>
      </c>
    </row>
    <row r="789" spans="1:51" ht="15.75">
      <c r="A789" s="51">
        <f t="shared" si="38"/>
        <v>776</v>
      </c>
      <c r="B789" s="85"/>
      <c r="C789" s="52" t="str">
        <f>IFERROR(VLOOKUP(Tableau1[[#This Row],[Site *
Un fichier Excel par DT]],Tableau7[[#All],[Nom de la gare]:[EIC]],5,FALSE),"")</f>
        <v/>
      </c>
      <c r="D789" s="77"/>
      <c r="E789" s="74"/>
      <c r="F789" s="74"/>
      <c r="G789" s="76"/>
      <c r="H789" s="72" t="str">
        <f>IF(Tableau1[[#This Row],[Régime d''utilisation (Quotidien ? Oui ou Non)]]="Oui","Oui","Non")</f>
        <v>Non</v>
      </c>
      <c r="I789" s="72" t="str">
        <f>IF(Tableau1[[#This Row],[Régime d''utilisation (Quotidien ? Oui ou Non)]]="Oui","Oui","Non")</f>
        <v>Non</v>
      </c>
      <c r="J789" s="72" t="str">
        <f>IF(Tableau1[[#This Row],[Régime d''utilisation (Quotidien ? Oui ou Non)]]="Oui","Oui","Non")</f>
        <v>Non</v>
      </c>
      <c r="K789" s="72" t="str">
        <f>IF(Tableau1[[#This Row],[Régime d''utilisation (Quotidien ? Oui ou Non)]]="Oui","Oui","Non")</f>
        <v>Non</v>
      </c>
      <c r="L789" s="72" t="str">
        <f>IF(Tableau1[[#This Row],[Régime d''utilisation (Quotidien ? Oui ou Non)]]="Oui","Oui","Non")</f>
        <v>Non</v>
      </c>
      <c r="M789" s="72" t="str">
        <f>IF(Tableau1[[#This Row],[Régime d''utilisation (Quotidien ? Oui ou Non)]]="Oui","Oui","Non")</f>
        <v>Non</v>
      </c>
      <c r="N789" s="72" t="str">
        <f>IF(Tableau1[[#This Row],[Régime d''utilisation (Quotidien ? Oui ou Non)]]="Oui","Oui","Non")</f>
        <v>Non</v>
      </c>
      <c r="O789" s="72" t="str">
        <f>IF(Tableau1[[#This Row],[Régime d''utilisation (Quotidien ? Oui ou Non)]]="Oui","Oui","Non")</f>
        <v>Non</v>
      </c>
      <c r="P789" s="76"/>
      <c r="Q789" s="76"/>
      <c r="R789" s="76"/>
      <c r="S789" s="52" t="str">
        <f t="shared" si="36"/>
        <v>Compris entre 00h00 et 5h00</v>
      </c>
      <c r="T789" s="76"/>
      <c r="U789" s="53" t="str">
        <f t="shared" si="37"/>
        <v>Voyageur</v>
      </c>
      <c r="V789" s="76"/>
      <c r="W789" s="76"/>
      <c r="X789" s="76"/>
      <c r="Y789" s="76"/>
      <c r="Z789" s="76"/>
      <c r="AA789" s="76"/>
      <c r="AB789" s="53">
        <f>400</f>
        <v>400</v>
      </c>
      <c r="AC789" s="78" t="str">
        <f>IF(Tableau1[[#This Row],[Type de réponse]]='Paramètre (masquer)'!$A$10,Tableau1[[#This Row],[Période de début *]],"")</f>
        <v/>
      </c>
      <c r="AD789" s="78" t="str">
        <f>IF(Tableau1[[#This Row],[Type de réponse]]='Paramètre (masquer)'!$A$10,Tableau1[[#This Row],[Période de fin *]],"")</f>
        <v/>
      </c>
      <c r="AE789" s="78" t="str">
        <f>IF(Tableau1[[#This Row],[Type de réponse]]='Paramètre (masquer)'!$A$10,Tableau1[[#This Row],[Nuit
LU/MA]],"")</f>
        <v/>
      </c>
      <c r="AF789" s="78" t="str">
        <f>IF(Tableau1[[#This Row],[Type de réponse]]='Paramètre (masquer)'!$A$10,Tableau1[[#This Row],[Nuit
MA/ME]],"")</f>
        <v/>
      </c>
      <c r="AG789" s="78" t="str">
        <f>IF(Tableau1[[#This Row],[Type de réponse]]='Paramètre (masquer)'!$A$10,Tableau1[[#This Row],[Nuit
ME/JE]],"")</f>
        <v/>
      </c>
      <c r="AH789" s="78" t="str">
        <f>IF(Tableau1[[#This Row],[Type de réponse]]='Paramètre (masquer)'!$A$10,Tableau1[[#This Row],[Nuit JE/VE]],"")</f>
        <v/>
      </c>
      <c r="AI789" s="78" t="str">
        <f>IF(Tableau1[[#This Row],[Type de réponse]]='Paramètre (masquer)'!$A$10,Tableau1[[#This Row],[Nuit
VE/SA]],"")</f>
        <v/>
      </c>
      <c r="AJ789" s="78" t="str">
        <f>IF(Tableau1[[#This Row],[Type de réponse]]='Paramètre (masquer)'!$A$10,Tableau1[[#This Row],[Nuit
SA/DI]],"")</f>
        <v/>
      </c>
      <c r="AK789" s="78" t="str">
        <f>IF(Tableau1[[#This Row],[Type de réponse]]='Paramètre (masquer)'!$A$10,Tableau1[[#This Row],[Nuit
DI/LU]],"")</f>
        <v/>
      </c>
      <c r="AL789" s="76" t="str">
        <f>IF(Tableau1[[#This Row],[Nuit
LU /MA]]="Oui",0,IF(Tableau1[[#This Row],[Nuit
LU /MA]]="Non",1,""))</f>
        <v/>
      </c>
      <c r="AM789" s="76" t="str">
        <f>IF(Tableau1[[#This Row],[Nuit
MA/ ME]]="Oui",0,IF(Tableau1[[#This Row],[Nuit
MA/ ME]]="Non",1,""))</f>
        <v/>
      </c>
      <c r="AN789" s="76" t="str">
        <f>IF(Tableau1[[#This Row],[Nuit
ME/ JE]]="Oui",0,IF(Tableau1[[#This Row],[Nuit
ME/ JE]]="Non",1,""))</f>
        <v/>
      </c>
      <c r="AO789" s="76" t="str">
        <f>IF(Tableau1[[#This Row],[Nuit JE/ VE]]="Oui",0,IF(Tableau1[[#This Row],[Nuit JE/ VE]]="Non",1,""))</f>
        <v/>
      </c>
      <c r="AP789" s="76" t="str">
        <f>IF(Tableau1[[#This Row],[Nuit
VE/ SA]]="Oui",0,IF(Tableau1[[#This Row],[Nuit
VE/ SA]]="Non",1,""))</f>
        <v/>
      </c>
      <c r="AQ789" s="76" t="str">
        <f>IF(Tableau1[[#This Row],[Nuit
SA/ DI]]="Oui",0,IF(Tableau1[[#This Row],[Nuit
SA/ DI]]="Non",1,""))</f>
        <v/>
      </c>
      <c r="AR789" s="76" t="str">
        <f>IF(Tableau1[[#This Row],[Nuit
DI/ LU]]="Oui",0,IF(Tableau1[[#This Row],[Nuit
DI/ LU]]="Non",1,""))</f>
        <v/>
      </c>
      <c r="AS789" s="76" t="str">
        <f>IF(Tableau1[[#This Row],[Type de réponse]]='Paramètre (masquer)'!$A$10,Tableau1[[#This Row],[FE]],"")</f>
        <v/>
      </c>
      <c r="AT789" s="76" t="str">
        <f>_xlfn.CONCAT(Tableau1[[#This Row],[LUN]:[DIM]])</f>
        <v/>
      </c>
      <c r="AU789" s="79"/>
      <c r="AV7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9" s="76" t="e">
        <f>Tableau1[[#This Row],[Nbre de nuits sur la période]]*Tableau1[[#This Row],[Nombre de train accédant / nuit *]]</f>
        <v>#VALUE!</v>
      </c>
      <c r="AY789" s="76" t="e">
        <f>Tableau1[[#This Row],[Uo voies - nuit]]*((59*400/1000)+5)</f>
        <v>#VALUE!</v>
      </c>
    </row>
    <row r="790" spans="1:51" ht="15.75">
      <c r="A790" s="51">
        <f t="shared" si="38"/>
        <v>777</v>
      </c>
      <c r="B790" s="85"/>
      <c r="C790" s="52" t="str">
        <f>IFERROR(VLOOKUP(Tableau1[[#This Row],[Site *
Un fichier Excel par DT]],Tableau7[[#All],[Nom de la gare]:[EIC]],5,FALSE),"")</f>
        <v/>
      </c>
      <c r="D790" s="77"/>
      <c r="E790" s="74"/>
      <c r="F790" s="74"/>
      <c r="G790" s="76"/>
      <c r="H790" s="72" t="str">
        <f>IF(Tableau1[[#This Row],[Régime d''utilisation (Quotidien ? Oui ou Non)]]="Oui","Oui","Non")</f>
        <v>Non</v>
      </c>
      <c r="I790" s="72" t="str">
        <f>IF(Tableau1[[#This Row],[Régime d''utilisation (Quotidien ? Oui ou Non)]]="Oui","Oui","Non")</f>
        <v>Non</v>
      </c>
      <c r="J790" s="72" t="str">
        <f>IF(Tableau1[[#This Row],[Régime d''utilisation (Quotidien ? Oui ou Non)]]="Oui","Oui","Non")</f>
        <v>Non</v>
      </c>
      <c r="K790" s="72" t="str">
        <f>IF(Tableau1[[#This Row],[Régime d''utilisation (Quotidien ? Oui ou Non)]]="Oui","Oui","Non")</f>
        <v>Non</v>
      </c>
      <c r="L790" s="72" t="str">
        <f>IF(Tableau1[[#This Row],[Régime d''utilisation (Quotidien ? Oui ou Non)]]="Oui","Oui","Non")</f>
        <v>Non</v>
      </c>
      <c r="M790" s="72" t="str">
        <f>IF(Tableau1[[#This Row],[Régime d''utilisation (Quotidien ? Oui ou Non)]]="Oui","Oui","Non")</f>
        <v>Non</v>
      </c>
      <c r="N790" s="72" t="str">
        <f>IF(Tableau1[[#This Row],[Régime d''utilisation (Quotidien ? Oui ou Non)]]="Oui","Oui","Non")</f>
        <v>Non</v>
      </c>
      <c r="O790" s="72" t="str">
        <f>IF(Tableau1[[#This Row],[Régime d''utilisation (Quotidien ? Oui ou Non)]]="Oui","Oui","Non")</f>
        <v>Non</v>
      </c>
      <c r="P790" s="76"/>
      <c r="Q790" s="76"/>
      <c r="R790" s="76"/>
      <c r="S790" s="52" t="str">
        <f t="shared" si="36"/>
        <v>Compris entre 00h00 et 5h00</v>
      </c>
      <c r="T790" s="76"/>
      <c r="U790" s="53" t="str">
        <f t="shared" si="37"/>
        <v>Voyageur</v>
      </c>
      <c r="V790" s="76"/>
      <c r="W790" s="76"/>
      <c r="X790" s="76"/>
      <c r="Y790" s="76"/>
      <c r="Z790" s="76"/>
      <c r="AA790" s="76"/>
      <c r="AB790" s="53">
        <f>400</f>
        <v>400</v>
      </c>
      <c r="AC790" s="78" t="str">
        <f>IF(Tableau1[[#This Row],[Type de réponse]]='Paramètre (masquer)'!$A$10,Tableau1[[#This Row],[Période de début *]],"")</f>
        <v/>
      </c>
      <c r="AD790" s="78" t="str">
        <f>IF(Tableau1[[#This Row],[Type de réponse]]='Paramètre (masquer)'!$A$10,Tableau1[[#This Row],[Période de fin *]],"")</f>
        <v/>
      </c>
      <c r="AE790" s="78" t="str">
        <f>IF(Tableau1[[#This Row],[Type de réponse]]='Paramètre (masquer)'!$A$10,Tableau1[[#This Row],[Nuit
LU/MA]],"")</f>
        <v/>
      </c>
      <c r="AF790" s="78" t="str">
        <f>IF(Tableau1[[#This Row],[Type de réponse]]='Paramètre (masquer)'!$A$10,Tableau1[[#This Row],[Nuit
MA/ME]],"")</f>
        <v/>
      </c>
      <c r="AG790" s="78" t="str">
        <f>IF(Tableau1[[#This Row],[Type de réponse]]='Paramètre (masquer)'!$A$10,Tableau1[[#This Row],[Nuit
ME/JE]],"")</f>
        <v/>
      </c>
      <c r="AH790" s="78" t="str">
        <f>IF(Tableau1[[#This Row],[Type de réponse]]='Paramètre (masquer)'!$A$10,Tableau1[[#This Row],[Nuit JE/VE]],"")</f>
        <v/>
      </c>
      <c r="AI790" s="78" t="str">
        <f>IF(Tableau1[[#This Row],[Type de réponse]]='Paramètre (masquer)'!$A$10,Tableau1[[#This Row],[Nuit
VE/SA]],"")</f>
        <v/>
      </c>
      <c r="AJ790" s="78" t="str">
        <f>IF(Tableau1[[#This Row],[Type de réponse]]='Paramètre (masquer)'!$A$10,Tableau1[[#This Row],[Nuit
SA/DI]],"")</f>
        <v/>
      </c>
      <c r="AK790" s="78" t="str">
        <f>IF(Tableau1[[#This Row],[Type de réponse]]='Paramètre (masquer)'!$A$10,Tableau1[[#This Row],[Nuit
DI/LU]],"")</f>
        <v/>
      </c>
      <c r="AL790" s="76" t="str">
        <f>IF(Tableau1[[#This Row],[Nuit
LU /MA]]="Oui",0,IF(Tableau1[[#This Row],[Nuit
LU /MA]]="Non",1,""))</f>
        <v/>
      </c>
      <c r="AM790" s="76" t="str">
        <f>IF(Tableau1[[#This Row],[Nuit
MA/ ME]]="Oui",0,IF(Tableau1[[#This Row],[Nuit
MA/ ME]]="Non",1,""))</f>
        <v/>
      </c>
      <c r="AN790" s="76" t="str">
        <f>IF(Tableau1[[#This Row],[Nuit
ME/ JE]]="Oui",0,IF(Tableau1[[#This Row],[Nuit
ME/ JE]]="Non",1,""))</f>
        <v/>
      </c>
      <c r="AO790" s="76" t="str">
        <f>IF(Tableau1[[#This Row],[Nuit JE/ VE]]="Oui",0,IF(Tableau1[[#This Row],[Nuit JE/ VE]]="Non",1,""))</f>
        <v/>
      </c>
      <c r="AP790" s="76" t="str">
        <f>IF(Tableau1[[#This Row],[Nuit
VE/ SA]]="Oui",0,IF(Tableau1[[#This Row],[Nuit
VE/ SA]]="Non",1,""))</f>
        <v/>
      </c>
      <c r="AQ790" s="76" t="str">
        <f>IF(Tableau1[[#This Row],[Nuit
SA/ DI]]="Oui",0,IF(Tableau1[[#This Row],[Nuit
SA/ DI]]="Non",1,""))</f>
        <v/>
      </c>
      <c r="AR790" s="76" t="str">
        <f>IF(Tableau1[[#This Row],[Nuit
DI/ LU]]="Oui",0,IF(Tableau1[[#This Row],[Nuit
DI/ LU]]="Non",1,""))</f>
        <v/>
      </c>
      <c r="AS790" s="76" t="str">
        <f>IF(Tableau1[[#This Row],[Type de réponse]]='Paramètre (masquer)'!$A$10,Tableau1[[#This Row],[FE]],"")</f>
        <v/>
      </c>
      <c r="AT790" s="76" t="str">
        <f>_xlfn.CONCAT(Tableau1[[#This Row],[LUN]:[DIM]])</f>
        <v/>
      </c>
      <c r="AU790" s="79"/>
      <c r="AV7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0" s="76" t="e">
        <f>Tableau1[[#This Row],[Nbre de nuits sur la période]]*Tableau1[[#This Row],[Nombre de train accédant / nuit *]]</f>
        <v>#VALUE!</v>
      </c>
      <c r="AY790" s="76" t="e">
        <f>Tableau1[[#This Row],[Uo voies - nuit]]*((59*400/1000)+5)</f>
        <v>#VALUE!</v>
      </c>
    </row>
    <row r="791" spans="1:51" ht="15.75">
      <c r="A791" s="51">
        <f t="shared" si="38"/>
        <v>778</v>
      </c>
      <c r="B791" s="85"/>
      <c r="C791" s="52" t="str">
        <f>IFERROR(VLOOKUP(Tableau1[[#This Row],[Site *
Un fichier Excel par DT]],Tableau7[[#All],[Nom de la gare]:[EIC]],5,FALSE),"")</f>
        <v/>
      </c>
      <c r="D791" s="77"/>
      <c r="E791" s="74"/>
      <c r="F791" s="74"/>
      <c r="G791" s="76"/>
      <c r="H791" s="72" t="str">
        <f>IF(Tableau1[[#This Row],[Régime d''utilisation (Quotidien ? Oui ou Non)]]="Oui","Oui","Non")</f>
        <v>Non</v>
      </c>
      <c r="I791" s="72" t="str">
        <f>IF(Tableau1[[#This Row],[Régime d''utilisation (Quotidien ? Oui ou Non)]]="Oui","Oui","Non")</f>
        <v>Non</v>
      </c>
      <c r="J791" s="72" t="str">
        <f>IF(Tableau1[[#This Row],[Régime d''utilisation (Quotidien ? Oui ou Non)]]="Oui","Oui","Non")</f>
        <v>Non</v>
      </c>
      <c r="K791" s="72" t="str">
        <f>IF(Tableau1[[#This Row],[Régime d''utilisation (Quotidien ? Oui ou Non)]]="Oui","Oui","Non")</f>
        <v>Non</v>
      </c>
      <c r="L791" s="72" t="str">
        <f>IF(Tableau1[[#This Row],[Régime d''utilisation (Quotidien ? Oui ou Non)]]="Oui","Oui","Non")</f>
        <v>Non</v>
      </c>
      <c r="M791" s="72" t="str">
        <f>IF(Tableau1[[#This Row],[Régime d''utilisation (Quotidien ? Oui ou Non)]]="Oui","Oui","Non")</f>
        <v>Non</v>
      </c>
      <c r="N791" s="72" t="str">
        <f>IF(Tableau1[[#This Row],[Régime d''utilisation (Quotidien ? Oui ou Non)]]="Oui","Oui","Non")</f>
        <v>Non</v>
      </c>
      <c r="O791" s="72" t="str">
        <f>IF(Tableau1[[#This Row],[Régime d''utilisation (Quotidien ? Oui ou Non)]]="Oui","Oui","Non")</f>
        <v>Non</v>
      </c>
      <c r="P791" s="76"/>
      <c r="Q791" s="76"/>
      <c r="R791" s="76"/>
      <c r="S791" s="52" t="str">
        <f t="shared" si="36"/>
        <v>Compris entre 00h00 et 5h00</v>
      </c>
      <c r="T791" s="76"/>
      <c r="U791" s="53" t="str">
        <f t="shared" si="37"/>
        <v>Voyageur</v>
      </c>
      <c r="V791" s="76"/>
      <c r="W791" s="76"/>
      <c r="X791" s="76"/>
      <c r="Y791" s="76"/>
      <c r="Z791" s="76"/>
      <c r="AA791" s="76"/>
      <c r="AB791" s="53">
        <f>400</f>
        <v>400</v>
      </c>
      <c r="AC791" s="78" t="str">
        <f>IF(Tableau1[[#This Row],[Type de réponse]]='Paramètre (masquer)'!$A$10,Tableau1[[#This Row],[Période de début *]],"")</f>
        <v/>
      </c>
      <c r="AD791" s="78" t="str">
        <f>IF(Tableau1[[#This Row],[Type de réponse]]='Paramètre (masquer)'!$A$10,Tableau1[[#This Row],[Période de fin *]],"")</f>
        <v/>
      </c>
      <c r="AE791" s="78" t="str">
        <f>IF(Tableau1[[#This Row],[Type de réponse]]='Paramètre (masquer)'!$A$10,Tableau1[[#This Row],[Nuit
LU/MA]],"")</f>
        <v/>
      </c>
      <c r="AF791" s="78" t="str">
        <f>IF(Tableau1[[#This Row],[Type de réponse]]='Paramètre (masquer)'!$A$10,Tableau1[[#This Row],[Nuit
MA/ME]],"")</f>
        <v/>
      </c>
      <c r="AG791" s="78" t="str">
        <f>IF(Tableau1[[#This Row],[Type de réponse]]='Paramètre (masquer)'!$A$10,Tableau1[[#This Row],[Nuit
ME/JE]],"")</f>
        <v/>
      </c>
      <c r="AH791" s="78" t="str">
        <f>IF(Tableau1[[#This Row],[Type de réponse]]='Paramètre (masquer)'!$A$10,Tableau1[[#This Row],[Nuit JE/VE]],"")</f>
        <v/>
      </c>
      <c r="AI791" s="78" t="str">
        <f>IF(Tableau1[[#This Row],[Type de réponse]]='Paramètre (masquer)'!$A$10,Tableau1[[#This Row],[Nuit
VE/SA]],"")</f>
        <v/>
      </c>
      <c r="AJ791" s="78" t="str">
        <f>IF(Tableau1[[#This Row],[Type de réponse]]='Paramètre (masquer)'!$A$10,Tableau1[[#This Row],[Nuit
SA/DI]],"")</f>
        <v/>
      </c>
      <c r="AK791" s="78" t="str">
        <f>IF(Tableau1[[#This Row],[Type de réponse]]='Paramètre (masquer)'!$A$10,Tableau1[[#This Row],[Nuit
DI/LU]],"")</f>
        <v/>
      </c>
      <c r="AL791" s="76" t="str">
        <f>IF(Tableau1[[#This Row],[Nuit
LU /MA]]="Oui",0,IF(Tableau1[[#This Row],[Nuit
LU /MA]]="Non",1,""))</f>
        <v/>
      </c>
      <c r="AM791" s="76" t="str">
        <f>IF(Tableau1[[#This Row],[Nuit
MA/ ME]]="Oui",0,IF(Tableau1[[#This Row],[Nuit
MA/ ME]]="Non",1,""))</f>
        <v/>
      </c>
      <c r="AN791" s="76" t="str">
        <f>IF(Tableau1[[#This Row],[Nuit
ME/ JE]]="Oui",0,IF(Tableau1[[#This Row],[Nuit
ME/ JE]]="Non",1,""))</f>
        <v/>
      </c>
      <c r="AO791" s="76" t="str">
        <f>IF(Tableau1[[#This Row],[Nuit JE/ VE]]="Oui",0,IF(Tableau1[[#This Row],[Nuit JE/ VE]]="Non",1,""))</f>
        <v/>
      </c>
      <c r="AP791" s="76" t="str">
        <f>IF(Tableau1[[#This Row],[Nuit
VE/ SA]]="Oui",0,IF(Tableau1[[#This Row],[Nuit
VE/ SA]]="Non",1,""))</f>
        <v/>
      </c>
      <c r="AQ791" s="76" t="str">
        <f>IF(Tableau1[[#This Row],[Nuit
SA/ DI]]="Oui",0,IF(Tableau1[[#This Row],[Nuit
SA/ DI]]="Non",1,""))</f>
        <v/>
      </c>
      <c r="AR791" s="76" t="str">
        <f>IF(Tableau1[[#This Row],[Nuit
DI/ LU]]="Oui",0,IF(Tableau1[[#This Row],[Nuit
DI/ LU]]="Non",1,""))</f>
        <v/>
      </c>
      <c r="AS791" s="76" t="str">
        <f>IF(Tableau1[[#This Row],[Type de réponse]]='Paramètre (masquer)'!$A$10,Tableau1[[#This Row],[FE]],"")</f>
        <v/>
      </c>
      <c r="AT791" s="76" t="str">
        <f>_xlfn.CONCAT(Tableau1[[#This Row],[LUN]:[DIM]])</f>
        <v/>
      </c>
      <c r="AU791" s="79"/>
      <c r="AV7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1" s="76" t="e">
        <f>Tableau1[[#This Row],[Nbre de nuits sur la période]]*Tableau1[[#This Row],[Nombre de train accédant / nuit *]]</f>
        <v>#VALUE!</v>
      </c>
      <c r="AY791" s="76" t="e">
        <f>Tableau1[[#This Row],[Uo voies - nuit]]*((59*400/1000)+5)</f>
        <v>#VALUE!</v>
      </c>
    </row>
    <row r="792" spans="1:51" ht="15.75">
      <c r="A792" s="51">
        <f t="shared" si="38"/>
        <v>779</v>
      </c>
      <c r="B792" s="85"/>
      <c r="C792" s="52" t="str">
        <f>IFERROR(VLOOKUP(Tableau1[[#This Row],[Site *
Un fichier Excel par DT]],Tableau7[[#All],[Nom de la gare]:[EIC]],5,FALSE),"")</f>
        <v/>
      </c>
      <c r="D792" s="77"/>
      <c r="E792" s="74"/>
      <c r="F792" s="74"/>
      <c r="G792" s="76"/>
      <c r="H792" s="72" t="str">
        <f>IF(Tableau1[[#This Row],[Régime d''utilisation (Quotidien ? Oui ou Non)]]="Oui","Oui","Non")</f>
        <v>Non</v>
      </c>
      <c r="I792" s="72" t="str">
        <f>IF(Tableau1[[#This Row],[Régime d''utilisation (Quotidien ? Oui ou Non)]]="Oui","Oui","Non")</f>
        <v>Non</v>
      </c>
      <c r="J792" s="72" t="str">
        <f>IF(Tableau1[[#This Row],[Régime d''utilisation (Quotidien ? Oui ou Non)]]="Oui","Oui","Non")</f>
        <v>Non</v>
      </c>
      <c r="K792" s="72" t="str">
        <f>IF(Tableau1[[#This Row],[Régime d''utilisation (Quotidien ? Oui ou Non)]]="Oui","Oui","Non")</f>
        <v>Non</v>
      </c>
      <c r="L792" s="72" t="str">
        <f>IF(Tableau1[[#This Row],[Régime d''utilisation (Quotidien ? Oui ou Non)]]="Oui","Oui","Non")</f>
        <v>Non</v>
      </c>
      <c r="M792" s="72" t="str">
        <f>IF(Tableau1[[#This Row],[Régime d''utilisation (Quotidien ? Oui ou Non)]]="Oui","Oui","Non")</f>
        <v>Non</v>
      </c>
      <c r="N792" s="72" t="str">
        <f>IF(Tableau1[[#This Row],[Régime d''utilisation (Quotidien ? Oui ou Non)]]="Oui","Oui","Non")</f>
        <v>Non</v>
      </c>
      <c r="O792" s="72" t="str">
        <f>IF(Tableau1[[#This Row],[Régime d''utilisation (Quotidien ? Oui ou Non)]]="Oui","Oui","Non")</f>
        <v>Non</v>
      </c>
      <c r="P792" s="76"/>
      <c r="Q792" s="76"/>
      <c r="R792" s="76"/>
      <c r="S792" s="52" t="str">
        <f t="shared" si="36"/>
        <v>Compris entre 00h00 et 5h00</v>
      </c>
      <c r="T792" s="76"/>
      <c r="U792" s="53" t="str">
        <f t="shared" si="37"/>
        <v>Voyageur</v>
      </c>
      <c r="V792" s="76"/>
      <c r="W792" s="76"/>
      <c r="X792" s="76"/>
      <c r="Y792" s="76"/>
      <c r="Z792" s="76"/>
      <c r="AA792" s="76"/>
      <c r="AB792" s="53">
        <f>400</f>
        <v>400</v>
      </c>
      <c r="AC792" s="78" t="str">
        <f>IF(Tableau1[[#This Row],[Type de réponse]]='Paramètre (masquer)'!$A$10,Tableau1[[#This Row],[Période de début *]],"")</f>
        <v/>
      </c>
      <c r="AD792" s="78" t="str">
        <f>IF(Tableau1[[#This Row],[Type de réponse]]='Paramètre (masquer)'!$A$10,Tableau1[[#This Row],[Période de fin *]],"")</f>
        <v/>
      </c>
      <c r="AE792" s="78" t="str">
        <f>IF(Tableau1[[#This Row],[Type de réponse]]='Paramètre (masquer)'!$A$10,Tableau1[[#This Row],[Nuit
LU/MA]],"")</f>
        <v/>
      </c>
      <c r="AF792" s="78" t="str">
        <f>IF(Tableau1[[#This Row],[Type de réponse]]='Paramètre (masquer)'!$A$10,Tableau1[[#This Row],[Nuit
MA/ME]],"")</f>
        <v/>
      </c>
      <c r="AG792" s="78" t="str">
        <f>IF(Tableau1[[#This Row],[Type de réponse]]='Paramètre (masquer)'!$A$10,Tableau1[[#This Row],[Nuit
ME/JE]],"")</f>
        <v/>
      </c>
      <c r="AH792" s="78" t="str">
        <f>IF(Tableau1[[#This Row],[Type de réponse]]='Paramètre (masquer)'!$A$10,Tableau1[[#This Row],[Nuit JE/VE]],"")</f>
        <v/>
      </c>
      <c r="AI792" s="78" t="str">
        <f>IF(Tableau1[[#This Row],[Type de réponse]]='Paramètre (masquer)'!$A$10,Tableau1[[#This Row],[Nuit
VE/SA]],"")</f>
        <v/>
      </c>
      <c r="AJ792" s="78" t="str">
        <f>IF(Tableau1[[#This Row],[Type de réponse]]='Paramètre (masquer)'!$A$10,Tableau1[[#This Row],[Nuit
SA/DI]],"")</f>
        <v/>
      </c>
      <c r="AK792" s="78" t="str">
        <f>IF(Tableau1[[#This Row],[Type de réponse]]='Paramètre (masquer)'!$A$10,Tableau1[[#This Row],[Nuit
DI/LU]],"")</f>
        <v/>
      </c>
      <c r="AL792" s="76" t="str">
        <f>IF(Tableau1[[#This Row],[Nuit
LU /MA]]="Oui",0,IF(Tableau1[[#This Row],[Nuit
LU /MA]]="Non",1,""))</f>
        <v/>
      </c>
      <c r="AM792" s="76" t="str">
        <f>IF(Tableau1[[#This Row],[Nuit
MA/ ME]]="Oui",0,IF(Tableau1[[#This Row],[Nuit
MA/ ME]]="Non",1,""))</f>
        <v/>
      </c>
      <c r="AN792" s="76" t="str">
        <f>IF(Tableau1[[#This Row],[Nuit
ME/ JE]]="Oui",0,IF(Tableau1[[#This Row],[Nuit
ME/ JE]]="Non",1,""))</f>
        <v/>
      </c>
      <c r="AO792" s="76" t="str">
        <f>IF(Tableau1[[#This Row],[Nuit JE/ VE]]="Oui",0,IF(Tableau1[[#This Row],[Nuit JE/ VE]]="Non",1,""))</f>
        <v/>
      </c>
      <c r="AP792" s="76" t="str">
        <f>IF(Tableau1[[#This Row],[Nuit
VE/ SA]]="Oui",0,IF(Tableau1[[#This Row],[Nuit
VE/ SA]]="Non",1,""))</f>
        <v/>
      </c>
      <c r="AQ792" s="76" t="str">
        <f>IF(Tableau1[[#This Row],[Nuit
SA/ DI]]="Oui",0,IF(Tableau1[[#This Row],[Nuit
SA/ DI]]="Non",1,""))</f>
        <v/>
      </c>
      <c r="AR792" s="76" t="str">
        <f>IF(Tableau1[[#This Row],[Nuit
DI/ LU]]="Oui",0,IF(Tableau1[[#This Row],[Nuit
DI/ LU]]="Non",1,""))</f>
        <v/>
      </c>
      <c r="AS792" s="76" t="str">
        <f>IF(Tableau1[[#This Row],[Type de réponse]]='Paramètre (masquer)'!$A$10,Tableau1[[#This Row],[FE]],"")</f>
        <v/>
      </c>
      <c r="AT792" s="76" t="str">
        <f>_xlfn.CONCAT(Tableau1[[#This Row],[LUN]:[DIM]])</f>
        <v/>
      </c>
      <c r="AU792" s="79"/>
      <c r="AV7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2" s="76" t="e">
        <f>Tableau1[[#This Row],[Nbre de nuits sur la période]]*Tableau1[[#This Row],[Nombre de train accédant / nuit *]]</f>
        <v>#VALUE!</v>
      </c>
      <c r="AY792" s="76" t="e">
        <f>Tableau1[[#This Row],[Uo voies - nuit]]*((59*400/1000)+5)</f>
        <v>#VALUE!</v>
      </c>
    </row>
    <row r="793" spans="1:51" ht="15.75">
      <c r="A793" s="51">
        <f t="shared" si="38"/>
        <v>780</v>
      </c>
      <c r="B793" s="85"/>
      <c r="C793" s="52" t="str">
        <f>IFERROR(VLOOKUP(Tableau1[[#This Row],[Site *
Un fichier Excel par DT]],Tableau7[[#All],[Nom de la gare]:[EIC]],5,FALSE),"")</f>
        <v/>
      </c>
      <c r="D793" s="77"/>
      <c r="E793" s="74"/>
      <c r="F793" s="74"/>
      <c r="G793" s="76"/>
      <c r="H793" s="72" t="str">
        <f>IF(Tableau1[[#This Row],[Régime d''utilisation (Quotidien ? Oui ou Non)]]="Oui","Oui","Non")</f>
        <v>Non</v>
      </c>
      <c r="I793" s="72" t="str">
        <f>IF(Tableau1[[#This Row],[Régime d''utilisation (Quotidien ? Oui ou Non)]]="Oui","Oui","Non")</f>
        <v>Non</v>
      </c>
      <c r="J793" s="72" t="str">
        <f>IF(Tableau1[[#This Row],[Régime d''utilisation (Quotidien ? Oui ou Non)]]="Oui","Oui","Non")</f>
        <v>Non</v>
      </c>
      <c r="K793" s="72" t="str">
        <f>IF(Tableau1[[#This Row],[Régime d''utilisation (Quotidien ? Oui ou Non)]]="Oui","Oui","Non")</f>
        <v>Non</v>
      </c>
      <c r="L793" s="72" t="str">
        <f>IF(Tableau1[[#This Row],[Régime d''utilisation (Quotidien ? Oui ou Non)]]="Oui","Oui","Non")</f>
        <v>Non</v>
      </c>
      <c r="M793" s="72" t="str">
        <f>IF(Tableau1[[#This Row],[Régime d''utilisation (Quotidien ? Oui ou Non)]]="Oui","Oui","Non")</f>
        <v>Non</v>
      </c>
      <c r="N793" s="72" t="str">
        <f>IF(Tableau1[[#This Row],[Régime d''utilisation (Quotidien ? Oui ou Non)]]="Oui","Oui","Non")</f>
        <v>Non</v>
      </c>
      <c r="O793" s="72" t="str">
        <f>IF(Tableau1[[#This Row],[Régime d''utilisation (Quotidien ? Oui ou Non)]]="Oui","Oui","Non")</f>
        <v>Non</v>
      </c>
      <c r="P793" s="76"/>
      <c r="Q793" s="76"/>
      <c r="R793" s="76"/>
      <c r="S793" s="52" t="str">
        <f t="shared" si="36"/>
        <v>Compris entre 00h00 et 5h00</v>
      </c>
      <c r="T793" s="76"/>
      <c r="U793" s="53" t="str">
        <f t="shared" si="37"/>
        <v>Voyageur</v>
      </c>
      <c r="V793" s="76"/>
      <c r="W793" s="76"/>
      <c r="X793" s="76"/>
      <c r="Y793" s="76"/>
      <c r="Z793" s="76"/>
      <c r="AA793" s="76"/>
      <c r="AB793" s="53">
        <f>400</f>
        <v>400</v>
      </c>
      <c r="AC793" s="78" t="str">
        <f>IF(Tableau1[[#This Row],[Type de réponse]]='Paramètre (masquer)'!$A$10,Tableau1[[#This Row],[Période de début *]],"")</f>
        <v/>
      </c>
      <c r="AD793" s="78" t="str">
        <f>IF(Tableau1[[#This Row],[Type de réponse]]='Paramètre (masquer)'!$A$10,Tableau1[[#This Row],[Période de fin *]],"")</f>
        <v/>
      </c>
      <c r="AE793" s="78" t="str">
        <f>IF(Tableau1[[#This Row],[Type de réponse]]='Paramètre (masquer)'!$A$10,Tableau1[[#This Row],[Nuit
LU/MA]],"")</f>
        <v/>
      </c>
      <c r="AF793" s="78" t="str">
        <f>IF(Tableau1[[#This Row],[Type de réponse]]='Paramètre (masquer)'!$A$10,Tableau1[[#This Row],[Nuit
MA/ME]],"")</f>
        <v/>
      </c>
      <c r="AG793" s="78" t="str">
        <f>IF(Tableau1[[#This Row],[Type de réponse]]='Paramètre (masquer)'!$A$10,Tableau1[[#This Row],[Nuit
ME/JE]],"")</f>
        <v/>
      </c>
      <c r="AH793" s="78" t="str">
        <f>IF(Tableau1[[#This Row],[Type de réponse]]='Paramètre (masquer)'!$A$10,Tableau1[[#This Row],[Nuit JE/VE]],"")</f>
        <v/>
      </c>
      <c r="AI793" s="78" t="str">
        <f>IF(Tableau1[[#This Row],[Type de réponse]]='Paramètre (masquer)'!$A$10,Tableau1[[#This Row],[Nuit
VE/SA]],"")</f>
        <v/>
      </c>
      <c r="AJ793" s="78" t="str">
        <f>IF(Tableau1[[#This Row],[Type de réponse]]='Paramètre (masquer)'!$A$10,Tableau1[[#This Row],[Nuit
SA/DI]],"")</f>
        <v/>
      </c>
      <c r="AK793" s="78" t="str">
        <f>IF(Tableau1[[#This Row],[Type de réponse]]='Paramètre (masquer)'!$A$10,Tableau1[[#This Row],[Nuit
DI/LU]],"")</f>
        <v/>
      </c>
      <c r="AL793" s="76" t="str">
        <f>IF(Tableau1[[#This Row],[Nuit
LU /MA]]="Oui",0,IF(Tableau1[[#This Row],[Nuit
LU /MA]]="Non",1,""))</f>
        <v/>
      </c>
      <c r="AM793" s="76" t="str">
        <f>IF(Tableau1[[#This Row],[Nuit
MA/ ME]]="Oui",0,IF(Tableau1[[#This Row],[Nuit
MA/ ME]]="Non",1,""))</f>
        <v/>
      </c>
      <c r="AN793" s="76" t="str">
        <f>IF(Tableau1[[#This Row],[Nuit
ME/ JE]]="Oui",0,IF(Tableau1[[#This Row],[Nuit
ME/ JE]]="Non",1,""))</f>
        <v/>
      </c>
      <c r="AO793" s="76" t="str">
        <f>IF(Tableau1[[#This Row],[Nuit JE/ VE]]="Oui",0,IF(Tableau1[[#This Row],[Nuit JE/ VE]]="Non",1,""))</f>
        <v/>
      </c>
      <c r="AP793" s="76" t="str">
        <f>IF(Tableau1[[#This Row],[Nuit
VE/ SA]]="Oui",0,IF(Tableau1[[#This Row],[Nuit
VE/ SA]]="Non",1,""))</f>
        <v/>
      </c>
      <c r="AQ793" s="76" t="str">
        <f>IF(Tableau1[[#This Row],[Nuit
SA/ DI]]="Oui",0,IF(Tableau1[[#This Row],[Nuit
SA/ DI]]="Non",1,""))</f>
        <v/>
      </c>
      <c r="AR793" s="76" t="str">
        <f>IF(Tableau1[[#This Row],[Nuit
DI/ LU]]="Oui",0,IF(Tableau1[[#This Row],[Nuit
DI/ LU]]="Non",1,""))</f>
        <v/>
      </c>
      <c r="AS793" s="76" t="str">
        <f>IF(Tableau1[[#This Row],[Type de réponse]]='Paramètre (masquer)'!$A$10,Tableau1[[#This Row],[FE]],"")</f>
        <v/>
      </c>
      <c r="AT793" s="76" t="str">
        <f>_xlfn.CONCAT(Tableau1[[#This Row],[LUN]:[DIM]])</f>
        <v/>
      </c>
      <c r="AU793" s="79"/>
      <c r="AV7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3" s="76" t="e">
        <f>Tableau1[[#This Row],[Nbre de nuits sur la période]]*Tableau1[[#This Row],[Nombre de train accédant / nuit *]]</f>
        <v>#VALUE!</v>
      </c>
      <c r="AY793" s="76" t="e">
        <f>Tableau1[[#This Row],[Uo voies - nuit]]*((59*400/1000)+5)</f>
        <v>#VALUE!</v>
      </c>
    </row>
    <row r="794" spans="1:51" ht="15.75">
      <c r="A794" s="51">
        <f t="shared" si="38"/>
        <v>781</v>
      </c>
      <c r="B794" s="85"/>
      <c r="C794" s="52" t="str">
        <f>IFERROR(VLOOKUP(Tableau1[[#This Row],[Site *
Un fichier Excel par DT]],Tableau7[[#All],[Nom de la gare]:[EIC]],5,FALSE),"")</f>
        <v/>
      </c>
      <c r="D794" s="77"/>
      <c r="E794" s="74"/>
      <c r="F794" s="74"/>
      <c r="G794" s="76"/>
      <c r="H794" s="72" t="str">
        <f>IF(Tableau1[[#This Row],[Régime d''utilisation (Quotidien ? Oui ou Non)]]="Oui","Oui","Non")</f>
        <v>Non</v>
      </c>
      <c r="I794" s="72" t="str">
        <f>IF(Tableau1[[#This Row],[Régime d''utilisation (Quotidien ? Oui ou Non)]]="Oui","Oui","Non")</f>
        <v>Non</v>
      </c>
      <c r="J794" s="72" t="str">
        <f>IF(Tableau1[[#This Row],[Régime d''utilisation (Quotidien ? Oui ou Non)]]="Oui","Oui","Non")</f>
        <v>Non</v>
      </c>
      <c r="K794" s="72" t="str">
        <f>IF(Tableau1[[#This Row],[Régime d''utilisation (Quotidien ? Oui ou Non)]]="Oui","Oui","Non")</f>
        <v>Non</v>
      </c>
      <c r="L794" s="72" t="str">
        <f>IF(Tableau1[[#This Row],[Régime d''utilisation (Quotidien ? Oui ou Non)]]="Oui","Oui","Non")</f>
        <v>Non</v>
      </c>
      <c r="M794" s="72" t="str">
        <f>IF(Tableau1[[#This Row],[Régime d''utilisation (Quotidien ? Oui ou Non)]]="Oui","Oui","Non")</f>
        <v>Non</v>
      </c>
      <c r="N794" s="72" t="str">
        <f>IF(Tableau1[[#This Row],[Régime d''utilisation (Quotidien ? Oui ou Non)]]="Oui","Oui","Non")</f>
        <v>Non</v>
      </c>
      <c r="O794" s="72" t="str">
        <f>IF(Tableau1[[#This Row],[Régime d''utilisation (Quotidien ? Oui ou Non)]]="Oui","Oui","Non")</f>
        <v>Non</v>
      </c>
      <c r="P794" s="76"/>
      <c r="Q794" s="76"/>
      <c r="R794" s="76"/>
      <c r="S794" s="52" t="str">
        <f t="shared" si="36"/>
        <v>Compris entre 00h00 et 5h00</v>
      </c>
      <c r="T794" s="76"/>
      <c r="U794" s="53" t="str">
        <f t="shared" si="37"/>
        <v>Voyageur</v>
      </c>
      <c r="V794" s="76"/>
      <c r="W794" s="76"/>
      <c r="X794" s="76"/>
      <c r="Y794" s="76"/>
      <c r="Z794" s="76"/>
      <c r="AA794" s="76"/>
      <c r="AB794" s="53">
        <f>400</f>
        <v>400</v>
      </c>
      <c r="AC794" s="78" t="str">
        <f>IF(Tableau1[[#This Row],[Type de réponse]]='Paramètre (masquer)'!$A$10,Tableau1[[#This Row],[Période de début *]],"")</f>
        <v/>
      </c>
      <c r="AD794" s="78" t="str">
        <f>IF(Tableau1[[#This Row],[Type de réponse]]='Paramètre (masquer)'!$A$10,Tableau1[[#This Row],[Période de fin *]],"")</f>
        <v/>
      </c>
      <c r="AE794" s="78" t="str">
        <f>IF(Tableau1[[#This Row],[Type de réponse]]='Paramètre (masquer)'!$A$10,Tableau1[[#This Row],[Nuit
LU/MA]],"")</f>
        <v/>
      </c>
      <c r="AF794" s="78" t="str">
        <f>IF(Tableau1[[#This Row],[Type de réponse]]='Paramètre (masquer)'!$A$10,Tableau1[[#This Row],[Nuit
MA/ME]],"")</f>
        <v/>
      </c>
      <c r="AG794" s="78" t="str">
        <f>IF(Tableau1[[#This Row],[Type de réponse]]='Paramètre (masquer)'!$A$10,Tableau1[[#This Row],[Nuit
ME/JE]],"")</f>
        <v/>
      </c>
      <c r="AH794" s="78" t="str">
        <f>IF(Tableau1[[#This Row],[Type de réponse]]='Paramètre (masquer)'!$A$10,Tableau1[[#This Row],[Nuit JE/VE]],"")</f>
        <v/>
      </c>
      <c r="AI794" s="78" t="str">
        <f>IF(Tableau1[[#This Row],[Type de réponse]]='Paramètre (masquer)'!$A$10,Tableau1[[#This Row],[Nuit
VE/SA]],"")</f>
        <v/>
      </c>
      <c r="AJ794" s="78" t="str">
        <f>IF(Tableau1[[#This Row],[Type de réponse]]='Paramètre (masquer)'!$A$10,Tableau1[[#This Row],[Nuit
SA/DI]],"")</f>
        <v/>
      </c>
      <c r="AK794" s="78" t="str">
        <f>IF(Tableau1[[#This Row],[Type de réponse]]='Paramètre (masquer)'!$A$10,Tableau1[[#This Row],[Nuit
DI/LU]],"")</f>
        <v/>
      </c>
      <c r="AL794" s="76" t="str">
        <f>IF(Tableau1[[#This Row],[Nuit
LU /MA]]="Oui",0,IF(Tableau1[[#This Row],[Nuit
LU /MA]]="Non",1,""))</f>
        <v/>
      </c>
      <c r="AM794" s="76" t="str">
        <f>IF(Tableau1[[#This Row],[Nuit
MA/ ME]]="Oui",0,IF(Tableau1[[#This Row],[Nuit
MA/ ME]]="Non",1,""))</f>
        <v/>
      </c>
      <c r="AN794" s="76" t="str">
        <f>IF(Tableau1[[#This Row],[Nuit
ME/ JE]]="Oui",0,IF(Tableau1[[#This Row],[Nuit
ME/ JE]]="Non",1,""))</f>
        <v/>
      </c>
      <c r="AO794" s="76" t="str">
        <f>IF(Tableau1[[#This Row],[Nuit JE/ VE]]="Oui",0,IF(Tableau1[[#This Row],[Nuit JE/ VE]]="Non",1,""))</f>
        <v/>
      </c>
      <c r="AP794" s="76" t="str">
        <f>IF(Tableau1[[#This Row],[Nuit
VE/ SA]]="Oui",0,IF(Tableau1[[#This Row],[Nuit
VE/ SA]]="Non",1,""))</f>
        <v/>
      </c>
      <c r="AQ794" s="76" t="str">
        <f>IF(Tableau1[[#This Row],[Nuit
SA/ DI]]="Oui",0,IF(Tableau1[[#This Row],[Nuit
SA/ DI]]="Non",1,""))</f>
        <v/>
      </c>
      <c r="AR794" s="76" t="str">
        <f>IF(Tableau1[[#This Row],[Nuit
DI/ LU]]="Oui",0,IF(Tableau1[[#This Row],[Nuit
DI/ LU]]="Non",1,""))</f>
        <v/>
      </c>
      <c r="AS794" s="76" t="str">
        <f>IF(Tableau1[[#This Row],[Type de réponse]]='Paramètre (masquer)'!$A$10,Tableau1[[#This Row],[FE]],"")</f>
        <v/>
      </c>
      <c r="AT794" s="76" t="str">
        <f>_xlfn.CONCAT(Tableau1[[#This Row],[LUN]:[DIM]])</f>
        <v/>
      </c>
      <c r="AU794" s="79"/>
      <c r="AV7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4" s="76" t="e">
        <f>Tableau1[[#This Row],[Nbre de nuits sur la période]]*Tableau1[[#This Row],[Nombre de train accédant / nuit *]]</f>
        <v>#VALUE!</v>
      </c>
      <c r="AY794" s="76" t="e">
        <f>Tableau1[[#This Row],[Uo voies - nuit]]*((59*400/1000)+5)</f>
        <v>#VALUE!</v>
      </c>
    </row>
    <row r="795" spans="1:51" ht="15.75">
      <c r="A795" s="51">
        <f t="shared" si="38"/>
        <v>782</v>
      </c>
      <c r="B795" s="85"/>
      <c r="C795" s="52" t="str">
        <f>IFERROR(VLOOKUP(Tableau1[[#This Row],[Site *
Un fichier Excel par DT]],Tableau7[[#All],[Nom de la gare]:[EIC]],5,FALSE),"")</f>
        <v/>
      </c>
      <c r="D795" s="77"/>
      <c r="E795" s="74"/>
      <c r="F795" s="74"/>
      <c r="G795" s="76"/>
      <c r="H795" s="72" t="str">
        <f>IF(Tableau1[[#This Row],[Régime d''utilisation (Quotidien ? Oui ou Non)]]="Oui","Oui","Non")</f>
        <v>Non</v>
      </c>
      <c r="I795" s="72" t="str">
        <f>IF(Tableau1[[#This Row],[Régime d''utilisation (Quotidien ? Oui ou Non)]]="Oui","Oui","Non")</f>
        <v>Non</v>
      </c>
      <c r="J795" s="72" t="str">
        <f>IF(Tableau1[[#This Row],[Régime d''utilisation (Quotidien ? Oui ou Non)]]="Oui","Oui","Non")</f>
        <v>Non</v>
      </c>
      <c r="K795" s="72" t="str">
        <f>IF(Tableau1[[#This Row],[Régime d''utilisation (Quotidien ? Oui ou Non)]]="Oui","Oui","Non")</f>
        <v>Non</v>
      </c>
      <c r="L795" s="72" t="str">
        <f>IF(Tableau1[[#This Row],[Régime d''utilisation (Quotidien ? Oui ou Non)]]="Oui","Oui","Non")</f>
        <v>Non</v>
      </c>
      <c r="M795" s="72" t="str">
        <f>IF(Tableau1[[#This Row],[Régime d''utilisation (Quotidien ? Oui ou Non)]]="Oui","Oui","Non")</f>
        <v>Non</v>
      </c>
      <c r="N795" s="72" t="str">
        <f>IF(Tableau1[[#This Row],[Régime d''utilisation (Quotidien ? Oui ou Non)]]="Oui","Oui","Non")</f>
        <v>Non</v>
      </c>
      <c r="O795" s="72" t="str">
        <f>IF(Tableau1[[#This Row],[Régime d''utilisation (Quotidien ? Oui ou Non)]]="Oui","Oui","Non")</f>
        <v>Non</v>
      </c>
      <c r="P795" s="76"/>
      <c r="Q795" s="76"/>
      <c r="R795" s="76"/>
      <c r="S795" s="52" t="str">
        <f t="shared" si="36"/>
        <v>Compris entre 00h00 et 5h00</v>
      </c>
      <c r="T795" s="76"/>
      <c r="U795" s="53" t="str">
        <f t="shared" si="37"/>
        <v>Voyageur</v>
      </c>
      <c r="V795" s="76"/>
      <c r="W795" s="76"/>
      <c r="X795" s="76"/>
      <c r="Y795" s="76"/>
      <c r="Z795" s="76"/>
      <c r="AA795" s="76"/>
      <c r="AB795" s="53">
        <f>400</f>
        <v>400</v>
      </c>
      <c r="AC795" s="78" t="str">
        <f>IF(Tableau1[[#This Row],[Type de réponse]]='Paramètre (masquer)'!$A$10,Tableau1[[#This Row],[Période de début *]],"")</f>
        <v/>
      </c>
      <c r="AD795" s="78" t="str">
        <f>IF(Tableau1[[#This Row],[Type de réponse]]='Paramètre (masquer)'!$A$10,Tableau1[[#This Row],[Période de fin *]],"")</f>
        <v/>
      </c>
      <c r="AE795" s="78" t="str">
        <f>IF(Tableau1[[#This Row],[Type de réponse]]='Paramètre (masquer)'!$A$10,Tableau1[[#This Row],[Nuit
LU/MA]],"")</f>
        <v/>
      </c>
      <c r="AF795" s="78" t="str">
        <f>IF(Tableau1[[#This Row],[Type de réponse]]='Paramètre (masquer)'!$A$10,Tableau1[[#This Row],[Nuit
MA/ME]],"")</f>
        <v/>
      </c>
      <c r="AG795" s="78" t="str">
        <f>IF(Tableau1[[#This Row],[Type de réponse]]='Paramètre (masquer)'!$A$10,Tableau1[[#This Row],[Nuit
ME/JE]],"")</f>
        <v/>
      </c>
      <c r="AH795" s="78" t="str">
        <f>IF(Tableau1[[#This Row],[Type de réponse]]='Paramètre (masquer)'!$A$10,Tableau1[[#This Row],[Nuit JE/VE]],"")</f>
        <v/>
      </c>
      <c r="AI795" s="78" t="str">
        <f>IF(Tableau1[[#This Row],[Type de réponse]]='Paramètre (masquer)'!$A$10,Tableau1[[#This Row],[Nuit
VE/SA]],"")</f>
        <v/>
      </c>
      <c r="AJ795" s="78" t="str">
        <f>IF(Tableau1[[#This Row],[Type de réponse]]='Paramètre (masquer)'!$A$10,Tableau1[[#This Row],[Nuit
SA/DI]],"")</f>
        <v/>
      </c>
      <c r="AK795" s="78" t="str">
        <f>IF(Tableau1[[#This Row],[Type de réponse]]='Paramètre (masquer)'!$A$10,Tableau1[[#This Row],[Nuit
DI/LU]],"")</f>
        <v/>
      </c>
      <c r="AL795" s="76" t="str">
        <f>IF(Tableau1[[#This Row],[Nuit
LU /MA]]="Oui",0,IF(Tableau1[[#This Row],[Nuit
LU /MA]]="Non",1,""))</f>
        <v/>
      </c>
      <c r="AM795" s="76" t="str">
        <f>IF(Tableau1[[#This Row],[Nuit
MA/ ME]]="Oui",0,IF(Tableau1[[#This Row],[Nuit
MA/ ME]]="Non",1,""))</f>
        <v/>
      </c>
      <c r="AN795" s="76" t="str">
        <f>IF(Tableau1[[#This Row],[Nuit
ME/ JE]]="Oui",0,IF(Tableau1[[#This Row],[Nuit
ME/ JE]]="Non",1,""))</f>
        <v/>
      </c>
      <c r="AO795" s="76" t="str">
        <f>IF(Tableau1[[#This Row],[Nuit JE/ VE]]="Oui",0,IF(Tableau1[[#This Row],[Nuit JE/ VE]]="Non",1,""))</f>
        <v/>
      </c>
      <c r="AP795" s="76" t="str">
        <f>IF(Tableau1[[#This Row],[Nuit
VE/ SA]]="Oui",0,IF(Tableau1[[#This Row],[Nuit
VE/ SA]]="Non",1,""))</f>
        <v/>
      </c>
      <c r="AQ795" s="76" t="str">
        <f>IF(Tableau1[[#This Row],[Nuit
SA/ DI]]="Oui",0,IF(Tableau1[[#This Row],[Nuit
SA/ DI]]="Non",1,""))</f>
        <v/>
      </c>
      <c r="AR795" s="76" t="str">
        <f>IF(Tableau1[[#This Row],[Nuit
DI/ LU]]="Oui",0,IF(Tableau1[[#This Row],[Nuit
DI/ LU]]="Non",1,""))</f>
        <v/>
      </c>
      <c r="AS795" s="76" t="str">
        <f>IF(Tableau1[[#This Row],[Type de réponse]]='Paramètre (masquer)'!$A$10,Tableau1[[#This Row],[FE]],"")</f>
        <v/>
      </c>
      <c r="AT795" s="76" t="str">
        <f>_xlfn.CONCAT(Tableau1[[#This Row],[LUN]:[DIM]])</f>
        <v/>
      </c>
      <c r="AU795" s="79"/>
      <c r="AV7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5" s="76" t="e">
        <f>Tableau1[[#This Row],[Nbre de nuits sur la période]]*Tableau1[[#This Row],[Nombre de train accédant / nuit *]]</f>
        <v>#VALUE!</v>
      </c>
      <c r="AY795" s="76" t="e">
        <f>Tableau1[[#This Row],[Uo voies - nuit]]*((59*400/1000)+5)</f>
        <v>#VALUE!</v>
      </c>
    </row>
    <row r="796" spans="1:51" ht="15.75">
      <c r="A796" s="51">
        <f t="shared" si="38"/>
        <v>783</v>
      </c>
      <c r="B796" s="85"/>
      <c r="C796" s="52" t="str">
        <f>IFERROR(VLOOKUP(Tableau1[[#This Row],[Site *
Un fichier Excel par DT]],Tableau7[[#All],[Nom de la gare]:[EIC]],5,FALSE),"")</f>
        <v/>
      </c>
      <c r="D796" s="77"/>
      <c r="E796" s="74"/>
      <c r="F796" s="74"/>
      <c r="G796" s="76"/>
      <c r="H796" s="72" t="str">
        <f>IF(Tableau1[[#This Row],[Régime d''utilisation (Quotidien ? Oui ou Non)]]="Oui","Oui","Non")</f>
        <v>Non</v>
      </c>
      <c r="I796" s="72" t="str">
        <f>IF(Tableau1[[#This Row],[Régime d''utilisation (Quotidien ? Oui ou Non)]]="Oui","Oui","Non")</f>
        <v>Non</v>
      </c>
      <c r="J796" s="72" t="str">
        <f>IF(Tableau1[[#This Row],[Régime d''utilisation (Quotidien ? Oui ou Non)]]="Oui","Oui","Non")</f>
        <v>Non</v>
      </c>
      <c r="K796" s="72" t="str">
        <f>IF(Tableau1[[#This Row],[Régime d''utilisation (Quotidien ? Oui ou Non)]]="Oui","Oui","Non")</f>
        <v>Non</v>
      </c>
      <c r="L796" s="72" t="str">
        <f>IF(Tableau1[[#This Row],[Régime d''utilisation (Quotidien ? Oui ou Non)]]="Oui","Oui","Non")</f>
        <v>Non</v>
      </c>
      <c r="M796" s="72" t="str">
        <f>IF(Tableau1[[#This Row],[Régime d''utilisation (Quotidien ? Oui ou Non)]]="Oui","Oui","Non")</f>
        <v>Non</v>
      </c>
      <c r="N796" s="72" t="str">
        <f>IF(Tableau1[[#This Row],[Régime d''utilisation (Quotidien ? Oui ou Non)]]="Oui","Oui","Non")</f>
        <v>Non</v>
      </c>
      <c r="O796" s="72" t="str">
        <f>IF(Tableau1[[#This Row],[Régime d''utilisation (Quotidien ? Oui ou Non)]]="Oui","Oui","Non")</f>
        <v>Non</v>
      </c>
      <c r="P796" s="76"/>
      <c r="Q796" s="76"/>
      <c r="R796" s="76"/>
      <c r="S796" s="52" t="str">
        <f t="shared" si="36"/>
        <v>Compris entre 00h00 et 5h00</v>
      </c>
      <c r="T796" s="76"/>
      <c r="U796" s="53" t="str">
        <f t="shared" si="37"/>
        <v>Voyageur</v>
      </c>
      <c r="V796" s="76"/>
      <c r="W796" s="76"/>
      <c r="X796" s="76"/>
      <c r="Y796" s="76"/>
      <c r="Z796" s="76"/>
      <c r="AA796" s="76"/>
      <c r="AB796" s="53">
        <f>400</f>
        <v>400</v>
      </c>
      <c r="AC796" s="78" t="str">
        <f>IF(Tableau1[[#This Row],[Type de réponse]]='Paramètre (masquer)'!$A$10,Tableau1[[#This Row],[Période de début *]],"")</f>
        <v/>
      </c>
      <c r="AD796" s="78" t="str">
        <f>IF(Tableau1[[#This Row],[Type de réponse]]='Paramètre (masquer)'!$A$10,Tableau1[[#This Row],[Période de fin *]],"")</f>
        <v/>
      </c>
      <c r="AE796" s="78" t="str">
        <f>IF(Tableau1[[#This Row],[Type de réponse]]='Paramètre (masquer)'!$A$10,Tableau1[[#This Row],[Nuit
LU/MA]],"")</f>
        <v/>
      </c>
      <c r="AF796" s="78" t="str">
        <f>IF(Tableau1[[#This Row],[Type de réponse]]='Paramètre (masquer)'!$A$10,Tableau1[[#This Row],[Nuit
MA/ME]],"")</f>
        <v/>
      </c>
      <c r="AG796" s="78" t="str">
        <f>IF(Tableau1[[#This Row],[Type de réponse]]='Paramètre (masquer)'!$A$10,Tableau1[[#This Row],[Nuit
ME/JE]],"")</f>
        <v/>
      </c>
      <c r="AH796" s="78" t="str">
        <f>IF(Tableau1[[#This Row],[Type de réponse]]='Paramètre (masquer)'!$A$10,Tableau1[[#This Row],[Nuit JE/VE]],"")</f>
        <v/>
      </c>
      <c r="AI796" s="78" t="str">
        <f>IF(Tableau1[[#This Row],[Type de réponse]]='Paramètre (masquer)'!$A$10,Tableau1[[#This Row],[Nuit
VE/SA]],"")</f>
        <v/>
      </c>
      <c r="AJ796" s="78" t="str">
        <f>IF(Tableau1[[#This Row],[Type de réponse]]='Paramètre (masquer)'!$A$10,Tableau1[[#This Row],[Nuit
SA/DI]],"")</f>
        <v/>
      </c>
      <c r="AK796" s="78" t="str">
        <f>IF(Tableau1[[#This Row],[Type de réponse]]='Paramètre (masquer)'!$A$10,Tableau1[[#This Row],[Nuit
DI/LU]],"")</f>
        <v/>
      </c>
      <c r="AL796" s="76" t="str">
        <f>IF(Tableau1[[#This Row],[Nuit
LU /MA]]="Oui",0,IF(Tableau1[[#This Row],[Nuit
LU /MA]]="Non",1,""))</f>
        <v/>
      </c>
      <c r="AM796" s="76" t="str">
        <f>IF(Tableau1[[#This Row],[Nuit
MA/ ME]]="Oui",0,IF(Tableau1[[#This Row],[Nuit
MA/ ME]]="Non",1,""))</f>
        <v/>
      </c>
      <c r="AN796" s="76" t="str">
        <f>IF(Tableau1[[#This Row],[Nuit
ME/ JE]]="Oui",0,IF(Tableau1[[#This Row],[Nuit
ME/ JE]]="Non",1,""))</f>
        <v/>
      </c>
      <c r="AO796" s="76" t="str">
        <f>IF(Tableau1[[#This Row],[Nuit JE/ VE]]="Oui",0,IF(Tableau1[[#This Row],[Nuit JE/ VE]]="Non",1,""))</f>
        <v/>
      </c>
      <c r="AP796" s="76" t="str">
        <f>IF(Tableau1[[#This Row],[Nuit
VE/ SA]]="Oui",0,IF(Tableau1[[#This Row],[Nuit
VE/ SA]]="Non",1,""))</f>
        <v/>
      </c>
      <c r="AQ796" s="76" t="str">
        <f>IF(Tableau1[[#This Row],[Nuit
SA/ DI]]="Oui",0,IF(Tableau1[[#This Row],[Nuit
SA/ DI]]="Non",1,""))</f>
        <v/>
      </c>
      <c r="AR796" s="76" t="str">
        <f>IF(Tableau1[[#This Row],[Nuit
DI/ LU]]="Oui",0,IF(Tableau1[[#This Row],[Nuit
DI/ LU]]="Non",1,""))</f>
        <v/>
      </c>
      <c r="AS796" s="76" t="str">
        <f>IF(Tableau1[[#This Row],[Type de réponse]]='Paramètre (masquer)'!$A$10,Tableau1[[#This Row],[FE]],"")</f>
        <v/>
      </c>
      <c r="AT796" s="76" t="str">
        <f>_xlfn.CONCAT(Tableau1[[#This Row],[LUN]:[DIM]])</f>
        <v/>
      </c>
      <c r="AU796" s="79"/>
      <c r="AV7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6" s="76" t="e">
        <f>Tableau1[[#This Row],[Nbre de nuits sur la période]]*Tableau1[[#This Row],[Nombre de train accédant / nuit *]]</f>
        <v>#VALUE!</v>
      </c>
      <c r="AY796" s="76" t="e">
        <f>Tableau1[[#This Row],[Uo voies - nuit]]*((59*400/1000)+5)</f>
        <v>#VALUE!</v>
      </c>
    </row>
    <row r="797" spans="1:51" ht="15.75">
      <c r="A797" s="51">
        <f t="shared" si="38"/>
        <v>784</v>
      </c>
      <c r="B797" s="85"/>
      <c r="C797" s="52" t="str">
        <f>IFERROR(VLOOKUP(Tableau1[[#This Row],[Site *
Un fichier Excel par DT]],Tableau7[[#All],[Nom de la gare]:[EIC]],5,FALSE),"")</f>
        <v/>
      </c>
      <c r="D797" s="77"/>
      <c r="E797" s="74"/>
      <c r="F797" s="74"/>
      <c r="G797" s="76"/>
      <c r="H797" s="72" t="str">
        <f>IF(Tableau1[[#This Row],[Régime d''utilisation (Quotidien ? Oui ou Non)]]="Oui","Oui","Non")</f>
        <v>Non</v>
      </c>
      <c r="I797" s="72" t="str">
        <f>IF(Tableau1[[#This Row],[Régime d''utilisation (Quotidien ? Oui ou Non)]]="Oui","Oui","Non")</f>
        <v>Non</v>
      </c>
      <c r="J797" s="72" t="str">
        <f>IF(Tableau1[[#This Row],[Régime d''utilisation (Quotidien ? Oui ou Non)]]="Oui","Oui","Non")</f>
        <v>Non</v>
      </c>
      <c r="K797" s="72" t="str">
        <f>IF(Tableau1[[#This Row],[Régime d''utilisation (Quotidien ? Oui ou Non)]]="Oui","Oui","Non")</f>
        <v>Non</v>
      </c>
      <c r="L797" s="72" t="str">
        <f>IF(Tableau1[[#This Row],[Régime d''utilisation (Quotidien ? Oui ou Non)]]="Oui","Oui","Non")</f>
        <v>Non</v>
      </c>
      <c r="M797" s="72" t="str">
        <f>IF(Tableau1[[#This Row],[Régime d''utilisation (Quotidien ? Oui ou Non)]]="Oui","Oui","Non")</f>
        <v>Non</v>
      </c>
      <c r="N797" s="72" t="str">
        <f>IF(Tableau1[[#This Row],[Régime d''utilisation (Quotidien ? Oui ou Non)]]="Oui","Oui","Non")</f>
        <v>Non</v>
      </c>
      <c r="O797" s="72" t="str">
        <f>IF(Tableau1[[#This Row],[Régime d''utilisation (Quotidien ? Oui ou Non)]]="Oui","Oui","Non")</f>
        <v>Non</v>
      </c>
      <c r="P797" s="76"/>
      <c r="Q797" s="76"/>
      <c r="R797" s="76"/>
      <c r="S797" s="52" t="str">
        <f t="shared" si="36"/>
        <v>Compris entre 00h00 et 5h00</v>
      </c>
      <c r="T797" s="76"/>
      <c r="U797" s="53" t="str">
        <f t="shared" si="37"/>
        <v>Voyageur</v>
      </c>
      <c r="V797" s="76"/>
      <c r="W797" s="76"/>
      <c r="X797" s="76"/>
      <c r="Y797" s="76"/>
      <c r="Z797" s="76"/>
      <c r="AA797" s="76"/>
      <c r="AB797" s="53">
        <f>400</f>
        <v>400</v>
      </c>
      <c r="AC797" s="78" t="str">
        <f>IF(Tableau1[[#This Row],[Type de réponse]]='Paramètre (masquer)'!$A$10,Tableau1[[#This Row],[Période de début *]],"")</f>
        <v/>
      </c>
      <c r="AD797" s="78" t="str">
        <f>IF(Tableau1[[#This Row],[Type de réponse]]='Paramètre (masquer)'!$A$10,Tableau1[[#This Row],[Période de fin *]],"")</f>
        <v/>
      </c>
      <c r="AE797" s="78" t="str">
        <f>IF(Tableau1[[#This Row],[Type de réponse]]='Paramètre (masquer)'!$A$10,Tableau1[[#This Row],[Nuit
LU/MA]],"")</f>
        <v/>
      </c>
      <c r="AF797" s="78" t="str">
        <f>IF(Tableau1[[#This Row],[Type de réponse]]='Paramètre (masquer)'!$A$10,Tableau1[[#This Row],[Nuit
MA/ME]],"")</f>
        <v/>
      </c>
      <c r="AG797" s="78" t="str">
        <f>IF(Tableau1[[#This Row],[Type de réponse]]='Paramètre (masquer)'!$A$10,Tableau1[[#This Row],[Nuit
ME/JE]],"")</f>
        <v/>
      </c>
      <c r="AH797" s="78" t="str">
        <f>IF(Tableau1[[#This Row],[Type de réponse]]='Paramètre (masquer)'!$A$10,Tableau1[[#This Row],[Nuit JE/VE]],"")</f>
        <v/>
      </c>
      <c r="AI797" s="78" t="str">
        <f>IF(Tableau1[[#This Row],[Type de réponse]]='Paramètre (masquer)'!$A$10,Tableau1[[#This Row],[Nuit
VE/SA]],"")</f>
        <v/>
      </c>
      <c r="AJ797" s="78" t="str">
        <f>IF(Tableau1[[#This Row],[Type de réponse]]='Paramètre (masquer)'!$A$10,Tableau1[[#This Row],[Nuit
SA/DI]],"")</f>
        <v/>
      </c>
      <c r="AK797" s="78" t="str">
        <f>IF(Tableau1[[#This Row],[Type de réponse]]='Paramètre (masquer)'!$A$10,Tableau1[[#This Row],[Nuit
DI/LU]],"")</f>
        <v/>
      </c>
      <c r="AL797" s="76" t="str">
        <f>IF(Tableau1[[#This Row],[Nuit
LU /MA]]="Oui",0,IF(Tableau1[[#This Row],[Nuit
LU /MA]]="Non",1,""))</f>
        <v/>
      </c>
      <c r="AM797" s="76" t="str">
        <f>IF(Tableau1[[#This Row],[Nuit
MA/ ME]]="Oui",0,IF(Tableau1[[#This Row],[Nuit
MA/ ME]]="Non",1,""))</f>
        <v/>
      </c>
      <c r="AN797" s="76" t="str">
        <f>IF(Tableau1[[#This Row],[Nuit
ME/ JE]]="Oui",0,IF(Tableau1[[#This Row],[Nuit
ME/ JE]]="Non",1,""))</f>
        <v/>
      </c>
      <c r="AO797" s="76" t="str">
        <f>IF(Tableau1[[#This Row],[Nuit JE/ VE]]="Oui",0,IF(Tableau1[[#This Row],[Nuit JE/ VE]]="Non",1,""))</f>
        <v/>
      </c>
      <c r="AP797" s="76" t="str">
        <f>IF(Tableau1[[#This Row],[Nuit
VE/ SA]]="Oui",0,IF(Tableau1[[#This Row],[Nuit
VE/ SA]]="Non",1,""))</f>
        <v/>
      </c>
      <c r="AQ797" s="76" t="str">
        <f>IF(Tableau1[[#This Row],[Nuit
SA/ DI]]="Oui",0,IF(Tableau1[[#This Row],[Nuit
SA/ DI]]="Non",1,""))</f>
        <v/>
      </c>
      <c r="AR797" s="76" t="str">
        <f>IF(Tableau1[[#This Row],[Nuit
DI/ LU]]="Oui",0,IF(Tableau1[[#This Row],[Nuit
DI/ LU]]="Non",1,""))</f>
        <v/>
      </c>
      <c r="AS797" s="76" t="str">
        <f>IF(Tableau1[[#This Row],[Type de réponse]]='Paramètre (masquer)'!$A$10,Tableau1[[#This Row],[FE]],"")</f>
        <v/>
      </c>
      <c r="AT797" s="76" t="str">
        <f>_xlfn.CONCAT(Tableau1[[#This Row],[LUN]:[DIM]])</f>
        <v/>
      </c>
      <c r="AU797" s="79"/>
      <c r="AV7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7" s="76" t="e">
        <f>Tableau1[[#This Row],[Nbre de nuits sur la période]]*Tableau1[[#This Row],[Nombre de train accédant / nuit *]]</f>
        <v>#VALUE!</v>
      </c>
      <c r="AY797" s="76" t="e">
        <f>Tableau1[[#This Row],[Uo voies - nuit]]*((59*400/1000)+5)</f>
        <v>#VALUE!</v>
      </c>
    </row>
    <row r="798" spans="1:51" ht="15.75">
      <c r="A798" s="51">
        <f t="shared" si="38"/>
        <v>785</v>
      </c>
      <c r="B798" s="85"/>
      <c r="C798" s="52" t="str">
        <f>IFERROR(VLOOKUP(Tableau1[[#This Row],[Site *
Un fichier Excel par DT]],Tableau7[[#All],[Nom de la gare]:[EIC]],5,FALSE),"")</f>
        <v/>
      </c>
      <c r="D798" s="77"/>
      <c r="E798" s="74"/>
      <c r="F798" s="74"/>
      <c r="G798" s="76"/>
      <c r="H798" s="72" t="str">
        <f>IF(Tableau1[[#This Row],[Régime d''utilisation (Quotidien ? Oui ou Non)]]="Oui","Oui","Non")</f>
        <v>Non</v>
      </c>
      <c r="I798" s="72" t="str">
        <f>IF(Tableau1[[#This Row],[Régime d''utilisation (Quotidien ? Oui ou Non)]]="Oui","Oui","Non")</f>
        <v>Non</v>
      </c>
      <c r="J798" s="72" t="str">
        <f>IF(Tableau1[[#This Row],[Régime d''utilisation (Quotidien ? Oui ou Non)]]="Oui","Oui","Non")</f>
        <v>Non</v>
      </c>
      <c r="K798" s="72" t="str">
        <f>IF(Tableau1[[#This Row],[Régime d''utilisation (Quotidien ? Oui ou Non)]]="Oui","Oui","Non")</f>
        <v>Non</v>
      </c>
      <c r="L798" s="72" t="str">
        <f>IF(Tableau1[[#This Row],[Régime d''utilisation (Quotidien ? Oui ou Non)]]="Oui","Oui","Non")</f>
        <v>Non</v>
      </c>
      <c r="M798" s="72" t="str">
        <f>IF(Tableau1[[#This Row],[Régime d''utilisation (Quotidien ? Oui ou Non)]]="Oui","Oui","Non")</f>
        <v>Non</v>
      </c>
      <c r="N798" s="72" t="str">
        <f>IF(Tableau1[[#This Row],[Régime d''utilisation (Quotidien ? Oui ou Non)]]="Oui","Oui","Non")</f>
        <v>Non</v>
      </c>
      <c r="O798" s="72" t="str">
        <f>IF(Tableau1[[#This Row],[Régime d''utilisation (Quotidien ? Oui ou Non)]]="Oui","Oui","Non")</f>
        <v>Non</v>
      </c>
      <c r="P798" s="76"/>
      <c r="Q798" s="76"/>
      <c r="R798" s="76"/>
      <c r="S798" s="52" t="str">
        <f t="shared" si="36"/>
        <v>Compris entre 00h00 et 5h00</v>
      </c>
      <c r="T798" s="76"/>
      <c r="U798" s="53" t="str">
        <f t="shared" si="37"/>
        <v>Voyageur</v>
      </c>
      <c r="V798" s="76"/>
      <c r="W798" s="76"/>
      <c r="X798" s="76"/>
      <c r="Y798" s="76"/>
      <c r="Z798" s="76"/>
      <c r="AA798" s="76"/>
      <c r="AB798" s="53">
        <f>400</f>
        <v>400</v>
      </c>
      <c r="AC798" s="78" t="str">
        <f>IF(Tableau1[[#This Row],[Type de réponse]]='Paramètre (masquer)'!$A$10,Tableau1[[#This Row],[Période de début *]],"")</f>
        <v/>
      </c>
      <c r="AD798" s="78" t="str">
        <f>IF(Tableau1[[#This Row],[Type de réponse]]='Paramètre (masquer)'!$A$10,Tableau1[[#This Row],[Période de fin *]],"")</f>
        <v/>
      </c>
      <c r="AE798" s="78" t="str">
        <f>IF(Tableau1[[#This Row],[Type de réponse]]='Paramètre (masquer)'!$A$10,Tableau1[[#This Row],[Nuit
LU/MA]],"")</f>
        <v/>
      </c>
      <c r="AF798" s="78" t="str">
        <f>IF(Tableau1[[#This Row],[Type de réponse]]='Paramètre (masquer)'!$A$10,Tableau1[[#This Row],[Nuit
MA/ME]],"")</f>
        <v/>
      </c>
      <c r="AG798" s="78" t="str">
        <f>IF(Tableau1[[#This Row],[Type de réponse]]='Paramètre (masquer)'!$A$10,Tableau1[[#This Row],[Nuit
ME/JE]],"")</f>
        <v/>
      </c>
      <c r="AH798" s="78" t="str">
        <f>IF(Tableau1[[#This Row],[Type de réponse]]='Paramètre (masquer)'!$A$10,Tableau1[[#This Row],[Nuit JE/VE]],"")</f>
        <v/>
      </c>
      <c r="AI798" s="78" t="str">
        <f>IF(Tableau1[[#This Row],[Type de réponse]]='Paramètre (masquer)'!$A$10,Tableau1[[#This Row],[Nuit
VE/SA]],"")</f>
        <v/>
      </c>
      <c r="AJ798" s="78" t="str">
        <f>IF(Tableau1[[#This Row],[Type de réponse]]='Paramètre (masquer)'!$A$10,Tableau1[[#This Row],[Nuit
SA/DI]],"")</f>
        <v/>
      </c>
      <c r="AK798" s="78" t="str">
        <f>IF(Tableau1[[#This Row],[Type de réponse]]='Paramètre (masquer)'!$A$10,Tableau1[[#This Row],[Nuit
DI/LU]],"")</f>
        <v/>
      </c>
      <c r="AL798" s="76" t="str">
        <f>IF(Tableau1[[#This Row],[Nuit
LU /MA]]="Oui",0,IF(Tableau1[[#This Row],[Nuit
LU /MA]]="Non",1,""))</f>
        <v/>
      </c>
      <c r="AM798" s="76" t="str">
        <f>IF(Tableau1[[#This Row],[Nuit
MA/ ME]]="Oui",0,IF(Tableau1[[#This Row],[Nuit
MA/ ME]]="Non",1,""))</f>
        <v/>
      </c>
      <c r="AN798" s="76" t="str">
        <f>IF(Tableau1[[#This Row],[Nuit
ME/ JE]]="Oui",0,IF(Tableau1[[#This Row],[Nuit
ME/ JE]]="Non",1,""))</f>
        <v/>
      </c>
      <c r="AO798" s="76" t="str">
        <f>IF(Tableau1[[#This Row],[Nuit JE/ VE]]="Oui",0,IF(Tableau1[[#This Row],[Nuit JE/ VE]]="Non",1,""))</f>
        <v/>
      </c>
      <c r="AP798" s="76" t="str">
        <f>IF(Tableau1[[#This Row],[Nuit
VE/ SA]]="Oui",0,IF(Tableau1[[#This Row],[Nuit
VE/ SA]]="Non",1,""))</f>
        <v/>
      </c>
      <c r="AQ798" s="76" t="str">
        <f>IF(Tableau1[[#This Row],[Nuit
SA/ DI]]="Oui",0,IF(Tableau1[[#This Row],[Nuit
SA/ DI]]="Non",1,""))</f>
        <v/>
      </c>
      <c r="AR798" s="76" t="str">
        <f>IF(Tableau1[[#This Row],[Nuit
DI/ LU]]="Oui",0,IF(Tableau1[[#This Row],[Nuit
DI/ LU]]="Non",1,""))</f>
        <v/>
      </c>
      <c r="AS798" s="76" t="str">
        <f>IF(Tableau1[[#This Row],[Type de réponse]]='Paramètre (masquer)'!$A$10,Tableau1[[#This Row],[FE]],"")</f>
        <v/>
      </c>
      <c r="AT798" s="76" t="str">
        <f>_xlfn.CONCAT(Tableau1[[#This Row],[LUN]:[DIM]])</f>
        <v/>
      </c>
      <c r="AU798" s="79"/>
      <c r="AV7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8" s="76" t="e">
        <f>Tableau1[[#This Row],[Nbre de nuits sur la période]]*Tableau1[[#This Row],[Nombre de train accédant / nuit *]]</f>
        <v>#VALUE!</v>
      </c>
      <c r="AY798" s="76" t="e">
        <f>Tableau1[[#This Row],[Uo voies - nuit]]*((59*400/1000)+5)</f>
        <v>#VALUE!</v>
      </c>
    </row>
    <row r="799" spans="1:51" ht="15.75">
      <c r="A799" s="51">
        <f t="shared" si="38"/>
        <v>786</v>
      </c>
      <c r="B799" s="85"/>
      <c r="C799" s="52" t="str">
        <f>IFERROR(VLOOKUP(Tableau1[[#This Row],[Site *
Un fichier Excel par DT]],Tableau7[[#All],[Nom de la gare]:[EIC]],5,FALSE),"")</f>
        <v/>
      </c>
      <c r="D799" s="77"/>
      <c r="E799" s="74"/>
      <c r="F799" s="74"/>
      <c r="G799" s="76"/>
      <c r="H799" s="72" t="str">
        <f>IF(Tableau1[[#This Row],[Régime d''utilisation (Quotidien ? Oui ou Non)]]="Oui","Oui","Non")</f>
        <v>Non</v>
      </c>
      <c r="I799" s="72" t="str">
        <f>IF(Tableau1[[#This Row],[Régime d''utilisation (Quotidien ? Oui ou Non)]]="Oui","Oui","Non")</f>
        <v>Non</v>
      </c>
      <c r="J799" s="72" t="str">
        <f>IF(Tableau1[[#This Row],[Régime d''utilisation (Quotidien ? Oui ou Non)]]="Oui","Oui","Non")</f>
        <v>Non</v>
      </c>
      <c r="K799" s="72" t="str">
        <f>IF(Tableau1[[#This Row],[Régime d''utilisation (Quotidien ? Oui ou Non)]]="Oui","Oui","Non")</f>
        <v>Non</v>
      </c>
      <c r="L799" s="72" t="str">
        <f>IF(Tableau1[[#This Row],[Régime d''utilisation (Quotidien ? Oui ou Non)]]="Oui","Oui","Non")</f>
        <v>Non</v>
      </c>
      <c r="M799" s="72" t="str">
        <f>IF(Tableau1[[#This Row],[Régime d''utilisation (Quotidien ? Oui ou Non)]]="Oui","Oui","Non")</f>
        <v>Non</v>
      </c>
      <c r="N799" s="72" t="str">
        <f>IF(Tableau1[[#This Row],[Régime d''utilisation (Quotidien ? Oui ou Non)]]="Oui","Oui","Non")</f>
        <v>Non</v>
      </c>
      <c r="O799" s="72" t="str">
        <f>IF(Tableau1[[#This Row],[Régime d''utilisation (Quotidien ? Oui ou Non)]]="Oui","Oui","Non")</f>
        <v>Non</v>
      </c>
      <c r="P799" s="76"/>
      <c r="Q799" s="76"/>
      <c r="R799" s="76"/>
      <c r="S799" s="52" t="str">
        <f t="shared" si="36"/>
        <v>Compris entre 00h00 et 5h00</v>
      </c>
      <c r="T799" s="76"/>
      <c r="U799" s="53" t="str">
        <f t="shared" si="37"/>
        <v>Voyageur</v>
      </c>
      <c r="V799" s="76"/>
      <c r="W799" s="76"/>
      <c r="X799" s="76"/>
      <c r="Y799" s="76"/>
      <c r="Z799" s="76"/>
      <c r="AA799" s="76"/>
      <c r="AB799" s="53">
        <f>400</f>
        <v>400</v>
      </c>
      <c r="AC799" s="78" t="str">
        <f>IF(Tableau1[[#This Row],[Type de réponse]]='Paramètre (masquer)'!$A$10,Tableau1[[#This Row],[Période de début *]],"")</f>
        <v/>
      </c>
      <c r="AD799" s="78" t="str">
        <f>IF(Tableau1[[#This Row],[Type de réponse]]='Paramètre (masquer)'!$A$10,Tableau1[[#This Row],[Période de fin *]],"")</f>
        <v/>
      </c>
      <c r="AE799" s="78" t="str">
        <f>IF(Tableau1[[#This Row],[Type de réponse]]='Paramètre (masquer)'!$A$10,Tableau1[[#This Row],[Nuit
LU/MA]],"")</f>
        <v/>
      </c>
      <c r="AF799" s="78" t="str">
        <f>IF(Tableau1[[#This Row],[Type de réponse]]='Paramètre (masquer)'!$A$10,Tableau1[[#This Row],[Nuit
MA/ME]],"")</f>
        <v/>
      </c>
      <c r="AG799" s="78" t="str">
        <f>IF(Tableau1[[#This Row],[Type de réponse]]='Paramètre (masquer)'!$A$10,Tableau1[[#This Row],[Nuit
ME/JE]],"")</f>
        <v/>
      </c>
      <c r="AH799" s="78" t="str">
        <f>IF(Tableau1[[#This Row],[Type de réponse]]='Paramètre (masquer)'!$A$10,Tableau1[[#This Row],[Nuit JE/VE]],"")</f>
        <v/>
      </c>
      <c r="AI799" s="78" t="str">
        <f>IF(Tableau1[[#This Row],[Type de réponse]]='Paramètre (masquer)'!$A$10,Tableau1[[#This Row],[Nuit
VE/SA]],"")</f>
        <v/>
      </c>
      <c r="AJ799" s="78" t="str">
        <f>IF(Tableau1[[#This Row],[Type de réponse]]='Paramètre (masquer)'!$A$10,Tableau1[[#This Row],[Nuit
SA/DI]],"")</f>
        <v/>
      </c>
      <c r="AK799" s="78" t="str">
        <f>IF(Tableau1[[#This Row],[Type de réponse]]='Paramètre (masquer)'!$A$10,Tableau1[[#This Row],[Nuit
DI/LU]],"")</f>
        <v/>
      </c>
      <c r="AL799" s="76" t="str">
        <f>IF(Tableau1[[#This Row],[Nuit
LU /MA]]="Oui",0,IF(Tableau1[[#This Row],[Nuit
LU /MA]]="Non",1,""))</f>
        <v/>
      </c>
      <c r="AM799" s="76" t="str">
        <f>IF(Tableau1[[#This Row],[Nuit
MA/ ME]]="Oui",0,IF(Tableau1[[#This Row],[Nuit
MA/ ME]]="Non",1,""))</f>
        <v/>
      </c>
      <c r="AN799" s="76" t="str">
        <f>IF(Tableau1[[#This Row],[Nuit
ME/ JE]]="Oui",0,IF(Tableau1[[#This Row],[Nuit
ME/ JE]]="Non",1,""))</f>
        <v/>
      </c>
      <c r="AO799" s="76" t="str">
        <f>IF(Tableau1[[#This Row],[Nuit JE/ VE]]="Oui",0,IF(Tableau1[[#This Row],[Nuit JE/ VE]]="Non",1,""))</f>
        <v/>
      </c>
      <c r="AP799" s="76" t="str">
        <f>IF(Tableau1[[#This Row],[Nuit
VE/ SA]]="Oui",0,IF(Tableau1[[#This Row],[Nuit
VE/ SA]]="Non",1,""))</f>
        <v/>
      </c>
      <c r="AQ799" s="76" t="str">
        <f>IF(Tableau1[[#This Row],[Nuit
SA/ DI]]="Oui",0,IF(Tableau1[[#This Row],[Nuit
SA/ DI]]="Non",1,""))</f>
        <v/>
      </c>
      <c r="AR799" s="76" t="str">
        <f>IF(Tableau1[[#This Row],[Nuit
DI/ LU]]="Oui",0,IF(Tableau1[[#This Row],[Nuit
DI/ LU]]="Non",1,""))</f>
        <v/>
      </c>
      <c r="AS799" s="76" t="str">
        <f>IF(Tableau1[[#This Row],[Type de réponse]]='Paramètre (masquer)'!$A$10,Tableau1[[#This Row],[FE]],"")</f>
        <v/>
      </c>
      <c r="AT799" s="76" t="str">
        <f>_xlfn.CONCAT(Tableau1[[#This Row],[LUN]:[DIM]])</f>
        <v/>
      </c>
      <c r="AU799" s="79"/>
      <c r="AV7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9" s="76" t="e">
        <f>Tableau1[[#This Row],[Nbre de nuits sur la période]]*Tableau1[[#This Row],[Nombre de train accédant / nuit *]]</f>
        <v>#VALUE!</v>
      </c>
      <c r="AY799" s="76" t="e">
        <f>Tableau1[[#This Row],[Uo voies - nuit]]*((59*400/1000)+5)</f>
        <v>#VALUE!</v>
      </c>
    </row>
    <row r="800" spans="1:51" ht="15.75">
      <c r="A800" s="51">
        <f t="shared" si="38"/>
        <v>787</v>
      </c>
      <c r="B800" s="85"/>
      <c r="C800" s="52" t="str">
        <f>IFERROR(VLOOKUP(Tableau1[[#This Row],[Site *
Un fichier Excel par DT]],Tableau7[[#All],[Nom de la gare]:[EIC]],5,FALSE),"")</f>
        <v/>
      </c>
      <c r="D800" s="77"/>
      <c r="E800" s="74"/>
      <c r="F800" s="74"/>
      <c r="G800" s="76"/>
      <c r="H800" s="72" t="str">
        <f>IF(Tableau1[[#This Row],[Régime d''utilisation (Quotidien ? Oui ou Non)]]="Oui","Oui","Non")</f>
        <v>Non</v>
      </c>
      <c r="I800" s="72" t="str">
        <f>IF(Tableau1[[#This Row],[Régime d''utilisation (Quotidien ? Oui ou Non)]]="Oui","Oui","Non")</f>
        <v>Non</v>
      </c>
      <c r="J800" s="72" t="str">
        <f>IF(Tableau1[[#This Row],[Régime d''utilisation (Quotidien ? Oui ou Non)]]="Oui","Oui","Non")</f>
        <v>Non</v>
      </c>
      <c r="K800" s="72" t="str">
        <f>IF(Tableau1[[#This Row],[Régime d''utilisation (Quotidien ? Oui ou Non)]]="Oui","Oui","Non")</f>
        <v>Non</v>
      </c>
      <c r="L800" s="72" t="str">
        <f>IF(Tableau1[[#This Row],[Régime d''utilisation (Quotidien ? Oui ou Non)]]="Oui","Oui","Non")</f>
        <v>Non</v>
      </c>
      <c r="M800" s="72" t="str">
        <f>IF(Tableau1[[#This Row],[Régime d''utilisation (Quotidien ? Oui ou Non)]]="Oui","Oui","Non")</f>
        <v>Non</v>
      </c>
      <c r="N800" s="72" t="str">
        <f>IF(Tableau1[[#This Row],[Régime d''utilisation (Quotidien ? Oui ou Non)]]="Oui","Oui","Non")</f>
        <v>Non</v>
      </c>
      <c r="O800" s="72" t="str">
        <f>IF(Tableau1[[#This Row],[Régime d''utilisation (Quotidien ? Oui ou Non)]]="Oui","Oui","Non")</f>
        <v>Non</v>
      </c>
      <c r="P800" s="76"/>
      <c r="Q800" s="76"/>
      <c r="R800" s="76"/>
      <c r="S800" s="52" t="str">
        <f t="shared" si="36"/>
        <v>Compris entre 00h00 et 5h00</v>
      </c>
      <c r="T800" s="76"/>
      <c r="U800" s="53" t="str">
        <f t="shared" si="37"/>
        <v>Voyageur</v>
      </c>
      <c r="V800" s="76"/>
      <c r="W800" s="76"/>
      <c r="X800" s="76"/>
      <c r="Y800" s="76"/>
      <c r="Z800" s="76"/>
      <c r="AA800" s="76"/>
      <c r="AB800" s="53">
        <f>400</f>
        <v>400</v>
      </c>
      <c r="AC800" s="78" t="str">
        <f>IF(Tableau1[[#This Row],[Type de réponse]]='Paramètre (masquer)'!$A$10,Tableau1[[#This Row],[Période de début *]],"")</f>
        <v/>
      </c>
      <c r="AD800" s="78" t="str">
        <f>IF(Tableau1[[#This Row],[Type de réponse]]='Paramètre (masquer)'!$A$10,Tableau1[[#This Row],[Période de fin *]],"")</f>
        <v/>
      </c>
      <c r="AE800" s="78" t="str">
        <f>IF(Tableau1[[#This Row],[Type de réponse]]='Paramètre (masquer)'!$A$10,Tableau1[[#This Row],[Nuit
LU/MA]],"")</f>
        <v/>
      </c>
      <c r="AF800" s="78" t="str">
        <f>IF(Tableau1[[#This Row],[Type de réponse]]='Paramètre (masquer)'!$A$10,Tableau1[[#This Row],[Nuit
MA/ME]],"")</f>
        <v/>
      </c>
      <c r="AG800" s="78" t="str">
        <f>IF(Tableau1[[#This Row],[Type de réponse]]='Paramètre (masquer)'!$A$10,Tableau1[[#This Row],[Nuit
ME/JE]],"")</f>
        <v/>
      </c>
      <c r="AH800" s="78" t="str">
        <f>IF(Tableau1[[#This Row],[Type de réponse]]='Paramètre (masquer)'!$A$10,Tableau1[[#This Row],[Nuit JE/VE]],"")</f>
        <v/>
      </c>
      <c r="AI800" s="78" t="str">
        <f>IF(Tableau1[[#This Row],[Type de réponse]]='Paramètre (masquer)'!$A$10,Tableau1[[#This Row],[Nuit
VE/SA]],"")</f>
        <v/>
      </c>
      <c r="AJ800" s="78" t="str">
        <f>IF(Tableau1[[#This Row],[Type de réponse]]='Paramètre (masquer)'!$A$10,Tableau1[[#This Row],[Nuit
SA/DI]],"")</f>
        <v/>
      </c>
      <c r="AK800" s="78" t="str">
        <f>IF(Tableau1[[#This Row],[Type de réponse]]='Paramètre (masquer)'!$A$10,Tableau1[[#This Row],[Nuit
DI/LU]],"")</f>
        <v/>
      </c>
      <c r="AL800" s="76" t="str">
        <f>IF(Tableau1[[#This Row],[Nuit
LU /MA]]="Oui",0,IF(Tableau1[[#This Row],[Nuit
LU /MA]]="Non",1,""))</f>
        <v/>
      </c>
      <c r="AM800" s="76" t="str">
        <f>IF(Tableau1[[#This Row],[Nuit
MA/ ME]]="Oui",0,IF(Tableau1[[#This Row],[Nuit
MA/ ME]]="Non",1,""))</f>
        <v/>
      </c>
      <c r="AN800" s="76" t="str">
        <f>IF(Tableau1[[#This Row],[Nuit
ME/ JE]]="Oui",0,IF(Tableau1[[#This Row],[Nuit
ME/ JE]]="Non",1,""))</f>
        <v/>
      </c>
      <c r="AO800" s="76" t="str">
        <f>IF(Tableau1[[#This Row],[Nuit JE/ VE]]="Oui",0,IF(Tableau1[[#This Row],[Nuit JE/ VE]]="Non",1,""))</f>
        <v/>
      </c>
      <c r="AP800" s="76" t="str">
        <f>IF(Tableau1[[#This Row],[Nuit
VE/ SA]]="Oui",0,IF(Tableau1[[#This Row],[Nuit
VE/ SA]]="Non",1,""))</f>
        <v/>
      </c>
      <c r="AQ800" s="76" t="str">
        <f>IF(Tableau1[[#This Row],[Nuit
SA/ DI]]="Oui",0,IF(Tableau1[[#This Row],[Nuit
SA/ DI]]="Non",1,""))</f>
        <v/>
      </c>
      <c r="AR800" s="76" t="str">
        <f>IF(Tableau1[[#This Row],[Nuit
DI/ LU]]="Oui",0,IF(Tableau1[[#This Row],[Nuit
DI/ LU]]="Non",1,""))</f>
        <v/>
      </c>
      <c r="AS800" s="76" t="str">
        <f>IF(Tableau1[[#This Row],[Type de réponse]]='Paramètre (masquer)'!$A$10,Tableau1[[#This Row],[FE]],"")</f>
        <v/>
      </c>
      <c r="AT800" s="76" t="str">
        <f>_xlfn.CONCAT(Tableau1[[#This Row],[LUN]:[DIM]])</f>
        <v/>
      </c>
      <c r="AU800" s="79"/>
      <c r="AV8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0" s="76" t="e">
        <f>Tableau1[[#This Row],[Nbre de nuits sur la période]]*Tableau1[[#This Row],[Nombre de train accédant / nuit *]]</f>
        <v>#VALUE!</v>
      </c>
      <c r="AY800" s="76" t="e">
        <f>Tableau1[[#This Row],[Uo voies - nuit]]*((59*400/1000)+5)</f>
        <v>#VALUE!</v>
      </c>
    </row>
    <row r="801" spans="1:51" ht="15.75">
      <c r="A801" s="51">
        <f t="shared" si="38"/>
        <v>788</v>
      </c>
      <c r="B801" s="85"/>
      <c r="C801" s="52" t="str">
        <f>IFERROR(VLOOKUP(Tableau1[[#This Row],[Site *
Un fichier Excel par DT]],Tableau7[[#All],[Nom de la gare]:[EIC]],5,FALSE),"")</f>
        <v/>
      </c>
      <c r="D801" s="77"/>
      <c r="E801" s="74"/>
      <c r="F801" s="74"/>
      <c r="G801" s="76"/>
      <c r="H801" s="72" t="str">
        <f>IF(Tableau1[[#This Row],[Régime d''utilisation (Quotidien ? Oui ou Non)]]="Oui","Oui","Non")</f>
        <v>Non</v>
      </c>
      <c r="I801" s="72" t="str">
        <f>IF(Tableau1[[#This Row],[Régime d''utilisation (Quotidien ? Oui ou Non)]]="Oui","Oui","Non")</f>
        <v>Non</v>
      </c>
      <c r="J801" s="72" t="str">
        <f>IF(Tableau1[[#This Row],[Régime d''utilisation (Quotidien ? Oui ou Non)]]="Oui","Oui","Non")</f>
        <v>Non</v>
      </c>
      <c r="K801" s="72" t="str">
        <f>IF(Tableau1[[#This Row],[Régime d''utilisation (Quotidien ? Oui ou Non)]]="Oui","Oui","Non")</f>
        <v>Non</v>
      </c>
      <c r="L801" s="72" t="str">
        <f>IF(Tableau1[[#This Row],[Régime d''utilisation (Quotidien ? Oui ou Non)]]="Oui","Oui","Non")</f>
        <v>Non</v>
      </c>
      <c r="M801" s="72" t="str">
        <f>IF(Tableau1[[#This Row],[Régime d''utilisation (Quotidien ? Oui ou Non)]]="Oui","Oui","Non")</f>
        <v>Non</v>
      </c>
      <c r="N801" s="72" t="str">
        <f>IF(Tableau1[[#This Row],[Régime d''utilisation (Quotidien ? Oui ou Non)]]="Oui","Oui","Non")</f>
        <v>Non</v>
      </c>
      <c r="O801" s="72" t="str">
        <f>IF(Tableau1[[#This Row],[Régime d''utilisation (Quotidien ? Oui ou Non)]]="Oui","Oui","Non")</f>
        <v>Non</v>
      </c>
      <c r="P801" s="76"/>
      <c r="Q801" s="76"/>
      <c r="R801" s="76"/>
      <c r="S801" s="52" t="str">
        <f t="shared" si="36"/>
        <v>Compris entre 00h00 et 5h00</v>
      </c>
      <c r="T801" s="76"/>
      <c r="U801" s="53" t="str">
        <f t="shared" si="37"/>
        <v>Voyageur</v>
      </c>
      <c r="V801" s="76"/>
      <c r="W801" s="76"/>
      <c r="X801" s="76"/>
      <c r="Y801" s="76"/>
      <c r="Z801" s="76"/>
      <c r="AA801" s="76"/>
      <c r="AB801" s="53">
        <f>400</f>
        <v>400</v>
      </c>
      <c r="AC801" s="78" t="str">
        <f>IF(Tableau1[[#This Row],[Type de réponse]]='Paramètre (masquer)'!$A$10,Tableau1[[#This Row],[Période de début *]],"")</f>
        <v/>
      </c>
      <c r="AD801" s="78" t="str">
        <f>IF(Tableau1[[#This Row],[Type de réponse]]='Paramètre (masquer)'!$A$10,Tableau1[[#This Row],[Période de fin *]],"")</f>
        <v/>
      </c>
      <c r="AE801" s="78" t="str">
        <f>IF(Tableau1[[#This Row],[Type de réponse]]='Paramètre (masquer)'!$A$10,Tableau1[[#This Row],[Nuit
LU/MA]],"")</f>
        <v/>
      </c>
      <c r="AF801" s="78" t="str">
        <f>IF(Tableau1[[#This Row],[Type de réponse]]='Paramètre (masquer)'!$A$10,Tableau1[[#This Row],[Nuit
MA/ME]],"")</f>
        <v/>
      </c>
      <c r="AG801" s="78" t="str">
        <f>IF(Tableau1[[#This Row],[Type de réponse]]='Paramètre (masquer)'!$A$10,Tableau1[[#This Row],[Nuit
ME/JE]],"")</f>
        <v/>
      </c>
      <c r="AH801" s="78" t="str">
        <f>IF(Tableau1[[#This Row],[Type de réponse]]='Paramètre (masquer)'!$A$10,Tableau1[[#This Row],[Nuit JE/VE]],"")</f>
        <v/>
      </c>
      <c r="AI801" s="78" t="str">
        <f>IF(Tableau1[[#This Row],[Type de réponse]]='Paramètre (masquer)'!$A$10,Tableau1[[#This Row],[Nuit
VE/SA]],"")</f>
        <v/>
      </c>
      <c r="AJ801" s="78" t="str">
        <f>IF(Tableau1[[#This Row],[Type de réponse]]='Paramètre (masquer)'!$A$10,Tableau1[[#This Row],[Nuit
SA/DI]],"")</f>
        <v/>
      </c>
      <c r="AK801" s="78" t="str">
        <f>IF(Tableau1[[#This Row],[Type de réponse]]='Paramètre (masquer)'!$A$10,Tableau1[[#This Row],[Nuit
DI/LU]],"")</f>
        <v/>
      </c>
      <c r="AL801" s="76" t="str">
        <f>IF(Tableau1[[#This Row],[Nuit
LU /MA]]="Oui",0,IF(Tableau1[[#This Row],[Nuit
LU /MA]]="Non",1,""))</f>
        <v/>
      </c>
      <c r="AM801" s="76" t="str">
        <f>IF(Tableau1[[#This Row],[Nuit
MA/ ME]]="Oui",0,IF(Tableau1[[#This Row],[Nuit
MA/ ME]]="Non",1,""))</f>
        <v/>
      </c>
      <c r="AN801" s="76" t="str">
        <f>IF(Tableau1[[#This Row],[Nuit
ME/ JE]]="Oui",0,IF(Tableau1[[#This Row],[Nuit
ME/ JE]]="Non",1,""))</f>
        <v/>
      </c>
      <c r="AO801" s="76" t="str">
        <f>IF(Tableau1[[#This Row],[Nuit JE/ VE]]="Oui",0,IF(Tableau1[[#This Row],[Nuit JE/ VE]]="Non",1,""))</f>
        <v/>
      </c>
      <c r="AP801" s="76" t="str">
        <f>IF(Tableau1[[#This Row],[Nuit
VE/ SA]]="Oui",0,IF(Tableau1[[#This Row],[Nuit
VE/ SA]]="Non",1,""))</f>
        <v/>
      </c>
      <c r="AQ801" s="76" t="str">
        <f>IF(Tableau1[[#This Row],[Nuit
SA/ DI]]="Oui",0,IF(Tableau1[[#This Row],[Nuit
SA/ DI]]="Non",1,""))</f>
        <v/>
      </c>
      <c r="AR801" s="76" t="str">
        <f>IF(Tableau1[[#This Row],[Nuit
DI/ LU]]="Oui",0,IF(Tableau1[[#This Row],[Nuit
DI/ LU]]="Non",1,""))</f>
        <v/>
      </c>
      <c r="AS801" s="76" t="str">
        <f>IF(Tableau1[[#This Row],[Type de réponse]]='Paramètre (masquer)'!$A$10,Tableau1[[#This Row],[FE]],"")</f>
        <v/>
      </c>
      <c r="AT801" s="76" t="str">
        <f>_xlfn.CONCAT(Tableau1[[#This Row],[LUN]:[DIM]])</f>
        <v/>
      </c>
      <c r="AU801" s="79"/>
      <c r="AV8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1" s="76" t="e">
        <f>Tableau1[[#This Row],[Nbre de nuits sur la période]]*Tableau1[[#This Row],[Nombre de train accédant / nuit *]]</f>
        <v>#VALUE!</v>
      </c>
      <c r="AY801" s="76" t="e">
        <f>Tableau1[[#This Row],[Uo voies - nuit]]*((59*400/1000)+5)</f>
        <v>#VALUE!</v>
      </c>
    </row>
    <row r="802" spans="1:51" ht="15.75">
      <c r="A802" s="51">
        <f t="shared" si="38"/>
        <v>789</v>
      </c>
      <c r="B802" s="85"/>
      <c r="C802" s="52" t="str">
        <f>IFERROR(VLOOKUP(Tableau1[[#This Row],[Site *
Un fichier Excel par DT]],Tableau7[[#All],[Nom de la gare]:[EIC]],5,FALSE),"")</f>
        <v/>
      </c>
      <c r="D802" s="77"/>
      <c r="E802" s="74"/>
      <c r="F802" s="74"/>
      <c r="G802" s="76"/>
      <c r="H802" s="72" t="str">
        <f>IF(Tableau1[[#This Row],[Régime d''utilisation (Quotidien ? Oui ou Non)]]="Oui","Oui","Non")</f>
        <v>Non</v>
      </c>
      <c r="I802" s="72" t="str">
        <f>IF(Tableau1[[#This Row],[Régime d''utilisation (Quotidien ? Oui ou Non)]]="Oui","Oui","Non")</f>
        <v>Non</v>
      </c>
      <c r="J802" s="72" t="str">
        <f>IF(Tableau1[[#This Row],[Régime d''utilisation (Quotidien ? Oui ou Non)]]="Oui","Oui","Non")</f>
        <v>Non</v>
      </c>
      <c r="K802" s="72" t="str">
        <f>IF(Tableau1[[#This Row],[Régime d''utilisation (Quotidien ? Oui ou Non)]]="Oui","Oui","Non")</f>
        <v>Non</v>
      </c>
      <c r="L802" s="72" t="str">
        <f>IF(Tableau1[[#This Row],[Régime d''utilisation (Quotidien ? Oui ou Non)]]="Oui","Oui","Non")</f>
        <v>Non</v>
      </c>
      <c r="M802" s="72" t="str">
        <f>IF(Tableau1[[#This Row],[Régime d''utilisation (Quotidien ? Oui ou Non)]]="Oui","Oui","Non")</f>
        <v>Non</v>
      </c>
      <c r="N802" s="72" t="str">
        <f>IF(Tableau1[[#This Row],[Régime d''utilisation (Quotidien ? Oui ou Non)]]="Oui","Oui","Non")</f>
        <v>Non</v>
      </c>
      <c r="O802" s="72" t="str">
        <f>IF(Tableau1[[#This Row],[Régime d''utilisation (Quotidien ? Oui ou Non)]]="Oui","Oui","Non")</f>
        <v>Non</v>
      </c>
      <c r="P802" s="76"/>
      <c r="Q802" s="76"/>
      <c r="R802" s="76"/>
      <c r="S802" s="52" t="str">
        <f t="shared" si="36"/>
        <v>Compris entre 00h00 et 5h00</v>
      </c>
      <c r="T802" s="76"/>
      <c r="U802" s="53" t="str">
        <f t="shared" si="37"/>
        <v>Voyageur</v>
      </c>
      <c r="V802" s="76"/>
      <c r="W802" s="76"/>
      <c r="X802" s="76"/>
      <c r="Y802" s="76"/>
      <c r="Z802" s="76"/>
      <c r="AA802" s="76"/>
      <c r="AB802" s="53">
        <f>400</f>
        <v>400</v>
      </c>
      <c r="AC802" s="78" t="str">
        <f>IF(Tableau1[[#This Row],[Type de réponse]]='Paramètre (masquer)'!$A$10,Tableau1[[#This Row],[Période de début *]],"")</f>
        <v/>
      </c>
      <c r="AD802" s="78" t="str">
        <f>IF(Tableau1[[#This Row],[Type de réponse]]='Paramètre (masquer)'!$A$10,Tableau1[[#This Row],[Période de fin *]],"")</f>
        <v/>
      </c>
      <c r="AE802" s="78" t="str">
        <f>IF(Tableau1[[#This Row],[Type de réponse]]='Paramètre (masquer)'!$A$10,Tableau1[[#This Row],[Nuit
LU/MA]],"")</f>
        <v/>
      </c>
      <c r="AF802" s="78" t="str">
        <f>IF(Tableau1[[#This Row],[Type de réponse]]='Paramètre (masquer)'!$A$10,Tableau1[[#This Row],[Nuit
MA/ME]],"")</f>
        <v/>
      </c>
      <c r="AG802" s="78" t="str">
        <f>IF(Tableau1[[#This Row],[Type de réponse]]='Paramètre (masquer)'!$A$10,Tableau1[[#This Row],[Nuit
ME/JE]],"")</f>
        <v/>
      </c>
      <c r="AH802" s="78" t="str">
        <f>IF(Tableau1[[#This Row],[Type de réponse]]='Paramètre (masquer)'!$A$10,Tableau1[[#This Row],[Nuit JE/VE]],"")</f>
        <v/>
      </c>
      <c r="AI802" s="78" t="str">
        <f>IF(Tableau1[[#This Row],[Type de réponse]]='Paramètre (masquer)'!$A$10,Tableau1[[#This Row],[Nuit
VE/SA]],"")</f>
        <v/>
      </c>
      <c r="AJ802" s="78" t="str">
        <f>IF(Tableau1[[#This Row],[Type de réponse]]='Paramètre (masquer)'!$A$10,Tableau1[[#This Row],[Nuit
SA/DI]],"")</f>
        <v/>
      </c>
      <c r="AK802" s="78" t="str">
        <f>IF(Tableau1[[#This Row],[Type de réponse]]='Paramètre (masquer)'!$A$10,Tableau1[[#This Row],[Nuit
DI/LU]],"")</f>
        <v/>
      </c>
      <c r="AL802" s="76" t="str">
        <f>IF(Tableau1[[#This Row],[Nuit
LU /MA]]="Oui",0,IF(Tableau1[[#This Row],[Nuit
LU /MA]]="Non",1,""))</f>
        <v/>
      </c>
      <c r="AM802" s="76" t="str">
        <f>IF(Tableau1[[#This Row],[Nuit
MA/ ME]]="Oui",0,IF(Tableau1[[#This Row],[Nuit
MA/ ME]]="Non",1,""))</f>
        <v/>
      </c>
      <c r="AN802" s="76" t="str">
        <f>IF(Tableau1[[#This Row],[Nuit
ME/ JE]]="Oui",0,IF(Tableau1[[#This Row],[Nuit
ME/ JE]]="Non",1,""))</f>
        <v/>
      </c>
      <c r="AO802" s="76" t="str">
        <f>IF(Tableau1[[#This Row],[Nuit JE/ VE]]="Oui",0,IF(Tableau1[[#This Row],[Nuit JE/ VE]]="Non",1,""))</f>
        <v/>
      </c>
      <c r="AP802" s="76" t="str">
        <f>IF(Tableau1[[#This Row],[Nuit
VE/ SA]]="Oui",0,IF(Tableau1[[#This Row],[Nuit
VE/ SA]]="Non",1,""))</f>
        <v/>
      </c>
      <c r="AQ802" s="76" t="str">
        <f>IF(Tableau1[[#This Row],[Nuit
SA/ DI]]="Oui",0,IF(Tableau1[[#This Row],[Nuit
SA/ DI]]="Non",1,""))</f>
        <v/>
      </c>
      <c r="AR802" s="76" t="str">
        <f>IF(Tableau1[[#This Row],[Nuit
DI/ LU]]="Oui",0,IF(Tableau1[[#This Row],[Nuit
DI/ LU]]="Non",1,""))</f>
        <v/>
      </c>
      <c r="AS802" s="76" t="str">
        <f>IF(Tableau1[[#This Row],[Type de réponse]]='Paramètre (masquer)'!$A$10,Tableau1[[#This Row],[FE]],"")</f>
        <v/>
      </c>
      <c r="AT802" s="76" t="str">
        <f>_xlfn.CONCAT(Tableau1[[#This Row],[LUN]:[DIM]])</f>
        <v/>
      </c>
      <c r="AU802" s="79"/>
      <c r="AV8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2" s="76" t="e">
        <f>Tableau1[[#This Row],[Nbre de nuits sur la période]]*Tableau1[[#This Row],[Nombre de train accédant / nuit *]]</f>
        <v>#VALUE!</v>
      </c>
      <c r="AY802" s="76" t="e">
        <f>Tableau1[[#This Row],[Uo voies - nuit]]*((59*400/1000)+5)</f>
        <v>#VALUE!</v>
      </c>
    </row>
    <row r="803" spans="1:51" ht="15.75">
      <c r="A803" s="51">
        <f t="shared" si="38"/>
        <v>790</v>
      </c>
      <c r="B803" s="85"/>
      <c r="C803" s="52" t="str">
        <f>IFERROR(VLOOKUP(Tableau1[[#This Row],[Site *
Un fichier Excel par DT]],Tableau7[[#All],[Nom de la gare]:[EIC]],5,FALSE),"")</f>
        <v/>
      </c>
      <c r="D803" s="77"/>
      <c r="E803" s="74"/>
      <c r="F803" s="74"/>
      <c r="G803" s="76"/>
      <c r="H803" s="72" t="str">
        <f>IF(Tableau1[[#This Row],[Régime d''utilisation (Quotidien ? Oui ou Non)]]="Oui","Oui","Non")</f>
        <v>Non</v>
      </c>
      <c r="I803" s="72" t="str">
        <f>IF(Tableau1[[#This Row],[Régime d''utilisation (Quotidien ? Oui ou Non)]]="Oui","Oui","Non")</f>
        <v>Non</v>
      </c>
      <c r="J803" s="72" t="str">
        <f>IF(Tableau1[[#This Row],[Régime d''utilisation (Quotidien ? Oui ou Non)]]="Oui","Oui","Non")</f>
        <v>Non</v>
      </c>
      <c r="K803" s="72" t="str">
        <f>IF(Tableau1[[#This Row],[Régime d''utilisation (Quotidien ? Oui ou Non)]]="Oui","Oui","Non")</f>
        <v>Non</v>
      </c>
      <c r="L803" s="72" t="str">
        <f>IF(Tableau1[[#This Row],[Régime d''utilisation (Quotidien ? Oui ou Non)]]="Oui","Oui","Non")</f>
        <v>Non</v>
      </c>
      <c r="M803" s="72" t="str">
        <f>IF(Tableau1[[#This Row],[Régime d''utilisation (Quotidien ? Oui ou Non)]]="Oui","Oui","Non")</f>
        <v>Non</v>
      </c>
      <c r="N803" s="72" t="str">
        <f>IF(Tableau1[[#This Row],[Régime d''utilisation (Quotidien ? Oui ou Non)]]="Oui","Oui","Non")</f>
        <v>Non</v>
      </c>
      <c r="O803" s="72" t="str">
        <f>IF(Tableau1[[#This Row],[Régime d''utilisation (Quotidien ? Oui ou Non)]]="Oui","Oui","Non")</f>
        <v>Non</v>
      </c>
      <c r="P803" s="76"/>
      <c r="Q803" s="76"/>
      <c r="R803" s="76"/>
      <c r="S803" s="52" t="str">
        <f t="shared" si="36"/>
        <v>Compris entre 00h00 et 5h00</v>
      </c>
      <c r="T803" s="76"/>
      <c r="U803" s="53" t="str">
        <f t="shared" si="37"/>
        <v>Voyageur</v>
      </c>
      <c r="V803" s="76"/>
      <c r="W803" s="76"/>
      <c r="X803" s="76"/>
      <c r="Y803" s="76"/>
      <c r="Z803" s="76"/>
      <c r="AA803" s="76"/>
      <c r="AB803" s="53">
        <f>400</f>
        <v>400</v>
      </c>
      <c r="AC803" s="78" t="str">
        <f>IF(Tableau1[[#This Row],[Type de réponse]]='Paramètre (masquer)'!$A$10,Tableau1[[#This Row],[Période de début *]],"")</f>
        <v/>
      </c>
      <c r="AD803" s="78" t="str">
        <f>IF(Tableau1[[#This Row],[Type de réponse]]='Paramètre (masquer)'!$A$10,Tableau1[[#This Row],[Période de fin *]],"")</f>
        <v/>
      </c>
      <c r="AE803" s="78" t="str">
        <f>IF(Tableau1[[#This Row],[Type de réponse]]='Paramètre (masquer)'!$A$10,Tableau1[[#This Row],[Nuit
LU/MA]],"")</f>
        <v/>
      </c>
      <c r="AF803" s="78" t="str">
        <f>IF(Tableau1[[#This Row],[Type de réponse]]='Paramètre (masquer)'!$A$10,Tableau1[[#This Row],[Nuit
MA/ME]],"")</f>
        <v/>
      </c>
      <c r="AG803" s="78" t="str">
        <f>IF(Tableau1[[#This Row],[Type de réponse]]='Paramètre (masquer)'!$A$10,Tableau1[[#This Row],[Nuit
ME/JE]],"")</f>
        <v/>
      </c>
      <c r="AH803" s="78" t="str">
        <f>IF(Tableau1[[#This Row],[Type de réponse]]='Paramètre (masquer)'!$A$10,Tableau1[[#This Row],[Nuit JE/VE]],"")</f>
        <v/>
      </c>
      <c r="AI803" s="78" t="str">
        <f>IF(Tableau1[[#This Row],[Type de réponse]]='Paramètre (masquer)'!$A$10,Tableau1[[#This Row],[Nuit
VE/SA]],"")</f>
        <v/>
      </c>
      <c r="AJ803" s="78" t="str">
        <f>IF(Tableau1[[#This Row],[Type de réponse]]='Paramètre (masquer)'!$A$10,Tableau1[[#This Row],[Nuit
SA/DI]],"")</f>
        <v/>
      </c>
      <c r="AK803" s="78" t="str">
        <f>IF(Tableau1[[#This Row],[Type de réponse]]='Paramètre (masquer)'!$A$10,Tableau1[[#This Row],[Nuit
DI/LU]],"")</f>
        <v/>
      </c>
      <c r="AL803" s="76" t="str">
        <f>IF(Tableau1[[#This Row],[Nuit
LU /MA]]="Oui",0,IF(Tableau1[[#This Row],[Nuit
LU /MA]]="Non",1,""))</f>
        <v/>
      </c>
      <c r="AM803" s="76" t="str">
        <f>IF(Tableau1[[#This Row],[Nuit
MA/ ME]]="Oui",0,IF(Tableau1[[#This Row],[Nuit
MA/ ME]]="Non",1,""))</f>
        <v/>
      </c>
      <c r="AN803" s="76" t="str">
        <f>IF(Tableau1[[#This Row],[Nuit
ME/ JE]]="Oui",0,IF(Tableau1[[#This Row],[Nuit
ME/ JE]]="Non",1,""))</f>
        <v/>
      </c>
      <c r="AO803" s="76" t="str">
        <f>IF(Tableau1[[#This Row],[Nuit JE/ VE]]="Oui",0,IF(Tableau1[[#This Row],[Nuit JE/ VE]]="Non",1,""))</f>
        <v/>
      </c>
      <c r="AP803" s="76" t="str">
        <f>IF(Tableau1[[#This Row],[Nuit
VE/ SA]]="Oui",0,IF(Tableau1[[#This Row],[Nuit
VE/ SA]]="Non",1,""))</f>
        <v/>
      </c>
      <c r="AQ803" s="76" t="str">
        <f>IF(Tableau1[[#This Row],[Nuit
SA/ DI]]="Oui",0,IF(Tableau1[[#This Row],[Nuit
SA/ DI]]="Non",1,""))</f>
        <v/>
      </c>
      <c r="AR803" s="76" t="str">
        <f>IF(Tableau1[[#This Row],[Nuit
DI/ LU]]="Oui",0,IF(Tableau1[[#This Row],[Nuit
DI/ LU]]="Non",1,""))</f>
        <v/>
      </c>
      <c r="AS803" s="76" t="str">
        <f>IF(Tableau1[[#This Row],[Type de réponse]]='Paramètre (masquer)'!$A$10,Tableau1[[#This Row],[FE]],"")</f>
        <v/>
      </c>
      <c r="AT803" s="76" t="str">
        <f>_xlfn.CONCAT(Tableau1[[#This Row],[LUN]:[DIM]])</f>
        <v/>
      </c>
      <c r="AU803" s="79"/>
      <c r="AV8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3" s="76" t="e">
        <f>Tableau1[[#This Row],[Nbre de nuits sur la période]]*Tableau1[[#This Row],[Nombre de train accédant / nuit *]]</f>
        <v>#VALUE!</v>
      </c>
      <c r="AY803" s="76" t="e">
        <f>Tableau1[[#This Row],[Uo voies - nuit]]*((59*400/1000)+5)</f>
        <v>#VALUE!</v>
      </c>
    </row>
    <row r="804" spans="1:51" ht="15.75">
      <c r="A804" s="51">
        <f t="shared" si="38"/>
        <v>791</v>
      </c>
      <c r="B804" s="85"/>
      <c r="C804" s="52" t="str">
        <f>IFERROR(VLOOKUP(Tableau1[[#This Row],[Site *
Un fichier Excel par DT]],Tableau7[[#All],[Nom de la gare]:[EIC]],5,FALSE),"")</f>
        <v/>
      </c>
      <c r="D804" s="77"/>
      <c r="E804" s="74"/>
      <c r="F804" s="74"/>
      <c r="G804" s="76"/>
      <c r="H804" s="72" t="str">
        <f>IF(Tableau1[[#This Row],[Régime d''utilisation (Quotidien ? Oui ou Non)]]="Oui","Oui","Non")</f>
        <v>Non</v>
      </c>
      <c r="I804" s="72" t="str">
        <f>IF(Tableau1[[#This Row],[Régime d''utilisation (Quotidien ? Oui ou Non)]]="Oui","Oui","Non")</f>
        <v>Non</v>
      </c>
      <c r="J804" s="72" t="str">
        <f>IF(Tableau1[[#This Row],[Régime d''utilisation (Quotidien ? Oui ou Non)]]="Oui","Oui","Non")</f>
        <v>Non</v>
      </c>
      <c r="K804" s="72" t="str">
        <f>IF(Tableau1[[#This Row],[Régime d''utilisation (Quotidien ? Oui ou Non)]]="Oui","Oui","Non")</f>
        <v>Non</v>
      </c>
      <c r="L804" s="72" t="str">
        <f>IF(Tableau1[[#This Row],[Régime d''utilisation (Quotidien ? Oui ou Non)]]="Oui","Oui","Non")</f>
        <v>Non</v>
      </c>
      <c r="M804" s="72" t="str">
        <f>IF(Tableau1[[#This Row],[Régime d''utilisation (Quotidien ? Oui ou Non)]]="Oui","Oui","Non")</f>
        <v>Non</v>
      </c>
      <c r="N804" s="72" t="str">
        <f>IF(Tableau1[[#This Row],[Régime d''utilisation (Quotidien ? Oui ou Non)]]="Oui","Oui","Non")</f>
        <v>Non</v>
      </c>
      <c r="O804" s="72" t="str">
        <f>IF(Tableau1[[#This Row],[Régime d''utilisation (Quotidien ? Oui ou Non)]]="Oui","Oui","Non")</f>
        <v>Non</v>
      </c>
      <c r="P804" s="76"/>
      <c r="Q804" s="76"/>
      <c r="R804" s="76"/>
      <c r="S804" s="52" t="str">
        <f t="shared" si="36"/>
        <v>Compris entre 00h00 et 5h00</v>
      </c>
      <c r="T804" s="76"/>
      <c r="U804" s="53" t="str">
        <f t="shared" si="37"/>
        <v>Voyageur</v>
      </c>
      <c r="V804" s="76"/>
      <c r="W804" s="76"/>
      <c r="X804" s="76"/>
      <c r="Y804" s="76"/>
      <c r="Z804" s="76"/>
      <c r="AA804" s="76"/>
      <c r="AB804" s="53">
        <f>400</f>
        <v>400</v>
      </c>
      <c r="AC804" s="78" t="str">
        <f>IF(Tableau1[[#This Row],[Type de réponse]]='Paramètre (masquer)'!$A$10,Tableau1[[#This Row],[Période de début *]],"")</f>
        <v/>
      </c>
      <c r="AD804" s="78" t="str">
        <f>IF(Tableau1[[#This Row],[Type de réponse]]='Paramètre (masquer)'!$A$10,Tableau1[[#This Row],[Période de fin *]],"")</f>
        <v/>
      </c>
      <c r="AE804" s="78" t="str">
        <f>IF(Tableau1[[#This Row],[Type de réponse]]='Paramètre (masquer)'!$A$10,Tableau1[[#This Row],[Nuit
LU/MA]],"")</f>
        <v/>
      </c>
      <c r="AF804" s="78" t="str">
        <f>IF(Tableau1[[#This Row],[Type de réponse]]='Paramètre (masquer)'!$A$10,Tableau1[[#This Row],[Nuit
MA/ME]],"")</f>
        <v/>
      </c>
      <c r="AG804" s="78" t="str">
        <f>IF(Tableau1[[#This Row],[Type de réponse]]='Paramètre (masquer)'!$A$10,Tableau1[[#This Row],[Nuit
ME/JE]],"")</f>
        <v/>
      </c>
      <c r="AH804" s="78" t="str">
        <f>IF(Tableau1[[#This Row],[Type de réponse]]='Paramètre (masquer)'!$A$10,Tableau1[[#This Row],[Nuit JE/VE]],"")</f>
        <v/>
      </c>
      <c r="AI804" s="78" t="str">
        <f>IF(Tableau1[[#This Row],[Type de réponse]]='Paramètre (masquer)'!$A$10,Tableau1[[#This Row],[Nuit
VE/SA]],"")</f>
        <v/>
      </c>
      <c r="AJ804" s="78" t="str">
        <f>IF(Tableau1[[#This Row],[Type de réponse]]='Paramètre (masquer)'!$A$10,Tableau1[[#This Row],[Nuit
SA/DI]],"")</f>
        <v/>
      </c>
      <c r="AK804" s="78" t="str">
        <f>IF(Tableau1[[#This Row],[Type de réponse]]='Paramètre (masquer)'!$A$10,Tableau1[[#This Row],[Nuit
DI/LU]],"")</f>
        <v/>
      </c>
      <c r="AL804" s="76" t="str">
        <f>IF(Tableau1[[#This Row],[Nuit
LU /MA]]="Oui",0,IF(Tableau1[[#This Row],[Nuit
LU /MA]]="Non",1,""))</f>
        <v/>
      </c>
      <c r="AM804" s="76" t="str">
        <f>IF(Tableau1[[#This Row],[Nuit
MA/ ME]]="Oui",0,IF(Tableau1[[#This Row],[Nuit
MA/ ME]]="Non",1,""))</f>
        <v/>
      </c>
      <c r="AN804" s="76" t="str">
        <f>IF(Tableau1[[#This Row],[Nuit
ME/ JE]]="Oui",0,IF(Tableau1[[#This Row],[Nuit
ME/ JE]]="Non",1,""))</f>
        <v/>
      </c>
      <c r="AO804" s="76" t="str">
        <f>IF(Tableau1[[#This Row],[Nuit JE/ VE]]="Oui",0,IF(Tableau1[[#This Row],[Nuit JE/ VE]]="Non",1,""))</f>
        <v/>
      </c>
      <c r="AP804" s="76" t="str">
        <f>IF(Tableau1[[#This Row],[Nuit
VE/ SA]]="Oui",0,IF(Tableau1[[#This Row],[Nuit
VE/ SA]]="Non",1,""))</f>
        <v/>
      </c>
      <c r="AQ804" s="76" t="str">
        <f>IF(Tableau1[[#This Row],[Nuit
SA/ DI]]="Oui",0,IF(Tableau1[[#This Row],[Nuit
SA/ DI]]="Non",1,""))</f>
        <v/>
      </c>
      <c r="AR804" s="76" t="str">
        <f>IF(Tableau1[[#This Row],[Nuit
DI/ LU]]="Oui",0,IF(Tableau1[[#This Row],[Nuit
DI/ LU]]="Non",1,""))</f>
        <v/>
      </c>
      <c r="AS804" s="76" t="str">
        <f>IF(Tableau1[[#This Row],[Type de réponse]]='Paramètre (masquer)'!$A$10,Tableau1[[#This Row],[FE]],"")</f>
        <v/>
      </c>
      <c r="AT804" s="76" t="str">
        <f>_xlfn.CONCAT(Tableau1[[#This Row],[LUN]:[DIM]])</f>
        <v/>
      </c>
      <c r="AU804" s="79"/>
      <c r="AV8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4" s="76" t="e">
        <f>Tableau1[[#This Row],[Nbre de nuits sur la période]]*Tableau1[[#This Row],[Nombre de train accédant / nuit *]]</f>
        <v>#VALUE!</v>
      </c>
      <c r="AY804" s="76" t="e">
        <f>Tableau1[[#This Row],[Uo voies - nuit]]*((59*400/1000)+5)</f>
        <v>#VALUE!</v>
      </c>
    </row>
    <row r="805" spans="1:51" ht="15.75">
      <c r="A805" s="51">
        <f t="shared" si="38"/>
        <v>792</v>
      </c>
      <c r="B805" s="85"/>
      <c r="C805" s="52" t="str">
        <f>IFERROR(VLOOKUP(Tableau1[[#This Row],[Site *
Un fichier Excel par DT]],Tableau7[[#All],[Nom de la gare]:[EIC]],5,FALSE),"")</f>
        <v/>
      </c>
      <c r="D805" s="77"/>
      <c r="E805" s="74"/>
      <c r="F805" s="74"/>
      <c r="G805" s="76"/>
      <c r="H805" s="72" t="str">
        <f>IF(Tableau1[[#This Row],[Régime d''utilisation (Quotidien ? Oui ou Non)]]="Oui","Oui","Non")</f>
        <v>Non</v>
      </c>
      <c r="I805" s="72" t="str">
        <f>IF(Tableau1[[#This Row],[Régime d''utilisation (Quotidien ? Oui ou Non)]]="Oui","Oui","Non")</f>
        <v>Non</v>
      </c>
      <c r="J805" s="72" t="str">
        <f>IF(Tableau1[[#This Row],[Régime d''utilisation (Quotidien ? Oui ou Non)]]="Oui","Oui","Non")</f>
        <v>Non</v>
      </c>
      <c r="K805" s="72" t="str">
        <f>IF(Tableau1[[#This Row],[Régime d''utilisation (Quotidien ? Oui ou Non)]]="Oui","Oui","Non")</f>
        <v>Non</v>
      </c>
      <c r="L805" s="72" t="str">
        <f>IF(Tableau1[[#This Row],[Régime d''utilisation (Quotidien ? Oui ou Non)]]="Oui","Oui","Non")</f>
        <v>Non</v>
      </c>
      <c r="M805" s="72" t="str">
        <f>IF(Tableau1[[#This Row],[Régime d''utilisation (Quotidien ? Oui ou Non)]]="Oui","Oui","Non")</f>
        <v>Non</v>
      </c>
      <c r="N805" s="72" t="str">
        <f>IF(Tableau1[[#This Row],[Régime d''utilisation (Quotidien ? Oui ou Non)]]="Oui","Oui","Non")</f>
        <v>Non</v>
      </c>
      <c r="O805" s="72" t="str">
        <f>IF(Tableau1[[#This Row],[Régime d''utilisation (Quotidien ? Oui ou Non)]]="Oui","Oui","Non")</f>
        <v>Non</v>
      </c>
      <c r="P805" s="76"/>
      <c r="Q805" s="76"/>
      <c r="R805" s="76"/>
      <c r="S805" s="52" t="str">
        <f t="shared" si="36"/>
        <v>Compris entre 00h00 et 5h00</v>
      </c>
      <c r="T805" s="76"/>
      <c r="U805" s="53" t="str">
        <f t="shared" si="37"/>
        <v>Voyageur</v>
      </c>
      <c r="V805" s="76"/>
      <c r="W805" s="76"/>
      <c r="X805" s="76"/>
      <c r="Y805" s="76"/>
      <c r="Z805" s="76"/>
      <c r="AA805" s="76"/>
      <c r="AB805" s="53">
        <f>400</f>
        <v>400</v>
      </c>
      <c r="AC805" s="78" t="str">
        <f>IF(Tableau1[[#This Row],[Type de réponse]]='Paramètre (masquer)'!$A$10,Tableau1[[#This Row],[Période de début *]],"")</f>
        <v/>
      </c>
      <c r="AD805" s="78" t="str">
        <f>IF(Tableau1[[#This Row],[Type de réponse]]='Paramètre (masquer)'!$A$10,Tableau1[[#This Row],[Période de fin *]],"")</f>
        <v/>
      </c>
      <c r="AE805" s="78" t="str">
        <f>IF(Tableau1[[#This Row],[Type de réponse]]='Paramètre (masquer)'!$A$10,Tableau1[[#This Row],[Nuit
LU/MA]],"")</f>
        <v/>
      </c>
      <c r="AF805" s="78" t="str">
        <f>IF(Tableau1[[#This Row],[Type de réponse]]='Paramètre (masquer)'!$A$10,Tableau1[[#This Row],[Nuit
MA/ME]],"")</f>
        <v/>
      </c>
      <c r="AG805" s="78" t="str">
        <f>IF(Tableau1[[#This Row],[Type de réponse]]='Paramètre (masquer)'!$A$10,Tableau1[[#This Row],[Nuit
ME/JE]],"")</f>
        <v/>
      </c>
      <c r="AH805" s="78" t="str">
        <f>IF(Tableau1[[#This Row],[Type de réponse]]='Paramètre (masquer)'!$A$10,Tableau1[[#This Row],[Nuit JE/VE]],"")</f>
        <v/>
      </c>
      <c r="AI805" s="78" t="str">
        <f>IF(Tableau1[[#This Row],[Type de réponse]]='Paramètre (masquer)'!$A$10,Tableau1[[#This Row],[Nuit
VE/SA]],"")</f>
        <v/>
      </c>
      <c r="AJ805" s="78" t="str">
        <f>IF(Tableau1[[#This Row],[Type de réponse]]='Paramètre (masquer)'!$A$10,Tableau1[[#This Row],[Nuit
SA/DI]],"")</f>
        <v/>
      </c>
      <c r="AK805" s="78" t="str">
        <f>IF(Tableau1[[#This Row],[Type de réponse]]='Paramètre (masquer)'!$A$10,Tableau1[[#This Row],[Nuit
DI/LU]],"")</f>
        <v/>
      </c>
      <c r="AL805" s="76" t="str">
        <f>IF(Tableau1[[#This Row],[Nuit
LU /MA]]="Oui",0,IF(Tableau1[[#This Row],[Nuit
LU /MA]]="Non",1,""))</f>
        <v/>
      </c>
      <c r="AM805" s="76" t="str">
        <f>IF(Tableau1[[#This Row],[Nuit
MA/ ME]]="Oui",0,IF(Tableau1[[#This Row],[Nuit
MA/ ME]]="Non",1,""))</f>
        <v/>
      </c>
      <c r="AN805" s="76" t="str">
        <f>IF(Tableau1[[#This Row],[Nuit
ME/ JE]]="Oui",0,IF(Tableau1[[#This Row],[Nuit
ME/ JE]]="Non",1,""))</f>
        <v/>
      </c>
      <c r="AO805" s="76" t="str">
        <f>IF(Tableau1[[#This Row],[Nuit JE/ VE]]="Oui",0,IF(Tableau1[[#This Row],[Nuit JE/ VE]]="Non",1,""))</f>
        <v/>
      </c>
      <c r="AP805" s="76" t="str">
        <f>IF(Tableau1[[#This Row],[Nuit
VE/ SA]]="Oui",0,IF(Tableau1[[#This Row],[Nuit
VE/ SA]]="Non",1,""))</f>
        <v/>
      </c>
      <c r="AQ805" s="76" t="str">
        <f>IF(Tableau1[[#This Row],[Nuit
SA/ DI]]="Oui",0,IF(Tableau1[[#This Row],[Nuit
SA/ DI]]="Non",1,""))</f>
        <v/>
      </c>
      <c r="AR805" s="76" t="str">
        <f>IF(Tableau1[[#This Row],[Nuit
DI/ LU]]="Oui",0,IF(Tableau1[[#This Row],[Nuit
DI/ LU]]="Non",1,""))</f>
        <v/>
      </c>
      <c r="AS805" s="76" t="str">
        <f>IF(Tableau1[[#This Row],[Type de réponse]]='Paramètre (masquer)'!$A$10,Tableau1[[#This Row],[FE]],"")</f>
        <v/>
      </c>
      <c r="AT805" s="76" t="str">
        <f>_xlfn.CONCAT(Tableau1[[#This Row],[LUN]:[DIM]])</f>
        <v/>
      </c>
      <c r="AU805" s="79"/>
      <c r="AV8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5" s="76" t="e">
        <f>Tableau1[[#This Row],[Nbre de nuits sur la période]]*Tableau1[[#This Row],[Nombre de train accédant / nuit *]]</f>
        <v>#VALUE!</v>
      </c>
      <c r="AY805" s="76" t="e">
        <f>Tableau1[[#This Row],[Uo voies - nuit]]*((59*400/1000)+5)</f>
        <v>#VALUE!</v>
      </c>
    </row>
    <row r="806" spans="1:51" ht="15.75">
      <c r="A806" s="51">
        <f t="shared" si="38"/>
        <v>793</v>
      </c>
      <c r="B806" s="85"/>
      <c r="C806" s="52" t="str">
        <f>IFERROR(VLOOKUP(Tableau1[[#This Row],[Site *
Un fichier Excel par DT]],Tableau7[[#All],[Nom de la gare]:[EIC]],5,FALSE),"")</f>
        <v/>
      </c>
      <c r="D806" s="77"/>
      <c r="E806" s="74"/>
      <c r="F806" s="74"/>
      <c r="G806" s="76"/>
      <c r="H806" s="72" t="str">
        <f>IF(Tableau1[[#This Row],[Régime d''utilisation (Quotidien ? Oui ou Non)]]="Oui","Oui","Non")</f>
        <v>Non</v>
      </c>
      <c r="I806" s="72" t="str">
        <f>IF(Tableau1[[#This Row],[Régime d''utilisation (Quotidien ? Oui ou Non)]]="Oui","Oui","Non")</f>
        <v>Non</v>
      </c>
      <c r="J806" s="72" t="str">
        <f>IF(Tableau1[[#This Row],[Régime d''utilisation (Quotidien ? Oui ou Non)]]="Oui","Oui","Non")</f>
        <v>Non</v>
      </c>
      <c r="K806" s="72" t="str">
        <f>IF(Tableau1[[#This Row],[Régime d''utilisation (Quotidien ? Oui ou Non)]]="Oui","Oui","Non")</f>
        <v>Non</v>
      </c>
      <c r="L806" s="72" t="str">
        <f>IF(Tableau1[[#This Row],[Régime d''utilisation (Quotidien ? Oui ou Non)]]="Oui","Oui","Non")</f>
        <v>Non</v>
      </c>
      <c r="M806" s="72" t="str">
        <f>IF(Tableau1[[#This Row],[Régime d''utilisation (Quotidien ? Oui ou Non)]]="Oui","Oui","Non")</f>
        <v>Non</v>
      </c>
      <c r="N806" s="72" t="str">
        <f>IF(Tableau1[[#This Row],[Régime d''utilisation (Quotidien ? Oui ou Non)]]="Oui","Oui","Non")</f>
        <v>Non</v>
      </c>
      <c r="O806" s="72" t="str">
        <f>IF(Tableau1[[#This Row],[Régime d''utilisation (Quotidien ? Oui ou Non)]]="Oui","Oui","Non")</f>
        <v>Non</v>
      </c>
      <c r="P806" s="76"/>
      <c r="Q806" s="76"/>
      <c r="R806" s="76"/>
      <c r="S806" s="52" t="str">
        <f t="shared" si="36"/>
        <v>Compris entre 00h00 et 5h00</v>
      </c>
      <c r="T806" s="76"/>
      <c r="U806" s="53" t="str">
        <f t="shared" si="37"/>
        <v>Voyageur</v>
      </c>
      <c r="V806" s="76"/>
      <c r="W806" s="76"/>
      <c r="X806" s="76"/>
      <c r="Y806" s="76"/>
      <c r="Z806" s="76"/>
      <c r="AA806" s="76"/>
      <c r="AB806" s="53">
        <f>400</f>
        <v>400</v>
      </c>
      <c r="AC806" s="78" t="str">
        <f>IF(Tableau1[[#This Row],[Type de réponse]]='Paramètre (masquer)'!$A$10,Tableau1[[#This Row],[Période de début *]],"")</f>
        <v/>
      </c>
      <c r="AD806" s="78" t="str">
        <f>IF(Tableau1[[#This Row],[Type de réponse]]='Paramètre (masquer)'!$A$10,Tableau1[[#This Row],[Période de fin *]],"")</f>
        <v/>
      </c>
      <c r="AE806" s="78" t="str">
        <f>IF(Tableau1[[#This Row],[Type de réponse]]='Paramètre (masquer)'!$A$10,Tableau1[[#This Row],[Nuit
LU/MA]],"")</f>
        <v/>
      </c>
      <c r="AF806" s="78" t="str">
        <f>IF(Tableau1[[#This Row],[Type de réponse]]='Paramètre (masquer)'!$A$10,Tableau1[[#This Row],[Nuit
MA/ME]],"")</f>
        <v/>
      </c>
      <c r="AG806" s="78" t="str">
        <f>IF(Tableau1[[#This Row],[Type de réponse]]='Paramètre (masquer)'!$A$10,Tableau1[[#This Row],[Nuit
ME/JE]],"")</f>
        <v/>
      </c>
      <c r="AH806" s="78" t="str">
        <f>IF(Tableau1[[#This Row],[Type de réponse]]='Paramètre (masquer)'!$A$10,Tableau1[[#This Row],[Nuit JE/VE]],"")</f>
        <v/>
      </c>
      <c r="AI806" s="78" t="str">
        <f>IF(Tableau1[[#This Row],[Type de réponse]]='Paramètre (masquer)'!$A$10,Tableau1[[#This Row],[Nuit
VE/SA]],"")</f>
        <v/>
      </c>
      <c r="AJ806" s="78" t="str">
        <f>IF(Tableau1[[#This Row],[Type de réponse]]='Paramètre (masquer)'!$A$10,Tableau1[[#This Row],[Nuit
SA/DI]],"")</f>
        <v/>
      </c>
      <c r="AK806" s="78" t="str">
        <f>IF(Tableau1[[#This Row],[Type de réponse]]='Paramètre (masquer)'!$A$10,Tableau1[[#This Row],[Nuit
DI/LU]],"")</f>
        <v/>
      </c>
      <c r="AL806" s="76" t="str">
        <f>IF(Tableau1[[#This Row],[Nuit
LU /MA]]="Oui",0,IF(Tableau1[[#This Row],[Nuit
LU /MA]]="Non",1,""))</f>
        <v/>
      </c>
      <c r="AM806" s="76" t="str">
        <f>IF(Tableau1[[#This Row],[Nuit
MA/ ME]]="Oui",0,IF(Tableau1[[#This Row],[Nuit
MA/ ME]]="Non",1,""))</f>
        <v/>
      </c>
      <c r="AN806" s="76" t="str">
        <f>IF(Tableau1[[#This Row],[Nuit
ME/ JE]]="Oui",0,IF(Tableau1[[#This Row],[Nuit
ME/ JE]]="Non",1,""))</f>
        <v/>
      </c>
      <c r="AO806" s="76" t="str">
        <f>IF(Tableau1[[#This Row],[Nuit JE/ VE]]="Oui",0,IF(Tableau1[[#This Row],[Nuit JE/ VE]]="Non",1,""))</f>
        <v/>
      </c>
      <c r="AP806" s="76" t="str">
        <f>IF(Tableau1[[#This Row],[Nuit
VE/ SA]]="Oui",0,IF(Tableau1[[#This Row],[Nuit
VE/ SA]]="Non",1,""))</f>
        <v/>
      </c>
      <c r="AQ806" s="76" t="str">
        <f>IF(Tableau1[[#This Row],[Nuit
SA/ DI]]="Oui",0,IF(Tableau1[[#This Row],[Nuit
SA/ DI]]="Non",1,""))</f>
        <v/>
      </c>
      <c r="AR806" s="76" t="str">
        <f>IF(Tableau1[[#This Row],[Nuit
DI/ LU]]="Oui",0,IF(Tableau1[[#This Row],[Nuit
DI/ LU]]="Non",1,""))</f>
        <v/>
      </c>
      <c r="AS806" s="76" t="str">
        <f>IF(Tableau1[[#This Row],[Type de réponse]]='Paramètre (masquer)'!$A$10,Tableau1[[#This Row],[FE]],"")</f>
        <v/>
      </c>
      <c r="AT806" s="76" t="str">
        <f>_xlfn.CONCAT(Tableau1[[#This Row],[LUN]:[DIM]])</f>
        <v/>
      </c>
      <c r="AU806" s="79"/>
      <c r="AV8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6" s="76" t="e">
        <f>Tableau1[[#This Row],[Nbre de nuits sur la période]]*Tableau1[[#This Row],[Nombre de train accédant / nuit *]]</f>
        <v>#VALUE!</v>
      </c>
      <c r="AY806" s="76" t="e">
        <f>Tableau1[[#This Row],[Uo voies - nuit]]*((59*400/1000)+5)</f>
        <v>#VALUE!</v>
      </c>
    </row>
    <row r="807" spans="1:51" ht="15.75">
      <c r="A807" s="51">
        <f t="shared" si="38"/>
        <v>794</v>
      </c>
      <c r="B807" s="85"/>
      <c r="C807" s="52" t="str">
        <f>IFERROR(VLOOKUP(Tableau1[[#This Row],[Site *
Un fichier Excel par DT]],Tableau7[[#All],[Nom de la gare]:[EIC]],5,FALSE),"")</f>
        <v/>
      </c>
      <c r="D807" s="77"/>
      <c r="E807" s="74"/>
      <c r="F807" s="74"/>
      <c r="G807" s="76"/>
      <c r="H807" s="72" t="str">
        <f>IF(Tableau1[[#This Row],[Régime d''utilisation (Quotidien ? Oui ou Non)]]="Oui","Oui","Non")</f>
        <v>Non</v>
      </c>
      <c r="I807" s="72" t="str">
        <f>IF(Tableau1[[#This Row],[Régime d''utilisation (Quotidien ? Oui ou Non)]]="Oui","Oui","Non")</f>
        <v>Non</v>
      </c>
      <c r="J807" s="72" t="str">
        <f>IF(Tableau1[[#This Row],[Régime d''utilisation (Quotidien ? Oui ou Non)]]="Oui","Oui","Non")</f>
        <v>Non</v>
      </c>
      <c r="K807" s="72" t="str">
        <f>IF(Tableau1[[#This Row],[Régime d''utilisation (Quotidien ? Oui ou Non)]]="Oui","Oui","Non")</f>
        <v>Non</v>
      </c>
      <c r="L807" s="72" t="str">
        <f>IF(Tableau1[[#This Row],[Régime d''utilisation (Quotidien ? Oui ou Non)]]="Oui","Oui","Non")</f>
        <v>Non</v>
      </c>
      <c r="M807" s="72" t="str">
        <f>IF(Tableau1[[#This Row],[Régime d''utilisation (Quotidien ? Oui ou Non)]]="Oui","Oui","Non")</f>
        <v>Non</v>
      </c>
      <c r="N807" s="72" t="str">
        <f>IF(Tableau1[[#This Row],[Régime d''utilisation (Quotidien ? Oui ou Non)]]="Oui","Oui","Non")</f>
        <v>Non</v>
      </c>
      <c r="O807" s="72" t="str">
        <f>IF(Tableau1[[#This Row],[Régime d''utilisation (Quotidien ? Oui ou Non)]]="Oui","Oui","Non")</f>
        <v>Non</v>
      </c>
      <c r="P807" s="76"/>
      <c r="Q807" s="76"/>
      <c r="R807" s="76"/>
      <c r="S807" s="52" t="str">
        <f t="shared" si="36"/>
        <v>Compris entre 00h00 et 5h00</v>
      </c>
      <c r="T807" s="76"/>
      <c r="U807" s="53" t="str">
        <f t="shared" si="37"/>
        <v>Voyageur</v>
      </c>
      <c r="V807" s="76"/>
      <c r="W807" s="76"/>
      <c r="X807" s="76"/>
      <c r="Y807" s="76"/>
      <c r="Z807" s="76"/>
      <c r="AA807" s="76"/>
      <c r="AB807" s="53">
        <f>400</f>
        <v>400</v>
      </c>
      <c r="AC807" s="78" t="str">
        <f>IF(Tableau1[[#This Row],[Type de réponse]]='Paramètre (masquer)'!$A$10,Tableau1[[#This Row],[Période de début *]],"")</f>
        <v/>
      </c>
      <c r="AD807" s="78" t="str">
        <f>IF(Tableau1[[#This Row],[Type de réponse]]='Paramètre (masquer)'!$A$10,Tableau1[[#This Row],[Période de fin *]],"")</f>
        <v/>
      </c>
      <c r="AE807" s="78" t="str">
        <f>IF(Tableau1[[#This Row],[Type de réponse]]='Paramètre (masquer)'!$A$10,Tableau1[[#This Row],[Nuit
LU/MA]],"")</f>
        <v/>
      </c>
      <c r="AF807" s="78" t="str">
        <f>IF(Tableau1[[#This Row],[Type de réponse]]='Paramètre (masquer)'!$A$10,Tableau1[[#This Row],[Nuit
MA/ME]],"")</f>
        <v/>
      </c>
      <c r="AG807" s="78" t="str">
        <f>IF(Tableau1[[#This Row],[Type de réponse]]='Paramètre (masquer)'!$A$10,Tableau1[[#This Row],[Nuit
ME/JE]],"")</f>
        <v/>
      </c>
      <c r="AH807" s="78" t="str">
        <f>IF(Tableau1[[#This Row],[Type de réponse]]='Paramètre (masquer)'!$A$10,Tableau1[[#This Row],[Nuit JE/VE]],"")</f>
        <v/>
      </c>
      <c r="AI807" s="78" t="str">
        <f>IF(Tableau1[[#This Row],[Type de réponse]]='Paramètre (masquer)'!$A$10,Tableau1[[#This Row],[Nuit
VE/SA]],"")</f>
        <v/>
      </c>
      <c r="AJ807" s="78" t="str">
        <f>IF(Tableau1[[#This Row],[Type de réponse]]='Paramètre (masquer)'!$A$10,Tableau1[[#This Row],[Nuit
SA/DI]],"")</f>
        <v/>
      </c>
      <c r="AK807" s="78" t="str">
        <f>IF(Tableau1[[#This Row],[Type de réponse]]='Paramètre (masquer)'!$A$10,Tableau1[[#This Row],[Nuit
DI/LU]],"")</f>
        <v/>
      </c>
      <c r="AL807" s="76" t="str">
        <f>IF(Tableau1[[#This Row],[Nuit
LU /MA]]="Oui",0,IF(Tableau1[[#This Row],[Nuit
LU /MA]]="Non",1,""))</f>
        <v/>
      </c>
      <c r="AM807" s="76" t="str">
        <f>IF(Tableau1[[#This Row],[Nuit
MA/ ME]]="Oui",0,IF(Tableau1[[#This Row],[Nuit
MA/ ME]]="Non",1,""))</f>
        <v/>
      </c>
      <c r="AN807" s="76" t="str">
        <f>IF(Tableau1[[#This Row],[Nuit
ME/ JE]]="Oui",0,IF(Tableau1[[#This Row],[Nuit
ME/ JE]]="Non",1,""))</f>
        <v/>
      </c>
      <c r="AO807" s="76" t="str">
        <f>IF(Tableau1[[#This Row],[Nuit JE/ VE]]="Oui",0,IF(Tableau1[[#This Row],[Nuit JE/ VE]]="Non",1,""))</f>
        <v/>
      </c>
      <c r="AP807" s="76" t="str">
        <f>IF(Tableau1[[#This Row],[Nuit
VE/ SA]]="Oui",0,IF(Tableau1[[#This Row],[Nuit
VE/ SA]]="Non",1,""))</f>
        <v/>
      </c>
      <c r="AQ807" s="76" t="str">
        <f>IF(Tableau1[[#This Row],[Nuit
SA/ DI]]="Oui",0,IF(Tableau1[[#This Row],[Nuit
SA/ DI]]="Non",1,""))</f>
        <v/>
      </c>
      <c r="AR807" s="76" t="str">
        <f>IF(Tableau1[[#This Row],[Nuit
DI/ LU]]="Oui",0,IF(Tableau1[[#This Row],[Nuit
DI/ LU]]="Non",1,""))</f>
        <v/>
      </c>
      <c r="AS807" s="76" t="str">
        <f>IF(Tableau1[[#This Row],[Type de réponse]]='Paramètre (masquer)'!$A$10,Tableau1[[#This Row],[FE]],"")</f>
        <v/>
      </c>
      <c r="AT807" s="76" t="str">
        <f>_xlfn.CONCAT(Tableau1[[#This Row],[LUN]:[DIM]])</f>
        <v/>
      </c>
      <c r="AU807" s="79"/>
      <c r="AV8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7" s="76" t="e">
        <f>Tableau1[[#This Row],[Nbre de nuits sur la période]]*Tableau1[[#This Row],[Nombre de train accédant / nuit *]]</f>
        <v>#VALUE!</v>
      </c>
      <c r="AY807" s="76" t="e">
        <f>Tableau1[[#This Row],[Uo voies - nuit]]*((59*400/1000)+5)</f>
        <v>#VALUE!</v>
      </c>
    </row>
    <row r="808" spans="1:51" ht="15.75">
      <c r="A808" s="51">
        <f t="shared" si="38"/>
        <v>795</v>
      </c>
      <c r="B808" s="85"/>
      <c r="C808" s="52" t="str">
        <f>IFERROR(VLOOKUP(Tableau1[[#This Row],[Site *
Un fichier Excel par DT]],Tableau7[[#All],[Nom de la gare]:[EIC]],5,FALSE),"")</f>
        <v/>
      </c>
      <c r="D808" s="77"/>
      <c r="E808" s="74"/>
      <c r="F808" s="74"/>
      <c r="G808" s="76"/>
      <c r="H808" s="72" t="str">
        <f>IF(Tableau1[[#This Row],[Régime d''utilisation (Quotidien ? Oui ou Non)]]="Oui","Oui","Non")</f>
        <v>Non</v>
      </c>
      <c r="I808" s="72" t="str">
        <f>IF(Tableau1[[#This Row],[Régime d''utilisation (Quotidien ? Oui ou Non)]]="Oui","Oui","Non")</f>
        <v>Non</v>
      </c>
      <c r="J808" s="72" t="str">
        <f>IF(Tableau1[[#This Row],[Régime d''utilisation (Quotidien ? Oui ou Non)]]="Oui","Oui","Non")</f>
        <v>Non</v>
      </c>
      <c r="K808" s="72" t="str">
        <f>IF(Tableau1[[#This Row],[Régime d''utilisation (Quotidien ? Oui ou Non)]]="Oui","Oui","Non")</f>
        <v>Non</v>
      </c>
      <c r="L808" s="72" t="str">
        <f>IF(Tableau1[[#This Row],[Régime d''utilisation (Quotidien ? Oui ou Non)]]="Oui","Oui","Non")</f>
        <v>Non</v>
      </c>
      <c r="M808" s="72" t="str">
        <f>IF(Tableau1[[#This Row],[Régime d''utilisation (Quotidien ? Oui ou Non)]]="Oui","Oui","Non")</f>
        <v>Non</v>
      </c>
      <c r="N808" s="72" t="str">
        <f>IF(Tableau1[[#This Row],[Régime d''utilisation (Quotidien ? Oui ou Non)]]="Oui","Oui","Non")</f>
        <v>Non</v>
      </c>
      <c r="O808" s="72" t="str">
        <f>IF(Tableau1[[#This Row],[Régime d''utilisation (Quotidien ? Oui ou Non)]]="Oui","Oui","Non")</f>
        <v>Non</v>
      </c>
      <c r="P808" s="76"/>
      <c r="Q808" s="76"/>
      <c r="R808" s="76"/>
      <c r="S808" s="52" t="str">
        <f t="shared" si="36"/>
        <v>Compris entre 00h00 et 5h00</v>
      </c>
      <c r="T808" s="76"/>
      <c r="U808" s="53" t="str">
        <f t="shared" si="37"/>
        <v>Voyageur</v>
      </c>
      <c r="V808" s="76"/>
      <c r="W808" s="76"/>
      <c r="X808" s="76"/>
      <c r="Y808" s="76"/>
      <c r="Z808" s="76"/>
      <c r="AA808" s="76"/>
      <c r="AB808" s="53">
        <f>400</f>
        <v>400</v>
      </c>
      <c r="AC808" s="78" t="str">
        <f>IF(Tableau1[[#This Row],[Type de réponse]]='Paramètre (masquer)'!$A$10,Tableau1[[#This Row],[Période de début *]],"")</f>
        <v/>
      </c>
      <c r="AD808" s="78" t="str">
        <f>IF(Tableau1[[#This Row],[Type de réponse]]='Paramètre (masquer)'!$A$10,Tableau1[[#This Row],[Période de fin *]],"")</f>
        <v/>
      </c>
      <c r="AE808" s="78" t="str">
        <f>IF(Tableau1[[#This Row],[Type de réponse]]='Paramètre (masquer)'!$A$10,Tableau1[[#This Row],[Nuit
LU/MA]],"")</f>
        <v/>
      </c>
      <c r="AF808" s="78" t="str">
        <f>IF(Tableau1[[#This Row],[Type de réponse]]='Paramètre (masquer)'!$A$10,Tableau1[[#This Row],[Nuit
MA/ME]],"")</f>
        <v/>
      </c>
      <c r="AG808" s="78" t="str">
        <f>IF(Tableau1[[#This Row],[Type de réponse]]='Paramètre (masquer)'!$A$10,Tableau1[[#This Row],[Nuit
ME/JE]],"")</f>
        <v/>
      </c>
      <c r="AH808" s="78" t="str">
        <f>IF(Tableau1[[#This Row],[Type de réponse]]='Paramètre (masquer)'!$A$10,Tableau1[[#This Row],[Nuit JE/VE]],"")</f>
        <v/>
      </c>
      <c r="AI808" s="78" t="str">
        <f>IF(Tableau1[[#This Row],[Type de réponse]]='Paramètre (masquer)'!$A$10,Tableau1[[#This Row],[Nuit
VE/SA]],"")</f>
        <v/>
      </c>
      <c r="AJ808" s="78" t="str">
        <f>IF(Tableau1[[#This Row],[Type de réponse]]='Paramètre (masquer)'!$A$10,Tableau1[[#This Row],[Nuit
SA/DI]],"")</f>
        <v/>
      </c>
      <c r="AK808" s="78" t="str">
        <f>IF(Tableau1[[#This Row],[Type de réponse]]='Paramètre (masquer)'!$A$10,Tableau1[[#This Row],[Nuit
DI/LU]],"")</f>
        <v/>
      </c>
      <c r="AL808" s="76" t="str">
        <f>IF(Tableau1[[#This Row],[Nuit
LU /MA]]="Oui",0,IF(Tableau1[[#This Row],[Nuit
LU /MA]]="Non",1,""))</f>
        <v/>
      </c>
      <c r="AM808" s="76" t="str">
        <f>IF(Tableau1[[#This Row],[Nuit
MA/ ME]]="Oui",0,IF(Tableau1[[#This Row],[Nuit
MA/ ME]]="Non",1,""))</f>
        <v/>
      </c>
      <c r="AN808" s="76" t="str">
        <f>IF(Tableau1[[#This Row],[Nuit
ME/ JE]]="Oui",0,IF(Tableau1[[#This Row],[Nuit
ME/ JE]]="Non",1,""))</f>
        <v/>
      </c>
      <c r="AO808" s="76" t="str">
        <f>IF(Tableau1[[#This Row],[Nuit JE/ VE]]="Oui",0,IF(Tableau1[[#This Row],[Nuit JE/ VE]]="Non",1,""))</f>
        <v/>
      </c>
      <c r="AP808" s="76" t="str">
        <f>IF(Tableau1[[#This Row],[Nuit
VE/ SA]]="Oui",0,IF(Tableau1[[#This Row],[Nuit
VE/ SA]]="Non",1,""))</f>
        <v/>
      </c>
      <c r="AQ808" s="76" t="str">
        <f>IF(Tableau1[[#This Row],[Nuit
SA/ DI]]="Oui",0,IF(Tableau1[[#This Row],[Nuit
SA/ DI]]="Non",1,""))</f>
        <v/>
      </c>
      <c r="AR808" s="76" t="str">
        <f>IF(Tableau1[[#This Row],[Nuit
DI/ LU]]="Oui",0,IF(Tableau1[[#This Row],[Nuit
DI/ LU]]="Non",1,""))</f>
        <v/>
      </c>
      <c r="AS808" s="76" t="str">
        <f>IF(Tableau1[[#This Row],[Type de réponse]]='Paramètre (masquer)'!$A$10,Tableau1[[#This Row],[FE]],"")</f>
        <v/>
      </c>
      <c r="AT808" s="76" t="str">
        <f>_xlfn.CONCAT(Tableau1[[#This Row],[LUN]:[DIM]])</f>
        <v/>
      </c>
      <c r="AU808" s="79"/>
      <c r="AV8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8" s="76" t="e">
        <f>Tableau1[[#This Row],[Nbre de nuits sur la période]]*Tableau1[[#This Row],[Nombre de train accédant / nuit *]]</f>
        <v>#VALUE!</v>
      </c>
      <c r="AY808" s="76" t="e">
        <f>Tableau1[[#This Row],[Uo voies - nuit]]*((59*400/1000)+5)</f>
        <v>#VALUE!</v>
      </c>
    </row>
    <row r="809" spans="1:51" ht="15.75">
      <c r="A809" s="51">
        <f t="shared" si="38"/>
        <v>796</v>
      </c>
      <c r="B809" s="85"/>
      <c r="C809" s="52" t="str">
        <f>IFERROR(VLOOKUP(Tableau1[[#This Row],[Site *
Un fichier Excel par DT]],Tableau7[[#All],[Nom de la gare]:[EIC]],5,FALSE),"")</f>
        <v/>
      </c>
      <c r="D809" s="77"/>
      <c r="E809" s="74"/>
      <c r="F809" s="74"/>
      <c r="G809" s="76"/>
      <c r="H809" s="72" t="str">
        <f>IF(Tableau1[[#This Row],[Régime d''utilisation (Quotidien ? Oui ou Non)]]="Oui","Oui","Non")</f>
        <v>Non</v>
      </c>
      <c r="I809" s="72" t="str">
        <f>IF(Tableau1[[#This Row],[Régime d''utilisation (Quotidien ? Oui ou Non)]]="Oui","Oui","Non")</f>
        <v>Non</v>
      </c>
      <c r="J809" s="72" t="str">
        <f>IF(Tableau1[[#This Row],[Régime d''utilisation (Quotidien ? Oui ou Non)]]="Oui","Oui","Non")</f>
        <v>Non</v>
      </c>
      <c r="K809" s="72" t="str">
        <f>IF(Tableau1[[#This Row],[Régime d''utilisation (Quotidien ? Oui ou Non)]]="Oui","Oui","Non")</f>
        <v>Non</v>
      </c>
      <c r="L809" s="72" t="str">
        <f>IF(Tableau1[[#This Row],[Régime d''utilisation (Quotidien ? Oui ou Non)]]="Oui","Oui","Non")</f>
        <v>Non</v>
      </c>
      <c r="M809" s="72" t="str">
        <f>IF(Tableau1[[#This Row],[Régime d''utilisation (Quotidien ? Oui ou Non)]]="Oui","Oui","Non")</f>
        <v>Non</v>
      </c>
      <c r="N809" s="72" t="str">
        <f>IF(Tableau1[[#This Row],[Régime d''utilisation (Quotidien ? Oui ou Non)]]="Oui","Oui","Non")</f>
        <v>Non</v>
      </c>
      <c r="O809" s="72" t="str">
        <f>IF(Tableau1[[#This Row],[Régime d''utilisation (Quotidien ? Oui ou Non)]]="Oui","Oui","Non")</f>
        <v>Non</v>
      </c>
      <c r="P809" s="76"/>
      <c r="Q809" s="76"/>
      <c r="R809" s="76"/>
      <c r="S809" s="52" t="str">
        <f t="shared" si="36"/>
        <v>Compris entre 00h00 et 5h00</v>
      </c>
      <c r="T809" s="76"/>
      <c r="U809" s="53" t="str">
        <f t="shared" si="37"/>
        <v>Voyageur</v>
      </c>
      <c r="V809" s="76"/>
      <c r="W809" s="76"/>
      <c r="X809" s="76"/>
      <c r="Y809" s="76"/>
      <c r="Z809" s="76"/>
      <c r="AA809" s="76"/>
      <c r="AB809" s="53">
        <f>400</f>
        <v>400</v>
      </c>
      <c r="AC809" s="78" t="str">
        <f>IF(Tableau1[[#This Row],[Type de réponse]]='Paramètre (masquer)'!$A$10,Tableau1[[#This Row],[Période de début *]],"")</f>
        <v/>
      </c>
      <c r="AD809" s="78" t="str">
        <f>IF(Tableau1[[#This Row],[Type de réponse]]='Paramètre (masquer)'!$A$10,Tableau1[[#This Row],[Période de fin *]],"")</f>
        <v/>
      </c>
      <c r="AE809" s="78" t="str">
        <f>IF(Tableau1[[#This Row],[Type de réponse]]='Paramètre (masquer)'!$A$10,Tableau1[[#This Row],[Nuit
LU/MA]],"")</f>
        <v/>
      </c>
      <c r="AF809" s="78" t="str">
        <f>IF(Tableau1[[#This Row],[Type de réponse]]='Paramètre (masquer)'!$A$10,Tableau1[[#This Row],[Nuit
MA/ME]],"")</f>
        <v/>
      </c>
      <c r="AG809" s="78" t="str">
        <f>IF(Tableau1[[#This Row],[Type de réponse]]='Paramètre (masquer)'!$A$10,Tableau1[[#This Row],[Nuit
ME/JE]],"")</f>
        <v/>
      </c>
      <c r="AH809" s="78" t="str">
        <f>IF(Tableau1[[#This Row],[Type de réponse]]='Paramètre (masquer)'!$A$10,Tableau1[[#This Row],[Nuit JE/VE]],"")</f>
        <v/>
      </c>
      <c r="AI809" s="78" t="str">
        <f>IF(Tableau1[[#This Row],[Type de réponse]]='Paramètre (masquer)'!$A$10,Tableau1[[#This Row],[Nuit
VE/SA]],"")</f>
        <v/>
      </c>
      <c r="AJ809" s="78" t="str">
        <f>IF(Tableau1[[#This Row],[Type de réponse]]='Paramètre (masquer)'!$A$10,Tableau1[[#This Row],[Nuit
SA/DI]],"")</f>
        <v/>
      </c>
      <c r="AK809" s="78" t="str">
        <f>IF(Tableau1[[#This Row],[Type de réponse]]='Paramètre (masquer)'!$A$10,Tableau1[[#This Row],[Nuit
DI/LU]],"")</f>
        <v/>
      </c>
      <c r="AL809" s="76" t="str">
        <f>IF(Tableau1[[#This Row],[Nuit
LU /MA]]="Oui",0,IF(Tableau1[[#This Row],[Nuit
LU /MA]]="Non",1,""))</f>
        <v/>
      </c>
      <c r="AM809" s="76" t="str">
        <f>IF(Tableau1[[#This Row],[Nuit
MA/ ME]]="Oui",0,IF(Tableau1[[#This Row],[Nuit
MA/ ME]]="Non",1,""))</f>
        <v/>
      </c>
      <c r="AN809" s="76" t="str">
        <f>IF(Tableau1[[#This Row],[Nuit
ME/ JE]]="Oui",0,IF(Tableau1[[#This Row],[Nuit
ME/ JE]]="Non",1,""))</f>
        <v/>
      </c>
      <c r="AO809" s="76" t="str">
        <f>IF(Tableau1[[#This Row],[Nuit JE/ VE]]="Oui",0,IF(Tableau1[[#This Row],[Nuit JE/ VE]]="Non",1,""))</f>
        <v/>
      </c>
      <c r="AP809" s="76" t="str">
        <f>IF(Tableau1[[#This Row],[Nuit
VE/ SA]]="Oui",0,IF(Tableau1[[#This Row],[Nuit
VE/ SA]]="Non",1,""))</f>
        <v/>
      </c>
      <c r="AQ809" s="76" t="str">
        <f>IF(Tableau1[[#This Row],[Nuit
SA/ DI]]="Oui",0,IF(Tableau1[[#This Row],[Nuit
SA/ DI]]="Non",1,""))</f>
        <v/>
      </c>
      <c r="AR809" s="76" t="str">
        <f>IF(Tableau1[[#This Row],[Nuit
DI/ LU]]="Oui",0,IF(Tableau1[[#This Row],[Nuit
DI/ LU]]="Non",1,""))</f>
        <v/>
      </c>
      <c r="AS809" s="76" t="str">
        <f>IF(Tableau1[[#This Row],[Type de réponse]]='Paramètre (masquer)'!$A$10,Tableau1[[#This Row],[FE]],"")</f>
        <v/>
      </c>
      <c r="AT809" s="76" t="str">
        <f>_xlfn.CONCAT(Tableau1[[#This Row],[LUN]:[DIM]])</f>
        <v/>
      </c>
      <c r="AU809" s="79"/>
      <c r="AV8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9" s="76" t="e">
        <f>Tableau1[[#This Row],[Nbre de nuits sur la période]]*Tableau1[[#This Row],[Nombre de train accédant / nuit *]]</f>
        <v>#VALUE!</v>
      </c>
      <c r="AY809" s="76" t="e">
        <f>Tableau1[[#This Row],[Uo voies - nuit]]*((59*400/1000)+5)</f>
        <v>#VALUE!</v>
      </c>
    </row>
    <row r="810" spans="1:51" ht="15.75">
      <c r="A810" s="51">
        <f t="shared" si="38"/>
        <v>797</v>
      </c>
      <c r="B810" s="85"/>
      <c r="C810" s="52" t="str">
        <f>IFERROR(VLOOKUP(Tableau1[[#This Row],[Site *
Un fichier Excel par DT]],Tableau7[[#All],[Nom de la gare]:[EIC]],5,FALSE),"")</f>
        <v/>
      </c>
      <c r="D810" s="77"/>
      <c r="E810" s="74"/>
      <c r="F810" s="74"/>
      <c r="G810" s="76"/>
      <c r="H810" s="72" t="str">
        <f>IF(Tableau1[[#This Row],[Régime d''utilisation (Quotidien ? Oui ou Non)]]="Oui","Oui","Non")</f>
        <v>Non</v>
      </c>
      <c r="I810" s="72" t="str">
        <f>IF(Tableau1[[#This Row],[Régime d''utilisation (Quotidien ? Oui ou Non)]]="Oui","Oui","Non")</f>
        <v>Non</v>
      </c>
      <c r="J810" s="72" t="str">
        <f>IF(Tableau1[[#This Row],[Régime d''utilisation (Quotidien ? Oui ou Non)]]="Oui","Oui","Non")</f>
        <v>Non</v>
      </c>
      <c r="K810" s="72" t="str">
        <f>IF(Tableau1[[#This Row],[Régime d''utilisation (Quotidien ? Oui ou Non)]]="Oui","Oui","Non")</f>
        <v>Non</v>
      </c>
      <c r="L810" s="72" t="str">
        <f>IF(Tableau1[[#This Row],[Régime d''utilisation (Quotidien ? Oui ou Non)]]="Oui","Oui","Non")</f>
        <v>Non</v>
      </c>
      <c r="M810" s="72" t="str">
        <f>IF(Tableau1[[#This Row],[Régime d''utilisation (Quotidien ? Oui ou Non)]]="Oui","Oui","Non")</f>
        <v>Non</v>
      </c>
      <c r="N810" s="72" t="str">
        <f>IF(Tableau1[[#This Row],[Régime d''utilisation (Quotidien ? Oui ou Non)]]="Oui","Oui","Non")</f>
        <v>Non</v>
      </c>
      <c r="O810" s="72" t="str">
        <f>IF(Tableau1[[#This Row],[Régime d''utilisation (Quotidien ? Oui ou Non)]]="Oui","Oui","Non")</f>
        <v>Non</v>
      </c>
      <c r="P810" s="76"/>
      <c r="Q810" s="76"/>
      <c r="R810" s="76"/>
      <c r="S810" s="52" t="str">
        <f t="shared" si="36"/>
        <v>Compris entre 00h00 et 5h00</v>
      </c>
      <c r="T810" s="76"/>
      <c r="U810" s="53" t="str">
        <f t="shared" si="37"/>
        <v>Voyageur</v>
      </c>
      <c r="V810" s="76"/>
      <c r="W810" s="76"/>
      <c r="X810" s="76"/>
      <c r="Y810" s="76"/>
      <c r="Z810" s="76"/>
      <c r="AA810" s="76"/>
      <c r="AB810" s="53">
        <f>400</f>
        <v>400</v>
      </c>
      <c r="AC810" s="78" t="str">
        <f>IF(Tableau1[[#This Row],[Type de réponse]]='Paramètre (masquer)'!$A$10,Tableau1[[#This Row],[Période de début *]],"")</f>
        <v/>
      </c>
      <c r="AD810" s="78" t="str">
        <f>IF(Tableau1[[#This Row],[Type de réponse]]='Paramètre (masquer)'!$A$10,Tableau1[[#This Row],[Période de fin *]],"")</f>
        <v/>
      </c>
      <c r="AE810" s="78" t="str">
        <f>IF(Tableau1[[#This Row],[Type de réponse]]='Paramètre (masquer)'!$A$10,Tableau1[[#This Row],[Nuit
LU/MA]],"")</f>
        <v/>
      </c>
      <c r="AF810" s="78" t="str">
        <f>IF(Tableau1[[#This Row],[Type de réponse]]='Paramètre (masquer)'!$A$10,Tableau1[[#This Row],[Nuit
MA/ME]],"")</f>
        <v/>
      </c>
      <c r="AG810" s="78" t="str">
        <f>IF(Tableau1[[#This Row],[Type de réponse]]='Paramètre (masquer)'!$A$10,Tableau1[[#This Row],[Nuit
ME/JE]],"")</f>
        <v/>
      </c>
      <c r="AH810" s="78" t="str">
        <f>IF(Tableau1[[#This Row],[Type de réponse]]='Paramètre (masquer)'!$A$10,Tableau1[[#This Row],[Nuit JE/VE]],"")</f>
        <v/>
      </c>
      <c r="AI810" s="78" t="str">
        <f>IF(Tableau1[[#This Row],[Type de réponse]]='Paramètre (masquer)'!$A$10,Tableau1[[#This Row],[Nuit
VE/SA]],"")</f>
        <v/>
      </c>
      <c r="AJ810" s="78" t="str">
        <f>IF(Tableau1[[#This Row],[Type de réponse]]='Paramètre (masquer)'!$A$10,Tableau1[[#This Row],[Nuit
SA/DI]],"")</f>
        <v/>
      </c>
      <c r="AK810" s="78" t="str">
        <f>IF(Tableau1[[#This Row],[Type de réponse]]='Paramètre (masquer)'!$A$10,Tableau1[[#This Row],[Nuit
DI/LU]],"")</f>
        <v/>
      </c>
      <c r="AL810" s="76" t="str">
        <f>IF(Tableau1[[#This Row],[Nuit
LU /MA]]="Oui",0,IF(Tableau1[[#This Row],[Nuit
LU /MA]]="Non",1,""))</f>
        <v/>
      </c>
      <c r="AM810" s="76" t="str">
        <f>IF(Tableau1[[#This Row],[Nuit
MA/ ME]]="Oui",0,IF(Tableau1[[#This Row],[Nuit
MA/ ME]]="Non",1,""))</f>
        <v/>
      </c>
      <c r="AN810" s="76" t="str">
        <f>IF(Tableau1[[#This Row],[Nuit
ME/ JE]]="Oui",0,IF(Tableau1[[#This Row],[Nuit
ME/ JE]]="Non",1,""))</f>
        <v/>
      </c>
      <c r="AO810" s="76" t="str">
        <f>IF(Tableau1[[#This Row],[Nuit JE/ VE]]="Oui",0,IF(Tableau1[[#This Row],[Nuit JE/ VE]]="Non",1,""))</f>
        <v/>
      </c>
      <c r="AP810" s="76" t="str">
        <f>IF(Tableau1[[#This Row],[Nuit
VE/ SA]]="Oui",0,IF(Tableau1[[#This Row],[Nuit
VE/ SA]]="Non",1,""))</f>
        <v/>
      </c>
      <c r="AQ810" s="76" t="str">
        <f>IF(Tableau1[[#This Row],[Nuit
SA/ DI]]="Oui",0,IF(Tableau1[[#This Row],[Nuit
SA/ DI]]="Non",1,""))</f>
        <v/>
      </c>
      <c r="AR810" s="76" t="str">
        <f>IF(Tableau1[[#This Row],[Nuit
DI/ LU]]="Oui",0,IF(Tableau1[[#This Row],[Nuit
DI/ LU]]="Non",1,""))</f>
        <v/>
      </c>
      <c r="AS810" s="76" t="str">
        <f>IF(Tableau1[[#This Row],[Type de réponse]]='Paramètre (masquer)'!$A$10,Tableau1[[#This Row],[FE]],"")</f>
        <v/>
      </c>
      <c r="AT810" s="76" t="str">
        <f>_xlfn.CONCAT(Tableau1[[#This Row],[LUN]:[DIM]])</f>
        <v/>
      </c>
      <c r="AU810" s="79"/>
      <c r="AV8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0" s="76" t="e">
        <f>Tableau1[[#This Row],[Nbre de nuits sur la période]]*Tableau1[[#This Row],[Nombre de train accédant / nuit *]]</f>
        <v>#VALUE!</v>
      </c>
      <c r="AY810" s="76" t="e">
        <f>Tableau1[[#This Row],[Uo voies - nuit]]*((59*400/1000)+5)</f>
        <v>#VALUE!</v>
      </c>
    </row>
    <row r="811" spans="1:51" ht="15.75">
      <c r="A811" s="51">
        <f t="shared" si="38"/>
        <v>798</v>
      </c>
      <c r="B811" s="85"/>
      <c r="C811" s="52" t="str">
        <f>IFERROR(VLOOKUP(Tableau1[[#This Row],[Site *
Un fichier Excel par DT]],Tableau7[[#All],[Nom de la gare]:[EIC]],5,FALSE),"")</f>
        <v/>
      </c>
      <c r="D811" s="77"/>
      <c r="E811" s="74"/>
      <c r="F811" s="74"/>
      <c r="G811" s="76"/>
      <c r="H811" s="72" t="str">
        <f>IF(Tableau1[[#This Row],[Régime d''utilisation (Quotidien ? Oui ou Non)]]="Oui","Oui","Non")</f>
        <v>Non</v>
      </c>
      <c r="I811" s="72" t="str">
        <f>IF(Tableau1[[#This Row],[Régime d''utilisation (Quotidien ? Oui ou Non)]]="Oui","Oui","Non")</f>
        <v>Non</v>
      </c>
      <c r="J811" s="72" t="str">
        <f>IF(Tableau1[[#This Row],[Régime d''utilisation (Quotidien ? Oui ou Non)]]="Oui","Oui","Non")</f>
        <v>Non</v>
      </c>
      <c r="K811" s="72" t="str">
        <f>IF(Tableau1[[#This Row],[Régime d''utilisation (Quotidien ? Oui ou Non)]]="Oui","Oui","Non")</f>
        <v>Non</v>
      </c>
      <c r="L811" s="72" t="str">
        <f>IF(Tableau1[[#This Row],[Régime d''utilisation (Quotidien ? Oui ou Non)]]="Oui","Oui","Non")</f>
        <v>Non</v>
      </c>
      <c r="M811" s="72" t="str">
        <f>IF(Tableau1[[#This Row],[Régime d''utilisation (Quotidien ? Oui ou Non)]]="Oui","Oui","Non")</f>
        <v>Non</v>
      </c>
      <c r="N811" s="72" t="str">
        <f>IF(Tableau1[[#This Row],[Régime d''utilisation (Quotidien ? Oui ou Non)]]="Oui","Oui","Non")</f>
        <v>Non</v>
      </c>
      <c r="O811" s="72" t="str">
        <f>IF(Tableau1[[#This Row],[Régime d''utilisation (Quotidien ? Oui ou Non)]]="Oui","Oui","Non")</f>
        <v>Non</v>
      </c>
      <c r="P811" s="76"/>
      <c r="Q811" s="76"/>
      <c r="R811" s="76"/>
      <c r="S811" s="52" t="str">
        <f t="shared" si="36"/>
        <v>Compris entre 00h00 et 5h00</v>
      </c>
      <c r="T811" s="76"/>
      <c r="U811" s="53" t="str">
        <f t="shared" si="37"/>
        <v>Voyageur</v>
      </c>
      <c r="V811" s="76"/>
      <c r="W811" s="76"/>
      <c r="X811" s="76"/>
      <c r="Y811" s="76"/>
      <c r="Z811" s="76"/>
      <c r="AA811" s="76"/>
      <c r="AB811" s="53">
        <f>400</f>
        <v>400</v>
      </c>
      <c r="AC811" s="78" t="str">
        <f>IF(Tableau1[[#This Row],[Type de réponse]]='Paramètre (masquer)'!$A$10,Tableau1[[#This Row],[Période de début *]],"")</f>
        <v/>
      </c>
      <c r="AD811" s="78" t="str">
        <f>IF(Tableau1[[#This Row],[Type de réponse]]='Paramètre (masquer)'!$A$10,Tableau1[[#This Row],[Période de fin *]],"")</f>
        <v/>
      </c>
      <c r="AE811" s="78" t="str">
        <f>IF(Tableau1[[#This Row],[Type de réponse]]='Paramètre (masquer)'!$A$10,Tableau1[[#This Row],[Nuit
LU/MA]],"")</f>
        <v/>
      </c>
      <c r="AF811" s="78" t="str">
        <f>IF(Tableau1[[#This Row],[Type de réponse]]='Paramètre (masquer)'!$A$10,Tableau1[[#This Row],[Nuit
MA/ME]],"")</f>
        <v/>
      </c>
      <c r="AG811" s="78" t="str">
        <f>IF(Tableau1[[#This Row],[Type de réponse]]='Paramètre (masquer)'!$A$10,Tableau1[[#This Row],[Nuit
ME/JE]],"")</f>
        <v/>
      </c>
      <c r="AH811" s="78" t="str">
        <f>IF(Tableau1[[#This Row],[Type de réponse]]='Paramètre (masquer)'!$A$10,Tableau1[[#This Row],[Nuit JE/VE]],"")</f>
        <v/>
      </c>
      <c r="AI811" s="78" t="str">
        <f>IF(Tableau1[[#This Row],[Type de réponse]]='Paramètre (masquer)'!$A$10,Tableau1[[#This Row],[Nuit
VE/SA]],"")</f>
        <v/>
      </c>
      <c r="AJ811" s="78" t="str">
        <f>IF(Tableau1[[#This Row],[Type de réponse]]='Paramètre (masquer)'!$A$10,Tableau1[[#This Row],[Nuit
SA/DI]],"")</f>
        <v/>
      </c>
      <c r="AK811" s="78" t="str">
        <f>IF(Tableau1[[#This Row],[Type de réponse]]='Paramètre (masquer)'!$A$10,Tableau1[[#This Row],[Nuit
DI/LU]],"")</f>
        <v/>
      </c>
      <c r="AL811" s="76" t="str">
        <f>IF(Tableau1[[#This Row],[Nuit
LU /MA]]="Oui",0,IF(Tableau1[[#This Row],[Nuit
LU /MA]]="Non",1,""))</f>
        <v/>
      </c>
      <c r="AM811" s="76" t="str">
        <f>IF(Tableau1[[#This Row],[Nuit
MA/ ME]]="Oui",0,IF(Tableau1[[#This Row],[Nuit
MA/ ME]]="Non",1,""))</f>
        <v/>
      </c>
      <c r="AN811" s="76" t="str">
        <f>IF(Tableau1[[#This Row],[Nuit
ME/ JE]]="Oui",0,IF(Tableau1[[#This Row],[Nuit
ME/ JE]]="Non",1,""))</f>
        <v/>
      </c>
      <c r="AO811" s="76" t="str">
        <f>IF(Tableau1[[#This Row],[Nuit JE/ VE]]="Oui",0,IF(Tableau1[[#This Row],[Nuit JE/ VE]]="Non",1,""))</f>
        <v/>
      </c>
      <c r="AP811" s="76" t="str">
        <f>IF(Tableau1[[#This Row],[Nuit
VE/ SA]]="Oui",0,IF(Tableau1[[#This Row],[Nuit
VE/ SA]]="Non",1,""))</f>
        <v/>
      </c>
      <c r="AQ811" s="76" t="str">
        <f>IF(Tableau1[[#This Row],[Nuit
SA/ DI]]="Oui",0,IF(Tableau1[[#This Row],[Nuit
SA/ DI]]="Non",1,""))</f>
        <v/>
      </c>
      <c r="AR811" s="76" t="str">
        <f>IF(Tableau1[[#This Row],[Nuit
DI/ LU]]="Oui",0,IF(Tableau1[[#This Row],[Nuit
DI/ LU]]="Non",1,""))</f>
        <v/>
      </c>
      <c r="AS811" s="76" t="str">
        <f>IF(Tableau1[[#This Row],[Type de réponse]]='Paramètre (masquer)'!$A$10,Tableau1[[#This Row],[FE]],"")</f>
        <v/>
      </c>
      <c r="AT811" s="76" t="str">
        <f>_xlfn.CONCAT(Tableau1[[#This Row],[LUN]:[DIM]])</f>
        <v/>
      </c>
      <c r="AU811" s="79"/>
      <c r="AV8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1" s="76" t="e">
        <f>Tableau1[[#This Row],[Nbre de nuits sur la période]]*Tableau1[[#This Row],[Nombre de train accédant / nuit *]]</f>
        <v>#VALUE!</v>
      </c>
      <c r="AY811" s="76" t="e">
        <f>Tableau1[[#This Row],[Uo voies - nuit]]*((59*400/1000)+5)</f>
        <v>#VALUE!</v>
      </c>
    </row>
    <row r="812" spans="1:51" ht="15.75">
      <c r="A812" s="51">
        <f t="shared" si="38"/>
        <v>799</v>
      </c>
      <c r="B812" s="85"/>
      <c r="C812" s="52" t="str">
        <f>IFERROR(VLOOKUP(Tableau1[[#This Row],[Site *
Un fichier Excel par DT]],Tableau7[[#All],[Nom de la gare]:[EIC]],5,FALSE),"")</f>
        <v/>
      </c>
      <c r="D812" s="77"/>
      <c r="E812" s="74"/>
      <c r="F812" s="74"/>
      <c r="G812" s="76"/>
      <c r="H812" s="72" t="str">
        <f>IF(Tableau1[[#This Row],[Régime d''utilisation (Quotidien ? Oui ou Non)]]="Oui","Oui","Non")</f>
        <v>Non</v>
      </c>
      <c r="I812" s="72" t="str">
        <f>IF(Tableau1[[#This Row],[Régime d''utilisation (Quotidien ? Oui ou Non)]]="Oui","Oui","Non")</f>
        <v>Non</v>
      </c>
      <c r="J812" s="72" t="str">
        <f>IF(Tableau1[[#This Row],[Régime d''utilisation (Quotidien ? Oui ou Non)]]="Oui","Oui","Non")</f>
        <v>Non</v>
      </c>
      <c r="K812" s="72" t="str">
        <f>IF(Tableau1[[#This Row],[Régime d''utilisation (Quotidien ? Oui ou Non)]]="Oui","Oui","Non")</f>
        <v>Non</v>
      </c>
      <c r="L812" s="72" t="str">
        <f>IF(Tableau1[[#This Row],[Régime d''utilisation (Quotidien ? Oui ou Non)]]="Oui","Oui","Non")</f>
        <v>Non</v>
      </c>
      <c r="M812" s="72" t="str">
        <f>IF(Tableau1[[#This Row],[Régime d''utilisation (Quotidien ? Oui ou Non)]]="Oui","Oui","Non")</f>
        <v>Non</v>
      </c>
      <c r="N812" s="72" t="str">
        <f>IF(Tableau1[[#This Row],[Régime d''utilisation (Quotidien ? Oui ou Non)]]="Oui","Oui","Non")</f>
        <v>Non</v>
      </c>
      <c r="O812" s="72" t="str">
        <f>IF(Tableau1[[#This Row],[Régime d''utilisation (Quotidien ? Oui ou Non)]]="Oui","Oui","Non")</f>
        <v>Non</v>
      </c>
      <c r="P812" s="76"/>
      <c r="Q812" s="76"/>
      <c r="R812" s="76"/>
      <c r="S812" s="52" t="str">
        <f t="shared" si="36"/>
        <v>Compris entre 00h00 et 5h00</v>
      </c>
      <c r="T812" s="76"/>
      <c r="U812" s="53" t="str">
        <f t="shared" si="37"/>
        <v>Voyageur</v>
      </c>
      <c r="V812" s="76"/>
      <c r="W812" s="76"/>
      <c r="X812" s="76"/>
      <c r="Y812" s="76"/>
      <c r="Z812" s="76"/>
      <c r="AA812" s="76"/>
      <c r="AB812" s="53">
        <f>400</f>
        <v>400</v>
      </c>
      <c r="AC812" s="78" t="str">
        <f>IF(Tableau1[[#This Row],[Type de réponse]]='Paramètre (masquer)'!$A$10,Tableau1[[#This Row],[Période de début *]],"")</f>
        <v/>
      </c>
      <c r="AD812" s="78" t="str">
        <f>IF(Tableau1[[#This Row],[Type de réponse]]='Paramètre (masquer)'!$A$10,Tableau1[[#This Row],[Période de fin *]],"")</f>
        <v/>
      </c>
      <c r="AE812" s="78" t="str">
        <f>IF(Tableau1[[#This Row],[Type de réponse]]='Paramètre (masquer)'!$A$10,Tableau1[[#This Row],[Nuit
LU/MA]],"")</f>
        <v/>
      </c>
      <c r="AF812" s="78" t="str">
        <f>IF(Tableau1[[#This Row],[Type de réponse]]='Paramètre (masquer)'!$A$10,Tableau1[[#This Row],[Nuit
MA/ME]],"")</f>
        <v/>
      </c>
      <c r="AG812" s="78" t="str">
        <f>IF(Tableau1[[#This Row],[Type de réponse]]='Paramètre (masquer)'!$A$10,Tableau1[[#This Row],[Nuit
ME/JE]],"")</f>
        <v/>
      </c>
      <c r="AH812" s="78" t="str">
        <f>IF(Tableau1[[#This Row],[Type de réponse]]='Paramètre (masquer)'!$A$10,Tableau1[[#This Row],[Nuit JE/VE]],"")</f>
        <v/>
      </c>
      <c r="AI812" s="78" t="str">
        <f>IF(Tableau1[[#This Row],[Type de réponse]]='Paramètre (masquer)'!$A$10,Tableau1[[#This Row],[Nuit
VE/SA]],"")</f>
        <v/>
      </c>
      <c r="AJ812" s="78" t="str">
        <f>IF(Tableau1[[#This Row],[Type de réponse]]='Paramètre (masquer)'!$A$10,Tableau1[[#This Row],[Nuit
SA/DI]],"")</f>
        <v/>
      </c>
      <c r="AK812" s="78" t="str">
        <f>IF(Tableau1[[#This Row],[Type de réponse]]='Paramètre (masquer)'!$A$10,Tableau1[[#This Row],[Nuit
DI/LU]],"")</f>
        <v/>
      </c>
      <c r="AL812" s="76" t="str">
        <f>IF(Tableau1[[#This Row],[Nuit
LU /MA]]="Oui",0,IF(Tableau1[[#This Row],[Nuit
LU /MA]]="Non",1,""))</f>
        <v/>
      </c>
      <c r="AM812" s="76" t="str">
        <f>IF(Tableau1[[#This Row],[Nuit
MA/ ME]]="Oui",0,IF(Tableau1[[#This Row],[Nuit
MA/ ME]]="Non",1,""))</f>
        <v/>
      </c>
      <c r="AN812" s="76" t="str">
        <f>IF(Tableau1[[#This Row],[Nuit
ME/ JE]]="Oui",0,IF(Tableau1[[#This Row],[Nuit
ME/ JE]]="Non",1,""))</f>
        <v/>
      </c>
      <c r="AO812" s="76" t="str">
        <f>IF(Tableau1[[#This Row],[Nuit JE/ VE]]="Oui",0,IF(Tableau1[[#This Row],[Nuit JE/ VE]]="Non",1,""))</f>
        <v/>
      </c>
      <c r="AP812" s="76" t="str">
        <f>IF(Tableau1[[#This Row],[Nuit
VE/ SA]]="Oui",0,IF(Tableau1[[#This Row],[Nuit
VE/ SA]]="Non",1,""))</f>
        <v/>
      </c>
      <c r="AQ812" s="76" t="str">
        <f>IF(Tableau1[[#This Row],[Nuit
SA/ DI]]="Oui",0,IF(Tableau1[[#This Row],[Nuit
SA/ DI]]="Non",1,""))</f>
        <v/>
      </c>
      <c r="AR812" s="76" t="str">
        <f>IF(Tableau1[[#This Row],[Nuit
DI/ LU]]="Oui",0,IF(Tableau1[[#This Row],[Nuit
DI/ LU]]="Non",1,""))</f>
        <v/>
      </c>
      <c r="AS812" s="76" t="str">
        <f>IF(Tableau1[[#This Row],[Type de réponse]]='Paramètre (masquer)'!$A$10,Tableau1[[#This Row],[FE]],"")</f>
        <v/>
      </c>
      <c r="AT812" s="76" t="str">
        <f>_xlfn.CONCAT(Tableau1[[#This Row],[LUN]:[DIM]])</f>
        <v/>
      </c>
      <c r="AU812" s="79"/>
      <c r="AV8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2" s="76" t="e">
        <f>Tableau1[[#This Row],[Nbre de nuits sur la période]]*Tableau1[[#This Row],[Nombre de train accédant / nuit *]]</f>
        <v>#VALUE!</v>
      </c>
      <c r="AY812" s="76" t="e">
        <f>Tableau1[[#This Row],[Uo voies - nuit]]*((59*400/1000)+5)</f>
        <v>#VALUE!</v>
      </c>
    </row>
    <row r="813" spans="1:51" ht="15.75">
      <c r="A813" s="51">
        <f t="shared" si="38"/>
        <v>800</v>
      </c>
      <c r="B813" s="85"/>
      <c r="C813" s="52" t="str">
        <f>IFERROR(VLOOKUP(Tableau1[[#This Row],[Site *
Un fichier Excel par DT]],Tableau7[[#All],[Nom de la gare]:[EIC]],5,FALSE),"")</f>
        <v/>
      </c>
      <c r="D813" s="77"/>
      <c r="E813" s="74"/>
      <c r="F813" s="74"/>
      <c r="G813" s="76"/>
      <c r="H813" s="72" t="str">
        <f>IF(Tableau1[[#This Row],[Régime d''utilisation (Quotidien ? Oui ou Non)]]="Oui","Oui","Non")</f>
        <v>Non</v>
      </c>
      <c r="I813" s="72" t="str">
        <f>IF(Tableau1[[#This Row],[Régime d''utilisation (Quotidien ? Oui ou Non)]]="Oui","Oui","Non")</f>
        <v>Non</v>
      </c>
      <c r="J813" s="72" t="str">
        <f>IF(Tableau1[[#This Row],[Régime d''utilisation (Quotidien ? Oui ou Non)]]="Oui","Oui","Non")</f>
        <v>Non</v>
      </c>
      <c r="K813" s="72" t="str">
        <f>IF(Tableau1[[#This Row],[Régime d''utilisation (Quotidien ? Oui ou Non)]]="Oui","Oui","Non")</f>
        <v>Non</v>
      </c>
      <c r="L813" s="72" t="str">
        <f>IF(Tableau1[[#This Row],[Régime d''utilisation (Quotidien ? Oui ou Non)]]="Oui","Oui","Non")</f>
        <v>Non</v>
      </c>
      <c r="M813" s="72" t="str">
        <f>IF(Tableau1[[#This Row],[Régime d''utilisation (Quotidien ? Oui ou Non)]]="Oui","Oui","Non")</f>
        <v>Non</v>
      </c>
      <c r="N813" s="72" t="str">
        <f>IF(Tableau1[[#This Row],[Régime d''utilisation (Quotidien ? Oui ou Non)]]="Oui","Oui","Non")</f>
        <v>Non</v>
      </c>
      <c r="O813" s="72" t="str">
        <f>IF(Tableau1[[#This Row],[Régime d''utilisation (Quotidien ? Oui ou Non)]]="Oui","Oui","Non")</f>
        <v>Non</v>
      </c>
      <c r="P813" s="76"/>
      <c r="Q813" s="76"/>
      <c r="R813" s="76"/>
      <c r="S813" s="52" t="str">
        <f t="shared" si="36"/>
        <v>Compris entre 00h00 et 5h00</v>
      </c>
      <c r="T813" s="76"/>
      <c r="U813" s="53" t="str">
        <f t="shared" si="37"/>
        <v>Voyageur</v>
      </c>
      <c r="V813" s="76"/>
      <c r="W813" s="76"/>
      <c r="X813" s="76"/>
      <c r="Y813" s="76"/>
      <c r="Z813" s="76"/>
      <c r="AA813" s="76"/>
      <c r="AB813" s="53">
        <f>400</f>
        <v>400</v>
      </c>
      <c r="AC813" s="78" t="str">
        <f>IF(Tableau1[[#This Row],[Type de réponse]]='Paramètre (masquer)'!$A$10,Tableau1[[#This Row],[Période de début *]],"")</f>
        <v/>
      </c>
      <c r="AD813" s="78" t="str">
        <f>IF(Tableau1[[#This Row],[Type de réponse]]='Paramètre (masquer)'!$A$10,Tableau1[[#This Row],[Période de fin *]],"")</f>
        <v/>
      </c>
      <c r="AE813" s="78" t="str">
        <f>IF(Tableau1[[#This Row],[Type de réponse]]='Paramètre (masquer)'!$A$10,Tableau1[[#This Row],[Nuit
LU/MA]],"")</f>
        <v/>
      </c>
      <c r="AF813" s="78" t="str">
        <f>IF(Tableau1[[#This Row],[Type de réponse]]='Paramètre (masquer)'!$A$10,Tableau1[[#This Row],[Nuit
MA/ME]],"")</f>
        <v/>
      </c>
      <c r="AG813" s="78" t="str">
        <f>IF(Tableau1[[#This Row],[Type de réponse]]='Paramètre (masquer)'!$A$10,Tableau1[[#This Row],[Nuit
ME/JE]],"")</f>
        <v/>
      </c>
      <c r="AH813" s="78" t="str">
        <f>IF(Tableau1[[#This Row],[Type de réponse]]='Paramètre (masquer)'!$A$10,Tableau1[[#This Row],[Nuit JE/VE]],"")</f>
        <v/>
      </c>
      <c r="AI813" s="78" t="str">
        <f>IF(Tableau1[[#This Row],[Type de réponse]]='Paramètre (masquer)'!$A$10,Tableau1[[#This Row],[Nuit
VE/SA]],"")</f>
        <v/>
      </c>
      <c r="AJ813" s="78" t="str">
        <f>IF(Tableau1[[#This Row],[Type de réponse]]='Paramètre (masquer)'!$A$10,Tableau1[[#This Row],[Nuit
SA/DI]],"")</f>
        <v/>
      </c>
      <c r="AK813" s="78" t="str">
        <f>IF(Tableau1[[#This Row],[Type de réponse]]='Paramètre (masquer)'!$A$10,Tableau1[[#This Row],[Nuit
DI/LU]],"")</f>
        <v/>
      </c>
      <c r="AL813" s="76" t="str">
        <f>IF(Tableau1[[#This Row],[Nuit
LU /MA]]="Oui",0,IF(Tableau1[[#This Row],[Nuit
LU /MA]]="Non",1,""))</f>
        <v/>
      </c>
      <c r="AM813" s="76" t="str">
        <f>IF(Tableau1[[#This Row],[Nuit
MA/ ME]]="Oui",0,IF(Tableau1[[#This Row],[Nuit
MA/ ME]]="Non",1,""))</f>
        <v/>
      </c>
      <c r="AN813" s="76" t="str">
        <f>IF(Tableau1[[#This Row],[Nuit
ME/ JE]]="Oui",0,IF(Tableau1[[#This Row],[Nuit
ME/ JE]]="Non",1,""))</f>
        <v/>
      </c>
      <c r="AO813" s="76" t="str">
        <f>IF(Tableau1[[#This Row],[Nuit JE/ VE]]="Oui",0,IF(Tableau1[[#This Row],[Nuit JE/ VE]]="Non",1,""))</f>
        <v/>
      </c>
      <c r="AP813" s="76" t="str">
        <f>IF(Tableau1[[#This Row],[Nuit
VE/ SA]]="Oui",0,IF(Tableau1[[#This Row],[Nuit
VE/ SA]]="Non",1,""))</f>
        <v/>
      </c>
      <c r="AQ813" s="76" t="str">
        <f>IF(Tableau1[[#This Row],[Nuit
SA/ DI]]="Oui",0,IF(Tableau1[[#This Row],[Nuit
SA/ DI]]="Non",1,""))</f>
        <v/>
      </c>
      <c r="AR813" s="76" t="str">
        <f>IF(Tableau1[[#This Row],[Nuit
DI/ LU]]="Oui",0,IF(Tableau1[[#This Row],[Nuit
DI/ LU]]="Non",1,""))</f>
        <v/>
      </c>
      <c r="AS813" s="76" t="str">
        <f>IF(Tableau1[[#This Row],[Type de réponse]]='Paramètre (masquer)'!$A$10,Tableau1[[#This Row],[FE]],"")</f>
        <v/>
      </c>
      <c r="AT813" s="76" t="str">
        <f>_xlfn.CONCAT(Tableau1[[#This Row],[LUN]:[DIM]])</f>
        <v/>
      </c>
      <c r="AU813" s="79"/>
      <c r="AV8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3" s="76" t="e">
        <f>Tableau1[[#This Row],[Nbre de nuits sur la période]]*Tableau1[[#This Row],[Nombre de train accédant / nuit *]]</f>
        <v>#VALUE!</v>
      </c>
      <c r="AY813" s="76" t="e">
        <f>Tableau1[[#This Row],[Uo voies - nuit]]*((59*400/1000)+5)</f>
        <v>#VALUE!</v>
      </c>
    </row>
    <row r="814" spans="1:51" ht="15.75">
      <c r="A814" s="51">
        <f t="shared" si="38"/>
        <v>801</v>
      </c>
      <c r="B814" s="85"/>
      <c r="C814" s="52" t="str">
        <f>IFERROR(VLOOKUP(Tableau1[[#This Row],[Site *
Un fichier Excel par DT]],Tableau7[[#All],[Nom de la gare]:[EIC]],5,FALSE),"")</f>
        <v/>
      </c>
      <c r="D814" s="77"/>
      <c r="E814" s="74"/>
      <c r="F814" s="74"/>
      <c r="G814" s="76"/>
      <c r="H814" s="72" t="str">
        <f>IF(Tableau1[[#This Row],[Régime d''utilisation (Quotidien ? Oui ou Non)]]="Oui","Oui","Non")</f>
        <v>Non</v>
      </c>
      <c r="I814" s="72" t="str">
        <f>IF(Tableau1[[#This Row],[Régime d''utilisation (Quotidien ? Oui ou Non)]]="Oui","Oui","Non")</f>
        <v>Non</v>
      </c>
      <c r="J814" s="72" t="str">
        <f>IF(Tableau1[[#This Row],[Régime d''utilisation (Quotidien ? Oui ou Non)]]="Oui","Oui","Non")</f>
        <v>Non</v>
      </c>
      <c r="K814" s="72" t="str">
        <f>IF(Tableau1[[#This Row],[Régime d''utilisation (Quotidien ? Oui ou Non)]]="Oui","Oui","Non")</f>
        <v>Non</v>
      </c>
      <c r="L814" s="72" t="str">
        <f>IF(Tableau1[[#This Row],[Régime d''utilisation (Quotidien ? Oui ou Non)]]="Oui","Oui","Non")</f>
        <v>Non</v>
      </c>
      <c r="M814" s="72" t="str">
        <f>IF(Tableau1[[#This Row],[Régime d''utilisation (Quotidien ? Oui ou Non)]]="Oui","Oui","Non")</f>
        <v>Non</v>
      </c>
      <c r="N814" s="72" t="str">
        <f>IF(Tableau1[[#This Row],[Régime d''utilisation (Quotidien ? Oui ou Non)]]="Oui","Oui","Non")</f>
        <v>Non</v>
      </c>
      <c r="O814" s="72" t="str">
        <f>IF(Tableau1[[#This Row],[Régime d''utilisation (Quotidien ? Oui ou Non)]]="Oui","Oui","Non")</f>
        <v>Non</v>
      </c>
      <c r="P814" s="76"/>
      <c r="Q814" s="76"/>
      <c r="R814" s="76"/>
      <c r="S814" s="52" t="str">
        <f t="shared" si="36"/>
        <v>Compris entre 00h00 et 5h00</v>
      </c>
      <c r="T814" s="76"/>
      <c r="U814" s="53" t="str">
        <f t="shared" si="37"/>
        <v>Voyageur</v>
      </c>
      <c r="V814" s="76"/>
      <c r="W814" s="76"/>
      <c r="X814" s="76"/>
      <c r="Y814" s="76"/>
      <c r="Z814" s="76"/>
      <c r="AA814" s="76"/>
      <c r="AB814" s="53">
        <f>400</f>
        <v>400</v>
      </c>
      <c r="AC814" s="78" t="str">
        <f>IF(Tableau1[[#This Row],[Type de réponse]]='Paramètre (masquer)'!$A$10,Tableau1[[#This Row],[Période de début *]],"")</f>
        <v/>
      </c>
      <c r="AD814" s="78" t="str">
        <f>IF(Tableau1[[#This Row],[Type de réponse]]='Paramètre (masquer)'!$A$10,Tableau1[[#This Row],[Période de fin *]],"")</f>
        <v/>
      </c>
      <c r="AE814" s="78" t="str">
        <f>IF(Tableau1[[#This Row],[Type de réponse]]='Paramètre (masquer)'!$A$10,Tableau1[[#This Row],[Nuit
LU/MA]],"")</f>
        <v/>
      </c>
      <c r="AF814" s="78" t="str">
        <f>IF(Tableau1[[#This Row],[Type de réponse]]='Paramètre (masquer)'!$A$10,Tableau1[[#This Row],[Nuit
MA/ME]],"")</f>
        <v/>
      </c>
      <c r="AG814" s="78" t="str">
        <f>IF(Tableau1[[#This Row],[Type de réponse]]='Paramètre (masquer)'!$A$10,Tableau1[[#This Row],[Nuit
ME/JE]],"")</f>
        <v/>
      </c>
      <c r="AH814" s="78" t="str">
        <f>IF(Tableau1[[#This Row],[Type de réponse]]='Paramètre (masquer)'!$A$10,Tableau1[[#This Row],[Nuit JE/VE]],"")</f>
        <v/>
      </c>
      <c r="AI814" s="78" t="str">
        <f>IF(Tableau1[[#This Row],[Type de réponse]]='Paramètre (masquer)'!$A$10,Tableau1[[#This Row],[Nuit
VE/SA]],"")</f>
        <v/>
      </c>
      <c r="AJ814" s="78" t="str">
        <f>IF(Tableau1[[#This Row],[Type de réponse]]='Paramètre (masquer)'!$A$10,Tableau1[[#This Row],[Nuit
SA/DI]],"")</f>
        <v/>
      </c>
      <c r="AK814" s="78" t="str">
        <f>IF(Tableau1[[#This Row],[Type de réponse]]='Paramètre (masquer)'!$A$10,Tableau1[[#This Row],[Nuit
DI/LU]],"")</f>
        <v/>
      </c>
      <c r="AL814" s="76" t="str">
        <f>IF(Tableau1[[#This Row],[Nuit
LU /MA]]="Oui",0,IF(Tableau1[[#This Row],[Nuit
LU /MA]]="Non",1,""))</f>
        <v/>
      </c>
      <c r="AM814" s="76" t="str">
        <f>IF(Tableau1[[#This Row],[Nuit
MA/ ME]]="Oui",0,IF(Tableau1[[#This Row],[Nuit
MA/ ME]]="Non",1,""))</f>
        <v/>
      </c>
      <c r="AN814" s="76" t="str">
        <f>IF(Tableau1[[#This Row],[Nuit
ME/ JE]]="Oui",0,IF(Tableau1[[#This Row],[Nuit
ME/ JE]]="Non",1,""))</f>
        <v/>
      </c>
      <c r="AO814" s="76" t="str">
        <f>IF(Tableau1[[#This Row],[Nuit JE/ VE]]="Oui",0,IF(Tableau1[[#This Row],[Nuit JE/ VE]]="Non",1,""))</f>
        <v/>
      </c>
      <c r="AP814" s="76" t="str">
        <f>IF(Tableau1[[#This Row],[Nuit
VE/ SA]]="Oui",0,IF(Tableau1[[#This Row],[Nuit
VE/ SA]]="Non",1,""))</f>
        <v/>
      </c>
      <c r="AQ814" s="76" t="str">
        <f>IF(Tableau1[[#This Row],[Nuit
SA/ DI]]="Oui",0,IF(Tableau1[[#This Row],[Nuit
SA/ DI]]="Non",1,""))</f>
        <v/>
      </c>
      <c r="AR814" s="76" t="str">
        <f>IF(Tableau1[[#This Row],[Nuit
DI/ LU]]="Oui",0,IF(Tableau1[[#This Row],[Nuit
DI/ LU]]="Non",1,""))</f>
        <v/>
      </c>
      <c r="AS814" s="76" t="str">
        <f>IF(Tableau1[[#This Row],[Type de réponse]]='Paramètre (masquer)'!$A$10,Tableau1[[#This Row],[FE]],"")</f>
        <v/>
      </c>
      <c r="AT814" s="76" t="str">
        <f>_xlfn.CONCAT(Tableau1[[#This Row],[LUN]:[DIM]])</f>
        <v/>
      </c>
      <c r="AU814" s="79"/>
      <c r="AV8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4" s="76" t="e">
        <f>Tableau1[[#This Row],[Nbre de nuits sur la période]]*Tableau1[[#This Row],[Nombre de train accédant / nuit *]]</f>
        <v>#VALUE!</v>
      </c>
      <c r="AY814" s="76" t="e">
        <f>Tableau1[[#This Row],[Uo voies - nuit]]*((59*400/1000)+5)</f>
        <v>#VALUE!</v>
      </c>
    </row>
    <row r="815" spans="1:51" ht="15.75">
      <c r="A815" s="51">
        <f t="shared" si="38"/>
        <v>802</v>
      </c>
      <c r="B815" s="85"/>
      <c r="C815" s="52" t="str">
        <f>IFERROR(VLOOKUP(Tableau1[[#This Row],[Site *
Un fichier Excel par DT]],Tableau7[[#All],[Nom de la gare]:[EIC]],5,FALSE),"")</f>
        <v/>
      </c>
      <c r="D815" s="77"/>
      <c r="E815" s="74"/>
      <c r="F815" s="74"/>
      <c r="G815" s="76"/>
      <c r="H815" s="72" t="str">
        <f>IF(Tableau1[[#This Row],[Régime d''utilisation (Quotidien ? Oui ou Non)]]="Oui","Oui","Non")</f>
        <v>Non</v>
      </c>
      <c r="I815" s="72" t="str">
        <f>IF(Tableau1[[#This Row],[Régime d''utilisation (Quotidien ? Oui ou Non)]]="Oui","Oui","Non")</f>
        <v>Non</v>
      </c>
      <c r="J815" s="72" t="str">
        <f>IF(Tableau1[[#This Row],[Régime d''utilisation (Quotidien ? Oui ou Non)]]="Oui","Oui","Non")</f>
        <v>Non</v>
      </c>
      <c r="K815" s="72" t="str">
        <f>IF(Tableau1[[#This Row],[Régime d''utilisation (Quotidien ? Oui ou Non)]]="Oui","Oui","Non")</f>
        <v>Non</v>
      </c>
      <c r="L815" s="72" t="str">
        <f>IF(Tableau1[[#This Row],[Régime d''utilisation (Quotidien ? Oui ou Non)]]="Oui","Oui","Non")</f>
        <v>Non</v>
      </c>
      <c r="M815" s="72" t="str">
        <f>IF(Tableau1[[#This Row],[Régime d''utilisation (Quotidien ? Oui ou Non)]]="Oui","Oui","Non")</f>
        <v>Non</v>
      </c>
      <c r="N815" s="72" t="str">
        <f>IF(Tableau1[[#This Row],[Régime d''utilisation (Quotidien ? Oui ou Non)]]="Oui","Oui","Non")</f>
        <v>Non</v>
      </c>
      <c r="O815" s="72" t="str">
        <f>IF(Tableau1[[#This Row],[Régime d''utilisation (Quotidien ? Oui ou Non)]]="Oui","Oui","Non")</f>
        <v>Non</v>
      </c>
      <c r="P815" s="76"/>
      <c r="Q815" s="76"/>
      <c r="R815" s="76"/>
      <c r="S815" s="52" t="str">
        <f t="shared" si="36"/>
        <v>Compris entre 00h00 et 5h00</v>
      </c>
      <c r="T815" s="76"/>
      <c r="U815" s="53" t="str">
        <f t="shared" si="37"/>
        <v>Voyageur</v>
      </c>
      <c r="V815" s="76"/>
      <c r="W815" s="76"/>
      <c r="X815" s="76"/>
      <c r="Y815" s="76"/>
      <c r="Z815" s="76"/>
      <c r="AA815" s="76"/>
      <c r="AB815" s="53">
        <f>400</f>
        <v>400</v>
      </c>
      <c r="AC815" s="78" t="str">
        <f>IF(Tableau1[[#This Row],[Type de réponse]]='Paramètre (masquer)'!$A$10,Tableau1[[#This Row],[Période de début *]],"")</f>
        <v/>
      </c>
      <c r="AD815" s="78" t="str">
        <f>IF(Tableau1[[#This Row],[Type de réponse]]='Paramètre (masquer)'!$A$10,Tableau1[[#This Row],[Période de fin *]],"")</f>
        <v/>
      </c>
      <c r="AE815" s="78" t="str">
        <f>IF(Tableau1[[#This Row],[Type de réponse]]='Paramètre (masquer)'!$A$10,Tableau1[[#This Row],[Nuit
LU/MA]],"")</f>
        <v/>
      </c>
      <c r="AF815" s="78" t="str">
        <f>IF(Tableau1[[#This Row],[Type de réponse]]='Paramètre (masquer)'!$A$10,Tableau1[[#This Row],[Nuit
MA/ME]],"")</f>
        <v/>
      </c>
      <c r="AG815" s="78" t="str">
        <f>IF(Tableau1[[#This Row],[Type de réponse]]='Paramètre (masquer)'!$A$10,Tableau1[[#This Row],[Nuit
ME/JE]],"")</f>
        <v/>
      </c>
      <c r="AH815" s="78" t="str">
        <f>IF(Tableau1[[#This Row],[Type de réponse]]='Paramètre (masquer)'!$A$10,Tableau1[[#This Row],[Nuit JE/VE]],"")</f>
        <v/>
      </c>
      <c r="AI815" s="78" t="str">
        <f>IF(Tableau1[[#This Row],[Type de réponse]]='Paramètre (masquer)'!$A$10,Tableau1[[#This Row],[Nuit
VE/SA]],"")</f>
        <v/>
      </c>
      <c r="AJ815" s="78" t="str">
        <f>IF(Tableau1[[#This Row],[Type de réponse]]='Paramètre (masquer)'!$A$10,Tableau1[[#This Row],[Nuit
SA/DI]],"")</f>
        <v/>
      </c>
      <c r="AK815" s="78" t="str">
        <f>IF(Tableau1[[#This Row],[Type de réponse]]='Paramètre (masquer)'!$A$10,Tableau1[[#This Row],[Nuit
DI/LU]],"")</f>
        <v/>
      </c>
      <c r="AL815" s="76" t="str">
        <f>IF(Tableau1[[#This Row],[Nuit
LU /MA]]="Oui",0,IF(Tableau1[[#This Row],[Nuit
LU /MA]]="Non",1,""))</f>
        <v/>
      </c>
      <c r="AM815" s="76" t="str">
        <f>IF(Tableau1[[#This Row],[Nuit
MA/ ME]]="Oui",0,IF(Tableau1[[#This Row],[Nuit
MA/ ME]]="Non",1,""))</f>
        <v/>
      </c>
      <c r="AN815" s="76" t="str">
        <f>IF(Tableau1[[#This Row],[Nuit
ME/ JE]]="Oui",0,IF(Tableau1[[#This Row],[Nuit
ME/ JE]]="Non",1,""))</f>
        <v/>
      </c>
      <c r="AO815" s="76" t="str">
        <f>IF(Tableau1[[#This Row],[Nuit JE/ VE]]="Oui",0,IF(Tableau1[[#This Row],[Nuit JE/ VE]]="Non",1,""))</f>
        <v/>
      </c>
      <c r="AP815" s="76" t="str">
        <f>IF(Tableau1[[#This Row],[Nuit
VE/ SA]]="Oui",0,IF(Tableau1[[#This Row],[Nuit
VE/ SA]]="Non",1,""))</f>
        <v/>
      </c>
      <c r="AQ815" s="76" t="str">
        <f>IF(Tableau1[[#This Row],[Nuit
SA/ DI]]="Oui",0,IF(Tableau1[[#This Row],[Nuit
SA/ DI]]="Non",1,""))</f>
        <v/>
      </c>
      <c r="AR815" s="76" t="str">
        <f>IF(Tableau1[[#This Row],[Nuit
DI/ LU]]="Oui",0,IF(Tableau1[[#This Row],[Nuit
DI/ LU]]="Non",1,""))</f>
        <v/>
      </c>
      <c r="AS815" s="76" t="str">
        <f>IF(Tableau1[[#This Row],[Type de réponse]]='Paramètre (masquer)'!$A$10,Tableau1[[#This Row],[FE]],"")</f>
        <v/>
      </c>
      <c r="AT815" s="76" t="str">
        <f>_xlfn.CONCAT(Tableau1[[#This Row],[LUN]:[DIM]])</f>
        <v/>
      </c>
      <c r="AU815" s="79"/>
      <c r="AV8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5" s="76" t="e">
        <f>Tableau1[[#This Row],[Nbre de nuits sur la période]]*Tableau1[[#This Row],[Nombre de train accédant / nuit *]]</f>
        <v>#VALUE!</v>
      </c>
      <c r="AY815" s="76" t="e">
        <f>Tableau1[[#This Row],[Uo voies - nuit]]*((59*400/1000)+5)</f>
        <v>#VALUE!</v>
      </c>
    </row>
    <row r="816" spans="1:51" ht="15.75">
      <c r="A816" s="51">
        <f t="shared" si="38"/>
        <v>803</v>
      </c>
      <c r="B816" s="85"/>
      <c r="C816" s="52" t="str">
        <f>IFERROR(VLOOKUP(Tableau1[[#This Row],[Site *
Un fichier Excel par DT]],Tableau7[[#All],[Nom de la gare]:[EIC]],5,FALSE),"")</f>
        <v/>
      </c>
      <c r="D816" s="77"/>
      <c r="E816" s="74"/>
      <c r="F816" s="74"/>
      <c r="G816" s="76"/>
      <c r="H816" s="72" t="str">
        <f>IF(Tableau1[[#This Row],[Régime d''utilisation (Quotidien ? Oui ou Non)]]="Oui","Oui","Non")</f>
        <v>Non</v>
      </c>
      <c r="I816" s="72" t="str">
        <f>IF(Tableau1[[#This Row],[Régime d''utilisation (Quotidien ? Oui ou Non)]]="Oui","Oui","Non")</f>
        <v>Non</v>
      </c>
      <c r="J816" s="72" t="str">
        <f>IF(Tableau1[[#This Row],[Régime d''utilisation (Quotidien ? Oui ou Non)]]="Oui","Oui","Non")</f>
        <v>Non</v>
      </c>
      <c r="K816" s="72" t="str">
        <f>IF(Tableau1[[#This Row],[Régime d''utilisation (Quotidien ? Oui ou Non)]]="Oui","Oui","Non")</f>
        <v>Non</v>
      </c>
      <c r="L816" s="72" t="str">
        <f>IF(Tableau1[[#This Row],[Régime d''utilisation (Quotidien ? Oui ou Non)]]="Oui","Oui","Non")</f>
        <v>Non</v>
      </c>
      <c r="M816" s="72" t="str">
        <f>IF(Tableau1[[#This Row],[Régime d''utilisation (Quotidien ? Oui ou Non)]]="Oui","Oui","Non")</f>
        <v>Non</v>
      </c>
      <c r="N816" s="72" t="str">
        <f>IF(Tableau1[[#This Row],[Régime d''utilisation (Quotidien ? Oui ou Non)]]="Oui","Oui","Non")</f>
        <v>Non</v>
      </c>
      <c r="O816" s="72" t="str">
        <f>IF(Tableau1[[#This Row],[Régime d''utilisation (Quotidien ? Oui ou Non)]]="Oui","Oui","Non")</f>
        <v>Non</v>
      </c>
      <c r="P816" s="76"/>
      <c r="Q816" s="76"/>
      <c r="R816" s="76"/>
      <c r="S816" s="52" t="str">
        <f t="shared" si="36"/>
        <v>Compris entre 00h00 et 5h00</v>
      </c>
      <c r="T816" s="76"/>
      <c r="U816" s="53" t="str">
        <f t="shared" si="37"/>
        <v>Voyageur</v>
      </c>
      <c r="V816" s="76"/>
      <c r="W816" s="76"/>
      <c r="X816" s="76"/>
      <c r="Y816" s="76"/>
      <c r="Z816" s="76"/>
      <c r="AA816" s="76"/>
      <c r="AB816" s="53">
        <f>400</f>
        <v>400</v>
      </c>
      <c r="AC816" s="78" t="str">
        <f>IF(Tableau1[[#This Row],[Type de réponse]]='Paramètre (masquer)'!$A$10,Tableau1[[#This Row],[Période de début *]],"")</f>
        <v/>
      </c>
      <c r="AD816" s="78" t="str">
        <f>IF(Tableau1[[#This Row],[Type de réponse]]='Paramètre (masquer)'!$A$10,Tableau1[[#This Row],[Période de fin *]],"")</f>
        <v/>
      </c>
      <c r="AE816" s="78" t="str">
        <f>IF(Tableau1[[#This Row],[Type de réponse]]='Paramètre (masquer)'!$A$10,Tableau1[[#This Row],[Nuit
LU/MA]],"")</f>
        <v/>
      </c>
      <c r="AF816" s="78" t="str">
        <f>IF(Tableau1[[#This Row],[Type de réponse]]='Paramètre (masquer)'!$A$10,Tableau1[[#This Row],[Nuit
MA/ME]],"")</f>
        <v/>
      </c>
      <c r="AG816" s="78" t="str">
        <f>IF(Tableau1[[#This Row],[Type de réponse]]='Paramètre (masquer)'!$A$10,Tableau1[[#This Row],[Nuit
ME/JE]],"")</f>
        <v/>
      </c>
      <c r="AH816" s="78" t="str">
        <f>IF(Tableau1[[#This Row],[Type de réponse]]='Paramètre (masquer)'!$A$10,Tableau1[[#This Row],[Nuit JE/VE]],"")</f>
        <v/>
      </c>
      <c r="AI816" s="78" t="str">
        <f>IF(Tableau1[[#This Row],[Type de réponse]]='Paramètre (masquer)'!$A$10,Tableau1[[#This Row],[Nuit
VE/SA]],"")</f>
        <v/>
      </c>
      <c r="AJ816" s="78" t="str">
        <f>IF(Tableau1[[#This Row],[Type de réponse]]='Paramètre (masquer)'!$A$10,Tableau1[[#This Row],[Nuit
SA/DI]],"")</f>
        <v/>
      </c>
      <c r="AK816" s="78" t="str">
        <f>IF(Tableau1[[#This Row],[Type de réponse]]='Paramètre (masquer)'!$A$10,Tableau1[[#This Row],[Nuit
DI/LU]],"")</f>
        <v/>
      </c>
      <c r="AL816" s="76" t="str">
        <f>IF(Tableau1[[#This Row],[Nuit
LU /MA]]="Oui",0,IF(Tableau1[[#This Row],[Nuit
LU /MA]]="Non",1,""))</f>
        <v/>
      </c>
      <c r="AM816" s="76" t="str">
        <f>IF(Tableau1[[#This Row],[Nuit
MA/ ME]]="Oui",0,IF(Tableau1[[#This Row],[Nuit
MA/ ME]]="Non",1,""))</f>
        <v/>
      </c>
      <c r="AN816" s="76" t="str">
        <f>IF(Tableau1[[#This Row],[Nuit
ME/ JE]]="Oui",0,IF(Tableau1[[#This Row],[Nuit
ME/ JE]]="Non",1,""))</f>
        <v/>
      </c>
      <c r="AO816" s="76" t="str">
        <f>IF(Tableau1[[#This Row],[Nuit JE/ VE]]="Oui",0,IF(Tableau1[[#This Row],[Nuit JE/ VE]]="Non",1,""))</f>
        <v/>
      </c>
      <c r="AP816" s="76" t="str">
        <f>IF(Tableau1[[#This Row],[Nuit
VE/ SA]]="Oui",0,IF(Tableau1[[#This Row],[Nuit
VE/ SA]]="Non",1,""))</f>
        <v/>
      </c>
      <c r="AQ816" s="76" t="str">
        <f>IF(Tableau1[[#This Row],[Nuit
SA/ DI]]="Oui",0,IF(Tableau1[[#This Row],[Nuit
SA/ DI]]="Non",1,""))</f>
        <v/>
      </c>
      <c r="AR816" s="76" t="str">
        <f>IF(Tableau1[[#This Row],[Nuit
DI/ LU]]="Oui",0,IF(Tableau1[[#This Row],[Nuit
DI/ LU]]="Non",1,""))</f>
        <v/>
      </c>
      <c r="AS816" s="76" t="str">
        <f>IF(Tableau1[[#This Row],[Type de réponse]]='Paramètre (masquer)'!$A$10,Tableau1[[#This Row],[FE]],"")</f>
        <v/>
      </c>
      <c r="AT816" s="76" t="str">
        <f>_xlfn.CONCAT(Tableau1[[#This Row],[LUN]:[DIM]])</f>
        <v/>
      </c>
      <c r="AU816" s="79"/>
      <c r="AV8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6" s="76" t="e">
        <f>Tableau1[[#This Row],[Nbre de nuits sur la période]]*Tableau1[[#This Row],[Nombre de train accédant / nuit *]]</f>
        <v>#VALUE!</v>
      </c>
      <c r="AY816" s="76" t="e">
        <f>Tableau1[[#This Row],[Uo voies - nuit]]*((59*400/1000)+5)</f>
        <v>#VALUE!</v>
      </c>
    </row>
    <row r="817" spans="1:51" ht="15.75">
      <c r="A817" s="51">
        <f t="shared" si="38"/>
        <v>804</v>
      </c>
      <c r="B817" s="85"/>
      <c r="C817" s="52" t="str">
        <f>IFERROR(VLOOKUP(Tableau1[[#This Row],[Site *
Un fichier Excel par DT]],Tableau7[[#All],[Nom de la gare]:[EIC]],5,FALSE),"")</f>
        <v/>
      </c>
      <c r="D817" s="77"/>
      <c r="E817" s="74"/>
      <c r="F817" s="74"/>
      <c r="G817" s="76"/>
      <c r="H817" s="72" t="str">
        <f>IF(Tableau1[[#This Row],[Régime d''utilisation (Quotidien ? Oui ou Non)]]="Oui","Oui","Non")</f>
        <v>Non</v>
      </c>
      <c r="I817" s="72" t="str">
        <f>IF(Tableau1[[#This Row],[Régime d''utilisation (Quotidien ? Oui ou Non)]]="Oui","Oui","Non")</f>
        <v>Non</v>
      </c>
      <c r="J817" s="72" t="str">
        <f>IF(Tableau1[[#This Row],[Régime d''utilisation (Quotidien ? Oui ou Non)]]="Oui","Oui","Non")</f>
        <v>Non</v>
      </c>
      <c r="K817" s="72" t="str">
        <f>IF(Tableau1[[#This Row],[Régime d''utilisation (Quotidien ? Oui ou Non)]]="Oui","Oui","Non")</f>
        <v>Non</v>
      </c>
      <c r="L817" s="72" t="str">
        <f>IF(Tableau1[[#This Row],[Régime d''utilisation (Quotidien ? Oui ou Non)]]="Oui","Oui","Non")</f>
        <v>Non</v>
      </c>
      <c r="M817" s="72" t="str">
        <f>IF(Tableau1[[#This Row],[Régime d''utilisation (Quotidien ? Oui ou Non)]]="Oui","Oui","Non")</f>
        <v>Non</v>
      </c>
      <c r="N817" s="72" t="str">
        <f>IF(Tableau1[[#This Row],[Régime d''utilisation (Quotidien ? Oui ou Non)]]="Oui","Oui","Non")</f>
        <v>Non</v>
      </c>
      <c r="O817" s="72" t="str">
        <f>IF(Tableau1[[#This Row],[Régime d''utilisation (Quotidien ? Oui ou Non)]]="Oui","Oui","Non")</f>
        <v>Non</v>
      </c>
      <c r="P817" s="76"/>
      <c r="Q817" s="76"/>
      <c r="R817" s="76"/>
      <c r="S817" s="52" t="str">
        <f t="shared" si="36"/>
        <v>Compris entre 00h00 et 5h00</v>
      </c>
      <c r="T817" s="76"/>
      <c r="U817" s="53" t="str">
        <f t="shared" si="37"/>
        <v>Voyageur</v>
      </c>
      <c r="V817" s="76"/>
      <c r="W817" s="76"/>
      <c r="X817" s="76"/>
      <c r="Y817" s="76"/>
      <c r="Z817" s="76"/>
      <c r="AA817" s="76"/>
      <c r="AB817" s="53">
        <f>400</f>
        <v>400</v>
      </c>
      <c r="AC817" s="78" t="str">
        <f>IF(Tableau1[[#This Row],[Type de réponse]]='Paramètre (masquer)'!$A$10,Tableau1[[#This Row],[Période de début *]],"")</f>
        <v/>
      </c>
      <c r="AD817" s="78" t="str">
        <f>IF(Tableau1[[#This Row],[Type de réponse]]='Paramètre (masquer)'!$A$10,Tableau1[[#This Row],[Période de fin *]],"")</f>
        <v/>
      </c>
      <c r="AE817" s="78" t="str">
        <f>IF(Tableau1[[#This Row],[Type de réponse]]='Paramètre (masquer)'!$A$10,Tableau1[[#This Row],[Nuit
LU/MA]],"")</f>
        <v/>
      </c>
      <c r="AF817" s="78" t="str">
        <f>IF(Tableau1[[#This Row],[Type de réponse]]='Paramètre (masquer)'!$A$10,Tableau1[[#This Row],[Nuit
MA/ME]],"")</f>
        <v/>
      </c>
      <c r="AG817" s="78" t="str">
        <f>IF(Tableau1[[#This Row],[Type de réponse]]='Paramètre (masquer)'!$A$10,Tableau1[[#This Row],[Nuit
ME/JE]],"")</f>
        <v/>
      </c>
      <c r="AH817" s="78" t="str">
        <f>IF(Tableau1[[#This Row],[Type de réponse]]='Paramètre (masquer)'!$A$10,Tableau1[[#This Row],[Nuit JE/VE]],"")</f>
        <v/>
      </c>
      <c r="AI817" s="78" t="str">
        <f>IF(Tableau1[[#This Row],[Type de réponse]]='Paramètre (masquer)'!$A$10,Tableau1[[#This Row],[Nuit
VE/SA]],"")</f>
        <v/>
      </c>
      <c r="AJ817" s="78" t="str">
        <f>IF(Tableau1[[#This Row],[Type de réponse]]='Paramètre (masquer)'!$A$10,Tableau1[[#This Row],[Nuit
SA/DI]],"")</f>
        <v/>
      </c>
      <c r="AK817" s="78" t="str">
        <f>IF(Tableau1[[#This Row],[Type de réponse]]='Paramètre (masquer)'!$A$10,Tableau1[[#This Row],[Nuit
DI/LU]],"")</f>
        <v/>
      </c>
      <c r="AL817" s="76" t="str">
        <f>IF(Tableau1[[#This Row],[Nuit
LU /MA]]="Oui",0,IF(Tableau1[[#This Row],[Nuit
LU /MA]]="Non",1,""))</f>
        <v/>
      </c>
      <c r="AM817" s="76" t="str">
        <f>IF(Tableau1[[#This Row],[Nuit
MA/ ME]]="Oui",0,IF(Tableau1[[#This Row],[Nuit
MA/ ME]]="Non",1,""))</f>
        <v/>
      </c>
      <c r="AN817" s="76" t="str">
        <f>IF(Tableau1[[#This Row],[Nuit
ME/ JE]]="Oui",0,IF(Tableau1[[#This Row],[Nuit
ME/ JE]]="Non",1,""))</f>
        <v/>
      </c>
      <c r="AO817" s="76" t="str">
        <f>IF(Tableau1[[#This Row],[Nuit JE/ VE]]="Oui",0,IF(Tableau1[[#This Row],[Nuit JE/ VE]]="Non",1,""))</f>
        <v/>
      </c>
      <c r="AP817" s="76" t="str">
        <f>IF(Tableau1[[#This Row],[Nuit
VE/ SA]]="Oui",0,IF(Tableau1[[#This Row],[Nuit
VE/ SA]]="Non",1,""))</f>
        <v/>
      </c>
      <c r="AQ817" s="76" t="str">
        <f>IF(Tableau1[[#This Row],[Nuit
SA/ DI]]="Oui",0,IF(Tableau1[[#This Row],[Nuit
SA/ DI]]="Non",1,""))</f>
        <v/>
      </c>
      <c r="AR817" s="76" t="str">
        <f>IF(Tableau1[[#This Row],[Nuit
DI/ LU]]="Oui",0,IF(Tableau1[[#This Row],[Nuit
DI/ LU]]="Non",1,""))</f>
        <v/>
      </c>
      <c r="AS817" s="76" t="str">
        <f>IF(Tableau1[[#This Row],[Type de réponse]]='Paramètre (masquer)'!$A$10,Tableau1[[#This Row],[FE]],"")</f>
        <v/>
      </c>
      <c r="AT817" s="76" t="str">
        <f>_xlfn.CONCAT(Tableau1[[#This Row],[LUN]:[DIM]])</f>
        <v/>
      </c>
      <c r="AU817" s="79"/>
      <c r="AV8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7" s="76" t="e">
        <f>Tableau1[[#This Row],[Nbre de nuits sur la période]]*Tableau1[[#This Row],[Nombre de train accédant / nuit *]]</f>
        <v>#VALUE!</v>
      </c>
      <c r="AY817" s="76" t="e">
        <f>Tableau1[[#This Row],[Uo voies - nuit]]*((59*400/1000)+5)</f>
        <v>#VALUE!</v>
      </c>
    </row>
    <row r="818" spans="1:51" ht="15.75">
      <c r="A818" s="51">
        <f t="shared" si="38"/>
        <v>805</v>
      </c>
      <c r="B818" s="85"/>
      <c r="C818" s="52" t="str">
        <f>IFERROR(VLOOKUP(Tableau1[[#This Row],[Site *
Un fichier Excel par DT]],Tableau7[[#All],[Nom de la gare]:[EIC]],5,FALSE),"")</f>
        <v/>
      </c>
      <c r="D818" s="77"/>
      <c r="E818" s="74"/>
      <c r="F818" s="74"/>
      <c r="G818" s="76"/>
      <c r="H818" s="72" t="str">
        <f>IF(Tableau1[[#This Row],[Régime d''utilisation (Quotidien ? Oui ou Non)]]="Oui","Oui","Non")</f>
        <v>Non</v>
      </c>
      <c r="I818" s="72" t="str">
        <f>IF(Tableau1[[#This Row],[Régime d''utilisation (Quotidien ? Oui ou Non)]]="Oui","Oui","Non")</f>
        <v>Non</v>
      </c>
      <c r="J818" s="72" t="str">
        <f>IF(Tableau1[[#This Row],[Régime d''utilisation (Quotidien ? Oui ou Non)]]="Oui","Oui","Non")</f>
        <v>Non</v>
      </c>
      <c r="K818" s="72" t="str">
        <f>IF(Tableau1[[#This Row],[Régime d''utilisation (Quotidien ? Oui ou Non)]]="Oui","Oui","Non")</f>
        <v>Non</v>
      </c>
      <c r="L818" s="72" t="str">
        <f>IF(Tableau1[[#This Row],[Régime d''utilisation (Quotidien ? Oui ou Non)]]="Oui","Oui","Non")</f>
        <v>Non</v>
      </c>
      <c r="M818" s="72" t="str">
        <f>IF(Tableau1[[#This Row],[Régime d''utilisation (Quotidien ? Oui ou Non)]]="Oui","Oui","Non")</f>
        <v>Non</v>
      </c>
      <c r="N818" s="72" t="str">
        <f>IF(Tableau1[[#This Row],[Régime d''utilisation (Quotidien ? Oui ou Non)]]="Oui","Oui","Non")</f>
        <v>Non</v>
      </c>
      <c r="O818" s="72" t="str">
        <f>IF(Tableau1[[#This Row],[Régime d''utilisation (Quotidien ? Oui ou Non)]]="Oui","Oui","Non")</f>
        <v>Non</v>
      </c>
      <c r="P818" s="76"/>
      <c r="Q818" s="76"/>
      <c r="R818" s="76"/>
      <c r="S818" s="52" t="str">
        <f t="shared" si="36"/>
        <v>Compris entre 00h00 et 5h00</v>
      </c>
      <c r="T818" s="76"/>
      <c r="U818" s="53" t="str">
        <f t="shared" si="37"/>
        <v>Voyageur</v>
      </c>
      <c r="V818" s="76"/>
      <c r="W818" s="76"/>
      <c r="X818" s="76"/>
      <c r="Y818" s="76"/>
      <c r="Z818" s="76"/>
      <c r="AA818" s="76"/>
      <c r="AB818" s="53">
        <f>400</f>
        <v>400</v>
      </c>
      <c r="AC818" s="78" t="str">
        <f>IF(Tableau1[[#This Row],[Type de réponse]]='Paramètre (masquer)'!$A$10,Tableau1[[#This Row],[Période de début *]],"")</f>
        <v/>
      </c>
      <c r="AD818" s="78" t="str">
        <f>IF(Tableau1[[#This Row],[Type de réponse]]='Paramètre (masquer)'!$A$10,Tableau1[[#This Row],[Période de fin *]],"")</f>
        <v/>
      </c>
      <c r="AE818" s="78" t="str">
        <f>IF(Tableau1[[#This Row],[Type de réponse]]='Paramètre (masquer)'!$A$10,Tableau1[[#This Row],[Nuit
LU/MA]],"")</f>
        <v/>
      </c>
      <c r="AF818" s="78" t="str">
        <f>IF(Tableau1[[#This Row],[Type de réponse]]='Paramètre (masquer)'!$A$10,Tableau1[[#This Row],[Nuit
MA/ME]],"")</f>
        <v/>
      </c>
      <c r="AG818" s="78" t="str">
        <f>IF(Tableau1[[#This Row],[Type de réponse]]='Paramètre (masquer)'!$A$10,Tableau1[[#This Row],[Nuit
ME/JE]],"")</f>
        <v/>
      </c>
      <c r="AH818" s="78" t="str">
        <f>IF(Tableau1[[#This Row],[Type de réponse]]='Paramètre (masquer)'!$A$10,Tableau1[[#This Row],[Nuit JE/VE]],"")</f>
        <v/>
      </c>
      <c r="AI818" s="78" t="str">
        <f>IF(Tableau1[[#This Row],[Type de réponse]]='Paramètre (masquer)'!$A$10,Tableau1[[#This Row],[Nuit
VE/SA]],"")</f>
        <v/>
      </c>
      <c r="AJ818" s="78" t="str">
        <f>IF(Tableau1[[#This Row],[Type de réponse]]='Paramètre (masquer)'!$A$10,Tableau1[[#This Row],[Nuit
SA/DI]],"")</f>
        <v/>
      </c>
      <c r="AK818" s="78" t="str">
        <f>IF(Tableau1[[#This Row],[Type de réponse]]='Paramètre (masquer)'!$A$10,Tableau1[[#This Row],[Nuit
DI/LU]],"")</f>
        <v/>
      </c>
      <c r="AL818" s="76" t="str">
        <f>IF(Tableau1[[#This Row],[Nuit
LU /MA]]="Oui",0,IF(Tableau1[[#This Row],[Nuit
LU /MA]]="Non",1,""))</f>
        <v/>
      </c>
      <c r="AM818" s="76" t="str">
        <f>IF(Tableau1[[#This Row],[Nuit
MA/ ME]]="Oui",0,IF(Tableau1[[#This Row],[Nuit
MA/ ME]]="Non",1,""))</f>
        <v/>
      </c>
      <c r="AN818" s="76" t="str">
        <f>IF(Tableau1[[#This Row],[Nuit
ME/ JE]]="Oui",0,IF(Tableau1[[#This Row],[Nuit
ME/ JE]]="Non",1,""))</f>
        <v/>
      </c>
      <c r="AO818" s="76" t="str">
        <f>IF(Tableau1[[#This Row],[Nuit JE/ VE]]="Oui",0,IF(Tableau1[[#This Row],[Nuit JE/ VE]]="Non",1,""))</f>
        <v/>
      </c>
      <c r="AP818" s="76" t="str">
        <f>IF(Tableau1[[#This Row],[Nuit
VE/ SA]]="Oui",0,IF(Tableau1[[#This Row],[Nuit
VE/ SA]]="Non",1,""))</f>
        <v/>
      </c>
      <c r="AQ818" s="76" t="str">
        <f>IF(Tableau1[[#This Row],[Nuit
SA/ DI]]="Oui",0,IF(Tableau1[[#This Row],[Nuit
SA/ DI]]="Non",1,""))</f>
        <v/>
      </c>
      <c r="AR818" s="76" t="str">
        <f>IF(Tableau1[[#This Row],[Nuit
DI/ LU]]="Oui",0,IF(Tableau1[[#This Row],[Nuit
DI/ LU]]="Non",1,""))</f>
        <v/>
      </c>
      <c r="AS818" s="76" t="str">
        <f>IF(Tableau1[[#This Row],[Type de réponse]]='Paramètre (masquer)'!$A$10,Tableau1[[#This Row],[FE]],"")</f>
        <v/>
      </c>
      <c r="AT818" s="76" t="str">
        <f>_xlfn.CONCAT(Tableau1[[#This Row],[LUN]:[DIM]])</f>
        <v/>
      </c>
      <c r="AU818" s="79"/>
      <c r="AV8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8" s="76" t="e">
        <f>Tableau1[[#This Row],[Nbre de nuits sur la période]]*Tableau1[[#This Row],[Nombre de train accédant / nuit *]]</f>
        <v>#VALUE!</v>
      </c>
      <c r="AY818" s="76" t="e">
        <f>Tableau1[[#This Row],[Uo voies - nuit]]*((59*400/1000)+5)</f>
        <v>#VALUE!</v>
      </c>
    </row>
    <row r="819" spans="1:51" ht="15.75">
      <c r="A819" s="51">
        <f t="shared" si="38"/>
        <v>806</v>
      </c>
      <c r="B819" s="85"/>
      <c r="C819" s="52" t="str">
        <f>IFERROR(VLOOKUP(Tableau1[[#This Row],[Site *
Un fichier Excel par DT]],Tableau7[[#All],[Nom de la gare]:[EIC]],5,FALSE),"")</f>
        <v/>
      </c>
      <c r="D819" s="77"/>
      <c r="E819" s="74"/>
      <c r="F819" s="74"/>
      <c r="G819" s="76"/>
      <c r="H819" s="72" t="str">
        <f>IF(Tableau1[[#This Row],[Régime d''utilisation (Quotidien ? Oui ou Non)]]="Oui","Oui","Non")</f>
        <v>Non</v>
      </c>
      <c r="I819" s="72" t="str">
        <f>IF(Tableau1[[#This Row],[Régime d''utilisation (Quotidien ? Oui ou Non)]]="Oui","Oui","Non")</f>
        <v>Non</v>
      </c>
      <c r="J819" s="72" t="str">
        <f>IF(Tableau1[[#This Row],[Régime d''utilisation (Quotidien ? Oui ou Non)]]="Oui","Oui","Non")</f>
        <v>Non</v>
      </c>
      <c r="K819" s="72" t="str">
        <f>IF(Tableau1[[#This Row],[Régime d''utilisation (Quotidien ? Oui ou Non)]]="Oui","Oui","Non")</f>
        <v>Non</v>
      </c>
      <c r="L819" s="72" t="str">
        <f>IF(Tableau1[[#This Row],[Régime d''utilisation (Quotidien ? Oui ou Non)]]="Oui","Oui","Non")</f>
        <v>Non</v>
      </c>
      <c r="M819" s="72" t="str">
        <f>IF(Tableau1[[#This Row],[Régime d''utilisation (Quotidien ? Oui ou Non)]]="Oui","Oui","Non")</f>
        <v>Non</v>
      </c>
      <c r="N819" s="72" t="str">
        <f>IF(Tableau1[[#This Row],[Régime d''utilisation (Quotidien ? Oui ou Non)]]="Oui","Oui","Non")</f>
        <v>Non</v>
      </c>
      <c r="O819" s="72" t="str">
        <f>IF(Tableau1[[#This Row],[Régime d''utilisation (Quotidien ? Oui ou Non)]]="Oui","Oui","Non")</f>
        <v>Non</v>
      </c>
      <c r="P819" s="76"/>
      <c r="Q819" s="76"/>
      <c r="R819" s="76"/>
      <c r="S819" s="52" t="str">
        <f t="shared" si="36"/>
        <v>Compris entre 00h00 et 5h00</v>
      </c>
      <c r="T819" s="76"/>
      <c r="U819" s="53" t="str">
        <f t="shared" si="37"/>
        <v>Voyageur</v>
      </c>
      <c r="V819" s="76"/>
      <c r="W819" s="76"/>
      <c r="X819" s="76"/>
      <c r="Y819" s="76"/>
      <c r="Z819" s="76"/>
      <c r="AA819" s="76"/>
      <c r="AB819" s="53">
        <f>400</f>
        <v>400</v>
      </c>
      <c r="AC819" s="78" t="str">
        <f>IF(Tableau1[[#This Row],[Type de réponse]]='Paramètre (masquer)'!$A$10,Tableau1[[#This Row],[Période de début *]],"")</f>
        <v/>
      </c>
      <c r="AD819" s="78" t="str">
        <f>IF(Tableau1[[#This Row],[Type de réponse]]='Paramètre (masquer)'!$A$10,Tableau1[[#This Row],[Période de fin *]],"")</f>
        <v/>
      </c>
      <c r="AE819" s="78" t="str">
        <f>IF(Tableau1[[#This Row],[Type de réponse]]='Paramètre (masquer)'!$A$10,Tableau1[[#This Row],[Nuit
LU/MA]],"")</f>
        <v/>
      </c>
      <c r="AF819" s="78" t="str">
        <f>IF(Tableau1[[#This Row],[Type de réponse]]='Paramètre (masquer)'!$A$10,Tableau1[[#This Row],[Nuit
MA/ME]],"")</f>
        <v/>
      </c>
      <c r="AG819" s="78" t="str">
        <f>IF(Tableau1[[#This Row],[Type de réponse]]='Paramètre (masquer)'!$A$10,Tableau1[[#This Row],[Nuit
ME/JE]],"")</f>
        <v/>
      </c>
      <c r="AH819" s="78" t="str">
        <f>IF(Tableau1[[#This Row],[Type de réponse]]='Paramètre (masquer)'!$A$10,Tableau1[[#This Row],[Nuit JE/VE]],"")</f>
        <v/>
      </c>
      <c r="AI819" s="78" t="str">
        <f>IF(Tableau1[[#This Row],[Type de réponse]]='Paramètre (masquer)'!$A$10,Tableau1[[#This Row],[Nuit
VE/SA]],"")</f>
        <v/>
      </c>
      <c r="AJ819" s="78" t="str">
        <f>IF(Tableau1[[#This Row],[Type de réponse]]='Paramètre (masquer)'!$A$10,Tableau1[[#This Row],[Nuit
SA/DI]],"")</f>
        <v/>
      </c>
      <c r="AK819" s="78" t="str">
        <f>IF(Tableau1[[#This Row],[Type de réponse]]='Paramètre (masquer)'!$A$10,Tableau1[[#This Row],[Nuit
DI/LU]],"")</f>
        <v/>
      </c>
      <c r="AL819" s="76" t="str">
        <f>IF(Tableau1[[#This Row],[Nuit
LU /MA]]="Oui",0,IF(Tableau1[[#This Row],[Nuit
LU /MA]]="Non",1,""))</f>
        <v/>
      </c>
      <c r="AM819" s="76" t="str">
        <f>IF(Tableau1[[#This Row],[Nuit
MA/ ME]]="Oui",0,IF(Tableau1[[#This Row],[Nuit
MA/ ME]]="Non",1,""))</f>
        <v/>
      </c>
      <c r="AN819" s="76" t="str">
        <f>IF(Tableau1[[#This Row],[Nuit
ME/ JE]]="Oui",0,IF(Tableau1[[#This Row],[Nuit
ME/ JE]]="Non",1,""))</f>
        <v/>
      </c>
      <c r="AO819" s="76" t="str">
        <f>IF(Tableau1[[#This Row],[Nuit JE/ VE]]="Oui",0,IF(Tableau1[[#This Row],[Nuit JE/ VE]]="Non",1,""))</f>
        <v/>
      </c>
      <c r="AP819" s="76" t="str">
        <f>IF(Tableau1[[#This Row],[Nuit
VE/ SA]]="Oui",0,IF(Tableau1[[#This Row],[Nuit
VE/ SA]]="Non",1,""))</f>
        <v/>
      </c>
      <c r="AQ819" s="76" t="str">
        <f>IF(Tableau1[[#This Row],[Nuit
SA/ DI]]="Oui",0,IF(Tableau1[[#This Row],[Nuit
SA/ DI]]="Non",1,""))</f>
        <v/>
      </c>
      <c r="AR819" s="76" t="str">
        <f>IF(Tableau1[[#This Row],[Nuit
DI/ LU]]="Oui",0,IF(Tableau1[[#This Row],[Nuit
DI/ LU]]="Non",1,""))</f>
        <v/>
      </c>
      <c r="AS819" s="76" t="str">
        <f>IF(Tableau1[[#This Row],[Type de réponse]]='Paramètre (masquer)'!$A$10,Tableau1[[#This Row],[FE]],"")</f>
        <v/>
      </c>
      <c r="AT819" s="76" t="str">
        <f>_xlfn.CONCAT(Tableau1[[#This Row],[LUN]:[DIM]])</f>
        <v/>
      </c>
      <c r="AU819" s="79"/>
      <c r="AV8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9" s="76" t="e">
        <f>Tableau1[[#This Row],[Nbre de nuits sur la période]]*Tableau1[[#This Row],[Nombre de train accédant / nuit *]]</f>
        <v>#VALUE!</v>
      </c>
      <c r="AY819" s="76" t="e">
        <f>Tableau1[[#This Row],[Uo voies - nuit]]*((59*400/1000)+5)</f>
        <v>#VALUE!</v>
      </c>
    </row>
    <row r="820" spans="1:51" ht="15.75">
      <c r="A820" s="51">
        <f t="shared" si="38"/>
        <v>807</v>
      </c>
      <c r="B820" s="85"/>
      <c r="C820" s="52" t="str">
        <f>IFERROR(VLOOKUP(Tableau1[[#This Row],[Site *
Un fichier Excel par DT]],Tableau7[[#All],[Nom de la gare]:[EIC]],5,FALSE),"")</f>
        <v/>
      </c>
      <c r="D820" s="77"/>
      <c r="E820" s="74"/>
      <c r="F820" s="74"/>
      <c r="G820" s="76"/>
      <c r="H820" s="72" t="str">
        <f>IF(Tableau1[[#This Row],[Régime d''utilisation (Quotidien ? Oui ou Non)]]="Oui","Oui","Non")</f>
        <v>Non</v>
      </c>
      <c r="I820" s="72" t="str">
        <f>IF(Tableau1[[#This Row],[Régime d''utilisation (Quotidien ? Oui ou Non)]]="Oui","Oui","Non")</f>
        <v>Non</v>
      </c>
      <c r="J820" s="72" t="str">
        <f>IF(Tableau1[[#This Row],[Régime d''utilisation (Quotidien ? Oui ou Non)]]="Oui","Oui","Non")</f>
        <v>Non</v>
      </c>
      <c r="K820" s="72" t="str">
        <f>IF(Tableau1[[#This Row],[Régime d''utilisation (Quotidien ? Oui ou Non)]]="Oui","Oui","Non")</f>
        <v>Non</v>
      </c>
      <c r="L820" s="72" t="str">
        <f>IF(Tableau1[[#This Row],[Régime d''utilisation (Quotidien ? Oui ou Non)]]="Oui","Oui","Non")</f>
        <v>Non</v>
      </c>
      <c r="M820" s="72" t="str">
        <f>IF(Tableau1[[#This Row],[Régime d''utilisation (Quotidien ? Oui ou Non)]]="Oui","Oui","Non")</f>
        <v>Non</v>
      </c>
      <c r="N820" s="72" t="str">
        <f>IF(Tableau1[[#This Row],[Régime d''utilisation (Quotidien ? Oui ou Non)]]="Oui","Oui","Non")</f>
        <v>Non</v>
      </c>
      <c r="O820" s="72" t="str">
        <f>IF(Tableau1[[#This Row],[Régime d''utilisation (Quotidien ? Oui ou Non)]]="Oui","Oui","Non")</f>
        <v>Non</v>
      </c>
      <c r="P820" s="76"/>
      <c r="Q820" s="76"/>
      <c r="R820" s="76"/>
      <c r="S820" s="52" t="str">
        <f t="shared" si="36"/>
        <v>Compris entre 00h00 et 5h00</v>
      </c>
      <c r="T820" s="76"/>
      <c r="U820" s="53" t="str">
        <f t="shared" si="37"/>
        <v>Voyageur</v>
      </c>
      <c r="V820" s="76"/>
      <c r="W820" s="76"/>
      <c r="X820" s="76"/>
      <c r="Y820" s="76"/>
      <c r="Z820" s="76"/>
      <c r="AA820" s="76"/>
      <c r="AB820" s="53">
        <f>400</f>
        <v>400</v>
      </c>
      <c r="AC820" s="78" t="str">
        <f>IF(Tableau1[[#This Row],[Type de réponse]]='Paramètre (masquer)'!$A$10,Tableau1[[#This Row],[Période de début *]],"")</f>
        <v/>
      </c>
      <c r="AD820" s="78" t="str">
        <f>IF(Tableau1[[#This Row],[Type de réponse]]='Paramètre (masquer)'!$A$10,Tableau1[[#This Row],[Période de fin *]],"")</f>
        <v/>
      </c>
      <c r="AE820" s="78" t="str">
        <f>IF(Tableau1[[#This Row],[Type de réponse]]='Paramètre (masquer)'!$A$10,Tableau1[[#This Row],[Nuit
LU/MA]],"")</f>
        <v/>
      </c>
      <c r="AF820" s="78" t="str">
        <f>IF(Tableau1[[#This Row],[Type de réponse]]='Paramètre (masquer)'!$A$10,Tableau1[[#This Row],[Nuit
MA/ME]],"")</f>
        <v/>
      </c>
      <c r="AG820" s="78" t="str">
        <f>IF(Tableau1[[#This Row],[Type de réponse]]='Paramètre (masquer)'!$A$10,Tableau1[[#This Row],[Nuit
ME/JE]],"")</f>
        <v/>
      </c>
      <c r="AH820" s="78" t="str">
        <f>IF(Tableau1[[#This Row],[Type de réponse]]='Paramètre (masquer)'!$A$10,Tableau1[[#This Row],[Nuit JE/VE]],"")</f>
        <v/>
      </c>
      <c r="AI820" s="78" t="str">
        <f>IF(Tableau1[[#This Row],[Type de réponse]]='Paramètre (masquer)'!$A$10,Tableau1[[#This Row],[Nuit
VE/SA]],"")</f>
        <v/>
      </c>
      <c r="AJ820" s="78" t="str">
        <f>IF(Tableau1[[#This Row],[Type de réponse]]='Paramètre (masquer)'!$A$10,Tableau1[[#This Row],[Nuit
SA/DI]],"")</f>
        <v/>
      </c>
      <c r="AK820" s="78" t="str">
        <f>IF(Tableau1[[#This Row],[Type de réponse]]='Paramètre (masquer)'!$A$10,Tableau1[[#This Row],[Nuit
DI/LU]],"")</f>
        <v/>
      </c>
      <c r="AL820" s="76" t="str">
        <f>IF(Tableau1[[#This Row],[Nuit
LU /MA]]="Oui",0,IF(Tableau1[[#This Row],[Nuit
LU /MA]]="Non",1,""))</f>
        <v/>
      </c>
      <c r="AM820" s="76" t="str">
        <f>IF(Tableau1[[#This Row],[Nuit
MA/ ME]]="Oui",0,IF(Tableau1[[#This Row],[Nuit
MA/ ME]]="Non",1,""))</f>
        <v/>
      </c>
      <c r="AN820" s="76" t="str">
        <f>IF(Tableau1[[#This Row],[Nuit
ME/ JE]]="Oui",0,IF(Tableau1[[#This Row],[Nuit
ME/ JE]]="Non",1,""))</f>
        <v/>
      </c>
      <c r="AO820" s="76" t="str">
        <f>IF(Tableau1[[#This Row],[Nuit JE/ VE]]="Oui",0,IF(Tableau1[[#This Row],[Nuit JE/ VE]]="Non",1,""))</f>
        <v/>
      </c>
      <c r="AP820" s="76" t="str">
        <f>IF(Tableau1[[#This Row],[Nuit
VE/ SA]]="Oui",0,IF(Tableau1[[#This Row],[Nuit
VE/ SA]]="Non",1,""))</f>
        <v/>
      </c>
      <c r="AQ820" s="76" t="str">
        <f>IF(Tableau1[[#This Row],[Nuit
SA/ DI]]="Oui",0,IF(Tableau1[[#This Row],[Nuit
SA/ DI]]="Non",1,""))</f>
        <v/>
      </c>
      <c r="AR820" s="76" t="str">
        <f>IF(Tableau1[[#This Row],[Nuit
DI/ LU]]="Oui",0,IF(Tableau1[[#This Row],[Nuit
DI/ LU]]="Non",1,""))</f>
        <v/>
      </c>
      <c r="AS820" s="76" t="str">
        <f>IF(Tableau1[[#This Row],[Type de réponse]]='Paramètre (masquer)'!$A$10,Tableau1[[#This Row],[FE]],"")</f>
        <v/>
      </c>
      <c r="AT820" s="76" t="str">
        <f>_xlfn.CONCAT(Tableau1[[#This Row],[LUN]:[DIM]])</f>
        <v/>
      </c>
      <c r="AU820" s="79"/>
      <c r="AV8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0" s="76" t="e">
        <f>Tableau1[[#This Row],[Nbre de nuits sur la période]]*Tableau1[[#This Row],[Nombre de train accédant / nuit *]]</f>
        <v>#VALUE!</v>
      </c>
      <c r="AY820" s="76" t="e">
        <f>Tableau1[[#This Row],[Uo voies - nuit]]*((59*400/1000)+5)</f>
        <v>#VALUE!</v>
      </c>
    </row>
    <row r="821" spans="1:51" ht="15.75">
      <c r="A821" s="51">
        <f t="shared" si="38"/>
        <v>808</v>
      </c>
      <c r="B821" s="85"/>
      <c r="C821" s="52" t="str">
        <f>IFERROR(VLOOKUP(Tableau1[[#This Row],[Site *
Un fichier Excel par DT]],Tableau7[[#All],[Nom de la gare]:[EIC]],5,FALSE),"")</f>
        <v/>
      </c>
      <c r="D821" s="77"/>
      <c r="E821" s="74"/>
      <c r="F821" s="74"/>
      <c r="G821" s="76"/>
      <c r="H821" s="72" t="str">
        <f>IF(Tableau1[[#This Row],[Régime d''utilisation (Quotidien ? Oui ou Non)]]="Oui","Oui","Non")</f>
        <v>Non</v>
      </c>
      <c r="I821" s="72" t="str">
        <f>IF(Tableau1[[#This Row],[Régime d''utilisation (Quotidien ? Oui ou Non)]]="Oui","Oui","Non")</f>
        <v>Non</v>
      </c>
      <c r="J821" s="72" t="str">
        <f>IF(Tableau1[[#This Row],[Régime d''utilisation (Quotidien ? Oui ou Non)]]="Oui","Oui","Non")</f>
        <v>Non</v>
      </c>
      <c r="K821" s="72" t="str">
        <f>IF(Tableau1[[#This Row],[Régime d''utilisation (Quotidien ? Oui ou Non)]]="Oui","Oui","Non")</f>
        <v>Non</v>
      </c>
      <c r="L821" s="72" t="str">
        <f>IF(Tableau1[[#This Row],[Régime d''utilisation (Quotidien ? Oui ou Non)]]="Oui","Oui","Non")</f>
        <v>Non</v>
      </c>
      <c r="M821" s="72" t="str">
        <f>IF(Tableau1[[#This Row],[Régime d''utilisation (Quotidien ? Oui ou Non)]]="Oui","Oui","Non")</f>
        <v>Non</v>
      </c>
      <c r="N821" s="72" t="str">
        <f>IF(Tableau1[[#This Row],[Régime d''utilisation (Quotidien ? Oui ou Non)]]="Oui","Oui","Non")</f>
        <v>Non</v>
      </c>
      <c r="O821" s="72" t="str">
        <f>IF(Tableau1[[#This Row],[Régime d''utilisation (Quotidien ? Oui ou Non)]]="Oui","Oui","Non")</f>
        <v>Non</v>
      </c>
      <c r="P821" s="76"/>
      <c r="Q821" s="76"/>
      <c r="R821" s="76"/>
      <c r="S821" s="52" t="str">
        <f t="shared" si="36"/>
        <v>Compris entre 00h00 et 5h00</v>
      </c>
      <c r="T821" s="76"/>
      <c r="U821" s="53" t="str">
        <f t="shared" si="37"/>
        <v>Voyageur</v>
      </c>
      <c r="V821" s="76"/>
      <c r="W821" s="76"/>
      <c r="X821" s="76"/>
      <c r="Y821" s="76"/>
      <c r="Z821" s="76"/>
      <c r="AA821" s="76"/>
      <c r="AB821" s="53">
        <f>400</f>
        <v>400</v>
      </c>
      <c r="AC821" s="78" t="str">
        <f>IF(Tableau1[[#This Row],[Type de réponse]]='Paramètre (masquer)'!$A$10,Tableau1[[#This Row],[Période de début *]],"")</f>
        <v/>
      </c>
      <c r="AD821" s="78" t="str">
        <f>IF(Tableau1[[#This Row],[Type de réponse]]='Paramètre (masquer)'!$A$10,Tableau1[[#This Row],[Période de fin *]],"")</f>
        <v/>
      </c>
      <c r="AE821" s="78" t="str">
        <f>IF(Tableau1[[#This Row],[Type de réponse]]='Paramètre (masquer)'!$A$10,Tableau1[[#This Row],[Nuit
LU/MA]],"")</f>
        <v/>
      </c>
      <c r="AF821" s="78" t="str">
        <f>IF(Tableau1[[#This Row],[Type de réponse]]='Paramètre (masquer)'!$A$10,Tableau1[[#This Row],[Nuit
MA/ME]],"")</f>
        <v/>
      </c>
      <c r="AG821" s="78" t="str">
        <f>IF(Tableau1[[#This Row],[Type de réponse]]='Paramètre (masquer)'!$A$10,Tableau1[[#This Row],[Nuit
ME/JE]],"")</f>
        <v/>
      </c>
      <c r="AH821" s="78" t="str">
        <f>IF(Tableau1[[#This Row],[Type de réponse]]='Paramètre (masquer)'!$A$10,Tableau1[[#This Row],[Nuit JE/VE]],"")</f>
        <v/>
      </c>
      <c r="AI821" s="78" t="str">
        <f>IF(Tableau1[[#This Row],[Type de réponse]]='Paramètre (masquer)'!$A$10,Tableau1[[#This Row],[Nuit
VE/SA]],"")</f>
        <v/>
      </c>
      <c r="AJ821" s="78" t="str">
        <f>IF(Tableau1[[#This Row],[Type de réponse]]='Paramètre (masquer)'!$A$10,Tableau1[[#This Row],[Nuit
SA/DI]],"")</f>
        <v/>
      </c>
      <c r="AK821" s="78" t="str">
        <f>IF(Tableau1[[#This Row],[Type de réponse]]='Paramètre (masquer)'!$A$10,Tableau1[[#This Row],[Nuit
DI/LU]],"")</f>
        <v/>
      </c>
      <c r="AL821" s="76" t="str">
        <f>IF(Tableau1[[#This Row],[Nuit
LU /MA]]="Oui",0,IF(Tableau1[[#This Row],[Nuit
LU /MA]]="Non",1,""))</f>
        <v/>
      </c>
      <c r="AM821" s="76" t="str">
        <f>IF(Tableau1[[#This Row],[Nuit
MA/ ME]]="Oui",0,IF(Tableau1[[#This Row],[Nuit
MA/ ME]]="Non",1,""))</f>
        <v/>
      </c>
      <c r="AN821" s="76" t="str">
        <f>IF(Tableau1[[#This Row],[Nuit
ME/ JE]]="Oui",0,IF(Tableau1[[#This Row],[Nuit
ME/ JE]]="Non",1,""))</f>
        <v/>
      </c>
      <c r="AO821" s="76" t="str">
        <f>IF(Tableau1[[#This Row],[Nuit JE/ VE]]="Oui",0,IF(Tableau1[[#This Row],[Nuit JE/ VE]]="Non",1,""))</f>
        <v/>
      </c>
      <c r="AP821" s="76" t="str">
        <f>IF(Tableau1[[#This Row],[Nuit
VE/ SA]]="Oui",0,IF(Tableau1[[#This Row],[Nuit
VE/ SA]]="Non",1,""))</f>
        <v/>
      </c>
      <c r="AQ821" s="76" t="str">
        <f>IF(Tableau1[[#This Row],[Nuit
SA/ DI]]="Oui",0,IF(Tableau1[[#This Row],[Nuit
SA/ DI]]="Non",1,""))</f>
        <v/>
      </c>
      <c r="AR821" s="76" t="str">
        <f>IF(Tableau1[[#This Row],[Nuit
DI/ LU]]="Oui",0,IF(Tableau1[[#This Row],[Nuit
DI/ LU]]="Non",1,""))</f>
        <v/>
      </c>
      <c r="AS821" s="76" t="str">
        <f>IF(Tableau1[[#This Row],[Type de réponse]]='Paramètre (masquer)'!$A$10,Tableau1[[#This Row],[FE]],"")</f>
        <v/>
      </c>
      <c r="AT821" s="76" t="str">
        <f>_xlfn.CONCAT(Tableau1[[#This Row],[LUN]:[DIM]])</f>
        <v/>
      </c>
      <c r="AU821" s="79"/>
      <c r="AV8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1" s="76" t="e">
        <f>Tableau1[[#This Row],[Nbre de nuits sur la période]]*Tableau1[[#This Row],[Nombre de train accédant / nuit *]]</f>
        <v>#VALUE!</v>
      </c>
      <c r="AY821" s="76" t="e">
        <f>Tableau1[[#This Row],[Uo voies - nuit]]*((59*400/1000)+5)</f>
        <v>#VALUE!</v>
      </c>
    </row>
    <row r="822" spans="1:51" ht="15.75">
      <c r="A822" s="51">
        <f t="shared" si="38"/>
        <v>809</v>
      </c>
      <c r="B822" s="85"/>
      <c r="C822" s="52" t="str">
        <f>IFERROR(VLOOKUP(Tableau1[[#This Row],[Site *
Un fichier Excel par DT]],Tableau7[[#All],[Nom de la gare]:[EIC]],5,FALSE),"")</f>
        <v/>
      </c>
      <c r="D822" s="77"/>
      <c r="E822" s="74"/>
      <c r="F822" s="74"/>
      <c r="G822" s="76"/>
      <c r="H822" s="72" t="str">
        <f>IF(Tableau1[[#This Row],[Régime d''utilisation (Quotidien ? Oui ou Non)]]="Oui","Oui","Non")</f>
        <v>Non</v>
      </c>
      <c r="I822" s="72" t="str">
        <f>IF(Tableau1[[#This Row],[Régime d''utilisation (Quotidien ? Oui ou Non)]]="Oui","Oui","Non")</f>
        <v>Non</v>
      </c>
      <c r="J822" s="72" t="str">
        <f>IF(Tableau1[[#This Row],[Régime d''utilisation (Quotidien ? Oui ou Non)]]="Oui","Oui","Non")</f>
        <v>Non</v>
      </c>
      <c r="K822" s="72" t="str">
        <f>IF(Tableau1[[#This Row],[Régime d''utilisation (Quotidien ? Oui ou Non)]]="Oui","Oui","Non")</f>
        <v>Non</v>
      </c>
      <c r="L822" s="72" t="str">
        <f>IF(Tableau1[[#This Row],[Régime d''utilisation (Quotidien ? Oui ou Non)]]="Oui","Oui","Non")</f>
        <v>Non</v>
      </c>
      <c r="M822" s="72" t="str">
        <f>IF(Tableau1[[#This Row],[Régime d''utilisation (Quotidien ? Oui ou Non)]]="Oui","Oui","Non")</f>
        <v>Non</v>
      </c>
      <c r="N822" s="72" t="str">
        <f>IF(Tableau1[[#This Row],[Régime d''utilisation (Quotidien ? Oui ou Non)]]="Oui","Oui","Non")</f>
        <v>Non</v>
      </c>
      <c r="O822" s="72" t="str">
        <f>IF(Tableau1[[#This Row],[Régime d''utilisation (Quotidien ? Oui ou Non)]]="Oui","Oui","Non")</f>
        <v>Non</v>
      </c>
      <c r="P822" s="76"/>
      <c r="Q822" s="76"/>
      <c r="R822" s="76"/>
      <c r="S822" s="52" t="str">
        <f t="shared" si="36"/>
        <v>Compris entre 00h00 et 5h00</v>
      </c>
      <c r="T822" s="76"/>
      <c r="U822" s="53" t="str">
        <f t="shared" si="37"/>
        <v>Voyageur</v>
      </c>
      <c r="V822" s="76"/>
      <c r="W822" s="76"/>
      <c r="X822" s="76"/>
      <c r="Y822" s="76"/>
      <c r="Z822" s="76"/>
      <c r="AA822" s="76"/>
      <c r="AB822" s="53">
        <f>400</f>
        <v>400</v>
      </c>
      <c r="AC822" s="78" t="str">
        <f>IF(Tableau1[[#This Row],[Type de réponse]]='Paramètre (masquer)'!$A$10,Tableau1[[#This Row],[Période de début *]],"")</f>
        <v/>
      </c>
      <c r="AD822" s="78" t="str">
        <f>IF(Tableau1[[#This Row],[Type de réponse]]='Paramètre (masquer)'!$A$10,Tableau1[[#This Row],[Période de fin *]],"")</f>
        <v/>
      </c>
      <c r="AE822" s="78" t="str">
        <f>IF(Tableau1[[#This Row],[Type de réponse]]='Paramètre (masquer)'!$A$10,Tableau1[[#This Row],[Nuit
LU/MA]],"")</f>
        <v/>
      </c>
      <c r="AF822" s="78" t="str">
        <f>IF(Tableau1[[#This Row],[Type de réponse]]='Paramètre (masquer)'!$A$10,Tableau1[[#This Row],[Nuit
MA/ME]],"")</f>
        <v/>
      </c>
      <c r="AG822" s="78" t="str">
        <f>IF(Tableau1[[#This Row],[Type de réponse]]='Paramètre (masquer)'!$A$10,Tableau1[[#This Row],[Nuit
ME/JE]],"")</f>
        <v/>
      </c>
      <c r="AH822" s="78" t="str">
        <f>IF(Tableau1[[#This Row],[Type de réponse]]='Paramètre (masquer)'!$A$10,Tableau1[[#This Row],[Nuit JE/VE]],"")</f>
        <v/>
      </c>
      <c r="AI822" s="78" t="str">
        <f>IF(Tableau1[[#This Row],[Type de réponse]]='Paramètre (masquer)'!$A$10,Tableau1[[#This Row],[Nuit
VE/SA]],"")</f>
        <v/>
      </c>
      <c r="AJ822" s="78" t="str">
        <f>IF(Tableau1[[#This Row],[Type de réponse]]='Paramètre (masquer)'!$A$10,Tableau1[[#This Row],[Nuit
SA/DI]],"")</f>
        <v/>
      </c>
      <c r="AK822" s="78" t="str">
        <f>IF(Tableau1[[#This Row],[Type de réponse]]='Paramètre (masquer)'!$A$10,Tableau1[[#This Row],[Nuit
DI/LU]],"")</f>
        <v/>
      </c>
      <c r="AL822" s="76" t="str">
        <f>IF(Tableau1[[#This Row],[Nuit
LU /MA]]="Oui",0,IF(Tableau1[[#This Row],[Nuit
LU /MA]]="Non",1,""))</f>
        <v/>
      </c>
      <c r="AM822" s="76" t="str">
        <f>IF(Tableau1[[#This Row],[Nuit
MA/ ME]]="Oui",0,IF(Tableau1[[#This Row],[Nuit
MA/ ME]]="Non",1,""))</f>
        <v/>
      </c>
      <c r="AN822" s="76" t="str">
        <f>IF(Tableau1[[#This Row],[Nuit
ME/ JE]]="Oui",0,IF(Tableau1[[#This Row],[Nuit
ME/ JE]]="Non",1,""))</f>
        <v/>
      </c>
      <c r="AO822" s="76" t="str">
        <f>IF(Tableau1[[#This Row],[Nuit JE/ VE]]="Oui",0,IF(Tableau1[[#This Row],[Nuit JE/ VE]]="Non",1,""))</f>
        <v/>
      </c>
      <c r="AP822" s="76" t="str">
        <f>IF(Tableau1[[#This Row],[Nuit
VE/ SA]]="Oui",0,IF(Tableau1[[#This Row],[Nuit
VE/ SA]]="Non",1,""))</f>
        <v/>
      </c>
      <c r="AQ822" s="76" t="str">
        <f>IF(Tableau1[[#This Row],[Nuit
SA/ DI]]="Oui",0,IF(Tableau1[[#This Row],[Nuit
SA/ DI]]="Non",1,""))</f>
        <v/>
      </c>
      <c r="AR822" s="76" t="str">
        <f>IF(Tableau1[[#This Row],[Nuit
DI/ LU]]="Oui",0,IF(Tableau1[[#This Row],[Nuit
DI/ LU]]="Non",1,""))</f>
        <v/>
      </c>
      <c r="AS822" s="76" t="str">
        <f>IF(Tableau1[[#This Row],[Type de réponse]]='Paramètre (masquer)'!$A$10,Tableau1[[#This Row],[FE]],"")</f>
        <v/>
      </c>
      <c r="AT822" s="76" t="str">
        <f>_xlfn.CONCAT(Tableau1[[#This Row],[LUN]:[DIM]])</f>
        <v/>
      </c>
      <c r="AU822" s="79"/>
      <c r="AV8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2" s="76" t="e">
        <f>Tableau1[[#This Row],[Nbre de nuits sur la période]]*Tableau1[[#This Row],[Nombre de train accédant / nuit *]]</f>
        <v>#VALUE!</v>
      </c>
      <c r="AY822" s="76" t="e">
        <f>Tableau1[[#This Row],[Uo voies - nuit]]*((59*400/1000)+5)</f>
        <v>#VALUE!</v>
      </c>
    </row>
    <row r="823" spans="1:51" ht="15.75">
      <c r="A823" s="51">
        <f t="shared" si="38"/>
        <v>810</v>
      </c>
      <c r="B823" s="85"/>
      <c r="C823" s="52" t="str">
        <f>IFERROR(VLOOKUP(Tableau1[[#This Row],[Site *
Un fichier Excel par DT]],Tableau7[[#All],[Nom de la gare]:[EIC]],5,FALSE),"")</f>
        <v/>
      </c>
      <c r="D823" s="77"/>
      <c r="E823" s="74"/>
      <c r="F823" s="74"/>
      <c r="G823" s="76"/>
      <c r="H823" s="72" t="str">
        <f>IF(Tableau1[[#This Row],[Régime d''utilisation (Quotidien ? Oui ou Non)]]="Oui","Oui","Non")</f>
        <v>Non</v>
      </c>
      <c r="I823" s="72" t="str">
        <f>IF(Tableau1[[#This Row],[Régime d''utilisation (Quotidien ? Oui ou Non)]]="Oui","Oui","Non")</f>
        <v>Non</v>
      </c>
      <c r="J823" s="72" t="str">
        <f>IF(Tableau1[[#This Row],[Régime d''utilisation (Quotidien ? Oui ou Non)]]="Oui","Oui","Non")</f>
        <v>Non</v>
      </c>
      <c r="K823" s="72" t="str">
        <f>IF(Tableau1[[#This Row],[Régime d''utilisation (Quotidien ? Oui ou Non)]]="Oui","Oui","Non")</f>
        <v>Non</v>
      </c>
      <c r="L823" s="72" t="str">
        <f>IF(Tableau1[[#This Row],[Régime d''utilisation (Quotidien ? Oui ou Non)]]="Oui","Oui","Non")</f>
        <v>Non</v>
      </c>
      <c r="M823" s="72" t="str">
        <f>IF(Tableau1[[#This Row],[Régime d''utilisation (Quotidien ? Oui ou Non)]]="Oui","Oui","Non")</f>
        <v>Non</v>
      </c>
      <c r="N823" s="72" t="str">
        <f>IF(Tableau1[[#This Row],[Régime d''utilisation (Quotidien ? Oui ou Non)]]="Oui","Oui","Non")</f>
        <v>Non</v>
      </c>
      <c r="O823" s="72" t="str">
        <f>IF(Tableau1[[#This Row],[Régime d''utilisation (Quotidien ? Oui ou Non)]]="Oui","Oui","Non")</f>
        <v>Non</v>
      </c>
      <c r="P823" s="76"/>
      <c r="Q823" s="76"/>
      <c r="R823" s="76"/>
      <c r="S823" s="52" t="str">
        <f t="shared" si="36"/>
        <v>Compris entre 00h00 et 5h00</v>
      </c>
      <c r="T823" s="76"/>
      <c r="U823" s="53" t="str">
        <f t="shared" si="37"/>
        <v>Voyageur</v>
      </c>
      <c r="V823" s="76"/>
      <c r="W823" s="76"/>
      <c r="X823" s="76"/>
      <c r="Y823" s="76"/>
      <c r="Z823" s="76"/>
      <c r="AA823" s="76"/>
      <c r="AB823" s="53">
        <f>400</f>
        <v>400</v>
      </c>
      <c r="AC823" s="78" t="str">
        <f>IF(Tableau1[[#This Row],[Type de réponse]]='Paramètre (masquer)'!$A$10,Tableau1[[#This Row],[Période de début *]],"")</f>
        <v/>
      </c>
      <c r="AD823" s="78" t="str">
        <f>IF(Tableau1[[#This Row],[Type de réponse]]='Paramètre (masquer)'!$A$10,Tableau1[[#This Row],[Période de fin *]],"")</f>
        <v/>
      </c>
      <c r="AE823" s="78" t="str">
        <f>IF(Tableau1[[#This Row],[Type de réponse]]='Paramètre (masquer)'!$A$10,Tableau1[[#This Row],[Nuit
LU/MA]],"")</f>
        <v/>
      </c>
      <c r="AF823" s="78" t="str">
        <f>IF(Tableau1[[#This Row],[Type de réponse]]='Paramètre (masquer)'!$A$10,Tableau1[[#This Row],[Nuit
MA/ME]],"")</f>
        <v/>
      </c>
      <c r="AG823" s="78" t="str">
        <f>IF(Tableau1[[#This Row],[Type de réponse]]='Paramètre (masquer)'!$A$10,Tableau1[[#This Row],[Nuit
ME/JE]],"")</f>
        <v/>
      </c>
      <c r="AH823" s="78" t="str">
        <f>IF(Tableau1[[#This Row],[Type de réponse]]='Paramètre (masquer)'!$A$10,Tableau1[[#This Row],[Nuit JE/VE]],"")</f>
        <v/>
      </c>
      <c r="AI823" s="78" t="str">
        <f>IF(Tableau1[[#This Row],[Type de réponse]]='Paramètre (masquer)'!$A$10,Tableau1[[#This Row],[Nuit
VE/SA]],"")</f>
        <v/>
      </c>
      <c r="AJ823" s="78" t="str">
        <f>IF(Tableau1[[#This Row],[Type de réponse]]='Paramètre (masquer)'!$A$10,Tableau1[[#This Row],[Nuit
SA/DI]],"")</f>
        <v/>
      </c>
      <c r="AK823" s="78" t="str">
        <f>IF(Tableau1[[#This Row],[Type de réponse]]='Paramètre (masquer)'!$A$10,Tableau1[[#This Row],[Nuit
DI/LU]],"")</f>
        <v/>
      </c>
      <c r="AL823" s="76" t="str">
        <f>IF(Tableau1[[#This Row],[Nuit
LU /MA]]="Oui",0,IF(Tableau1[[#This Row],[Nuit
LU /MA]]="Non",1,""))</f>
        <v/>
      </c>
      <c r="AM823" s="76" t="str">
        <f>IF(Tableau1[[#This Row],[Nuit
MA/ ME]]="Oui",0,IF(Tableau1[[#This Row],[Nuit
MA/ ME]]="Non",1,""))</f>
        <v/>
      </c>
      <c r="AN823" s="76" t="str">
        <f>IF(Tableau1[[#This Row],[Nuit
ME/ JE]]="Oui",0,IF(Tableau1[[#This Row],[Nuit
ME/ JE]]="Non",1,""))</f>
        <v/>
      </c>
      <c r="AO823" s="76" t="str">
        <f>IF(Tableau1[[#This Row],[Nuit JE/ VE]]="Oui",0,IF(Tableau1[[#This Row],[Nuit JE/ VE]]="Non",1,""))</f>
        <v/>
      </c>
      <c r="AP823" s="76" t="str">
        <f>IF(Tableau1[[#This Row],[Nuit
VE/ SA]]="Oui",0,IF(Tableau1[[#This Row],[Nuit
VE/ SA]]="Non",1,""))</f>
        <v/>
      </c>
      <c r="AQ823" s="76" t="str">
        <f>IF(Tableau1[[#This Row],[Nuit
SA/ DI]]="Oui",0,IF(Tableau1[[#This Row],[Nuit
SA/ DI]]="Non",1,""))</f>
        <v/>
      </c>
      <c r="AR823" s="76" t="str">
        <f>IF(Tableau1[[#This Row],[Nuit
DI/ LU]]="Oui",0,IF(Tableau1[[#This Row],[Nuit
DI/ LU]]="Non",1,""))</f>
        <v/>
      </c>
      <c r="AS823" s="76" t="str">
        <f>IF(Tableau1[[#This Row],[Type de réponse]]='Paramètre (masquer)'!$A$10,Tableau1[[#This Row],[FE]],"")</f>
        <v/>
      </c>
      <c r="AT823" s="76" t="str">
        <f>_xlfn.CONCAT(Tableau1[[#This Row],[LUN]:[DIM]])</f>
        <v/>
      </c>
      <c r="AU823" s="79"/>
      <c r="AV8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3" s="76" t="e">
        <f>Tableau1[[#This Row],[Nbre de nuits sur la période]]*Tableau1[[#This Row],[Nombre de train accédant / nuit *]]</f>
        <v>#VALUE!</v>
      </c>
      <c r="AY823" s="76" t="e">
        <f>Tableau1[[#This Row],[Uo voies - nuit]]*((59*400/1000)+5)</f>
        <v>#VALUE!</v>
      </c>
    </row>
    <row r="824" spans="1:51" ht="15.75">
      <c r="A824" s="51">
        <f t="shared" si="38"/>
        <v>811</v>
      </c>
      <c r="B824" s="85"/>
      <c r="C824" s="52" t="str">
        <f>IFERROR(VLOOKUP(Tableau1[[#This Row],[Site *
Un fichier Excel par DT]],Tableau7[[#All],[Nom de la gare]:[EIC]],5,FALSE),"")</f>
        <v/>
      </c>
      <c r="D824" s="77"/>
      <c r="E824" s="74"/>
      <c r="F824" s="74"/>
      <c r="G824" s="76"/>
      <c r="H824" s="72" t="str">
        <f>IF(Tableau1[[#This Row],[Régime d''utilisation (Quotidien ? Oui ou Non)]]="Oui","Oui","Non")</f>
        <v>Non</v>
      </c>
      <c r="I824" s="72" t="str">
        <f>IF(Tableau1[[#This Row],[Régime d''utilisation (Quotidien ? Oui ou Non)]]="Oui","Oui","Non")</f>
        <v>Non</v>
      </c>
      <c r="J824" s="72" t="str">
        <f>IF(Tableau1[[#This Row],[Régime d''utilisation (Quotidien ? Oui ou Non)]]="Oui","Oui","Non")</f>
        <v>Non</v>
      </c>
      <c r="K824" s="72" t="str">
        <f>IF(Tableau1[[#This Row],[Régime d''utilisation (Quotidien ? Oui ou Non)]]="Oui","Oui","Non")</f>
        <v>Non</v>
      </c>
      <c r="L824" s="72" t="str">
        <f>IF(Tableau1[[#This Row],[Régime d''utilisation (Quotidien ? Oui ou Non)]]="Oui","Oui","Non")</f>
        <v>Non</v>
      </c>
      <c r="M824" s="72" t="str">
        <f>IF(Tableau1[[#This Row],[Régime d''utilisation (Quotidien ? Oui ou Non)]]="Oui","Oui","Non")</f>
        <v>Non</v>
      </c>
      <c r="N824" s="72" t="str">
        <f>IF(Tableau1[[#This Row],[Régime d''utilisation (Quotidien ? Oui ou Non)]]="Oui","Oui","Non")</f>
        <v>Non</v>
      </c>
      <c r="O824" s="72" t="str">
        <f>IF(Tableau1[[#This Row],[Régime d''utilisation (Quotidien ? Oui ou Non)]]="Oui","Oui","Non")</f>
        <v>Non</v>
      </c>
      <c r="P824" s="76"/>
      <c r="Q824" s="76"/>
      <c r="R824" s="76"/>
      <c r="S824" s="52" t="str">
        <f t="shared" si="36"/>
        <v>Compris entre 00h00 et 5h00</v>
      </c>
      <c r="T824" s="76"/>
      <c r="U824" s="53" t="str">
        <f t="shared" si="37"/>
        <v>Voyageur</v>
      </c>
      <c r="V824" s="76"/>
      <c r="W824" s="76"/>
      <c r="X824" s="76"/>
      <c r="Y824" s="76"/>
      <c r="Z824" s="76"/>
      <c r="AA824" s="76"/>
      <c r="AB824" s="53">
        <f>400</f>
        <v>400</v>
      </c>
      <c r="AC824" s="78" t="str">
        <f>IF(Tableau1[[#This Row],[Type de réponse]]='Paramètre (masquer)'!$A$10,Tableau1[[#This Row],[Période de début *]],"")</f>
        <v/>
      </c>
      <c r="AD824" s="78" t="str">
        <f>IF(Tableau1[[#This Row],[Type de réponse]]='Paramètre (masquer)'!$A$10,Tableau1[[#This Row],[Période de fin *]],"")</f>
        <v/>
      </c>
      <c r="AE824" s="78" t="str">
        <f>IF(Tableau1[[#This Row],[Type de réponse]]='Paramètre (masquer)'!$A$10,Tableau1[[#This Row],[Nuit
LU/MA]],"")</f>
        <v/>
      </c>
      <c r="AF824" s="78" t="str">
        <f>IF(Tableau1[[#This Row],[Type de réponse]]='Paramètre (masquer)'!$A$10,Tableau1[[#This Row],[Nuit
MA/ME]],"")</f>
        <v/>
      </c>
      <c r="AG824" s="78" t="str">
        <f>IF(Tableau1[[#This Row],[Type de réponse]]='Paramètre (masquer)'!$A$10,Tableau1[[#This Row],[Nuit
ME/JE]],"")</f>
        <v/>
      </c>
      <c r="AH824" s="78" t="str">
        <f>IF(Tableau1[[#This Row],[Type de réponse]]='Paramètre (masquer)'!$A$10,Tableau1[[#This Row],[Nuit JE/VE]],"")</f>
        <v/>
      </c>
      <c r="AI824" s="78" t="str">
        <f>IF(Tableau1[[#This Row],[Type de réponse]]='Paramètre (masquer)'!$A$10,Tableau1[[#This Row],[Nuit
VE/SA]],"")</f>
        <v/>
      </c>
      <c r="AJ824" s="78" t="str">
        <f>IF(Tableau1[[#This Row],[Type de réponse]]='Paramètre (masquer)'!$A$10,Tableau1[[#This Row],[Nuit
SA/DI]],"")</f>
        <v/>
      </c>
      <c r="AK824" s="78" t="str">
        <f>IF(Tableau1[[#This Row],[Type de réponse]]='Paramètre (masquer)'!$A$10,Tableau1[[#This Row],[Nuit
DI/LU]],"")</f>
        <v/>
      </c>
      <c r="AL824" s="76" t="str">
        <f>IF(Tableau1[[#This Row],[Nuit
LU /MA]]="Oui",0,IF(Tableau1[[#This Row],[Nuit
LU /MA]]="Non",1,""))</f>
        <v/>
      </c>
      <c r="AM824" s="76" t="str">
        <f>IF(Tableau1[[#This Row],[Nuit
MA/ ME]]="Oui",0,IF(Tableau1[[#This Row],[Nuit
MA/ ME]]="Non",1,""))</f>
        <v/>
      </c>
      <c r="AN824" s="76" t="str">
        <f>IF(Tableau1[[#This Row],[Nuit
ME/ JE]]="Oui",0,IF(Tableau1[[#This Row],[Nuit
ME/ JE]]="Non",1,""))</f>
        <v/>
      </c>
      <c r="AO824" s="76" t="str">
        <f>IF(Tableau1[[#This Row],[Nuit JE/ VE]]="Oui",0,IF(Tableau1[[#This Row],[Nuit JE/ VE]]="Non",1,""))</f>
        <v/>
      </c>
      <c r="AP824" s="76" t="str">
        <f>IF(Tableau1[[#This Row],[Nuit
VE/ SA]]="Oui",0,IF(Tableau1[[#This Row],[Nuit
VE/ SA]]="Non",1,""))</f>
        <v/>
      </c>
      <c r="AQ824" s="76" t="str">
        <f>IF(Tableau1[[#This Row],[Nuit
SA/ DI]]="Oui",0,IF(Tableau1[[#This Row],[Nuit
SA/ DI]]="Non",1,""))</f>
        <v/>
      </c>
      <c r="AR824" s="76" t="str">
        <f>IF(Tableau1[[#This Row],[Nuit
DI/ LU]]="Oui",0,IF(Tableau1[[#This Row],[Nuit
DI/ LU]]="Non",1,""))</f>
        <v/>
      </c>
      <c r="AS824" s="76" t="str">
        <f>IF(Tableau1[[#This Row],[Type de réponse]]='Paramètre (masquer)'!$A$10,Tableau1[[#This Row],[FE]],"")</f>
        <v/>
      </c>
      <c r="AT824" s="76" t="str">
        <f>_xlfn.CONCAT(Tableau1[[#This Row],[LUN]:[DIM]])</f>
        <v/>
      </c>
      <c r="AU824" s="79"/>
      <c r="AV8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4" s="76" t="e">
        <f>Tableau1[[#This Row],[Nbre de nuits sur la période]]*Tableau1[[#This Row],[Nombre de train accédant / nuit *]]</f>
        <v>#VALUE!</v>
      </c>
      <c r="AY824" s="76" t="e">
        <f>Tableau1[[#This Row],[Uo voies - nuit]]*((59*400/1000)+5)</f>
        <v>#VALUE!</v>
      </c>
    </row>
    <row r="825" spans="1:51" ht="15.75">
      <c r="A825" s="51">
        <f t="shared" si="38"/>
        <v>812</v>
      </c>
      <c r="B825" s="85"/>
      <c r="C825" s="52" t="str">
        <f>IFERROR(VLOOKUP(Tableau1[[#This Row],[Site *
Un fichier Excel par DT]],Tableau7[[#All],[Nom de la gare]:[EIC]],5,FALSE),"")</f>
        <v/>
      </c>
      <c r="D825" s="77"/>
      <c r="E825" s="74"/>
      <c r="F825" s="74"/>
      <c r="G825" s="76"/>
      <c r="H825" s="72" t="str">
        <f>IF(Tableau1[[#This Row],[Régime d''utilisation (Quotidien ? Oui ou Non)]]="Oui","Oui","Non")</f>
        <v>Non</v>
      </c>
      <c r="I825" s="72" t="str">
        <f>IF(Tableau1[[#This Row],[Régime d''utilisation (Quotidien ? Oui ou Non)]]="Oui","Oui","Non")</f>
        <v>Non</v>
      </c>
      <c r="J825" s="72" t="str">
        <f>IF(Tableau1[[#This Row],[Régime d''utilisation (Quotidien ? Oui ou Non)]]="Oui","Oui","Non")</f>
        <v>Non</v>
      </c>
      <c r="K825" s="72" t="str">
        <f>IF(Tableau1[[#This Row],[Régime d''utilisation (Quotidien ? Oui ou Non)]]="Oui","Oui","Non")</f>
        <v>Non</v>
      </c>
      <c r="L825" s="72" t="str">
        <f>IF(Tableau1[[#This Row],[Régime d''utilisation (Quotidien ? Oui ou Non)]]="Oui","Oui","Non")</f>
        <v>Non</v>
      </c>
      <c r="M825" s="72" t="str">
        <f>IF(Tableau1[[#This Row],[Régime d''utilisation (Quotidien ? Oui ou Non)]]="Oui","Oui","Non")</f>
        <v>Non</v>
      </c>
      <c r="N825" s="72" t="str">
        <f>IF(Tableau1[[#This Row],[Régime d''utilisation (Quotidien ? Oui ou Non)]]="Oui","Oui","Non")</f>
        <v>Non</v>
      </c>
      <c r="O825" s="72" t="str">
        <f>IF(Tableau1[[#This Row],[Régime d''utilisation (Quotidien ? Oui ou Non)]]="Oui","Oui","Non")</f>
        <v>Non</v>
      </c>
      <c r="P825" s="76"/>
      <c r="Q825" s="76"/>
      <c r="R825" s="76"/>
      <c r="S825" s="52" t="str">
        <f t="shared" si="36"/>
        <v>Compris entre 00h00 et 5h00</v>
      </c>
      <c r="T825" s="76"/>
      <c r="U825" s="53" t="str">
        <f t="shared" si="37"/>
        <v>Voyageur</v>
      </c>
      <c r="V825" s="76"/>
      <c r="W825" s="76"/>
      <c r="X825" s="76"/>
      <c r="Y825" s="76"/>
      <c r="Z825" s="76"/>
      <c r="AA825" s="76"/>
      <c r="AB825" s="53">
        <f>400</f>
        <v>400</v>
      </c>
      <c r="AC825" s="78" t="str">
        <f>IF(Tableau1[[#This Row],[Type de réponse]]='Paramètre (masquer)'!$A$10,Tableau1[[#This Row],[Période de début *]],"")</f>
        <v/>
      </c>
      <c r="AD825" s="78" t="str">
        <f>IF(Tableau1[[#This Row],[Type de réponse]]='Paramètre (masquer)'!$A$10,Tableau1[[#This Row],[Période de fin *]],"")</f>
        <v/>
      </c>
      <c r="AE825" s="78" t="str">
        <f>IF(Tableau1[[#This Row],[Type de réponse]]='Paramètre (masquer)'!$A$10,Tableau1[[#This Row],[Nuit
LU/MA]],"")</f>
        <v/>
      </c>
      <c r="AF825" s="78" t="str">
        <f>IF(Tableau1[[#This Row],[Type de réponse]]='Paramètre (masquer)'!$A$10,Tableau1[[#This Row],[Nuit
MA/ME]],"")</f>
        <v/>
      </c>
      <c r="AG825" s="78" t="str">
        <f>IF(Tableau1[[#This Row],[Type de réponse]]='Paramètre (masquer)'!$A$10,Tableau1[[#This Row],[Nuit
ME/JE]],"")</f>
        <v/>
      </c>
      <c r="AH825" s="78" t="str">
        <f>IF(Tableau1[[#This Row],[Type de réponse]]='Paramètre (masquer)'!$A$10,Tableau1[[#This Row],[Nuit JE/VE]],"")</f>
        <v/>
      </c>
      <c r="AI825" s="78" t="str">
        <f>IF(Tableau1[[#This Row],[Type de réponse]]='Paramètre (masquer)'!$A$10,Tableau1[[#This Row],[Nuit
VE/SA]],"")</f>
        <v/>
      </c>
      <c r="AJ825" s="78" t="str">
        <f>IF(Tableau1[[#This Row],[Type de réponse]]='Paramètre (masquer)'!$A$10,Tableau1[[#This Row],[Nuit
SA/DI]],"")</f>
        <v/>
      </c>
      <c r="AK825" s="78" t="str">
        <f>IF(Tableau1[[#This Row],[Type de réponse]]='Paramètre (masquer)'!$A$10,Tableau1[[#This Row],[Nuit
DI/LU]],"")</f>
        <v/>
      </c>
      <c r="AL825" s="76" t="str">
        <f>IF(Tableau1[[#This Row],[Nuit
LU /MA]]="Oui",0,IF(Tableau1[[#This Row],[Nuit
LU /MA]]="Non",1,""))</f>
        <v/>
      </c>
      <c r="AM825" s="76" t="str">
        <f>IF(Tableau1[[#This Row],[Nuit
MA/ ME]]="Oui",0,IF(Tableau1[[#This Row],[Nuit
MA/ ME]]="Non",1,""))</f>
        <v/>
      </c>
      <c r="AN825" s="76" t="str">
        <f>IF(Tableau1[[#This Row],[Nuit
ME/ JE]]="Oui",0,IF(Tableau1[[#This Row],[Nuit
ME/ JE]]="Non",1,""))</f>
        <v/>
      </c>
      <c r="AO825" s="76" t="str">
        <f>IF(Tableau1[[#This Row],[Nuit JE/ VE]]="Oui",0,IF(Tableau1[[#This Row],[Nuit JE/ VE]]="Non",1,""))</f>
        <v/>
      </c>
      <c r="AP825" s="76" t="str">
        <f>IF(Tableau1[[#This Row],[Nuit
VE/ SA]]="Oui",0,IF(Tableau1[[#This Row],[Nuit
VE/ SA]]="Non",1,""))</f>
        <v/>
      </c>
      <c r="AQ825" s="76" t="str">
        <f>IF(Tableau1[[#This Row],[Nuit
SA/ DI]]="Oui",0,IF(Tableau1[[#This Row],[Nuit
SA/ DI]]="Non",1,""))</f>
        <v/>
      </c>
      <c r="AR825" s="76" t="str">
        <f>IF(Tableau1[[#This Row],[Nuit
DI/ LU]]="Oui",0,IF(Tableau1[[#This Row],[Nuit
DI/ LU]]="Non",1,""))</f>
        <v/>
      </c>
      <c r="AS825" s="76" t="str">
        <f>IF(Tableau1[[#This Row],[Type de réponse]]='Paramètre (masquer)'!$A$10,Tableau1[[#This Row],[FE]],"")</f>
        <v/>
      </c>
      <c r="AT825" s="76" t="str">
        <f>_xlfn.CONCAT(Tableau1[[#This Row],[LUN]:[DIM]])</f>
        <v/>
      </c>
      <c r="AU825" s="79"/>
      <c r="AV8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5" s="76" t="e">
        <f>Tableau1[[#This Row],[Nbre de nuits sur la période]]*Tableau1[[#This Row],[Nombre de train accédant / nuit *]]</f>
        <v>#VALUE!</v>
      </c>
      <c r="AY825" s="76" t="e">
        <f>Tableau1[[#This Row],[Uo voies - nuit]]*((59*400/1000)+5)</f>
        <v>#VALUE!</v>
      </c>
    </row>
    <row r="826" spans="1:51" ht="15.75">
      <c r="A826" s="51">
        <f t="shared" si="38"/>
        <v>813</v>
      </c>
      <c r="B826" s="85"/>
      <c r="C826" s="52" t="str">
        <f>IFERROR(VLOOKUP(Tableau1[[#This Row],[Site *
Un fichier Excel par DT]],Tableau7[[#All],[Nom de la gare]:[EIC]],5,FALSE),"")</f>
        <v/>
      </c>
      <c r="D826" s="77"/>
      <c r="E826" s="74"/>
      <c r="F826" s="74"/>
      <c r="G826" s="76"/>
      <c r="H826" s="72" t="str">
        <f>IF(Tableau1[[#This Row],[Régime d''utilisation (Quotidien ? Oui ou Non)]]="Oui","Oui","Non")</f>
        <v>Non</v>
      </c>
      <c r="I826" s="72" t="str">
        <f>IF(Tableau1[[#This Row],[Régime d''utilisation (Quotidien ? Oui ou Non)]]="Oui","Oui","Non")</f>
        <v>Non</v>
      </c>
      <c r="J826" s="72" t="str">
        <f>IF(Tableau1[[#This Row],[Régime d''utilisation (Quotidien ? Oui ou Non)]]="Oui","Oui","Non")</f>
        <v>Non</v>
      </c>
      <c r="K826" s="72" t="str">
        <f>IF(Tableau1[[#This Row],[Régime d''utilisation (Quotidien ? Oui ou Non)]]="Oui","Oui","Non")</f>
        <v>Non</v>
      </c>
      <c r="L826" s="72" t="str">
        <f>IF(Tableau1[[#This Row],[Régime d''utilisation (Quotidien ? Oui ou Non)]]="Oui","Oui","Non")</f>
        <v>Non</v>
      </c>
      <c r="M826" s="72" t="str">
        <f>IF(Tableau1[[#This Row],[Régime d''utilisation (Quotidien ? Oui ou Non)]]="Oui","Oui","Non")</f>
        <v>Non</v>
      </c>
      <c r="N826" s="72" t="str">
        <f>IF(Tableau1[[#This Row],[Régime d''utilisation (Quotidien ? Oui ou Non)]]="Oui","Oui","Non")</f>
        <v>Non</v>
      </c>
      <c r="O826" s="72" t="str">
        <f>IF(Tableau1[[#This Row],[Régime d''utilisation (Quotidien ? Oui ou Non)]]="Oui","Oui","Non")</f>
        <v>Non</v>
      </c>
      <c r="P826" s="76"/>
      <c r="Q826" s="76"/>
      <c r="R826" s="76"/>
      <c r="S826" s="52" t="str">
        <f t="shared" si="36"/>
        <v>Compris entre 00h00 et 5h00</v>
      </c>
      <c r="T826" s="76"/>
      <c r="U826" s="53" t="str">
        <f t="shared" si="37"/>
        <v>Voyageur</v>
      </c>
      <c r="V826" s="76"/>
      <c r="W826" s="76"/>
      <c r="X826" s="76"/>
      <c r="Y826" s="76"/>
      <c r="Z826" s="76"/>
      <c r="AA826" s="76"/>
      <c r="AB826" s="53">
        <f>400</f>
        <v>400</v>
      </c>
      <c r="AC826" s="78" t="str">
        <f>IF(Tableau1[[#This Row],[Type de réponse]]='Paramètre (masquer)'!$A$10,Tableau1[[#This Row],[Période de début *]],"")</f>
        <v/>
      </c>
      <c r="AD826" s="78" t="str">
        <f>IF(Tableau1[[#This Row],[Type de réponse]]='Paramètre (masquer)'!$A$10,Tableau1[[#This Row],[Période de fin *]],"")</f>
        <v/>
      </c>
      <c r="AE826" s="78" t="str">
        <f>IF(Tableau1[[#This Row],[Type de réponse]]='Paramètre (masquer)'!$A$10,Tableau1[[#This Row],[Nuit
LU/MA]],"")</f>
        <v/>
      </c>
      <c r="AF826" s="78" t="str">
        <f>IF(Tableau1[[#This Row],[Type de réponse]]='Paramètre (masquer)'!$A$10,Tableau1[[#This Row],[Nuit
MA/ME]],"")</f>
        <v/>
      </c>
      <c r="AG826" s="78" t="str">
        <f>IF(Tableau1[[#This Row],[Type de réponse]]='Paramètre (masquer)'!$A$10,Tableau1[[#This Row],[Nuit
ME/JE]],"")</f>
        <v/>
      </c>
      <c r="AH826" s="78" t="str">
        <f>IF(Tableau1[[#This Row],[Type de réponse]]='Paramètre (masquer)'!$A$10,Tableau1[[#This Row],[Nuit JE/VE]],"")</f>
        <v/>
      </c>
      <c r="AI826" s="78" t="str">
        <f>IF(Tableau1[[#This Row],[Type de réponse]]='Paramètre (masquer)'!$A$10,Tableau1[[#This Row],[Nuit
VE/SA]],"")</f>
        <v/>
      </c>
      <c r="AJ826" s="78" t="str">
        <f>IF(Tableau1[[#This Row],[Type de réponse]]='Paramètre (masquer)'!$A$10,Tableau1[[#This Row],[Nuit
SA/DI]],"")</f>
        <v/>
      </c>
      <c r="AK826" s="78" t="str">
        <f>IF(Tableau1[[#This Row],[Type de réponse]]='Paramètre (masquer)'!$A$10,Tableau1[[#This Row],[Nuit
DI/LU]],"")</f>
        <v/>
      </c>
      <c r="AL826" s="76" t="str">
        <f>IF(Tableau1[[#This Row],[Nuit
LU /MA]]="Oui",0,IF(Tableau1[[#This Row],[Nuit
LU /MA]]="Non",1,""))</f>
        <v/>
      </c>
      <c r="AM826" s="76" t="str">
        <f>IF(Tableau1[[#This Row],[Nuit
MA/ ME]]="Oui",0,IF(Tableau1[[#This Row],[Nuit
MA/ ME]]="Non",1,""))</f>
        <v/>
      </c>
      <c r="AN826" s="76" t="str">
        <f>IF(Tableau1[[#This Row],[Nuit
ME/ JE]]="Oui",0,IF(Tableau1[[#This Row],[Nuit
ME/ JE]]="Non",1,""))</f>
        <v/>
      </c>
      <c r="AO826" s="76" t="str">
        <f>IF(Tableau1[[#This Row],[Nuit JE/ VE]]="Oui",0,IF(Tableau1[[#This Row],[Nuit JE/ VE]]="Non",1,""))</f>
        <v/>
      </c>
      <c r="AP826" s="76" t="str">
        <f>IF(Tableau1[[#This Row],[Nuit
VE/ SA]]="Oui",0,IF(Tableau1[[#This Row],[Nuit
VE/ SA]]="Non",1,""))</f>
        <v/>
      </c>
      <c r="AQ826" s="76" t="str">
        <f>IF(Tableau1[[#This Row],[Nuit
SA/ DI]]="Oui",0,IF(Tableau1[[#This Row],[Nuit
SA/ DI]]="Non",1,""))</f>
        <v/>
      </c>
      <c r="AR826" s="76" t="str">
        <f>IF(Tableau1[[#This Row],[Nuit
DI/ LU]]="Oui",0,IF(Tableau1[[#This Row],[Nuit
DI/ LU]]="Non",1,""))</f>
        <v/>
      </c>
      <c r="AS826" s="76" t="str">
        <f>IF(Tableau1[[#This Row],[Type de réponse]]='Paramètre (masquer)'!$A$10,Tableau1[[#This Row],[FE]],"")</f>
        <v/>
      </c>
      <c r="AT826" s="76" t="str">
        <f>_xlfn.CONCAT(Tableau1[[#This Row],[LUN]:[DIM]])</f>
        <v/>
      </c>
      <c r="AU826" s="79"/>
      <c r="AV8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6" s="76" t="e">
        <f>Tableau1[[#This Row],[Nbre de nuits sur la période]]*Tableau1[[#This Row],[Nombre de train accédant / nuit *]]</f>
        <v>#VALUE!</v>
      </c>
      <c r="AY826" s="76" t="e">
        <f>Tableau1[[#This Row],[Uo voies - nuit]]*((59*400/1000)+5)</f>
        <v>#VALUE!</v>
      </c>
    </row>
    <row r="827" spans="1:51" ht="15.75">
      <c r="A827" s="51">
        <f t="shared" si="38"/>
        <v>814</v>
      </c>
      <c r="B827" s="85"/>
      <c r="C827" s="52" t="str">
        <f>IFERROR(VLOOKUP(Tableau1[[#This Row],[Site *
Un fichier Excel par DT]],Tableau7[[#All],[Nom de la gare]:[EIC]],5,FALSE),"")</f>
        <v/>
      </c>
      <c r="D827" s="77"/>
      <c r="E827" s="74"/>
      <c r="F827" s="74"/>
      <c r="G827" s="76"/>
      <c r="H827" s="72" t="str">
        <f>IF(Tableau1[[#This Row],[Régime d''utilisation (Quotidien ? Oui ou Non)]]="Oui","Oui","Non")</f>
        <v>Non</v>
      </c>
      <c r="I827" s="72" t="str">
        <f>IF(Tableau1[[#This Row],[Régime d''utilisation (Quotidien ? Oui ou Non)]]="Oui","Oui","Non")</f>
        <v>Non</v>
      </c>
      <c r="J827" s="72" t="str">
        <f>IF(Tableau1[[#This Row],[Régime d''utilisation (Quotidien ? Oui ou Non)]]="Oui","Oui","Non")</f>
        <v>Non</v>
      </c>
      <c r="K827" s="72" t="str">
        <f>IF(Tableau1[[#This Row],[Régime d''utilisation (Quotidien ? Oui ou Non)]]="Oui","Oui","Non")</f>
        <v>Non</v>
      </c>
      <c r="L827" s="72" t="str">
        <f>IF(Tableau1[[#This Row],[Régime d''utilisation (Quotidien ? Oui ou Non)]]="Oui","Oui","Non")</f>
        <v>Non</v>
      </c>
      <c r="M827" s="72" t="str">
        <f>IF(Tableau1[[#This Row],[Régime d''utilisation (Quotidien ? Oui ou Non)]]="Oui","Oui","Non")</f>
        <v>Non</v>
      </c>
      <c r="N827" s="72" t="str">
        <f>IF(Tableau1[[#This Row],[Régime d''utilisation (Quotidien ? Oui ou Non)]]="Oui","Oui","Non")</f>
        <v>Non</v>
      </c>
      <c r="O827" s="72" t="str">
        <f>IF(Tableau1[[#This Row],[Régime d''utilisation (Quotidien ? Oui ou Non)]]="Oui","Oui","Non")</f>
        <v>Non</v>
      </c>
      <c r="P827" s="76"/>
      <c r="Q827" s="76"/>
      <c r="R827" s="76"/>
      <c r="S827" s="52" t="str">
        <f t="shared" si="36"/>
        <v>Compris entre 00h00 et 5h00</v>
      </c>
      <c r="T827" s="76"/>
      <c r="U827" s="53" t="str">
        <f t="shared" si="37"/>
        <v>Voyageur</v>
      </c>
      <c r="V827" s="76"/>
      <c r="W827" s="76"/>
      <c r="X827" s="76"/>
      <c r="Y827" s="76"/>
      <c r="Z827" s="76"/>
      <c r="AA827" s="76"/>
      <c r="AB827" s="53">
        <f>400</f>
        <v>400</v>
      </c>
      <c r="AC827" s="78" t="str">
        <f>IF(Tableau1[[#This Row],[Type de réponse]]='Paramètre (masquer)'!$A$10,Tableau1[[#This Row],[Période de début *]],"")</f>
        <v/>
      </c>
      <c r="AD827" s="78" t="str">
        <f>IF(Tableau1[[#This Row],[Type de réponse]]='Paramètre (masquer)'!$A$10,Tableau1[[#This Row],[Période de fin *]],"")</f>
        <v/>
      </c>
      <c r="AE827" s="78" t="str">
        <f>IF(Tableau1[[#This Row],[Type de réponse]]='Paramètre (masquer)'!$A$10,Tableau1[[#This Row],[Nuit
LU/MA]],"")</f>
        <v/>
      </c>
      <c r="AF827" s="78" t="str">
        <f>IF(Tableau1[[#This Row],[Type de réponse]]='Paramètre (masquer)'!$A$10,Tableau1[[#This Row],[Nuit
MA/ME]],"")</f>
        <v/>
      </c>
      <c r="AG827" s="78" t="str">
        <f>IF(Tableau1[[#This Row],[Type de réponse]]='Paramètre (masquer)'!$A$10,Tableau1[[#This Row],[Nuit
ME/JE]],"")</f>
        <v/>
      </c>
      <c r="AH827" s="78" t="str">
        <f>IF(Tableau1[[#This Row],[Type de réponse]]='Paramètre (masquer)'!$A$10,Tableau1[[#This Row],[Nuit JE/VE]],"")</f>
        <v/>
      </c>
      <c r="AI827" s="78" t="str">
        <f>IF(Tableau1[[#This Row],[Type de réponse]]='Paramètre (masquer)'!$A$10,Tableau1[[#This Row],[Nuit
VE/SA]],"")</f>
        <v/>
      </c>
      <c r="AJ827" s="78" t="str">
        <f>IF(Tableau1[[#This Row],[Type de réponse]]='Paramètre (masquer)'!$A$10,Tableau1[[#This Row],[Nuit
SA/DI]],"")</f>
        <v/>
      </c>
      <c r="AK827" s="78" t="str">
        <f>IF(Tableau1[[#This Row],[Type de réponse]]='Paramètre (masquer)'!$A$10,Tableau1[[#This Row],[Nuit
DI/LU]],"")</f>
        <v/>
      </c>
      <c r="AL827" s="76" t="str">
        <f>IF(Tableau1[[#This Row],[Nuit
LU /MA]]="Oui",0,IF(Tableau1[[#This Row],[Nuit
LU /MA]]="Non",1,""))</f>
        <v/>
      </c>
      <c r="AM827" s="76" t="str">
        <f>IF(Tableau1[[#This Row],[Nuit
MA/ ME]]="Oui",0,IF(Tableau1[[#This Row],[Nuit
MA/ ME]]="Non",1,""))</f>
        <v/>
      </c>
      <c r="AN827" s="76" t="str">
        <f>IF(Tableau1[[#This Row],[Nuit
ME/ JE]]="Oui",0,IF(Tableau1[[#This Row],[Nuit
ME/ JE]]="Non",1,""))</f>
        <v/>
      </c>
      <c r="AO827" s="76" t="str">
        <f>IF(Tableau1[[#This Row],[Nuit JE/ VE]]="Oui",0,IF(Tableau1[[#This Row],[Nuit JE/ VE]]="Non",1,""))</f>
        <v/>
      </c>
      <c r="AP827" s="76" t="str">
        <f>IF(Tableau1[[#This Row],[Nuit
VE/ SA]]="Oui",0,IF(Tableau1[[#This Row],[Nuit
VE/ SA]]="Non",1,""))</f>
        <v/>
      </c>
      <c r="AQ827" s="76" t="str">
        <f>IF(Tableau1[[#This Row],[Nuit
SA/ DI]]="Oui",0,IF(Tableau1[[#This Row],[Nuit
SA/ DI]]="Non",1,""))</f>
        <v/>
      </c>
      <c r="AR827" s="76" t="str">
        <f>IF(Tableau1[[#This Row],[Nuit
DI/ LU]]="Oui",0,IF(Tableau1[[#This Row],[Nuit
DI/ LU]]="Non",1,""))</f>
        <v/>
      </c>
      <c r="AS827" s="76" t="str">
        <f>IF(Tableau1[[#This Row],[Type de réponse]]='Paramètre (masquer)'!$A$10,Tableau1[[#This Row],[FE]],"")</f>
        <v/>
      </c>
      <c r="AT827" s="76" t="str">
        <f>_xlfn.CONCAT(Tableau1[[#This Row],[LUN]:[DIM]])</f>
        <v/>
      </c>
      <c r="AU827" s="79"/>
      <c r="AV8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7" s="76" t="e">
        <f>Tableau1[[#This Row],[Nbre de nuits sur la période]]*Tableau1[[#This Row],[Nombre de train accédant / nuit *]]</f>
        <v>#VALUE!</v>
      </c>
      <c r="AY827" s="76" t="e">
        <f>Tableau1[[#This Row],[Uo voies - nuit]]*((59*400/1000)+5)</f>
        <v>#VALUE!</v>
      </c>
    </row>
    <row r="828" spans="1:51" ht="15.75">
      <c r="A828" s="51">
        <f t="shared" si="38"/>
        <v>815</v>
      </c>
      <c r="B828" s="85"/>
      <c r="C828" s="52" t="str">
        <f>IFERROR(VLOOKUP(Tableau1[[#This Row],[Site *
Un fichier Excel par DT]],Tableau7[[#All],[Nom de la gare]:[EIC]],5,FALSE),"")</f>
        <v/>
      </c>
      <c r="D828" s="77"/>
      <c r="E828" s="74"/>
      <c r="F828" s="74"/>
      <c r="G828" s="76"/>
      <c r="H828" s="72" t="str">
        <f>IF(Tableau1[[#This Row],[Régime d''utilisation (Quotidien ? Oui ou Non)]]="Oui","Oui","Non")</f>
        <v>Non</v>
      </c>
      <c r="I828" s="72" t="str">
        <f>IF(Tableau1[[#This Row],[Régime d''utilisation (Quotidien ? Oui ou Non)]]="Oui","Oui","Non")</f>
        <v>Non</v>
      </c>
      <c r="J828" s="72" t="str">
        <f>IF(Tableau1[[#This Row],[Régime d''utilisation (Quotidien ? Oui ou Non)]]="Oui","Oui","Non")</f>
        <v>Non</v>
      </c>
      <c r="K828" s="72" t="str">
        <f>IF(Tableau1[[#This Row],[Régime d''utilisation (Quotidien ? Oui ou Non)]]="Oui","Oui","Non")</f>
        <v>Non</v>
      </c>
      <c r="L828" s="72" t="str">
        <f>IF(Tableau1[[#This Row],[Régime d''utilisation (Quotidien ? Oui ou Non)]]="Oui","Oui","Non")</f>
        <v>Non</v>
      </c>
      <c r="M828" s="72" t="str">
        <f>IF(Tableau1[[#This Row],[Régime d''utilisation (Quotidien ? Oui ou Non)]]="Oui","Oui","Non")</f>
        <v>Non</v>
      </c>
      <c r="N828" s="72" t="str">
        <f>IF(Tableau1[[#This Row],[Régime d''utilisation (Quotidien ? Oui ou Non)]]="Oui","Oui","Non")</f>
        <v>Non</v>
      </c>
      <c r="O828" s="72" t="str">
        <f>IF(Tableau1[[#This Row],[Régime d''utilisation (Quotidien ? Oui ou Non)]]="Oui","Oui","Non")</f>
        <v>Non</v>
      </c>
      <c r="P828" s="76"/>
      <c r="Q828" s="76"/>
      <c r="R828" s="76"/>
      <c r="S828" s="52" t="str">
        <f t="shared" si="36"/>
        <v>Compris entre 00h00 et 5h00</v>
      </c>
      <c r="T828" s="76"/>
      <c r="U828" s="53" t="str">
        <f t="shared" si="37"/>
        <v>Voyageur</v>
      </c>
      <c r="V828" s="76"/>
      <c r="W828" s="76"/>
      <c r="X828" s="76"/>
      <c r="Y828" s="76"/>
      <c r="Z828" s="76"/>
      <c r="AA828" s="76"/>
      <c r="AB828" s="53">
        <f>400</f>
        <v>400</v>
      </c>
      <c r="AC828" s="78" t="str">
        <f>IF(Tableau1[[#This Row],[Type de réponse]]='Paramètre (masquer)'!$A$10,Tableau1[[#This Row],[Période de début *]],"")</f>
        <v/>
      </c>
      <c r="AD828" s="78" t="str">
        <f>IF(Tableau1[[#This Row],[Type de réponse]]='Paramètre (masquer)'!$A$10,Tableau1[[#This Row],[Période de fin *]],"")</f>
        <v/>
      </c>
      <c r="AE828" s="78" t="str">
        <f>IF(Tableau1[[#This Row],[Type de réponse]]='Paramètre (masquer)'!$A$10,Tableau1[[#This Row],[Nuit
LU/MA]],"")</f>
        <v/>
      </c>
      <c r="AF828" s="78" t="str">
        <f>IF(Tableau1[[#This Row],[Type de réponse]]='Paramètre (masquer)'!$A$10,Tableau1[[#This Row],[Nuit
MA/ME]],"")</f>
        <v/>
      </c>
      <c r="AG828" s="78" t="str">
        <f>IF(Tableau1[[#This Row],[Type de réponse]]='Paramètre (masquer)'!$A$10,Tableau1[[#This Row],[Nuit
ME/JE]],"")</f>
        <v/>
      </c>
      <c r="AH828" s="78" t="str">
        <f>IF(Tableau1[[#This Row],[Type de réponse]]='Paramètre (masquer)'!$A$10,Tableau1[[#This Row],[Nuit JE/VE]],"")</f>
        <v/>
      </c>
      <c r="AI828" s="78" t="str">
        <f>IF(Tableau1[[#This Row],[Type de réponse]]='Paramètre (masquer)'!$A$10,Tableau1[[#This Row],[Nuit
VE/SA]],"")</f>
        <v/>
      </c>
      <c r="AJ828" s="78" t="str">
        <f>IF(Tableau1[[#This Row],[Type de réponse]]='Paramètre (masquer)'!$A$10,Tableau1[[#This Row],[Nuit
SA/DI]],"")</f>
        <v/>
      </c>
      <c r="AK828" s="78" t="str">
        <f>IF(Tableau1[[#This Row],[Type de réponse]]='Paramètre (masquer)'!$A$10,Tableau1[[#This Row],[Nuit
DI/LU]],"")</f>
        <v/>
      </c>
      <c r="AL828" s="76" t="str">
        <f>IF(Tableau1[[#This Row],[Nuit
LU /MA]]="Oui",0,IF(Tableau1[[#This Row],[Nuit
LU /MA]]="Non",1,""))</f>
        <v/>
      </c>
      <c r="AM828" s="76" t="str">
        <f>IF(Tableau1[[#This Row],[Nuit
MA/ ME]]="Oui",0,IF(Tableau1[[#This Row],[Nuit
MA/ ME]]="Non",1,""))</f>
        <v/>
      </c>
      <c r="AN828" s="76" t="str">
        <f>IF(Tableau1[[#This Row],[Nuit
ME/ JE]]="Oui",0,IF(Tableau1[[#This Row],[Nuit
ME/ JE]]="Non",1,""))</f>
        <v/>
      </c>
      <c r="AO828" s="76" t="str">
        <f>IF(Tableau1[[#This Row],[Nuit JE/ VE]]="Oui",0,IF(Tableau1[[#This Row],[Nuit JE/ VE]]="Non",1,""))</f>
        <v/>
      </c>
      <c r="AP828" s="76" t="str">
        <f>IF(Tableau1[[#This Row],[Nuit
VE/ SA]]="Oui",0,IF(Tableau1[[#This Row],[Nuit
VE/ SA]]="Non",1,""))</f>
        <v/>
      </c>
      <c r="AQ828" s="76" t="str">
        <f>IF(Tableau1[[#This Row],[Nuit
SA/ DI]]="Oui",0,IF(Tableau1[[#This Row],[Nuit
SA/ DI]]="Non",1,""))</f>
        <v/>
      </c>
      <c r="AR828" s="76" t="str">
        <f>IF(Tableau1[[#This Row],[Nuit
DI/ LU]]="Oui",0,IF(Tableau1[[#This Row],[Nuit
DI/ LU]]="Non",1,""))</f>
        <v/>
      </c>
      <c r="AS828" s="76" t="str">
        <f>IF(Tableau1[[#This Row],[Type de réponse]]='Paramètre (masquer)'!$A$10,Tableau1[[#This Row],[FE]],"")</f>
        <v/>
      </c>
      <c r="AT828" s="76" t="str">
        <f>_xlfn.CONCAT(Tableau1[[#This Row],[LUN]:[DIM]])</f>
        <v/>
      </c>
      <c r="AU828" s="79"/>
      <c r="AV8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8" s="76" t="e">
        <f>Tableau1[[#This Row],[Nbre de nuits sur la période]]*Tableau1[[#This Row],[Nombre de train accédant / nuit *]]</f>
        <v>#VALUE!</v>
      </c>
      <c r="AY828" s="76" t="e">
        <f>Tableau1[[#This Row],[Uo voies - nuit]]*((59*400/1000)+5)</f>
        <v>#VALUE!</v>
      </c>
    </row>
    <row r="829" spans="1:51" ht="15.75">
      <c r="A829" s="51">
        <f t="shared" si="38"/>
        <v>816</v>
      </c>
      <c r="B829" s="85"/>
      <c r="C829" s="52" t="str">
        <f>IFERROR(VLOOKUP(Tableau1[[#This Row],[Site *
Un fichier Excel par DT]],Tableau7[[#All],[Nom de la gare]:[EIC]],5,FALSE),"")</f>
        <v/>
      </c>
      <c r="D829" s="77"/>
      <c r="E829" s="74"/>
      <c r="F829" s="74"/>
      <c r="G829" s="76"/>
      <c r="H829" s="72" t="str">
        <f>IF(Tableau1[[#This Row],[Régime d''utilisation (Quotidien ? Oui ou Non)]]="Oui","Oui","Non")</f>
        <v>Non</v>
      </c>
      <c r="I829" s="72" t="str">
        <f>IF(Tableau1[[#This Row],[Régime d''utilisation (Quotidien ? Oui ou Non)]]="Oui","Oui","Non")</f>
        <v>Non</v>
      </c>
      <c r="J829" s="72" t="str">
        <f>IF(Tableau1[[#This Row],[Régime d''utilisation (Quotidien ? Oui ou Non)]]="Oui","Oui","Non")</f>
        <v>Non</v>
      </c>
      <c r="K829" s="72" t="str">
        <f>IF(Tableau1[[#This Row],[Régime d''utilisation (Quotidien ? Oui ou Non)]]="Oui","Oui","Non")</f>
        <v>Non</v>
      </c>
      <c r="L829" s="72" t="str">
        <f>IF(Tableau1[[#This Row],[Régime d''utilisation (Quotidien ? Oui ou Non)]]="Oui","Oui","Non")</f>
        <v>Non</v>
      </c>
      <c r="M829" s="72" t="str">
        <f>IF(Tableau1[[#This Row],[Régime d''utilisation (Quotidien ? Oui ou Non)]]="Oui","Oui","Non")</f>
        <v>Non</v>
      </c>
      <c r="N829" s="72" t="str">
        <f>IF(Tableau1[[#This Row],[Régime d''utilisation (Quotidien ? Oui ou Non)]]="Oui","Oui","Non")</f>
        <v>Non</v>
      </c>
      <c r="O829" s="72" t="str">
        <f>IF(Tableau1[[#This Row],[Régime d''utilisation (Quotidien ? Oui ou Non)]]="Oui","Oui","Non")</f>
        <v>Non</v>
      </c>
      <c r="P829" s="76"/>
      <c r="Q829" s="76"/>
      <c r="R829" s="76"/>
      <c r="S829" s="52" t="str">
        <f t="shared" si="36"/>
        <v>Compris entre 00h00 et 5h00</v>
      </c>
      <c r="T829" s="76"/>
      <c r="U829" s="53" t="str">
        <f t="shared" si="37"/>
        <v>Voyageur</v>
      </c>
      <c r="V829" s="76"/>
      <c r="W829" s="76"/>
      <c r="X829" s="76"/>
      <c r="Y829" s="76"/>
      <c r="Z829" s="76"/>
      <c r="AA829" s="76"/>
      <c r="AB829" s="53">
        <f>400</f>
        <v>400</v>
      </c>
      <c r="AC829" s="78" t="str">
        <f>IF(Tableau1[[#This Row],[Type de réponse]]='Paramètre (masquer)'!$A$10,Tableau1[[#This Row],[Période de début *]],"")</f>
        <v/>
      </c>
      <c r="AD829" s="78" t="str">
        <f>IF(Tableau1[[#This Row],[Type de réponse]]='Paramètre (masquer)'!$A$10,Tableau1[[#This Row],[Période de fin *]],"")</f>
        <v/>
      </c>
      <c r="AE829" s="78" t="str">
        <f>IF(Tableau1[[#This Row],[Type de réponse]]='Paramètre (masquer)'!$A$10,Tableau1[[#This Row],[Nuit
LU/MA]],"")</f>
        <v/>
      </c>
      <c r="AF829" s="78" t="str">
        <f>IF(Tableau1[[#This Row],[Type de réponse]]='Paramètre (masquer)'!$A$10,Tableau1[[#This Row],[Nuit
MA/ME]],"")</f>
        <v/>
      </c>
      <c r="AG829" s="78" t="str">
        <f>IF(Tableau1[[#This Row],[Type de réponse]]='Paramètre (masquer)'!$A$10,Tableau1[[#This Row],[Nuit
ME/JE]],"")</f>
        <v/>
      </c>
      <c r="AH829" s="78" t="str">
        <f>IF(Tableau1[[#This Row],[Type de réponse]]='Paramètre (masquer)'!$A$10,Tableau1[[#This Row],[Nuit JE/VE]],"")</f>
        <v/>
      </c>
      <c r="AI829" s="78" t="str">
        <f>IF(Tableau1[[#This Row],[Type de réponse]]='Paramètre (masquer)'!$A$10,Tableau1[[#This Row],[Nuit
VE/SA]],"")</f>
        <v/>
      </c>
      <c r="AJ829" s="78" t="str">
        <f>IF(Tableau1[[#This Row],[Type de réponse]]='Paramètre (masquer)'!$A$10,Tableau1[[#This Row],[Nuit
SA/DI]],"")</f>
        <v/>
      </c>
      <c r="AK829" s="78" t="str">
        <f>IF(Tableau1[[#This Row],[Type de réponse]]='Paramètre (masquer)'!$A$10,Tableau1[[#This Row],[Nuit
DI/LU]],"")</f>
        <v/>
      </c>
      <c r="AL829" s="76" t="str">
        <f>IF(Tableau1[[#This Row],[Nuit
LU /MA]]="Oui",0,IF(Tableau1[[#This Row],[Nuit
LU /MA]]="Non",1,""))</f>
        <v/>
      </c>
      <c r="AM829" s="76" t="str">
        <f>IF(Tableau1[[#This Row],[Nuit
MA/ ME]]="Oui",0,IF(Tableau1[[#This Row],[Nuit
MA/ ME]]="Non",1,""))</f>
        <v/>
      </c>
      <c r="AN829" s="76" t="str">
        <f>IF(Tableau1[[#This Row],[Nuit
ME/ JE]]="Oui",0,IF(Tableau1[[#This Row],[Nuit
ME/ JE]]="Non",1,""))</f>
        <v/>
      </c>
      <c r="AO829" s="76" t="str">
        <f>IF(Tableau1[[#This Row],[Nuit JE/ VE]]="Oui",0,IF(Tableau1[[#This Row],[Nuit JE/ VE]]="Non",1,""))</f>
        <v/>
      </c>
      <c r="AP829" s="76" t="str">
        <f>IF(Tableau1[[#This Row],[Nuit
VE/ SA]]="Oui",0,IF(Tableau1[[#This Row],[Nuit
VE/ SA]]="Non",1,""))</f>
        <v/>
      </c>
      <c r="AQ829" s="76" t="str">
        <f>IF(Tableau1[[#This Row],[Nuit
SA/ DI]]="Oui",0,IF(Tableau1[[#This Row],[Nuit
SA/ DI]]="Non",1,""))</f>
        <v/>
      </c>
      <c r="AR829" s="76" t="str">
        <f>IF(Tableau1[[#This Row],[Nuit
DI/ LU]]="Oui",0,IF(Tableau1[[#This Row],[Nuit
DI/ LU]]="Non",1,""))</f>
        <v/>
      </c>
      <c r="AS829" s="76" t="str">
        <f>IF(Tableau1[[#This Row],[Type de réponse]]='Paramètre (masquer)'!$A$10,Tableau1[[#This Row],[FE]],"")</f>
        <v/>
      </c>
      <c r="AT829" s="76" t="str">
        <f>_xlfn.CONCAT(Tableau1[[#This Row],[LUN]:[DIM]])</f>
        <v/>
      </c>
      <c r="AU829" s="79"/>
      <c r="AV8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9" s="76" t="e">
        <f>Tableau1[[#This Row],[Nbre de nuits sur la période]]*Tableau1[[#This Row],[Nombre de train accédant / nuit *]]</f>
        <v>#VALUE!</v>
      </c>
      <c r="AY829" s="76" t="e">
        <f>Tableau1[[#This Row],[Uo voies - nuit]]*((59*400/1000)+5)</f>
        <v>#VALUE!</v>
      </c>
    </row>
    <row r="830" spans="1:51" ht="15.75">
      <c r="A830" s="51">
        <f t="shared" si="38"/>
        <v>817</v>
      </c>
      <c r="B830" s="85"/>
      <c r="C830" s="52" t="str">
        <f>IFERROR(VLOOKUP(Tableau1[[#This Row],[Site *
Un fichier Excel par DT]],Tableau7[[#All],[Nom de la gare]:[EIC]],5,FALSE),"")</f>
        <v/>
      </c>
      <c r="D830" s="77"/>
      <c r="E830" s="74"/>
      <c r="F830" s="74"/>
      <c r="G830" s="76"/>
      <c r="H830" s="72" t="str">
        <f>IF(Tableau1[[#This Row],[Régime d''utilisation (Quotidien ? Oui ou Non)]]="Oui","Oui","Non")</f>
        <v>Non</v>
      </c>
      <c r="I830" s="72" t="str">
        <f>IF(Tableau1[[#This Row],[Régime d''utilisation (Quotidien ? Oui ou Non)]]="Oui","Oui","Non")</f>
        <v>Non</v>
      </c>
      <c r="J830" s="72" t="str">
        <f>IF(Tableau1[[#This Row],[Régime d''utilisation (Quotidien ? Oui ou Non)]]="Oui","Oui","Non")</f>
        <v>Non</v>
      </c>
      <c r="K830" s="72" t="str">
        <f>IF(Tableau1[[#This Row],[Régime d''utilisation (Quotidien ? Oui ou Non)]]="Oui","Oui","Non")</f>
        <v>Non</v>
      </c>
      <c r="L830" s="72" t="str">
        <f>IF(Tableau1[[#This Row],[Régime d''utilisation (Quotidien ? Oui ou Non)]]="Oui","Oui","Non")</f>
        <v>Non</v>
      </c>
      <c r="M830" s="72" t="str">
        <f>IF(Tableau1[[#This Row],[Régime d''utilisation (Quotidien ? Oui ou Non)]]="Oui","Oui","Non")</f>
        <v>Non</v>
      </c>
      <c r="N830" s="72" t="str">
        <f>IF(Tableau1[[#This Row],[Régime d''utilisation (Quotidien ? Oui ou Non)]]="Oui","Oui","Non")</f>
        <v>Non</v>
      </c>
      <c r="O830" s="72" t="str">
        <f>IF(Tableau1[[#This Row],[Régime d''utilisation (Quotidien ? Oui ou Non)]]="Oui","Oui","Non")</f>
        <v>Non</v>
      </c>
      <c r="P830" s="76"/>
      <c r="Q830" s="76"/>
      <c r="R830" s="76"/>
      <c r="S830" s="52" t="str">
        <f t="shared" si="36"/>
        <v>Compris entre 00h00 et 5h00</v>
      </c>
      <c r="T830" s="76"/>
      <c r="U830" s="53" t="str">
        <f t="shared" si="37"/>
        <v>Voyageur</v>
      </c>
      <c r="V830" s="76"/>
      <c r="W830" s="76"/>
      <c r="X830" s="76"/>
      <c r="Y830" s="76"/>
      <c r="Z830" s="76"/>
      <c r="AA830" s="76"/>
      <c r="AB830" s="53">
        <f>400</f>
        <v>400</v>
      </c>
      <c r="AC830" s="78" t="str">
        <f>IF(Tableau1[[#This Row],[Type de réponse]]='Paramètre (masquer)'!$A$10,Tableau1[[#This Row],[Période de début *]],"")</f>
        <v/>
      </c>
      <c r="AD830" s="78" t="str">
        <f>IF(Tableau1[[#This Row],[Type de réponse]]='Paramètre (masquer)'!$A$10,Tableau1[[#This Row],[Période de fin *]],"")</f>
        <v/>
      </c>
      <c r="AE830" s="78" t="str">
        <f>IF(Tableau1[[#This Row],[Type de réponse]]='Paramètre (masquer)'!$A$10,Tableau1[[#This Row],[Nuit
LU/MA]],"")</f>
        <v/>
      </c>
      <c r="AF830" s="78" t="str">
        <f>IF(Tableau1[[#This Row],[Type de réponse]]='Paramètre (masquer)'!$A$10,Tableau1[[#This Row],[Nuit
MA/ME]],"")</f>
        <v/>
      </c>
      <c r="AG830" s="78" t="str">
        <f>IF(Tableau1[[#This Row],[Type de réponse]]='Paramètre (masquer)'!$A$10,Tableau1[[#This Row],[Nuit
ME/JE]],"")</f>
        <v/>
      </c>
      <c r="AH830" s="78" t="str">
        <f>IF(Tableau1[[#This Row],[Type de réponse]]='Paramètre (masquer)'!$A$10,Tableau1[[#This Row],[Nuit JE/VE]],"")</f>
        <v/>
      </c>
      <c r="AI830" s="78" t="str">
        <f>IF(Tableau1[[#This Row],[Type de réponse]]='Paramètre (masquer)'!$A$10,Tableau1[[#This Row],[Nuit
VE/SA]],"")</f>
        <v/>
      </c>
      <c r="AJ830" s="78" t="str">
        <f>IF(Tableau1[[#This Row],[Type de réponse]]='Paramètre (masquer)'!$A$10,Tableau1[[#This Row],[Nuit
SA/DI]],"")</f>
        <v/>
      </c>
      <c r="AK830" s="78" t="str">
        <f>IF(Tableau1[[#This Row],[Type de réponse]]='Paramètre (masquer)'!$A$10,Tableau1[[#This Row],[Nuit
DI/LU]],"")</f>
        <v/>
      </c>
      <c r="AL830" s="76" t="str">
        <f>IF(Tableau1[[#This Row],[Nuit
LU /MA]]="Oui",0,IF(Tableau1[[#This Row],[Nuit
LU /MA]]="Non",1,""))</f>
        <v/>
      </c>
      <c r="AM830" s="76" t="str">
        <f>IF(Tableau1[[#This Row],[Nuit
MA/ ME]]="Oui",0,IF(Tableau1[[#This Row],[Nuit
MA/ ME]]="Non",1,""))</f>
        <v/>
      </c>
      <c r="AN830" s="76" t="str">
        <f>IF(Tableau1[[#This Row],[Nuit
ME/ JE]]="Oui",0,IF(Tableau1[[#This Row],[Nuit
ME/ JE]]="Non",1,""))</f>
        <v/>
      </c>
      <c r="AO830" s="76" t="str">
        <f>IF(Tableau1[[#This Row],[Nuit JE/ VE]]="Oui",0,IF(Tableau1[[#This Row],[Nuit JE/ VE]]="Non",1,""))</f>
        <v/>
      </c>
      <c r="AP830" s="76" t="str">
        <f>IF(Tableau1[[#This Row],[Nuit
VE/ SA]]="Oui",0,IF(Tableau1[[#This Row],[Nuit
VE/ SA]]="Non",1,""))</f>
        <v/>
      </c>
      <c r="AQ830" s="76" t="str">
        <f>IF(Tableau1[[#This Row],[Nuit
SA/ DI]]="Oui",0,IF(Tableau1[[#This Row],[Nuit
SA/ DI]]="Non",1,""))</f>
        <v/>
      </c>
      <c r="AR830" s="76" t="str">
        <f>IF(Tableau1[[#This Row],[Nuit
DI/ LU]]="Oui",0,IF(Tableau1[[#This Row],[Nuit
DI/ LU]]="Non",1,""))</f>
        <v/>
      </c>
      <c r="AS830" s="76" t="str">
        <f>IF(Tableau1[[#This Row],[Type de réponse]]='Paramètre (masquer)'!$A$10,Tableau1[[#This Row],[FE]],"")</f>
        <v/>
      </c>
      <c r="AT830" s="76" t="str">
        <f>_xlfn.CONCAT(Tableau1[[#This Row],[LUN]:[DIM]])</f>
        <v/>
      </c>
      <c r="AU830" s="79"/>
      <c r="AV8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0" s="76" t="e">
        <f>Tableau1[[#This Row],[Nbre de nuits sur la période]]*Tableau1[[#This Row],[Nombre de train accédant / nuit *]]</f>
        <v>#VALUE!</v>
      </c>
      <c r="AY830" s="76" t="e">
        <f>Tableau1[[#This Row],[Uo voies - nuit]]*((59*400/1000)+5)</f>
        <v>#VALUE!</v>
      </c>
    </row>
    <row r="831" spans="1:51" ht="15.75">
      <c r="A831" s="51">
        <f t="shared" si="38"/>
        <v>818</v>
      </c>
      <c r="B831" s="85"/>
      <c r="C831" s="52" t="str">
        <f>IFERROR(VLOOKUP(Tableau1[[#This Row],[Site *
Un fichier Excel par DT]],Tableau7[[#All],[Nom de la gare]:[EIC]],5,FALSE),"")</f>
        <v/>
      </c>
      <c r="D831" s="77"/>
      <c r="E831" s="74"/>
      <c r="F831" s="74"/>
      <c r="G831" s="76"/>
      <c r="H831" s="72" t="str">
        <f>IF(Tableau1[[#This Row],[Régime d''utilisation (Quotidien ? Oui ou Non)]]="Oui","Oui","Non")</f>
        <v>Non</v>
      </c>
      <c r="I831" s="72" t="str">
        <f>IF(Tableau1[[#This Row],[Régime d''utilisation (Quotidien ? Oui ou Non)]]="Oui","Oui","Non")</f>
        <v>Non</v>
      </c>
      <c r="J831" s="72" t="str">
        <f>IF(Tableau1[[#This Row],[Régime d''utilisation (Quotidien ? Oui ou Non)]]="Oui","Oui","Non")</f>
        <v>Non</v>
      </c>
      <c r="K831" s="72" t="str">
        <f>IF(Tableau1[[#This Row],[Régime d''utilisation (Quotidien ? Oui ou Non)]]="Oui","Oui","Non")</f>
        <v>Non</v>
      </c>
      <c r="L831" s="72" t="str">
        <f>IF(Tableau1[[#This Row],[Régime d''utilisation (Quotidien ? Oui ou Non)]]="Oui","Oui","Non")</f>
        <v>Non</v>
      </c>
      <c r="M831" s="72" t="str">
        <f>IF(Tableau1[[#This Row],[Régime d''utilisation (Quotidien ? Oui ou Non)]]="Oui","Oui","Non")</f>
        <v>Non</v>
      </c>
      <c r="N831" s="72" t="str">
        <f>IF(Tableau1[[#This Row],[Régime d''utilisation (Quotidien ? Oui ou Non)]]="Oui","Oui","Non")</f>
        <v>Non</v>
      </c>
      <c r="O831" s="72" t="str">
        <f>IF(Tableau1[[#This Row],[Régime d''utilisation (Quotidien ? Oui ou Non)]]="Oui","Oui","Non")</f>
        <v>Non</v>
      </c>
      <c r="P831" s="76"/>
      <c r="Q831" s="76"/>
      <c r="R831" s="76"/>
      <c r="S831" s="52" t="str">
        <f t="shared" si="36"/>
        <v>Compris entre 00h00 et 5h00</v>
      </c>
      <c r="T831" s="76"/>
      <c r="U831" s="53" t="str">
        <f t="shared" si="37"/>
        <v>Voyageur</v>
      </c>
      <c r="V831" s="76"/>
      <c r="W831" s="76"/>
      <c r="X831" s="76"/>
      <c r="Y831" s="76"/>
      <c r="Z831" s="76"/>
      <c r="AA831" s="76"/>
      <c r="AB831" s="53">
        <f>400</f>
        <v>400</v>
      </c>
      <c r="AC831" s="78" t="str">
        <f>IF(Tableau1[[#This Row],[Type de réponse]]='Paramètre (masquer)'!$A$10,Tableau1[[#This Row],[Période de début *]],"")</f>
        <v/>
      </c>
      <c r="AD831" s="78" t="str">
        <f>IF(Tableau1[[#This Row],[Type de réponse]]='Paramètre (masquer)'!$A$10,Tableau1[[#This Row],[Période de fin *]],"")</f>
        <v/>
      </c>
      <c r="AE831" s="78" t="str">
        <f>IF(Tableau1[[#This Row],[Type de réponse]]='Paramètre (masquer)'!$A$10,Tableau1[[#This Row],[Nuit
LU/MA]],"")</f>
        <v/>
      </c>
      <c r="AF831" s="78" t="str">
        <f>IF(Tableau1[[#This Row],[Type de réponse]]='Paramètre (masquer)'!$A$10,Tableau1[[#This Row],[Nuit
MA/ME]],"")</f>
        <v/>
      </c>
      <c r="AG831" s="78" t="str">
        <f>IF(Tableau1[[#This Row],[Type de réponse]]='Paramètre (masquer)'!$A$10,Tableau1[[#This Row],[Nuit
ME/JE]],"")</f>
        <v/>
      </c>
      <c r="AH831" s="78" t="str">
        <f>IF(Tableau1[[#This Row],[Type de réponse]]='Paramètre (masquer)'!$A$10,Tableau1[[#This Row],[Nuit JE/VE]],"")</f>
        <v/>
      </c>
      <c r="AI831" s="78" t="str">
        <f>IF(Tableau1[[#This Row],[Type de réponse]]='Paramètre (masquer)'!$A$10,Tableau1[[#This Row],[Nuit
VE/SA]],"")</f>
        <v/>
      </c>
      <c r="AJ831" s="78" t="str">
        <f>IF(Tableau1[[#This Row],[Type de réponse]]='Paramètre (masquer)'!$A$10,Tableau1[[#This Row],[Nuit
SA/DI]],"")</f>
        <v/>
      </c>
      <c r="AK831" s="78" t="str">
        <f>IF(Tableau1[[#This Row],[Type de réponse]]='Paramètre (masquer)'!$A$10,Tableau1[[#This Row],[Nuit
DI/LU]],"")</f>
        <v/>
      </c>
      <c r="AL831" s="76" t="str">
        <f>IF(Tableau1[[#This Row],[Nuit
LU /MA]]="Oui",0,IF(Tableau1[[#This Row],[Nuit
LU /MA]]="Non",1,""))</f>
        <v/>
      </c>
      <c r="AM831" s="76" t="str">
        <f>IF(Tableau1[[#This Row],[Nuit
MA/ ME]]="Oui",0,IF(Tableau1[[#This Row],[Nuit
MA/ ME]]="Non",1,""))</f>
        <v/>
      </c>
      <c r="AN831" s="76" t="str">
        <f>IF(Tableau1[[#This Row],[Nuit
ME/ JE]]="Oui",0,IF(Tableau1[[#This Row],[Nuit
ME/ JE]]="Non",1,""))</f>
        <v/>
      </c>
      <c r="AO831" s="76" t="str">
        <f>IF(Tableau1[[#This Row],[Nuit JE/ VE]]="Oui",0,IF(Tableau1[[#This Row],[Nuit JE/ VE]]="Non",1,""))</f>
        <v/>
      </c>
      <c r="AP831" s="76" t="str">
        <f>IF(Tableau1[[#This Row],[Nuit
VE/ SA]]="Oui",0,IF(Tableau1[[#This Row],[Nuit
VE/ SA]]="Non",1,""))</f>
        <v/>
      </c>
      <c r="AQ831" s="76" t="str">
        <f>IF(Tableau1[[#This Row],[Nuit
SA/ DI]]="Oui",0,IF(Tableau1[[#This Row],[Nuit
SA/ DI]]="Non",1,""))</f>
        <v/>
      </c>
      <c r="AR831" s="76" t="str">
        <f>IF(Tableau1[[#This Row],[Nuit
DI/ LU]]="Oui",0,IF(Tableau1[[#This Row],[Nuit
DI/ LU]]="Non",1,""))</f>
        <v/>
      </c>
      <c r="AS831" s="76" t="str">
        <f>IF(Tableau1[[#This Row],[Type de réponse]]='Paramètre (masquer)'!$A$10,Tableau1[[#This Row],[FE]],"")</f>
        <v/>
      </c>
      <c r="AT831" s="76" t="str">
        <f>_xlfn.CONCAT(Tableau1[[#This Row],[LUN]:[DIM]])</f>
        <v/>
      </c>
      <c r="AU831" s="79"/>
      <c r="AV8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1" s="76" t="e">
        <f>Tableau1[[#This Row],[Nbre de nuits sur la période]]*Tableau1[[#This Row],[Nombre de train accédant / nuit *]]</f>
        <v>#VALUE!</v>
      </c>
      <c r="AY831" s="76" t="e">
        <f>Tableau1[[#This Row],[Uo voies - nuit]]*((59*400/1000)+5)</f>
        <v>#VALUE!</v>
      </c>
    </row>
    <row r="832" spans="1:51" ht="15.75">
      <c r="A832" s="51">
        <f t="shared" si="38"/>
        <v>819</v>
      </c>
      <c r="B832" s="85"/>
      <c r="C832" s="52" t="str">
        <f>IFERROR(VLOOKUP(Tableau1[[#This Row],[Site *
Un fichier Excel par DT]],Tableau7[[#All],[Nom de la gare]:[EIC]],5,FALSE),"")</f>
        <v/>
      </c>
      <c r="D832" s="77"/>
      <c r="E832" s="74"/>
      <c r="F832" s="74"/>
      <c r="G832" s="76"/>
      <c r="H832" s="72" t="str">
        <f>IF(Tableau1[[#This Row],[Régime d''utilisation (Quotidien ? Oui ou Non)]]="Oui","Oui","Non")</f>
        <v>Non</v>
      </c>
      <c r="I832" s="72" t="str">
        <f>IF(Tableau1[[#This Row],[Régime d''utilisation (Quotidien ? Oui ou Non)]]="Oui","Oui","Non")</f>
        <v>Non</v>
      </c>
      <c r="J832" s="72" t="str">
        <f>IF(Tableau1[[#This Row],[Régime d''utilisation (Quotidien ? Oui ou Non)]]="Oui","Oui","Non")</f>
        <v>Non</v>
      </c>
      <c r="K832" s="72" t="str">
        <f>IF(Tableau1[[#This Row],[Régime d''utilisation (Quotidien ? Oui ou Non)]]="Oui","Oui","Non")</f>
        <v>Non</v>
      </c>
      <c r="L832" s="72" t="str">
        <f>IF(Tableau1[[#This Row],[Régime d''utilisation (Quotidien ? Oui ou Non)]]="Oui","Oui","Non")</f>
        <v>Non</v>
      </c>
      <c r="M832" s="72" t="str">
        <f>IF(Tableau1[[#This Row],[Régime d''utilisation (Quotidien ? Oui ou Non)]]="Oui","Oui","Non")</f>
        <v>Non</v>
      </c>
      <c r="N832" s="72" t="str">
        <f>IF(Tableau1[[#This Row],[Régime d''utilisation (Quotidien ? Oui ou Non)]]="Oui","Oui","Non")</f>
        <v>Non</v>
      </c>
      <c r="O832" s="72" t="str">
        <f>IF(Tableau1[[#This Row],[Régime d''utilisation (Quotidien ? Oui ou Non)]]="Oui","Oui","Non")</f>
        <v>Non</v>
      </c>
      <c r="P832" s="76"/>
      <c r="Q832" s="76"/>
      <c r="R832" s="76"/>
      <c r="S832" s="52" t="str">
        <f t="shared" si="36"/>
        <v>Compris entre 00h00 et 5h00</v>
      </c>
      <c r="T832" s="76"/>
      <c r="U832" s="53" t="str">
        <f t="shared" si="37"/>
        <v>Voyageur</v>
      </c>
      <c r="V832" s="76"/>
      <c r="W832" s="76"/>
      <c r="X832" s="76"/>
      <c r="Y832" s="76"/>
      <c r="Z832" s="76"/>
      <c r="AA832" s="76"/>
      <c r="AB832" s="53">
        <f>400</f>
        <v>400</v>
      </c>
      <c r="AC832" s="78" t="str">
        <f>IF(Tableau1[[#This Row],[Type de réponse]]='Paramètre (masquer)'!$A$10,Tableau1[[#This Row],[Période de début *]],"")</f>
        <v/>
      </c>
      <c r="AD832" s="78" t="str">
        <f>IF(Tableau1[[#This Row],[Type de réponse]]='Paramètre (masquer)'!$A$10,Tableau1[[#This Row],[Période de fin *]],"")</f>
        <v/>
      </c>
      <c r="AE832" s="78" t="str">
        <f>IF(Tableau1[[#This Row],[Type de réponse]]='Paramètre (masquer)'!$A$10,Tableau1[[#This Row],[Nuit
LU/MA]],"")</f>
        <v/>
      </c>
      <c r="AF832" s="78" t="str">
        <f>IF(Tableau1[[#This Row],[Type de réponse]]='Paramètre (masquer)'!$A$10,Tableau1[[#This Row],[Nuit
MA/ME]],"")</f>
        <v/>
      </c>
      <c r="AG832" s="78" t="str">
        <f>IF(Tableau1[[#This Row],[Type de réponse]]='Paramètre (masquer)'!$A$10,Tableau1[[#This Row],[Nuit
ME/JE]],"")</f>
        <v/>
      </c>
      <c r="AH832" s="78" t="str">
        <f>IF(Tableau1[[#This Row],[Type de réponse]]='Paramètre (masquer)'!$A$10,Tableau1[[#This Row],[Nuit JE/VE]],"")</f>
        <v/>
      </c>
      <c r="AI832" s="78" t="str">
        <f>IF(Tableau1[[#This Row],[Type de réponse]]='Paramètre (masquer)'!$A$10,Tableau1[[#This Row],[Nuit
VE/SA]],"")</f>
        <v/>
      </c>
      <c r="AJ832" s="78" t="str">
        <f>IF(Tableau1[[#This Row],[Type de réponse]]='Paramètre (masquer)'!$A$10,Tableau1[[#This Row],[Nuit
SA/DI]],"")</f>
        <v/>
      </c>
      <c r="AK832" s="78" t="str">
        <f>IF(Tableau1[[#This Row],[Type de réponse]]='Paramètre (masquer)'!$A$10,Tableau1[[#This Row],[Nuit
DI/LU]],"")</f>
        <v/>
      </c>
      <c r="AL832" s="76" t="str">
        <f>IF(Tableau1[[#This Row],[Nuit
LU /MA]]="Oui",0,IF(Tableau1[[#This Row],[Nuit
LU /MA]]="Non",1,""))</f>
        <v/>
      </c>
      <c r="AM832" s="76" t="str">
        <f>IF(Tableau1[[#This Row],[Nuit
MA/ ME]]="Oui",0,IF(Tableau1[[#This Row],[Nuit
MA/ ME]]="Non",1,""))</f>
        <v/>
      </c>
      <c r="AN832" s="76" t="str">
        <f>IF(Tableau1[[#This Row],[Nuit
ME/ JE]]="Oui",0,IF(Tableau1[[#This Row],[Nuit
ME/ JE]]="Non",1,""))</f>
        <v/>
      </c>
      <c r="AO832" s="76" t="str">
        <f>IF(Tableau1[[#This Row],[Nuit JE/ VE]]="Oui",0,IF(Tableau1[[#This Row],[Nuit JE/ VE]]="Non",1,""))</f>
        <v/>
      </c>
      <c r="AP832" s="76" t="str">
        <f>IF(Tableau1[[#This Row],[Nuit
VE/ SA]]="Oui",0,IF(Tableau1[[#This Row],[Nuit
VE/ SA]]="Non",1,""))</f>
        <v/>
      </c>
      <c r="AQ832" s="76" t="str">
        <f>IF(Tableau1[[#This Row],[Nuit
SA/ DI]]="Oui",0,IF(Tableau1[[#This Row],[Nuit
SA/ DI]]="Non",1,""))</f>
        <v/>
      </c>
      <c r="AR832" s="76" t="str">
        <f>IF(Tableau1[[#This Row],[Nuit
DI/ LU]]="Oui",0,IF(Tableau1[[#This Row],[Nuit
DI/ LU]]="Non",1,""))</f>
        <v/>
      </c>
      <c r="AS832" s="76" t="str">
        <f>IF(Tableau1[[#This Row],[Type de réponse]]='Paramètre (masquer)'!$A$10,Tableau1[[#This Row],[FE]],"")</f>
        <v/>
      </c>
      <c r="AT832" s="76" t="str">
        <f>_xlfn.CONCAT(Tableau1[[#This Row],[LUN]:[DIM]])</f>
        <v/>
      </c>
      <c r="AU832" s="79"/>
      <c r="AV8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2" s="76" t="e">
        <f>Tableau1[[#This Row],[Nbre de nuits sur la période]]*Tableau1[[#This Row],[Nombre de train accédant / nuit *]]</f>
        <v>#VALUE!</v>
      </c>
      <c r="AY832" s="76" t="e">
        <f>Tableau1[[#This Row],[Uo voies - nuit]]*((59*400/1000)+5)</f>
        <v>#VALUE!</v>
      </c>
    </row>
    <row r="833" spans="1:51" ht="15.75">
      <c r="A833" s="51">
        <f t="shared" si="38"/>
        <v>820</v>
      </c>
      <c r="B833" s="85"/>
      <c r="C833" s="52" t="str">
        <f>IFERROR(VLOOKUP(Tableau1[[#This Row],[Site *
Un fichier Excel par DT]],Tableau7[[#All],[Nom de la gare]:[EIC]],5,FALSE),"")</f>
        <v/>
      </c>
      <c r="D833" s="77"/>
      <c r="E833" s="74"/>
      <c r="F833" s="74"/>
      <c r="G833" s="76"/>
      <c r="H833" s="72" t="str">
        <f>IF(Tableau1[[#This Row],[Régime d''utilisation (Quotidien ? Oui ou Non)]]="Oui","Oui","Non")</f>
        <v>Non</v>
      </c>
      <c r="I833" s="72" t="str">
        <f>IF(Tableau1[[#This Row],[Régime d''utilisation (Quotidien ? Oui ou Non)]]="Oui","Oui","Non")</f>
        <v>Non</v>
      </c>
      <c r="J833" s="72" t="str">
        <f>IF(Tableau1[[#This Row],[Régime d''utilisation (Quotidien ? Oui ou Non)]]="Oui","Oui","Non")</f>
        <v>Non</v>
      </c>
      <c r="K833" s="72" t="str">
        <f>IF(Tableau1[[#This Row],[Régime d''utilisation (Quotidien ? Oui ou Non)]]="Oui","Oui","Non")</f>
        <v>Non</v>
      </c>
      <c r="L833" s="72" t="str">
        <f>IF(Tableau1[[#This Row],[Régime d''utilisation (Quotidien ? Oui ou Non)]]="Oui","Oui","Non")</f>
        <v>Non</v>
      </c>
      <c r="M833" s="72" t="str">
        <f>IF(Tableau1[[#This Row],[Régime d''utilisation (Quotidien ? Oui ou Non)]]="Oui","Oui","Non")</f>
        <v>Non</v>
      </c>
      <c r="N833" s="72" t="str">
        <f>IF(Tableau1[[#This Row],[Régime d''utilisation (Quotidien ? Oui ou Non)]]="Oui","Oui","Non")</f>
        <v>Non</v>
      </c>
      <c r="O833" s="72" t="str">
        <f>IF(Tableau1[[#This Row],[Régime d''utilisation (Quotidien ? Oui ou Non)]]="Oui","Oui","Non")</f>
        <v>Non</v>
      </c>
      <c r="P833" s="76"/>
      <c r="Q833" s="76"/>
      <c r="R833" s="76"/>
      <c r="S833" s="52" t="str">
        <f t="shared" si="36"/>
        <v>Compris entre 00h00 et 5h00</v>
      </c>
      <c r="T833" s="76"/>
      <c r="U833" s="53" t="str">
        <f t="shared" si="37"/>
        <v>Voyageur</v>
      </c>
      <c r="V833" s="76"/>
      <c r="W833" s="76"/>
      <c r="X833" s="76"/>
      <c r="Y833" s="76"/>
      <c r="Z833" s="76"/>
      <c r="AA833" s="76"/>
      <c r="AB833" s="53">
        <f>400</f>
        <v>400</v>
      </c>
      <c r="AC833" s="78" t="str">
        <f>IF(Tableau1[[#This Row],[Type de réponse]]='Paramètre (masquer)'!$A$10,Tableau1[[#This Row],[Période de début *]],"")</f>
        <v/>
      </c>
      <c r="AD833" s="78" t="str">
        <f>IF(Tableau1[[#This Row],[Type de réponse]]='Paramètre (masquer)'!$A$10,Tableau1[[#This Row],[Période de fin *]],"")</f>
        <v/>
      </c>
      <c r="AE833" s="78" t="str">
        <f>IF(Tableau1[[#This Row],[Type de réponse]]='Paramètre (masquer)'!$A$10,Tableau1[[#This Row],[Nuit
LU/MA]],"")</f>
        <v/>
      </c>
      <c r="AF833" s="78" t="str">
        <f>IF(Tableau1[[#This Row],[Type de réponse]]='Paramètre (masquer)'!$A$10,Tableau1[[#This Row],[Nuit
MA/ME]],"")</f>
        <v/>
      </c>
      <c r="AG833" s="78" t="str">
        <f>IF(Tableau1[[#This Row],[Type de réponse]]='Paramètre (masquer)'!$A$10,Tableau1[[#This Row],[Nuit
ME/JE]],"")</f>
        <v/>
      </c>
      <c r="AH833" s="78" t="str">
        <f>IF(Tableau1[[#This Row],[Type de réponse]]='Paramètre (masquer)'!$A$10,Tableau1[[#This Row],[Nuit JE/VE]],"")</f>
        <v/>
      </c>
      <c r="AI833" s="78" t="str">
        <f>IF(Tableau1[[#This Row],[Type de réponse]]='Paramètre (masquer)'!$A$10,Tableau1[[#This Row],[Nuit
VE/SA]],"")</f>
        <v/>
      </c>
      <c r="AJ833" s="78" t="str">
        <f>IF(Tableau1[[#This Row],[Type de réponse]]='Paramètre (masquer)'!$A$10,Tableau1[[#This Row],[Nuit
SA/DI]],"")</f>
        <v/>
      </c>
      <c r="AK833" s="78" t="str">
        <f>IF(Tableau1[[#This Row],[Type de réponse]]='Paramètre (masquer)'!$A$10,Tableau1[[#This Row],[Nuit
DI/LU]],"")</f>
        <v/>
      </c>
      <c r="AL833" s="76" t="str">
        <f>IF(Tableau1[[#This Row],[Nuit
LU /MA]]="Oui",0,IF(Tableau1[[#This Row],[Nuit
LU /MA]]="Non",1,""))</f>
        <v/>
      </c>
      <c r="AM833" s="76" t="str">
        <f>IF(Tableau1[[#This Row],[Nuit
MA/ ME]]="Oui",0,IF(Tableau1[[#This Row],[Nuit
MA/ ME]]="Non",1,""))</f>
        <v/>
      </c>
      <c r="AN833" s="76" t="str">
        <f>IF(Tableau1[[#This Row],[Nuit
ME/ JE]]="Oui",0,IF(Tableau1[[#This Row],[Nuit
ME/ JE]]="Non",1,""))</f>
        <v/>
      </c>
      <c r="AO833" s="76" t="str">
        <f>IF(Tableau1[[#This Row],[Nuit JE/ VE]]="Oui",0,IF(Tableau1[[#This Row],[Nuit JE/ VE]]="Non",1,""))</f>
        <v/>
      </c>
      <c r="AP833" s="76" t="str">
        <f>IF(Tableau1[[#This Row],[Nuit
VE/ SA]]="Oui",0,IF(Tableau1[[#This Row],[Nuit
VE/ SA]]="Non",1,""))</f>
        <v/>
      </c>
      <c r="AQ833" s="76" t="str">
        <f>IF(Tableau1[[#This Row],[Nuit
SA/ DI]]="Oui",0,IF(Tableau1[[#This Row],[Nuit
SA/ DI]]="Non",1,""))</f>
        <v/>
      </c>
      <c r="AR833" s="76" t="str">
        <f>IF(Tableau1[[#This Row],[Nuit
DI/ LU]]="Oui",0,IF(Tableau1[[#This Row],[Nuit
DI/ LU]]="Non",1,""))</f>
        <v/>
      </c>
      <c r="AS833" s="76" t="str">
        <f>IF(Tableau1[[#This Row],[Type de réponse]]='Paramètre (masquer)'!$A$10,Tableau1[[#This Row],[FE]],"")</f>
        <v/>
      </c>
      <c r="AT833" s="76" t="str">
        <f>_xlfn.CONCAT(Tableau1[[#This Row],[LUN]:[DIM]])</f>
        <v/>
      </c>
      <c r="AU833" s="79"/>
      <c r="AV8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3" s="76" t="e">
        <f>Tableau1[[#This Row],[Nbre de nuits sur la période]]*Tableau1[[#This Row],[Nombre de train accédant / nuit *]]</f>
        <v>#VALUE!</v>
      </c>
      <c r="AY833" s="76" t="e">
        <f>Tableau1[[#This Row],[Uo voies - nuit]]*((59*400/1000)+5)</f>
        <v>#VALUE!</v>
      </c>
    </row>
    <row r="834" spans="1:51" ht="15.75">
      <c r="A834" s="51">
        <f t="shared" si="38"/>
        <v>821</v>
      </c>
      <c r="B834" s="85"/>
      <c r="C834" s="52" t="str">
        <f>IFERROR(VLOOKUP(Tableau1[[#This Row],[Site *
Un fichier Excel par DT]],Tableau7[[#All],[Nom de la gare]:[EIC]],5,FALSE),"")</f>
        <v/>
      </c>
      <c r="D834" s="77"/>
      <c r="E834" s="74"/>
      <c r="F834" s="74"/>
      <c r="G834" s="76"/>
      <c r="H834" s="72" t="str">
        <f>IF(Tableau1[[#This Row],[Régime d''utilisation (Quotidien ? Oui ou Non)]]="Oui","Oui","Non")</f>
        <v>Non</v>
      </c>
      <c r="I834" s="72" t="str">
        <f>IF(Tableau1[[#This Row],[Régime d''utilisation (Quotidien ? Oui ou Non)]]="Oui","Oui","Non")</f>
        <v>Non</v>
      </c>
      <c r="J834" s="72" t="str">
        <f>IF(Tableau1[[#This Row],[Régime d''utilisation (Quotidien ? Oui ou Non)]]="Oui","Oui","Non")</f>
        <v>Non</v>
      </c>
      <c r="K834" s="72" t="str">
        <f>IF(Tableau1[[#This Row],[Régime d''utilisation (Quotidien ? Oui ou Non)]]="Oui","Oui","Non")</f>
        <v>Non</v>
      </c>
      <c r="L834" s="72" t="str">
        <f>IF(Tableau1[[#This Row],[Régime d''utilisation (Quotidien ? Oui ou Non)]]="Oui","Oui","Non")</f>
        <v>Non</v>
      </c>
      <c r="M834" s="72" t="str">
        <f>IF(Tableau1[[#This Row],[Régime d''utilisation (Quotidien ? Oui ou Non)]]="Oui","Oui","Non")</f>
        <v>Non</v>
      </c>
      <c r="N834" s="72" t="str">
        <f>IF(Tableau1[[#This Row],[Régime d''utilisation (Quotidien ? Oui ou Non)]]="Oui","Oui","Non")</f>
        <v>Non</v>
      </c>
      <c r="O834" s="72" t="str">
        <f>IF(Tableau1[[#This Row],[Régime d''utilisation (Quotidien ? Oui ou Non)]]="Oui","Oui","Non")</f>
        <v>Non</v>
      </c>
      <c r="P834" s="76"/>
      <c r="Q834" s="76"/>
      <c r="R834" s="76"/>
      <c r="S834" s="52" t="str">
        <f t="shared" si="36"/>
        <v>Compris entre 00h00 et 5h00</v>
      </c>
      <c r="T834" s="76"/>
      <c r="U834" s="53" t="str">
        <f t="shared" si="37"/>
        <v>Voyageur</v>
      </c>
      <c r="V834" s="76"/>
      <c r="W834" s="76"/>
      <c r="X834" s="76"/>
      <c r="Y834" s="76"/>
      <c r="Z834" s="76"/>
      <c r="AA834" s="76"/>
      <c r="AB834" s="53">
        <f>400</f>
        <v>400</v>
      </c>
      <c r="AC834" s="78" t="str">
        <f>IF(Tableau1[[#This Row],[Type de réponse]]='Paramètre (masquer)'!$A$10,Tableau1[[#This Row],[Période de début *]],"")</f>
        <v/>
      </c>
      <c r="AD834" s="78" t="str">
        <f>IF(Tableau1[[#This Row],[Type de réponse]]='Paramètre (masquer)'!$A$10,Tableau1[[#This Row],[Période de fin *]],"")</f>
        <v/>
      </c>
      <c r="AE834" s="78" t="str">
        <f>IF(Tableau1[[#This Row],[Type de réponse]]='Paramètre (masquer)'!$A$10,Tableau1[[#This Row],[Nuit
LU/MA]],"")</f>
        <v/>
      </c>
      <c r="AF834" s="78" t="str">
        <f>IF(Tableau1[[#This Row],[Type de réponse]]='Paramètre (masquer)'!$A$10,Tableau1[[#This Row],[Nuit
MA/ME]],"")</f>
        <v/>
      </c>
      <c r="AG834" s="78" t="str">
        <f>IF(Tableau1[[#This Row],[Type de réponse]]='Paramètre (masquer)'!$A$10,Tableau1[[#This Row],[Nuit
ME/JE]],"")</f>
        <v/>
      </c>
      <c r="AH834" s="78" t="str">
        <f>IF(Tableau1[[#This Row],[Type de réponse]]='Paramètre (masquer)'!$A$10,Tableau1[[#This Row],[Nuit JE/VE]],"")</f>
        <v/>
      </c>
      <c r="AI834" s="78" t="str">
        <f>IF(Tableau1[[#This Row],[Type de réponse]]='Paramètre (masquer)'!$A$10,Tableau1[[#This Row],[Nuit
VE/SA]],"")</f>
        <v/>
      </c>
      <c r="AJ834" s="78" t="str">
        <f>IF(Tableau1[[#This Row],[Type de réponse]]='Paramètre (masquer)'!$A$10,Tableau1[[#This Row],[Nuit
SA/DI]],"")</f>
        <v/>
      </c>
      <c r="AK834" s="78" t="str">
        <f>IF(Tableau1[[#This Row],[Type de réponse]]='Paramètre (masquer)'!$A$10,Tableau1[[#This Row],[Nuit
DI/LU]],"")</f>
        <v/>
      </c>
      <c r="AL834" s="76" t="str">
        <f>IF(Tableau1[[#This Row],[Nuit
LU /MA]]="Oui",0,IF(Tableau1[[#This Row],[Nuit
LU /MA]]="Non",1,""))</f>
        <v/>
      </c>
      <c r="AM834" s="76" t="str">
        <f>IF(Tableau1[[#This Row],[Nuit
MA/ ME]]="Oui",0,IF(Tableau1[[#This Row],[Nuit
MA/ ME]]="Non",1,""))</f>
        <v/>
      </c>
      <c r="AN834" s="76" t="str">
        <f>IF(Tableau1[[#This Row],[Nuit
ME/ JE]]="Oui",0,IF(Tableau1[[#This Row],[Nuit
ME/ JE]]="Non",1,""))</f>
        <v/>
      </c>
      <c r="AO834" s="76" t="str">
        <f>IF(Tableau1[[#This Row],[Nuit JE/ VE]]="Oui",0,IF(Tableau1[[#This Row],[Nuit JE/ VE]]="Non",1,""))</f>
        <v/>
      </c>
      <c r="AP834" s="76" t="str">
        <f>IF(Tableau1[[#This Row],[Nuit
VE/ SA]]="Oui",0,IF(Tableau1[[#This Row],[Nuit
VE/ SA]]="Non",1,""))</f>
        <v/>
      </c>
      <c r="AQ834" s="76" t="str">
        <f>IF(Tableau1[[#This Row],[Nuit
SA/ DI]]="Oui",0,IF(Tableau1[[#This Row],[Nuit
SA/ DI]]="Non",1,""))</f>
        <v/>
      </c>
      <c r="AR834" s="76" t="str">
        <f>IF(Tableau1[[#This Row],[Nuit
DI/ LU]]="Oui",0,IF(Tableau1[[#This Row],[Nuit
DI/ LU]]="Non",1,""))</f>
        <v/>
      </c>
      <c r="AS834" s="76" t="str">
        <f>IF(Tableau1[[#This Row],[Type de réponse]]='Paramètre (masquer)'!$A$10,Tableau1[[#This Row],[FE]],"")</f>
        <v/>
      </c>
      <c r="AT834" s="76" t="str">
        <f>_xlfn.CONCAT(Tableau1[[#This Row],[LUN]:[DIM]])</f>
        <v/>
      </c>
      <c r="AU834" s="79"/>
      <c r="AV8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4" s="76" t="e">
        <f>Tableau1[[#This Row],[Nbre de nuits sur la période]]*Tableau1[[#This Row],[Nombre de train accédant / nuit *]]</f>
        <v>#VALUE!</v>
      </c>
      <c r="AY834" s="76" t="e">
        <f>Tableau1[[#This Row],[Uo voies - nuit]]*((59*400/1000)+5)</f>
        <v>#VALUE!</v>
      </c>
    </row>
    <row r="835" spans="1:51" ht="15.75">
      <c r="A835" s="51">
        <f t="shared" si="38"/>
        <v>822</v>
      </c>
      <c r="B835" s="85"/>
      <c r="C835" s="52" t="str">
        <f>IFERROR(VLOOKUP(Tableau1[[#This Row],[Site *
Un fichier Excel par DT]],Tableau7[[#All],[Nom de la gare]:[EIC]],5,FALSE),"")</f>
        <v/>
      </c>
      <c r="D835" s="77"/>
      <c r="E835" s="74"/>
      <c r="F835" s="74"/>
      <c r="G835" s="76"/>
      <c r="H835" s="72" t="str">
        <f>IF(Tableau1[[#This Row],[Régime d''utilisation (Quotidien ? Oui ou Non)]]="Oui","Oui","Non")</f>
        <v>Non</v>
      </c>
      <c r="I835" s="72" t="str">
        <f>IF(Tableau1[[#This Row],[Régime d''utilisation (Quotidien ? Oui ou Non)]]="Oui","Oui","Non")</f>
        <v>Non</v>
      </c>
      <c r="J835" s="72" t="str">
        <f>IF(Tableau1[[#This Row],[Régime d''utilisation (Quotidien ? Oui ou Non)]]="Oui","Oui","Non")</f>
        <v>Non</v>
      </c>
      <c r="K835" s="72" t="str">
        <f>IF(Tableau1[[#This Row],[Régime d''utilisation (Quotidien ? Oui ou Non)]]="Oui","Oui","Non")</f>
        <v>Non</v>
      </c>
      <c r="L835" s="72" t="str">
        <f>IF(Tableau1[[#This Row],[Régime d''utilisation (Quotidien ? Oui ou Non)]]="Oui","Oui","Non")</f>
        <v>Non</v>
      </c>
      <c r="M835" s="72" t="str">
        <f>IF(Tableau1[[#This Row],[Régime d''utilisation (Quotidien ? Oui ou Non)]]="Oui","Oui","Non")</f>
        <v>Non</v>
      </c>
      <c r="N835" s="72" t="str">
        <f>IF(Tableau1[[#This Row],[Régime d''utilisation (Quotidien ? Oui ou Non)]]="Oui","Oui","Non")</f>
        <v>Non</v>
      </c>
      <c r="O835" s="72" t="str">
        <f>IF(Tableau1[[#This Row],[Régime d''utilisation (Quotidien ? Oui ou Non)]]="Oui","Oui","Non")</f>
        <v>Non</v>
      </c>
      <c r="P835" s="76"/>
      <c r="Q835" s="76"/>
      <c r="R835" s="76"/>
      <c r="S835" s="52" t="str">
        <f t="shared" si="36"/>
        <v>Compris entre 00h00 et 5h00</v>
      </c>
      <c r="T835" s="76"/>
      <c r="U835" s="53" t="str">
        <f t="shared" si="37"/>
        <v>Voyageur</v>
      </c>
      <c r="V835" s="76"/>
      <c r="W835" s="76"/>
      <c r="X835" s="76"/>
      <c r="Y835" s="76"/>
      <c r="Z835" s="76"/>
      <c r="AA835" s="76"/>
      <c r="AB835" s="53">
        <f>400</f>
        <v>400</v>
      </c>
      <c r="AC835" s="78" t="str">
        <f>IF(Tableau1[[#This Row],[Type de réponse]]='Paramètre (masquer)'!$A$10,Tableau1[[#This Row],[Période de début *]],"")</f>
        <v/>
      </c>
      <c r="AD835" s="78" t="str">
        <f>IF(Tableau1[[#This Row],[Type de réponse]]='Paramètre (masquer)'!$A$10,Tableau1[[#This Row],[Période de fin *]],"")</f>
        <v/>
      </c>
      <c r="AE835" s="78" t="str">
        <f>IF(Tableau1[[#This Row],[Type de réponse]]='Paramètre (masquer)'!$A$10,Tableau1[[#This Row],[Nuit
LU/MA]],"")</f>
        <v/>
      </c>
      <c r="AF835" s="78" t="str">
        <f>IF(Tableau1[[#This Row],[Type de réponse]]='Paramètre (masquer)'!$A$10,Tableau1[[#This Row],[Nuit
MA/ME]],"")</f>
        <v/>
      </c>
      <c r="AG835" s="78" t="str">
        <f>IF(Tableau1[[#This Row],[Type de réponse]]='Paramètre (masquer)'!$A$10,Tableau1[[#This Row],[Nuit
ME/JE]],"")</f>
        <v/>
      </c>
      <c r="AH835" s="78" t="str">
        <f>IF(Tableau1[[#This Row],[Type de réponse]]='Paramètre (masquer)'!$A$10,Tableau1[[#This Row],[Nuit JE/VE]],"")</f>
        <v/>
      </c>
      <c r="AI835" s="78" t="str">
        <f>IF(Tableau1[[#This Row],[Type de réponse]]='Paramètre (masquer)'!$A$10,Tableau1[[#This Row],[Nuit
VE/SA]],"")</f>
        <v/>
      </c>
      <c r="AJ835" s="78" t="str">
        <f>IF(Tableau1[[#This Row],[Type de réponse]]='Paramètre (masquer)'!$A$10,Tableau1[[#This Row],[Nuit
SA/DI]],"")</f>
        <v/>
      </c>
      <c r="AK835" s="78" t="str">
        <f>IF(Tableau1[[#This Row],[Type de réponse]]='Paramètre (masquer)'!$A$10,Tableau1[[#This Row],[Nuit
DI/LU]],"")</f>
        <v/>
      </c>
      <c r="AL835" s="76" t="str">
        <f>IF(Tableau1[[#This Row],[Nuit
LU /MA]]="Oui",0,IF(Tableau1[[#This Row],[Nuit
LU /MA]]="Non",1,""))</f>
        <v/>
      </c>
      <c r="AM835" s="76" t="str">
        <f>IF(Tableau1[[#This Row],[Nuit
MA/ ME]]="Oui",0,IF(Tableau1[[#This Row],[Nuit
MA/ ME]]="Non",1,""))</f>
        <v/>
      </c>
      <c r="AN835" s="76" t="str">
        <f>IF(Tableau1[[#This Row],[Nuit
ME/ JE]]="Oui",0,IF(Tableau1[[#This Row],[Nuit
ME/ JE]]="Non",1,""))</f>
        <v/>
      </c>
      <c r="AO835" s="76" t="str">
        <f>IF(Tableau1[[#This Row],[Nuit JE/ VE]]="Oui",0,IF(Tableau1[[#This Row],[Nuit JE/ VE]]="Non",1,""))</f>
        <v/>
      </c>
      <c r="AP835" s="76" t="str">
        <f>IF(Tableau1[[#This Row],[Nuit
VE/ SA]]="Oui",0,IF(Tableau1[[#This Row],[Nuit
VE/ SA]]="Non",1,""))</f>
        <v/>
      </c>
      <c r="AQ835" s="76" t="str">
        <f>IF(Tableau1[[#This Row],[Nuit
SA/ DI]]="Oui",0,IF(Tableau1[[#This Row],[Nuit
SA/ DI]]="Non",1,""))</f>
        <v/>
      </c>
      <c r="AR835" s="76" t="str">
        <f>IF(Tableau1[[#This Row],[Nuit
DI/ LU]]="Oui",0,IF(Tableau1[[#This Row],[Nuit
DI/ LU]]="Non",1,""))</f>
        <v/>
      </c>
      <c r="AS835" s="76" t="str">
        <f>IF(Tableau1[[#This Row],[Type de réponse]]='Paramètre (masquer)'!$A$10,Tableau1[[#This Row],[FE]],"")</f>
        <v/>
      </c>
      <c r="AT835" s="76" t="str">
        <f>_xlfn.CONCAT(Tableau1[[#This Row],[LUN]:[DIM]])</f>
        <v/>
      </c>
      <c r="AU835" s="79"/>
      <c r="AV8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5" s="76" t="e">
        <f>Tableau1[[#This Row],[Nbre de nuits sur la période]]*Tableau1[[#This Row],[Nombre de train accédant / nuit *]]</f>
        <v>#VALUE!</v>
      </c>
      <c r="AY835" s="76" t="e">
        <f>Tableau1[[#This Row],[Uo voies - nuit]]*((59*400/1000)+5)</f>
        <v>#VALUE!</v>
      </c>
    </row>
    <row r="836" spans="1:51" ht="15.75">
      <c r="A836" s="51">
        <f t="shared" si="38"/>
        <v>823</v>
      </c>
      <c r="B836" s="85"/>
      <c r="C836" s="52" t="str">
        <f>IFERROR(VLOOKUP(Tableau1[[#This Row],[Site *
Un fichier Excel par DT]],Tableau7[[#All],[Nom de la gare]:[EIC]],5,FALSE),"")</f>
        <v/>
      </c>
      <c r="D836" s="77"/>
      <c r="E836" s="74"/>
      <c r="F836" s="74"/>
      <c r="G836" s="76"/>
      <c r="H836" s="72" t="str">
        <f>IF(Tableau1[[#This Row],[Régime d''utilisation (Quotidien ? Oui ou Non)]]="Oui","Oui","Non")</f>
        <v>Non</v>
      </c>
      <c r="I836" s="72" t="str">
        <f>IF(Tableau1[[#This Row],[Régime d''utilisation (Quotidien ? Oui ou Non)]]="Oui","Oui","Non")</f>
        <v>Non</v>
      </c>
      <c r="J836" s="72" t="str">
        <f>IF(Tableau1[[#This Row],[Régime d''utilisation (Quotidien ? Oui ou Non)]]="Oui","Oui","Non")</f>
        <v>Non</v>
      </c>
      <c r="K836" s="72" t="str">
        <f>IF(Tableau1[[#This Row],[Régime d''utilisation (Quotidien ? Oui ou Non)]]="Oui","Oui","Non")</f>
        <v>Non</v>
      </c>
      <c r="L836" s="72" t="str">
        <f>IF(Tableau1[[#This Row],[Régime d''utilisation (Quotidien ? Oui ou Non)]]="Oui","Oui","Non")</f>
        <v>Non</v>
      </c>
      <c r="M836" s="72" t="str">
        <f>IF(Tableau1[[#This Row],[Régime d''utilisation (Quotidien ? Oui ou Non)]]="Oui","Oui","Non")</f>
        <v>Non</v>
      </c>
      <c r="N836" s="72" t="str">
        <f>IF(Tableau1[[#This Row],[Régime d''utilisation (Quotidien ? Oui ou Non)]]="Oui","Oui","Non")</f>
        <v>Non</v>
      </c>
      <c r="O836" s="72" t="str">
        <f>IF(Tableau1[[#This Row],[Régime d''utilisation (Quotidien ? Oui ou Non)]]="Oui","Oui","Non")</f>
        <v>Non</v>
      </c>
      <c r="P836" s="76"/>
      <c r="Q836" s="76"/>
      <c r="R836" s="76"/>
      <c r="S836" s="52" t="str">
        <f t="shared" si="36"/>
        <v>Compris entre 00h00 et 5h00</v>
      </c>
      <c r="T836" s="76"/>
      <c r="U836" s="53" t="str">
        <f t="shared" si="37"/>
        <v>Voyageur</v>
      </c>
      <c r="V836" s="76"/>
      <c r="W836" s="76"/>
      <c r="X836" s="76"/>
      <c r="Y836" s="76"/>
      <c r="Z836" s="76"/>
      <c r="AA836" s="76"/>
      <c r="AB836" s="53">
        <f>400</f>
        <v>400</v>
      </c>
      <c r="AC836" s="78" t="str">
        <f>IF(Tableau1[[#This Row],[Type de réponse]]='Paramètre (masquer)'!$A$10,Tableau1[[#This Row],[Période de début *]],"")</f>
        <v/>
      </c>
      <c r="AD836" s="78" t="str">
        <f>IF(Tableau1[[#This Row],[Type de réponse]]='Paramètre (masquer)'!$A$10,Tableau1[[#This Row],[Période de fin *]],"")</f>
        <v/>
      </c>
      <c r="AE836" s="78" t="str">
        <f>IF(Tableau1[[#This Row],[Type de réponse]]='Paramètre (masquer)'!$A$10,Tableau1[[#This Row],[Nuit
LU/MA]],"")</f>
        <v/>
      </c>
      <c r="AF836" s="78" t="str">
        <f>IF(Tableau1[[#This Row],[Type de réponse]]='Paramètre (masquer)'!$A$10,Tableau1[[#This Row],[Nuit
MA/ME]],"")</f>
        <v/>
      </c>
      <c r="AG836" s="78" t="str">
        <f>IF(Tableau1[[#This Row],[Type de réponse]]='Paramètre (masquer)'!$A$10,Tableau1[[#This Row],[Nuit
ME/JE]],"")</f>
        <v/>
      </c>
      <c r="AH836" s="78" t="str">
        <f>IF(Tableau1[[#This Row],[Type de réponse]]='Paramètre (masquer)'!$A$10,Tableau1[[#This Row],[Nuit JE/VE]],"")</f>
        <v/>
      </c>
      <c r="AI836" s="78" t="str">
        <f>IF(Tableau1[[#This Row],[Type de réponse]]='Paramètre (masquer)'!$A$10,Tableau1[[#This Row],[Nuit
VE/SA]],"")</f>
        <v/>
      </c>
      <c r="AJ836" s="78" t="str">
        <f>IF(Tableau1[[#This Row],[Type de réponse]]='Paramètre (masquer)'!$A$10,Tableau1[[#This Row],[Nuit
SA/DI]],"")</f>
        <v/>
      </c>
      <c r="AK836" s="78" t="str">
        <f>IF(Tableau1[[#This Row],[Type de réponse]]='Paramètre (masquer)'!$A$10,Tableau1[[#This Row],[Nuit
DI/LU]],"")</f>
        <v/>
      </c>
      <c r="AL836" s="76" t="str">
        <f>IF(Tableau1[[#This Row],[Nuit
LU /MA]]="Oui",0,IF(Tableau1[[#This Row],[Nuit
LU /MA]]="Non",1,""))</f>
        <v/>
      </c>
      <c r="AM836" s="76" t="str">
        <f>IF(Tableau1[[#This Row],[Nuit
MA/ ME]]="Oui",0,IF(Tableau1[[#This Row],[Nuit
MA/ ME]]="Non",1,""))</f>
        <v/>
      </c>
      <c r="AN836" s="76" t="str">
        <f>IF(Tableau1[[#This Row],[Nuit
ME/ JE]]="Oui",0,IF(Tableau1[[#This Row],[Nuit
ME/ JE]]="Non",1,""))</f>
        <v/>
      </c>
      <c r="AO836" s="76" t="str">
        <f>IF(Tableau1[[#This Row],[Nuit JE/ VE]]="Oui",0,IF(Tableau1[[#This Row],[Nuit JE/ VE]]="Non",1,""))</f>
        <v/>
      </c>
      <c r="AP836" s="76" t="str">
        <f>IF(Tableau1[[#This Row],[Nuit
VE/ SA]]="Oui",0,IF(Tableau1[[#This Row],[Nuit
VE/ SA]]="Non",1,""))</f>
        <v/>
      </c>
      <c r="AQ836" s="76" t="str">
        <f>IF(Tableau1[[#This Row],[Nuit
SA/ DI]]="Oui",0,IF(Tableau1[[#This Row],[Nuit
SA/ DI]]="Non",1,""))</f>
        <v/>
      </c>
      <c r="AR836" s="76" t="str">
        <f>IF(Tableau1[[#This Row],[Nuit
DI/ LU]]="Oui",0,IF(Tableau1[[#This Row],[Nuit
DI/ LU]]="Non",1,""))</f>
        <v/>
      </c>
      <c r="AS836" s="76" t="str">
        <f>IF(Tableau1[[#This Row],[Type de réponse]]='Paramètre (masquer)'!$A$10,Tableau1[[#This Row],[FE]],"")</f>
        <v/>
      </c>
      <c r="AT836" s="76" t="str">
        <f>_xlfn.CONCAT(Tableau1[[#This Row],[LUN]:[DIM]])</f>
        <v/>
      </c>
      <c r="AU836" s="79"/>
      <c r="AV8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6" s="76" t="e">
        <f>Tableau1[[#This Row],[Nbre de nuits sur la période]]*Tableau1[[#This Row],[Nombre de train accédant / nuit *]]</f>
        <v>#VALUE!</v>
      </c>
      <c r="AY836" s="76" t="e">
        <f>Tableau1[[#This Row],[Uo voies - nuit]]*((59*400/1000)+5)</f>
        <v>#VALUE!</v>
      </c>
    </row>
    <row r="837" spans="1:51" ht="15.75">
      <c r="A837" s="51">
        <f t="shared" si="38"/>
        <v>824</v>
      </c>
      <c r="B837" s="85"/>
      <c r="C837" s="52" t="str">
        <f>IFERROR(VLOOKUP(Tableau1[[#This Row],[Site *
Un fichier Excel par DT]],Tableau7[[#All],[Nom de la gare]:[EIC]],5,FALSE),"")</f>
        <v/>
      </c>
      <c r="D837" s="77"/>
      <c r="E837" s="74"/>
      <c r="F837" s="74"/>
      <c r="G837" s="76"/>
      <c r="H837" s="72" t="str">
        <f>IF(Tableau1[[#This Row],[Régime d''utilisation (Quotidien ? Oui ou Non)]]="Oui","Oui","Non")</f>
        <v>Non</v>
      </c>
      <c r="I837" s="72" t="str">
        <f>IF(Tableau1[[#This Row],[Régime d''utilisation (Quotidien ? Oui ou Non)]]="Oui","Oui","Non")</f>
        <v>Non</v>
      </c>
      <c r="J837" s="72" t="str">
        <f>IF(Tableau1[[#This Row],[Régime d''utilisation (Quotidien ? Oui ou Non)]]="Oui","Oui","Non")</f>
        <v>Non</v>
      </c>
      <c r="K837" s="72" t="str">
        <f>IF(Tableau1[[#This Row],[Régime d''utilisation (Quotidien ? Oui ou Non)]]="Oui","Oui","Non")</f>
        <v>Non</v>
      </c>
      <c r="L837" s="72" t="str">
        <f>IF(Tableau1[[#This Row],[Régime d''utilisation (Quotidien ? Oui ou Non)]]="Oui","Oui","Non")</f>
        <v>Non</v>
      </c>
      <c r="M837" s="72" t="str">
        <f>IF(Tableau1[[#This Row],[Régime d''utilisation (Quotidien ? Oui ou Non)]]="Oui","Oui","Non")</f>
        <v>Non</v>
      </c>
      <c r="N837" s="72" t="str">
        <f>IF(Tableau1[[#This Row],[Régime d''utilisation (Quotidien ? Oui ou Non)]]="Oui","Oui","Non")</f>
        <v>Non</v>
      </c>
      <c r="O837" s="72" t="str">
        <f>IF(Tableau1[[#This Row],[Régime d''utilisation (Quotidien ? Oui ou Non)]]="Oui","Oui","Non")</f>
        <v>Non</v>
      </c>
      <c r="P837" s="76"/>
      <c r="Q837" s="76"/>
      <c r="R837" s="76"/>
      <c r="S837" s="52" t="str">
        <f t="shared" si="36"/>
        <v>Compris entre 00h00 et 5h00</v>
      </c>
      <c r="T837" s="76"/>
      <c r="U837" s="53" t="str">
        <f t="shared" si="37"/>
        <v>Voyageur</v>
      </c>
      <c r="V837" s="76"/>
      <c r="W837" s="76"/>
      <c r="X837" s="76"/>
      <c r="Y837" s="76"/>
      <c r="Z837" s="76"/>
      <c r="AA837" s="76"/>
      <c r="AB837" s="53">
        <f>400</f>
        <v>400</v>
      </c>
      <c r="AC837" s="78" t="str">
        <f>IF(Tableau1[[#This Row],[Type de réponse]]='Paramètre (masquer)'!$A$10,Tableau1[[#This Row],[Période de début *]],"")</f>
        <v/>
      </c>
      <c r="AD837" s="78" t="str">
        <f>IF(Tableau1[[#This Row],[Type de réponse]]='Paramètre (masquer)'!$A$10,Tableau1[[#This Row],[Période de fin *]],"")</f>
        <v/>
      </c>
      <c r="AE837" s="78" t="str">
        <f>IF(Tableau1[[#This Row],[Type de réponse]]='Paramètre (masquer)'!$A$10,Tableau1[[#This Row],[Nuit
LU/MA]],"")</f>
        <v/>
      </c>
      <c r="AF837" s="78" t="str">
        <f>IF(Tableau1[[#This Row],[Type de réponse]]='Paramètre (masquer)'!$A$10,Tableau1[[#This Row],[Nuit
MA/ME]],"")</f>
        <v/>
      </c>
      <c r="AG837" s="78" t="str">
        <f>IF(Tableau1[[#This Row],[Type de réponse]]='Paramètre (masquer)'!$A$10,Tableau1[[#This Row],[Nuit
ME/JE]],"")</f>
        <v/>
      </c>
      <c r="AH837" s="78" t="str">
        <f>IF(Tableau1[[#This Row],[Type de réponse]]='Paramètre (masquer)'!$A$10,Tableau1[[#This Row],[Nuit JE/VE]],"")</f>
        <v/>
      </c>
      <c r="AI837" s="78" t="str">
        <f>IF(Tableau1[[#This Row],[Type de réponse]]='Paramètre (masquer)'!$A$10,Tableau1[[#This Row],[Nuit
VE/SA]],"")</f>
        <v/>
      </c>
      <c r="AJ837" s="78" t="str">
        <f>IF(Tableau1[[#This Row],[Type de réponse]]='Paramètre (masquer)'!$A$10,Tableau1[[#This Row],[Nuit
SA/DI]],"")</f>
        <v/>
      </c>
      <c r="AK837" s="78" t="str">
        <f>IF(Tableau1[[#This Row],[Type de réponse]]='Paramètre (masquer)'!$A$10,Tableau1[[#This Row],[Nuit
DI/LU]],"")</f>
        <v/>
      </c>
      <c r="AL837" s="76" t="str">
        <f>IF(Tableau1[[#This Row],[Nuit
LU /MA]]="Oui",0,IF(Tableau1[[#This Row],[Nuit
LU /MA]]="Non",1,""))</f>
        <v/>
      </c>
      <c r="AM837" s="76" t="str">
        <f>IF(Tableau1[[#This Row],[Nuit
MA/ ME]]="Oui",0,IF(Tableau1[[#This Row],[Nuit
MA/ ME]]="Non",1,""))</f>
        <v/>
      </c>
      <c r="AN837" s="76" t="str">
        <f>IF(Tableau1[[#This Row],[Nuit
ME/ JE]]="Oui",0,IF(Tableau1[[#This Row],[Nuit
ME/ JE]]="Non",1,""))</f>
        <v/>
      </c>
      <c r="AO837" s="76" t="str">
        <f>IF(Tableau1[[#This Row],[Nuit JE/ VE]]="Oui",0,IF(Tableau1[[#This Row],[Nuit JE/ VE]]="Non",1,""))</f>
        <v/>
      </c>
      <c r="AP837" s="76" t="str">
        <f>IF(Tableau1[[#This Row],[Nuit
VE/ SA]]="Oui",0,IF(Tableau1[[#This Row],[Nuit
VE/ SA]]="Non",1,""))</f>
        <v/>
      </c>
      <c r="AQ837" s="76" t="str">
        <f>IF(Tableau1[[#This Row],[Nuit
SA/ DI]]="Oui",0,IF(Tableau1[[#This Row],[Nuit
SA/ DI]]="Non",1,""))</f>
        <v/>
      </c>
      <c r="AR837" s="76" t="str">
        <f>IF(Tableau1[[#This Row],[Nuit
DI/ LU]]="Oui",0,IF(Tableau1[[#This Row],[Nuit
DI/ LU]]="Non",1,""))</f>
        <v/>
      </c>
      <c r="AS837" s="76" t="str">
        <f>IF(Tableau1[[#This Row],[Type de réponse]]='Paramètre (masquer)'!$A$10,Tableau1[[#This Row],[FE]],"")</f>
        <v/>
      </c>
      <c r="AT837" s="76" t="str">
        <f>_xlfn.CONCAT(Tableau1[[#This Row],[LUN]:[DIM]])</f>
        <v/>
      </c>
      <c r="AU837" s="79"/>
      <c r="AV8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7" s="76" t="e">
        <f>Tableau1[[#This Row],[Nbre de nuits sur la période]]*Tableau1[[#This Row],[Nombre de train accédant / nuit *]]</f>
        <v>#VALUE!</v>
      </c>
      <c r="AY837" s="76" t="e">
        <f>Tableau1[[#This Row],[Uo voies - nuit]]*((59*400/1000)+5)</f>
        <v>#VALUE!</v>
      </c>
    </row>
    <row r="838" spans="1:51" ht="15.75">
      <c r="A838" s="51">
        <f t="shared" si="38"/>
        <v>825</v>
      </c>
      <c r="B838" s="85"/>
      <c r="C838" s="52" t="str">
        <f>IFERROR(VLOOKUP(Tableau1[[#This Row],[Site *
Un fichier Excel par DT]],Tableau7[[#All],[Nom de la gare]:[EIC]],5,FALSE),"")</f>
        <v/>
      </c>
      <c r="D838" s="77"/>
      <c r="E838" s="74"/>
      <c r="F838" s="74"/>
      <c r="G838" s="76"/>
      <c r="H838" s="72" t="str">
        <f>IF(Tableau1[[#This Row],[Régime d''utilisation (Quotidien ? Oui ou Non)]]="Oui","Oui","Non")</f>
        <v>Non</v>
      </c>
      <c r="I838" s="72" t="str">
        <f>IF(Tableau1[[#This Row],[Régime d''utilisation (Quotidien ? Oui ou Non)]]="Oui","Oui","Non")</f>
        <v>Non</v>
      </c>
      <c r="J838" s="72" t="str">
        <f>IF(Tableau1[[#This Row],[Régime d''utilisation (Quotidien ? Oui ou Non)]]="Oui","Oui","Non")</f>
        <v>Non</v>
      </c>
      <c r="K838" s="72" t="str">
        <f>IF(Tableau1[[#This Row],[Régime d''utilisation (Quotidien ? Oui ou Non)]]="Oui","Oui","Non")</f>
        <v>Non</v>
      </c>
      <c r="L838" s="72" t="str">
        <f>IF(Tableau1[[#This Row],[Régime d''utilisation (Quotidien ? Oui ou Non)]]="Oui","Oui","Non")</f>
        <v>Non</v>
      </c>
      <c r="M838" s="72" t="str">
        <f>IF(Tableau1[[#This Row],[Régime d''utilisation (Quotidien ? Oui ou Non)]]="Oui","Oui","Non")</f>
        <v>Non</v>
      </c>
      <c r="N838" s="72" t="str">
        <f>IF(Tableau1[[#This Row],[Régime d''utilisation (Quotidien ? Oui ou Non)]]="Oui","Oui","Non")</f>
        <v>Non</v>
      </c>
      <c r="O838" s="72" t="str">
        <f>IF(Tableau1[[#This Row],[Régime d''utilisation (Quotidien ? Oui ou Non)]]="Oui","Oui","Non")</f>
        <v>Non</v>
      </c>
      <c r="P838" s="76"/>
      <c r="Q838" s="76"/>
      <c r="R838" s="76"/>
      <c r="S838" s="52" t="str">
        <f t="shared" si="36"/>
        <v>Compris entre 00h00 et 5h00</v>
      </c>
      <c r="T838" s="76"/>
      <c r="U838" s="53" t="str">
        <f t="shared" si="37"/>
        <v>Voyageur</v>
      </c>
      <c r="V838" s="76"/>
      <c r="W838" s="76"/>
      <c r="X838" s="76"/>
      <c r="Y838" s="76"/>
      <c r="Z838" s="76"/>
      <c r="AA838" s="76"/>
      <c r="AB838" s="53">
        <f>400</f>
        <v>400</v>
      </c>
      <c r="AC838" s="78" t="str">
        <f>IF(Tableau1[[#This Row],[Type de réponse]]='Paramètre (masquer)'!$A$10,Tableau1[[#This Row],[Période de début *]],"")</f>
        <v/>
      </c>
      <c r="AD838" s="78" t="str">
        <f>IF(Tableau1[[#This Row],[Type de réponse]]='Paramètre (masquer)'!$A$10,Tableau1[[#This Row],[Période de fin *]],"")</f>
        <v/>
      </c>
      <c r="AE838" s="78" t="str">
        <f>IF(Tableau1[[#This Row],[Type de réponse]]='Paramètre (masquer)'!$A$10,Tableau1[[#This Row],[Nuit
LU/MA]],"")</f>
        <v/>
      </c>
      <c r="AF838" s="78" t="str">
        <f>IF(Tableau1[[#This Row],[Type de réponse]]='Paramètre (masquer)'!$A$10,Tableau1[[#This Row],[Nuit
MA/ME]],"")</f>
        <v/>
      </c>
      <c r="AG838" s="78" t="str">
        <f>IF(Tableau1[[#This Row],[Type de réponse]]='Paramètre (masquer)'!$A$10,Tableau1[[#This Row],[Nuit
ME/JE]],"")</f>
        <v/>
      </c>
      <c r="AH838" s="78" t="str">
        <f>IF(Tableau1[[#This Row],[Type de réponse]]='Paramètre (masquer)'!$A$10,Tableau1[[#This Row],[Nuit JE/VE]],"")</f>
        <v/>
      </c>
      <c r="AI838" s="78" t="str">
        <f>IF(Tableau1[[#This Row],[Type de réponse]]='Paramètre (masquer)'!$A$10,Tableau1[[#This Row],[Nuit
VE/SA]],"")</f>
        <v/>
      </c>
      <c r="AJ838" s="78" t="str">
        <f>IF(Tableau1[[#This Row],[Type de réponse]]='Paramètre (masquer)'!$A$10,Tableau1[[#This Row],[Nuit
SA/DI]],"")</f>
        <v/>
      </c>
      <c r="AK838" s="78" t="str">
        <f>IF(Tableau1[[#This Row],[Type de réponse]]='Paramètre (masquer)'!$A$10,Tableau1[[#This Row],[Nuit
DI/LU]],"")</f>
        <v/>
      </c>
      <c r="AL838" s="76" t="str">
        <f>IF(Tableau1[[#This Row],[Nuit
LU /MA]]="Oui",0,IF(Tableau1[[#This Row],[Nuit
LU /MA]]="Non",1,""))</f>
        <v/>
      </c>
      <c r="AM838" s="76" t="str">
        <f>IF(Tableau1[[#This Row],[Nuit
MA/ ME]]="Oui",0,IF(Tableau1[[#This Row],[Nuit
MA/ ME]]="Non",1,""))</f>
        <v/>
      </c>
      <c r="AN838" s="76" t="str">
        <f>IF(Tableau1[[#This Row],[Nuit
ME/ JE]]="Oui",0,IF(Tableau1[[#This Row],[Nuit
ME/ JE]]="Non",1,""))</f>
        <v/>
      </c>
      <c r="AO838" s="76" t="str">
        <f>IF(Tableau1[[#This Row],[Nuit JE/ VE]]="Oui",0,IF(Tableau1[[#This Row],[Nuit JE/ VE]]="Non",1,""))</f>
        <v/>
      </c>
      <c r="AP838" s="76" t="str">
        <f>IF(Tableau1[[#This Row],[Nuit
VE/ SA]]="Oui",0,IF(Tableau1[[#This Row],[Nuit
VE/ SA]]="Non",1,""))</f>
        <v/>
      </c>
      <c r="AQ838" s="76" t="str">
        <f>IF(Tableau1[[#This Row],[Nuit
SA/ DI]]="Oui",0,IF(Tableau1[[#This Row],[Nuit
SA/ DI]]="Non",1,""))</f>
        <v/>
      </c>
      <c r="AR838" s="76" t="str">
        <f>IF(Tableau1[[#This Row],[Nuit
DI/ LU]]="Oui",0,IF(Tableau1[[#This Row],[Nuit
DI/ LU]]="Non",1,""))</f>
        <v/>
      </c>
      <c r="AS838" s="76" t="str">
        <f>IF(Tableau1[[#This Row],[Type de réponse]]='Paramètre (masquer)'!$A$10,Tableau1[[#This Row],[FE]],"")</f>
        <v/>
      </c>
      <c r="AT838" s="76" t="str">
        <f>_xlfn.CONCAT(Tableau1[[#This Row],[LUN]:[DIM]])</f>
        <v/>
      </c>
      <c r="AU838" s="79"/>
      <c r="AV8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8" s="76" t="e">
        <f>Tableau1[[#This Row],[Nbre de nuits sur la période]]*Tableau1[[#This Row],[Nombre de train accédant / nuit *]]</f>
        <v>#VALUE!</v>
      </c>
      <c r="AY838" s="76" t="e">
        <f>Tableau1[[#This Row],[Uo voies - nuit]]*((59*400/1000)+5)</f>
        <v>#VALUE!</v>
      </c>
    </row>
    <row r="839" spans="1:51" ht="15.75">
      <c r="A839" s="51">
        <f t="shared" si="38"/>
        <v>826</v>
      </c>
      <c r="B839" s="85"/>
      <c r="C839" s="52" t="str">
        <f>IFERROR(VLOOKUP(Tableau1[[#This Row],[Site *
Un fichier Excel par DT]],Tableau7[[#All],[Nom de la gare]:[EIC]],5,FALSE),"")</f>
        <v/>
      </c>
      <c r="D839" s="77"/>
      <c r="E839" s="74"/>
      <c r="F839" s="74"/>
      <c r="G839" s="76"/>
      <c r="H839" s="72" t="str">
        <f>IF(Tableau1[[#This Row],[Régime d''utilisation (Quotidien ? Oui ou Non)]]="Oui","Oui","Non")</f>
        <v>Non</v>
      </c>
      <c r="I839" s="72" t="str">
        <f>IF(Tableau1[[#This Row],[Régime d''utilisation (Quotidien ? Oui ou Non)]]="Oui","Oui","Non")</f>
        <v>Non</v>
      </c>
      <c r="J839" s="72" t="str">
        <f>IF(Tableau1[[#This Row],[Régime d''utilisation (Quotidien ? Oui ou Non)]]="Oui","Oui","Non")</f>
        <v>Non</v>
      </c>
      <c r="K839" s="72" t="str">
        <f>IF(Tableau1[[#This Row],[Régime d''utilisation (Quotidien ? Oui ou Non)]]="Oui","Oui","Non")</f>
        <v>Non</v>
      </c>
      <c r="L839" s="72" t="str">
        <f>IF(Tableau1[[#This Row],[Régime d''utilisation (Quotidien ? Oui ou Non)]]="Oui","Oui","Non")</f>
        <v>Non</v>
      </c>
      <c r="M839" s="72" t="str">
        <f>IF(Tableau1[[#This Row],[Régime d''utilisation (Quotidien ? Oui ou Non)]]="Oui","Oui","Non")</f>
        <v>Non</v>
      </c>
      <c r="N839" s="72" t="str">
        <f>IF(Tableau1[[#This Row],[Régime d''utilisation (Quotidien ? Oui ou Non)]]="Oui","Oui","Non")</f>
        <v>Non</v>
      </c>
      <c r="O839" s="72" t="str">
        <f>IF(Tableau1[[#This Row],[Régime d''utilisation (Quotidien ? Oui ou Non)]]="Oui","Oui","Non")</f>
        <v>Non</v>
      </c>
      <c r="P839" s="76"/>
      <c r="Q839" s="76"/>
      <c r="R839" s="76"/>
      <c r="S839" s="52" t="str">
        <f t="shared" si="36"/>
        <v>Compris entre 00h00 et 5h00</v>
      </c>
      <c r="T839" s="76"/>
      <c r="U839" s="53" t="str">
        <f t="shared" si="37"/>
        <v>Voyageur</v>
      </c>
      <c r="V839" s="76"/>
      <c r="W839" s="76"/>
      <c r="X839" s="76"/>
      <c r="Y839" s="76"/>
      <c r="Z839" s="76"/>
      <c r="AA839" s="76"/>
      <c r="AB839" s="53">
        <f>400</f>
        <v>400</v>
      </c>
      <c r="AC839" s="78" t="str">
        <f>IF(Tableau1[[#This Row],[Type de réponse]]='Paramètre (masquer)'!$A$10,Tableau1[[#This Row],[Période de début *]],"")</f>
        <v/>
      </c>
      <c r="AD839" s="78" t="str">
        <f>IF(Tableau1[[#This Row],[Type de réponse]]='Paramètre (masquer)'!$A$10,Tableau1[[#This Row],[Période de fin *]],"")</f>
        <v/>
      </c>
      <c r="AE839" s="78" t="str">
        <f>IF(Tableau1[[#This Row],[Type de réponse]]='Paramètre (masquer)'!$A$10,Tableau1[[#This Row],[Nuit
LU/MA]],"")</f>
        <v/>
      </c>
      <c r="AF839" s="78" t="str">
        <f>IF(Tableau1[[#This Row],[Type de réponse]]='Paramètre (masquer)'!$A$10,Tableau1[[#This Row],[Nuit
MA/ME]],"")</f>
        <v/>
      </c>
      <c r="AG839" s="78" t="str">
        <f>IF(Tableau1[[#This Row],[Type de réponse]]='Paramètre (masquer)'!$A$10,Tableau1[[#This Row],[Nuit
ME/JE]],"")</f>
        <v/>
      </c>
      <c r="AH839" s="78" t="str">
        <f>IF(Tableau1[[#This Row],[Type de réponse]]='Paramètre (masquer)'!$A$10,Tableau1[[#This Row],[Nuit JE/VE]],"")</f>
        <v/>
      </c>
      <c r="AI839" s="78" t="str">
        <f>IF(Tableau1[[#This Row],[Type de réponse]]='Paramètre (masquer)'!$A$10,Tableau1[[#This Row],[Nuit
VE/SA]],"")</f>
        <v/>
      </c>
      <c r="AJ839" s="78" t="str">
        <f>IF(Tableau1[[#This Row],[Type de réponse]]='Paramètre (masquer)'!$A$10,Tableau1[[#This Row],[Nuit
SA/DI]],"")</f>
        <v/>
      </c>
      <c r="AK839" s="78" t="str">
        <f>IF(Tableau1[[#This Row],[Type de réponse]]='Paramètre (masquer)'!$A$10,Tableau1[[#This Row],[Nuit
DI/LU]],"")</f>
        <v/>
      </c>
      <c r="AL839" s="76" t="str">
        <f>IF(Tableau1[[#This Row],[Nuit
LU /MA]]="Oui",0,IF(Tableau1[[#This Row],[Nuit
LU /MA]]="Non",1,""))</f>
        <v/>
      </c>
      <c r="AM839" s="76" t="str">
        <f>IF(Tableau1[[#This Row],[Nuit
MA/ ME]]="Oui",0,IF(Tableau1[[#This Row],[Nuit
MA/ ME]]="Non",1,""))</f>
        <v/>
      </c>
      <c r="AN839" s="76" t="str">
        <f>IF(Tableau1[[#This Row],[Nuit
ME/ JE]]="Oui",0,IF(Tableau1[[#This Row],[Nuit
ME/ JE]]="Non",1,""))</f>
        <v/>
      </c>
      <c r="AO839" s="76" t="str">
        <f>IF(Tableau1[[#This Row],[Nuit JE/ VE]]="Oui",0,IF(Tableau1[[#This Row],[Nuit JE/ VE]]="Non",1,""))</f>
        <v/>
      </c>
      <c r="AP839" s="76" t="str">
        <f>IF(Tableau1[[#This Row],[Nuit
VE/ SA]]="Oui",0,IF(Tableau1[[#This Row],[Nuit
VE/ SA]]="Non",1,""))</f>
        <v/>
      </c>
      <c r="AQ839" s="76" t="str">
        <f>IF(Tableau1[[#This Row],[Nuit
SA/ DI]]="Oui",0,IF(Tableau1[[#This Row],[Nuit
SA/ DI]]="Non",1,""))</f>
        <v/>
      </c>
      <c r="AR839" s="76" t="str">
        <f>IF(Tableau1[[#This Row],[Nuit
DI/ LU]]="Oui",0,IF(Tableau1[[#This Row],[Nuit
DI/ LU]]="Non",1,""))</f>
        <v/>
      </c>
      <c r="AS839" s="76" t="str">
        <f>IF(Tableau1[[#This Row],[Type de réponse]]='Paramètre (masquer)'!$A$10,Tableau1[[#This Row],[FE]],"")</f>
        <v/>
      </c>
      <c r="AT839" s="76" t="str">
        <f>_xlfn.CONCAT(Tableau1[[#This Row],[LUN]:[DIM]])</f>
        <v/>
      </c>
      <c r="AU839" s="79"/>
      <c r="AV8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9" s="76" t="e">
        <f>Tableau1[[#This Row],[Nbre de nuits sur la période]]*Tableau1[[#This Row],[Nombre de train accédant / nuit *]]</f>
        <v>#VALUE!</v>
      </c>
      <c r="AY839" s="76" t="e">
        <f>Tableau1[[#This Row],[Uo voies - nuit]]*((59*400/1000)+5)</f>
        <v>#VALUE!</v>
      </c>
    </row>
    <row r="840" spans="1:51" ht="15.75">
      <c r="A840" s="51">
        <f t="shared" si="38"/>
        <v>827</v>
      </c>
      <c r="B840" s="85"/>
      <c r="C840" s="52" t="str">
        <f>IFERROR(VLOOKUP(Tableau1[[#This Row],[Site *
Un fichier Excel par DT]],Tableau7[[#All],[Nom de la gare]:[EIC]],5,FALSE),"")</f>
        <v/>
      </c>
      <c r="D840" s="77"/>
      <c r="E840" s="74"/>
      <c r="F840" s="74"/>
      <c r="G840" s="76"/>
      <c r="H840" s="72" t="str">
        <f>IF(Tableau1[[#This Row],[Régime d''utilisation (Quotidien ? Oui ou Non)]]="Oui","Oui","Non")</f>
        <v>Non</v>
      </c>
      <c r="I840" s="72" t="str">
        <f>IF(Tableau1[[#This Row],[Régime d''utilisation (Quotidien ? Oui ou Non)]]="Oui","Oui","Non")</f>
        <v>Non</v>
      </c>
      <c r="J840" s="72" t="str">
        <f>IF(Tableau1[[#This Row],[Régime d''utilisation (Quotidien ? Oui ou Non)]]="Oui","Oui","Non")</f>
        <v>Non</v>
      </c>
      <c r="K840" s="72" t="str">
        <f>IF(Tableau1[[#This Row],[Régime d''utilisation (Quotidien ? Oui ou Non)]]="Oui","Oui","Non")</f>
        <v>Non</v>
      </c>
      <c r="L840" s="72" t="str">
        <f>IF(Tableau1[[#This Row],[Régime d''utilisation (Quotidien ? Oui ou Non)]]="Oui","Oui","Non")</f>
        <v>Non</v>
      </c>
      <c r="M840" s="72" t="str">
        <f>IF(Tableau1[[#This Row],[Régime d''utilisation (Quotidien ? Oui ou Non)]]="Oui","Oui","Non")</f>
        <v>Non</v>
      </c>
      <c r="N840" s="72" t="str">
        <f>IF(Tableau1[[#This Row],[Régime d''utilisation (Quotidien ? Oui ou Non)]]="Oui","Oui","Non")</f>
        <v>Non</v>
      </c>
      <c r="O840" s="72" t="str">
        <f>IF(Tableau1[[#This Row],[Régime d''utilisation (Quotidien ? Oui ou Non)]]="Oui","Oui","Non")</f>
        <v>Non</v>
      </c>
      <c r="P840" s="76"/>
      <c r="Q840" s="76"/>
      <c r="R840" s="76"/>
      <c r="S840" s="52" t="str">
        <f t="shared" si="36"/>
        <v>Compris entre 00h00 et 5h00</v>
      </c>
      <c r="T840" s="76"/>
      <c r="U840" s="53" t="str">
        <f t="shared" si="37"/>
        <v>Voyageur</v>
      </c>
      <c r="V840" s="76"/>
      <c r="W840" s="76"/>
      <c r="X840" s="76"/>
      <c r="Y840" s="76"/>
      <c r="Z840" s="76"/>
      <c r="AA840" s="76"/>
      <c r="AB840" s="53">
        <f>400</f>
        <v>400</v>
      </c>
      <c r="AC840" s="78" t="str">
        <f>IF(Tableau1[[#This Row],[Type de réponse]]='Paramètre (masquer)'!$A$10,Tableau1[[#This Row],[Période de début *]],"")</f>
        <v/>
      </c>
      <c r="AD840" s="78" t="str">
        <f>IF(Tableau1[[#This Row],[Type de réponse]]='Paramètre (masquer)'!$A$10,Tableau1[[#This Row],[Période de fin *]],"")</f>
        <v/>
      </c>
      <c r="AE840" s="78" t="str">
        <f>IF(Tableau1[[#This Row],[Type de réponse]]='Paramètre (masquer)'!$A$10,Tableau1[[#This Row],[Nuit
LU/MA]],"")</f>
        <v/>
      </c>
      <c r="AF840" s="78" t="str">
        <f>IF(Tableau1[[#This Row],[Type de réponse]]='Paramètre (masquer)'!$A$10,Tableau1[[#This Row],[Nuit
MA/ME]],"")</f>
        <v/>
      </c>
      <c r="AG840" s="78" t="str">
        <f>IF(Tableau1[[#This Row],[Type de réponse]]='Paramètre (masquer)'!$A$10,Tableau1[[#This Row],[Nuit
ME/JE]],"")</f>
        <v/>
      </c>
      <c r="AH840" s="78" t="str">
        <f>IF(Tableau1[[#This Row],[Type de réponse]]='Paramètre (masquer)'!$A$10,Tableau1[[#This Row],[Nuit JE/VE]],"")</f>
        <v/>
      </c>
      <c r="AI840" s="78" t="str">
        <f>IF(Tableau1[[#This Row],[Type de réponse]]='Paramètre (masquer)'!$A$10,Tableau1[[#This Row],[Nuit
VE/SA]],"")</f>
        <v/>
      </c>
      <c r="AJ840" s="78" t="str">
        <f>IF(Tableau1[[#This Row],[Type de réponse]]='Paramètre (masquer)'!$A$10,Tableau1[[#This Row],[Nuit
SA/DI]],"")</f>
        <v/>
      </c>
      <c r="AK840" s="78" t="str">
        <f>IF(Tableau1[[#This Row],[Type de réponse]]='Paramètre (masquer)'!$A$10,Tableau1[[#This Row],[Nuit
DI/LU]],"")</f>
        <v/>
      </c>
      <c r="AL840" s="76" t="str">
        <f>IF(Tableau1[[#This Row],[Nuit
LU /MA]]="Oui",0,IF(Tableau1[[#This Row],[Nuit
LU /MA]]="Non",1,""))</f>
        <v/>
      </c>
      <c r="AM840" s="76" t="str">
        <f>IF(Tableau1[[#This Row],[Nuit
MA/ ME]]="Oui",0,IF(Tableau1[[#This Row],[Nuit
MA/ ME]]="Non",1,""))</f>
        <v/>
      </c>
      <c r="AN840" s="76" t="str">
        <f>IF(Tableau1[[#This Row],[Nuit
ME/ JE]]="Oui",0,IF(Tableau1[[#This Row],[Nuit
ME/ JE]]="Non",1,""))</f>
        <v/>
      </c>
      <c r="AO840" s="76" t="str">
        <f>IF(Tableau1[[#This Row],[Nuit JE/ VE]]="Oui",0,IF(Tableau1[[#This Row],[Nuit JE/ VE]]="Non",1,""))</f>
        <v/>
      </c>
      <c r="AP840" s="76" t="str">
        <f>IF(Tableau1[[#This Row],[Nuit
VE/ SA]]="Oui",0,IF(Tableau1[[#This Row],[Nuit
VE/ SA]]="Non",1,""))</f>
        <v/>
      </c>
      <c r="AQ840" s="76" t="str">
        <f>IF(Tableau1[[#This Row],[Nuit
SA/ DI]]="Oui",0,IF(Tableau1[[#This Row],[Nuit
SA/ DI]]="Non",1,""))</f>
        <v/>
      </c>
      <c r="AR840" s="76" t="str">
        <f>IF(Tableau1[[#This Row],[Nuit
DI/ LU]]="Oui",0,IF(Tableau1[[#This Row],[Nuit
DI/ LU]]="Non",1,""))</f>
        <v/>
      </c>
      <c r="AS840" s="76" t="str">
        <f>IF(Tableau1[[#This Row],[Type de réponse]]='Paramètre (masquer)'!$A$10,Tableau1[[#This Row],[FE]],"")</f>
        <v/>
      </c>
      <c r="AT840" s="76" t="str">
        <f>_xlfn.CONCAT(Tableau1[[#This Row],[LUN]:[DIM]])</f>
        <v/>
      </c>
      <c r="AU840" s="79"/>
      <c r="AV8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0" s="76" t="e">
        <f>Tableau1[[#This Row],[Nbre de nuits sur la période]]*Tableau1[[#This Row],[Nombre de train accédant / nuit *]]</f>
        <v>#VALUE!</v>
      </c>
      <c r="AY840" s="76" t="e">
        <f>Tableau1[[#This Row],[Uo voies - nuit]]*((59*400/1000)+5)</f>
        <v>#VALUE!</v>
      </c>
    </row>
    <row r="841" spans="1:51" ht="15.75">
      <c r="A841" s="51">
        <f t="shared" si="38"/>
        <v>828</v>
      </c>
      <c r="B841" s="85"/>
      <c r="C841" s="52" t="str">
        <f>IFERROR(VLOOKUP(Tableau1[[#This Row],[Site *
Un fichier Excel par DT]],Tableau7[[#All],[Nom de la gare]:[EIC]],5,FALSE),"")</f>
        <v/>
      </c>
      <c r="D841" s="77"/>
      <c r="E841" s="74"/>
      <c r="F841" s="74"/>
      <c r="G841" s="76"/>
      <c r="H841" s="72" t="str">
        <f>IF(Tableau1[[#This Row],[Régime d''utilisation (Quotidien ? Oui ou Non)]]="Oui","Oui","Non")</f>
        <v>Non</v>
      </c>
      <c r="I841" s="72" t="str">
        <f>IF(Tableau1[[#This Row],[Régime d''utilisation (Quotidien ? Oui ou Non)]]="Oui","Oui","Non")</f>
        <v>Non</v>
      </c>
      <c r="J841" s="72" t="str">
        <f>IF(Tableau1[[#This Row],[Régime d''utilisation (Quotidien ? Oui ou Non)]]="Oui","Oui","Non")</f>
        <v>Non</v>
      </c>
      <c r="K841" s="72" t="str">
        <f>IF(Tableau1[[#This Row],[Régime d''utilisation (Quotidien ? Oui ou Non)]]="Oui","Oui","Non")</f>
        <v>Non</v>
      </c>
      <c r="L841" s="72" t="str">
        <f>IF(Tableau1[[#This Row],[Régime d''utilisation (Quotidien ? Oui ou Non)]]="Oui","Oui","Non")</f>
        <v>Non</v>
      </c>
      <c r="M841" s="72" t="str">
        <f>IF(Tableau1[[#This Row],[Régime d''utilisation (Quotidien ? Oui ou Non)]]="Oui","Oui","Non")</f>
        <v>Non</v>
      </c>
      <c r="N841" s="72" t="str">
        <f>IF(Tableau1[[#This Row],[Régime d''utilisation (Quotidien ? Oui ou Non)]]="Oui","Oui","Non")</f>
        <v>Non</v>
      </c>
      <c r="O841" s="72" t="str">
        <f>IF(Tableau1[[#This Row],[Régime d''utilisation (Quotidien ? Oui ou Non)]]="Oui","Oui","Non")</f>
        <v>Non</v>
      </c>
      <c r="P841" s="76"/>
      <c r="Q841" s="76"/>
      <c r="R841" s="76"/>
      <c r="S841" s="52" t="str">
        <f t="shared" si="36"/>
        <v>Compris entre 00h00 et 5h00</v>
      </c>
      <c r="T841" s="76"/>
      <c r="U841" s="53" t="str">
        <f t="shared" si="37"/>
        <v>Voyageur</v>
      </c>
      <c r="V841" s="76"/>
      <c r="W841" s="76"/>
      <c r="X841" s="76"/>
      <c r="Y841" s="76"/>
      <c r="Z841" s="76"/>
      <c r="AA841" s="76"/>
      <c r="AB841" s="53">
        <f>400</f>
        <v>400</v>
      </c>
      <c r="AC841" s="78" t="str">
        <f>IF(Tableau1[[#This Row],[Type de réponse]]='Paramètre (masquer)'!$A$10,Tableau1[[#This Row],[Période de début *]],"")</f>
        <v/>
      </c>
      <c r="AD841" s="78" t="str">
        <f>IF(Tableau1[[#This Row],[Type de réponse]]='Paramètre (masquer)'!$A$10,Tableau1[[#This Row],[Période de fin *]],"")</f>
        <v/>
      </c>
      <c r="AE841" s="78" t="str">
        <f>IF(Tableau1[[#This Row],[Type de réponse]]='Paramètre (masquer)'!$A$10,Tableau1[[#This Row],[Nuit
LU/MA]],"")</f>
        <v/>
      </c>
      <c r="AF841" s="78" t="str">
        <f>IF(Tableau1[[#This Row],[Type de réponse]]='Paramètre (masquer)'!$A$10,Tableau1[[#This Row],[Nuit
MA/ME]],"")</f>
        <v/>
      </c>
      <c r="AG841" s="78" t="str">
        <f>IF(Tableau1[[#This Row],[Type de réponse]]='Paramètre (masquer)'!$A$10,Tableau1[[#This Row],[Nuit
ME/JE]],"")</f>
        <v/>
      </c>
      <c r="AH841" s="78" t="str">
        <f>IF(Tableau1[[#This Row],[Type de réponse]]='Paramètre (masquer)'!$A$10,Tableau1[[#This Row],[Nuit JE/VE]],"")</f>
        <v/>
      </c>
      <c r="AI841" s="78" t="str">
        <f>IF(Tableau1[[#This Row],[Type de réponse]]='Paramètre (masquer)'!$A$10,Tableau1[[#This Row],[Nuit
VE/SA]],"")</f>
        <v/>
      </c>
      <c r="AJ841" s="78" t="str">
        <f>IF(Tableau1[[#This Row],[Type de réponse]]='Paramètre (masquer)'!$A$10,Tableau1[[#This Row],[Nuit
SA/DI]],"")</f>
        <v/>
      </c>
      <c r="AK841" s="78" t="str">
        <f>IF(Tableau1[[#This Row],[Type de réponse]]='Paramètre (masquer)'!$A$10,Tableau1[[#This Row],[Nuit
DI/LU]],"")</f>
        <v/>
      </c>
      <c r="AL841" s="76" t="str">
        <f>IF(Tableau1[[#This Row],[Nuit
LU /MA]]="Oui",0,IF(Tableau1[[#This Row],[Nuit
LU /MA]]="Non",1,""))</f>
        <v/>
      </c>
      <c r="AM841" s="76" t="str">
        <f>IF(Tableau1[[#This Row],[Nuit
MA/ ME]]="Oui",0,IF(Tableau1[[#This Row],[Nuit
MA/ ME]]="Non",1,""))</f>
        <v/>
      </c>
      <c r="AN841" s="76" t="str">
        <f>IF(Tableau1[[#This Row],[Nuit
ME/ JE]]="Oui",0,IF(Tableau1[[#This Row],[Nuit
ME/ JE]]="Non",1,""))</f>
        <v/>
      </c>
      <c r="AO841" s="76" t="str">
        <f>IF(Tableau1[[#This Row],[Nuit JE/ VE]]="Oui",0,IF(Tableau1[[#This Row],[Nuit JE/ VE]]="Non",1,""))</f>
        <v/>
      </c>
      <c r="AP841" s="76" t="str">
        <f>IF(Tableau1[[#This Row],[Nuit
VE/ SA]]="Oui",0,IF(Tableau1[[#This Row],[Nuit
VE/ SA]]="Non",1,""))</f>
        <v/>
      </c>
      <c r="AQ841" s="76" t="str">
        <f>IF(Tableau1[[#This Row],[Nuit
SA/ DI]]="Oui",0,IF(Tableau1[[#This Row],[Nuit
SA/ DI]]="Non",1,""))</f>
        <v/>
      </c>
      <c r="AR841" s="76" t="str">
        <f>IF(Tableau1[[#This Row],[Nuit
DI/ LU]]="Oui",0,IF(Tableau1[[#This Row],[Nuit
DI/ LU]]="Non",1,""))</f>
        <v/>
      </c>
      <c r="AS841" s="76" t="str">
        <f>IF(Tableau1[[#This Row],[Type de réponse]]='Paramètre (masquer)'!$A$10,Tableau1[[#This Row],[FE]],"")</f>
        <v/>
      </c>
      <c r="AT841" s="76" t="str">
        <f>_xlfn.CONCAT(Tableau1[[#This Row],[LUN]:[DIM]])</f>
        <v/>
      </c>
      <c r="AU841" s="79"/>
      <c r="AV8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1" s="76" t="e">
        <f>Tableau1[[#This Row],[Nbre de nuits sur la période]]*Tableau1[[#This Row],[Nombre de train accédant / nuit *]]</f>
        <v>#VALUE!</v>
      </c>
      <c r="AY841" s="76" t="e">
        <f>Tableau1[[#This Row],[Uo voies - nuit]]*((59*400/1000)+5)</f>
        <v>#VALUE!</v>
      </c>
    </row>
    <row r="842" spans="1:51" ht="15.75">
      <c r="A842" s="51">
        <f t="shared" si="38"/>
        <v>829</v>
      </c>
      <c r="B842" s="85"/>
      <c r="C842" s="52" t="str">
        <f>IFERROR(VLOOKUP(Tableau1[[#This Row],[Site *
Un fichier Excel par DT]],Tableau7[[#All],[Nom de la gare]:[EIC]],5,FALSE),"")</f>
        <v/>
      </c>
      <c r="D842" s="77"/>
      <c r="E842" s="74"/>
      <c r="F842" s="74"/>
      <c r="G842" s="76"/>
      <c r="H842" s="72" t="str">
        <f>IF(Tableau1[[#This Row],[Régime d''utilisation (Quotidien ? Oui ou Non)]]="Oui","Oui","Non")</f>
        <v>Non</v>
      </c>
      <c r="I842" s="72" t="str">
        <f>IF(Tableau1[[#This Row],[Régime d''utilisation (Quotidien ? Oui ou Non)]]="Oui","Oui","Non")</f>
        <v>Non</v>
      </c>
      <c r="J842" s="72" t="str">
        <f>IF(Tableau1[[#This Row],[Régime d''utilisation (Quotidien ? Oui ou Non)]]="Oui","Oui","Non")</f>
        <v>Non</v>
      </c>
      <c r="K842" s="72" t="str">
        <f>IF(Tableau1[[#This Row],[Régime d''utilisation (Quotidien ? Oui ou Non)]]="Oui","Oui","Non")</f>
        <v>Non</v>
      </c>
      <c r="L842" s="72" t="str">
        <f>IF(Tableau1[[#This Row],[Régime d''utilisation (Quotidien ? Oui ou Non)]]="Oui","Oui","Non")</f>
        <v>Non</v>
      </c>
      <c r="M842" s="72" t="str">
        <f>IF(Tableau1[[#This Row],[Régime d''utilisation (Quotidien ? Oui ou Non)]]="Oui","Oui","Non")</f>
        <v>Non</v>
      </c>
      <c r="N842" s="72" t="str">
        <f>IF(Tableau1[[#This Row],[Régime d''utilisation (Quotidien ? Oui ou Non)]]="Oui","Oui","Non")</f>
        <v>Non</v>
      </c>
      <c r="O842" s="72" t="str">
        <f>IF(Tableau1[[#This Row],[Régime d''utilisation (Quotidien ? Oui ou Non)]]="Oui","Oui","Non")</f>
        <v>Non</v>
      </c>
      <c r="P842" s="76"/>
      <c r="Q842" s="76"/>
      <c r="R842" s="76"/>
      <c r="S842" s="52" t="str">
        <f t="shared" si="36"/>
        <v>Compris entre 00h00 et 5h00</v>
      </c>
      <c r="T842" s="76"/>
      <c r="U842" s="53" t="str">
        <f t="shared" si="37"/>
        <v>Voyageur</v>
      </c>
      <c r="V842" s="76"/>
      <c r="W842" s="76"/>
      <c r="X842" s="76"/>
      <c r="Y842" s="76"/>
      <c r="Z842" s="76"/>
      <c r="AA842" s="76"/>
      <c r="AB842" s="53">
        <f>400</f>
        <v>400</v>
      </c>
      <c r="AC842" s="78" t="str">
        <f>IF(Tableau1[[#This Row],[Type de réponse]]='Paramètre (masquer)'!$A$10,Tableau1[[#This Row],[Période de début *]],"")</f>
        <v/>
      </c>
      <c r="AD842" s="78" t="str">
        <f>IF(Tableau1[[#This Row],[Type de réponse]]='Paramètre (masquer)'!$A$10,Tableau1[[#This Row],[Période de fin *]],"")</f>
        <v/>
      </c>
      <c r="AE842" s="78" t="str">
        <f>IF(Tableau1[[#This Row],[Type de réponse]]='Paramètre (masquer)'!$A$10,Tableau1[[#This Row],[Nuit
LU/MA]],"")</f>
        <v/>
      </c>
      <c r="AF842" s="78" t="str">
        <f>IF(Tableau1[[#This Row],[Type de réponse]]='Paramètre (masquer)'!$A$10,Tableau1[[#This Row],[Nuit
MA/ME]],"")</f>
        <v/>
      </c>
      <c r="AG842" s="78" t="str">
        <f>IF(Tableau1[[#This Row],[Type de réponse]]='Paramètre (masquer)'!$A$10,Tableau1[[#This Row],[Nuit
ME/JE]],"")</f>
        <v/>
      </c>
      <c r="AH842" s="78" t="str">
        <f>IF(Tableau1[[#This Row],[Type de réponse]]='Paramètre (masquer)'!$A$10,Tableau1[[#This Row],[Nuit JE/VE]],"")</f>
        <v/>
      </c>
      <c r="AI842" s="78" t="str">
        <f>IF(Tableau1[[#This Row],[Type de réponse]]='Paramètre (masquer)'!$A$10,Tableau1[[#This Row],[Nuit
VE/SA]],"")</f>
        <v/>
      </c>
      <c r="AJ842" s="78" t="str">
        <f>IF(Tableau1[[#This Row],[Type de réponse]]='Paramètre (masquer)'!$A$10,Tableau1[[#This Row],[Nuit
SA/DI]],"")</f>
        <v/>
      </c>
      <c r="AK842" s="78" t="str">
        <f>IF(Tableau1[[#This Row],[Type de réponse]]='Paramètre (masquer)'!$A$10,Tableau1[[#This Row],[Nuit
DI/LU]],"")</f>
        <v/>
      </c>
      <c r="AL842" s="76" t="str">
        <f>IF(Tableau1[[#This Row],[Nuit
LU /MA]]="Oui",0,IF(Tableau1[[#This Row],[Nuit
LU /MA]]="Non",1,""))</f>
        <v/>
      </c>
      <c r="AM842" s="76" t="str">
        <f>IF(Tableau1[[#This Row],[Nuit
MA/ ME]]="Oui",0,IF(Tableau1[[#This Row],[Nuit
MA/ ME]]="Non",1,""))</f>
        <v/>
      </c>
      <c r="AN842" s="76" t="str">
        <f>IF(Tableau1[[#This Row],[Nuit
ME/ JE]]="Oui",0,IF(Tableau1[[#This Row],[Nuit
ME/ JE]]="Non",1,""))</f>
        <v/>
      </c>
      <c r="AO842" s="76" t="str">
        <f>IF(Tableau1[[#This Row],[Nuit JE/ VE]]="Oui",0,IF(Tableau1[[#This Row],[Nuit JE/ VE]]="Non",1,""))</f>
        <v/>
      </c>
      <c r="AP842" s="76" t="str">
        <f>IF(Tableau1[[#This Row],[Nuit
VE/ SA]]="Oui",0,IF(Tableau1[[#This Row],[Nuit
VE/ SA]]="Non",1,""))</f>
        <v/>
      </c>
      <c r="AQ842" s="76" t="str">
        <f>IF(Tableau1[[#This Row],[Nuit
SA/ DI]]="Oui",0,IF(Tableau1[[#This Row],[Nuit
SA/ DI]]="Non",1,""))</f>
        <v/>
      </c>
      <c r="AR842" s="76" t="str">
        <f>IF(Tableau1[[#This Row],[Nuit
DI/ LU]]="Oui",0,IF(Tableau1[[#This Row],[Nuit
DI/ LU]]="Non",1,""))</f>
        <v/>
      </c>
      <c r="AS842" s="76" t="str">
        <f>IF(Tableau1[[#This Row],[Type de réponse]]='Paramètre (masquer)'!$A$10,Tableau1[[#This Row],[FE]],"")</f>
        <v/>
      </c>
      <c r="AT842" s="76" t="str">
        <f>_xlfn.CONCAT(Tableau1[[#This Row],[LUN]:[DIM]])</f>
        <v/>
      </c>
      <c r="AU842" s="79"/>
      <c r="AV8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2" s="76" t="e">
        <f>Tableau1[[#This Row],[Nbre de nuits sur la période]]*Tableau1[[#This Row],[Nombre de train accédant / nuit *]]</f>
        <v>#VALUE!</v>
      </c>
      <c r="AY842" s="76" t="e">
        <f>Tableau1[[#This Row],[Uo voies - nuit]]*((59*400/1000)+5)</f>
        <v>#VALUE!</v>
      </c>
    </row>
    <row r="843" spans="1:51" ht="15.75">
      <c r="A843" s="51">
        <f t="shared" si="38"/>
        <v>830</v>
      </c>
      <c r="B843" s="85"/>
      <c r="C843" s="52" t="str">
        <f>IFERROR(VLOOKUP(Tableau1[[#This Row],[Site *
Un fichier Excel par DT]],Tableau7[[#All],[Nom de la gare]:[EIC]],5,FALSE),"")</f>
        <v/>
      </c>
      <c r="D843" s="77"/>
      <c r="E843" s="74"/>
      <c r="F843" s="74"/>
      <c r="G843" s="76"/>
      <c r="H843" s="72" t="str">
        <f>IF(Tableau1[[#This Row],[Régime d''utilisation (Quotidien ? Oui ou Non)]]="Oui","Oui","Non")</f>
        <v>Non</v>
      </c>
      <c r="I843" s="72" t="str">
        <f>IF(Tableau1[[#This Row],[Régime d''utilisation (Quotidien ? Oui ou Non)]]="Oui","Oui","Non")</f>
        <v>Non</v>
      </c>
      <c r="J843" s="72" t="str">
        <f>IF(Tableau1[[#This Row],[Régime d''utilisation (Quotidien ? Oui ou Non)]]="Oui","Oui","Non")</f>
        <v>Non</v>
      </c>
      <c r="K843" s="72" t="str">
        <f>IF(Tableau1[[#This Row],[Régime d''utilisation (Quotidien ? Oui ou Non)]]="Oui","Oui","Non")</f>
        <v>Non</v>
      </c>
      <c r="L843" s="72" t="str">
        <f>IF(Tableau1[[#This Row],[Régime d''utilisation (Quotidien ? Oui ou Non)]]="Oui","Oui","Non")</f>
        <v>Non</v>
      </c>
      <c r="M843" s="72" t="str">
        <f>IF(Tableau1[[#This Row],[Régime d''utilisation (Quotidien ? Oui ou Non)]]="Oui","Oui","Non")</f>
        <v>Non</v>
      </c>
      <c r="N843" s="72" t="str">
        <f>IF(Tableau1[[#This Row],[Régime d''utilisation (Quotidien ? Oui ou Non)]]="Oui","Oui","Non")</f>
        <v>Non</v>
      </c>
      <c r="O843" s="72" t="str">
        <f>IF(Tableau1[[#This Row],[Régime d''utilisation (Quotidien ? Oui ou Non)]]="Oui","Oui","Non")</f>
        <v>Non</v>
      </c>
      <c r="P843" s="76"/>
      <c r="Q843" s="76"/>
      <c r="R843" s="76"/>
      <c r="S843" s="52" t="str">
        <f t="shared" si="36"/>
        <v>Compris entre 00h00 et 5h00</v>
      </c>
      <c r="T843" s="76"/>
      <c r="U843" s="53" t="str">
        <f t="shared" si="37"/>
        <v>Voyageur</v>
      </c>
      <c r="V843" s="76"/>
      <c r="W843" s="76"/>
      <c r="X843" s="76"/>
      <c r="Y843" s="76"/>
      <c r="Z843" s="76"/>
      <c r="AA843" s="76"/>
      <c r="AB843" s="53">
        <f>400</f>
        <v>400</v>
      </c>
      <c r="AC843" s="78" t="str">
        <f>IF(Tableau1[[#This Row],[Type de réponse]]='Paramètre (masquer)'!$A$10,Tableau1[[#This Row],[Période de début *]],"")</f>
        <v/>
      </c>
      <c r="AD843" s="78" t="str">
        <f>IF(Tableau1[[#This Row],[Type de réponse]]='Paramètre (masquer)'!$A$10,Tableau1[[#This Row],[Période de fin *]],"")</f>
        <v/>
      </c>
      <c r="AE843" s="78" t="str">
        <f>IF(Tableau1[[#This Row],[Type de réponse]]='Paramètre (masquer)'!$A$10,Tableau1[[#This Row],[Nuit
LU/MA]],"")</f>
        <v/>
      </c>
      <c r="AF843" s="78" t="str">
        <f>IF(Tableau1[[#This Row],[Type de réponse]]='Paramètre (masquer)'!$A$10,Tableau1[[#This Row],[Nuit
MA/ME]],"")</f>
        <v/>
      </c>
      <c r="AG843" s="78" t="str">
        <f>IF(Tableau1[[#This Row],[Type de réponse]]='Paramètre (masquer)'!$A$10,Tableau1[[#This Row],[Nuit
ME/JE]],"")</f>
        <v/>
      </c>
      <c r="AH843" s="78" t="str">
        <f>IF(Tableau1[[#This Row],[Type de réponse]]='Paramètre (masquer)'!$A$10,Tableau1[[#This Row],[Nuit JE/VE]],"")</f>
        <v/>
      </c>
      <c r="AI843" s="78" t="str">
        <f>IF(Tableau1[[#This Row],[Type de réponse]]='Paramètre (masquer)'!$A$10,Tableau1[[#This Row],[Nuit
VE/SA]],"")</f>
        <v/>
      </c>
      <c r="AJ843" s="78" t="str">
        <f>IF(Tableau1[[#This Row],[Type de réponse]]='Paramètre (masquer)'!$A$10,Tableau1[[#This Row],[Nuit
SA/DI]],"")</f>
        <v/>
      </c>
      <c r="AK843" s="78" t="str">
        <f>IF(Tableau1[[#This Row],[Type de réponse]]='Paramètre (masquer)'!$A$10,Tableau1[[#This Row],[Nuit
DI/LU]],"")</f>
        <v/>
      </c>
      <c r="AL843" s="76" t="str">
        <f>IF(Tableau1[[#This Row],[Nuit
LU /MA]]="Oui",0,IF(Tableau1[[#This Row],[Nuit
LU /MA]]="Non",1,""))</f>
        <v/>
      </c>
      <c r="AM843" s="76" t="str">
        <f>IF(Tableau1[[#This Row],[Nuit
MA/ ME]]="Oui",0,IF(Tableau1[[#This Row],[Nuit
MA/ ME]]="Non",1,""))</f>
        <v/>
      </c>
      <c r="AN843" s="76" t="str">
        <f>IF(Tableau1[[#This Row],[Nuit
ME/ JE]]="Oui",0,IF(Tableau1[[#This Row],[Nuit
ME/ JE]]="Non",1,""))</f>
        <v/>
      </c>
      <c r="AO843" s="76" t="str">
        <f>IF(Tableau1[[#This Row],[Nuit JE/ VE]]="Oui",0,IF(Tableau1[[#This Row],[Nuit JE/ VE]]="Non",1,""))</f>
        <v/>
      </c>
      <c r="AP843" s="76" t="str">
        <f>IF(Tableau1[[#This Row],[Nuit
VE/ SA]]="Oui",0,IF(Tableau1[[#This Row],[Nuit
VE/ SA]]="Non",1,""))</f>
        <v/>
      </c>
      <c r="AQ843" s="76" t="str">
        <f>IF(Tableau1[[#This Row],[Nuit
SA/ DI]]="Oui",0,IF(Tableau1[[#This Row],[Nuit
SA/ DI]]="Non",1,""))</f>
        <v/>
      </c>
      <c r="AR843" s="76" t="str">
        <f>IF(Tableau1[[#This Row],[Nuit
DI/ LU]]="Oui",0,IF(Tableau1[[#This Row],[Nuit
DI/ LU]]="Non",1,""))</f>
        <v/>
      </c>
      <c r="AS843" s="76" t="str">
        <f>IF(Tableau1[[#This Row],[Type de réponse]]='Paramètre (masquer)'!$A$10,Tableau1[[#This Row],[FE]],"")</f>
        <v/>
      </c>
      <c r="AT843" s="76" t="str">
        <f>_xlfn.CONCAT(Tableau1[[#This Row],[LUN]:[DIM]])</f>
        <v/>
      </c>
      <c r="AU843" s="79"/>
      <c r="AV8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3" s="76" t="e">
        <f>Tableau1[[#This Row],[Nbre de nuits sur la période]]*Tableau1[[#This Row],[Nombre de train accédant / nuit *]]</f>
        <v>#VALUE!</v>
      </c>
      <c r="AY843" s="76" t="e">
        <f>Tableau1[[#This Row],[Uo voies - nuit]]*((59*400/1000)+5)</f>
        <v>#VALUE!</v>
      </c>
    </row>
    <row r="844" spans="1:51" ht="15.75">
      <c r="A844" s="51">
        <f t="shared" si="38"/>
        <v>831</v>
      </c>
      <c r="B844" s="85"/>
      <c r="C844" s="52" t="str">
        <f>IFERROR(VLOOKUP(Tableau1[[#This Row],[Site *
Un fichier Excel par DT]],Tableau7[[#All],[Nom de la gare]:[EIC]],5,FALSE),"")</f>
        <v/>
      </c>
      <c r="D844" s="77"/>
      <c r="E844" s="74"/>
      <c r="F844" s="74"/>
      <c r="G844" s="76"/>
      <c r="H844" s="72" t="str">
        <f>IF(Tableau1[[#This Row],[Régime d''utilisation (Quotidien ? Oui ou Non)]]="Oui","Oui","Non")</f>
        <v>Non</v>
      </c>
      <c r="I844" s="72" t="str">
        <f>IF(Tableau1[[#This Row],[Régime d''utilisation (Quotidien ? Oui ou Non)]]="Oui","Oui","Non")</f>
        <v>Non</v>
      </c>
      <c r="J844" s="72" t="str">
        <f>IF(Tableau1[[#This Row],[Régime d''utilisation (Quotidien ? Oui ou Non)]]="Oui","Oui","Non")</f>
        <v>Non</v>
      </c>
      <c r="K844" s="72" t="str">
        <f>IF(Tableau1[[#This Row],[Régime d''utilisation (Quotidien ? Oui ou Non)]]="Oui","Oui","Non")</f>
        <v>Non</v>
      </c>
      <c r="L844" s="72" t="str">
        <f>IF(Tableau1[[#This Row],[Régime d''utilisation (Quotidien ? Oui ou Non)]]="Oui","Oui","Non")</f>
        <v>Non</v>
      </c>
      <c r="M844" s="72" t="str">
        <f>IF(Tableau1[[#This Row],[Régime d''utilisation (Quotidien ? Oui ou Non)]]="Oui","Oui","Non")</f>
        <v>Non</v>
      </c>
      <c r="N844" s="72" t="str">
        <f>IF(Tableau1[[#This Row],[Régime d''utilisation (Quotidien ? Oui ou Non)]]="Oui","Oui","Non")</f>
        <v>Non</v>
      </c>
      <c r="O844" s="72" t="str">
        <f>IF(Tableau1[[#This Row],[Régime d''utilisation (Quotidien ? Oui ou Non)]]="Oui","Oui","Non")</f>
        <v>Non</v>
      </c>
      <c r="P844" s="76"/>
      <c r="Q844" s="76"/>
      <c r="R844" s="76"/>
      <c r="S844" s="52" t="str">
        <f t="shared" si="36"/>
        <v>Compris entre 00h00 et 5h00</v>
      </c>
      <c r="T844" s="76"/>
      <c r="U844" s="53" t="str">
        <f t="shared" si="37"/>
        <v>Voyageur</v>
      </c>
      <c r="V844" s="76"/>
      <c r="W844" s="76"/>
      <c r="X844" s="76"/>
      <c r="Y844" s="76"/>
      <c r="Z844" s="76"/>
      <c r="AA844" s="76"/>
      <c r="AB844" s="53">
        <f>400</f>
        <v>400</v>
      </c>
      <c r="AC844" s="78" t="str">
        <f>IF(Tableau1[[#This Row],[Type de réponse]]='Paramètre (masquer)'!$A$10,Tableau1[[#This Row],[Période de début *]],"")</f>
        <v/>
      </c>
      <c r="AD844" s="78" t="str">
        <f>IF(Tableau1[[#This Row],[Type de réponse]]='Paramètre (masquer)'!$A$10,Tableau1[[#This Row],[Période de fin *]],"")</f>
        <v/>
      </c>
      <c r="AE844" s="78" t="str">
        <f>IF(Tableau1[[#This Row],[Type de réponse]]='Paramètre (masquer)'!$A$10,Tableau1[[#This Row],[Nuit
LU/MA]],"")</f>
        <v/>
      </c>
      <c r="AF844" s="78" t="str">
        <f>IF(Tableau1[[#This Row],[Type de réponse]]='Paramètre (masquer)'!$A$10,Tableau1[[#This Row],[Nuit
MA/ME]],"")</f>
        <v/>
      </c>
      <c r="AG844" s="78" t="str">
        <f>IF(Tableau1[[#This Row],[Type de réponse]]='Paramètre (masquer)'!$A$10,Tableau1[[#This Row],[Nuit
ME/JE]],"")</f>
        <v/>
      </c>
      <c r="AH844" s="78" t="str">
        <f>IF(Tableau1[[#This Row],[Type de réponse]]='Paramètre (masquer)'!$A$10,Tableau1[[#This Row],[Nuit JE/VE]],"")</f>
        <v/>
      </c>
      <c r="AI844" s="78" t="str">
        <f>IF(Tableau1[[#This Row],[Type de réponse]]='Paramètre (masquer)'!$A$10,Tableau1[[#This Row],[Nuit
VE/SA]],"")</f>
        <v/>
      </c>
      <c r="AJ844" s="78" t="str">
        <f>IF(Tableau1[[#This Row],[Type de réponse]]='Paramètre (masquer)'!$A$10,Tableau1[[#This Row],[Nuit
SA/DI]],"")</f>
        <v/>
      </c>
      <c r="AK844" s="78" t="str">
        <f>IF(Tableau1[[#This Row],[Type de réponse]]='Paramètre (masquer)'!$A$10,Tableau1[[#This Row],[Nuit
DI/LU]],"")</f>
        <v/>
      </c>
      <c r="AL844" s="76" t="str">
        <f>IF(Tableau1[[#This Row],[Nuit
LU /MA]]="Oui",0,IF(Tableau1[[#This Row],[Nuit
LU /MA]]="Non",1,""))</f>
        <v/>
      </c>
      <c r="AM844" s="76" t="str">
        <f>IF(Tableau1[[#This Row],[Nuit
MA/ ME]]="Oui",0,IF(Tableau1[[#This Row],[Nuit
MA/ ME]]="Non",1,""))</f>
        <v/>
      </c>
      <c r="AN844" s="76" t="str">
        <f>IF(Tableau1[[#This Row],[Nuit
ME/ JE]]="Oui",0,IF(Tableau1[[#This Row],[Nuit
ME/ JE]]="Non",1,""))</f>
        <v/>
      </c>
      <c r="AO844" s="76" t="str">
        <f>IF(Tableau1[[#This Row],[Nuit JE/ VE]]="Oui",0,IF(Tableau1[[#This Row],[Nuit JE/ VE]]="Non",1,""))</f>
        <v/>
      </c>
      <c r="AP844" s="76" t="str">
        <f>IF(Tableau1[[#This Row],[Nuit
VE/ SA]]="Oui",0,IF(Tableau1[[#This Row],[Nuit
VE/ SA]]="Non",1,""))</f>
        <v/>
      </c>
      <c r="AQ844" s="76" t="str">
        <f>IF(Tableau1[[#This Row],[Nuit
SA/ DI]]="Oui",0,IF(Tableau1[[#This Row],[Nuit
SA/ DI]]="Non",1,""))</f>
        <v/>
      </c>
      <c r="AR844" s="76" t="str">
        <f>IF(Tableau1[[#This Row],[Nuit
DI/ LU]]="Oui",0,IF(Tableau1[[#This Row],[Nuit
DI/ LU]]="Non",1,""))</f>
        <v/>
      </c>
      <c r="AS844" s="76" t="str">
        <f>IF(Tableau1[[#This Row],[Type de réponse]]='Paramètre (masquer)'!$A$10,Tableau1[[#This Row],[FE]],"")</f>
        <v/>
      </c>
      <c r="AT844" s="76" t="str">
        <f>_xlfn.CONCAT(Tableau1[[#This Row],[LUN]:[DIM]])</f>
        <v/>
      </c>
      <c r="AU844" s="79"/>
      <c r="AV8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4" s="76" t="e">
        <f>Tableau1[[#This Row],[Nbre de nuits sur la période]]*Tableau1[[#This Row],[Nombre de train accédant / nuit *]]</f>
        <v>#VALUE!</v>
      </c>
      <c r="AY844" s="76" t="e">
        <f>Tableau1[[#This Row],[Uo voies - nuit]]*((59*400/1000)+5)</f>
        <v>#VALUE!</v>
      </c>
    </row>
    <row r="845" spans="1:51" ht="15.75">
      <c r="A845" s="51">
        <f t="shared" si="38"/>
        <v>832</v>
      </c>
      <c r="B845" s="85"/>
      <c r="C845" s="52" t="str">
        <f>IFERROR(VLOOKUP(Tableau1[[#This Row],[Site *
Un fichier Excel par DT]],Tableau7[[#All],[Nom de la gare]:[EIC]],5,FALSE),"")</f>
        <v/>
      </c>
      <c r="D845" s="77"/>
      <c r="E845" s="74"/>
      <c r="F845" s="74"/>
      <c r="G845" s="76"/>
      <c r="H845" s="72" t="str">
        <f>IF(Tableau1[[#This Row],[Régime d''utilisation (Quotidien ? Oui ou Non)]]="Oui","Oui","Non")</f>
        <v>Non</v>
      </c>
      <c r="I845" s="72" t="str">
        <f>IF(Tableau1[[#This Row],[Régime d''utilisation (Quotidien ? Oui ou Non)]]="Oui","Oui","Non")</f>
        <v>Non</v>
      </c>
      <c r="J845" s="72" t="str">
        <f>IF(Tableau1[[#This Row],[Régime d''utilisation (Quotidien ? Oui ou Non)]]="Oui","Oui","Non")</f>
        <v>Non</v>
      </c>
      <c r="K845" s="72" t="str">
        <f>IF(Tableau1[[#This Row],[Régime d''utilisation (Quotidien ? Oui ou Non)]]="Oui","Oui","Non")</f>
        <v>Non</v>
      </c>
      <c r="L845" s="72" t="str">
        <f>IF(Tableau1[[#This Row],[Régime d''utilisation (Quotidien ? Oui ou Non)]]="Oui","Oui","Non")</f>
        <v>Non</v>
      </c>
      <c r="M845" s="72" t="str">
        <f>IF(Tableau1[[#This Row],[Régime d''utilisation (Quotidien ? Oui ou Non)]]="Oui","Oui","Non")</f>
        <v>Non</v>
      </c>
      <c r="N845" s="72" t="str">
        <f>IF(Tableau1[[#This Row],[Régime d''utilisation (Quotidien ? Oui ou Non)]]="Oui","Oui","Non")</f>
        <v>Non</v>
      </c>
      <c r="O845" s="72" t="str">
        <f>IF(Tableau1[[#This Row],[Régime d''utilisation (Quotidien ? Oui ou Non)]]="Oui","Oui","Non")</f>
        <v>Non</v>
      </c>
      <c r="P845" s="76"/>
      <c r="Q845" s="76"/>
      <c r="R845" s="76"/>
      <c r="S845" s="52" t="str">
        <f t="shared" si="36"/>
        <v>Compris entre 00h00 et 5h00</v>
      </c>
      <c r="T845" s="76"/>
      <c r="U845" s="53" t="str">
        <f t="shared" si="37"/>
        <v>Voyageur</v>
      </c>
      <c r="V845" s="76"/>
      <c r="W845" s="76"/>
      <c r="X845" s="76"/>
      <c r="Y845" s="76"/>
      <c r="Z845" s="76"/>
      <c r="AA845" s="76"/>
      <c r="AB845" s="53">
        <f>400</f>
        <v>400</v>
      </c>
      <c r="AC845" s="78" t="str">
        <f>IF(Tableau1[[#This Row],[Type de réponse]]='Paramètre (masquer)'!$A$10,Tableau1[[#This Row],[Période de début *]],"")</f>
        <v/>
      </c>
      <c r="AD845" s="78" t="str">
        <f>IF(Tableau1[[#This Row],[Type de réponse]]='Paramètre (masquer)'!$A$10,Tableau1[[#This Row],[Période de fin *]],"")</f>
        <v/>
      </c>
      <c r="AE845" s="78" t="str">
        <f>IF(Tableau1[[#This Row],[Type de réponse]]='Paramètre (masquer)'!$A$10,Tableau1[[#This Row],[Nuit
LU/MA]],"")</f>
        <v/>
      </c>
      <c r="AF845" s="78" t="str">
        <f>IF(Tableau1[[#This Row],[Type de réponse]]='Paramètre (masquer)'!$A$10,Tableau1[[#This Row],[Nuit
MA/ME]],"")</f>
        <v/>
      </c>
      <c r="AG845" s="78" t="str">
        <f>IF(Tableau1[[#This Row],[Type de réponse]]='Paramètre (masquer)'!$A$10,Tableau1[[#This Row],[Nuit
ME/JE]],"")</f>
        <v/>
      </c>
      <c r="AH845" s="78" t="str">
        <f>IF(Tableau1[[#This Row],[Type de réponse]]='Paramètre (masquer)'!$A$10,Tableau1[[#This Row],[Nuit JE/VE]],"")</f>
        <v/>
      </c>
      <c r="AI845" s="78" t="str">
        <f>IF(Tableau1[[#This Row],[Type de réponse]]='Paramètre (masquer)'!$A$10,Tableau1[[#This Row],[Nuit
VE/SA]],"")</f>
        <v/>
      </c>
      <c r="AJ845" s="78" t="str">
        <f>IF(Tableau1[[#This Row],[Type de réponse]]='Paramètre (masquer)'!$A$10,Tableau1[[#This Row],[Nuit
SA/DI]],"")</f>
        <v/>
      </c>
      <c r="AK845" s="78" t="str">
        <f>IF(Tableau1[[#This Row],[Type de réponse]]='Paramètre (masquer)'!$A$10,Tableau1[[#This Row],[Nuit
DI/LU]],"")</f>
        <v/>
      </c>
      <c r="AL845" s="76" t="str">
        <f>IF(Tableau1[[#This Row],[Nuit
LU /MA]]="Oui",0,IF(Tableau1[[#This Row],[Nuit
LU /MA]]="Non",1,""))</f>
        <v/>
      </c>
      <c r="AM845" s="76" t="str">
        <f>IF(Tableau1[[#This Row],[Nuit
MA/ ME]]="Oui",0,IF(Tableau1[[#This Row],[Nuit
MA/ ME]]="Non",1,""))</f>
        <v/>
      </c>
      <c r="AN845" s="76" t="str">
        <f>IF(Tableau1[[#This Row],[Nuit
ME/ JE]]="Oui",0,IF(Tableau1[[#This Row],[Nuit
ME/ JE]]="Non",1,""))</f>
        <v/>
      </c>
      <c r="AO845" s="76" t="str">
        <f>IF(Tableau1[[#This Row],[Nuit JE/ VE]]="Oui",0,IF(Tableau1[[#This Row],[Nuit JE/ VE]]="Non",1,""))</f>
        <v/>
      </c>
      <c r="AP845" s="76" t="str">
        <f>IF(Tableau1[[#This Row],[Nuit
VE/ SA]]="Oui",0,IF(Tableau1[[#This Row],[Nuit
VE/ SA]]="Non",1,""))</f>
        <v/>
      </c>
      <c r="AQ845" s="76" t="str">
        <f>IF(Tableau1[[#This Row],[Nuit
SA/ DI]]="Oui",0,IF(Tableau1[[#This Row],[Nuit
SA/ DI]]="Non",1,""))</f>
        <v/>
      </c>
      <c r="AR845" s="76" t="str">
        <f>IF(Tableau1[[#This Row],[Nuit
DI/ LU]]="Oui",0,IF(Tableau1[[#This Row],[Nuit
DI/ LU]]="Non",1,""))</f>
        <v/>
      </c>
      <c r="AS845" s="76" t="str">
        <f>IF(Tableau1[[#This Row],[Type de réponse]]='Paramètre (masquer)'!$A$10,Tableau1[[#This Row],[FE]],"")</f>
        <v/>
      </c>
      <c r="AT845" s="76" t="str">
        <f>_xlfn.CONCAT(Tableau1[[#This Row],[LUN]:[DIM]])</f>
        <v/>
      </c>
      <c r="AU845" s="79"/>
      <c r="AV8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5" s="76" t="e">
        <f>Tableau1[[#This Row],[Nbre de nuits sur la période]]*Tableau1[[#This Row],[Nombre de train accédant / nuit *]]</f>
        <v>#VALUE!</v>
      </c>
      <c r="AY845" s="76" t="e">
        <f>Tableau1[[#This Row],[Uo voies - nuit]]*((59*400/1000)+5)</f>
        <v>#VALUE!</v>
      </c>
    </row>
    <row r="846" spans="1:51" ht="15.75">
      <c r="A846" s="51">
        <f t="shared" si="38"/>
        <v>833</v>
      </c>
      <c r="B846" s="85"/>
      <c r="C846" s="52" t="str">
        <f>IFERROR(VLOOKUP(Tableau1[[#This Row],[Site *
Un fichier Excel par DT]],Tableau7[[#All],[Nom de la gare]:[EIC]],5,FALSE),"")</f>
        <v/>
      </c>
      <c r="D846" s="77"/>
      <c r="E846" s="74"/>
      <c r="F846" s="74"/>
      <c r="G846" s="76"/>
      <c r="H846" s="72" t="str">
        <f>IF(Tableau1[[#This Row],[Régime d''utilisation (Quotidien ? Oui ou Non)]]="Oui","Oui","Non")</f>
        <v>Non</v>
      </c>
      <c r="I846" s="72" t="str">
        <f>IF(Tableau1[[#This Row],[Régime d''utilisation (Quotidien ? Oui ou Non)]]="Oui","Oui","Non")</f>
        <v>Non</v>
      </c>
      <c r="J846" s="72" t="str">
        <f>IF(Tableau1[[#This Row],[Régime d''utilisation (Quotidien ? Oui ou Non)]]="Oui","Oui","Non")</f>
        <v>Non</v>
      </c>
      <c r="K846" s="72" t="str">
        <f>IF(Tableau1[[#This Row],[Régime d''utilisation (Quotidien ? Oui ou Non)]]="Oui","Oui","Non")</f>
        <v>Non</v>
      </c>
      <c r="L846" s="72" t="str">
        <f>IF(Tableau1[[#This Row],[Régime d''utilisation (Quotidien ? Oui ou Non)]]="Oui","Oui","Non")</f>
        <v>Non</v>
      </c>
      <c r="M846" s="72" t="str">
        <f>IF(Tableau1[[#This Row],[Régime d''utilisation (Quotidien ? Oui ou Non)]]="Oui","Oui","Non")</f>
        <v>Non</v>
      </c>
      <c r="N846" s="72" t="str">
        <f>IF(Tableau1[[#This Row],[Régime d''utilisation (Quotidien ? Oui ou Non)]]="Oui","Oui","Non")</f>
        <v>Non</v>
      </c>
      <c r="O846" s="72" t="str">
        <f>IF(Tableau1[[#This Row],[Régime d''utilisation (Quotidien ? Oui ou Non)]]="Oui","Oui","Non")</f>
        <v>Non</v>
      </c>
      <c r="P846" s="76"/>
      <c r="Q846" s="76"/>
      <c r="R846" s="76"/>
      <c r="S846" s="52" t="str">
        <f t="shared" ref="S846:S909" si="39">"Compris entre 00h00 et 5h00"</f>
        <v>Compris entre 00h00 et 5h00</v>
      </c>
      <c r="T846" s="76"/>
      <c r="U846" s="53" t="str">
        <f t="shared" ref="U846:U909" si="40">"Voyageur"</f>
        <v>Voyageur</v>
      </c>
      <c r="V846" s="76"/>
      <c r="W846" s="76"/>
      <c r="X846" s="76"/>
      <c r="Y846" s="76"/>
      <c r="Z846" s="76"/>
      <c r="AA846" s="76"/>
      <c r="AB846" s="53">
        <f>400</f>
        <v>400</v>
      </c>
      <c r="AC846" s="78" t="str">
        <f>IF(Tableau1[[#This Row],[Type de réponse]]='Paramètre (masquer)'!$A$10,Tableau1[[#This Row],[Période de début *]],"")</f>
        <v/>
      </c>
      <c r="AD846" s="78" t="str">
        <f>IF(Tableau1[[#This Row],[Type de réponse]]='Paramètre (masquer)'!$A$10,Tableau1[[#This Row],[Période de fin *]],"")</f>
        <v/>
      </c>
      <c r="AE846" s="78" t="str">
        <f>IF(Tableau1[[#This Row],[Type de réponse]]='Paramètre (masquer)'!$A$10,Tableau1[[#This Row],[Nuit
LU/MA]],"")</f>
        <v/>
      </c>
      <c r="AF846" s="78" t="str">
        <f>IF(Tableau1[[#This Row],[Type de réponse]]='Paramètre (masquer)'!$A$10,Tableau1[[#This Row],[Nuit
MA/ME]],"")</f>
        <v/>
      </c>
      <c r="AG846" s="78" t="str">
        <f>IF(Tableau1[[#This Row],[Type de réponse]]='Paramètre (masquer)'!$A$10,Tableau1[[#This Row],[Nuit
ME/JE]],"")</f>
        <v/>
      </c>
      <c r="AH846" s="78" t="str">
        <f>IF(Tableau1[[#This Row],[Type de réponse]]='Paramètre (masquer)'!$A$10,Tableau1[[#This Row],[Nuit JE/VE]],"")</f>
        <v/>
      </c>
      <c r="AI846" s="78" t="str">
        <f>IF(Tableau1[[#This Row],[Type de réponse]]='Paramètre (masquer)'!$A$10,Tableau1[[#This Row],[Nuit
VE/SA]],"")</f>
        <v/>
      </c>
      <c r="AJ846" s="78" t="str">
        <f>IF(Tableau1[[#This Row],[Type de réponse]]='Paramètre (masquer)'!$A$10,Tableau1[[#This Row],[Nuit
SA/DI]],"")</f>
        <v/>
      </c>
      <c r="AK846" s="78" t="str">
        <f>IF(Tableau1[[#This Row],[Type de réponse]]='Paramètre (masquer)'!$A$10,Tableau1[[#This Row],[Nuit
DI/LU]],"")</f>
        <v/>
      </c>
      <c r="AL846" s="76" t="str">
        <f>IF(Tableau1[[#This Row],[Nuit
LU /MA]]="Oui",0,IF(Tableau1[[#This Row],[Nuit
LU /MA]]="Non",1,""))</f>
        <v/>
      </c>
      <c r="AM846" s="76" t="str">
        <f>IF(Tableau1[[#This Row],[Nuit
MA/ ME]]="Oui",0,IF(Tableau1[[#This Row],[Nuit
MA/ ME]]="Non",1,""))</f>
        <v/>
      </c>
      <c r="AN846" s="76" t="str">
        <f>IF(Tableau1[[#This Row],[Nuit
ME/ JE]]="Oui",0,IF(Tableau1[[#This Row],[Nuit
ME/ JE]]="Non",1,""))</f>
        <v/>
      </c>
      <c r="AO846" s="76" t="str">
        <f>IF(Tableau1[[#This Row],[Nuit JE/ VE]]="Oui",0,IF(Tableau1[[#This Row],[Nuit JE/ VE]]="Non",1,""))</f>
        <v/>
      </c>
      <c r="AP846" s="76" t="str">
        <f>IF(Tableau1[[#This Row],[Nuit
VE/ SA]]="Oui",0,IF(Tableau1[[#This Row],[Nuit
VE/ SA]]="Non",1,""))</f>
        <v/>
      </c>
      <c r="AQ846" s="76" t="str">
        <f>IF(Tableau1[[#This Row],[Nuit
SA/ DI]]="Oui",0,IF(Tableau1[[#This Row],[Nuit
SA/ DI]]="Non",1,""))</f>
        <v/>
      </c>
      <c r="AR846" s="76" t="str">
        <f>IF(Tableau1[[#This Row],[Nuit
DI/ LU]]="Oui",0,IF(Tableau1[[#This Row],[Nuit
DI/ LU]]="Non",1,""))</f>
        <v/>
      </c>
      <c r="AS846" s="76" t="str">
        <f>IF(Tableau1[[#This Row],[Type de réponse]]='Paramètre (masquer)'!$A$10,Tableau1[[#This Row],[FE]],"")</f>
        <v/>
      </c>
      <c r="AT846" s="76" t="str">
        <f>_xlfn.CONCAT(Tableau1[[#This Row],[LUN]:[DIM]])</f>
        <v/>
      </c>
      <c r="AU846" s="79"/>
      <c r="AV8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6" s="76" t="e">
        <f>Tableau1[[#This Row],[Nbre de nuits sur la période]]*Tableau1[[#This Row],[Nombre de train accédant / nuit *]]</f>
        <v>#VALUE!</v>
      </c>
      <c r="AY846" s="76" t="e">
        <f>Tableau1[[#This Row],[Uo voies - nuit]]*((59*400/1000)+5)</f>
        <v>#VALUE!</v>
      </c>
    </row>
    <row r="847" spans="1:51" ht="15.75">
      <c r="A847" s="51">
        <f t="shared" ref="A847:A910" si="41">1+A846</f>
        <v>834</v>
      </c>
      <c r="B847" s="85"/>
      <c r="C847" s="52" t="str">
        <f>IFERROR(VLOOKUP(Tableau1[[#This Row],[Site *
Un fichier Excel par DT]],Tableau7[[#All],[Nom de la gare]:[EIC]],5,FALSE),"")</f>
        <v/>
      </c>
      <c r="D847" s="77"/>
      <c r="E847" s="74"/>
      <c r="F847" s="74"/>
      <c r="G847" s="76"/>
      <c r="H847" s="72" t="str">
        <f>IF(Tableau1[[#This Row],[Régime d''utilisation (Quotidien ? Oui ou Non)]]="Oui","Oui","Non")</f>
        <v>Non</v>
      </c>
      <c r="I847" s="72" t="str">
        <f>IF(Tableau1[[#This Row],[Régime d''utilisation (Quotidien ? Oui ou Non)]]="Oui","Oui","Non")</f>
        <v>Non</v>
      </c>
      <c r="J847" s="72" t="str">
        <f>IF(Tableau1[[#This Row],[Régime d''utilisation (Quotidien ? Oui ou Non)]]="Oui","Oui","Non")</f>
        <v>Non</v>
      </c>
      <c r="K847" s="72" t="str">
        <f>IF(Tableau1[[#This Row],[Régime d''utilisation (Quotidien ? Oui ou Non)]]="Oui","Oui","Non")</f>
        <v>Non</v>
      </c>
      <c r="L847" s="72" t="str">
        <f>IF(Tableau1[[#This Row],[Régime d''utilisation (Quotidien ? Oui ou Non)]]="Oui","Oui","Non")</f>
        <v>Non</v>
      </c>
      <c r="M847" s="72" t="str">
        <f>IF(Tableau1[[#This Row],[Régime d''utilisation (Quotidien ? Oui ou Non)]]="Oui","Oui","Non")</f>
        <v>Non</v>
      </c>
      <c r="N847" s="72" t="str">
        <f>IF(Tableau1[[#This Row],[Régime d''utilisation (Quotidien ? Oui ou Non)]]="Oui","Oui","Non")</f>
        <v>Non</v>
      </c>
      <c r="O847" s="72" t="str">
        <f>IF(Tableau1[[#This Row],[Régime d''utilisation (Quotidien ? Oui ou Non)]]="Oui","Oui","Non")</f>
        <v>Non</v>
      </c>
      <c r="P847" s="76"/>
      <c r="Q847" s="76"/>
      <c r="R847" s="76"/>
      <c r="S847" s="52" t="str">
        <f t="shared" si="39"/>
        <v>Compris entre 00h00 et 5h00</v>
      </c>
      <c r="T847" s="76"/>
      <c r="U847" s="53" t="str">
        <f t="shared" si="40"/>
        <v>Voyageur</v>
      </c>
      <c r="V847" s="76"/>
      <c r="W847" s="76"/>
      <c r="X847" s="76"/>
      <c r="Y847" s="76"/>
      <c r="Z847" s="76"/>
      <c r="AA847" s="76"/>
      <c r="AB847" s="53">
        <f>400</f>
        <v>400</v>
      </c>
      <c r="AC847" s="78" t="str">
        <f>IF(Tableau1[[#This Row],[Type de réponse]]='Paramètre (masquer)'!$A$10,Tableau1[[#This Row],[Période de début *]],"")</f>
        <v/>
      </c>
      <c r="AD847" s="78" t="str">
        <f>IF(Tableau1[[#This Row],[Type de réponse]]='Paramètre (masquer)'!$A$10,Tableau1[[#This Row],[Période de fin *]],"")</f>
        <v/>
      </c>
      <c r="AE847" s="78" t="str">
        <f>IF(Tableau1[[#This Row],[Type de réponse]]='Paramètre (masquer)'!$A$10,Tableau1[[#This Row],[Nuit
LU/MA]],"")</f>
        <v/>
      </c>
      <c r="AF847" s="78" t="str">
        <f>IF(Tableau1[[#This Row],[Type de réponse]]='Paramètre (masquer)'!$A$10,Tableau1[[#This Row],[Nuit
MA/ME]],"")</f>
        <v/>
      </c>
      <c r="AG847" s="78" t="str">
        <f>IF(Tableau1[[#This Row],[Type de réponse]]='Paramètre (masquer)'!$A$10,Tableau1[[#This Row],[Nuit
ME/JE]],"")</f>
        <v/>
      </c>
      <c r="AH847" s="78" t="str">
        <f>IF(Tableau1[[#This Row],[Type de réponse]]='Paramètre (masquer)'!$A$10,Tableau1[[#This Row],[Nuit JE/VE]],"")</f>
        <v/>
      </c>
      <c r="AI847" s="78" t="str">
        <f>IF(Tableau1[[#This Row],[Type de réponse]]='Paramètre (masquer)'!$A$10,Tableau1[[#This Row],[Nuit
VE/SA]],"")</f>
        <v/>
      </c>
      <c r="AJ847" s="78" t="str">
        <f>IF(Tableau1[[#This Row],[Type de réponse]]='Paramètre (masquer)'!$A$10,Tableau1[[#This Row],[Nuit
SA/DI]],"")</f>
        <v/>
      </c>
      <c r="AK847" s="78" t="str">
        <f>IF(Tableau1[[#This Row],[Type de réponse]]='Paramètre (masquer)'!$A$10,Tableau1[[#This Row],[Nuit
DI/LU]],"")</f>
        <v/>
      </c>
      <c r="AL847" s="76" t="str">
        <f>IF(Tableau1[[#This Row],[Nuit
LU /MA]]="Oui",0,IF(Tableau1[[#This Row],[Nuit
LU /MA]]="Non",1,""))</f>
        <v/>
      </c>
      <c r="AM847" s="76" t="str">
        <f>IF(Tableau1[[#This Row],[Nuit
MA/ ME]]="Oui",0,IF(Tableau1[[#This Row],[Nuit
MA/ ME]]="Non",1,""))</f>
        <v/>
      </c>
      <c r="AN847" s="76" t="str">
        <f>IF(Tableau1[[#This Row],[Nuit
ME/ JE]]="Oui",0,IF(Tableau1[[#This Row],[Nuit
ME/ JE]]="Non",1,""))</f>
        <v/>
      </c>
      <c r="AO847" s="76" t="str">
        <f>IF(Tableau1[[#This Row],[Nuit JE/ VE]]="Oui",0,IF(Tableau1[[#This Row],[Nuit JE/ VE]]="Non",1,""))</f>
        <v/>
      </c>
      <c r="AP847" s="76" t="str">
        <f>IF(Tableau1[[#This Row],[Nuit
VE/ SA]]="Oui",0,IF(Tableau1[[#This Row],[Nuit
VE/ SA]]="Non",1,""))</f>
        <v/>
      </c>
      <c r="AQ847" s="76" t="str">
        <f>IF(Tableau1[[#This Row],[Nuit
SA/ DI]]="Oui",0,IF(Tableau1[[#This Row],[Nuit
SA/ DI]]="Non",1,""))</f>
        <v/>
      </c>
      <c r="AR847" s="76" t="str">
        <f>IF(Tableau1[[#This Row],[Nuit
DI/ LU]]="Oui",0,IF(Tableau1[[#This Row],[Nuit
DI/ LU]]="Non",1,""))</f>
        <v/>
      </c>
      <c r="AS847" s="76" t="str">
        <f>IF(Tableau1[[#This Row],[Type de réponse]]='Paramètre (masquer)'!$A$10,Tableau1[[#This Row],[FE]],"")</f>
        <v/>
      </c>
      <c r="AT847" s="76" t="str">
        <f>_xlfn.CONCAT(Tableau1[[#This Row],[LUN]:[DIM]])</f>
        <v/>
      </c>
      <c r="AU847" s="79"/>
      <c r="AV8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7" s="76" t="e">
        <f>Tableau1[[#This Row],[Nbre de nuits sur la période]]*Tableau1[[#This Row],[Nombre de train accédant / nuit *]]</f>
        <v>#VALUE!</v>
      </c>
      <c r="AY847" s="76" t="e">
        <f>Tableau1[[#This Row],[Uo voies - nuit]]*((59*400/1000)+5)</f>
        <v>#VALUE!</v>
      </c>
    </row>
    <row r="848" spans="1:51" ht="15.75">
      <c r="A848" s="51">
        <f t="shared" si="41"/>
        <v>835</v>
      </c>
      <c r="B848" s="85"/>
      <c r="C848" s="52" t="str">
        <f>IFERROR(VLOOKUP(Tableau1[[#This Row],[Site *
Un fichier Excel par DT]],Tableau7[[#All],[Nom de la gare]:[EIC]],5,FALSE),"")</f>
        <v/>
      </c>
      <c r="D848" s="77"/>
      <c r="E848" s="74"/>
      <c r="F848" s="74"/>
      <c r="G848" s="76"/>
      <c r="H848" s="72" t="str">
        <f>IF(Tableau1[[#This Row],[Régime d''utilisation (Quotidien ? Oui ou Non)]]="Oui","Oui","Non")</f>
        <v>Non</v>
      </c>
      <c r="I848" s="72" t="str">
        <f>IF(Tableau1[[#This Row],[Régime d''utilisation (Quotidien ? Oui ou Non)]]="Oui","Oui","Non")</f>
        <v>Non</v>
      </c>
      <c r="J848" s="72" t="str">
        <f>IF(Tableau1[[#This Row],[Régime d''utilisation (Quotidien ? Oui ou Non)]]="Oui","Oui","Non")</f>
        <v>Non</v>
      </c>
      <c r="K848" s="72" t="str">
        <f>IF(Tableau1[[#This Row],[Régime d''utilisation (Quotidien ? Oui ou Non)]]="Oui","Oui","Non")</f>
        <v>Non</v>
      </c>
      <c r="L848" s="72" t="str">
        <f>IF(Tableau1[[#This Row],[Régime d''utilisation (Quotidien ? Oui ou Non)]]="Oui","Oui","Non")</f>
        <v>Non</v>
      </c>
      <c r="M848" s="72" t="str">
        <f>IF(Tableau1[[#This Row],[Régime d''utilisation (Quotidien ? Oui ou Non)]]="Oui","Oui","Non")</f>
        <v>Non</v>
      </c>
      <c r="N848" s="72" t="str">
        <f>IF(Tableau1[[#This Row],[Régime d''utilisation (Quotidien ? Oui ou Non)]]="Oui","Oui","Non")</f>
        <v>Non</v>
      </c>
      <c r="O848" s="72" t="str">
        <f>IF(Tableau1[[#This Row],[Régime d''utilisation (Quotidien ? Oui ou Non)]]="Oui","Oui","Non")</f>
        <v>Non</v>
      </c>
      <c r="P848" s="76"/>
      <c r="Q848" s="76"/>
      <c r="R848" s="76"/>
      <c r="S848" s="52" t="str">
        <f t="shared" si="39"/>
        <v>Compris entre 00h00 et 5h00</v>
      </c>
      <c r="T848" s="76"/>
      <c r="U848" s="53" t="str">
        <f t="shared" si="40"/>
        <v>Voyageur</v>
      </c>
      <c r="V848" s="76"/>
      <c r="W848" s="76"/>
      <c r="X848" s="76"/>
      <c r="Y848" s="76"/>
      <c r="Z848" s="76"/>
      <c r="AA848" s="76"/>
      <c r="AB848" s="53">
        <f>400</f>
        <v>400</v>
      </c>
      <c r="AC848" s="78" t="str">
        <f>IF(Tableau1[[#This Row],[Type de réponse]]='Paramètre (masquer)'!$A$10,Tableau1[[#This Row],[Période de début *]],"")</f>
        <v/>
      </c>
      <c r="AD848" s="78" t="str">
        <f>IF(Tableau1[[#This Row],[Type de réponse]]='Paramètre (masquer)'!$A$10,Tableau1[[#This Row],[Période de fin *]],"")</f>
        <v/>
      </c>
      <c r="AE848" s="78" t="str">
        <f>IF(Tableau1[[#This Row],[Type de réponse]]='Paramètre (masquer)'!$A$10,Tableau1[[#This Row],[Nuit
LU/MA]],"")</f>
        <v/>
      </c>
      <c r="AF848" s="78" t="str">
        <f>IF(Tableau1[[#This Row],[Type de réponse]]='Paramètre (masquer)'!$A$10,Tableau1[[#This Row],[Nuit
MA/ME]],"")</f>
        <v/>
      </c>
      <c r="AG848" s="78" t="str">
        <f>IF(Tableau1[[#This Row],[Type de réponse]]='Paramètre (masquer)'!$A$10,Tableau1[[#This Row],[Nuit
ME/JE]],"")</f>
        <v/>
      </c>
      <c r="AH848" s="78" t="str">
        <f>IF(Tableau1[[#This Row],[Type de réponse]]='Paramètre (masquer)'!$A$10,Tableau1[[#This Row],[Nuit JE/VE]],"")</f>
        <v/>
      </c>
      <c r="AI848" s="78" t="str">
        <f>IF(Tableau1[[#This Row],[Type de réponse]]='Paramètre (masquer)'!$A$10,Tableau1[[#This Row],[Nuit
VE/SA]],"")</f>
        <v/>
      </c>
      <c r="AJ848" s="78" t="str">
        <f>IF(Tableau1[[#This Row],[Type de réponse]]='Paramètre (masquer)'!$A$10,Tableau1[[#This Row],[Nuit
SA/DI]],"")</f>
        <v/>
      </c>
      <c r="AK848" s="78" t="str">
        <f>IF(Tableau1[[#This Row],[Type de réponse]]='Paramètre (masquer)'!$A$10,Tableau1[[#This Row],[Nuit
DI/LU]],"")</f>
        <v/>
      </c>
      <c r="AL848" s="76" t="str">
        <f>IF(Tableau1[[#This Row],[Nuit
LU /MA]]="Oui",0,IF(Tableau1[[#This Row],[Nuit
LU /MA]]="Non",1,""))</f>
        <v/>
      </c>
      <c r="AM848" s="76" t="str">
        <f>IF(Tableau1[[#This Row],[Nuit
MA/ ME]]="Oui",0,IF(Tableau1[[#This Row],[Nuit
MA/ ME]]="Non",1,""))</f>
        <v/>
      </c>
      <c r="AN848" s="76" t="str">
        <f>IF(Tableau1[[#This Row],[Nuit
ME/ JE]]="Oui",0,IF(Tableau1[[#This Row],[Nuit
ME/ JE]]="Non",1,""))</f>
        <v/>
      </c>
      <c r="AO848" s="76" t="str">
        <f>IF(Tableau1[[#This Row],[Nuit JE/ VE]]="Oui",0,IF(Tableau1[[#This Row],[Nuit JE/ VE]]="Non",1,""))</f>
        <v/>
      </c>
      <c r="AP848" s="76" t="str">
        <f>IF(Tableau1[[#This Row],[Nuit
VE/ SA]]="Oui",0,IF(Tableau1[[#This Row],[Nuit
VE/ SA]]="Non",1,""))</f>
        <v/>
      </c>
      <c r="AQ848" s="76" t="str">
        <f>IF(Tableau1[[#This Row],[Nuit
SA/ DI]]="Oui",0,IF(Tableau1[[#This Row],[Nuit
SA/ DI]]="Non",1,""))</f>
        <v/>
      </c>
      <c r="AR848" s="76" t="str">
        <f>IF(Tableau1[[#This Row],[Nuit
DI/ LU]]="Oui",0,IF(Tableau1[[#This Row],[Nuit
DI/ LU]]="Non",1,""))</f>
        <v/>
      </c>
      <c r="AS848" s="76" t="str">
        <f>IF(Tableau1[[#This Row],[Type de réponse]]='Paramètre (masquer)'!$A$10,Tableau1[[#This Row],[FE]],"")</f>
        <v/>
      </c>
      <c r="AT848" s="76" t="str">
        <f>_xlfn.CONCAT(Tableau1[[#This Row],[LUN]:[DIM]])</f>
        <v/>
      </c>
      <c r="AU848" s="79"/>
      <c r="AV8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8" s="76" t="e">
        <f>Tableau1[[#This Row],[Nbre de nuits sur la période]]*Tableau1[[#This Row],[Nombre de train accédant / nuit *]]</f>
        <v>#VALUE!</v>
      </c>
      <c r="AY848" s="76" t="e">
        <f>Tableau1[[#This Row],[Uo voies - nuit]]*((59*400/1000)+5)</f>
        <v>#VALUE!</v>
      </c>
    </row>
    <row r="849" spans="1:51" ht="15.75">
      <c r="A849" s="51">
        <f t="shared" si="41"/>
        <v>836</v>
      </c>
      <c r="B849" s="85"/>
      <c r="C849" s="52" t="str">
        <f>IFERROR(VLOOKUP(Tableau1[[#This Row],[Site *
Un fichier Excel par DT]],Tableau7[[#All],[Nom de la gare]:[EIC]],5,FALSE),"")</f>
        <v/>
      </c>
      <c r="D849" s="77"/>
      <c r="E849" s="74"/>
      <c r="F849" s="74"/>
      <c r="G849" s="76"/>
      <c r="H849" s="72" t="str">
        <f>IF(Tableau1[[#This Row],[Régime d''utilisation (Quotidien ? Oui ou Non)]]="Oui","Oui","Non")</f>
        <v>Non</v>
      </c>
      <c r="I849" s="72" t="str">
        <f>IF(Tableau1[[#This Row],[Régime d''utilisation (Quotidien ? Oui ou Non)]]="Oui","Oui","Non")</f>
        <v>Non</v>
      </c>
      <c r="J849" s="72" t="str">
        <f>IF(Tableau1[[#This Row],[Régime d''utilisation (Quotidien ? Oui ou Non)]]="Oui","Oui","Non")</f>
        <v>Non</v>
      </c>
      <c r="K849" s="72" t="str">
        <f>IF(Tableau1[[#This Row],[Régime d''utilisation (Quotidien ? Oui ou Non)]]="Oui","Oui","Non")</f>
        <v>Non</v>
      </c>
      <c r="L849" s="72" t="str">
        <f>IF(Tableau1[[#This Row],[Régime d''utilisation (Quotidien ? Oui ou Non)]]="Oui","Oui","Non")</f>
        <v>Non</v>
      </c>
      <c r="M849" s="72" t="str">
        <f>IF(Tableau1[[#This Row],[Régime d''utilisation (Quotidien ? Oui ou Non)]]="Oui","Oui","Non")</f>
        <v>Non</v>
      </c>
      <c r="N849" s="72" t="str">
        <f>IF(Tableau1[[#This Row],[Régime d''utilisation (Quotidien ? Oui ou Non)]]="Oui","Oui","Non")</f>
        <v>Non</v>
      </c>
      <c r="O849" s="72" t="str">
        <f>IF(Tableau1[[#This Row],[Régime d''utilisation (Quotidien ? Oui ou Non)]]="Oui","Oui","Non")</f>
        <v>Non</v>
      </c>
      <c r="P849" s="76"/>
      <c r="Q849" s="76"/>
      <c r="R849" s="76"/>
      <c r="S849" s="52" t="str">
        <f t="shared" si="39"/>
        <v>Compris entre 00h00 et 5h00</v>
      </c>
      <c r="T849" s="76"/>
      <c r="U849" s="53" t="str">
        <f t="shared" si="40"/>
        <v>Voyageur</v>
      </c>
      <c r="V849" s="76"/>
      <c r="W849" s="76"/>
      <c r="X849" s="76"/>
      <c r="Y849" s="76"/>
      <c r="Z849" s="76"/>
      <c r="AA849" s="76"/>
      <c r="AB849" s="53">
        <f>400</f>
        <v>400</v>
      </c>
      <c r="AC849" s="78" t="str">
        <f>IF(Tableau1[[#This Row],[Type de réponse]]='Paramètre (masquer)'!$A$10,Tableau1[[#This Row],[Période de début *]],"")</f>
        <v/>
      </c>
      <c r="AD849" s="78" t="str">
        <f>IF(Tableau1[[#This Row],[Type de réponse]]='Paramètre (masquer)'!$A$10,Tableau1[[#This Row],[Période de fin *]],"")</f>
        <v/>
      </c>
      <c r="AE849" s="78" t="str">
        <f>IF(Tableau1[[#This Row],[Type de réponse]]='Paramètre (masquer)'!$A$10,Tableau1[[#This Row],[Nuit
LU/MA]],"")</f>
        <v/>
      </c>
      <c r="AF849" s="78" t="str">
        <f>IF(Tableau1[[#This Row],[Type de réponse]]='Paramètre (masquer)'!$A$10,Tableau1[[#This Row],[Nuit
MA/ME]],"")</f>
        <v/>
      </c>
      <c r="AG849" s="78" t="str">
        <f>IF(Tableau1[[#This Row],[Type de réponse]]='Paramètre (masquer)'!$A$10,Tableau1[[#This Row],[Nuit
ME/JE]],"")</f>
        <v/>
      </c>
      <c r="AH849" s="78" t="str">
        <f>IF(Tableau1[[#This Row],[Type de réponse]]='Paramètre (masquer)'!$A$10,Tableau1[[#This Row],[Nuit JE/VE]],"")</f>
        <v/>
      </c>
      <c r="AI849" s="78" t="str">
        <f>IF(Tableau1[[#This Row],[Type de réponse]]='Paramètre (masquer)'!$A$10,Tableau1[[#This Row],[Nuit
VE/SA]],"")</f>
        <v/>
      </c>
      <c r="AJ849" s="78" t="str">
        <f>IF(Tableau1[[#This Row],[Type de réponse]]='Paramètre (masquer)'!$A$10,Tableau1[[#This Row],[Nuit
SA/DI]],"")</f>
        <v/>
      </c>
      <c r="AK849" s="78" t="str">
        <f>IF(Tableau1[[#This Row],[Type de réponse]]='Paramètre (masquer)'!$A$10,Tableau1[[#This Row],[Nuit
DI/LU]],"")</f>
        <v/>
      </c>
      <c r="AL849" s="76" t="str">
        <f>IF(Tableau1[[#This Row],[Nuit
LU /MA]]="Oui",0,IF(Tableau1[[#This Row],[Nuit
LU /MA]]="Non",1,""))</f>
        <v/>
      </c>
      <c r="AM849" s="76" t="str">
        <f>IF(Tableau1[[#This Row],[Nuit
MA/ ME]]="Oui",0,IF(Tableau1[[#This Row],[Nuit
MA/ ME]]="Non",1,""))</f>
        <v/>
      </c>
      <c r="AN849" s="76" t="str">
        <f>IF(Tableau1[[#This Row],[Nuit
ME/ JE]]="Oui",0,IF(Tableau1[[#This Row],[Nuit
ME/ JE]]="Non",1,""))</f>
        <v/>
      </c>
      <c r="AO849" s="76" t="str">
        <f>IF(Tableau1[[#This Row],[Nuit JE/ VE]]="Oui",0,IF(Tableau1[[#This Row],[Nuit JE/ VE]]="Non",1,""))</f>
        <v/>
      </c>
      <c r="AP849" s="76" t="str">
        <f>IF(Tableau1[[#This Row],[Nuit
VE/ SA]]="Oui",0,IF(Tableau1[[#This Row],[Nuit
VE/ SA]]="Non",1,""))</f>
        <v/>
      </c>
      <c r="AQ849" s="76" t="str">
        <f>IF(Tableau1[[#This Row],[Nuit
SA/ DI]]="Oui",0,IF(Tableau1[[#This Row],[Nuit
SA/ DI]]="Non",1,""))</f>
        <v/>
      </c>
      <c r="AR849" s="76" t="str">
        <f>IF(Tableau1[[#This Row],[Nuit
DI/ LU]]="Oui",0,IF(Tableau1[[#This Row],[Nuit
DI/ LU]]="Non",1,""))</f>
        <v/>
      </c>
      <c r="AS849" s="76" t="str">
        <f>IF(Tableau1[[#This Row],[Type de réponse]]='Paramètre (masquer)'!$A$10,Tableau1[[#This Row],[FE]],"")</f>
        <v/>
      </c>
      <c r="AT849" s="76" t="str">
        <f>_xlfn.CONCAT(Tableau1[[#This Row],[LUN]:[DIM]])</f>
        <v/>
      </c>
      <c r="AU849" s="79"/>
      <c r="AV8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9" s="76" t="e">
        <f>Tableau1[[#This Row],[Nbre de nuits sur la période]]*Tableau1[[#This Row],[Nombre de train accédant / nuit *]]</f>
        <v>#VALUE!</v>
      </c>
      <c r="AY849" s="76" t="e">
        <f>Tableau1[[#This Row],[Uo voies - nuit]]*((59*400/1000)+5)</f>
        <v>#VALUE!</v>
      </c>
    </row>
    <row r="850" spans="1:51" ht="15.75">
      <c r="A850" s="51">
        <f t="shared" si="41"/>
        <v>837</v>
      </c>
      <c r="B850" s="85"/>
      <c r="C850" s="52" t="str">
        <f>IFERROR(VLOOKUP(Tableau1[[#This Row],[Site *
Un fichier Excel par DT]],Tableau7[[#All],[Nom de la gare]:[EIC]],5,FALSE),"")</f>
        <v/>
      </c>
      <c r="D850" s="77"/>
      <c r="E850" s="74"/>
      <c r="F850" s="74"/>
      <c r="G850" s="76"/>
      <c r="H850" s="72" t="str">
        <f>IF(Tableau1[[#This Row],[Régime d''utilisation (Quotidien ? Oui ou Non)]]="Oui","Oui","Non")</f>
        <v>Non</v>
      </c>
      <c r="I850" s="72" t="str">
        <f>IF(Tableau1[[#This Row],[Régime d''utilisation (Quotidien ? Oui ou Non)]]="Oui","Oui","Non")</f>
        <v>Non</v>
      </c>
      <c r="J850" s="72" t="str">
        <f>IF(Tableau1[[#This Row],[Régime d''utilisation (Quotidien ? Oui ou Non)]]="Oui","Oui","Non")</f>
        <v>Non</v>
      </c>
      <c r="K850" s="72" t="str">
        <f>IF(Tableau1[[#This Row],[Régime d''utilisation (Quotidien ? Oui ou Non)]]="Oui","Oui","Non")</f>
        <v>Non</v>
      </c>
      <c r="L850" s="72" t="str">
        <f>IF(Tableau1[[#This Row],[Régime d''utilisation (Quotidien ? Oui ou Non)]]="Oui","Oui","Non")</f>
        <v>Non</v>
      </c>
      <c r="M850" s="72" t="str">
        <f>IF(Tableau1[[#This Row],[Régime d''utilisation (Quotidien ? Oui ou Non)]]="Oui","Oui","Non")</f>
        <v>Non</v>
      </c>
      <c r="N850" s="72" t="str">
        <f>IF(Tableau1[[#This Row],[Régime d''utilisation (Quotidien ? Oui ou Non)]]="Oui","Oui","Non")</f>
        <v>Non</v>
      </c>
      <c r="O850" s="72" t="str">
        <f>IF(Tableau1[[#This Row],[Régime d''utilisation (Quotidien ? Oui ou Non)]]="Oui","Oui","Non")</f>
        <v>Non</v>
      </c>
      <c r="P850" s="76"/>
      <c r="Q850" s="76"/>
      <c r="R850" s="76"/>
      <c r="S850" s="52" t="str">
        <f t="shared" si="39"/>
        <v>Compris entre 00h00 et 5h00</v>
      </c>
      <c r="T850" s="76"/>
      <c r="U850" s="53" t="str">
        <f t="shared" si="40"/>
        <v>Voyageur</v>
      </c>
      <c r="V850" s="76"/>
      <c r="W850" s="76"/>
      <c r="X850" s="76"/>
      <c r="Y850" s="76"/>
      <c r="Z850" s="76"/>
      <c r="AA850" s="76"/>
      <c r="AB850" s="53">
        <f>400</f>
        <v>400</v>
      </c>
      <c r="AC850" s="78" t="str">
        <f>IF(Tableau1[[#This Row],[Type de réponse]]='Paramètre (masquer)'!$A$10,Tableau1[[#This Row],[Période de début *]],"")</f>
        <v/>
      </c>
      <c r="AD850" s="78" t="str">
        <f>IF(Tableau1[[#This Row],[Type de réponse]]='Paramètre (masquer)'!$A$10,Tableau1[[#This Row],[Période de fin *]],"")</f>
        <v/>
      </c>
      <c r="AE850" s="78" t="str">
        <f>IF(Tableau1[[#This Row],[Type de réponse]]='Paramètre (masquer)'!$A$10,Tableau1[[#This Row],[Nuit
LU/MA]],"")</f>
        <v/>
      </c>
      <c r="AF850" s="78" t="str">
        <f>IF(Tableau1[[#This Row],[Type de réponse]]='Paramètre (masquer)'!$A$10,Tableau1[[#This Row],[Nuit
MA/ME]],"")</f>
        <v/>
      </c>
      <c r="AG850" s="78" t="str">
        <f>IF(Tableau1[[#This Row],[Type de réponse]]='Paramètre (masquer)'!$A$10,Tableau1[[#This Row],[Nuit
ME/JE]],"")</f>
        <v/>
      </c>
      <c r="AH850" s="78" t="str">
        <f>IF(Tableau1[[#This Row],[Type de réponse]]='Paramètre (masquer)'!$A$10,Tableau1[[#This Row],[Nuit JE/VE]],"")</f>
        <v/>
      </c>
      <c r="AI850" s="78" t="str">
        <f>IF(Tableau1[[#This Row],[Type de réponse]]='Paramètre (masquer)'!$A$10,Tableau1[[#This Row],[Nuit
VE/SA]],"")</f>
        <v/>
      </c>
      <c r="AJ850" s="78" t="str">
        <f>IF(Tableau1[[#This Row],[Type de réponse]]='Paramètre (masquer)'!$A$10,Tableau1[[#This Row],[Nuit
SA/DI]],"")</f>
        <v/>
      </c>
      <c r="AK850" s="78" t="str">
        <f>IF(Tableau1[[#This Row],[Type de réponse]]='Paramètre (masquer)'!$A$10,Tableau1[[#This Row],[Nuit
DI/LU]],"")</f>
        <v/>
      </c>
      <c r="AL850" s="76" t="str">
        <f>IF(Tableau1[[#This Row],[Nuit
LU /MA]]="Oui",0,IF(Tableau1[[#This Row],[Nuit
LU /MA]]="Non",1,""))</f>
        <v/>
      </c>
      <c r="AM850" s="76" t="str">
        <f>IF(Tableau1[[#This Row],[Nuit
MA/ ME]]="Oui",0,IF(Tableau1[[#This Row],[Nuit
MA/ ME]]="Non",1,""))</f>
        <v/>
      </c>
      <c r="AN850" s="76" t="str">
        <f>IF(Tableau1[[#This Row],[Nuit
ME/ JE]]="Oui",0,IF(Tableau1[[#This Row],[Nuit
ME/ JE]]="Non",1,""))</f>
        <v/>
      </c>
      <c r="AO850" s="76" t="str">
        <f>IF(Tableau1[[#This Row],[Nuit JE/ VE]]="Oui",0,IF(Tableau1[[#This Row],[Nuit JE/ VE]]="Non",1,""))</f>
        <v/>
      </c>
      <c r="AP850" s="76" t="str">
        <f>IF(Tableau1[[#This Row],[Nuit
VE/ SA]]="Oui",0,IF(Tableau1[[#This Row],[Nuit
VE/ SA]]="Non",1,""))</f>
        <v/>
      </c>
      <c r="AQ850" s="76" t="str">
        <f>IF(Tableau1[[#This Row],[Nuit
SA/ DI]]="Oui",0,IF(Tableau1[[#This Row],[Nuit
SA/ DI]]="Non",1,""))</f>
        <v/>
      </c>
      <c r="AR850" s="76" t="str">
        <f>IF(Tableau1[[#This Row],[Nuit
DI/ LU]]="Oui",0,IF(Tableau1[[#This Row],[Nuit
DI/ LU]]="Non",1,""))</f>
        <v/>
      </c>
      <c r="AS850" s="76" t="str">
        <f>IF(Tableau1[[#This Row],[Type de réponse]]='Paramètre (masquer)'!$A$10,Tableau1[[#This Row],[FE]],"")</f>
        <v/>
      </c>
      <c r="AT850" s="76" t="str">
        <f>_xlfn.CONCAT(Tableau1[[#This Row],[LUN]:[DIM]])</f>
        <v/>
      </c>
      <c r="AU850" s="79"/>
      <c r="AV8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0" s="76" t="e">
        <f>Tableau1[[#This Row],[Nbre de nuits sur la période]]*Tableau1[[#This Row],[Nombre de train accédant / nuit *]]</f>
        <v>#VALUE!</v>
      </c>
      <c r="AY850" s="76" t="e">
        <f>Tableau1[[#This Row],[Uo voies - nuit]]*((59*400/1000)+5)</f>
        <v>#VALUE!</v>
      </c>
    </row>
    <row r="851" spans="1:51" ht="15.75">
      <c r="A851" s="51">
        <f t="shared" si="41"/>
        <v>838</v>
      </c>
      <c r="B851" s="85"/>
      <c r="C851" s="52" t="str">
        <f>IFERROR(VLOOKUP(Tableau1[[#This Row],[Site *
Un fichier Excel par DT]],Tableau7[[#All],[Nom de la gare]:[EIC]],5,FALSE),"")</f>
        <v/>
      </c>
      <c r="D851" s="77"/>
      <c r="E851" s="74"/>
      <c r="F851" s="74"/>
      <c r="G851" s="76"/>
      <c r="H851" s="72" t="str">
        <f>IF(Tableau1[[#This Row],[Régime d''utilisation (Quotidien ? Oui ou Non)]]="Oui","Oui","Non")</f>
        <v>Non</v>
      </c>
      <c r="I851" s="72" t="str">
        <f>IF(Tableau1[[#This Row],[Régime d''utilisation (Quotidien ? Oui ou Non)]]="Oui","Oui","Non")</f>
        <v>Non</v>
      </c>
      <c r="J851" s="72" t="str">
        <f>IF(Tableau1[[#This Row],[Régime d''utilisation (Quotidien ? Oui ou Non)]]="Oui","Oui","Non")</f>
        <v>Non</v>
      </c>
      <c r="K851" s="72" t="str">
        <f>IF(Tableau1[[#This Row],[Régime d''utilisation (Quotidien ? Oui ou Non)]]="Oui","Oui","Non")</f>
        <v>Non</v>
      </c>
      <c r="L851" s="72" t="str">
        <f>IF(Tableau1[[#This Row],[Régime d''utilisation (Quotidien ? Oui ou Non)]]="Oui","Oui","Non")</f>
        <v>Non</v>
      </c>
      <c r="M851" s="72" t="str">
        <f>IF(Tableau1[[#This Row],[Régime d''utilisation (Quotidien ? Oui ou Non)]]="Oui","Oui","Non")</f>
        <v>Non</v>
      </c>
      <c r="N851" s="72" t="str">
        <f>IF(Tableau1[[#This Row],[Régime d''utilisation (Quotidien ? Oui ou Non)]]="Oui","Oui","Non")</f>
        <v>Non</v>
      </c>
      <c r="O851" s="72" t="str">
        <f>IF(Tableau1[[#This Row],[Régime d''utilisation (Quotidien ? Oui ou Non)]]="Oui","Oui","Non")</f>
        <v>Non</v>
      </c>
      <c r="P851" s="76"/>
      <c r="Q851" s="76"/>
      <c r="R851" s="76"/>
      <c r="S851" s="52" t="str">
        <f t="shared" si="39"/>
        <v>Compris entre 00h00 et 5h00</v>
      </c>
      <c r="T851" s="76"/>
      <c r="U851" s="53" t="str">
        <f t="shared" si="40"/>
        <v>Voyageur</v>
      </c>
      <c r="V851" s="76"/>
      <c r="W851" s="76"/>
      <c r="X851" s="76"/>
      <c r="Y851" s="76"/>
      <c r="Z851" s="76"/>
      <c r="AA851" s="76"/>
      <c r="AB851" s="53">
        <f>400</f>
        <v>400</v>
      </c>
      <c r="AC851" s="78" t="str">
        <f>IF(Tableau1[[#This Row],[Type de réponse]]='Paramètre (masquer)'!$A$10,Tableau1[[#This Row],[Période de début *]],"")</f>
        <v/>
      </c>
      <c r="AD851" s="78" t="str">
        <f>IF(Tableau1[[#This Row],[Type de réponse]]='Paramètre (masquer)'!$A$10,Tableau1[[#This Row],[Période de fin *]],"")</f>
        <v/>
      </c>
      <c r="AE851" s="78" t="str">
        <f>IF(Tableau1[[#This Row],[Type de réponse]]='Paramètre (masquer)'!$A$10,Tableau1[[#This Row],[Nuit
LU/MA]],"")</f>
        <v/>
      </c>
      <c r="AF851" s="78" t="str">
        <f>IF(Tableau1[[#This Row],[Type de réponse]]='Paramètre (masquer)'!$A$10,Tableau1[[#This Row],[Nuit
MA/ME]],"")</f>
        <v/>
      </c>
      <c r="AG851" s="78" t="str">
        <f>IF(Tableau1[[#This Row],[Type de réponse]]='Paramètre (masquer)'!$A$10,Tableau1[[#This Row],[Nuit
ME/JE]],"")</f>
        <v/>
      </c>
      <c r="AH851" s="78" t="str">
        <f>IF(Tableau1[[#This Row],[Type de réponse]]='Paramètre (masquer)'!$A$10,Tableau1[[#This Row],[Nuit JE/VE]],"")</f>
        <v/>
      </c>
      <c r="AI851" s="78" t="str">
        <f>IF(Tableau1[[#This Row],[Type de réponse]]='Paramètre (masquer)'!$A$10,Tableau1[[#This Row],[Nuit
VE/SA]],"")</f>
        <v/>
      </c>
      <c r="AJ851" s="78" t="str">
        <f>IF(Tableau1[[#This Row],[Type de réponse]]='Paramètre (masquer)'!$A$10,Tableau1[[#This Row],[Nuit
SA/DI]],"")</f>
        <v/>
      </c>
      <c r="AK851" s="78" t="str">
        <f>IF(Tableau1[[#This Row],[Type de réponse]]='Paramètre (masquer)'!$A$10,Tableau1[[#This Row],[Nuit
DI/LU]],"")</f>
        <v/>
      </c>
      <c r="AL851" s="76" t="str">
        <f>IF(Tableau1[[#This Row],[Nuit
LU /MA]]="Oui",0,IF(Tableau1[[#This Row],[Nuit
LU /MA]]="Non",1,""))</f>
        <v/>
      </c>
      <c r="AM851" s="76" t="str">
        <f>IF(Tableau1[[#This Row],[Nuit
MA/ ME]]="Oui",0,IF(Tableau1[[#This Row],[Nuit
MA/ ME]]="Non",1,""))</f>
        <v/>
      </c>
      <c r="AN851" s="76" t="str">
        <f>IF(Tableau1[[#This Row],[Nuit
ME/ JE]]="Oui",0,IF(Tableau1[[#This Row],[Nuit
ME/ JE]]="Non",1,""))</f>
        <v/>
      </c>
      <c r="AO851" s="76" t="str">
        <f>IF(Tableau1[[#This Row],[Nuit JE/ VE]]="Oui",0,IF(Tableau1[[#This Row],[Nuit JE/ VE]]="Non",1,""))</f>
        <v/>
      </c>
      <c r="AP851" s="76" t="str">
        <f>IF(Tableau1[[#This Row],[Nuit
VE/ SA]]="Oui",0,IF(Tableau1[[#This Row],[Nuit
VE/ SA]]="Non",1,""))</f>
        <v/>
      </c>
      <c r="AQ851" s="76" t="str">
        <f>IF(Tableau1[[#This Row],[Nuit
SA/ DI]]="Oui",0,IF(Tableau1[[#This Row],[Nuit
SA/ DI]]="Non",1,""))</f>
        <v/>
      </c>
      <c r="AR851" s="76" t="str">
        <f>IF(Tableau1[[#This Row],[Nuit
DI/ LU]]="Oui",0,IF(Tableau1[[#This Row],[Nuit
DI/ LU]]="Non",1,""))</f>
        <v/>
      </c>
      <c r="AS851" s="76" t="str">
        <f>IF(Tableau1[[#This Row],[Type de réponse]]='Paramètre (masquer)'!$A$10,Tableau1[[#This Row],[FE]],"")</f>
        <v/>
      </c>
      <c r="AT851" s="76" t="str">
        <f>_xlfn.CONCAT(Tableau1[[#This Row],[LUN]:[DIM]])</f>
        <v/>
      </c>
      <c r="AU851" s="79"/>
      <c r="AV8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1" s="76" t="e">
        <f>Tableau1[[#This Row],[Nbre de nuits sur la période]]*Tableau1[[#This Row],[Nombre de train accédant / nuit *]]</f>
        <v>#VALUE!</v>
      </c>
      <c r="AY851" s="76" t="e">
        <f>Tableau1[[#This Row],[Uo voies - nuit]]*((59*400/1000)+5)</f>
        <v>#VALUE!</v>
      </c>
    </row>
    <row r="852" spans="1:51" ht="15.75">
      <c r="A852" s="51">
        <f t="shared" si="41"/>
        <v>839</v>
      </c>
      <c r="B852" s="85"/>
      <c r="C852" s="52" t="str">
        <f>IFERROR(VLOOKUP(Tableau1[[#This Row],[Site *
Un fichier Excel par DT]],Tableau7[[#All],[Nom de la gare]:[EIC]],5,FALSE),"")</f>
        <v/>
      </c>
      <c r="D852" s="77"/>
      <c r="E852" s="74"/>
      <c r="F852" s="74"/>
      <c r="G852" s="76"/>
      <c r="H852" s="72" t="str">
        <f>IF(Tableau1[[#This Row],[Régime d''utilisation (Quotidien ? Oui ou Non)]]="Oui","Oui","Non")</f>
        <v>Non</v>
      </c>
      <c r="I852" s="72" t="str">
        <f>IF(Tableau1[[#This Row],[Régime d''utilisation (Quotidien ? Oui ou Non)]]="Oui","Oui","Non")</f>
        <v>Non</v>
      </c>
      <c r="J852" s="72" t="str">
        <f>IF(Tableau1[[#This Row],[Régime d''utilisation (Quotidien ? Oui ou Non)]]="Oui","Oui","Non")</f>
        <v>Non</v>
      </c>
      <c r="K852" s="72" t="str">
        <f>IF(Tableau1[[#This Row],[Régime d''utilisation (Quotidien ? Oui ou Non)]]="Oui","Oui","Non")</f>
        <v>Non</v>
      </c>
      <c r="L852" s="72" t="str">
        <f>IF(Tableau1[[#This Row],[Régime d''utilisation (Quotidien ? Oui ou Non)]]="Oui","Oui","Non")</f>
        <v>Non</v>
      </c>
      <c r="M852" s="72" t="str">
        <f>IF(Tableau1[[#This Row],[Régime d''utilisation (Quotidien ? Oui ou Non)]]="Oui","Oui","Non")</f>
        <v>Non</v>
      </c>
      <c r="N852" s="72" t="str">
        <f>IF(Tableau1[[#This Row],[Régime d''utilisation (Quotidien ? Oui ou Non)]]="Oui","Oui","Non")</f>
        <v>Non</v>
      </c>
      <c r="O852" s="72" t="str">
        <f>IF(Tableau1[[#This Row],[Régime d''utilisation (Quotidien ? Oui ou Non)]]="Oui","Oui","Non")</f>
        <v>Non</v>
      </c>
      <c r="P852" s="76"/>
      <c r="Q852" s="76"/>
      <c r="R852" s="76"/>
      <c r="S852" s="52" t="str">
        <f t="shared" si="39"/>
        <v>Compris entre 00h00 et 5h00</v>
      </c>
      <c r="T852" s="76"/>
      <c r="U852" s="53" t="str">
        <f t="shared" si="40"/>
        <v>Voyageur</v>
      </c>
      <c r="V852" s="76"/>
      <c r="W852" s="76"/>
      <c r="X852" s="76"/>
      <c r="Y852" s="76"/>
      <c r="Z852" s="76"/>
      <c r="AA852" s="76"/>
      <c r="AB852" s="53">
        <f>400</f>
        <v>400</v>
      </c>
      <c r="AC852" s="78" t="str">
        <f>IF(Tableau1[[#This Row],[Type de réponse]]='Paramètre (masquer)'!$A$10,Tableau1[[#This Row],[Période de début *]],"")</f>
        <v/>
      </c>
      <c r="AD852" s="78" t="str">
        <f>IF(Tableau1[[#This Row],[Type de réponse]]='Paramètre (masquer)'!$A$10,Tableau1[[#This Row],[Période de fin *]],"")</f>
        <v/>
      </c>
      <c r="AE852" s="78" t="str">
        <f>IF(Tableau1[[#This Row],[Type de réponse]]='Paramètre (masquer)'!$A$10,Tableau1[[#This Row],[Nuit
LU/MA]],"")</f>
        <v/>
      </c>
      <c r="AF852" s="78" t="str">
        <f>IF(Tableau1[[#This Row],[Type de réponse]]='Paramètre (masquer)'!$A$10,Tableau1[[#This Row],[Nuit
MA/ME]],"")</f>
        <v/>
      </c>
      <c r="AG852" s="78" t="str">
        <f>IF(Tableau1[[#This Row],[Type de réponse]]='Paramètre (masquer)'!$A$10,Tableau1[[#This Row],[Nuit
ME/JE]],"")</f>
        <v/>
      </c>
      <c r="AH852" s="78" t="str">
        <f>IF(Tableau1[[#This Row],[Type de réponse]]='Paramètre (masquer)'!$A$10,Tableau1[[#This Row],[Nuit JE/VE]],"")</f>
        <v/>
      </c>
      <c r="AI852" s="78" t="str">
        <f>IF(Tableau1[[#This Row],[Type de réponse]]='Paramètre (masquer)'!$A$10,Tableau1[[#This Row],[Nuit
VE/SA]],"")</f>
        <v/>
      </c>
      <c r="AJ852" s="78" t="str">
        <f>IF(Tableau1[[#This Row],[Type de réponse]]='Paramètre (masquer)'!$A$10,Tableau1[[#This Row],[Nuit
SA/DI]],"")</f>
        <v/>
      </c>
      <c r="AK852" s="78" t="str">
        <f>IF(Tableau1[[#This Row],[Type de réponse]]='Paramètre (masquer)'!$A$10,Tableau1[[#This Row],[Nuit
DI/LU]],"")</f>
        <v/>
      </c>
      <c r="AL852" s="76" t="str">
        <f>IF(Tableau1[[#This Row],[Nuit
LU /MA]]="Oui",0,IF(Tableau1[[#This Row],[Nuit
LU /MA]]="Non",1,""))</f>
        <v/>
      </c>
      <c r="AM852" s="76" t="str">
        <f>IF(Tableau1[[#This Row],[Nuit
MA/ ME]]="Oui",0,IF(Tableau1[[#This Row],[Nuit
MA/ ME]]="Non",1,""))</f>
        <v/>
      </c>
      <c r="AN852" s="76" t="str">
        <f>IF(Tableau1[[#This Row],[Nuit
ME/ JE]]="Oui",0,IF(Tableau1[[#This Row],[Nuit
ME/ JE]]="Non",1,""))</f>
        <v/>
      </c>
      <c r="AO852" s="76" t="str">
        <f>IF(Tableau1[[#This Row],[Nuit JE/ VE]]="Oui",0,IF(Tableau1[[#This Row],[Nuit JE/ VE]]="Non",1,""))</f>
        <v/>
      </c>
      <c r="AP852" s="76" t="str">
        <f>IF(Tableau1[[#This Row],[Nuit
VE/ SA]]="Oui",0,IF(Tableau1[[#This Row],[Nuit
VE/ SA]]="Non",1,""))</f>
        <v/>
      </c>
      <c r="AQ852" s="76" t="str">
        <f>IF(Tableau1[[#This Row],[Nuit
SA/ DI]]="Oui",0,IF(Tableau1[[#This Row],[Nuit
SA/ DI]]="Non",1,""))</f>
        <v/>
      </c>
      <c r="AR852" s="76" t="str">
        <f>IF(Tableau1[[#This Row],[Nuit
DI/ LU]]="Oui",0,IF(Tableau1[[#This Row],[Nuit
DI/ LU]]="Non",1,""))</f>
        <v/>
      </c>
      <c r="AS852" s="76" t="str">
        <f>IF(Tableau1[[#This Row],[Type de réponse]]='Paramètre (masquer)'!$A$10,Tableau1[[#This Row],[FE]],"")</f>
        <v/>
      </c>
      <c r="AT852" s="76" t="str">
        <f>_xlfn.CONCAT(Tableau1[[#This Row],[LUN]:[DIM]])</f>
        <v/>
      </c>
      <c r="AU852" s="79"/>
      <c r="AV8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2" s="76" t="e">
        <f>Tableau1[[#This Row],[Nbre de nuits sur la période]]*Tableau1[[#This Row],[Nombre de train accédant / nuit *]]</f>
        <v>#VALUE!</v>
      </c>
      <c r="AY852" s="76" t="e">
        <f>Tableau1[[#This Row],[Uo voies - nuit]]*((59*400/1000)+5)</f>
        <v>#VALUE!</v>
      </c>
    </row>
    <row r="853" spans="1:51" ht="15.75">
      <c r="A853" s="51">
        <f t="shared" si="41"/>
        <v>840</v>
      </c>
      <c r="B853" s="85"/>
      <c r="C853" s="52" t="str">
        <f>IFERROR(VLOOKUP(Tableau1[[#This Row],[Site *
Un fichier Excel par DT]],Tableau7[[#All],[Nom de la gare]:[EIC]],5,FALSE),"")</f>
        <v/>
      </c>
      <c r="D853" s="77"/>
      <c r="E853" s="74"/>
      <c r="F853" s="74"/>
      <c r="G853" s="76"/>
      <c r="H853" s="72" t="str">
        <f>IF(Tableau1[[#This Row],[Régime d''utilisation (Quotidien ? Oui ou Non)]]="Oui","Oui","Non")</f>
        <v>Non</v>
      </c>
      <c r="I853" s="72" t="str">
        <f>IF(Tableau1[[#This Row],[Régime d''utilisation (Quotidien ? Oui ou Non)]]="Oui","Oui","Non")</f>
        <v>Non</v>
      </c>
      <c r="J853" s="72" t="str">
        <f>IF(Tableau1[[#This Row],[Régime d''utilisation (Quotidien ? Oui ou Non)]]="Oui","Oui","Non")</f>
        <v>Non</v>
      </c>
      <c r="K853" s="72" t="str">
        <f>IF(Tableau1[[#This Row],[Régime d''utilisation (Quotidien ? Oui ou Non)]]="Oui","Oui","Non")</f>
        <v>Non</v>
      </c>
      <c r="L853" s="72" t="str">
        <f>IF(Tableau1[[#This Row],[Régime d''utilisation (Quotidien ? Oui ou Non)]]="Oui","Oui","Non")</f>
        <v>Non</v>
      </c>
      <c r="M853" s="72" t="str">
        <f>IF(Tableau1[[#This Row],[Régime d''utilisation (Quotidien ? Oui ou Non)]]="Oui","Oui","Non")</f>
        <v>Non</v>
      </c>
      <c r="N853" s="72" t="str">
        <f>IF(Tableau1[[#This Row],[Régime d''utilisation (Quotidien ? Oui ou Non)]]="Oui","Oui","Non")</f>
        <v>Non</v>
      </c>
      <c r="O853" s="72" t="str">
        <f>IF(Tableau1[[#This Row],[Régime d''utilisation (Quotidien ? Oui ou Non)]]="Oui","Oui","Non")</f>
        <v>Non</v>
      </c>
      <c r="P853" s="76"/>
      <c r="Q853" s="76"/>
      <c r="R853" s="76"/>
      <c r="S853" s="52" t="str">
        <f t="shared" si="39"/>
        <v>Compris entre 00h00 et 5h00</v>
      </c>
      <c r="T853" s="76"/>
      <c r="U853" s="53" t="str">
        <f t="shared" si="40"/>
        <v>Voyageur</v>
      </c>
      <c r="V853" s="76"/>
      <c r="W853" s="76"/>
      <c r="X853" s="76"/>
      <c r="Y853" s="76"/>
      <c r="Z853" s="76"/>
      <c r="AA853" s="76"/>
      <c r="AB853" s="53">
        <f>400</f>
        <v>400</v>
      </c>
      <c r="AC853" s="78" t="str">
        <f>IF(Tableau1[[#This Row],[Type de réponse]]='Paramètre (masquer)'!$A$10,Tableau1[[#This Row],[Période de début *]],"")</f>
        <v/>
      </c>
      <c r="AD853" s="78" t="str">
        <f>IF(Tableau1[[#This Row],[Type de réponse]]='Paramètre (masquer)'!$A$10,Tableau1[[#This Row],[Période de fin *]],"")</f>
        <v/>
      </c>
      <c r="AE853" s="78" t="str">
        <f>IF(Tableau1[[#This Row],[Type de réponse]]='Paramètre (masquer)'!$A$10,Tableau1[[#This Row],[Nuit
LU/MA]],"")</f>
        <v/>
      </c>
      <c r="AF853" s="78" t="str">
        <f>IF(Tableau1[[#This Row],[Type de réponse]]='Paramètre (masquer)'!$A$10,Tableau1[[#This Row],[Nuit
MA/ME]],"")</f>
        <v/>
      </c>
      <c r="AG853" s="78" t="str">
        <f>IF(Tableau1[[#This Row],[Type de réponse]]='Paramètre (masquer)'!$A$10,Tableau1[[#This Row],[Nuit
ME/JE]],"")</f>
        <v/>
      </c>
      <c r="AH853" s="78" t="str">
        <f>IF(Tableau1[[#This Row],[Type de réponse]]='Paramètre (masquer)'!$A$10,Tableau1[[#This Row],[Nuit JE/VE]],"")</f>
        <v/>
      </c>
      <c r="AI853" s="78" t="str">
        <f>IF(Tableau1[[#This Row],[Type de réponse]]='Paramètre (masquer)'!$A$10,Tableau1[[#This Row],[Nuit
VE/SA]],"")</f>
        <v/>
      </c>
      <c r="AJ853" s="78" t="str">
        <f>IF(Tableau1[[#This Row],[Type de réponse]]='Paramètre (masquer)'!$A$10,Tableau1[[#This Row],[Nuit
SA/DI]],"")</f>
        <v/>
      </c>
      <c r="AK853" s="78" t="str">
        <f>IF(Tableau1[[#This Row],[Type de réponse]]='Paramètre (masquer)'!$A$10,Tableau1[[#This Row],[Nuit
DI/LU]],"")</f>
        <v/>
      </c>
      <c r="AL853" s="76" t="str">
        <f>IF(Tableau1[[#This Row],[Nuit
LU /MA]]="Oui",0,IF(Tableau1[[#This Row],[Nuit
LU /MA]]="Non",1,""))</f>
        <v/>
      </c>
      <c r="AM853" s="76" t="str">
        <f>IF(Tableau1[[#This Row],[Nuit
MA/ ME]]="Oui",0,IF(Tableau1[[#This Row],[Nuit
MA/ ME]]="Non",1,""))</f>
        <v/>
      </c>
      <c r="AN853" s="76" t="str">
        <f>IF(Tableau1[[#This Row],[Nuit
ME/ JE]]="Oui",0,IF(Tableau1[[#This Row],[Nuit
ME/ JE]]="Non",1,""))</f>
        <v/>
      </c>
      <c r="AO853" s="76" t="str">
        <f>IF(Tableau1[[#This Row],[Nuit JE/ VE]]="Oui",0,IF(Tableau1[[#This Row],[Nuit JE/ VE]]="Non",1,""))</f>
        <v/>
      </c>
      <c r="AP853" s="76" t="str">
        <f>IF(Tableau1[[#This Row],[Nuit
VE/ SA]]="Oui",0,IF(Tableau1[[#This Row],[Nuit
VE/ SA]]="Non",1,""))</f>
        <v/>
      </c>
      <c r="AQ853" s="76" t="str">
        <f>IF(Tableau1[[#This Row],[Nuit
SA/ DI]]="Oui",0,IF(Tableau1[[#This Row],[Nuit
SA/ DI]]="Non",1,""))</f>
        <v/>
      </c>
      <c r="AR853" s="76" t="str">
        <f>IF(Tableau1[[#This Row],[Nuit
DI/ LU]]="Oui",0,IF(Tableau1[[#This Row],[Nuit
DI/ LU]]="Non",1,""))</f>
        <v/>
      </c>
      <c r="AS853" s="76" t="str">
        <f>IF(Tableau1[[#This Row],[Type de réponse]]='Paramètre (masquer)'!$A$10,Tableau1[[#This Row],[FE]],"")</f>
        <v/>
      </c>
      <c r="AT853" s="76" t="str">
        <f>_xlfn.CONCAT(Tableau1[[#This Row],[LUN]:[DIM]])</f>
        <v/>
      </c>
      <c r="AU853" s="79"/>
      <c r="AV8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3" s="76" t="e">
        <f>Tableau1[[#This Row],[Nbre de nuits sur la période]]*Tableau1[[#This Row],[Nombre de train accédant / nuit *]]</f>
        <v>#VALUE!</v>
      </c>
      <c r="AY853" s="76" t="e">
        <f>Tableau1[[#This Row],[Uo voies - nuit]]*((59*400/1000)+5)</f>
        <v>#VALUE!</v>
      </c>
    </row>
    <row r="854" spans="1:51" ht="15.75">
      <c r="A854" s="51">
        <f t="shared" si="41"/>
        <v>841</v>
      </c>
      <c r="B854" s="85"/>
      <c r="C854" s="52" t="str">
        <f>IFERROR(VLOOKUP(Tableau1[[#This Row],[Site *
Un fichier Excel par DT]],Tableau7[[#All],[Nom de la gare]:[EIC]],5,FALSE),"")</f>
        <v/>
      </c>
      <c r="D854" s="77"/>
      <c r="E854" s="74"/>
      <c r="F854" s="74"/>
      <c r="G854" s="76"/>
      <c r="H854" s="72" t="str">
        <f>IF(Tableau1[[#This Row],[Régime d''utilisation (Quotidien ? Oui ou Non)]]="Oui","Oui","Non")</f>
        <v>Non</v>
      </c>
      <c r="I854" s="72" t="str">
        <f>IF(Tableau1[[#This Row],[Régime d''utilisation (Quotidien ? Oui ou Non)]]="Oui","Oui","Non")</f>
        <v>Non</v>
      </c>
      <c r="J854" s="72" t="str">
        <f>IF(Tableau1[[#This Row],[Régime d''utilisation (Quotidien ? Oui ou Non)]]="Oui","Oui","Non")</f>
        <v>Non</v>
      </c>
      <c r="K854" s="72" t="str">
        <f>IF(Tableau1[[#This Row],[Régime d''utilisation (Quotidien ? Oui ou Non)]]="Oui","Oui","Non")</f>
        <v>Non</v>
      </c>
      <c r="L854" s="72" t="str">
        <f>IF(Tableau1[[#This Row],[Régime d''utilisation (Quotidien ? Oui ou Non)]]="Oui","Oui","Non")</f>
        <v>Non</v>
      </c>
      <c r="M854" s="72" t="str">
        <f>IF(Tableau1[[#This Row],[Régime d''utilisation (Quotidien ? Oui ou Non)]]="Oui","Oui","Non")</f>
        <v>Non</v>
      </c>
      <c r="N854" s="72" t="str">
        <f>IF(Tableau1[[#This Row],[Régime d''utilisation (Quotidien ? Oui ou Non)]]="Oui","Oui","Non")</f>
        <v>Non</v>
      </c>
      <c r="O854" s="72" t="str">
        <f>IF(Tableau1[[#This Row],[Régime d''utilisation (Quotidien ? Oui ou Non)]]="Oui","Oui","Non")</f>
        <v>Non</v>
      </c>
      <c r="P854" s="76"/>
      <c r="Q854" s="76"/>
      <c r="R854" s="76"/>
      <c r="S854" s="52" t="str">
        <f t="shared" si="39"/>
        <v>Compris entre 00h00 et 5h00</v>
      </c>
      <c r="T854" s="76"/>
      <c r="U854" s="53" t="str">
        <f t="shared" si="40"/>
        <v>Voyageur</v>
      </c>
      <c r="V854" s="76"/>
      <c r="W854" s="76"/>
      <c r="X854" s="76"/>
      <c r="Y854" s="76"/>
      <c r="Z854" s="76"/>
      <c r="AA854" s="76"/>
      <c r="AB854" s="53">
        <f>400</f>
        <v>400</v>
      </c>
      <c r="AC854" s="78" t="str">
        <f>IF(Tableau1[[#This Row],[Type de réponse]]='Paramètre (masquer)'!$A$10,Tableau1[[#This Row],[Période de début *]],"")</f>
        <v/>
      </c>
      <c r="AD854" s="78" t="str">
        <f>IF(Tableau1[[#This Row],[Type de réponse]]='Paramètre (masquer)'!$A$10,Tableau1[[#This Row],[Période de fin *]],"")</f>
        <v/>
      </c>
      <c r="AE854" s="78" t="str">
        <f>IF(Tableau1[[#This Row],[Type de réponse]]='Paramètre (masquer)'!$A$10,Tableau1[[#This Row],[Nuit
LU/MA]],"")</f>
        <v/>
      </c>
      <c r="AF854" s="78" t="str">
        <f>IF(Tableau1[[#This Row],[Type de réponse]]='Paramètre (masquer)'!$A$10,Tableau1[[#This Row],[Nuit
MA/ME]],"")</f>
        <v/>
      </c>
      <c r="AG854" s="78" t="str">
        <f>IF(Tableau1[[#This Row],[Type de réponse]]='Paramètre (masquer)'!$A$10,Tableau1[[#This Row],[Nuit
ME/JE]],"")</f>
        <v/>
      </c>
      <c r="AH854" s="78" t="str">
        <f>IF(Tableau1[[#This Row],[Type de réponse]]='Paramètre (masquer)'!$A$10,Tableau1[[#This Row],[Nuit JE/VE]],"")</f>
        <v/>
      </c>
      <c r="AI854" s="78" t="str">
        <f>IF(Tableau1[[#This Row],[Type de réponse]]='Paramètre (masquer)'!$A$10,Tableau1[[#This Row],[Nuit
VE/SA]],"")</f>
        <v/>
      </c>
      <c r="AJ854" s="78" t="str">
        <f>IF(Tableau1[[#This Row],[Type de réponse]]='Paramètre (masquer)'!$A$10,Tableau1[[#This Row],[Nuit
SA/DI]],"")</f>
        <v/>
      </c>
      <c r="AK854" s="78" t="str">
        <f>IF(Tableau1[[#This Row],[Type de réponse]]='Paramètre (masquer)'!$A$10,Tableau1[[#This Row],[Nuit
DI/LU]],"")</f>
        <v/>
      </c>
      <c r="AL854" s="76" t="str">
        <f>IF(Tableau1[[#This Row],[Nuit
LU /MA]]="Oui",0,IF(Tableau1[[#This Row],[Nuit
LU /MA]]="Non",1,""))</f>
        <v/>
      </c>
      <c r="AM854" s="76" t="str">
        <f>IF(Tableau1[[#This Row],[Nuit
MA/ ME]]="Oui",0,IF(Tableau1[[#This Row],[Nuit
MA/ ME]]="Non",1,""))</f>
        <v/>
      </c>
      <c r="AN854" s="76" t="str">
        <f>IF(Tableau1[[#This Row],[Nuit
ME/ JE]]="Oui",0,IF(Tableau1[[#This Row],[Nuit
ME/ JE]]="Non",1,""))</f>
        <v/>
      </c>
      <c r="AO854" s="76" t="str">
        <f>IF(Tableau1[[#This Row],[Nuit JE/ VE]]="Oui",0,IF(Tableau1[[#This Row],[Nuit JE/ VE]]="Non",1,""))</f>
        <v/>
      </c>
      <c r="AP854" s="76" t="str">
        <f>IF(Tableau1[[#This Row],[Nuit
VE/ SA]]="Oui",0,IF(Tableau1[[#This Row],[Nuit
VE/ SA]]="Non",1,""))</f>
        <v/>
      </c>
      <c r="AQ854" s="76" t="str">
        <f>IF(Tableau1[[#This Row],[Nuit
SA/ DI]]="Oui",0,IF(Tableau1[[#This Row],[Nuit
SA/ DI]]="Non",1,""))</f>
        <v/>
      </c>
      <c r="AR854" s="76" t="str">
        <f>IF(Tableau1[[#This Row],[Nuit
DI/ LU]]="Oui",0,IF(Tableau1[[#This Row],[Nuit
DI/ LU]]="Non",1,""))</f>
        <v/>
      </c>
      <c r="AS854" s="76" t="str">
        <f>IF(Tableau1[[#This Row],[Type de réponse]]='Paramètre (masquer)'!$A$10,Tableau1[[#This Row],[FE]],"")</f>
        <v/>
      </c>
      <c r="AT854" s="76" t="str">
        <f>_xlfn.CONCAT(Tableau1[[#This Row],[LUN]:[DIM]])</f>
        <v/>
      </c>
      <c r="AU854" s="79"/>
      <c r="AV8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4" s="76" t="e">
        <f>Tableau1[[#This Row],[Nbre de nuits sur la période]]*Tableau1[[#This Row],[Nombre de train accédant / nuit *]]</f>
        <v>#VALUE!</v>
      </c>
      <c r="AY854" s="76" t="e">
        <f>Tableau1[[#This Row],[Uo voies - nuit]]*((59*400/1000)+5)</f>
        <v>#VALUE!</v>
      </c>
    </row>
    <row r="855" spans="1:51" ht="15.75">
      <c r="A855" s="51">
        <f t="shared" si="41"/>
        <v>842</v>
      </c>
      <c r="B855" s="85"/>
      <c r="C855" s="52" t="str">
        <f>IFERROR(VLOOKUP(Tableau1[[#This Row],[Site *
Un fichier Excel par DT]],Tableau7[[#All],[Nom de la gare]:[EIC]],5,FALSE),"")</f>
        <v/>
      </c>
      <c r="D855" s="77"/>
      <c r="E855" s="74"/>
      <c r="F855" s="74"/>
      <c r="G855" s="76"/>
      <c r="H855" s="72" t="str">
        <f>IF(Tableau1[[#This Row],[Régime d''utilisation (Quotidien ? Oui ou Non)]]="Oui","Oui","Non")</f>
        <v>Non</v>
      </c>
      <c r="I855" s="72" t="str">
        <f>IF(Tableau1[[#This Row],[Régime d''utilisation (Quotidien ? Oui ou Non)]]="Oui","Oui","Non")</f>
        <v>Non</v>
      </c>
      <c r="J855" s="72" t="str">
        <f>IF(Tableau1[[#This Row],[Régime d''utilisation (Quotidien ? Oui ou Non)]]="Oui","Oui","Non")</f>
        <v>Non</v>
      </c>
      <c r="K855" s="72" t="str">
        <f>IF(Tableau1[[#This Row],[Régime d''utilisation (Quotidien ? Oui ou Non)]]="Oui","Oui","Non")</f>
        <v>Non</v>
      </c>
      <c r="L855" s="72" t="str">
        <f>IF(Tableau1[[#This Row],[Régime d''utilisation (Quotidien ? Oui ou Non)]]="Oui","Oui","Non")</f>
        <v>Non</v>
      </c>
      <c r="M855" s="72" t="str">
        <f>IF(Tableau1[[#This Row],[Régime d''utilisation (Quotidien ? Oui ou Non)]]="Oui","Oui","Non")</f>
        <v>Non</v>
      </c>
      <c r="N855" s="72" t="str">
        <f>IF(Tableau1[[#This Row],[Régime d''utilisation (Quotidien ? Oui ou Non)]]="Oui","Oui","Non")</f>
        <v>Non</v>
      </c>
      <c r="O855" s="72" t="str">
        <f>IF(Tableau1[[#This Row],[Régime d''utilisation (Quotidien ? Oui ou Non)]]="Oui","Oui","Non")</f>
        <v>Non</v>
      </c>
      <c r="P855" s="76"/>
      <c r="Q855" s="76"/>
      <c r="R855" s="76"/>
      <c r="S855" s="52" t="str">
        <f t="shared" si="39"/>
        <v>Compris entre 00h00 et 5h00</v>
      </c>
      <c r="T855" s="76"/>
      <c r="U855" s="53" t="str">
        <f t="shared" si="40"/>
        <v>Voyageur</v>
      </c>
      <c r="V855" s="76"/>
      <c r="W855" s="76"/>
      <c r="X855" s="76"/>
      <c r="Y855" s="76"/>
      <c r="Z855" s="76"/>
      <c r="AA855" s="76"/>
      <c r="AB855" s="53">
        <f>400</f>
        <v>400</v>
      </c>
      <c r="AC855" s="78" t="str">
        <f>IF(Tableau1[[#This Row],[Type de réponse]]='Paramètre (masquer)'!$A$10,Tableau1[[#This Row],[Période de début *]],"")</f>
        <v/>
      </c>
      <c r="AD855" s="78" t="str">
        <f>IF(Tableau1[[#This Row],[Type de réponse]]='Paramètre (masquer)'!$A$10,Tableau1[[#This Row],[Période de fin *]],"")</f>
        <v/>
      </c>
      <c r="AE855" s="78" t="str">
        <f>IF(Tableau1[[#This Row],[Type de réponse]]='Paramètre (masquer)'!$A$10,Tableau1[[#This Row],[Nuit
LU/MA]],"")</f>
        <v/>
      </c>
      <c r="AF855" s="78" t="str">
        <f>IF(Tableau1[[#This Row],[Type de réponse]]='Paramètre (masquer)'!$A$10,Tableau1[[#This Row],[Nuit
MA/ME]],"")</f>
        <v/>
      </c>
      <c r="AG855" s="78" t="str">
        <f>IF(Tableau1[[#This Row],[Type de réponse]]='Paramètre (masquer)'!$A$10,Tableau1[[#This Row],[Nuit
ME/JE]],"")</f>
        <v/>
      </c>
      <c r="AH855" s="78" t="str">
        <f>IF(Tableau1[[#This Row],[Type de réponse]]='Paramètre (masquer)'!$A$10,Tableau1[[#This Row],[Nuit JE/VE]],"")</f>
        <v/>
      </c>
      <c r="AI855" s="78" t="str">
        <f>IF(Tableau1[[#This Row],[Type de réponse]]='Paramètre (masquer)'!$A$10,Tableau1[[#This Row],[Nuit
VE/SA]],"")</f>
        <v/>
      </c>
      <c r="AJ855" s="78" t="str">
        <f>IF(Tableau1[[#This Row],[Type de réponse]]='Paramètre (masquer)'!$A$10,Tableau1[[#This Row],[Nuit
SA/DI]],"")</f>
        <v/>
      </c>
      <c r="AK855" s="78" t="str">
        <f>IF(Tableau1[[#This Row],[Type de réponse]]='Paramètre (masquer)'!$A$10,Tableau1[[#This Row],[Nuit
DI/LU]],"")</f>
        <v/>
      </c>
      <c r="AL855" s="76" t="str">
        <f>IF(Tableau1[[#This Row],[Nuit
LU /MA]]="Oui",0,IF(Tableau1[[#This Row],[Nuit
LU /MA]]="Non",1,""))</f>
        <v/>
      </c>
      <c r="AM855" s="76" t="str">
        <f>IF(Tableau1[[#This Row],[Nuit
MA/ ME]]="Oui",0,IF(Tableau1[[#This Row],[Nuit
MA/ ME]]="Non",1,""))</f>
        <v/>
      </c>
      <c r="AN855" s="76" t="str">
        <f>IF(Tableau1[[#This Row],[Nuit
ME/ JE]]="Oui",0,IF(Tableau1[[#This Row],[Nuit
ME/ JE]]="Non",1,""))</f>
        <v/>
      </c>
      <c r="AO855" s="76" t="str">
        <f>IF(Tableau1[[#This Row],[Nuit JE/ VE]]="Oui",0,IF(Tableau1[[#This Row],[Nuit JE/ VE]]="Non",1,""))</f>
        <v/>
      </c>
      <c r="AP855" s="76" t="str">
        <f>IF(Tableau1[[#This Row],[Nuit
VE/ SA]]="Oui",0,IF(Tableau1[[#This Row],[Nuit
VE/ SA]]="Non",1,""))</f>
        <v/>
      </c>
      <c r="AQ855" s="76" t="str">
        <f>IF(Tableau1[[#This Row],[Nuit
SA/ DI]]="Oui",0,IF(Tableau1[[#This Row],[Nuit
SA/ DI]]="Non",1,""))</f>
        <v/>
      </c>
      <c r="AR855" s="76" t="str">
        <f>IF(Tableau1[[#This Row],[Nuit
DI/ LU]]="Oui",0,IF(Tableau1[[#This Row],[Nuit
DI/ LU]]="Non",1,""))</f>
        <v/>
      </c>
      <c r="AS855" s="76" t="str">
        <f>IF(Tableau1[[#This Row],[Type de réponse]]='Paramètre (masquer)'!$A$10,Tableau1[[#This Row],[FE]],"")</f>
        <v/>
      </c>
      <c r="AT855" s="76" t="str">
        <f>_xlfn.CONCAT(Tableau1[[#This Row],[LUN]:[DIM]])</f>
        <v/>
      </c>
      <c r="AU855" s="79"/>
      <c r="AV8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5" s="76" t="e">
        <f>Tableau1[[#This Row],[Nbre de nuits sur la période]]*Tableau1[[#This Row],[Nombre de train accédant / nuit *]]</f>
        <v>#VALUE!</v>
      </c>
      <c r="AY855" s="76" t="e">
        <f>Tableau1[[#This Row],[Uo voies - nuit]]*((59*400/1000)+5)</f>
        <v>#VALUE!</v>
      </c>
    </row>
    <row r="856" spans="1:51" ht="15.75">
      <c r="A856" s="51">
        <f t="shared" si="41"/>
        <v>843</v>
      </c>
      <c r="B856" s="85"/>
      <c r="C856" s="52" t="str">
        <f>IFERROR(VLOOKUP(Tableau1[[#This Row],[Site *
Un fichier Excel par DT]],Tableau7[[#All],[Nom de la gare]:[EIC]],5,FALSE),"")</f>
        <v/>
      </c>
      <c r="D856" s="77"/>
      <c r="E856" s="74"/>
      <c r="F856" s="74"/>
      <c r="G856" s="76"/>
      <c r="H856" s="72" t="str">
        <f>IF(Tableau1[[#This Row],[Régime d''utilisation (Quotidien ? Oui ou Non)]]="Oui","Oui","Non")</f>
        <v>Non</v>
      </c>
      <c r="I856" s="72" t="str">
        <f>IF(Tableau1[[#This Row],[Régime d''utilisation (Quotidien ? Oui ou Non)]]="Oui","Oui","Non")</f>
        <v>Non</v>
      </c>
      <c r="J856" s="72" t="str">
        <f>IF(Tableau1[[#This Row],[Régime d''utilisation (Quotidien ? Oui ou Non)]]="Oui","Oui","Non")</f>
        <v>Non</v>
      </c>
      <c r="K856" s="72" t="str">
        <f>IF(Tableau1[[#This Row],[Régime d''utilisation (Quotidien ? Oui ou Non)]]="Oui","Oui","Non")</f>
        <v>Non</v>
      </c>
      <c r="L856" s="72" t="str">
        <f>IF(Tableau1[[#This Row],[Régime d''utilisation (Quotidien ? Oui ou Non)]]="Oui","Oui","Non")</f>
        <v>Non</v>
      </c>
      <c r="M856" s="72" t="str">
        <f>IF(Tableau1[[#This Row],[Régime d''utilisation (Quotidien ? Oui ou Non)]]="Oui","Oui","Non")</f>
        <v>Non</v>
      </c>
      <c r="N856" s="72" t="str">
        <f>IF(Tableau1[[#This Row],[Régime d''utilisation (Quotidien ? Oui ou Non)]]="Oui","Oui","Non")</f>
        <v>Non</v>
      </c>
      <c r="O856" s="72" t="str">
        <f>IF(Tableau1[[#This Row],[Régime d''utilisation (Quotidien ? Oui ou Non)]]="Oui","Oui","Non")</f>
        <v>Non</v>
      </c>
      <c r="P856" s="76"/>
      <c r="Q856" s="76"/>
      <c r="R856" s="76"/>
      <c r="S856" s="52" t="str">
        <f t="shared" si="39"/>
        <v>Compris entre 00h00 et 5h00</v>
      </c>
      <c r="T856" s="76"/>
      <c r="U856" s="53" t="str">
        <f t="shared" si="40"/>
        <v>Voyageur</v>
      </c>
      <c r="V856" s="76"/>
      <c r="W856" s="76"/>
      <c r="X856" s="76"/>
      <c r="Y856" s="76"/>
      <c r="Z856" s="76"/>
      <c r="AA856" s="76"/>
      <c r="AB856" s="53">
        <f>400</f>
        <v>400</v>
      </c>
      <c r="AC856" s="78" t="str">
        <f>IF(Tableau1[[#This Row],[Type de réponse]]='Paramètre (masquer)'!$A$10,Tableau1[[#This Row],[Période de début *]],"")</f>
        <v/>
      </c>
      <c r="AD856" s="78" t="str">
        <f>IF(Tableau1[[#This Row],[Type de réponse]]='Paramètre (masquer)'!$A$10,Tableau1[[#This Row],[Période de fin *]],"")</f>
        <v/>
      </c>
      <c r="AE856" s="78" t="str">
        <f>IF(Tableau1[[#This Row],[Type de réponse]]='Paramètre (masquer)'!$A$10,Tableau1[[#This Row],[Nuit
LU/MA]],"")</f>
        <v/>
      </c>
      <c r="AF856" s="78" t="str">
        <f>IF(Tableau1[[#This Row],[Type de réponse]]='Paramètre (masquer)'!$A$10,Tableau1[[#This Row],[Nuit
MA/ME]],"")</f>
        <v/>
      </c>
      <c r="AG856" s="78" t="str">
        <f>IF(Tableau1[[#This Row],[Type de réponse]]='Paramètre (masquer)'!$A$10,Tableau1[[#This Row],[Nuit
ME/JE]],"")</f>
        <v/>
      </c>
      <c r="AH856" s="78" t="str">
        <f>IF(Tableau1[[#This Row],[Type de réponse]]='Paramètre (masquer)'!$A$10,Tableau1[[#This Row],[Nuit JE/VE]],"")</f>
        <v/>
      </c>
      <c r="AI856" s="78" t="str">
        <f>IF(Tableau1[[#This Row],[Type de réponse]]='Paramètre (masquer)'!$A$10,Tableau1[[#This Row],[Nuit
VE/SA]],"")</f>
        <v/>
      </c>
      <c r="AJ856" s="78" t="str">
        <f>IF(Tableau1[[#This Row],[Type de réponse]]='Paramètre (masquer)'!$A$10,Tableau1[[#This Row],[Nuit
SA/DI]],"")</f>
        <v/>
      </c>
      <c r="AK856" s="78" t="str">
        <f>IF(Tableau1[[#This Row],[Type de réponse]]='Paramètre (masquer)'!$A$10,Tableau1[[#This Row],[Nuit
DI/LU]],"")</f>
        <v/>
      </c>
      <c r="AL856" s="76" t="str">
        <f>IF(Tableau1[[#This Row],[Nuit
LU /MA]]="Oui",0,IF(Tableau1[[#This Row],[Nuit
LU /MA]]="Non",1,""))</f>
        <v/>
      </c>
      <c r="AM856" s="76" t="str">
        <f>IF(Tableau1[[#This Row],[Nuit
MA/ ME]]="Oui",0,IF(Tableau1[[#This Row],[Nuit
MA/ ME]]="Non",1,""))</f>
        <v/>
      </c>
      <c r="AN856" s="76" t="str">
        <f>IF(Tableau1[[#This Row],[Nuit
ME/ JE]]="Oui",0,IF(Tableau1[[#This Row],[Nuit
ME/ JE]]="Non",1,""))</f>
        <v/>
      </c>
      <c r="AO856" s="76" t="str">
        <f>IF(Tableau1[[#This Row],[Nuit JE/ VE]]="Oui",0,IF(Tableau1[[#This Row],[Nuit JE/ VE]]="Non",1,""))</f>
        <v/>
      </c>
      <c r="AP856" s="76" t="str">
        <f>IF(Tableau1[[#This Row],[Nuit
VE/ SA]]="Oui",0,IF(Tableau1[[#This Row],[Nuit
VE/ SA]]="Non",1,""))</f>
        <v/>
      </c>
      <c r="AQ856" s="76" t="str">
        <f>IF(Tableau1[[#This Row],[Nuit
SA/ DI]]="Oui",0,IF(Tableau1[[#This Row],[Nuit
SA/ DI]]="Non",1,""))</f>
        <v/>
      </c>
      <c r="AR856" s="76" t="str">
        <f>IF(Tableau1[[#This Row],[Nuit
DI/ LU]]="Oui",0,IF(Tableau1[[#This Row],[Nuit
DI/ LU]]="Non",1,""))</f>
        <v/>
      </c>
      <c r="AS856" s="76" t="str">
        <f>IF(Tableau1[[#This Row],[Type de réponse]]='Paramètre (masquer)'!$A$10,Tableau1[[#This Row],[FE]],"")</f>
        <v/>
      </c>
      <c r="AT856" s="76" t="str">
        <f>_xlfn.CONCAT(Tableau1[[#This Row],[LUN]:[DIM]])</f>
        <v/>
      </c>
      <c r="AU856" s="79"/>
      <c r="AV8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6" s="76" t="e">
        <f>Tableau1[[#This Row],[Nbre de nuits sur la période]]*Tableau1[[#This Row],[Nombre de train accédant / nuit *]]</f>
        <v>#VALUE!</v>
      </c>
      <c r="AY856" s="76" t="e">
        <f>Tableau1[[#This Row],[Uo voies - nuit]]*((59*400/1000)+5)</f>
        <v>#VALUE!</v>
      </c>
    </row>
    <row r="857" spans="1:51" ht="15.75">
      <c r="A857" s="51">
        <f t="shared" si="41"/>
        <v>844</v>
      </c>
      <c r="B857" s="85"/>
      <c r="C857" s="52" t="str">
        <f>IFERROR(VLOOKUP(Tableau1[[#This Row],[Site *
Un fichier Excel par DT]],Tableau7[[#All],[Nom de la gare]:[EIC]],5,FALSE),"")</f>
        <v/>
      </c>
      <c r="D857" s="77"/>
      <c r="E857" s="74"/>
      <c r="F857" s="74"/>
      <c r="G857" s="76"/>
      <c r="H857" s="72" t="str">
        <f>IF(Tableau1[[#This Row],[Régime d''utilisation (Quotidien ? Oui ou Non)]]="Oui","Oui","Non")</f>
        <v>Non</v>
      </c>
      <c r="I857" s="72" t="str">
        <f>IF(Tableau1[[#This Row],[Régime d''utilisation (Quotidien ? Oui ou Non)]]="Oui","Oui","Non")</f>
        <v>Non</v>
      </c>
      <c r="J857" s="72" t="str">
        <f>IF(Tableau1[[#This Row],[Régime d''utilisation (Quotidien ? Oui ou Non)]]="Oui","Oui","Non")</f>
        <v>Non</v>
      </c>
      <c r="K857" s="72" t="str">
        <f>IF(Tableau1[[#This Row],[Régime d''utilisation (Quotidien ? Oui ou Non)]]="Oui","Oui","Non")</f>
        <v>Non</v>
      </c>
      <c r="L857" s="72" t="str">
        <f>IF(Tableau1[[#This Row],[Régime d''utilisation (Quotidien ? Oui ou Non)]]="Oui","Oui","Non")</f>
        <v>Non</v>
      </c>
      <c r="M857" s="72" t="str">
        <f>IF(Tableau1[[#This Row],[Régime d''utilisation (Quotidien ? Oui ou Non)]]="Oui","Oui","Non")</f>
        <v>Non</v>
      </c>
      <c r="N857" s="72" t="str">
        <f>IF(Tableau1[[#This Row],[Régime d''utilisation (Quotidien ? Oui ou Non)]]="Oui","Oui","Non")</f>
        <v>Non</v>
      </c>
      <c r="O857" s="72" t="str">
        <f>IF(Tableau1[[#This Row],[Régime d''utilisation (Quotidien ? Oui ou Non)]]="Oui","Oui","Non")</f>
        <v>Non</v>
      </c>
      <c r="P857" s="76"/>
      <c r="Q857" s="76"/>
      <c r="R857" s="76"/>
      <c r="S857" s="52" t="str">
        <f t="shared" si="39"/>
        <v>Compris entre 00h00 et 5h00</v>
      </c>
      <c r="T857" s="76"/>
      <c r="U857" s="53" t="str">
        <f t="shared" si="40"/>
        <v>Voyageur</v>
      </c>
      <c r="V857" s="76"/>
      <c r="W857" s="76"/>
      <c r="X857" s="76"/>
      <c r="Y857" s="76"/>
      <c r="Z857" s="76"/>
      <c r="AA857" s="76"/>
      <c r="AB857" s="53">
        <f>400</f>
        <v>400</v>
      </c>
      <c r="AC857" s="78" t="str">
        <f>IF(Tableau1[[#This Row],[Type de réponse]]='Paramètre (masquer)'!$A$10,Tableau1[[#This Row],[Période de début *]],"")</f>
        <v/>
      </c>
      <c r="AD857" s="78" t="str">
        <f>IF(Tableau1[[#This Row],[Type de réponse]]='Paramètre (masquer)'!$A$10,Tableau1[[#This Row],[Période de fin *]],"")</f>
        <v/>
      </c>
      <c r="AE857" s="78" t="str">
        <f>IF(Tableau1[[#This Row],[Type de réponse]]='Paramètre (masquer)'!$A$10,Tableau1[[#This Row],[Nuit
LU/MA]],"")</f>
        <v/>
      </c>
      <c r="AF857" s="78" t="str">
        <f>IF(Tableau1[[#This Row],[Type de réponse]]='Paramètre (masquer)'!$A$10,Tableau1[[#This Row],[Nuit
MA/ME]],"")</f>
        <v/>
      </c>
      <c r="AG857" s="78" t="str">
        <f>IF(Tableau1[[#This Row],[Type de réponse]]='Paramètre (masquer)'!$A$10,Tableau1[[#This Row],[Nuit
ME/JE]],"")</f>
        <v/>
      </c>
      <c r="AH857" s="78" t="str">
        <f>IF(Tableau1[[#This Row],[Type de réponse]]='Paramètre (masquer)'!$A$10,Tableau1[[#This Row],[Nuit JE/VE]],"")</f>
        <v/>
      </c>
      <c r="AI857" s="78" t="str">
        <f>IF(Tableau1[[#This Row],[Type de réponse]]='Paramètre (masquer)'!$A$10,Tableau1[[#This Row],[Nuit
VE/SA]],"")</f>
        <v/>
      </c>
      <c r="AJ857" s="78" t="str">
        <f>IF(Tableau1[[#This Row],[Type de réponse]]='Paramètre (masquer)'!$A$10,Tableau1[[#This Row],[Nuit
SA/DI]],"")</f>
        <v/>
      </c>
      <c r="AK857" s="78" t="str">
        <f>IF(Tableau1[[#This Row],[Type de réponse]]='Paramètre (masquer)'!$A$10,Tableau1[[#This Row],[Nuit
DI/LU]],"")</f>
        <v/>
      </c>
      <c r="AL857" s="76" t="str">
        <f>IF(Tableau1[[#This Row],[Nuit
LU /MA]]="Oui",0,IF(Tableau1[[#This Row],[Nuit
LU /MA]]="Non",1,""))</f>
        <v/>
      </c>
      <c r="AM857" s="76" t="str">
        <f>IF(Tableau1[[#This Row],[Nuit
MA/ ME]]="Oui",0,IF(Tableau1[[#This Row],[Nuit
MA/ ME]]="Non",1,""))</f>
        <v/>
      </c>
      <c r="AN857" s="76" t="str">
        <f>IF(Tableau1[[#This Row],[Nuit
ME/ JE]]="Oui",0,IF(Tableau1[[#This Row],[Nuit
ME/ JE]]="Non",1,""))</f>
        <v/>
      </c>
      <c r="AO857" s="76" t="str">
        <f>IF(Tableau1[[#This Row],[Nuit JE/ VE]]="Oui",0,IF(Tableau1[[#This Row],[Nuit JE/ VE]]="Non",1,""))</f>
        <v/>
      </c>
      <c r="AP857" s="76" t="str">
        <f>IF(Tableau1[[#This Row],[Nuit
VE/ SA]]="Oui",0,IF(Tableau1[[#This Row],[Nuit
VE/ SA]]="Non",1,""))</f>
        <v/>
      </c>
      <c r="AQ857" s="76" t="str">
        <f>IF(Tableau1[[#This Row],[Nuit
SA/ DI]]="Oui",0,IF(Tableau1[[#This Row],[Nuit
SA/ DI]]="Non",1,""))</f>
        <v/>
      </c>
      <c r="AR857" s="76" t="str">
        <f>IF(Tableau1[[#This Row],[Nuit
DI/ LU]]="Oui",0,IF(Tableau1[[#This Row],[Nuit
DI/ LU]]="Non",1,""))</f>
        <v/>
      </c>
      <c r="AS857" s="76" t="str">
        <f>IF(Tableau1[[#This Row],[Type de réponse]]='Paramètre (masquer)'!$A$10,Tableau1[[#This Row],[FE]],"")</f>
        <v/>
      </c>
      <c r="AT857" s="76" t="str">
        <f>_xlfn.CONCAT(Tableau1[[#This Row],[LUN]:[DIM]])</f>
        <v/>
      </c>
      <c r="AU857" s="79"/>
      <c r="AV8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7" s="76" t="e">
        <f>Tableau1[[#This Row],[Nbre de nuits sur la période]]*Tableau1[[#This Row],[Nombre de train accédant / nuit *]]</f>
        <v>#VALUE!</v>
      </c>
      <c r="AY857" s="76" t="e">
        <f>Tableau1[[#This Row],[Uo voies - nuit]]*((59*400/1000)+5)</f>
        <v>#VALUE!</v>
      </c>
    </row>
    <row r="858" spans="1:51" ht="15.75">
      <c r="A858" s="51">
        <f t="shared" si="41"/>
        <v>845</v>
      </c>
      <c r="B858" s="85"/>
      <c r="C858" s="52" t="str">
        <f>IFERROR(VLOOKUP(Tableau1[[#This Row],[Site *
Un fichier Excel par DT]],Tableau7[[#All],[Nom de la gare]:[EIC]],5,FALSE),"")</f>
        <v/>
      </c>
      <c r="D858" s="77"/>
      <c r="E858" s="74"/>
      <c r="F858" s="74"/>
      <c r="G858" s="76"/>
      <c r="H858" s="72" t="str">
        <f>IF(Tableau1[[#This Row],[Régime d''utilisation (Quotidien ? Oui ou Non)]]="Oui","Oui","Non")</f>
        <v>Non</v>
      </c>
      <c r="I858" s="72" t="str">
        <f>IF(Tableau1[[#This Row],[Régime d''utilisation (Quotidien ? Oui ou Non)]]="Oui","Oui","Non")</f>
        <v>Non</v>
      </c>
      <c r="J858" s="72" t="str">
        <f>IF(Tableau1[[#This Row],[Régime d''utilisation (Quotidien ? Oui ou Non)]]="Oui","Oui","Non")</f>
        <v>Non</v>
      </c>
      <c r="K858" s="72" t="str">
        <f>IF(Tableau1[[#This Row],[Régime d''utilisation (Quotidien ? Oui ou Non)]]="Oui","Oui","Non")</f>
        <v>Non</v>
      </c>
      <c r="L858" s="72" t="str">
        <f>IF(Tableau1[[#This Row],[Régime d''utilisation (Quotidien ? Oui ou Non)]]="Oui","Oui","Non")</f>
        <v>Non</v>
      </c>
      <c r="M858" s="72" t="str">
        <f>IF(Tableau1[[#This Row],[Régime d''utilisation (Quotidien ? Oui ou Non)]]="Oui","Oui","Non")</f>
        <v>Non</v>
      </c>
      <c r="N858" s="72" t="str">
        <f>IF(Tableau1[[#This Row],[Régime d''utilisation (Quotidien ? Oui ou Non)]]="Oui","Oui","Non")</f>
        <v>Non</v>
      </c>
      <c r="O858" s="72" t="str">
        <f>IF(Tableau1[[#This Row],[Régime d''utilisation (Quotidien ? Oui ou Non)]]="Oui","Oui","Non")</f>
        <v>Non</v>
      </c>
      <c r="P858" s="76"/>
      <c r="Q858" s="76"/>
      <c r="R858" s="76"/>
      <c r="S858" s="52" t="str">
        <f t="shared" si="39"/>
        <v>Compris entre 00h00 et 5h00</v>
      </c>
      <c r="T858" s="76"/>
      <c r="U858" s="53" t="str">
        <f t="shared" si="40"/>
        <v>Voyageur</v>
      </c>
      <c r="V858" s="76"/>
      <c r="W858" s="76"/>
      <c r="X858" s="76"/>
      <c r="Y858" s="76"/>
      <c r="Z858" s="76"/>
      <c r="AA858" s="76"/>
      <c r="AB858" s="53">
        <f>400</f>
        <v>400</v>
      </c>
      <c r="AC858" s="78" t="str">
        <f>IF(Tableau1[[#This Row],[Type de réponse]]='Paramètre (masquer)'!$A$10,Tableau1[[#This Row],[Période de début *]],"")</f>
        <v/>
      </c>
      <c r="AD858" s="78" t="str">
        <f>IF(Tableau1[[#This Row],[Type de réponse]]='Paramètre (masquer)'!$A$10,Tableau1[[#This Row],[Période de fin *]],"")</f>
        <v/>
      </c>
      <c r="AE858" s="78" t="str">
        <f>IF(Tableau1[[#This Row],[Type de réponse]]='Paramètre (masquer)'!$A$10,Tableau1[[#This Row],[Nuit
LU/MA]],"")</f>
        <v/>
      </c>
      <c r="AF858" s="78" t="str">
        <f>IF(Tableau1[[#This Row],[Type de réponse]]='Paramètre (masquer)'!$A$10,Tableau1[[#This Row],[Nuit
MA/ME]],"")</f>
        <v/>
      </c>
      <c r="AG858" s="78" t="str">
        <f>IF(Tableau1[[#This Row],[Type de réponse]]='Paramètre (masquer)'!$A$10,Tableau1[[#This Row],[Nuit
ME/JE]],"")</f>
        <v/>
      </c>
      <c r="AH858" s="78" t="str">
        <f>IF(Tableau1[[#This Row],[Type de réponse]]='Paramètre (masquer)'!$A$10,Tableau1[[#This Row],[Nuit JE/VE]],"")</f>
        <v/>
      </c>
      <c r="AI858" s="78" t="str">
        <f>IF(Tableau1[[#This Row],[Type de réponse]]='Paramètre (masquer)'!$A$10,Tableau1[[#This Row],[Nuit
VE/SA]],"")</f>
        <v/>
      </c>
      <c r="AJ858" s="78" t="str">
        <f>IF(Tableau1[[#This Row],[Type de réponse]]='Paramètre (masquer)'!$A$10,Tableau1[[#This Row],[Nuit
SA/DI]],"")</f>
        <v/>
      </c>
      <c r="AK858" s="78" t="str">
        <f>IF(Tableau1[[#This Row],[Type de réponse]]='Paramètre (masquer)'!$A$10,Tableau1[[#This Row],[Nuit
DI/LU]],"")</f>
        <v/>
      </c>
      <c r="AL858" s="76" t="str">
        <f>IF(Tableau1[[#This Row],[Nuit
LU /MA]]="Oui",0,IF(Tableau1[[#This Row],[Nuit
LU /MA]]="Non",1,""))</f>
        <v/>
      </c>
      <c r="AM858" s="76" t="str">
        <f>IF(Tableau1[[#This Row],[Nuit
MA/ ME]]="Oui",0,IF(Tableau1[[#This Row],[Nuit
MA/ ME]]="Non",1,""))</f>
        <v/>
      </c>
      <c r="AN858" s="76" t="str">
        <f>IF(Tableau1[[#This Row],[Nuit
ME/ JE]]="Oui",0,IF(Tableau1[[#This Row],[Nuit
ME/ JE]]="Non",1,""))</f>
        <v/>
      </c>
      <c r="AO858" s="76" t="str">
        <f>IF(Tableau1[[#This Row],[Nuit JE/ VE]]="Oui",0,IF(Tableau1[[#This Row],[Nuit JE/ VE]]="Non",1,""))</f>
        <v/>
      </c>
      <c r="AP858" s="76" t="str">
        <f>IF(Tableau1[[#This Row],[Nuit
VE/ SA]]="Oui",0,IF(Tableau1[[#This Row],[Nuit
VE/ SA]]="Non",1,""))</f>
        <v/>
      </c>
      <c r="AQ858" s="76" t="str">
        <f>IF(Tableau1[[#This Row],[Nuit
SA/ DI]]="Oui",0,IF(Tableau1[[#This Row],[Nuit
SA/ DI]]="Non",1,""))</f>
        <v/>
      </c>
      <c r="AR858" s="76" t="str">
        <f>IF(Tableau1[[#This Row],[Nuit
DI/ LU]]="Oui",0,IF(Tableau1[[#This Row],[Nuit
DI/ LU]]="Non",1,""))</f>
        <v/>
      </c>
      <c r="AS858" s="76" t="str">
        <f>IF(Tableau1[[#This Row],[Type de réponse]]='Paramètre (masquer)'!$A$10,Tableau1[[#This Row],[FE]],"")</f>
        <v/>
      </c>
      <c r="AT858" s="76" t="str">
        <f>_xlfn.CONCAT(Tableau1[[#This Row],[LUN]:[DIM]])</f>
        <v/>
      </c>
      <c r="AU858" s="79"/>
      <c r="AV8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8" s="76" t="e">
        <f>Tableau1[[#This Row],[Nbre de nuits sur la période]]*Tableau1[[#This Row],[Nombre de train accédant / nuit *]]</f>
        <v>#VALUE!</v>
      </c>
      <c r="AY858" s="76" t="e">
        <f>Tableau1[[#This Row],[Uo voies - nuit]]*((59*400/1000)+5)</f>
        <v>#VALUE!</v>
      </c>
    </row>
    <row r="859" spans="1:51" ht="15.75">
      <c r="A859" s="51">
        <f t="shared" si="41"/>
        <v>846</v>
      </c>
      <c r="B859" s="85"/>
      <c r="C859" s="52" t="str">
        <f>IFERROR(VLOOKUP(Tableau1[[#This Row],[Site *
Un fichier Excel par DT]],Tableau7[[#All],[Nom de la gare]:[EIC]],5,FALSE),"")</f>
        <v/>
      </c>
      <c r="D859" s="77"/>
      <c r="E859" s="74"/>
      <c r="F859" s="74"/>
      <c r="G859" s="76"/>
      <c r="H859" s="72" t="str">
        <f>IF(Tableau1[[#This Row],[Régime d''utilisation (Quotidien ? Oui ou Non)]]="Oui","Oui","Non")</f>
        <v>Non</v>
      </c>
      <c r="I859" s="72" t="str">
        <f>IF(Tableau1[[#This Row],[Régime d''utilisation (Quotidien ? Oui ou Non)]]="Oui","Oui","Non")</f>
        <v>Non</v>
      </c>
      <c r="J859" s="72" t="str">
        <f>IF(Tableau1[[#This Row],[Régime d''utilisation (Quotidien ? Oui ou Non)]]="Oui","Oui","Non")</f>
        <v>Non</v>
      </c>
      <c r="K859" s="72" t="str">
        <f>IF(Tableau1[[#This Row],[Régime d''utilisation (Quotidien ? Oui ou Non)]]="Oui","Oui","Non")</f>
        <v>Non</v>
      </c>
      <c r="L859" s="72" t="str">
        <f>IF(Tableau1[[#This Row],[Régime d''utilisation (Quotidien ? Oui ou Non)]]="Oui","Oui","Non")</f>
        <v>Non</v>
      </c>
      <c r="M859" s="72" t="str">
        <f>IF(Tableau1[[#This Row],[Régime d''utilisation (Quotidien ? Oui ou Non)]]="Oui","Oui","Non")</f>
        <v>Non</v>
      </c>
      <c r="N859" s="72" t="str">
        <f>IF(Tableau1[[#This Row],[Régime d''utilisation (Quotidien ? Oui ou Non)]]="Oui","Oui","Non")</f>
        <v>Non</v>
      </c>
      <c r="O859" s="72" t="str">
        <f>IF(Tableau1[[#This Row],[Régime d''utilisation (Quotidien ? Oui ou Non)]]="Oui","Oui","Non")</f>
        <v>Non</v>
      </c>
      <c r="P859" s="76"/>
      <c r="Q859" s="76"/>
      <c r="R859" s="76"/>
      <c r="S859" s="52" t="str">
        <f t="shared" si="39"/>
        <v>Compris entre 00h00 et 5h00</v>
      </c>
      <c r="T859" s="76"/>
      <c r="U859" s="53" t="str">
        <f t="shared" si="40"/>
        <v>Voyageur</v>
      </c>
      <c r="V859" s="76"/>
      <c r="W859" s="76"/>
      <c r="X859" s="76"/>
      <c r="Y859" s="76"/>
      <c r="Z859" s="76"/>
      <c r="AA859" s="76"/>
      <c r="AB859" s="53">
        <f>400</f>
        <v>400</v>
      </c>
      <c r="AC859" s="78" t="str">
        <f>IF(Tableau1[[#This Row],[Type de réponse]]='Paramètre (masquer)'!$A$10,Tableau1[[#This Row],[Période de début *]],"")</f>
        <v/>
      </c>
      <c r="AD859" s="78" t="str">
        <f>IF(Tableau1[[#This Row],[Type de réponse]]='Paramètre (masquer)'!$A$10,Tableau1[[#This Row],[Période de fin *]],"")</f>
        <v/>
      </c>
      <c r="AE859" s="78" t="str">
        <f>IF(Tableau1[[#This Row],[Type de réponse]]='Paramètre (masquer)'!$A$10,Tableau1[[#This Row],[Nuit
LU/MA]],"")</f>
        <v/>
      </c>
      <c r="AF859" s="78" t="str">
        <f>IF(Tableau1[[#This Row],[Type de réponse]]='Paramètre (masquer)'!$A$10,Tableau1[[#This Row],[Nuit
MA/ME]],"")</f>
        <v/>
      </c>
      <c r="AG859" s="78" t="str">
        <f>IF(Tableau1[[#This Row],[Type de réponse]]='Paramètre (masquer)'!$A$10,Tableau1[[#This Row],[Nuit
ME/JE]],"")</f>
        <v/>
      </c>
      <c r="AH859" s="78" t="str">
        <f>IF(Tableau1[[#This Row],[Type de réponse]]='Paramètre (masquer)'!$A$10,Tableau1[[#This Row],[Nuit JE/VE]],"")</f>
        <v/>
      </c>
      <c r="AI859" s="78" t="str">
        <f>IF(Tableau1[[#This Row],[Type de réponse]]='Paramètre (masquer)'!$A$10,Tableau1[[#This Row],[Nuit
VE/SA]],"")</f>
        <v/>
      </c>
      <c r="AJ859" s="78" t="str">
        <f>IF(Tableau1[[#This Row],[Type de réponse]]='Paramètre (masquer)'!$A$10,Tableau1[[#This Row],[Nuit
SA/DI]],"")</f>
        <v/>
      </c>
      <c r="AK859" s="78" t="str">
        <f>IF(Tableau1[[#This Row],[Type de réponse]]='Paramètre (masquer)'!$A$10,Tableau1[[#This Row],[Nuit
DI/LU]],"")</f>
        <v/>
      </c>
      <c r="AL859" s="76" t="str">
        <f>IF(Tableau1[[#This Row],[Nuit
LU /MA]]="Oui",0,IF(Tableau1[[#This Row],[Nuit
LU /MA]]="Non",1,""))</f>
        <v/>
      </c>
      <c r="AM859" s="76" t="str">
        <f>IF(Tableau1[[#This Row],[Nuit
MA/ ME]]="Oui",0,IF(Tableau1[[#This Row],[Nuit
MA/ ME]]="Non",1,""))</f>
        <v/>
      </c>
      <c r="AN859" s="76" t="str">
        <f>IF(Tableau1[[#This Row],[Nuit
ME/ JE]]="Oui",0,IF(Tableau1[[#This Row],[Nuit
ME/ JE]]="Non",1,""))</f>
        <v/>
      </c>
      <c r="AO859" s="76" t="str">
        <f>IF(Tableau1[[#This Row],[Nuit JE/ VE]]="Oui",0,IF(Tableau1[[#This Row],[Nuit JE/ VE]]="Non",1,""))</f>
        <v/>
      </c>
      <c r="AP859" s="76" t="str">
        <f>IF(Tableau1[[#This Row],[Nuit
VE/ SA]]="Oui",0,IF(Tableau1[[#This Row],[Nuit
VE/ SA]]="Non",1,""))</f>
        <v/>
      </c>
      <c r="AQ859" s="76" t="str">
        <f>IF(Tableau1[[#This Row],[Nuit
SA/ DI]]="Oui",0,IF(Tableau1[[#This Row],[Nuit
SA/ DI]]="Non",1,""))</f>
        <v/>
      </c>
      <c r="AR859" s="76" t="str">
        <f>IF(Tableau1[[#This Row],[Nuit
DI/ LU]]="Oui",0,IF(Tableau1[[#This Row],[Nuit
DI/ LU]]="Non",1,""))</f>
        <v/>
      </c>
      <c r="AS859" s="76" t="str">
        <f>IF(Tableau1[[#This Row],[Type de réponse]]='Paramètre (masquer)'!$A$10,Tableau1[[#This Row],[FE]],"")</f>
        <v/>
      </c>
      <c r="AT859" s="76" t="str">
        <f>_xlfn.CONCAT(Tableau1[[#This Row],[LUN]:[DIM]])</f>
        <v/>
      </c>
      <c r="AU859" s="79"/>
      <c r="AV8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9" s="76" t="e">
        <f>Tableau1[[#This Row],[Nbre de nuits sur la période]]*Tableau1[[#This Row],[Nombre de train accédant / nuit *]]</f>
        <v>#VALUE!</v>
      </c>
      <c r="AY859" s="76" t="e">
        <f>Tableau1[[#This Row],[Uo voies - nuit]]*((59*400/1000)+5)</f>
        <v>#VALUE!</v>
      </c>
    </row>
    <row r="860" spans="1:51" ht="15.75">
      <c r="A860" s="51">
        <f t="shared" si="41"/>
        <v>847</v>
      </c>
      <c r="B860" s="85"/>
      <c r="C860" s="52" t="str">
        <f>IFERROR(VLOOKUP(Tableau1[[#This Row],[Site *
Un fichier Excel par DT]],Tableau7[[#All],[Nom de la gare]:[EIC]],5,FALSE),"")</f>
        <v/>
      </c>
      <c r="D860" s="77"/>
      <c r="E860" s="74"/>
      <c r="F860" s="74"/>
      <c r="G860" s="76"/>
      <c r="H860" s="72" t="str">
        <f>IF(Tableau1[[#This Row],[Régime d''utilisation (Quotidien ? Oui ou Non)]]="Oui","Oui","Non")</f>
        <v>Non</v>
      </c>
      <c r="I860" s="72" t="str">
        <f>IF(Tableau1[[#This Row],[Régime d''utilisation (Quotidien ? Oui ou Non)]]="Oui","Oui","Non")</f>
        <v>Non</v>
      </c>
      <c r="J860" s="72" t="str">
        <f>IF(Tableau1[[#This Row],[Régime d''utilisation (Quotidien ? Oui ou Non)]]="Oui","Oui","Non")</f>
        <v>Non</v>
      </c>
      <c r="K860" s="72" t="str">
        <f>IF(Tableau1[[#This Row],[Régime d''utilisation (Quotidien ? Oui ou Non)]]="Oui","Oui","Non")</f>
        <v>Non</v>
      </c>
      <c r="L860" s="72" t="str">
        <f>IF(Tableau1[[#This Row],[Régime d''utilisation (Quotidien ? Oui ou Non)]]="Oui","Oui","Non")</f>
        <v>Non</v>
      </c>
      <c r="M860" s="72" t="str">
        <f>IF(Tableau1[[#This Row],[Régime d''utilisation (Quotidien ? Oui ou Non)]]="Oui","Oui","Non")</f>
        <v>Non</v>
      </c>
      <c r="N860" s="72" t="str">
        <f>IF(Tableau1[[#This Row],[Régime d''utilisation (Quotidien ? Oui ou Non)]]="Oui","Oui","Non")</f>
        <v>Non</v>
      </c>
      <c r="O860" s="72" t="str">
        <f>IF(Tableau1[[#This Row],[Régime d''utilisation (Quotidien ? Oui ou Non)]]="Oui","Oui","Non")</f>
        <v>Non</v>
      </c>
      <c r="P860" s="76"/>
      <c r="Q860" s="76"/>
      <c r="R860" s="76"/>
      <c r="S860" s="52" t="str">
        <f t="shared" si="39"/>
        <v>Compris entre 00h00 et 5h00</v>
      </c>
      <c r="T860" s="76"/>
      <c r="U860" s="53" t="str">
        <f t="shared" si="40"/>
        <v>Voyageur</v>
      </c>
      <c r="V860" s="76"/>
      <c r="W860" s="76"/>
      <c r="X860" s="76"/>
      <c r="Y860" s="76"/>
      <c r="Z860" s="76"/>
      <c r="AA860" s="76"/>
      <c r="AB860" s="53">
        <f>400</f>
        <v>400</v>
      </c>
      <c r="AC860" s="78" t="str">
        <f>IF(Tableau1[[#This Row],[Type de réponse]]='Paramètre (masquer)'!$A$10,Tableau1[[#This Row],[Période de début *]],"")</f>
        <v/>
      </c>
      <c r="AD860" s="78" t="str">
        <f>IF(Tableau1[[#This Row],[Type de réponse]]='Paramètre (masquer)'!$A$10,Tableau1[[#This Row],[Période de fin *]],"")</f>
        <v/>
      </c>
      <c r="AE860" s="78" t="str">
        <f>IF(Tableau1[[#This Row],[Type de réponse]]='Paramètre (masquer)'!$A$10,Tableau1[[#This Row],[Nuit
LU/MA]],"")</f>
        <v/>
      </c>
      <c r="AF860" s="78" t="str">
        <f>IF(Tableau1[[#This Row],[Type de réponse]]='Paramètre (masquer)'!$A$10,Tableau1[[#This Row],[Nuit
MA/ME]],"")</f>
        <v/>
      </c>
      <c r="AG860" s="78" t="str">
        <f>IF(Tableau1[[#This Row],[Type de réponse]]='Paramètre (masquer)'!$A$10,Tableau1[[#This Row],[Nuit
ME/JE]],"")</f>
        <v/>
      </c>
      <c r="AH860" s="78" t="str">
        <f>IF(Tableau1[[#This Row],[Type de réponse]]='Paramètre (masquer)'!$A$10,Tableau1[[#This Row],[Nuit JE/VE]],"")</f>
        <v/>
      </c>
      <c r="AI860" s="78" t="str">
        <f>IF(Tableau1[[#This Row],[Type de réponse]]='Paramètre (masquer)'!$A$10,Tableau1[[#This Row],[Nuit
VE/SA]],"")</f>
        <v/>
      </c>
      <c r="AJ860" s="78" t="str">
        <f>IF(Tableau1[[#This Row],[Type de réponse]]='Paramètre (masquer)'!$A$10,Tableau1[[#This Row],[Nuit
SA/DI]],"")</f>
        <v/>
      </c>
      <c r="AK860" s="78" t="str">
        <f>IF(Tableau1[[#This Row],[Type de réponse]]='Paramètre (masquer)'!$A$10,Tableau1[[#This Row],[Nuit
DI/LU]],"")</f>
        <v/>
      </c>
      <c r="AL860" s="76" t="str">
        <f>IF(Tableau1[[#This Row],[Nuit
LU /MA]]="Oui",0,IF(Tableau1[[#This Row],[Nuit
LU /MA]]="Non",1,""))</f>
        <v/>
      </c>
      <c r="AM860" s="76" t="str">
        <f>IF(Tableau1[[#This Row],[Nuit
MA/ ME]]="Oui",0,IF(Tableau1[[#This Row],[Nuit
MA/ ME]]="Non",1,""))</f>
        <v/>
      </c>
      <c r="AN860" s="76" t="str">
        <f>IF(Tableau1[[#This Row],[Nuit
ME/ JE]]="Oui",0,IF(Tableau1[[#This Row],[Nuit
ME/ JE]]="Non",1,""))</f>
        <v/>
      </c>
      <c r="AO860" s="76" t="str">
        <f>IF(Tableau1[[#This Row],[Nuit JE/ VE]]="Oui",0,IF(Tableau1[[#This Row],[Nuit JE/ VE]]="Non",1,""))</f>
        <v/>
      </c>
      <c r="AP860" s="76" t="str">
        <f>IF(Tableau1[[#This Row],[Nuit
VE/ SA]]="Oui",0,IF(Tableau1[[#This Row],[Nuit
VE/ SA]]="Non",1,""))</f>
        <v/>
      </c>
      <c r="AQ860" s="76" t="str">
        <f>IF(Tableau1[[#This Row],[Nuit
SA/ DI]]="Oui",0,IF(Tableau1[[#This Row],[Nuit
SA/ DI]]="Non",1,""))</f>
        <v/>
      </c>
      <c r="AR860" s="76" t="str">
        <f>IF(Tableau1[[#This Row],[Nuit
DI/ LU]]="Oui",0,IF(Tableau1[[#This Row],[Nuit
DI/ LU]]="Non",1,""))</f>
        <v/>
      </c>
      <c r="AS860" s="76" t="str">
        <f>IF(Tableau1[[#This Row],[Type de réponse]]='Paramètre (masquer)'!$A$10,Tableau1[[#This Row],[FE]],"")</f>
        <v/>
      </c>
      <c r="AT860" s="76" t="str">
        <f>_xlfn.CONCAT(Tableau1[[#This Row],[LUN]:[DIM]])</f>
        <v/>
      </c>
      <c r="AU860" s="79"/>
      <c r="AV8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0" s="76" t="e">
        <f>Tableau1[[#This Row],[Nbre de nuits sur la période]]*Tableau1[[#This Row],[Nombre de train accédant / nuit *]]</f>
        <v>#VALUE!</v>
      </c>
      <c r="AY860" s="76" t="e">
        <f>Tableau1[[#This Row],[Uo voies - nuit]]*((59*400/1000)+5)</f>
        <v>#VALUE!</v>
      </c>
    </row>
    <row r="861" spans="1:51" ht="15.75">
      <c r="A861" s="51">
        <f t="shared" si="41"/>
        <v>848</v>
      </c>
      <c r="B861" s="85"/>
      <c r="C861" s="52" t="str">
        <f>IFERROR(VLOOKUP(Tableau1[[#This Row],[Site *
Un fichier Excel par DT]],Tableau7[[#All],[Nom de la gare]:[EIC]],5,FALSE),"")</f>
        <v/>
      </c>
      <c r="D861" s="77"/>
      <c r="E861" s="74"/>
      <c r="F861" s="74"/>
      <c r="G861" s="76"/>
      <c r="H861" s="72" t="str">
        <f>IF(Tableau1[[#This Row],[Régime d''utilisation (Quotidien ? Oui ou Non)]]="Oui","Oui","Non")</f>
        <v>Non</v>
      </c>
      <c r="I861" s="72" t="str">
        <f>IF(Tableau1[[#This Row],[Régime d''utilisation (Quotidien ? Oui ou Non)]]="Oui","Oui","Non")</f>
        <v>Non</v>
      </c>
      <c r="J861" s="72" t="str">
        <f>IF(Tableau1[[#This Row],[Régime d''utilisation (Quotidien ? Oui ou Non)]]="Oui","Oui","Non")</f>
        <v>Non</v>
      </c>
      <c r="K861" s="72" t="str">
        <f>IF(Tableau1[[#This Row],[Régime d''utilisation (Quotidien ? Oui ou Non)]]="Oui","Oui","Non")</f>
        <v>Non</v>
      </c>
      <c r="L861" s="72" t="str">
        <f>IF(Tableau1[[#This Row],[Régime d''utilisation (Quotidien ? Oui ou Non)]]="Oui","Oui","Non")</f>
        <v>Non</v>
      </c>
      <c r="M861" s="72" t="str">
        <f>IF(Tableau1[[#This Row],[Régime d''utilisation (Quotidien ? Oui ou Non)]]="Oui","Oui","Non")</f>
        <v>Non</v>
      </c>
      <c r="N861" s="72" t="str">
        <f>IF(Tableau1[[#This Row],[Régime d''utilisation (Quotidien ? Oui ou Non)]]="Oui","Oui","Non")</f>
        <v>Non</v>
      </c>
      <c r="O861" s="72" t="str">
        <f>IF(Tableau1[[#This Row],[Régime d''utilisation (Quotidien ? Oui ou Non)]]="Oui","Oui","Non")</f>
        <v>Non</v>
      </c>
      <c r="P861" s="76"/>
      <c r="Q861" s="76"/>
      <c r="R861" s="76"/>
      <c r="S861" s="52" t="str">
        <f t="shared" si="39"/>
        <v>Compris entre 00h00 et 5h00</v>
      </c>
      <c r="T861" s="76"/>
      <c r="U861" s="53" t="str">
        <f t="shared" si="40"/>
        <v>Voyageur</v>
      </c>
      <c r="V861" s="76"/>
      <c r="W861" s="76"/>
      <c r="X861" s="76"/>
      <c r="Y861" s="76"/>
      <c r="Z861" s="76"/>
      <c r="AA861" s="76"/>
      <c r="AB861" s="53">
        <f>400</f>
        <v>400</v>
      </c>
      <c r="AC861" s="78" t="str">
        <f>IF(Tableau1[[#This Row],[Type de réponse]]='Paramètre (masquer)'!$A$10,Tableau1[[#This Row],[Période de début *]],"")</f>
        <v/>
      </c>
      <c r="AD861" s="78" t="str">
        <f>IF(Tableau1[[#This Row],[Type de réponse]]='Paramètre (masquer)'!$A$10,Tableau1[[#This Row],[Période de fin *]],"")</f>
        <v/>
      </c>
      <c r="AE861" s="78" t="str">
        <f>IF(Tableau1[[#This Row],[Type de réponse]]='Paramètre (masquer)'!$A$10,Tableau1[[#This Row],[Nuit
LU/MA]],"")</f>
        <v/>
      </c>
      <c r="AF861" s="78" t="str">
        <f>IF(Tableau1[[#This Row],[Type de réponse]]='Paramètre (masquer)'!$A$10,Tableau1[[#This Row],[Nuit
MA/ME]],"")</f>
        <v/>
      </c>
      <c r="AG861" s="78" t="str">
        <f>IF(Tableau1[[#This Row],[Type de réponse]]='Paramètre (masquer)'!$A$10,Tableau1[[#This Row],[Nuit
ME/JE]],"")</f>
        <v/>
      </c>
      <c r="AH861" s="78" t="str">
        <f>IF(Tableau1[[#This Row],[Type de réponse]]='Paramètre (masquer)'!$A$10,Tableau1[[#This Row],[Nuit JE/VE]],"")</f>
        <v/>
      </c>
      <c r="AI861" s="78" t="str">
        <f>IF(Tableau1[[#This Row],[Type de réponse]]='Paramètre (masquer)'!$A$10,Tableau1[[#This Row],[Nuit
VE/SA]],"")</f>
        <v/>
      </c>
      <c r="AJ861" s="78" t="str">
        <f>IF(Tableau1[[#This Row],[Type de réponse]]='Paramètre (masquer)'!$A$10,Tableau1[[#This Row],[Nuit
SA/DI]],"")</f>
        <v/>
      </c>
      <c r="AK861" s="78" t="str">
        <f>IF(Tableau1[[#This Row],[Type de réponse]]='Paramètre (masquer)'!$A$10,Tableau1[[#This Row],[Nuit
DI/LU]],"")</f>
        <v/>
      </c>
      <c r="AL861" s="76" t="str">
        <f>IF(Tableau1[[#This Row],[Nuit
LU /MA]]="Oui",0,IF(Tableau1[[#This Row],[Nuit
LU /MA]]="Non",1,""))</f>
        <v/>
      </c>
      <c r="AM861" s="76" t="str">
        <f>IF(Tableau1[[#This Row],[Nuit
MA/ ME]]="Oui",0,IF(Tableau1[[#This Row],[Nuit
MA/ ME]]="Non",1,""))</f>
        <v/>
      </c>
      <c r="AN861" s="76" t="str">
        <f>IF(Tableau1[[#This Row],[Nuit
ME/ JE]]="Oui",0,IF(Tableau1[[#This Row],[Nuit
ME/ JE]]="Non",1,""))</f>
        <v/>
      </c>
      <c r="AO861" s="76" t="str">
        <f>IF(Tableau1[[#This Row],[Nuit JE/ VE]]="Oui",0,IF(Tableau1[[#This Row],[Nuit JE/ VE]]="Non",1,""))</f>
        <v/>
      </c>
      <c r="AP861" s="76" t="str">
        <f>IF(Tableau1[[#This Row],[Nuit
VE/ SA]]="Oui",0,IF(Tableau1[[#This Row],[Nuit
VE/ SA]]="Non",1,""))</f>
        <v/>
      </c>
      <c r="AQ861" s="76" t="str">
        <f>IF(Tableau1[[#This Row],[Nuit
SA/ DI]]="Oui",0,IF(Tableau1[[#This Row],[Nuit
SA/ DI]]="Non",1,""))</f>
        <v/>
      </c>
      <c r="AR861" s="76" t="str">
        <f>IF(Tableau1[[#This Row],[Nuit
DI/ LU]]="Oui",0,IF(Tableau1[[#This Row],[Nuit
DI/ LU]]="Non",1,""))</f>
        <v/>
      </c>
      <c r="AS861" s="76" t="str">
        <f>IF(Tableau1[[#This Row],[Type de réponse]]='Paramètre (masquer)'!$A$10,Tableau1[[#This Row],[FE]],"")</f>
        <v/>
      </c>
      <c r="AT861" s="76" t="str">
        <f>_xlfn.CONCAT(Tableau1[[#This Row],[LUN]:[DIM]])</f>
        <v/>
      </c>
      <c r="AU861" s="79"/>
      <c r="AV8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1" s="76" t="e">
        <f>Tableau1[[#This Row],[Nbre de nuits sur la période]]*Tableau1[[#This Row],[Nombre de train accédant / nuit *]]</f>
        <v>#VALUE!</v>
      </c>
      <c r="AY861" s="76" t="e">
        <f>Tableau1[[#This Row],[Uo voies - nuit]]*((59*400/1000)+5)</f>
        <v>#VALUE!</v>
      </c>
    </row>
    <row r="862" spans="1:51" ht="15.75">
      <c r="A862" s="51">
        <f t="shared" si="41"/>
        <v>849</v>
      </c>
      <c r="B862" s="85"/>
      <c r="C862" s="52" t="str">
        <f>IFERROR(VLOOKUP(Tableau1[[#This Row],[Site *
Un fichier Excel par DT]],Tableau7[[#All],[Nom de la gare]:[EIC]],5,FALSE),"")</f>
        <v/>
      </c>
      <c r="D862" s="77"/>
      <c r="E862" s="74"/>
      <c r="F862" s="74"/>
      <c r="G862" s="76"/>
      <c r="H862" s="72" t="str">
        <f>IF(Tableau1[[#This Row],[Régime d''utilisation (Quotidien ? Oui ou Non)]]="Oui","Oui","Non")</f>
        <v>Non</v>
      </c>
      <c r="I862" s="72" t="str">
        <f>IF(Tableau1[[#This Row],[Régime d''utilisation (Quotidien ? Oui ou Non)]]="Oui","Oui","Non")</f>
        <v>Non</v>
      </c>
      <c r="J862" s="72" t="str">
        <f>IF(Tableau1[[#This Row],[Régime d''utilisation (Quotidien ? Oui ou Non)]]="Oui","Oui","Non")</f>
        <v>Non</v>
      </c>
      <c r="K862" s="72" t="str">
        <f>IF(Tableau1[[#This Row],[Régime d''utilisation (Quotidien ? Oui ou Non)]]="Oui","Oui","Non")</f>
        <v>Non</v>
      </c>
      <c r="L862" s="72" t="str">
        <f>IF(Tableau1[[#This Row],[Régime d''utilisation (Quotidien ? Oui ou Non)]]="Oui","Oui","Non")</f>
        <v>Non</v>
      </c>
      <c r="M862" s="72" t="str">
        <f>IF(Tableau1[[#This Row],[Régime d''utilisation (Quotidien ? Oui ou Non)]]="Oui","Oui","Non")</f>
        <v>Non</v>
      </c>
      <c r="N862" s="72" t="str">
        <f>IF(Tableau1[[#This Row],[Régime d''utilisation (Quotidien ? Oui ou Non)]]="Oui","Oui","Non")</f>
        <v>Non</v>
      </c>
      <c r="O862" s="72" t="str">
        <f>IF(Tableau1[[#This Row],[Régime d''utilisation (Quotidien ? Oui ou Non)]]="Oui","Oui","Non")</f>
        <v>Non</v>
      </c>
      <c r="P862" s="76"/>
      <c r="Q862" s="76"/>
      <c r="R862" s="76"/>
      <c r="S862" s="52" t="str">
        <f t="shared" si="39"/>
        <v>Compris entre 00h00 et 5h00</v>
      </c>
      <c r="T862" s="76"/>
      <c r="U862" s="53" t="str">
        <f t="shared" si="40"/>
        <v>Voyageur</v>
      </c>
      <c r="V862" s="76"/>
      <c r="W862" s="76"/>
      <c r="X862" s="76"/>
      <c r="Y862" s="76"/>
      <c r="Z862" s="76"/>
      <c r="AA862" s="76"/>
      <c r="AB862" s="53">
        <f>400</f>
        <v>400</v>
      </c>
      <c r="AC862" s="78" t="str">
        <f>IF(Tableau1[[#This Row],[Type de réponse]]='Paramètre (masquer)'!$A$10,Tableau1[[#This Row],[Période de début *]],"")</f>
        <v/>
      </c>
      <c r="AD862" s="78" t="str">
        <f>IF(Tableau1[[#This Row],[Type de réponse]]='Paramètre (masquer)'!$A$10,Tableau1[[#This Row],[Période de fin *]],"")</f>
        <v/>
      </c>
      <c r="AE862" s="78" t="str">
        <f>IF(Tableau1[[#This Row],[Type de réponse]]='Paramètre (masquer)'!$A$10,Tableau1[[#This Row],[Nuit
LU/MA]],"")</f>
        <v/>
      </c>
      <c r="AF862" s="78" t="str">
        <f>IF(Tableau1[[#This Row],[Type de réponse]]='Paramètre (masquer)'!$A$10,Tableau1[[#This Row],[Nuit
MA/ME]],"")</f>
        <v/>
      </c>
      <c r="AG862" s="78" t="str">
        <f>IF(Tableau1[[#This Row],[Type de réponse]]='Paramètre (masquer)'!$A$10,Tableau1[[#This Row],[Nuit
ME/JE]],"")</f>
        <v/>
      </c>
      <c r="AH862" s="78" t="str">
        <f>IF(Tableau1[[#This Row],[Type de réponse]]='Paramètre (masquer)'!$A$10,Tableau1[[#This Row],[Nuit JE/VE]],"")</f>
        <v/>
      </c>
      <c r="AI862" s="78" t="str">
        <f>IF(Tableau1[[#This Row],[Type de réponse]]='Paramètre (masquer)'!$A$10,Tableau1[[#This Row],[Nuit
VE/SA]],"")</f>
        <v/>
      </c>
      <c r="AJ862" s="78" t="str">
        <f>IF(Tableau1[[#This Row],[Type de réponse]]='Paramètre (masquer)'!$A$10,Tableau1[[#This Row],[Nuit
SA/DI]],"")</f>
        <v/>
      </c>
      <c r="AK862" s="78" t="str">
        <f>IF(Tableau1[[#This Row],[Type de réponse]]='Paramètre (masquer)'!$A$10,Tableau1[[#This Row],[Nuit
DI/LU]],"")</f>
        <v/>
      </c>
      <c r="AL862" s="76" t="str">
        <f>IF(Tableau1[[#This Row],[Nuit
LU /MA]]="Oui",0,IF(Tableau1[[#This Row],[Nuit
LU /MA]]="Non",1,""))</f>
        <v/>
      </c>
      <c r="AM862" s="76" t="str">
        <f>IF(Tableau1[[#This Row],[Nuit
MA/ ME]]="Oui",0,IF(Tableau1[[#This Row],[Nuit
MA/ ME]]="Non",1,""))</f>
        <v/>
      </c>
      <c r="AN862" s="76" t="str">
        <f>IF(Tableau1[[#This Row],[Nuit
ME/ JE]]="Oui",0,IF(Tableau1[[#This Row],[Nuit
ME/ JE]]="Non",1,""))</f>
        <v/>
      </c>
      <c r="AO862" s="76" t="str">
        <f>IF(Tableau1[[#This Row],[Nuit JE/ VE]]="Oui",0,IF(Tableau1[[#This Row],[Nuit JE/ VE]]="Non",1,""))</f>
        <v/>
      </c>
      <c r="AP862" s="76" t="str">
        <f>IF(Tableau1[[#This Row],[Nuit
VE/ SA]]="Oui",0,IF(Tableau1[[#This Row],[Nuit
VE/ SA]]="Non",1,""))</f>
        <v/>
      </c>
      <c r="AQ862" s="76" t="str">
        <f>IF(Tableau1[[#This Row],[Nuit
SA/ DI]]="Oui",0,IF(Tableau1[[#This Row],[Nuit
SA/ DI]]="Non",1,""))</f>
        <v/>
      </c>
      <c r="AR862" s="76" t="str">
        <f>IF(Tableau1[[#This Row],[Nuit
DI/ LU]]="Oui",0,IF(Tableau1[[#This Row],[Nuit
DI/ LU]]="Non",1,""))</f>
        <v/>
      </c>
      <c r="AS862" s="76" t="str">
        <f>IF(Tableau1[[#This Row],[Type de réponse]]='Paramètre (masquer)'!$A$10,Tableau1[[#This Row],[FE]],"")</f>
        <v/>
      </c>
      <c r="AT862" s="76" t="str">
        <f>_xlfn.CONCAT(Tableau1[[#This Row],[LUN]:[DIM]])</f>
        <v/>
      </c>
      <c r="AU862" s="79"/>
      <c r="AV8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2" s="76" t="e">
        <f>Tableau1[[#This Row],[Nbre de nuits sur la période]]*Tableau1[[#This Row],[Nombre de train accédant / nuit *]]</f>
        <v>#VALUE!</v>
      </c>
      <c r="AY862" s="76" t="e">
        <f>Tableau1[[#This Row],[Uo voies - nuit]]*((59*400/1000)+5)</f>
        <v>#VALUE!</v>
      </c>
    </row>
    <row r="863" spans="1:51" ht="15.75">
      <c r="A863" s="51">
        <f t="shared" si="41"/>
        <v>850</v>
      </c>
      <c r="B863" s="85"/>
      <c r="C863" s="52" t="str">
        <f>IFERROR(VLOOKUP(Tableau1[[#This Row],[Site *
Un fichier Excel par DT]],Tableau7[[#All],[Nom de la gare]:[EIC]],5,FALSE),"")</f>
        <v/>
      </c>
      <c r="D863" s="77"/>
      <c r="E863" s="74"/>
      <c r="F863" s="74"/>
      <c r="G863" s="76"/>
      <c r="H863" s="72" t="str">
        <f>IF(Tableau1[[#This Row],[Régime d''utilisation (Quotidien ? Oui ou Non)]]="Oui","Oui","Non")</f>
        <v>Non</v>
      </c>
      <c r="I863" s="72" t="str">
        <f>IF(Tableau1[[#This Row],[Régime d''utilisation (Quotidien ? Oui ou Non)]]="Oui","Oui","Non")</f>
        <v>Non</v>
      </c>
      <c r="J863" s="72" t="str">
        <f>IF(Tableau1[[#This Row],[Régime d''utilisation (Quotidien ? Oui ou Non)]]="Oui","Oui","Non")</f>
        <v>Non</v>
      </c>
      <c r="K863" s="72" t="str">
        <f>IF(Tableau1[[#This Row],[Régime d''utilisation (Quotidien ? Oui ou Non)]]="Oui","Oui","Non")</f>
        <v>Non</v>
      </c>
      <c r="L863" s="72" t="str">
        <f>IF(Tableau1[[#This Row],[Régime d''utilisation (Quotidien ? Oui ou Non)]]="Oui","Oui","Non")</f>
        <v>Non</v>
      </c>
      <c r="M863" s="72" t="str">
        <f>IF(Tableau1[[#This Row],[Régime d''utilisation (Quotidien ? Oui ou Non)]]="Oui","Oui","Non")</f>
        <v>Non</v>
      </c>
      <c r="N863" s="72" t="str">
        <f>IF(Tableau1[[#This Row],[Régime d''utilisation (Quotidien ? Oui ou Non)]]="Oui","Oui","Non")</f>
        <v>Non</v>
      </c>
      <c r="O863" s="72" t="str">
        <f>IF(Tableau1[[#This Row],[Régime d''utilisation (Quotidien ? Oui ou Non)]]="Oui","Oui","Non")</f>
        <v>Non</v>
      </c>
      <c r="P863" s="76"/>
      <c r="Q863" s="76"/>
      <c r="R863" s="76"/>
      <c r="S863" s="52" t="str">
        <f t="shared" si="39"/>
        <v>Compris entre 00h00 et 5h00</v>
      </c>
      <c r="T863" s="76"/>
      <c r="U863" s="53" t="str">
        <f t="shared" si="40"/>
        <v>Voyageur</v>
      </c>
      <c r="V863" s="76"/>
      <c r="W863" s="76"/>
      <c r="X863" s="76"/>
      <c r="Y863" s="76"/>
      <c r="Z863" s="76"/>
      <c r="AA863" s="76"/>
      <c r="AB863" s="53">
        <f>400</f>
        <v>400</v>
      </c>
      <c r="AC863" s="78" t="str">
        <f>IF(Tableau1[[#This Row],[Type de réponse]]='Paramètre (masquer)'!$A$10,Tableau1[[#This Row],[Période de début *]],"")</f>
        <v/>
      </c>
      <c r="AD863" s="78" t="str">
        <f>IF(Tableau1[[#This Row],[Type de réponse]]='Paramètre (masquer)'!$A$10,Tableau1[[#This Row],[Période de fin *]],"")</f>
        <v/>
      </c>
      <c r="AE863" s="78" t="str">
        <f>IF(Tableau1[[#This Row],[Type de réponse]]='Paramètre (masquer)'!$A$10,Tableau1[[#This Row],[Nuit
LU/MA]],"")</f>
        <v/>
      </c>
      <c r="AF863" s="78" t="str">
        <f>IF(Tableau1[[#This Row],[Type de réponse]]='Paramètre (masquer)'!$A$10,Tableau1[[#This Row],[Nuit
MA/ME]],"")</f>
        <v/>
      </c>
      <c r="AG863" s="78" t="str">
        <f>IF(Tableau1[[#This Row],[Type de réponse]]='Paramètre (masquer)'!$A$10,Tableau1[[#This Row],[Nuit
ME/JE]],"")</f>
        <v/>
      </c>
      <c r="AH863" s="78" t="str">
        <f>IF(Tableau1[[#This Row],[Type de réponse]]='Paramètre (masquer)'!$A$10,Tableau1[[#This Row],[Nuit JE/VE]],"")</f>
        <v/>
      </c>
      <c r="AI863" s="78" t="str">
        <f>IF(Tableau1[[#This Row],[Type de réponse]]='Paramètre (masquer)'!$A$10,Tableau1[[#This Row],[Nuit
VE/SA]],"")</f>
        <v/>
      </c>
      <c r="AJ863" s="78" t="str">
        <f>IF(Tableau1[[#This Row],[Type de réponse]]='Paramètre (masquer)'!$A$10,Tableau1[[#This Row],[Nuit
SA/DI]],"")</f>
        <v/>
      </c>
      <c r="AK863" s="78" t="str">
        <f>IF(Tableau1[[#This Row],[Type de réponse]]='Paramètre (masquer)'!$A$10,Tableau1[[#This Row],[Nuit
DI/LU]],"")</f>
        <v/>
      </c>
      <c r="AL863" s="76" t="str">
        <f>IF(Tableau1[[#This Row],[Nuit
LU /MA]]="Oui",0,IF(Tableau1[[#This Row],[Nuit
LU /MA]]="Non",1,""))</f>
        <v/>
      </c>
      <c r="AM863" s="76" t="str">
        <f>IF(Tableau1[[#This Row],[Nuit
MA/ ME]]="Oui",0,IF(Tableau1[[#This Row],[Nuit
MA/ ME]]="Non",1,""))</f>
        <v/>
      </c>
      <c r="AN863" s="76" t="str">
        <f>IF(Tableau1[[#This Row],[Nuit
ME/ JE]]="Oui",0,IF(Tableau1[[#This Row],[Nuit
ME/ JE]]="Non",1,""))</f>
        <v/>
      </c>
      <c r="AO863" s="76" t="str">
        <f>IF(Tableau1[[#This Row],[Nuit JE/ VE]]="Oui",0,IF(Tableau1[[#This Row],[Nuit JE/ VE]]="Non",1,""))</f>
        <v/>
      </c>
      <c r="AP863" s="76" t="str">
        <f>IF(Tableau1[[#This Row],[Nuit
VE/ SA]]="Oui",0,IF(Tableau1[[#This Row],[Nuit
VE/ SA]]="Non",1,""))</f>
        <v/>
      </c>
      <c r="AQ863" s="76" t="str">
        <f>IF(Tableau1[[#This Row],[Nuit
SA/ DI]]="Oui",0,IF(Tableau1[[#This Row],[Nuit
SA/ DI]]="Non",1,""))</f>
        <v/>
      </c>
      <c r="AR863" s="76" t="str">
        <f>IF(Tableau1[[#This Row],[Nuit
DI/ LU]]="Oui",0,IF(Tableau1[[#This Row],[Nuit
DI/ LU]]="Non",1,""))</f>
        <v/>
      </c>
      <c r="AS863" s="76" t="str">
        <f>IF(Tableau1[[#This Row],[Type de réponse]]='Paramètre (masquer)'!$A$10,Tableau1[[#This Row],[FE]],"")</f>
        <v/>
      </c>
      <c r="AT863" s="76" t="str">
        <f>_xlfn.CONCAT(Tableau1[[#This Row],[LUN]:[DIM]])</f>
        <v/>
      </c>
      <c r="AU863" s="79"/>
      <c r="AV8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3" s="76" t="e">
        <f>Tableau1[[#This Row],[Nbre de nuits sur la période]]*Tableau1[[#This Row],[Nombre de train accédant / nuit *]]</f>
        <v>#VALUE!</v>
      </c>
      <c r="AY863" s="76" t="e">
        <f>Tableau1[[#This Row],[Uo voies - nuit]]*((59*400/1000)+5)</f>
        <v>#VALUE!</v>
      </c>
    </row>
    <row r="864" spans="1:51" ht="15.75">
      <c r="A864" s="51">
        <f t="shared" si="41"/>
        <v>851</v>
      </c>
      <c r="B864" s="85"/>
      <c r="C864" s="52" t="str">
        <f>IFERROR(VLOOKUP(Tableau1[[#This Row],[Site *
Un fichier Excel par DT]],Tableau7[[#All],[Nom de la gare]:[EIC]],5,FALSE),"")</f>
        <v/>
      </c>
      <c r="D864" s="77"/>
      <c r="E864" s="74"/>
      <c r="F864" s="74"/>
      <c r="G864" s="76"/>
      <c r="H864" s="72" t="str">
        <f>IF(Tableau1[[#This Row],[Régime d''utilisation (Quotidien ? Oui ou Non)]]="Oui","Oui","Non")</f>
        <v>Non</v>
      </c>
      <c r="I864" s="72" t="str">
        <f>IF(Tableau1[[#This Row],[Régime d''utilisation (Quotidien ? Oui ou Non)]]="Oui","Oui","Non")</f>
        <v>Non</v>
      </c>
      <c r="J864" s="72" t="str">
        <f>IF(Tableau1[[#This Row],[Régime d''utilisation (Quotidien ? Oui ou Non)]]="Oui","Oui","Non")</f>
        <v>Non</v>
      </c>
      <c r="K864" s="72" t="str">
        <f>IF(Tableau1[[#This Row],[Régime d''utilisation (Quotidien ? Oui ou Non)]]="Oui","Oui","Non")</f>
        <v>Non</v>
      </c>
      <c r="L864" s="72" t="str">
        <f>IF(Tableau1[[#This Row],[Régime d''utilisation (Quotidien ? Oui ou Non)]]="Oui","Oui","Non")</f>
        <v>Non</v>
      </c>
      <c r="M864" s="72" t="str">
        <f>IF(Tableau1[[#This Row],[Régime d''utilisation (Quotidien ? Oui ou Non)]]="Oui","Oui","Non")</f>
        <v>Non</v>
      </c>
      <c r="N864" s="72" t="str">
        <f>IF(Tableau1[[#This Row],[Régime d''utilisation (Quotidien ? Oui ou Non)]]="Oui","Oui","Non")</f>
        <v>Non</v>
      </c>
      <c r="O864" s="72" t="str">
        <f>IF(Tableau1[[#This Row],[Régime d''utilisation (Quotidien ? Oui ou Non)]]="Oui","Oui","Non")</f>
        <v>Non</v>
      </c>
      <c r="P864" s="76"/>
      <c r="Q864" s="76"/>
      <c r="R864" s="76"/>
      <c r="S864" s="52" t="str">
        <f t="shared" si="39"/>
        <v>Compris entre 00h00 et 5h00</v>
      </c>
      <c r="T864" s="76"/>
      <c r="U864" s="53" t="str">
        <f t="shared" si="40"/>
        <v>Voyageur</v>
      </c>
      <c r="V864" s="76"/>
      <c r="W864" s="76"/>
      <c r="X864" s="76"/>
      <c r="Y864" s="76"/>
      <c r="Z864" s="76"/>
      <c r="AA864" s="76"/>
      <c r="AB864" s="53">
        <f>400</f>
        <v>400</v>
      </c>
      <c r="AC864" s="78" t="str">
        <f>IF(Tableau1[[#This Row],[Type de réponse]]='Paramètre (masquer)'!$A$10,Tableau1[[#This Row],[Période de début *]],"")</f>
        <v/>
      </c>
      <c r="AD864" s="78" t="str">
        <f>IF(Tableau1[[#This Row],[Type de réponse]]='Paramètre (masquer)'!$A$10,Tableau1[[#This Row],[Période de fin *]],"")</f>
        <v/>
      </c>
      <c r="AE864" s="78" t="str">
        <f>IF(Tableau1[[#This Row],[Type de réponse]]='Paramètre (masquer)'!$A$10,Tableau1[[#This Row],[Nuit
LU/MA]],"")</f>
        <v/>
      </c>
      <c r="AF864" s="78" t="str">
        <f>IF(Tableau1[[#This Row],[Type de réponse]]='Paramètre (masquer)'!$A$10,Tableau1[[#This Row],[Nuit
MA/ME]],"")</f>
        <v/>
      </c>
      <c r="AG864" s="78" t="str">
        <f>IF(Tableau1[[#This Row],[Type de réponse]]='Paramètre (masquer)'!$A$10,Tableau1[[#This Row],[Nuit
ME/JE]],"")</f>
        <v/>
      </c>
      <c r="AH864" s="78" t="str">
        <f>IF(Tableau1[[#This Row],[Type de réponse]]='Paramètre (masquer)'!$A$10,Tableau1[[#This Row],[Nuit JE/VE]],"")</f>
        <v/>
      </c>
      <c r="AI864" s="78" t="str">
        <f>IF(Tableau1[[#This Row],[Type de réponse]]='Paramètre (masquer)'!$A$10,Tableau1[[#This Row],[Nuit
VE/SA]],"")</f>
        <v/>
      </c>
      <c r="AJ864" s="78" t="str">
        <f>IF(Tableau1[[#This Row],[Type de réponse]]='Paramètre (masquer)'!$A$10,Tableau1[[#This Row],[Nuit
SA/DI]],"")</f>
        <v/>
      </c>
      <c r="AK864" s="78" t="str">
        <f>IF(Tableau1[[#This Row],[Type de réponse]]='Paramètre (masquer)'!$A$10,Tableau1[[#This Row],[Nuit
DI/LU]],"")</f>
        <v/>
      </c>
      <c r="AL864" s="76" t="str">
        <f>IF(Tableau1[[#This Row],[Nuit
LU /MA]]="Oui",0,IF(Tableau1[[#This Row],[Nuit
LU /MA]]="Non",1,""))</f>
        <v/>
      </c>
      <c r="AM864" s="76" t="str">
        <f>IF(Tableau1[[#This Row],[Nuit
MA/ ME]]="Oui",0,IF(Tableau1[[#This Row],[Nuit
MA/ ME]]="Non",1,""))</f>
        <v/>
      </c>
      <c r="AN864" s="76" t="str">
        <f>IF(Tableau1[[#This Row],[Nuit
ME/ JE]]="Oui",0,IF(Tableau1[[#This Row],[Nuit
ME/ JE]]="Non",1,""))</f>
        <v/>
      </c>
      <c r="AO864" s="76" t="str">
        <f>IF(Tableau1[[#This Row],[Nuit JE/ VE]]="Oui",0,IF(Tableau1[[#This Row],[Nuit JE/ VE]]="Non",1,""))</f>
        <v/>
      </c>
      <c r="AP864" s="76" t="str">
        <f>IF(Tableau1[[#This Row],[Nuit
VE/ SA]]="Oui",0,IF(Tableau1[[#This Row],[Nuit
VE/ SA]]="Non",1,""))</f>
        <v/>
      </c>
      <c r="AQ864" s="76" t="str">
        <f>IF(Tableau1[[#This Row],[Nuit
SA/ DI]]="Oui",0,IF(Tableau1[[#This Row],[Nuit
SA/ DI]]="Non",1,""))</f>
        <v/>
      </c>
      <c r="AR864" s="76" t="str">
        <f>IF(Tableau1[[#This Row],[Nuit
DI/ LU]]="Oui",0,IF(Tableau1[[#This Row],[Nuit
DI/ LU]]="Non",1,""))</f>
        <v/>
      </c>
      <c r="AS864" s="76" t="str">
        <f>IF(Tableau1[[#This Row],[Type de réponse]]='Paramètre (masquer)'!$A$10,Tableau1[[#This Row],[FE]],"")</f>
        <v/>
      </c>
      <c r="AT864" s="76" t="str">
        <f>_xlfn.CONCAT(Tableau1[[#This Row],[LUN]:[DIM]])</f>
        <v/>
      </c>
      <c r="AU864" s="79"/>
      <c r="AV8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4" s="76" t="e">
        <f>Tableau1[[#This Row],[Nbre de nuits sur la période]]*Tableau1[[#This Row],[Nombre de train accédant / nuit *]]</f>
        <v>#VALUE!</v>
      </c>
      <c r="AY864" s="76" t="e">
        <f>Tableau1[[#This Row],[Uo voies - nuit]]*((59*400/1000)+5)</f>
        <v>#VALUE!</v>
      </c>
    </row>
    <row r="865" spans="1:51" ht="15.75">
      <c r="A865" s="51">
        <f t="shared" si="41"/>
        <v>852</v>
      </c>
      <c r="B865" s="85"/>
      <c r="C865" s="52" t="str">
        <f>IFERROR(VLOOKUP(Tableau1[[#This Row],[Site *
Un fichier Excel par DT]],Tableau7[[#All],[Nom de la gare]:[EIC]],5,FALSE),"")</f>
        <v/>
      </c>
      <c r="D865" s="77"/>
      <c r="E865" s="74"/>
      <c r="F865" s="74"/>
      <c r="G865" s="76"/>
      <c r="H865" s="72" t="str">
        <f>IF(Tableau1[[#This Row],[Régime d''utilisation (Quotidien ? Oui ou Non)]]="Oui","Oui","Non")</f>
        <v>Non</v>
      </c>
      <c r="I865" s="72" t="str">
        <f>IF(Tableau1[[#This Row],[Régime d''utilisation (Quotidien ? Oui ou Non)]]="Oui","Oui","Non")</f>
        <v>Non</v>
      </c>
      <c r="J865" s="72" t="str">
        <f>IF(Tableau1[[#This Row],[Régime d''utilisation (Quotidien ? Oui ou Non)]]="Oui","Oui","Non")</f>
        <v>Non</v>
      </c>
      <c r="K865" s="72" t="str">
        <f>IF(Tableau1[[#This Row],[Régime d''utilisation (Quotidien ? Oui ou Non)]]="Oui","Oui","Non")</f>
        <v>Non</v>
      </c>
      <c r="L865" s="72" t="str">
        <f>IF(Tableau1[[#This Row],[Régime d''utilisation (Quotidien ? Oui ou Non)]]="Oui","Oui","Non")</f>
        <v>Non</v>
      </c>
      <c r="M865" s="72" t="str">
        <f>IF(Tableau1[[#This Row],[Régime d''utilisation (Quotidien ? Oui ou Non)]]="Oui","Oui","Non")</f>
        <v>Non</v>
      </c>
      <c r="N865" s="72" t="str">
        <f>IF(Tableau1[[#This Row],[Régime d''utilisation (Quotidien ? Oui ou Non)]]="Oui","Oui","Non")</f>
        <v>Non</v>
      </c>
      <c r="O865" s="72" t="str">
        <f>IF(Tableau1[[#This Row],[Régime d''utilisation (Quotidien ? Oui ou Non)]]="Oui","Oui","Non")</f>
        <v>Non</v>
      </c>
      <c r="P865" s="76"/>
      <c r="Q865" s="76"/>
      <c r="R865" s="76"/>
      <c r="S865" s="52" t="str">
        <f t="shared" si="39"/>
        <v>Compris entre 00h00 et 5h00</v>
      </c>
      <c r="T865" s="76"/>
      <c r="U865" s="53" t="str">
        <f t="shared" si="40"/>
        <v>Voyageur</v>
      </c>
      <c r="V865" s="76"/>
      <c r="W865" s="76"/>
      <c r="X865" s="76"/>
      <c r="Y865" s="76"/>
      <c r="Z865" s="76"/>
      <c r="AA865" s="76"/>
      <c r="AB865" s="53">
        <f>400</f>
        <v>400</v>
      </c>
      <c r="AC865" s="78" t="str">
        <f>IF(Tableau1[[#This Row],[Type de réponse]]='Paramètre (masquer)'!$A$10,Tableau1[[#This Row],[Période de début *]],"")</f>
        <v/>
      </c>
      <c r="AD865" s="78" t="str">
        <f>IF(Tableau1[[#This Row],[Type de réponse]]='Paramètre (masquer)'!$A$10,Tableau1[[#This Row],[Période de fin *]],"")</f>
        <v/>
      </c>
      <c r="AE865" s="78" t="str">
        <f>IF(Tableau1[[#This Row],[Type de réponse]]='Paramètre (masquer)'!$A$10,Tableau1[[#This Row],[Nuit
LU/MA]],"")</f>
        <v/>
      </c>
      <c r="AF865" s="78" t="str">
        <f>IF(Tableau1[[#This Row],[Type de réponse]]='Paramètre (masquer)'!$A$10,Tableau1[[#This Row],[Nuit
MA/ME]],"")</f>
        <v/>
      </c>
      <c r="AG865" s="78" t="str">
        <f>IF(Tableau1[[#This Row],[Type de réponse]]='Paramètre (masquer)'!$A$10,Tableau1[[#This Row],[Nuit
ME/JE]],"")</f>
        <v/>
      </c>
      <c r="AH865" s="78" t="str">
        <f>IF(Tableau1[[#This Row],[Type de réponse]]='Paramètre (masquer)'!$A$10,Tableau1[[#This Row],[Nuit JE/VE]],"")</f>
        <v/>
      </c>
      <c r="AI865" s="78" t="str">
        <f>IF(Tableau1[[#This Row],[Type de réponse]]='Paramètre (masquer)'!$A$10,Tableau1[[#This Row],[Nuit
VE/SA]],"")</f>
        <v/>
      </c>
      <c r="AJ865" s="78" t="str">
        <f>IF(Tableau1[[#This Row],[Type de réponse]]='Paramètre (masquer)'!$A$10,Tableau1[[#This Row],[Nuit
SA/DI]],"")</f>
        <v/>
      </c>
      <c r="AK865" s="78" t="str">
        <f>IF(Tableau1[[#This Row],[Type de réponse]]='Paramètre (masquer)'!$A$10,Tableau1[[#This Row],[Nuit
DI/LU]],"")</f>
        <v/>
      </c>
      <c r="AL865" s="76" t="str">
        <f>IF(Tableau1[[#This Row],[Nuit
LU /MA]]="Oui",0,IF(Tableau1[[#This Row],[Nuit
LU /MA]]="Non",1,""))</f>
        <v/>
      </c>
      <c r="AM865" s="76" t="str">
        <f>IF(Tableau1[[#This Row],[Nuit
MA/ ME]]="Oui",0,IF(Tableau1[[#This Row],[Nuit
MA/ ME]]="Non",1,""))</f>
        <v/>
      </c>
      <c r="AN865" s="76" t="str">
        <f>IF(Tableau1[[#This Row],[Nuit
ME/ JE]]="Oui",0,IF(Tableau1[[#This Row],[Nuit
ME/ JE]]="Non",1,""))</f>
        <v/>
      </c>
      <c r="AO865" s="76" t="str">
        <f>IF(Tableau1[[#This Row],[Nuit JE/ VE]]="Oui",0,IF(Tableau1[[#This Row],[Nuit JE/ VE]]="Non",1,""))</f>
        <v/>
      </c>
      <c r="AP865" s="76" t="str">
        <f>IF(Tableau1[[#This Row],[Nuit
VE/ SA]]="Oui",0,IF(Tableau1[[#This Row],[Nuit
VE/ SA]]="Non",1,""))</f>
        <v/>
      </c>
      <c r="AQ865" s="76" t="str">
        <f>IF(Tableau1[[#This Row],[Nuit
SA/ DI]]="Oui",0,IF(Tableau1[[#This Row],[Nuit
SA/ DI]]="Non",1,""))</f>
        <v/>
      </c>
      <c r="AR865" s="76" t="str">
        <f>IF(Tableau1[[#This Row],[Nuit
DI/ LU]]="Oui",0,IF(Tableau1[[#This Row],[Nuit
DI/ LU]]="Non",1,""))</f>
        <v/>
      </c>
      <c r="AS865" s="76" t="str">
        <f>IF(Tableau1[[#This Row],[Type de réponse]]='Paramètre (masquer)'!$A$10,Tableau1[[#This Row],[FE]],"")</f>
        <v/>
      </c>
      <c r="AT865" s="76" t="str">
        <f>_xlfn.CONCAT(Tableau1[[#This Row],[LUN]:[DIM]])</f>
        <v/>
      </c>
      <c r="AU865" s="79"/>
      <c r="AV8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5" s="76" t="e">
        <f>Tableau1[[#This Row],[Nbre de nuits sur la période]]*Tableau1[[#This Row],[Nombre de train accédant / nuit *]]</f>
        <v>#VALUE!</v>
      </c>
      <c r="AY865" s="76" t="e">
        <f>Tableau1[[#This Row],[Uo voies - nuit]]*((59*400/1000)+5)</f>
        <v>#VALUE!</v>
      </c>
    </row>
    <row r="866" spans="1:51" ht="15.75">
      <c r="A866" s="51">
        <f t="shared" si="41"/>
        <v>853</v>
      </c>
      <c r="B866" s="85"/>
      <c r="C866" s="52" t="str">
        <f>IFERROR(VLOOKUP(Tableau1[[#This Row],[Site *
Un fichier Excel par DT]],Tableau7[[#All],[Nom de la gare]:[EIC]],5,FALSE),"")</f>
        <v/>
      </c>
      <c r="D866" s="77"/>
      <c r="E866" s="74"/>
      <c r="F866" s="74"/>
      <c r="G866" s="76"/>
      <c r="H866" s="72" t="str">
        <f>IF(Tableau1[[#This Row],[Régime d''utilisation (Quotidien ? Oui ou Non)]]="Oui","Oui","Non")</f>
        <v>Non</v>
      </c>
      <c r="I866" s="72" t="str">
        <f>IF(Tableau1[[#This Row],[Régime d''utilisation (Quotidien ? Oui ou Non)]]="Oui","Oui","Non")</f>
        <v>Non</v>
      </c>
      <c r="J866" s="72" t="str">
        <f>IF(Tableau1[[#This Row],[Régime d''utilisation (Quotidien ? Oui ou Non)]]="Oui","Oui","Non")</f>
        <v>Non</v>
      </c>
      <c r="K866" s="72" t="str">
        <f>IF(Tableau1[[#This Row],[Régime d''utilisation (Quotidien ? Oui ou Non)]]="Oui","Oui","Non")</f>
        <v>Non</v>
      </c>
      <c r="L866" s="72" t="str">
        <f>IF(Tableau1[[#This Row],[Régime d''utilisation (Quotidien ? Oui ou Non)]]="Oui","Oui","Non")</f>
        <v>Non</v>
      </c>
      <c r="M866" s="72" t="str">
        <f>IF(Tableau1[[#This Row],[Régime d''utilisation (Quotidien ? Oui ou Non)]]="Oui","Oui","Non")</f>
        <v>Non</v>
      </c>
      <c r="N866" s="72" t="str">
        <f>IF(Tableau1[[#This Row],[Régime d''utilisation (Quotidien ? Oui ou Non)]]="Oui","Oui","Non")</f>
        <v>Non</v>
      </c>
      <c r="O866" s="72" t="str">
        <f>IF(Tableau1[[#This Row],[Régime d''utilisation (Quotidien ? Oui ou Non)]]="Oui","Oui","Non")</f>
        <v>Non</v>
      </c>
      <c r="P866" s="76"/>
      <c r="Q866" s="76"/>
      <c r="R866" s="76"/>
      <c r="S866" s="52" t="str">
        <f t="shared" si="39"/>
        <v>Compris entre 00h00 et 5h00</v>
      </c>
      <c r="T866" s="76"/>
      <c r="U866" s="53" t="str">
        <f t="shared" si="40"/>
        <v>Voyageur</v>
      </c>
      <c r="V866" s="76"/>
      <c r="W866" s="76"/>
      <c r="X866" s="76"/>
      <c r="Y866" s="76"/>
      <c r="Z866" s="76"/>
      <c r="AA866" s="76"/>
      <c r="AB866" s="53">
        <f>400</f>
        <v>400</v>
      </c>
      <c r="AC866" s="78" t="str">
        <f>IF(Tableau1[[#This Row],[Type de réponse]]='Paramètre (masquer)'!$A$10,Tableau1[[#This Row],[Période de début *]],"")</f>
        <v/>
      </c>
      <c r="AD866" s="78" t="str">
        <f>IF(Tableau1[[#This Row],[Type de réponse]]='Paramètre (masquer)'!$A$10,Tableau1[[#This Row],[Période de fin *]],"")</f>
        <v/>
      </c>
      <c r="AE866" s="78" t="str">
        <f>IF(Tableau1[[#This Row],[Type de réponse]]='Paramètre (masquer)'!$A$10,Tableau1[[#This Row],[Nuit
LU/MA]],"")</f>
        <v/>
      </c>
      <c r="AF866" s="78" t="str">
        <f>IF(Tableau1[[#This Row],[Type de réponse]]='Paramètre (masquer)'!$A$10,Tableau1[[#This Row],[Nuit
MA/ME]],"")</f>
        <v/>
      </c>
      <c r="AG866" s="78" t="str">
        <f>IF(Tableau1[[#This Row],[Type de réponse]]='Paramètre (masquer)'!$A$10,Tableau1[[#This Row],[Nuit
ME/JE]],"")</f>
        <v/>
      </c>
      <c r="AH866" s="78" t="str">
        <f>IF(Tableau1[[#This Row],[Type de réponse]]='Paramètre (masquer)'!$A$10,Tableau1[[#This Row],[Nuit JE/VE]],"")</f>
        <v/>
      </c>
      <c r="AI866" s="78" t="str">
        <f>IF(Tableau1[[#This Row],[Type de réponse]]='Paramètre (masquer)'!$A$10,Tableau1[[#This Row],[Nuit
VE/SA]],"")</f>
        <v/>
      </c>
      <c r="AJ866" s="78" t="str">
        <f>IF(Tableau1[[#This Row],[Type de réponse]]='Paramètre (masquer)'!$A$10,Tableau1[[#This Row],[Nuit
SA/DI]],"")</f>
        <v/>
      </c>
      <c r="AK866" s="78" t="str">
        <f>IF(Tableau1[[#This Row],[Type de réponse]]='Paramètre (masquer)'!$A$10,Tableau1[[#This Row],[Nuit
DI/LU]],"")</f>
        <v/>
      </c>
      <c r="AL866" s="76" t="str">
        <f>IF(Tableau1[[#This Row],[Nuit
LU /MA]]="Oui",0,IF(Tableau1[[#This Row],[Nuit
LU /MA]]="Non",1,""))</f>
        <v/>
      </c>
      <c r="AM866" s="76" t="str">
        <f>IF(Tableau1[[#This Row],[Nuit
MA/ ME]]="Oui",0,IF(Tableau1[[#This Row],[Nuit
MA/ ME]]="Non",1,""))</f>
        <v/>
      </c>
      <c r="AN866" s="76" t="str">
        <f>IF(Tableau1[[#This Row],[Nuit
ME/ JE]]="Oui",0,IF(Tableau1[[#This Row],[Nuit
ME/ JE]]="Non",1,""))</f>
        <v/>
      </c>
      <c r="AO866" s="76" t="str">
        <f>IF(Tableau1[[#This Row],[Nuit JE/ VE]]="Oui",0,IF(Tableau1[[#This Row],[Nuit JE/ VE]]="Non",1,""))</f>
        <v/>
      </c>
      <c r="AP866" s="76" t="str">
        <f>IF(Tableau1[[#This Row],[Nuit
VE/ SA]]="Oui",0,IF(Tableau1[[#This Row],[Nuit
VE/ SA]]="Non",1,""))</f>
        <v/>
      </c>
      <c r="AQ866" s="76" t="str">
        <f>IF(Tableau1[[#This Row],[Nuit
SA/ DI]]="Oui",0,IF(Tableau1[[#This Row],[Nuit
SA/ DI]]="Non",1,""))</f>
        <v/>
      </c>
      <c r="AR866" s="76" t="str">
        <f>IF(Tableau1[[#This Row],[Nuit
DI/ LU]]="Oui",0,IF(Tableau1[[#This Row],[Nuit
DI/ LU]]="Non",1,""))</f>
        <v/>
      </c>
      <c r="AS866" s="76" t="str">
        <f>IF(Tableau1[[#This Row],[Type de réponse]]='Paramètre (masquer)'!$A$10,Tableau1[[#This Row],[FE]],"")</f>
        <v/>
      </c>
      <c r="AT866" s="76" t="str">
        <f>_xlfn.CONCAT(Tableau1[[#This Row],[LUN]:[DIM]])</f>
        <v/>
      </c>
      <c r="AU866" s="79"/>
      <c r="AV8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6" s="76" t="e">
        <f>Tableau1[[#This Row],[Nbre de nuits sur la période]]*Tableau1[[#This Row],[Nombre de train accédant / nuit *]]</f>
        <v>#VALUE!</v>
      </c>
      <c r="AY866" s="76" t="e">
        <f>Tableau1[[#This Row],[Uo voies - nuit]]*((59*400/1000)+5)</f>
        <v>#VALUE!</v>
      </c>
    </row>
    <row r="867" spans="1:51" ht="15.75">
      <c r="A867" s="51">
        <f t="shared" si="41"/>
        <v>854</v>
      </c>
      <c r="B867" s="85"/>
      <c r="C867" s="52" t="str">
        <f>IFERROR(VLOOKUP(Tableau1[[#This Row],[Site *
Un fichier Excel par DT]],Tableau7[[#All],[Nom de la gare]:[EIC]],5,FALSE),"")</f>
        <v/>
      </c>
      <c r="D867" s="77"/>
      <c r="E867" s="74"/>
      <c r="F867" s="74"/>
      <c r="G867" s="76"/>
      <c r="H867" s="72" t="str">
        <f>IF(Tableau1[[#This Row],[Régime d''utilisation (Quotidien ? Oui ou Non)]]="Oui","Oui","Non")</f>
        <v>Non</v>
      </c>
      <c r="I867" s="72" t="str">
        <f>IF(Tableau1[[#This Row],[Régime d''utilisation (Quotidien ? Oui ou Non)]]="Oui","Oui","Non")</f>
        <v>Non</v>
      </c>
      <c r="J867" s="72" t="str">
        <f>IF(Tableau1[[#This Row],[Régime d''utilisation (Quotidien ? Oui ou Non)]]="Oui","Oui","Non")</f>
        <v>Non</v>
      </c>
      <c r="K867" s="72" t="str">
        <f>IF(Tableau1[[#This Row],[Régime d''utilisation (Quotidien ? Oui ou Non)]]="Oui","Oui","Non")</f>
        <v>Non</v>
      </c>
      <c r="L867" s="72" t="str">
        <f>IF(Tableau1[[#This Row],[Régime d''utilisation (Quotidien ? Oui ou Non)]]="Oui","Oui","Non")</f>
        <v>Non</v>
      </c>
      <c r="M867" s="72" t="str">
        <f>IF(Tableau1[[#This Row],[Régime d''utilisation (Quotidien ? Oui ou Non)]]="Oui","Oui","Non")</f>
        <v>Non</v>
      </c>
      <c r="N867" s="72" t="str">
        <f>IF(Tableau1[[#This Row],[Régime d''utilisation (Quotidien ? Oui ou Non)]]="Oui","Oui","Non")</f>
        <v>Non</v>
      </c>
      <c r="O867" s="72" t="str">
        <f>IF(Tableau1[[#This Row],[Régime d''utilisation (Quotidien ? Oui ou Non)]]="Oui","Oui","Non")</f>
        <v>Non</v>
      </c>
      <c r="P867" s="76"/>
      <c r="Q867" s="76"/>
      <c r="R867" s="76"/>
      <c r="S867" s="52" t="str">
        <f t="shared" si="39"/>
        <v>Compris entre 00h00 et 5h00</v>
      </c>
      <c r="T867" s="76"/>
      <c r="U867" s="53" t="str">
        <f t="shared" si="40"/>
        <v>Voyageur</v>
      </c>
      <c r="V867" s="76"/>
      <c r="W867" s="76"/>
      <c r="X867" s="76"/>
      <c r="Y867" s="76"/>
      <c r="Z867" s="76"/>
      <c r="AA867" s="76"/>
      <c r="AB867" s="53">
        <f>400</f>
        <v>400</v>
      </c>
      <c r="AC867" s="78" t="str">
        <f>IF(Tableau1[[#This Row],[Type de réponse]]='Paramètre (masquer)'!$A$10,Tableau1[[#This Row],[Période de début *]],"")</f>
        <v/>
      </c>
      <c r="AD867" s="78" t="str">
        <f>IF(Tableau1[[#This Row],[Type de réponse]]='Paramètre (masquer)'!$A$10,Tableau1[[#This Row],[Période de fin *]],"")</f>
        <v/>
      </c>
      <c r="AE867" s="78" t="str">
        <f>IF(Tableau1[[#This Row],[Type de réponse]]='Paramètre (masquer)'!$A$10,Tableau1[[#This Row],[Nuit
LU/MA]],"")</f>
        <v/>
      </c>
      <c r="AF867" s="78" t="str">
        <f>IF(Tableau1[[#This Row],[Type de réponse]]='Paramètre (masquer)'!$A$10,Tableau1[[#This Row],[Nuit
MA/ME]],"")</f>
        <v/>
      </c>
      <c r="AG867" s="78" t="str">
        <f>IF(Tableau1[[#This Row],[Type de réponse]]='Paramètre (masquer)'!$A$10,Tableau1[[#This Row],[Nuit
ME/JE]],"")</f>
        <v/>
      </c>
      <c r="AH867" s="78" t="str">
        <f>IF(Tableau1[[#This Row],[Type de réponse]]='Paramètre (masquer)'!$A$10,Tableau1[[#This Row],[Nuit JE/VE]],"")</f>
        <v/>
      </c>
      <c r="AI867" s="78" t="str">
        <f>IF(Tableau1[[#This Row],[Type de réponse]]='Paramètre (masquer)'!$A$10,Tableau1[[#This Row],[Nuit
VE/SA]],"")</f>
        <v/>
      </c>
      <c r="AJ867" s="78" t="str">
        <f>IF(Tableau1[[#This Row],[Type de réponse]]='Paramètre (masquer)'!$A$10,Tableau1[[#This Row],[Nuit
SA/DI]],"")</f>
        <v/>
      </c>
      <c r="AK867" s="78" t="str">
        <f>IF(Tableau1[[#This Row],[Type de réponse]]='Paramètre (masquer)'!$A$10,Tableau1[[#This Row],[Nuit
DI/LU]],"")</f>
        <v/>
      </c>
      <c r="AL867" s="76" t="str">
        <f>IF(Tableau1[[#This Row],[Nuit
LU /MA]]="Oui",0,IF(Tableau1[[#This Row],[Nuit
LU /MA]]="Non",1,""))</f>
        <v/>
      </c>
      <c r="AM867" s="76" t="str">
        <f>IF(Tableau1[[#This Row],[Nuit
MA/ ME]]="Oui",0,IF(Tableau1[[#This Row],[Nuit
MA/ ME]]="Non",1,""))</f>
        <v/>
      </c>
      <c r="AN867" s="76" t="str">
        <f>IF(Tableau1[[#This Row],[Nuit
ME/ JE]]="Oui",0,IF(Tableau1[[#This Row],[Nuit
ME/ JE]]="Non",1,""))</f>
        <v/>
      </c>
      <c r="AO867" s="76" t="str">
        <f>IF(Tableau1[[#This Row],[Nuit JE/ VE]]="Oui",0,IF(Tableau1[[#This Row],[Nuit JE/ VE]]="Non",1,""))</f>
        <v/>
      </c>
      <c r="AP867" s="76" t="str">
        <f>IF(Tableau1[[#This Row],[Nuit
VE/ SA]]="Oui",0,IF(Tableau1[[#This Row],[Nuit
VE/ SA]]="Non",1,""))</f>
        <v/>
      </c>
      <c r="AQ867" s="76" t="str">
        <f>IF(Tableau1[[#This Row],[Nuit
SA/ DI]]="Oui",0,IF(Tableau1[[#This Row],[Nuit
SA/ DI]]="Non",1,""))</f>
        <v/>
      </c>
      <c r="AR867" s="76" t="str">
        <f>IF(Tableau1[[#This Row],[Nuit
DI/ LU]]="Oui",0,IF(Tableau1[[#This Row],[Nuit
DI/ LU]]="Non",1,""))</f>
        <v/>
      </c>
      <c r="AS867" s="76" t="str">
        <f>IF(Tableau1[[#This Row],[Type de réponse]]='Paramètre (masquer)'!$A$10,Tableau1[[#This Row],[FE]],"")</f>
        <v/>
      </c>
      <c r="AT867" s="76" t="str">
        <f>_xlfn.CONCAT(Tableau1[[#This Row],[LUN]:[DIM]])</f>
        <v/>
      </c>
      <c r="AU867" s="79"/>
      <c r="AV8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7" s="76" t="e">
        <f>Tableau1[[#This Row],[Nbre de nuits sur la période]]*Tableau1[[#This Row],[Nombre de train accédant / nuit *]]</f>
        <v>#VALUE!</v>
      </c>
      <c r="AY867" s="76" t="e">
        <f>Tableau1[[#This Row],[Uo voies - nuit]]*((59*400/1000)+5)</f>
        <v>#VALUE!</v>
      </c>
    </row>
    <row r="868" spans="1:51" ht="15.75">
      <c r="A868" s="51">
        <f t="shared" si="41"/>
        <v>855</v>
      </c>
      <c r="B868" s="85"/>
      <c r="C868" s="52" t="str">
        <f>IFERROR(VLOOKUP(Tableau1[[#This Row],[Site *
Un fichier Excel par DT]],Tableau7[[#All],[Nom de la gare]:[EIC]],5,FALSE),"")</f>
        <v/>
      </c>
      <c r="D868" s="77"/>
      <c r="E868" s="74"/>
      <c r="F868" s="74"/>
      <c r="G868" s="76"/>
      <c r="H868" s="72" t="str">
        <f>IF(Tableau1[[#This Row],[Régime d''utilisation (Quotidien ? Oui ou Non)]]="Oui","Oui","Non")</f>
        <v>Non</v>
      </c>
      <c r="I868" s="72" t="str">
        <f>IF(Tableau1[[#This Row],[Régime d''utilisation (Quotidien ? Oui ou Non)]]="Oui","Oui","Non")</f>
        <v>Non</v>
      </c>
      <c r="J868" s="72" t="str">
        <f>IF(Tableau1[[#This Row],[Régime d''utilisation (Quotidien ? Oui ou Non)]]="Oui","Oui","Non")</f>
        <v>Non</v>
      </c>
      <c r="K868" s="72" t="str">
        <f>IF(Tableau1[[#This Row],[Régime d''utilisation (Quotidien ? Oui ou Non)]]="Oui","Oui","Non")</f>
        <v>Non</v>
      </c>
      <c r="L868" s="72" t="str">
        <f>IF(Tableau1[[#This Row],[Régime d''utilisation (Quotidien ? Oui ou Non)]]="Oui","Oui","Non")</f>
        <v>Non</v>
      </c>
      <c r="M868" s="72" t="str">
        <f>IF(Tableau1[[#This Row],[Régime d''utilisation (Quotidien ? Oui ou Non)]]="Oui","Oui","Non")</f>
        <v>Non</v>
      </c>
      <c r="N868" s="72" t="str">
        <f>IF(Tableau1[[#This Row],[Régime d''utilisation (Quotidien ? Oui ou Non)]]="Oui","Oui","Non")</f>
        <v>Non</v>
      </c>
      <c r="O868" s="72" t="str">
        <f>IF(Tableau1[[#This Row],[Régime d''utilisation (Quotidien ? Oui ou Non)]]="Oui","Oui","Non")</f>
        <v>Non</v>
      </c>
      <c r="P868" s="76"/>
      <c r="Q868" s="76"/>
      <c r="R868" s="76"/>
      <c r="S868" s="52" t="str">
        <f t="shared" si="39"/>
        <v>Compris entre 00h00 et 5h00</v>
      </c>
      <c r="T868" s="76"/>
      <c r="U868" s="53" t="str">
        <f t="shared" si="40"/>
        <v>Voyageur</v>
      </c>
      <c r="V868" s="76"/>
      <c r="W868" s="76"/>
      <c r="X868" s="76"/>
      <c r="Y868" s="76"/>
      <c r="Z868" s="76"/>
      <c r="AA868" s="76"/>
      <c r="AB868" s="53">
        <f>400</f>
        <v>400</v>
      </c>
      <c r="AC868" s="78" t="str">
        <f>IF(Tableau1[[#This Row],[Type de réponse]]='Paramètre (masquer)'!$A$10,Tableau1[[#This Row],[Période de début *]],"")</f>
        <v/>
      </c>
      <c r="AD868" s="78" t="str">
        <f>IF(Tableau1[[#This Row],[Type de réponse]]='Paramètre (masquer)'!$A$10,Tableau1[[#This Row],[Période de fin *]],"")</f>
        <v/>
      </c>
      <c r="AE868" s="78" t="str">
        <f>IF(Tableau1[[#This Row],[Type de réponse]]='Paramètre (masquer)'!$A$10,Tableau1[[#This Row],[Nuit
LU/MA]],"")</f>
        <v/>
      </c>
      <c r="AF868" s="78" t="str">
        <f>IF(Tableau1[[#This Row],[Type de réponse]]='Paramètre (masquer)'!$A$10,Tableau1[[#This Row],[Nuit
MA/ME]],"")</f>
        <v/>
      </c>
      <c r="AG868" s="78" t="str">
        <f>IF(Tableau1[[#This Row],[Type de réponse]]='Paramètre (masquer)'!$A$10,Tableau1[[#This Row],[Nuit
ME/JE]],"")</f>
        <v/>
      </c>
      <c r="AH868" s="78" t="str">
        <f>IF(Tableau1[[#This Row],[Type de réponse]]='Paramètre (masquer)'!$A$10,Tableau1[[#This Row],[Nuit JE/VE]],"")</f>
        <v/>
      </c>
      <c r="AI868" s="78" t="str">
        <f>IF(Tableau1[[#This Row],[Type de réponse]]='Paramètre (masquer)'!$A$10,Tableau1[[#This Row],[Nuit
VE/SA]],"")</f>
        <v/>
      </c>
      <c r="AJ868" s="78" t="str">
        <f>IF(Tableau1[[#This Row],[Type de réponse]]='Paramètre (masquer)'!$A$10,Tableau1[[#This Row],[Nuit
SA/DI]],"")</f>
        <v/>
      </c>
      <c r="AK868" s="78" t="str">
        <f>IF(Tableau1[[#This Row],[Type de réponse]]='Paramètre (masquer)'!$A$10,Tableau1[[#This Row],[Nuit
DI/LU]],"")</f>
        <v/>
      </c>
      <c r="AL868" s="76" t="str">
        <f>IF(Tableau1[[#This Row],[Nuit
LU /MA]]="Oui",0,IF(Tableau1[[#This Row],[Nuit
LU /MA]]="Non",1,""))</f>
        <v/>
      </c>
      <c r="AM868" s="76" t="str">
        <f>IF(Tableau1[[#This Row],[Nuit
MA/ ME]]="Oui",0,IF(Tableau1[[#This Row],[Nuit
MA/ ME]]="Non",1,""))</f>
        <v/>
      </c>
      <c r="AN868" s="76" t="str">
        <f>IF(Tableau1[[#This Row],[Nuit
ME/ JE]]="Oui",0,IF(Tableau1[[#This Row],[Nuit
ME/ JE]]="Non",1,""))</f>
        <v/>
      </c>
      <c r="AO868" s="76" t="str">
        <f>IF(Tableau1[[#This Row],[Nuit JE/ VE]]="Oui",0,IF(Tableau1[[#This Row],[Nuit JE/ VE]]="Non",1,""))</f>
        <v/>
      </c>
      <c r="AP868" s="76" t="str">
        <f>IF(Tableau1[[#This Row],[Nuit
VE/ SA]]="Oui",0,IF(Tableau1[[#This Row],[Nuit
VE/ SA]]="Non",1,""))</f>
        <v/>
      </c>
      <c r="AQ868" s="76" t="str">
        <f>IF(Tableau1[[#This Row],[Nuit
SA/ DI]]="Oui",0,IF(Tableau1[[#This Row],[Nuit
SA/ DI]]="Non",1,""))</f>
        <v/>
      </c>
      <c r="AR868" s="76" t="str">
        <f>IF(Tableau1[[#This Row],[Nuit
DI/ LU]]="Oui",0,IF(Tableau1[[#This Row],[Nuit
DI/ LU]]="Non",1,""))</f>
        <v/>
      </c>
      <c r="AS868" s="76" t="str">
        <f>IF(Tableau1[[#This Row],[Type de réponse]]='Paramètre (masquer)'!$A$10,Tableau1[[#This Row],[FE]],"")</f>
        <v/>
      </c>
      <c r="AT868" s="76" t="str">
        <f>_xlfn.CONCAT(Tableau1[[#This Row],[LUN]:[DIM]])</f>
        <v/>
      </c>
      <c r="AU868" s="79"/>
      <c r="AV8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8" s="76" t="e">
        <f>Tableau1[[#This Row],[Nbre de nuits sur la période]]*Tableau1[[#This Row],[Nombre de train accédant / nuit *]]</f>
        <v>#VALUE!</v>
      </c>
      <c r="AY868" s="76" t="e">
        <f>Tableau1[[#This Row],[Uo voies - nuit]]*((59*400/1000)+5)</f>
        <v>#VALUE!</v>
      </c>
    </row>
    <row r="869" spans="1:51" ht="15.75">
      <c r="A869" s="51">
        <f t="shared" si="41"/>
        <v>856</v>
      </c>
      <c r="B869" s="85"/>
      <c r="C869" s="52" t="str">
        <f>IFERROR(VLOOKUP(Tableau1[[#This Row],[Site *
Un fichier Excel par DT]],Tableau7[[#All],[Nom de la gare]:[EIC]],5,FALSE),"")</f>
        <v/>
      </c>
      <c r="D869" s="77"/>
      <c r="E869" s="74"/>
      <c r="F869" s="74"/>
      <c r="G869" s="76"/>
      <c r="H869" s="72" t="str">
        <f>IF(Tableau1[[#This Row],[Régime d''utilisation (Quotidien ? Oui ou Non)]]="Oui","Oui","Non")</f>
        <v>Non</v>
      </c>
      <c r="I869" s="72" t="str">
        <f>IF(Tableau1[[#This Row],[Régime d''utilisation (Quotidien ? Oui ou Non)]]="Oui","Oui","Non")</f>
        <v>Non</v>
      </c>
      <c r="J869" s="72" t="str">
        <f>IF(Tableau1[[#This Row],[Régime d''utilisation (Quotidien ? Oui ou Non)]]="Oui","Oui","Non")</f>
        <v>Non</v>
      </c>
      <c r="K869" s="72" t="str">
        <f>IF(Tableau1[[#This Row],[Régime d''utilisation (Quotidien ? Oui ou Non)]]="Oui","Oui","Non")</f>
        <v>Non</v>
      </c>
      <c r="L869" s="72" t="str">
        <f>IF(Tableau1[[#This Row],[Régime d''utilisation (Quotidien ? Oui ou Non)]]="Oui","Oui","Non")</f>
        <v>Non</v>
      </c>
      <c r="M869" s="72" t="str">
        <f>IF(Tableau1[[#This Row],[Régime d''utilisation (Quotidien ? Oui ou Non)]]="Oui","Oui","Non")</f>
        <v>Non</v>
      </c>
      <c r="N869" s="72" t="str">
        <f>IF(Tableau1[[#This Row],[Régime d''utilisation (Quotidien ? Oui ou Non)]]="Oui","Oui","Non")</f>
        <v>Non</v>
      </c>
      <c r="O869" s="72" t="str">
        <f>IF(Tableau1[[#This Row],[Régime d''utilisation (Quotidien ? Oui ou Non)]]="Oui","Oui","Non")</f>
        <v>Non</v>
      </c>
      <c r="P869" s="76"/>
      <c r="Q869" s="76"/>
      <c r="R869" s="76"/>
      <c r="S869" s="52" t="str">
        <f t="shared" si="39"/>
        <v>Compris entre 00h00 et 5h00</v>
      </c>
      <c r="T869" s="76"/>
      <c r="U869" s="53" t="str">
        <f t="shared" si="40"/>
        <v>Voyageur</v>
      </c>
      <c r="V869" s="76"/>
      <c r="W869" s="76"/>
      <c r="X869" s="76"/>
      <c r="Y869" s="76"/>
      <c r="Z869" s="76"/>
      <c r="AA869" s="76"/>
      <c r="AB869" s="53">
        <f>400</f>
        <v>400</v>
      </c>
      <c r="AC869" s="78" t="str">
        <f>IF(Tableau1[[#This Row],[Type de réponse]]='Paramètre (masquer)'!$A$10,Tableau1[[#This Row],[Période de début *]],"")</f>
        <v/>
      </c>
      <c r="AD869" s="78" t="str">
        <f>IF(Tableau1[[#This Row],[Type de réponse]]='Paramètre (masquer)'!$A$10,Tableau1[[#This Row],[Période de fin *]],"")</f>
        <v/>
      </c>
      <c r="AE869" s="78" t="str">
        <f>IF(Tableau1[[#This Row],[Type de réponse]]='Paramètre (masquer)'!$A$10,Tableau1[[#This Row],[Nuit
LU/MA]],"")</f>
        <v/>
      </c>
      <c r="AF869" s="78" t="str">
        <f>IF(Tableau1[[#This Row],[Type de réponse]]='Paramètre (masquer)'!$A$10,Tableau1[[#This Row],[Nuit
MA/ME]],"")</f>
        <v/>
      </c>
      <c r="AG869" s="78" t="str">
        <f>IF(Tableau1[[#This Row],[Type de réponse]]='Paramètre (masquer)'!$A$10,Tableau1[[#This Row],[Nuit
ME/JE]],"")</f>
        <v/>
      </c>
      <c r="AH869" s="78" t="str">
        <f>IF(Tableau1[[#This Row],[Type de réponse]]='Paramètre (masquer)'!$A$10,Tableau1[[#This Row],[Nuit JE/VE]],"")</f>
        <v/>
      </c>
      <c r="AI869" s="78" t="str">
        <f>IF(Tableau1[[#This Row],[Type de réponse]]='Paramètre (masquer)'!$A$10,Tableau1[[#This Row],[Nuit
VE/SA]],"")</f>
        <v/>
      </c>
      <c r="AJ869" s="78" t="str">
        <f>IF(Tableau1[[#This Row],[Type de réponse]]='Paramètre (masquer)'!$A$10,Tableau1[[#This Row],[Nuit
SA/DI]],"")</f>
        <v/>
      </c>
      <c r="AK869" s="78" t="str">
        <f>IF(Tableau1[[#This Row],[Type de réponse]]='Paramètre (masquer)'!$A$10,Tableau1[[#This Row],[Nuit
DI/LU]],"")</f>
        <v/>
      </c>
      <c r="AL869" s="76" t="str">
        <f>IF(Tableau1[[#This Row],[Nuit
LU /MA]]="Oui",0,IF(Tableau1[[#This Row],[Nuit
LU /MA]]="Non",1,""))</f>
        <v/>
      </c>
      <c r="AM869" s="76" t="str">
        <f>IF(Tableau1[[#This Row],[Nuit
MA/ ME]]="Oui",0,IF(Tableau1[[#This Row],[Nuit
MA/ ME]]="Non",1,""))</f>
        <v/>
      </c>
      <c r="AN869" s="76" t="str">
        <f>IF(Tableau1[[#This Row],[Nuit
ME/ JE]]="Oui",0,IF(Tableau1[[#This Row],[Nuit
ME/ JE]]="Non",1,""))</f>
        <v/>
      </c>
      <c r="AO869" s="76" t="str">
        <f>IF(Tableau1[[#This Row],[Nuit JE/ VE]]="Oui",0,IF(Tableau1[[#This Row],[Nuit JE/ VE]]="Non",1,""))</f>
        <v/>
      </c>
      <c r="AP869" s="76" t="str">
        <f>IF(Tableau1[[#This Row],[Nuit
VE/ SA]]="Oui",0,IF(Tableau1[[#This Row],[Nuit
VE/ SA]]="Non",1,""))</f>
        <v/>
      </c>
      <c r="AQ869" s="76" t="str">
        <f>IF(Tableau1[[#This Row],[Nuit
SA/ DI]]="Oui",0,IF(Tableau1[[#This Row],[Nuit
SA/ DI]]="Non",1,""))</f>
        <v/>
      </c>
      <c r="AR869" s="76" t="str">
        <f>IF(Tableau1[[#This Row],[Nuit
DI/ LU]]="Oui",0,IF(Tableau1[[#This Row],[Nuit
DI/ LU]]="Non",1,""))</f>
        <v/>
      </c>
      <c r="AS869" s="76" t="str">
        <f>IF(Tableau1[[#This Row],[Type de réponse]]='Paramètre (masquer)'!$A$10,Tableau1[[#This Row],[FE]],"")</f>
        <v/>
      </c>
      <c r="AT869" s="76" t="str">
        <f>_xlfn.CONCAT(Tableau1[[#This Row],[LUN]:[DIM]])</f>
        <v/>
      </c>
      <c r="AU869" s="79"/>
      <c r="AV8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9" s="76" t="e">
        <f>Tableau1[[#This Row],[Nbre de nuits sur la période]]*Tableau1[[#This Row],[Nombre de train accédant / nuit *]]</f>
        <v>#VALUE!</v>
      </c>
      <c r="AY869" s="76" t="e">
        <f>Tableau1[[#This Row],[Uo voies - nuit]]*((59*400/1000)+5)</f>
        <v>#VALUE!</v>
      </c>
    </row>
    <row r="870" spans="1:51" ht="15.75">
      <c r="A870" s="51">
        <f t="shared" si="41"/>
        <v>857</v>
      </c>
      <c r="B870" s="85"/>
      <c r="C870" s="52" t="str">
        <f>IFERROR(VLOOKUP(Tableau1[[#This Row],[Site *
Un fichier Excel par DT]],Tableau7[[#All],[Nom de la gare]:[EIC]],5,FALSE),"")</f>
        <v/>
      </c>
      <c r="D870" s="77"/>
      <c r="E870" s="74"/>
      <c r="F870" s="74"/>
      <c r="G870" s="76"/>
      <c r="H870" s="72" t="str">
        <f>IF(Tableau1[[#This Row],[Régime d''utilisation (Quotidien ? Oui ou Non)]]="Oui","Oui","Non")</f>
        <v>Non</v>
      </c>
      <c r="I870" s="72" t="str">
        <f>IF(Tableau1[[#This Row],[Régime d''utilisation (Quotidien ? Oui ou Non)]]="Oui","Oui","Non")</f>
        <v>Non</v>
      </c>
      <c r="J870" s="72" t="str">
        <f>IF(Tableau1[[#This Row],[Régime d''utilisation (Quotidien ? Oui ou Non)]]="Oui","Oui","Non")</f>
        <v>Non</v>
      </c>
      <c r="K870" s="72" t="str">
        <f>IF(Tableau1[[#This Row],[Régime d''utilisation (Quotidien ? Oui ou Non)]]="Oui","Oui","Non")</f>
        <v>Non</v>
      </c>
      <c r="L870" s="72" t="str">
        <f>IF(Tableau1[[#This Row],[Régime d''utilisation (Quotidien ? Oui ou Non)]]="Oui","Oui","Non")</f>
        <v>Non</v>
      </c>
      <c r="M870" s="72" t="str">
        <f>IF(Tableau1[[#This Row],[Régime d''utilisation (Quotidien ? Oui ou Non)]]="Oui","Oui","Non")</f>
        <v>Non</v>
      </c>
      <c r="N870" s="72" t="str">
        <f>IF(Tableau1[[#This Row],[Régime d''utilisation (Quotidien ? Oui ou Non)]]="Oui","Oui","Non")</f>
        <v>Non</v>
      </c>
      <c r="O870" s="72" t="str">
        <f>IF(Tableau1[[#This Row],[Régime d''utilisation (Quotidien ? Oui ou Non)]]="Oui","Oui","Non")</f>
        <v>Non</v>
      </c>
      <c r="P870" s="76"/>
      <c r="Q870" s="76"/>
      <c r="R870" s="76"/>
      <c r="S870" s="52" t="str">
        <f t="shared" si="39"/>
        <v>Compris entre 00h00 et 5h00</v>
      </c>
      <c r="T870" s="76"/>
      <c r="U870" s="53" t="str">
        <f t="shared" si="40"/>
        <v>Voyageur</v>
      </c>
      <c r="V870" s="76"/>
      <c r="W870" s="76"/>
      <c r="X870" s="76"/>
      <c r="Y870" s="76"/>
      <c r="Z870" s="76"/>
      <c r="AA870" s="76"/>
      <c r="AB870" s="53">
        <f>400</f>
        <v>400</v>
      </c>
      <c r="AC870" s="78" t="str">
        <f>IF(Tableau1[[#This Row],[Type de réponse]]='Paramètre (masquer)'!$A$10,Tableau1[[#This Row],[Période de début *]],"")</f>
        <v/>
      </c>
      <c r="AD870" s="78" t="str">
        <f>IF(Tableau1[[#This Row],[Type de réponse]]='Paramètre (masquer)'!$A$10,Tableau1[[#This Row],[Période de fin *]],"")</f>
        <v/>
      </c>
      <c r="AE870" s="78" t="str">
        <f>IF(Tableau1[[#This Row],[Type de réponse]]='Paramètre (masquer)'!$A$10,Tableau1[[#This Row],[Nuit
LU/MA]],"")</f>
        <v/>
      </c>
      <c r="AF870" s="78" t="str">
        <f>IF(Tableau1[[#This Row],[Type de réponse]]='Paramètre (masquer)'!$A$10,Tableau1[[#This Row],[Nuit
MA/ME]],"")</f>
        <v/>
      </c>
      <c r="AG870" s="78" t="str">
        <f>IF(Tableau1[[#This Row],[Type de réponse]]='Paramètre (masquer)'!$A$10,Tableau1[[#This Row],[Nuit
ME/JE]],"")</f>
        <v/>
      </c>
      <c r="AH870" s="78" t="str">
        <f>IF(Tableau1[[#This Row],[Type de réponse]]='Paramètre (masquer)'!$A$10,Tableau1[[#This Row],[Nuit JE/VE]],"")</f>
        <v/>
      </c>
      <c r="AI870" s="78" t="str">
        <f>IF(Tableau1[[#This Row],[Type de réponse]]='Paramètre (masquer)'!$A$10,Tableau1[[#This Row],[Nuit
VE/SA]],"")</f>
        <v/>
      </c>
      <c r="AJ870" s="78" t="str">
        <f>IF(Tableau1[[#This Row],[Type de réponse]]='Paramètre (masquer)'!$A$10,Tableau1[[#This Row],[Nuit
SA/DI]],"")</f>
        <v/>
      </c>
      <c r="AK870" s="78" t="str">
        <f>IF(Tableau1[[#This Row],[Type de réponse]]='Paramètre (masquer)'!$A$10,Tableau1[[#This Row],[Nuit
DI/LU]],"")</f>
        <v/>
      </c>
      <c r="AL870" s="76" t="str">
        <f>IF(Tableau1[[#This Row],[Nuit
LU /MA]]="Oui",0,IF(Tableau1[[#This Row],[Nuit
LU /MA]]="Non",1,""))</f>
        <v/>
      </c>
      <c r="AM870" s="76" t="str">
        <f>IF(Tableau1[[#This Row],[Nuit
MA/ ME]]="Oui",0,IF(Tableau1[[#This Row],[Nuit
MA/ ME]]="Non",1,""))</f>
        <v/>
      </c>
      <c r="AN870" s="76" t="str">
        <f>IF(Tableau1[[#This Row],[Nuit
ME/ JE]]="Oui",0,IF(Tableau1[[#This Row],[Nuit
ME/ JE]]="Non",1,""))</f>
        <v/>
      </c>
      <c r="AO870" s="76" t="str">
        <f>IF(Tableau1[[#This Row],[Nuit JE/ VE]]="Oui",0,IF(Tableau1[[#This Row],[Nuit JE/ VE]]="Non",1,""))</f>
        <v/>
      </c>
      <c r="AP870" s="76" t="str">
        <f>IF(Tableau1[[#This Row],[Nuit
VE/ SA]]="Oui",0,IF(Tableau1[[#This Row],[Nuit
VE/ SA]]="Non",1,""))</f>
        <v/>
      </c>
      <c r="AQ870" s="76" t="str">
        <f>IF(Tableau1[[#This Row],[Nuit
SA/ DI]]="Oui",0,IF(Tableau1[[#This Row],[Nuit
SA/ DI]]="Non",1,""))</f>
        <v/>
      </c>
      <c r="AR870" s="76" t="str">
        <f>IF(Tableau1[[#This Row],[Nuit
DI/ LU]]="Oui",0,IF(Tableau1[[#This Row],[Nuit
DI/ LU]]="Non",1,""))</f>
        <v/>
      </c>
      <c r="AS870" s="76" t="str">
        <f>IF(Tableau1[[#This Row],[Type de réponse]]='Paramètre (masquer)'!$A$10,Tableau1[[#This Row],[FE]],"")</f>
        <v/>
      </c>
      <c r="AT870" s="76" t="str">
        <f>_xlfn.CONCAT(Tableau1[[#This Row],[LUN]:[DIM]])</f>
        <v/>
      </c>
      <c r="AU870" s="79"/>
      <c r="AV8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0" s="76" t="e">
        <f>Tableau1[[#This Row],[Nbre de nuits sur la période]]*Tableau1[[#This Row],[Nombre de train accédant / nuit *]]</f>
        <v>#VALUE!</v>
      </c>
      <c r="AY870" s="76" t="e">
        <f>Tableau1[[#This Row],[Uo voies - nuit]]*((59*400/1000)+5)</f>
        <v>#VALUE!</v>
      </c>
    </row>
    <row r="871" spans="1:51" ht="15.75">
      <c r="A871" s="51">
        <f t="shared" si="41"/>
        <v>858</v>
      </c>
      <c r="B871" s="85"/>
      <c r="C871" s="52" t="str">
        <f>IFERROR(VLOOKUP(Tableau1[[#This Row],[Site *
Un fichier Excel par DT]],Tableau7[[#All],[Nom de la gare]:[EIC]],5,FALSE),"")</f>
        <v/>
      </c>
      <c r="D871" s="77"/>
      <c r="E871" s="74"/>
      <c r="F871" s="74"/>
      <c r="G871" s="76"/>
      <c r="H871" s="72" t="str">
        <f>IF(Tableau1[[#This Row],[Régime d''utilisation (Quotidien ? Oui ou Non)]]="Oui","Oui","Non")</f>
        <v>Non</v>
      </c>
      <c r="I871" s="72" t="str">
        <f>IF(Tableau1[[#This Row],[Régime d''utilisation (Quotidien ? Oui ou Non)]]="Oui","Oui","Non")</f>
        <v>Non</v>
      </c>
      <c r="J871" s="72" t="str">
        <f>IF(Tableau1[[#This Row],[Régime d''utilisation (Quotidien ? Oui ou Non)]]="Oui","Oui","Non")</f>
        <v>Non</v>
      </c>
      <c r="K871" s="72" t="str">
        <f>IF(Tableau1[[#This Row],[Régime d''utilisation (Quotidien ? Oui ou Non)]]="Oui","Oui","Non")</f>
        <v>Non</v>
      </c>
      <c r="L871" s="72" t="str">
        <f>IF(Tableau1[[#This Row],[Régime d''utilisation (Quotidien ? Oui ou Non)]]="Oui","Oui","Non")</f>
        <v>Non</v>
      </c>
      <c r="M871" s="72" t="str">
        <f>IF(Tableau1[[#This Row],[Régime d''utilisation (Quotidien ? Oui ou Non)]]="Oui","Oui","Non")</f>
        <v>Non</v>
      </c>
      <c r="N871" s="72" t="str">
        <f>IF(Tableau1[[#This Row],[Régime d''utilisation (Quotidien ? Oui ou Non)]]="Oui","Oui","Non")</f>
        <v>Non</v>
      </c>
      <c r="O871" s="72" t="str">
        <f>IF(Tableau1[[#This Row],[Régime d''utilisation (Quotidien ? Oui ou Non)]]="Oui","Oui","Non")</f>
        <v>Non</v>
      </c>
      <c r="P871" s="76"/>
      <c r="Q871" s="76"/>
      <c r="R871" s="76"/>
      <c r="S871" s="52" t="str">
        <f t="shared" si="39"/>
        <v>Compris entre 00h00 et 5h00</v>
      </c>
      <c r="T871" s="76"/>
      <c r="U871" s="53" t="str">
        <f t="shared" si="40"/>
        <v>Voyageur</v>
      </c>
      <c r="V871" s="76"/>
      <c r="W871" s="76"/>
      <c r="X871" s="76"/>
      <c r="Y871" s="76"/>
      <c r="Z871" s="76"/>
      <c r="AA871" s="76"/>
      <c r="AB871" s="53">
        <f>400</f>
        <v>400</v>
      </c>
      <c r="AC871" s="78" t="str">
        <f>IF(Tableau1[[#This Row],[Type de réponse]]='Paramètre (masquer)'!$A$10,Tableau1[[#This Row],[Période de début *]],"")</f>
        <v/>
      </c>
      <c r="AD871" s="78" t="str">
        <f>IF(Tableau1[[#This Row],[Type de réponse]]='Paramètre (masquer)'!$A$10,Tableau1[[#This Row],[Période de fin *]],"")</f>
        <v/>
      </c>
      <c r="AE871" s="78" t="str">
        <f>IF(Tableau1[[#This Row],[Type de réponse]]='Paramètre (masquer)'!$A$10,Tableau1[[#This Row],[Nuit
LU/MA]],"")</f>
        <v/>
      </c>
      <c r="AF871" s="78" t="str">
        <f>IF(Tableau1[[#This Row],[Type de réponse]]='Paramètre (masquer)'!$A$10,Tableau1[[#This Row],[Nuit
MA/ME]],"")</f>
        <v/>
      </c>
      <c r="AG871" s="78" t="str">
        <f>IF(Tableau1[[#This Row],[Type de réponse]]='Paramètre (masquer)'!$A$10,Tableau1[[#This Row],[Nuit
ME/JE]],"")</f>
        <v/>
      </c>
      <c r="AH871" s="78" t="str">
        <f>IF(Tableau1[[#This Row],[Type de réponse]]='Paramètre (masquer)'!$A$10,Tableau1[[#This Row],[Nuit JE/VE]],"")</f>
        <v/>
      </c>
      <c r="AI871" s="78" t="str">
        <f>IF(Tableau1[[#This Row],[Type de réponse]]='Paramètre (masquer)'!$A$10,Tableau1[[#This Row],[Nuit
VE/SA]],"")</f>
        <v/>
      </c>
      <c r="AJ871" s="78" t="str">
        <f>IF(Tableau1[[#This Row],[Type de réponse]]='Paramètre (masquer)'!$A$10,Tableau1[[#This Row],[Nuit
SA/DI]],"")</f>
        <v/>
      </c>
      <c r="AK871" s="78" t="str">
        <f>IF(Tableau1[[#This Row],[Type de réponse]]='Paramètre (masquer)'!$A$10,Tableau1[[#This Row],[Nuit
DI/LU]],"")</f>
        <v/>
      </c>
      <c r="AL871" s="76" t="str">
        <f>IF(Tableau1[[#This Row],[Nuit
LU /MA]]="Oui",0,IF(Tableau1[[#This Row],[Nuit
LU /MA]]="Non",1,""))</f>
        <v/>
      </c>
      <c r="AM871" s="76" t="str">
        <f>IF(Tableau1[[#This Row],[Nuit
MA/ ME]]="Oui",0,IF(Tableau1[[#This Row],[Nuit
MA/ ME]]="Non",1,""))</f>
        <v/>
      </c>
      <c r="AN871" s="76" t="str">
        <f>IF(Tableau1[[#This Row],[Nuit
ME/ JE]]="Oui",0,IF(Tableau1[[#This Row],[Nuit
ME/ JE]]="Non",1,""))</f>
        <v/>
      </c>
      <c r="AO871" s="76" t="str">
        <f>IF(Tableau1[[#This Row],[Nuit JE/ VE]]="Oui",0,IF(Tableau1[[#This Row],[Nuit JE/ VE]]="Non",1,""))</f>
        <v/>
      </c>
      <c r="AP871" s="76" t="str">
        <f>IF(Tableau1[[#This Row],[Nuit
VE/ SA]]="Oui",0,IF(Tableau1[[#This Row],[Nuit
VE/ SA]]="Non",1,""))</f>
        <v/>
      </c>
      <c r="AQ871" s="76" t="str">
        <f>IF(Tableau1[[#This Row],[Nuit
SA/ DI]]="Oui",0,IF(Tableau1[[#This Row],[Nuit
SA/ DI]]="Non",1,""))</f>
        <v/>
      </c>
      <c r="AR871" s="76" t="str">
        <f>IF(Tableau1[[#This Row],[Nuit
DI/ LU]]="Oui",0,IF(Tableau1[[#This Row],[Nuit
DI/ LU]]="Non",1,""))</f>
        <v/>
      </c>
      <c r="AS871" s="76" t="str">
        <f>IF(Tableau1[[#This Row],[Type de réponse]]='Paramètre (masquer)'!$A$10,Tableau1[[#This Row],[FE]],"")</f>
        <v/>
      </c>
      <c r="AT871" s="76" t="str">
        <f>_xlfn.CONCAT(Tableau1[[#This Row],[LUN]:[DIM]])</f>
        <v/>
      </c>
      <c r="AU871" s="79"/>
      <c r="AV8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1" s="76" t="e">
        <f>Tableau1[[#This Row],[Nbre de nuits sur la période]]*Tableau1[[#This Row],[Nombre de train accédant / nuit *]]</f>
        <v>#VALUE!</v>
      </c>
      <c r="AY871" s="76" t="e">
        <f>Tableau1[[#This Row],[Uo voies - nuit]]*((59*400/1000)+5)</f>
        <v>#VALUE!</v>
      </c>
    </row>
    <row r="872" spans="1:51" ht="15.75">
      <c r="A872" s="51">
        <f t="shared" si="41"/>
        <v>859</v>
      </c>
      <c r="B872" s="85"/>
      <c r="C872" s="52" t="str">
        <f>IFERROR(VLOOKUP(Tableau1[[#This Row],[Site *
Un fichier Excel par DT]],Tableau7[[#All],[Nom de la gare]:[EIC]],5,FALSE),"")</f>
        <v/>
      </c>
      <c r="D872" s="77"/>
      <c r="E872" s="74"/>
      <c r="F872" s="74"/>
      <c r="G872" s="76"/>
      <c r="H872" s="72" t="str">
        <f>IF(Tableau1[[#This Row],[Régime d''utilisation (Quotidien ? Oui ou Non)]]="Oui","Oui","Non")</f>
        <v>Non</v>
      </c>
      <c r="I872" s="72" t="str">
        <f>IF(Tableau1[[#This Row],[Régime d''utilisation (Quotidien ? Oui ou Non)]]="Oui","Oui","Non")</f>
        <v>Non</v>
      </c>
      <c r="J872" s="72" t="str">
        <f>IF(Tableau1[[#This Row],[Régime d''utilisation (Quotidien ? Oui ou Non)]]="Oui","Oui","Non")</f>
        <v>Non</v>
      </c>
      <c r="K872" s="72" t="str">
        <f>IF(Tableau1[[#This Row],[Régime d''utilisation (Quotidien ? Oui ou Non)]]="Oui","Oui","Non")</f>
        <v>Non</v>
      </c>
      <c r="L872" s="72" t="str">
        <f>IF(Tableau1[[#This Row],[Régime d''utilisation (Quotidien ? Oui ou Non)]]="Oui","Oui","Non")</f>
        <v>Non</v>
      </c>
      <c r="M872" s="72" t="str">
        <f>IF(Tableau1[[#This Row],[Régime d''utilisation (Quotidien ? Oui ou Non)]]="Oui","Oui","Non")</f>
        <v>Non</v>
      </c>
      <c r="N872" s="72" t="str">
        <f>IF(Tableau1[[#This Row],[Régime d''utilisation (Quotidien ? Oui ou Non)]]="Oui","Oui","Non")</f>
        <v>Non</v>
      </c>
      <c r="O872" s="72" t="str">
        <f>IF(Tableau1[[#This Row],[Régime d''utilisation (Quotidien ? Oui ou Non)]]="Oui","Oui","Non")</f>
        <v>Non</v>
      </c>
      <c r="P872" s="76"/>
      <c r="Q872" s="76"/>
      <c r="R872" s="76"/>
      <c r="S872" s="52" t="str">
        <f t="shared" si="39"/>
        <v>Compris entre 00h00 et 5h00</v>
      </c>
      <c r="T872" s="76"/>
      <c r="U872" s="53" t="str">
        <f t="shared" si="40"/>
        <v>Voyageur</v>
      </c>
      <c r="V872" s="76"/>
      <c r="W872" s="76"/>
      <c r="X872" s="76"/>
      <c r="Y872" s="76"/>
      <c r="Z872" s="76"/>
      <c r="AA872" s="76"/>
      <c r="AB872" s="53">
        <f>400</f>
        <v>400</v>
      </c>
      <c r="AC872" s="78" t="str">
        <f>IF(Tableau1[[#This Row],[Type de réponse]]='Paramètre (masquer)'!$A$10,Tableau1[[#This Row],[Période de début *]],"")</f>
        <v/>
      </c>
      <c r="AD872" s="78" t="str">
        <f>IF(Tableau1[[#This Row],[Type de réponse]]='Paramètre (masquer)'!$A$10,Tableau1[[#This Row],[Période de fin *]],"")</f>
        <v/>
      </c>
      <c r="AE872" s="78" t="str">
        <f>IF(Tableau1[[#This Row],[Type de réponse]]='Paramètre (masquer)'!$A$10,Tableau1[[#This Row],[Nuit
LU/MA]],"")</f>
        <v/>
      </c>
      <c r="AF872" s="78" t="str">
        <f>IF(Tableau1[[#This Row],[Type de réponse]]='Paramètre (masquer)'!$A$10,Tableau1[[#This Row],[Nuit
MA/ME]],"")</f>
        <v/>
      </c>
      <c r="AG872" s="78" t="str">
        <f>IF(Tableau1[[#This Row],[Type de réponse]]='Paramètre (masquer)'!$A$10,Tableau1[[#This Row],[Nuit
ME/JE]],"")</f>
        <v/>
      </c>
      <c r="AH872" s="78" t="str">
        <f>IF(Tableau1[[#This Row],[Type de réponse]]='Paramètre (masquer)'!$A$10,Tableau1[[#This Row],[Nuit JE/VE]],"")</f>
        <v/>
      </c>
      <c r="AI872" s="78" t="str">
        <f>IF(Tableau1[[#This Row],[Type de réponse]]='Paramètre (masquer)'!$A$10,Tableau1[[#This Row],[Nuit
VE/SA]],"")</f>
        <v/>
      </c>
      <c r="AJ872" s="78" t="str">
        <f>IF(Tableau1[[#This Row],[Type de réponse]]='Paramètre (masquer)'!$A$10,Tableau1[[#This Row],[Nuit
SA/DI]],"")</f>
        <v/>
      </c>
      <c r="AK872" s="78" t="str">
        <f>IF(Tableau1[[#This Row],[Type de réponse]]='Paramètre (masquer)'!$A$10,Tableau1[[#This Row],[Nuit
DI/LU]],"")</f>
        <v/>
      </c>
      <c r="AL872" s="76" t="str">
        <f>IF(Tableau1[[#This Row],[Nuit
LU /MA]]="Oui",0,IF(Tableau1[[#This Row],[Nuit
LU /MA]]="Non",1,""))</f>
        <v/>
      </c>
      <c r="AM872" s="76" t="str">
        <f>IF(Tableau1[[#This Row],[Nuit
MA/ ME]]="Oui",0,IF(Tableau1[[#This Row],[Nuit
MA/ ME]]="Non",1,""))</f>
        <v/>
      </c>
      <c r="AN872" s="76" t="str">
        <f>IF(Tableau1[[#This Row],[Nuit
ME/ JE]]="Oui",0,IF(Tableau1[[#This Row],[Nuit
ME/ JE]]="Non",1,""))</f>
        <v/>
      </c>
      <c r="AO872" s="76" t="str">
        <f>IF(Tableau1[[#This Row],[Nuit JE/ VE]]="Oui",0,IF(Tableau1[[#This Row],[Nuit JE/ VE]]="Non",1,""))</f>
        <v/>
      </c>
      <c r="AP872" s="76" t="str">
        <f>IF(Tableau1[[#This Row],[Nuit
VE/ SA]]="Oui",0,IF(Tableau1[[#This Row],[Nuit
VE/ SA]]="Non",1,""))</f>
        <v/>
      </c>
      <c r="AQ872" s="76" t="str">
        <f>IF(Tableau1[[#This Row],[Nuit
SA/ DI]]="Oui",0,IF(Tableau1[[#This Row],[Nuit
SA/ DI]]="Non",1,""))</f>
        <v/>
      </c>
      <c r="AR872" s="76" t="str">
        <f>IF(Tableau1[[#This Row],[Nuit
DI/ LU]]="Oui",0,IF(Tableau1[[#This Row],[Nuit
DI/ LU]]="Non",1,""))</f>
        <v/>
      </c>
      <c r="AS872" s="76" t="str">
        <f>IF(Tableau1[[#This Row],[Type de réponse]]='Paramètre (masquer)'!$A$10,Tableau1[[#This Row],[FE]],"")</f>
        <v/>
      </c>
      <c r="AT872" s="76" t="str">
        <f>_xlfn.CONCAT(Tableau1[[#This Row],[LUN]:[DIM]])</f>
        <v/>
      </c>
      <c r="AU872" s="79"/>
      <c r="AV8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2" s="76" t="e">
        <f>Tableau1[[#This Row],[Nbre de nuits sur la période]]*Tableau1[[#This Row],[Nombre de train accédant / nuit *]]</f>
        <v>#VALUE!</v>
      </c>
      <c r="AY872" s="76" t="e">
        <f>Tableau1[[#This Row],[Uo voies - nuit]]*((59*400/1000)+5)</f>
        <v>#VALUE!</v>
      </c>
    </row>
    <row r="873" spans="1:51" ht="15.75">
      <c r="A873" s="51">
        <f t="shared" si="41"/>
        <v>860</v>
      </c>
      <c r="B873" s="85"/>
      <c r="C873" s="52" t="str">
        <f>IFERROR(VLOOKUP(Tableau1[[#This Row],[Site *
Un fichier Excel par DT]],Tableau7[[#All],[Nom de la gare]:[EIC]],5,FALSE),"")</f>
        <v/>
      </c>
      <c r="D873" s="77"/>
      <c r="E873" s="74"/>
      <c r="F873" s="74"/>
      <c r="G873" s="76"/>
      <c r="H873" s="72" t="str">
        <f>IF(Tableau1[[#This Row],[Régime d''utilisation (Quotidien ? Oui ou Non)]]="Oui","Oui","Non")</f>
        <v>Non</v>
      </c>
      <c r="I873" s="72" t="str">
        <f>IF(Tableau1[[#This Row],[Régime d''utilisation (Quotidien ? Oui ou Non)]]="Oui","Oui","Non")</f>
        <v>Non</v>
      </c>
      <c r="J873" s="72" t="str">
        <f>IF(Tableau1[[#This Row],[Régime d''utilisation (Quotidien ? Oui ou Non)]]="Oui","Oui","Non")</f>
        <v>Non</v>
      </c>
      <c r="K873" s="72" t="str">
        <f>IF(Tableau1[[#This Row],[Régime d''utilisation (Quotidien ? Oui ou Non)]]="Oui","Oui","Non")</f>
        <v>Non</v>
      </c>
      <c r="L873" s="72" t="str">
        <f>IF(Tableau1[[#This Row],[Régime d''utilisation (Quotidien ? Oui ou Non)]]="Oui","Oui","Non")</f>
        <v>Non</v>
      </c>
      <c r="M873" s="72" t="str">
        <f>IF(Tableau1[[#This Row],[Régime d''utilisation (Quotidien ? Oui ou Non)]]="Oui","Oui","Non")</f>
        <v>Non</v>
      </c>
      <c r="N873" s="72" t="str">
        <f>IF(Tableau1[[#This Row],[Régime d''utilisation (Quotidien ? Oui ou Non)]]="Oui","Oui","Non")</f>
        <v>Non</v>
      </c>
      <c r="O873" s="72" t="str">
        <f>IF(Tableau1[[#This Row],[Régime d''utilisation (Quotidien ? Oui ou Non)]]="Oui","Oui","Non")</f>
        <v>Non</v>
      </c>
      <c r="P873" s="76"/>
      <c r="Q873" s="76"/>
      <c r="R873" s="76"/>
      <c r="S873" s="52" t="str">
        <f t="shared" si="39"/>
        <v>Compris entre 00h00 et 5h00</v>
      </c>
      <c r="T873" s="76"/>
      <c r="U873" s="53" t="str">
        <f t="shared" si="40"/>
        <v>Voyageur</v>
      </c>
      <c r="V873" s="76"/>
      <c r="W873" s="76"/>
      <c r="X873" s="76"/>
      <c r="Y873" s="76"/>
      <c r="Z873" s="76"/>
      <c r="AA873" s="76"/>
      <c r="AB873" s="53">
        <f>400</f>
        <v>400</v>
      </c>
      <c r="AC873" s="78" t="str">
        <f>IF(Tableau1[[#This Row],[Type de réponse]]='Paramètre (masquer)'!$A$10,Tableau1[[#This Row],[Période de début *]],"")</f>
        <v/>
      </c>
      <c r="AD873" s="78" t="str">
        <f>IF(Tableau1[[#This Row],[Type de réponse]]='Paramètre (masquer)'!$A$10,Tableau1[[#This Row],[Période de fin *]],"")</f>
        <v/>
      </c>
      <c r="AE873" s="78" t="str">
        <f>IF(Tableau1[[#This Row],[Type de réponse]]='Paramètre (masquer)'!$A$10,Tableau1[[#This Row],[Nuit
LU/MA]],"")</f>
        <v/>
      </c>
      <c r="AF873" s="78" t="str">
        <f>IF(Tableau1[[#This Row],[Type de réponse]]='Paramètre (masquer)'!$A$10,Tableau1[[#This Row],[Nuit
MA/ME]],"")</f>
        <v/>
      </c>
      <c r="AG873" s="78" t="str">
        <f>IF(Tableau1[[#This Row],[Type de réponse]]='Paramètre (masquer)'!$A$10,Tableau1[[#This Row],[Nuit
ME/JE]],"")</f>
        <v/>
      </c>
      <c r="AH873" s="78" t="str">
        <f>IF(Tableau1[[#This Row],[Type de réponse]]='Paramètre (masquer)'!$A$10,Tableau1[[#This Row],[Nuit JE/VE]],"")</f>
        <v/>
      </c>
      <c r="AI873" s="78" t="str">
        <f>IF(Tableau1[[#This Row],[Type de réponse]]='Paramètre (masquer)'!$A$10,Tableau1[[#This Row],[Nuit
VE/SA]],"")</f>
        <v/>
      </c>
      <c r="AJ873" s="78" t="str">
        <f>IF(Tableau1[[#This Row],[Type de réponse]]='Paramètre (masquer)'!$A$10,Tableau1[[#This Row],[Nuit
SA/DI]],"")</f>
        <v/>
      </c>
      <c r="AK873" s="78" t="str">
        <f>IF(Tableau1[[#This Row],[Type de réponse]]='Paramètre (masquer)'!$A$10,Tableau1[[#This Row],[Nuit
DI/LU]],"")</f>
        <v/>
      </c>
      <c r="AL873" s="76" t="str">
        <f>IF(Tableau1[[#This Row],[Nuit
LU /MA]]="Oui",0,IF(Tableau1[[#This Row],[Nuit
LU /MA]]="Non",1,""))</f>
        <v/>
      </c>
      <c r="AM873" s="76" t="str">
        <f>IF(Tableau1[[#This Row],[Nuit
MA/ ME]]="Oui",0,IF(Tableau1[[#This Row],[Nuit
MA/ ME]]="Non",1,""))</f>
        <v/>
      </c>
      <c r="AN873" s="76" t="str">
        <f>IF(Tableau1[[#This Row],[Nuit
ME/ JE]]="Oui",0,IF(Tableau1[[#This Row],[Nuit
ME/ JE]]="Non",1,""))</f>
        <v/>
      </c>
      <c r="AO873" s="76" t="str">
        <f>IF(Tableau1[[#This Row],[Nuit JE/ VE]]="Oui",0,IF(Tableau1[[#This Row],[Nuit JE/ VE]]="Non",1,""))</f>
        <v/>
      </c>
      <c r="AP873" s="76" t="str">
        <f>IF(Tableau1[[#This Row],[Nuit
VE/ SA]]="Oui",0,IF(Tableau1[[#This Row],[Nuit
VE/ SA]]="Non",1,""))</f>
        <v/>
      </c>
      <c r="AQ873" s="76" t="str">
        <f>IF(Tableau1[[#This Row],[Nuit
SA/ DI]]="Oui",0,IF(Tableau1[[#This Row],[Nuit
SA/ DI]]="Non",1,""))</f>
        <v/>
      </c>
      <c r="AR873" s="76" t="str">
        <f>IF(Tableau1[[#This Row],[Nuit
DI/ LU]]="Oui",0,IF(Tableau1[[#This Row],[Nuit
DI/ LU]]="Non",1,""))</f>
        <v/>
      </c>
      <c r="AS873" s="76" t="str">
        <f>IF(Tableau1[[#This Row],[Type de réponse]]='Paramètre (masquer)'!$A$10,Tableau1[[#This Row],[FE]],"")</f>
        <v/>
      </c>
      <c r="AT873" s="76" t="str">
        <f>_xlfn.CONCAT(Tableau1[[#This Row],[LUN]:[DIM]])</f>
        <v/>
      </c>
      <c r="AU873" s="79"/>
      <c r="AV8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3" s="76" t="e">
        <f>Tableau1[[#This Row],[Nbre de nuits sur la période]]*Tableau1[[#This Row],[Nombre de train accédant / nuit *]]</f>
        <v>#VALUE!</v>
      </c>
      <c r="AY873" s="76" t="e">
        <f>Tableau1[[#This Row],[Uo voies - nuit]]*((59*400/1000)+5)</f>
        <v>#VALUE!</v>
      </c>
    </row>
    <row r="874" spans="1:51" ht="15.75">
      <c r="A874" s="51">
        <f t="shared" si="41"/>
        <v>861</v>
      </c>
      <c r="B874" s="85"/>
      <c r="C874" s="52" t="str">
        <f>IFERROR(VLOOKUP(Tableau1[[#This Row],[Site *
Un fichier Excel par DT]],Tableau7[[#All],[Nom de la gare]:[EIC]],5,FALSE),"")</f>
        <v/>
      </c>
      <c r="D874" s="77"/>
      <c r="E874" s="74"/>
      <c r="F874" s="74"/>
      <c r="G874" s="76"/>
      <c r="H874" s="72" t="str">
        <f>IF(Tableau1[[#This Row],[Régime d''utilisation (Quotidien ? Oui ou Non)]]="Oui","Oui","Non")</f>
        <v>Non</v>
      </c>
      <c r="I874" s="72" t="str">
        <f>IF(Tableau1[[#This Row],[Régime d''utilisation (Quotidien ? Oui ou Non)]]="Oui","Oui","Non")</f>
        <v>Non</v>
      </c>
      <c r="J874" s="72" t="str">
        <f>IF(Tableau1[[#This Row],[Régime d''utilisation (Quotidien ? Oui ou Non)]]="Oui","Oui","Non")</f>
        <v>Non</v>
      </c>
      <c r="K874" s="72" t="str">
        <f>IF(Tableau1[[#This Row],[Régime d''utilisation (Quotidien ? Oui ou Non)]]="Oui","Oui","Non")</f>
        <v>Non</v>
      </c>
      <c r="L874" s="72" t="str">
        <f>IF(Tableau1[[#This Row],[Régime d''utilisation (Quotidien ? Oui ou Non)]]="Oui","Oui","Non")</f>
        <v>Non</v>
      </c>
      <c r="M874" s="72" t="str">
        <f>IF(Tableau1[[#This Row],[Régime d''utilisation (Quotidien ? Oui ou Non)]]="Oui","Oui","Non")</f>
        <v>Non</v>
      </c>
      <c r="N874" s="72" t="str">
        <f>IF(Tableau1[[#This Row],[Régime d''utilisation (Quotidien ? Oui ou Non)]]="Oui","Oui","Non")</f>
        <v>Non</v>
      </c>
      <c r="O874" s="72" t="str">
        <f>IF(Tableau1[[#This Row],[Régime d''utilisation (Quotidien ? Oui ou Non)]]="Oui","Oui","Non")</f>
        <v>Non</v>
      </c>
      <c r="P874" s="76"/>
      <c r="Q874" s="76"/>
      <c r="R874" s="76"/>
      <c r="S874" s="52" t="str">
        <f t="shared" si="39"/>
        <v>Compris entre 00h00 et 5h00</v>
      </c>
      <c r="T874" s="76"/>
      <c r="U874" s="53" t="str">
        <f t="shared" si="40"/>
        <v>Voyageur</v>
      </c>
      <c r="V874" s="76"/>
      <c r="W874" s="76"/>
      <c r="X874" s="76"/>
      <c r="Y874" s="76"/>
      <c r="Z874" s="76"/>
      <c r="AA874" s="76"/>
      <c r="AB874" s="53">
        <f>400</f>
        <v>400</v>
      </c>
      <c r="AC874" s="78" t="str">
        <f>IF(Tableau1[[#This Row],[Type de réponse]]='Paramètre (masquer)'!$A$10,Tableau1[[#This Row],[Période de début *]],"")</f>
        <v/>
      </c>
      <c r="AD874" s="78" t="str">
        <f>IF(Tableau1[[#This Row],[Type de réponse]]='Paramètre (masquer)'!$A$10,Tableau1[[#This Row],[Période de fin *]],"")</f>
        <v/>
      </c>
      <c r="AE874" s="78" t="str">
        <f>IF(Tableau1[[#This Row],[Type de réponse]]='Paramètre (masquer)'!$A$10,Tableau1[[#This Row],[Nuit
LU/MA]],"")</f>
        <v/>
      </c>
      <c r="AF874" s="78" t="str">
        <f>IF(Tableau1[[#This Row],[Type de réponse]]='Paramètre (masquer)'!$A$10,Tableau1[[#This Row],[Nuit
MA/ME]],"")</f>
        <v/>
      </c>
      <c r="AG874" s="78" t="str">
        <f>IF(Tableau1[[#This Row],[Type de réponse]]='Paramètre (masquer)'!$A$10,Tableau1[[#This Row],[Nuit
ME/JE]],"")</f>
        <v/>
      </c>
      <c r="AH874" s="78" t="str">
        <f>IF(Tableau1[[#This Row],[Type de réponse]]='Paramètre (masquer)'!$A$10,Tableau1[[#This Row],[Nuit JE/VE]],"")</f>
        <v/>
      </c>
      <c r="AI874" s="78" t="str">
        <f>IF(Tableau1[[#This Row],[Type de réponse]]='Paramètre (masquer)'!$A$10,Tableau1[[#This Row],[Nuit
VE/SA]],"")</f>
        <v/>
      </c>
      <c r="AJ874" s="78" t="str">
        <f>IF(Tableau1[[#This Row],[Type de réponse]]='Paramètre (masquer)'!$A$10,Tableau1[[#This Row],[Nuit
SA/DI]],"")</f>
        <v/>
      </c>
      <c r="AK874" s="78" t="str">
        <f>IF(Tableau1[[#This Row],[Type de réponse]]='Paramètre (masquer)'!$A$10,Tableau1[[#This Row],[Nuit
DI/LU]],"")</f>
        <v/>
      </c>
      <c r="AL874" s="76" t="str">
        <f>IF(Tableau1[[#This Row],[Nuit
LU /MA]]="Oui",0,IF(Tableau1[[#This Row],[Nuit
LU /MA]]="Non",1,""))</f>
        <v/>
      </c>
      <c r="AM874" s="76" t="str">
        <f>IF(Tableau1[[#This Row],[Nuit
MA/ ME]]="Oui",0,IF(Tableau1[[#This Row],[Nuit
MA/ ME]]="Non",1,""))</f>
        <v/>
      </c>
      <c r="AN874" s="76" t="str">
        <f>IF(Tableau1[[#This Row],[Nuit
ME/ JE]]="Oui",0,IF(Tableau1[[#This Row],[Nuit
ME/ JE]]="Non",1,""))</f>
        <v/>
      </c>
      <c r="AO874" s="76" t="str">
        <f>IF(Tableau1[[#This Row],[Nuit JE/ VE]]="Oui",0,IF(Tableau1[[#This Row],[Nuit JE/ VE]]="Non",1,""))</f>
        <v/>
      </c>
      <c r="AP874" s="76" t="str">
        <f>IF(Tableau1[[#This Row],[Nuit
VE/ SA]]="Oui",0,IF(Tableau1[[#This Row],[Nuit
VE/ SA]]="Non",1,""))</f>
        <v/>
      </c>
      <c r="AQ874" s="76" t="str">
        <f>IF(Tableau1[[#This Row],[Nuit
SA/ DI]]="Oui",0,IF(Tableau1[[#This Row],[Nuit
SA/ DI]]="Non",1,""))</f>
        <v/>
      </c>
      <c r="AR874" s="76" t="str">
        <f>IF(Tableau1[[#This Row],[Nuit
DI/ LU]]="Oui",0,IF(Tableau1[[#This Row],[Nuit
DI/ LU]]="Non",1,""))</f>
        <v/>
      </c>
      <c r="AS874" s="76" t="str">
        <f>IF(Tableau1[[#This Row],[Type de réponse]]='Paramètre (masquer)'!$A$10,Tableau1[[#This Row],[FE]],"")</f>
        <v/>
      </c>
      <c r="AT874" s="76" t="str">
        <f>_xlfn.CONCAT(Tableau1[[#This Row],[LUN]:[DIM]])</f>
        <v/>
      </c>
      <c r="AU874" s="79"/>
      <c r="AV8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4" s="76" t="e">
        <f>Tableau1[[#This Row],[Nbre de nuits sur la période]]*Tableau1[[#This Row],[Nombre de train accédant / nuit *]]</f>
        <v>#VALUE!</v>
      </c>
      <c r="AY874" s="76" t="e">
        <f>Tableau1[[#This Row],[Uo voies - nuit]]*((59*400/1000)+5)</f>
        <v>#VALUE!</v>
      </c>
    </row>
    <row r="875" spans="1:51" ht="15.75">
      <c r="A875" s="51">
        <f t="shared" si="41"/>
        <v>862</v>
      </c>
      <c r="B875" s="85"/>
      <c r="C875" s="52" t="str">
        <f>IFERROR(VLOOKUP(Tableau1[[#This Row],[Site *
Un fichier Excel par DT]],Tableau7[[#All],[Nom de la gare]:[EIC]],5,FALSE),"")</f>
        <v/>
      </c>
      <c r="D875" s="77"/>
      <c r="E875" s="74"/>
      <c r="F875" s="74"/>
      <c r="G875" s="76"/>
      <c r="H875" s="72" t="str">
        <f>IF(Tableau1[[#This Row],[Régime d''utilisation (Quotidien ? Oui ou Non)]]="Oui","Oui","Non")</f>
        <v>Non</v>
      </c>
      <c r="I875" s="72" t="str">
        <f>IF(Tableau1[[#This Row],[Régime d''utilisation (Quotidien ? Oui ou Non)]]="Oui","Oui","Non")</f>
        <v>Non</v>
      </c>
      <c r="J875" s="72" t="str">
        <f>IF(Tableau1[[#This Row],[Régime d''utilisation (Quotidien ? Oui ou Non)]]="Oui","Oui","Non")</f>
        <v>Non</v>
      </c>
      <c r="K875" s="72" t="str">
        <f>IF(Tableau1[[#This Row],[Régime d''utilisation (Quotidien ? Oui ou Non)]]="Oui","Oui","Non")</f>
        <v>Non</v>
      </c>
      <c r="L875" s="72" t="str">
        <f>IF(Tableau1[[#This Row],[Régime d''utilisation (Quotidien ? Oui ou Non)]]="Oui","Oui","Non")</f>
        <v>Non</v>
      </c>
      <c r="M875" s="72" t="str">
        <f>IF(Tableau1[[#This Row],[Régime d''utilisation (Quotidien ? Oui ou Non)]]="Oui","Oui","Non")</f>
        <v>Non</v>
      </c>
      <c r="N875" s="72" t="str">
        <f>IF(Tableau1[[#This Row],[Régime d''utilisation (Quotidien ? Oui ou Non)]]="Oui","Oui","Non")</f>
        <v>Non</v>
      </c>
      <c r="O875" s="72" t="str">
        <f>IF(Tableau1[[#This Row],[Régime d''utilisation (Quotidien ? Oui ou Non)]]="Oui","Oui","Non")</f>
        <v>Non</v>
      </c>
      <c r="P875" s="76"/>
      <c r="Q875" s="76"/>
      <c r="R875" s="76"/>
      <c r="S875" s="52" t="str">
        <f t="shared" si="39"/>
        <v>Compris entre 00h00 et 5h00</v>
      </c>
      <c r="T875" s="76"/>
      <c r="U875" s="53" t="str">
        <f t="shared" si="40"/>
        <v>Voyageur</v>
      </c>
      <c r="V875" s="76"/>
      <c r="W875" s="76"/>
      <c r="X875" s="76"/>
      <c r="Y875" s="76"/>
      <c r="Z875" s="76"/>
      <c r="AA875" s="76"/>
      <c r="AB875" s="53">
        <f>400</f>
        <v>400</v>
      </c>
      <c r="AC875" s="78" t="str">
        <f>IF(Tableau1[[#This Row],[Type de réponse]]='Paramètre (masquer)'!$A$10,Tableau1[[#This Row],[Période de début *]],"")</f>
        <v/>
      </c>
      <c r="AD875" s="78" t="str">
        <f>IF(Tableau1[[#This Row],[Type de réponse]]='Paramètre (masquer)'!$A$10,Tableau1[[#This Row],[Période de fin *]],"")</f>
        <v/>
      </c>
      <c r="AE875" s="78" t="str">
        <f>IF(Tableau1[[#This Row],[Type de réponse]]='Paramètre (masquer)'!$A$10,Tableau1[[#This Row],[Nuit
LU/MA]],"")</f>
        <v/>
      </c>
      <c r="AF875" s="78" t="str">
        <f>IF(Tableau1[[#This Row],[Type de réponse]]='Paramètre (masquer)'!$A$10,Tableau1[[#This Row],[Nuit
MA/ME]],"")</f>
        <v/>
      </c>
      <c r="AG875" s="78" t="str">
        <f>IF(Tableau1[[#This Row],[Type de réponse]]='Paramètre (masquer)'!$A$10,Tableau1[[#This Row],[Nuit
ME/JE]],"")</f>
        <v/>
      </c>
      <c r="AH875" s="78" t="str">
        <f>IF(Tableau1[[#This Row],[Type de réponse]]='Paramètre (masquer)'!$A$10,Tableau1[[#This Row],[Nuit JE/VE]],"")</f>
        <v/>
      </c>
      <c r="AI875" s="78" t="str">
        <f>IF(Tableau1[[#This Row],[Type de réponse]]='Paramètre (masquer)'!$A$10,Tableau1[[#This Row],[Nuit
VE/SA]],"")</f>
        <v/>
      </c>
      <c r="AJ875" s="78" t="str">
        <f>IF(Tableau1[[#This Row],[Type de réponse]]='Paramètre (masquer)'!$A$10,Tableau1[[#This Row],[Nuit
SA/DI]],"")</f>
        <v/>
      </c>
      <c r="AK875" s="78" t="str">
        <f>IF(Tableau1[[#This Row],[Type de réponse]]='Paramètre (masquer)'!$A$10,Tableau1[[#This Row],[Nuit
DI/LU]],"")</f>
        <v/>
      </c>
      <c r="AL875" s="76" t="str">
        <f>IF(Tableau1[[#This Row],[Nuit
LU /MA]]="Oui",0,IF(Tableau1[[#This Row],[Nuit
LU /MA]]="Non",1,""))</f>
        <v/>
      </c>
      <c r="AM875" s="76" t="str">
        <f>IF(Tableau1[[#This Row],[Nuit
MA/ ME]]="Oui",0,IF(Tableau1[[#This Row],[Nuit
MA/ ME]]="Non",1,""))</f>
        <v/>
      </c>
      <c r="AN875" s="76" t="str">
        <f>IF(Tableau1[[#This Row],[Nuit
ME/ JE]]="Oui",0,IF(Tableau1[[#This Row],[Nuit
ME/ JE]]="Non",1,""))</f>
        <v/>
      </c>
      <c r="AO875" s="76" t="str">
        <f>IF(Tableau1[[#This Row],[Nuit JE/ VE]]="Oui",0,IF(Tableau1[[#This Row],[Nuit JE/ VE]]="Non",1,""))</f>
        <v/>
      </c>
      <c r="AP875" s="76" t="str">
        <f>IF(Tableau1[[#This Row],[Nuit
VE/ SA]]="Oui",0,IF(Tableau1[[#This Row],[Nuit
VE/ SA]]="Non",1,""))</f>
        <v/>
      </c>
      <c r="AQ875" s="76" t="str">
        <f>IF(Tableau1[[#This Row],[Nuit
SA/ DI]]="Oui",0,IF(Tableau1[[#This Row],[Nuit
SA/ DI]]="Non",1,""))</f>
        <v/>
      </c>
      <c r="AR875" s="76" t="str">
        <f>IF(Tableau1[[#This Row],[Nuit
DI/ LU]]="Oui",0,IF(Tableau1[[#This Row],[Nuit
DI/ LU]]="Non",1,""))</f>
        <v/>
      </c>
      <c r="AS875" s="76" t="str">
        <f>IF(Tableau1[[#This Row],[Type de réponse]]='Paramètre (masquer)'!$A$10,Tableau1[[#This Row],[FE]],"")</f>
        <v/>
      </c>
      <c r="AT875" s="76" t="str">
        <f>_xlfn.CONCAT(Tableau1[[#This Row],[LUN]:[DIM]])</f>
        <v/>
      </c>
      <c r="AU875" s="79"/>
      <c r="AV8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5" s="76" t="e">
        <f>Tableau1[[#This Row],[Nbre de nuits sur la période]]*Tableau1[[#This Row],[Nombre de train accédant / nuit *]]</f>
        <v>#VALUE!</v>
      </c>
      <c r="AY875" s="76" t="e">
        <f>Tableau1[[#This Row],[Uo voies - nuit]]*((59*400/1000)+5)</f>
        <v>#VALUE!</v>
      </c>
    </row>
    <row r="876" spans="1:51" ht="15.75">
      <c r="A876" s="51">
        <f t="shared" si="41"/>
        <v>863</v>
      </c>
      <c r="B876" s="85"/>
      <c r="C876" s="52" t="str">
        <f>IFERROR(VLOOKUP(Tableau1[[#This Row],[Site *
Un fichier Excel par DT]],Tableau7[[#All],[Nom de la gare]:[EIC]],5,FALSE),"")</f>
        <v/>
      </c>
      <c r="D876" s="77"/>
      <c r="E876" s="74"/>
      <c r="F876" s="74"/>
      <c r="G876" s="76"/>
      <c r="H876" s="72" t="str">
        <f>IF(Tableau1[[#This Row],[Régime d''utilisation (Quotidien ? Oui ou Non)]]="Oui","Oui","Non")</f>
        <v>Non</v>
      </c>
      <c r="I876" s="72" t="str">
        <f>IF(Tableau1[[#This Row],[Régime d''utilisation (Quotidien ? Oui ou Non)]]="Oui","Oui","Non")</f>
        <v>Non</v>
      </c>
      <c r="J876" s="72" t="str">
        <f>IF(Tableau1[[#This Row],[Régime d''utilisation (Quotidien ? Oui ou Non)]]="Oui","Oui","Non")</f>
        <v>Non</v>
      </c>
      <c r="K876" s="72" t="str">
        <f>IF(Tableau1[[#This Row],[Régime d''utilisation (Quotidien ? Oui ou Non)]]="Oui","Oui","Non")</f>
        <v>Non</v>
      </c>
      <c r="L876" s="72" t="str">
        <f>IF(Tableau1[[#This Row],[Régime d''utilisation (Quotidien ? Oui ou Non)]]="Oui","Oui","Non")</f>
        <v>Non</v>
      </c>
      <c r="M876" s="72" t="str">
        <f>IF(Tableau1[[#This Row],[Régime d''utilisation (Quotidien ? Oui ou Non)]]="Oui","Oui","Non")</f>
        <v>Non</v>
      </c>
      <c r="N876" s="72" t="str">
        <f>IF(Tableau1[[#This Row],[Régime d''utilisation (Quotidien ? Oui ou Non)]]="Oui","Oui","Non")</f>
        <v>Non</v>
      </c>
      <c r="O876" s="72" t="str">
        <f>IF(Tableau1[[#This Row],[Régime d''utilisation (Quotidien ? Oui ou Non)]]="Oui","Oui","Non")</f>
        <v>Non</v>
      </c>
      <c r="P876" s="76"/>
      <c r="Q876" s="76"/>
      <c r="R876" s="76"/>
      <c r="S876" s="52" t="str">
        <f t="shared" si="39"/>
        <v>Compris entre 00h00 et 5h00</v>
      </c>
      <c r="T876" s="76"/>
      <c r="U876" s="53" t="str">
        <f t="shared" si="40"/>
        <v>Voyageur</v>
      </c>
      <c r="V876" s="76"/>
      <c r="W876" s="76"/>
      <c r="X876" s="76"/>
      <c r="Y876" s="76"/>
      <c r="Z876" s="76"/>
      <c r="AA876" s="76"/>
      <c r="AB876" s="53">
        <f>400</f>
        <v>400</v>
      </c>
      <c r="AC876" s="78" t="str">
        <f>IF(Tableau1[[#This Row],[Type de réponse]]='Paramètre (masquer)'!$A$10,Tableau1[[#This Row],[Période de début *]],"")</f>
        <v/>
      </c>
      <c r="AD876" s="78" t="str">
        <f>IF(Tableau1[[#This Row],[Type de réponse]]='Paramètre (masquer)'!$A$10,Tableau1[[#This Row],[Période de fin *]],"")</f>
        <v/>
      </c>
      <c r="AE876" s="78" t="str">
        <f>IF(Tableau1[[#This Row],[Type de réponse]]='Paramètre (masquer)'!$A$10,Tableau1[[#This Row],[Nuit
LU/MA]],"")</f>
        <v/>
      </c>
      <c r="AF876" s="78" t="str">
        <f>IF(Tableau1[[#This Row],[Type de réponse]]='Paramètre (masquer)'!$A$10,Tableau1[[#This Row],[Nuit
MA/ME]],"")</f>
        <v/>
      </c>
      <c r="AG876" s="78" t="str">
        <f>IF(Tableau1[[#This Row],[Type de réponse]]='Paramètre (masquer)'!$A$10,Tableau1[[#This Row],[Nuit
ME/JE]],"")</f>
        <v/>
      </c>
      <c r="AH876" s="78" t="str">
        <f>IF(Tableau1[[#This Row],[Type de réponse]]='Paramètre (masquer)'!$A$10,Tableau1[[#This Row],[Nuit JE/VE]],"")</f>
        <v/>
      </c>
      <c r="AI876" s="78" t="str">
        <f>IF(Tableau1[[#This Row],[Type de réponse]]='Paramètre (masquer)'!$A$10,Tableau1[[#This Row],[Nuit
VE/SA]],"")</f>
        <v/>
      </c>
      <c r="AJ876" s="78" t="str">
        <f>IF(Tableau1[[#This Row],[Type de réponse]]='Paramètre (masquer)'!$A$10,Tableau1[[#This Row],[Nuit
SA/DI]],"")</f>
        <v/>
      </c>
      <c r="AK876" s="78" t="str">
        <f>IF(Tableau1[[#This Row],[Type de réponse]]='Paramètre (masquer)'!$A$10,Tableau1[[#This Row],[Nuit
DI/LU]],"")</f>
        <v/>
      </c>
      <c r="AL876" s="76" t="str">
        <f>IF(Tableau1[[#This Row],[Nuit
LU /MA]]="Oui",0,IF(Tableau1[[#This Row],[Nuit
LU /MA]]="Non",1,""))</f>
        <v/>
      </c>
      <c r="AM876" s="76" t="str">
        <f>IF(Tableau1[[#This Row],[Nuit
MA/ ME]]="Oui",0,IF(Tableau1[[#This Row],[Nuit
MA/ ME]]="Non",1,""))</f>
        <v/>
      </c>
      <c r="AN876" s="76" t="str">
        <f>IF(Tableau1[[#This Row],[Nuit
ME/ JE]]="Oui",0,IF(Tableau1[[#This Row],[Nuit
ME/ JE]]="Non",1,""))</f>
        <v/>
      </c>
      <c r="AO876" s="76" t="str">
        <f>IF(Tableau1[[#This Row],[Nuit JE/ VE]]="Oui",0,IF(Tableau1[[#This Row],[Nuit JE/ VE]]="Non",1,""))</f>
        <v/>
      </c>
      <c r="AP876" s="76" t="str">
        <f>IF(Tableau1[[#This Row],[Nuit
VE/ SA]]="Oui",0,IF(Tableau1[[#This Row],[Nuit
VE/ SA]]="Non",1,""))</f>
        <v/>
      </c>
      <c r="AQ876" s="76" t="str">
        <f>IF(Tableau1[[#This Row],[Nuit
SA/ DI]]="Oui",0,IF(Tableau1[[#This Row],[Nuit
SA/ DI]]="Non",1,""))</f>
        <v/>
      </c>
      <c r="AR876" s="76" t="str">
        <f>IF(Tableau1[[#This Row],[Nuit
DI/ LU]]="Oui",0,IF(Tableau1[[#This Row],[Nuit
DI/ LU]]="Non",1,""))</f>
        <v/>
      </c>
      <c r="AS876" s="76" t="str">
        <f>IF(Tableau1[[#This Row],[Type de réponse]]='Paramètre (masquer)'!$A$10,Tableau1[[#This Row],[FE]],"")</f>
        <v/>
      </c>
      <c r="AT876" s="76" t="str">
        <f>_xlfn.CONCAT(Tableau1[[#This Row],[LUN]:[DIM]])</f>
        <v/>
      </c>
      <c r="AU876" s="79"/>
      <c r="AV8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6" s="76" t="e">
        <f>Tableau1[[#This Row],[Nbre de nuits sur la période]]*Tableau1[[#This Row],[Nombre de train accédant / nuit *]]</f>
        <v>#VALUE!</v>
      </c>
      <c r="AY876" s="76" t="e">
        <f>Tableau1[[#This Row],[Uo voies - nuit]]*((59*400/1000)+5)</f>
        <v>#VALUE!</v>
      </c>
    </row>
    <row r="877" spans="1:51" ht="15.75">
      <c r="A877" s="51">
        <f t="shared" si="41"/>
        <v>864</v>
      </c>
      <c r="B877" s="85"/>
      <c r="C877" s="52" t="str">
        <f>IFERROR(VLOOKUP(Tableau1[[#This Row],[Site *
Un fichier Excel par DT]],Tableau7[[#All],[Nom de la gare]:[EIC]],5,FALSE),"")</f>
        <v/>
      </c>
      <c r="D877" s="77"/>
      <c r="E877" s="74"/>
      <c r="F877" s="74"/>
      <c r="G877" s="76"/>
      <c r="H877" s="72" t="str">
        <f>IF(Tableau1[[#This Row],[Régime d''utilisation (Quotidien ? Oui ou Non)]]="Oui","Oui","Non")</f>
        <v>Non</v>
      </c>
      <c r="I877" s="72" t="str">
        <f>IF(Tableau1[[#This Row],[Régime d''utilisation (Quotidien ? Oui ou Non)]]="Oui","Oui","Non")</f>
        <v>Non</v>
      </c>
      <c r="J877" s="72" t="str">
        <f>IF(Tableau1[[#This Row],[Régime d''utilisation (Quotidien ? Oui ou Non)]]="Oui","Oui","Non")</f>
        <v>Non</v>
      </c>
      <c r="K877" s="72" t="str">
        <f>IF(Tableau1[[#This Row],[Régime d''utilisation (Quotidien ? Oui ou Non)]]="Oui","Oui","Non")</f>
        <v>Non</v>
      </c>
      <c r="L877" s="72" t="str">
        <f>IF(Tableau1[[#This Row],[Régime d''utilisation (Quotidien ? Oui ou Non)]]="Oui","Oui","Non")</f>
        <v>Non</v>
      </c>
      <c r="M877" s="72" t="str">
        <f>IF(Tableau1[[#This Row],[Régime d''utilisation (Quotidien ? Oui ou Non)]]="Oui","Oui","Non")</f>
        <v>Non</v>
      </c>
      <c r="N877" s="72" t="str">
        <f>IF(Tableau1[[#This Row],[Régime d''utilisation (Quotidien ? Oui ou Non)]]="Oui","Oui","Non")</f>
        <v>Non</v>
      </c>
      <c r="O877" s="72" t="str">
        <f>IF(Tableau1[[#This Row],[Régime d''utilisation (Quotidien ? Oui ou Non)]]="Oui","Oui","Non")</f>
        <v>Non</v>
      </c>
      <c r="P877" s="76"/>
      <c r="Q877" s="76"/>
      <c r="R877" s="76"/>
      <c r="S877" s="52" t="str">
        <f t="shared" si="39"/>
        <v>Compris entre 00h00 et 5h00</v>
      </c>
      <c r="T877" s="76"/>
      <c r="U877" s="53" t="str">
        <f t="shared" si="40"/>
        <v>Voyageur</v>
      </c>
      <c r="V877" s="76"/>
      <c r="W877" s="76"/>
      <c r="X877" s="76"/>
      <c r="Y877" s="76"/>
      <c r="Z877" s="76"/>
      <c r="AA877" s="76"/>
      <c r="AB877" s="53">
        <f>400</f>
        <v>400</v>
      </c>
      <c r="AC877" s="78" t="str">
        <f>IF(Tableau1[[#This Row],[Type de réponse]]='Paramètre (masquer)'!$A$10,Tableau1[[#This Row],[Période de début *]],"")</f>
        <v/>
      </c>
      <c r="AD877" s="78" t="str">
        <f>IF(Tableau1[[#This Row],[Type de réponse]]='Paramètre (masquer)'!$A$10,Tableau1[[#This Row],[Période de fin *]],"")</f>
        <v/>
      </c>
      <c r="AE877" s="78" t="str">
        <f>IF(Tableau1[[#This Row],[Type de réponse]]='Paramètre (masquer)'!$A$10,Tableau1[[#This Row],[Nuit
LU/MA]],"")</f>
        <v/>
      </c>
      <c r="AF877" s="78" t="str">
        <f>IF(Tableau1[[#This Row],[Type de réponse]]='Paramètre (masquer)'!$A$10,Tableau1[[#This Row],[Nuit
MA/ME]],"")</f>
        <v/>
      </c>
      <c r="AG877" s="78" t="str">
        <f>IF(Tableau1[[#This Row],[Type de réponse]]='Paramètre (masquer)'!$A$10,Tableau1[[#This Row],[Nuit
ME/JE]],"")</f>
        <v/>
      </c>
      <c r="AH877" s="78" t="str">
        <f>IF(Tableau1[[#This Row],[Type de réponse]]='Paramètre (masquer)'!$A$10,Tableau1[[#This Row],[Nuit JE/VE]],"")</f>
        <v/>
      </c>
      <c r="AI877" s="78" t="str">
        <f>IF(Tableau1[[#This Row],[Type de réponse]]='Paramètre (masquer)'!$A$10,Tableau1[[#This Row],[Nuit
VE/SA]],"")</f>
        <v/>
      </c>
      <c r="AJ877" s="78" t="str">
        <f>IF(Tableau1[[#This Row],[Type de réponse]]='Paramètre (masquer)'!$A$10,Tableau1[[#This Row],[Nuit
SA/DI]],"")</f>
        <v/>
      </c>
      <c r="AK877" s="78" t="str">
        <f>IF(Tableau1[[#This Row],[Type de réponse]]='Paramètre (masquer)'!$A$10,Tableau1[[#This Row],[Nuit
DI/LU]],"")</f>
        <v/>
      </c>
      <c r="AL877" s="76" t="str">
        <f>IF(Tableau1[[#This Row],[Nuit
LU /MA]]="Oui",0,IF(Tableau1[[#This Row],[Nuit
LU /MA]]="Non",1,""))</f>
        <v/>
      </c>
      <c r="AM877" s="76" t="str">
        <f>IF(Tableau1[[#This Row],[Nuit
MA/ ME]]="Oui",0,IF(Tableau1[[#This Row],[Nuit
MA/ ME]]="Non",1,""))</f>
        <v/>
      </c>
      <c r="AN877" s="76" t="str">
        <f>IF(Tableau1[[#This Row],[Nuit
ME/ JE]]="Oui",0,IF(Tableau1[[#This Row],[Nuit
ME/ JE]]="Non",1,""))</f>
        <v/>
      </c>
      <c r="AO877" s="76" t="str">
        <f>IF(Tableau1[[#This Row],[Nuit JE/ VE]]="Oui",0,IF(Tableau1[[#This Row],[Nuit JE/ VE]]="Non",1,""))</f>
        <v/>
      </c>
      <c r="AP877" s="76" t="str">
        <f>IF(Tableau1[[#This Row],[Nuit
VE/ SA]]="Oui",0,IF(Tableau1[[#This Row],[Nuit
VE/ SA]]="Non",1,""))</f>
        <v/>
      </c>
      <c r="AQ877" s="76" t="str">
        <f>IF(Tableau1[[#This Row],[Nuit
SA/ DI]]="Oui",0,IF(Tableau1[[#This Row],[Nuit
SA/ DI]]="Non",1,""))</f>
        <v/>
      </c>
      <c r="AR877" s="76" t="str">
        <f>IF(Tableau1[[#This Row],[Nuit
DI/ LU]]="Oui",0,IF(Tableau1[[#This Row],[Nuit
DI/ LU]]="Non",1,""))</f>
        <v/>
      </c>
      <c r="AS877" s="76" t="str">
        <f>IF(Tableau1[[#This Row],[Type de réponse]]='Paramètre (masquer)'!$A$10,Tableau1[[#This Row],[FE]],"")</f>
        <v/>
      </c>
      <c r="AT877" s="76" t="str">
        <f>_xlfn.CONCAT(Tableau1[[#This Row],[LUN]:[DIM]])</f>
        <v/>
      </c>
      <c r="AU877" s="79"/>
      <c r="AV8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7" s="76" t="e">
        <f>Tableau1[[#This Row],[Nbre de nuits sur la période]]*Tableau1[[#This Row],[Nombre de train accédant / nuit *]]</f>
        <v>#VALUE!</v>
      </c>
      <c r="AY877" s="76" t="e">
        <f>Tableau1[[#This Row],[Uo voies - nuit]]*((59*400/1000)+5)</f>
        <v>#VALUE!</v>
      </c>
    </row>
    <row r="878" spans="1:51" ht="15.75">
      <c r="A878" s="51">
        <f t="shared" si="41"/>
        <v>865</v>
      </c>
      <c r="B878" s="85"/>
      <c r="C878" s="52" t="str">
        <f>IFERROR(VLOOKUP(Tableau1[[#This Row],[Site *
Un fichier Excel par DT]],Tableau7[[#All],[Nom de la gare]:[EIC]],5,FALSE),"")</f>
        <v/>
      </c>
      <c r="D878" s="77"/>
      <c r="E878" s="74"/>
      <c r="F878" s="74"/>
      <c r="G878" s="76"/>
      <c r="H878" s="72" t="str">
        <f>IF(Tableau1[[#This Row],[Régime d''utilisation (Quotidien ? Oui ou Non)]]="Oui","Oui","Non")</f>
        <v>Non</v>
      </c>
      <c r="I878" s="72" t="str">
        <f>IF(Tableau1[[#This Row],[Régime d''utilisation (Quotidien ? Oui ou Non)]]="Oui","Oui","Non")</f>
        <v>Non</v>
      </c>
      <c r="J878" s="72" t="str">
        <f>IF(Tableau1[[#This Row],[Régime d''utilisation (Quotidien ? Oui ou Non)]]="Oui","Oui","Non")</f>
        <v>Non</v>
      </c>
      <c r="K878" s="72" t="str">
        <f>IF(Tableau1[[#This Row],[Régime d''utilisation (Quotidien ? Oui ou Non)]]="Oui","Oui","Non")</f>
        <v>Non</v>
      </c>
      <c r="L878" s="72" t="str">
        <f>IF(Tableau1[[#This Row],[Régime d''utilisation (Quotidien ? Oui ou Non)]]="Oui","Oui","Non")</f>
        <v>Non</v>
      </c>
      <c r="M878" s="72" t="str">
        <f>IF(Tableau1[[#This Row],[Régime d''utilisation (Quotidien ? Oui ou Non)]]="Oui","Oui","Non")</f>
        <v>Non</v>
      </c>
      <c r="N878" s="72" t="str">
        <f>IF(Tableau1[[#This Row],[Régime d''utilisation (Quotidien ? Oui ou Non)]]="Oui","Oui","Non")</f>
        <v>Non</v>
      </c>
      <c r="O878" s="72" t="str">
        <f>IF(Tableau1[[#This Row],[Régime d''utilisation (Quotidien ? Oui ou Non)]]="Oui","Oui","Non")</f>
        <v>Non</v>
      </c>
      <c r="P878" s="76"/>
      <c r="Q878" s="76"/>
      <c r="R878" s="76"/>
      <c r="S878" s="52" t="str">
        <f t="shared" si="39"/>
        <v>Compris entre 00h00 et 5h00</v>
      </c>
      <c r="T878" s="76"/>
      <c r="U878" s="53" t="str">
        <f t="shared" si="40"/>
        <v>Voyageur</v>
      </c>
      <c r="V878" s="76"/>
      <c r="W878" s="76"/>
      <c r="X878" s="76"/>
      <c r="Y878" s="76"/>
      <c r="Z878" s="76"/>
      <c r="AA878" s="76"/>
      <c r="AB878" s="53">
        <f>400</f>
        <v>400</v>
      </c>
      <c r="AC878" s="78" t="str">
        <f>IF(Tableau1[[#This Row],[Type de réponse]]='Paramètre (masquer)'!$A$10,Tableau1[[#This Row],[Période de début *]],"")</f>
        <v/>
      </c>
      <c r="AD878" s="78" t="str">
        <f>IF(Tableau1[[#This Row],[Type de réponse]]='Paramètre (masquer)'!$A$10,Tableau1[[#This Row],[Période de fin *]],"")</f>
        <v/>
      </c>
      <c r="AE878" s="78" t="str">
        <f>IF(Tableau1[[#This Row],[Type de réponse]]='Paramètre (masquer)'!$A$10,Tableau1[[#This Row],[Nuit
LU/MA]],"")</f>
        <v/>
      </c>
      <c r="AF878" s="78" t="str">
        <f>IF(Tableau1[[#This Row],[Type de réponse]]='Paramètre (masquer)'!$A$10,Tableau1[[#This Row],[Nuit
MA/ME]],"")</f>
        <v/>
      </c>
      <c r="AG878" s="78" t="str">
        <f>IF(Tableau1[[#This Row],[Type de réponse]]='Paramètre (masquer)'!$A$10,Tableau1[[#This Row],[Nuit
ME/JE]],"")</f>
        <v/>
      </c>
      <c r="AH878" s="78" t="str">
        <f>IF(Tableau1[[#This Row],[Type de réponse]]='Paramètre (masquer)'!$A$10,Tableau1[[#This Row],[Nuit JE/VE]],"")</f>
        <v/>
      </c>
      <c r="AI878" s="78" t="str">
        <f>IF(Tableau1[[#This Row],[Type de réponse]]='Paramètre (masquer)'!$A$10,Tableau1[[#This Row],[Nuit
VE/SA]],"")</f>
        <v/>
      </c>
      <c r="AJ878" s="78" t="str">
        <f>IF(Tableau1[[#This Row],[Type de réponse]]='Paramètre (masquer)'!$A$10,Tableau1[[#This Row],[Nuit
SA/DI]],"")</f>
        <v/>
      </c>
      <c r="AK878" s="78" t="str">
        <f>IF(Tableau1[[#This Row],[Type de réponse]]='Paramètre (masquer)'!$A$10,Tableau1[[#This Row],[Nuit
DI/LU]],"")</f>
        <v/>
      </c>
      <c r="AL878" s="76" t="str">
        <f>IF(Tableau1[[#This Row],[Nuit
LU /MA]]="Oui",0,IF(Tableau1[[#This Row],[Nuit
LU /MA]]="Non",1,""))</f>
        <v/>
      </c>
      <c r="AM878" s="76" t="str">
        <f>IF(Tableau1[[#This Row],[Nuit
MA/ ME]]="Oui",0,IF(Tableau1[[#This Row],[Nuit
MA/ ME]]="Non",1,""))</f>
        <v/>
      </c>
      <c r="AN878" s="76" t="str">
        <f>IF(Tableau1[[#This Row],[Nuit
ME/ JE]]="Oui",0,IF(Tableau1[[#This Row],[Nuit
ME/ JE]]="Non",1,""))</f>
        <v/>
      </c>
      <c r="AO878" s="76" t="str">
        <f>IF(Tableau1[[#This Row],[Nuit JE/ VE]]="Oui",0,IF(Tableau1[[#This Row],[Nuit JE/ VE]]="Non",1,""))</f>
        <v/>
      </c>
      <c r="AP878" s="76" t="str">
        <f>IF(Tableau1[[#This Row],[Nuit
VE/ SA]]="Oui",0,IF(Tableau1[[#This Row],[Nuit
VE/ SA]]="Non",1,""))</f>
        <v/>
      </c>
      <c r="AQ878" s="76" t="str">
        <f>IF(Tableau1[[#This Row],[Nuit
SA/ DI]]="Oui",0,IF(Tableau1[[#This Row],[Nuit
SA/ DI]]="Non",1,""))</f>
        <v/>
      </c>
      <c r="AR878" s="76" t="str">
        <f>IF(Tableau1[[#This Row],[Nuit
DI/ LU]]="Oui",0,IF(Tableau1[[#This Row],[Nuit
DI/ LU]]="Non",1,""))</f>
        <v/>
      </c>
      <c r="AS878" s="76" t="str">
        <f>IF(Tableau1[[#This Row],[Type de réponse]]='Paramètre (masquer)'!$A$10,Tableau1[[#This Row],[FE]],"")</f>
        <v/>
      </c>
      <c r="AT878" s="76" t="str">
        <f>_xlfn.CONCAT(Tableau1[[#This Row],[LUN]:[DIM]])</f>
        <v/>
      </c>
      <c r="AU878" s="79"/>
      <c r="AV8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8" s="76" t="e">
        <f>Tableau1[[#This Row],[Nbre de nuits sur la période]]*Tableau1[[#This Row],[Nombre de train accédant / nuit *]]</f>
        <v>#VALUE!</v>
      </c>
      <c r="AY878" s="76" t="e">
        <f>Tableau1[[#This Row],[Uo voies - nuit]]*((59*400/1000)+5)</f>
        <v>#VALUE!</v>
      </c>
    </row>
    <row r="879" spans="1:51" ht="15.75">
      <c r="A879" s="51">
        <f t="shared" si="41"/>
        <v>866</v>
      </c>
      <c r="B879" s="85"/>
      <c r="C879" s="52" t="str">
        <f>IFERROR(VLOOKUP(Tableau1[[#This Row],[Site *
Un fichier Excel par DT]],Tableau7[[#All],[Nom de la gare]:[EIC]],5,FALSE),"")</f>
        <v/>
      </c>
      <c r="D879" s="77"/>
      <c r="E879" s="74"/>
      <c r="F879" s="74"/>
      <c r="G879" s="76"/>
      <c r="H879" s="72" t="str">
        <f>IF(Tableau1[[#This Row],[Régime d''utilisation (Quotidien ? Oui ou Non)]]="Oui","Oui","Non")</f>
        <v>Non</v>
      </c>
      <c r="I879" s="72" t="str">
        <f>IF(Tableau1[[#This Row],[Régime d''utilisation (Quotidien ? Oui ou Non)]]="Oui","Oui","Non")</f>
        <v>Non</v>
      </c>
      <c r="J879" s="72" t="str">
        <f>IF(Tableau1[[#This Row],[Régime d''utilisation (Quotidien ? Oui ou Non)]]="Oui","Oui","Non")</f>
        <v>Non</v>
      </c>
      <c r="K879" s="72" t="str">
        <f>IF(Tableau1[[#This Row],[Régime d''utilisation (Quotidien ? Oui ou Non)]]="Oui","Oui","Non")</f>
        <v>Non</v>
      </c>
      <c r="L879" s="72" t="str">
        <f>IF(Tableau1[[#This Row],[Régime d''utilisation (Quotidien ? Oui ou Non)]]="Oui","Oui","Non")</f>
        <v>Non</v>
      </c>
      <c r="M879" s="72" t="str">
        <f>IF(Tableau1[[#This Row],[Régime d''utilisation (Quotidien ? Oui ou Non)]]="Oui","Oui","Non")</f>
        <v>Non</v>
      </c>
      <c r="N879" s="72" t="str">
        <f>IF(Tableau1[[#This Row],[Régime d''utilisation (Quotidien ? Oui ou Non)]]="Oui","Oui","Non")</f>
        <v>Non</v>
      </c>
      <c r="O879" s="72" t="str">
        <f>IF(Tableau1[[#This Row],[Régime d''utilisation (Quotidien ? Oui ou Non)]]="Oui","Oui","Non")</f>
        <v>Non</v>
      </c>
      <c r="P879" s="76"/>
      <c r="Q879" s="76"/>
      <c r="R879" s="76"/>
      <c r="S879" s="52" t="str">
        <f t="shared" si="39"/>
        <v>Compris entre 00h00 et 5h00</v>
      </c>
      <c r="T879" s="76"/>
      <c r="U879" s="53" t="str">
        <f t="shared" si="40"/>
        <v>Voyageur</v>
      </c>
      <c r="V879" s="76"/>
      <c r="W879" s="76"/>
      <c r="X879" s="76"/>
      <c r="Y879" s="76"/>
      <c r="Z879" s="76"/>
      <c r="AA879" s="76"/>
      <c r="AB879" s="53">
        <f>400</f>
        <v>400</v>
      </c>
      <c r="AC879" s="78" t="str">
        <f>IF(Tableau1[[#This Row],[Type de réponse]]='Paramètre (masquer)'!$A$10,Tableau1[[#This Row],[Période de début *]],"")</f>
        <v/>
      </c>
      <c r="AD879" s="78" t="str">
        <f>IF(Tableau1[[#This Row],[Type de réponse]]='Paramètre (masquer)'!$A$10,Tableau1[[#This Row],[Période de fin *]],"")</f>
        <v/>
      </c>
      <c r="AE879" s="78" t="str">
        <f>IF(Tableau1[[#This Row],[Type de réponse]]='Paramètre (masquer)'!$A$10,Tableau1[[#This Row],[Nuit
LU/MA]],"")</f>
        <v/>
      </c>
      <c r="AF879" s="78" t="str">
        <f>IF(Tableau1[[#This Row],[Type de réponse]]='Paramètre (masquer)'!$A$10,Tableau1[[#This Row],[Nuit
MA/ME]],"")</f>
        <v/>
      </c>
      <c r="AG879" s="78" t="str">
        <f>IF(Tableau1[[#This Row],[Type de réponse]]='Paramètre (masquer)'!$A$10,Tableau1[[#This Row],[Nuit
ME/JE]],"")</f>
        <v/>
      </c>
      <c r="AH879" s="78" t="str">
        <f>IF(Tableau1[[#This Row],[Type de réponse]]='Paramètre (masquer)'!$A$10,Tableau1[[#This Row],[Nuit JE/VE]],"")</f>
        <v/>
      </c>
      <c r="AI879" s="78" t="str">
        <f>IF(Tableau1[[#This Row],[Type de réponse]]='Paramètre (masquer)'!$A$10,Tableau1[[#This Row],[Nuit
VE/SA]],"")</f>
        <v/>
      </c>
      <c r="AJ879" s="78" t="str">
        <f>IF(Tableau1[[#This Row],[Type de réponse]]='Paramètre (masquer)'!$A$10,Tableau1[[#This Row],[Nuit
SA/DI]],"")</f>
        <v/>
      </c>
      <c r="AK879" s="78" t="str">
        <f>IF(Tableau1[[#This Row],[Type de réponse]]='Paramètre (masquer)'!$A$10,Tableau1[[#This Row],[Nuit
DI/LU]],"")</f>
        <v/>
      </c>
      <c r="AL879" s="76" t="str">
        <f>IF(Tableau1[[#This Row],[Nuit
LU /MA]]="Oui",0,IF(Tableau1[[#This Row],[Nuit
LU /MA]]="Non",1,""))</f>
        <v/>
      </c>
      <c r="AM879" s="76" t="str">
        <f>IF(Tableau1[[#This Row],[Nuit
MA/ ME]]="Oui",0,IF(Tableau1[[#This Row],[Nuit
MA/ ME]]="Non",1,""))</f>
        <v/>
      </c>
      <c r="AN879" s="76" t="str">
        <f>IF(Tableau1[[#This Row],[Nuit
ME/ JE]]="Oui",0,IF(Tableau1[[#This Row],[Nuit
ME/ JE]]="Non",1,""))</f>
        <v/>
      </c>
      <c r="AO879" s="76" t="str">
        <f>IF(Tableau1[[#This Row],[Nuit JE/ VE]]="Oui",0,IF(Tableau1[[#This Row],[Nuit JE/ VE]]="Non",1,""))</f>
        <v/>
      </c>
      <c r="AP879" s="76" t="str">
        <f>IF(Tableau1[[#This Row],[Nuit
VE/ SA]]="Oui",0,IF(Tableau1[[#This Row],[Nuit
VE/ SA]]="Non",1,""))</f>
        <v/>
      </c>
      <c r="AQ879" s="76" t="str">
        <f>IF(Tableau1[[#This Row],[Nuit
SA/ DI]]="Oui",0,IF(Tableau1[[#This Row],[Nuit
SA/ DI]]="Non",1,""))</f>
        <v/>
      </c>
      <c r="AR879" s="76" t="str">
        <f>IF(Tableau1[[#This Row],[Nuit
DI/ LU]]="Oui",0,IF(Tableau1[[#This Row],[Nuit
DI/ LU]]="Non",1,""))</f>
        <v/>
      </c>
      <c r="AS879" s="76" t="str">
        <f>IF(Tableau1[[#This Row],[Type de réponse]]='Paramètre (masquer)'!$A$10,Tableau1[[#This Row],[FE]],"")</f>
        <v/>
      </c>
      <c r="AT879" s="76" t="str">
        <f>_xlfn.CONCAT(Tableau1[[#This Row],[LUN]:[DIM]])</f>
        <v/>
      </c>
      <c r="AU879" s="79"/>
      <c r="AV8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9" s="76" t="e">
        <f>Tableau1[[#This Row],[Nbre de nuits sur la période]]*Tableau1[[#This Row],[Nombre de train accédant / nuit *]]</f>
        <v>#VALUE!</v>
      </c>
      <c r="AY879" s="76" t="e">
        <f>Tableau1[[#This Row],[Uo voies - nuit]]*((59*400/1000)+5)</f>
        <v>#VALUE!</v>
      </c>
    </row>
    <row r="880" spans="1:51" ht="15.75">
      <c r="A880" s="51">
        <f t="shared" si="41"/>
        <v>867</v>
      </c>
      <c r="B880" s="85"/>
      <c r="C880" s="52" t="str">
        <f>IFERROR(VLOOKUP(Tableau1[[#This Row],[Site *
Un fichier Excel par DT]],Tableau7[[#All],[Nom de la gare]:[EIC]],5,FALSE),"")</f>
        <v/>
      </c>
      <c r="D880" s="77"/>
      <c r="E880" s="74"/>
      <c r="F880" s="74"/>
      <c r="G880" s="76"/>
      <c r="H880" s="72" t="str">
        <f>IF(Tableau1[[#This Row],[Régime d''utilisation (Quotidien ? Oui ou Non)]]="Oui","Oui","Non")</f>
        <v>Non</v>
      </c>
      <c r="I880" s="72" t="str">
        <f>IF(Tableau1[[#This Row],[Régime d''utilisation (Quotidien ? Oui ou Non)]]="Oui","Oui","Non")</f>
        <v>Non</v>
      </c>
      <c r="J880" s="72" t="str">
        <f>IF(Tableau1[[#This Row],[Régime d''utilisation (Quotidien ? Oui ou Non)]]="Oui","Oui","Non")</f>
        <v>Non</v>
      </c>
      <c r="K880" s="72" t="str">
        <f>IF(Tableau1[[#This Row],[Régime d''utilisation (Quotidien ? Oui ou Non)]]="Oui","Oui","Non")</f>
        <v>Non</v>
      </c>
      <c r="L880" s="72" t="str">
        <f>IF(Tableau1[[#This Row],[Régime d''utilisation (Quotidien ? Oui ou Non)]]="Oui","Oui","Non")</f>
        <v>Non</v>
      </c>
      <c r="M880" s="72" t="str">
        <f>IF(Tableau1[[#This Row],[Régime d''utilisation (Quotidien ? Oui ou Non)]]="Oui","Oui","Non")</f>
        <v>Non</v>
      </c>
      <c r="N880" s="72" t="str">
        <f>IF(Tableau1[[#This Row],[Régime d''utilisation (Quotidien ? Oui ou Non)]]="Oui","Oui","Non")</f>
        <v>Non</v>
      </c>
      <c r="O880" s="72" t="str">
        <f>IF(Tableau1[[#This Row],[Régime d''utilisation (Quotidien ? Oui ou Non)]]="Oui","Oui","Non")</f>
        <v>Non</v>
      </c>
      <c r="P880" s="76"/>
      <c r="Q880" s="76"/>
      <c r="R880" s="76"/>
      <c r="S880" s="52" t="str">
        <f t="shared" si="39"/>
        <v>Compris entre 00h00 et 5h00</v>
      </c>
      <c r="T880" s="76"/>
      <c r="U880" s="53" t="str">
        <f t="shared" si="40"/>
        <v>Voyageur</v>
      </c>
      <c r="V880" s="76"/>
      <c r="W880" s="76"/>
      <c r="X880" s="76"/>
      <c r="Y880" s="76"/>
      <c r="Z880" s="76"/>
      <c r="AA880" s="76"/>
      <c r="AB880" s="53">
        <f>400</f>
        <v>400</v>
      </c>
      <c r="AC880" s="78" t="str">
        <f>IF(Tableau1[[#This Row],[Type de réponse]]='Paramètre (masquer)'!$A$10,Tableau1[[#This Row],[Période de début *]],"")</f>
        <v/>
      </c>
      <c r="AD880" s="78" t="str">
        <f>IF(Tableau1[[#This Row],[Type de réponse]]='Paramètre (masquer)'!$A$10,Tableau1[[#This Row],[Période de fin *]],"")</f>
        <v/>
      </c>
      <c r="AE880" s="78" t="str">
        <f>IF(Tableau1[[#This Row],[Type de réponse]]='Paramètre (masquer)'!$A$10,Tableau1[[#This Row],[Nuit
LU/MA]],"")</f>
        <v/>
      </c>
      <c r="AF880" s="78" t="str">
        <f>IF(Tableau1[[#This Row],[Type de réponse]]='Paramètre (masquer)'!$A$10,Tableau1[[#This Row],[Nuit
MA/ME]],"")</f>
        <v/>
      </c>
      <c r="AG880" s="78" t="str">
        <f>IF(Tableau1[[#This Row],[Type de réponse]]='Paramètre (masquer)'!$A$10,Tableau1[[#This Row],[Nuit
ME/JE]],"")</f>
        <v/>
      </c>
      <c r="AH880" s="78" t="str">
        <f>IF(Tableau1[[#This Row],[Type de réponse]]='Paramètre (masquer)'!$A$10,Tableau1[[#This Row],[Nuit JE/VE]],"")</f>
        <v/>
      </c>
      <c r="AI880" s="78" t="str">
        <f>IF(Tableau1[[#This Row],[Type de réponse]]='Paramètre (masquer)'!$A$10,Tableau1[[#This Row],[Nuit
VE/SA]],"")</f>
        <v/>
      </c>
      <c r="AJ880" s="78" t="str">
        <f>IF(Tableau1[[#This Row],[Type de réponse]]='Paramètre (masquer)'!$A$10,Tableau1[[#This Row],[Nuit
SA/DI]],"")</f>
        <v/>
      </c>
      <c r="AK880" s="78" t="str">
        <f>IF(Tableau1[[#This Row],[Type de réponse]]='Paramètre (masquer)'!$A$10,Tableau1[[#This Row],[Nuit
DI/LU]],"")</f>
        <v/>
      </c>
      <c r="AL880" s="76" t="str">
        <f>IF(Tableau1[[#This Row],[Nuit
LU /MA]]="Oui",0,IF(Tableau1[[#This Row],[Nuit
LU /MA]]="Non",1,""))</f>
        <v/>
      </c>
      <c r="AM880" s="76" t="str">
        <f>IF(Tableau1[[#This Row],[Nuit
MA/ ME]]="Oui",0,IF(Tableau1[[#This Row],[Nuit
MA/ ME]]="Non",1,""))</f>
        <v/>
      </c>
      <c r="AN880" s="76" t="str">
        <f>IF(Tableau1[[#This Row],[Nuit
ME/ JE]]="Oui",0,IF(Tableau1[[#This Row],[Nuit
ME/ JE]]="Non",1,""))</f>
        <v/>
      </c>
      <c r="AO880" s="76" t="str">
        <f>IF(Tableau1[[#This Row],[Nuit JE/ VE]]="Oui",0,IF(Tableau1[[#This Row],[Nuit JE/ VE]]="Non",1,""))</f>
        <v/>
      </c>
      <c r="AP880" s="76" t="str">
        <f>IF(Tableau1[[#This Row],[Nuit
VE/ SA]]="Oui",0,IF(Tableau1[[#This Row],[Nuit
VE/ SA]]="Non",1,""))</f>
        <v/>
      </c>
      <c r="AQ880" s="76" t="str">
        <f>IF(Tableau1[[#This Row],[Nuit
SA/ DI]]="Oui",0,IF(Tableau1[[#This Row],[Nuit
SA/ DI]]="Non",1,""))</f>
        <v/>
      </c>
      <c r="AR880" s="76" t="str">
        <f>IF(Tableau1[[#This Row],[Nuit
DI/ LU]]="Oui",0,IF(Tableau1[[#This Row],[Nuit
DI/ LU]]="Non",1,""))</f>
        <v/>
      </c>
      <c r="AS880" s="76" t="str">
        <f>IF(Tableau1[[#This Row],[Type de réponse]]='Paramètre (masquer)'!$A$10,Tableau1[[#This Row],[FE]],"")</f>
        <v/>
      </c>
      <c r="AT880" s="76" t="str">
        <f>_xlfn.CONCAT(Tableau1[[#This Row],[LUN]:[DIM]])</f>
        <v/>
      </c>
      <c r="AU880" s="79"/>
      <c r="AV8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0" s="76" t="e">
        <f>Tableau1[[#This Row],[Nbre de nuits sur la période]]*Tableau1[[#This Row],[Nombre de train accédant / nuit *]]</f>
        <v>#VALUE!</v>
      </c>
      <c r="AY880" s="76" t="e">
        <f>Tableau1[[#This Row],[Uo voies - nuit]]*((59*400/1000)+5)</f>
        <v>#VALUE!</v>
      </c>
    </row>
    <row r="881" spans="1:51" ht="15.75">
      <c r="A881" s="51">
        <f t="shared" si="41"/>
        <v>868</v>
      </c>
      <c r="B881" s="85"/>
      <c r="C881" s="52" t="str">
        <f>IFERROR(VLOOKUP(Tableau1[[#This Row],[Site *
Un fichier Excel par DT]],Tableau7[[#All],[Nom de la gare]:[EIC]],5,FALSE),"")</f>
        <v/>
      </c>
      <c r="D881" s="77"/>
      <c r="E881" s="74"/>
      <c r="F881" s="74"/>
      <c r="G881" s="76"/>
      <c r="H881" s="72" t="str">
        <f>IF(Tableau1[[#This Row],[Régime d''utilisation (Quotidien ? Oui ou Non)]]="Oui","Oui","Non")</f>
        <v>Non</v>
      </c>
      <c r="I881" s="72" t="str">
        <f>IF(Tableau1[[#This Row],[Régime d''utilisation (Quotidien ? Oui ou Non)]]="Oui","Oui","Non")</f>
        <v>Non</v>
      </c>
      <c r="J881" s="72" t="str">
        <f>IF(Tableau1[[#This Row],[Régime d''utilisation (Quotidien ? Oui ou Non)]]="Oui","Oui","Non")</f>
        <v>Non</v>
      </c>
      <c r="K881" s="72" t="str">
        <f>IF(Tableau1[[#This Row],[Régime d''utilisation (Quotidien ? Oui ou Non)]]="Oui","Oui","Non")</f>
        <v>Non</v>
      </c>
      <c r="L881" s="72" t="str">
        <f>IF(Tableau1[[#This Row],[Régime d''utilisation (Quotidien ? Oui ou Non)]]="Oui","Oui","Non")</f>
        <v>Non</v>
      </c>
      <c r="M881" s="72" t="str">
        <f>IF(Tableau1[[#This Row],[Régime d''utilisation (Quotidien ? Oui ou Non)]]="Oui","Oui","Non")</f>
        <v>Non</v>
      </c>
      <c r="N881" s="72" t="str">
        <f>IF(Tableau1[[#This Row],[Régime d''utilisation (Quotidien ? Oui ou Non)]]="Oui","Oui","Non")</f>
        <v>Non</v>
      </c>
      <c r="O881" s="72" t="str">
        <f>IF(Tableau1[[#This Row],[Régime d''utilisation (Quotidien ? Oui ou Non)]]="Oui","Oui","Non")</f>
        <v>Non</v>
      </c>
      <c r="P881" s="76"/>
      <c r="Q881" s="76"/>
      <c r="R881" s="76"/>
      <c r="S881" s="52" t="str">
        <f t="shared" si="39"/>
        <v>Compris entre 00h00 et 5h00</v>
      </c>
      <c r="T881" s="76"/>
      <c r="U881" s="53" t="str">
        <f t="shared" si="40"/>
        <v>Voyageur</v>
      </c>
      <c r="V881" s="76"/>
      <c r="W881" s="76"/>
      <c r="X881" s="76"/>
      <c r="Y881" s="76"/>
      <c r="Z881" s="76"/>
      <c r="AA881" s="76"/>
      <c r="AB881" s="53">
        <f>400</f>
        <v>400</v>
      </c>
      <c r="AC881" s="78" t="str">
        <f>IF(Tableau1[[#This Row],[Type de réponse]]='Paramètre (masquer)'!$A$10,Tableau1[[#This Row],[Période de début *]],"")</f>
        <v/>
      </c>
      <c r="AD881" s="78" t="str">
        <f>IF(Tableau1[[#This Row],[Type de réponse]]='Paramètre (masquer)'!$A$10,Tableau1[[#This Row],[Période de fin *]],"")</f>
        <v/>
      </c>
      <c r="AE881" s="78" t="str">
        <f>IF(Tableau1[[#This Row],[Type de réponse]]='Paramètre (masquer)'!$A$10,Tableau1[[#This Row],[Nuit
LU/MA]],"")</f>
        <v/>
      </c>
      <c r="AF881" s="78" t="str">
        <f>IF(Tableau1[[#This Row],[Type de réponse]]='Paramètre (masquer)'!$A$10,Tableau1[[#This Row],[Nuit
MA/ME]],"")</f>
        <v/>
      </c>
      <c r="AG881" s="78" t="str">
        <f>IF(Tableau1[[#This Row],[Type de réponse]]='Paramètre (masquer)'!$A$10,Tableau1[[#This Row],[Nuit
ME/JE]],"")</f>
        <v/>
      </c>
      <c r="AH881" s="78" t="str">
        <f>IF(Tableau1[[#This Row],[Type de réponse]]='Paramètre (masquer)'!$A$10,Tableau1[[#This Row],[Nuit JE/VE]],"")</f>
        <v/>
      </c>
      <c r="AI881" s="78" t="str">
        <f>IF(Tableau1[[#This Row],[Type de réponse]]='Paramètre (masquer)'!$A$10,Tableau1[[#This Row],[Nuit
VE/SA]],"")</f>
        <v/>
      </c>
      <c r="AJ881" s="78" t="str">
        <f>IF(Tableau1[[#This Row],[Type de réponse]]='Paramètre (masquer)'!$A$10,Tableau1[[#This Row],[Nuit
SA/DI]],"")</f>
        <v/>
      </c>
      <c r="AK881" s="78" t="str">
        <f>IF(Tableau1[[#This Row],[Type de réponse]]='Paramètre (masquer)'!$A$10,Tableau1[[#This Row],[Nuit
DI/LU]],"")</f>
        <v/>
      </c>
      <c r="AL881" s="76" t="str">
        <f>IF(Tableau1[[#This Row],[Nuit
LU /MA]]="Oui",0,IF(Tableau1[[#This Row],[Nuit
LU /MA]]="Non",1,""))</f>
        <v/>
      </c>
      <c r="AM881" s="76" t="str">
        <f>IF(Tableau1[[#This Row],[Nuit
MA/ ME]]="Oui",0,IF(Tableau1[[#This Row],[Nuit
MA/ ME]]="Non",1,""))</f>
        <v/>
      </c>
      <c r="AN881" s="76" t="str">
        <f>IF(Tableau1[[#This Row],[Nuit
ME/ JE]]="Oui",0,IF(Tableau1[[#This Row],[Nuit
ME/ JE]]="Non",1,""))</f>
        <v/>
      </c>
      <c r="AO881" s="76" t="str">
        <f>IF(Tableau1[[#This Row],[Nuit JE/ VE]]="Oui",0,IF(Tableau1[[#This Row],[Nuit JE/ VE]]="Non",1,""))</f>
        <v/>
      </c>
      <c r="AP881" s="76" t="str">
        <f>IF(Tableau1[[#This Row],[Nuit
VE/ SA]]="Oui",0,IF(Tableau1[[#This Row],[Nuit
VE/ SA]]="Non",1,""))</f>
        <v/>
      </c>
      <c r="AQ881" s="76" t="str">
        <f>IF(Tableau1[[#This Row],[Nuit
SA/ DI]]="Oui",0,IF(Tableau1[[#This Row],[Nuit
SA/ DI]]="Non",1,""))</f>
        <v/>
      </c>
      <c r="AR881" s="76" t="str">
        <f>IF(Tableau1[[#This Row],[Nuit
DI/ LU]]="Oui",0,IF(Tableau1[[#This Row],[Nuit
DI/ LU]]="Non",1,""))</f>
        <v/>
      </c>
      <c r="AS881" s="76" t="str">
        <f>IF(Tableau1[[#This Row],[Type de réponse]]='Paramètre (masquer)'!$A$10,Tableau1[[#This Row],[FE]],"")</f>
        <v/>
      </c>
      <c r="AT881" s="76" t="str">
        <f>_xlfn.CONCAT(Tableau1[[#This Row],[LUN]:[DIM]])</f>
        <v/>
      </c>
      <c r="AU881" s="79"/>
      <c r="AV8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1" s="76" t="e">
        <f>Tableau1[[#This Row],[Nbre de nuits sur la période]]*Tableau1[[#This Row],[Nombre de train accédant / nuit *]]</f>
        <v>#VALUE!</v>
      </c>
      <c r="AY881" s="76" t="e">
        <f>Tableau1[[#This Row],[Uo voies - nuit]]*((59*400/1000)+5)</f>
        <v>#VALUE!</v>
      </c>
    </row>
    <row r="882" spans="1:51" ht="15.75">
      <c r="A882" s="51">
        <f t="shared" si="41"/>
        <v>869</v>
      </c>
      <c r="B882" s="85"/>
      <c r="C882" s="52" t="str">
        <f>IFERROR(VLOOKUP(Tableau1[[#This Row],[Site *
Un fichier Excel par DT]],Tableau7[[#All],[Nom de la gare]:[EIC]],5,FALSE),"")</f>
        <v/>
      </c>
      <c r="D882" s="77"/>
      <c r="E882" s="74"/>
      <c r="F882" s="74"/>
      <c r="G882" s="76"/>
      <c r="H882" s="72" t="str">
        <f>IF(Tableau1[[#This Row],[Régime d''utilisation (Quotidien ? Oui ou Non)]]="Oui","Oui","Non")</f>
        <v>Non</v>
      </c>
      <c r="I882" s="72" t="str">
        <f>IF(Tableau1[[#This Row],[Régime d''utilisation (Quotidien ? Oui ou Non)]]="Oui","Oui","Non")</f>
        <v>Non</v>
      </c>
      <c r="J882" s="72" t="str">
        <f>IF(Tableau1[[#This Row],[Régime d''utilisation (Quotidien ? Oui ou Non)]]="Oui","Oui","Non")</f>
        <v>Non</v>
      </c>
      <c r="K882" s="72" t="str">
        <f>IF(Tableau1[[#This Row],[Régime d''utilisation (Quotidien ? Oui ou Non)]]="Oui","Oui","Non")</f>
        <v>Non</v>
      </c>
      <c r="L882" s="72" t="str">
        <f>IF(Tableau1[[#This Row],[Régime d''utilisation (Quotidien ? Oui ou Non)]]="Oui","Oui","Non")</f>
        <v>Non</v>
      </c>
      <c r="M882" s="72" t="str">
        <f>IF(Tableau1[[#This Row],[Régime d''utilisation (Quotidien ? Oui ou Non)]]="Oui","Oui","Non")</f>
        <v>Non</v>
      </c>
      <c r="N882" s="72" t="str">
        <f>IF(Tableau1[[#This Row],[Régime d''utilisation (Quotidien ? Oui ou Non)]]="Oui","Oui","Non")</f>
        <v>Non</v>
      </c>
      <c r="O882" s="72" t="str">
        <f>IF(Tableau1[[#This Row],[Régime d''utilisation (Quotidien ? Oui ou Non)]]="Oui","Oui","Non")</f>
        <v>Non</v>
      </c>
      <c r="P882" s="76"/>
      <c r="Q882" s="76"/>
      <c r="R882" s="76"/>
      <c r="S882" s="52" t="str">
        <f t="shared" si="39"/>
        <v>Compris entre 00h00 et 5h00</v>
      </c>
      <c r="T882" s="76"/>
      <c r="U882" s="53" t="str">
        <f t="shared" si="40"/>
        <v>Voyageur</v>
      </c>
      <c r="V882" s="76"/>
      <c r="W882" s="76"/>
      <c r="X882" s="76"/>
      <c r="Y882" s="76"/>
      <c r="Z882" s="76"/>
      <c r="AA882" s="76"/>
      <c r="AB882" s="53">
        <f>400</f>
        <v>400</v>
      </c>
      <c r="AC882" s="78" t="str">
        <f>IF(Tableau1[[#This Row],[Type de réponse]]='Paramètre (masquer)'!$A$10,Tableau1[[#This Row],[Période de début *]],"")</f>
        <v/>
      </c>
      <c r="AD882" s="78" t="str">
        <f>IF(Tableau1[[#This Row],[Type de réponse]]='Paramètre (masquer)'!$A$10,Tableau1[[#This Row],[Période de fin *]],"")</f>
        <v/>
      </c>
      <c r="AE882" s="78" t="str">
        <f>IF(Tableau1[[#This Row],[Type de réponse]]='Paramètre (masquer)'!$A$10,Tableau1[[#This Row],[Nuit
LU/MA]],"")</f>
        <v/>
      </c>
      <c r="AF882" s="78" t="str">
        <f>IF(Tableau1[[#This Row],[Type de réponse]]='Paramètre (masquer)'!$A$10,Tableau1[[#This Row],[Nuit
MA/ME]],"")</f>
        <v/>
      </c>
      <c r="AG882" s="78" t="str">
        <f>IF(Tableau1[[#This Row],[Type de réponse]]='Paramètre (masquer)'!$A$10,Tableau1[[#This Row],[Nuit
ME/JE]],"")</f>
        <v/>
      </c>
      <c r="AH882" s="78" t="str">
        <f>IF(Tableau1[[#This Row],[Type de réponse]]='Paramètre (masquer)'!$A$10,Tableau1[[#This Row],[Nuit JE/VE]],"")</f>
        <v/>
      </c>
      <c r="AI882" s="78" t="str">
        <f>IF(Tableau1[[#This Row],[Type de réponse]]='Paramètre (masquer)'!$A$10,Tableau1[[#This Row],[Nuit
VE/SA]],"")</f>
        <v/>
      </c>
      <c r="AJ882" s="78" t="str">
        <f>IF(Tableau1[[#This Row],[Type de réponse]]='Paramètre (masquer)'!$A$10,Tableau1[[#This Row],[Nuit
SA/DI]],"")</f>
        <v/>
      </c>
      <c r="AK882" s="78" t="str">
        <f>IF(Tableau1[[#This Row],[Type de réponse]]='Paramètre (masquer)'!$A$10,Tableau1[[#This Row],[Nuit
DI/LU]],"")</f>
        <v/>
      </c>
      <c r="AL882" s="76" t="str">
        <f>IF(Tableau1[[#This Row],[Nuit
LU /MA]]="Oui",0,IF(Tableau1[[#This Row],[Nuit
LU /MA]]="Non",1,""))</f>
        <v/>
      </c>
      <c r="AM882" s="76" t="str">
        <f>IF(Tableau1[[#This Row],[Nuit
MA/ ME]]="Oui",0,IF(Tableau1[[#This Row],[Nuit
MA/ ME]]="Non",1,""))</f>
        <v/>
      </c>
      <c r="AN882" s="76" t="str">
        <f>IF(Tableau1[[#This Row],[Nuit
ME/ JE]]="Oui",0,IF(Tableau1[[#This Row],[Nuit
ME/ JE]]="Non",1,""))</f>
        <v/>
      </c>
      <c r="AO882" s="76" t="str">
        <f>IF(Tableau1[[#This Row],[Nuit JE/ VE]]="Oui",0,IF(Tableau1[[#This Row],[Nuit JE/ VE]]="Non",1,""))</f>
        <v/>
      </c>
      <c r="AP882" s="76" t="str">
        <f>IF(Tableau1[[#This Row],[Nuit
VE/ SA]]="Oui",0,IF(Tableau1[[#This Row],[Nuit
VE/ SA]]="Non",1,""))</f>
        <v/>
      </c>
      <c r="AQ882" s="76" t="str">
        <f>IF(Tableau1[[#This Row],[Nuit
SA/ DI]]="Oui",0,IF(Tableau1[[#This Row],[Nuit
SA/ DI]]="Non",1,""))</f>
        <v/>
      </c>
      <c r="AR882" s="76" t="str">
        <f>IF(Tableau1[[#This Row],[Nuit
DI/ LU]]="Oui",0,IF(Tableau1[[#This Row],[Nuit
DI/ LU]]="Non",1,""))</f>
        <v/>
      </c>
      <c r="AS882" s="76" t="str">
        <f>IF(Tableau1[[#This Row],[Type de réponse]]='Paramètre (masquer)'!$A$10,Tableau1[[#This Row],[FE]],"")</f>
        <v/>
      </c>
      <c r="AT882" s="76" t="str">
        <f>_xlfn.CONCAT(Tableau1[[#This Row],[LUN]:[DIM]])</f>
        <v/>
      </c>
      <c r="AU882" s="79"/>
      <c r="AV8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2" s="76" t="e">
        <f>Tableau1[[#This Row],[Nbre de nuits sur la période]]*Tableau1[[#This Row],[Nombre de train accédant / nuit *]]</f>
        <v>#VALUE!</v>
      </c>
      <c r="AY882" s="76" t="e">
        <f>Tableau1[[#This Row],[Uo voies - nuit]]*((59*400/1000)+5)</f>
        <v>#VALUE!</v>
      </c>
    </row>
    <row r="883" spans="1:51" ht="15.75">
      <c r="A883" s="51">
        <f t="shared" si="41"/>
        <v>870</v>
      </c>
      <c r="B883" s="85"/>
      <c r="C883" s="52" t="str">
        <f>IFERROR(VLOOKUP(Tableau1[[#This Row],[Site *
Un fichier Excel par DT]],Tableau7[[#All],[Nom de la gare]:[EIC]],5,FALSE),"")</f>
        <v/>
      </c>
      <c r="D883" s="77"/>
      <c r="E883" s="74"/>
      <c r="F883" s="74"/>
      <c r="G883" s="76"/>
      <c r="H883" s="72" t="str">
        <f>IF(Tableau1[[#This Row],[Régime d''utilisation (Quotidien ? Oui ou Non)]]="Oui","Oui","Non")</f>
        <v>Non</v>
      </c>
      <c r="I883" s="72" t="str">
        <f>IF(Tableau1[[#This Row],[Régime d''utilisation (Quotidien ? Oui ou Non)]]="Oui","Oui","Non")</f>
        <v>Non</v>
      </c>
      <c r="J883" s="72" t="str">
        <f>IF(Tableau1[[#This Row],[Régime d''utilisation (Quotidien ? Oui ou Non)]]="Oui","Oui","Non")</f>
        <v>Non</v>
      </c>
      <c r="K883" s="72" t="str">
        <f>IF(Tableau1[[#This Row],[Régime d''utilisation (Quotidien ? Oui ou Non)]]="Oui","Oui","Non")</f>
        <v>Non</v>
      </c>
      <c r="L883" s="72" t="str">
        <f>IF(Tableau1[[#This Row],[Régime d''utilisation (Quotidien ? Oui ou Non)]]="Oui","Oui","Non")</f>
        <v>Non</v>
      </c>
      <c r="M883" s="72" t="str">
        <f>IF(Tableau1[[#This Row],[Régime d''utilisation (Quotidien ? Oui ou Non)]]="Oui","Oui","Non")</f>
        <v>Non</v>
      </c>
      <c r="N883" s="72" t="str">
        <f>IF(Tableau1[[#This Row],[Régime d''utilisation (Quotidien ? Oui ou Non)]]="Oui","Oui","Non")</f>
        <v>Non</v>
      </c>
      <c r="O883" s="72" t="str">
        <f>IF(Tableau1[[#This Row],[Régime d''utilisation (Quotidien ? Oui ou Non)]]="Oui","Oui","Non")</f>
        <v>Non</v>
      </c>
      <c r="P883" s="76"/>
      <c r="Q883" s="76"/>
      <c r="R883" s="76"/>
      <c r="S883" s="52" t="str">
        <f t="shared" si="39"/>
        <v>Compris entre 00h00 et 5h00</v>
      </c>
      <c r="T883" s="76"/>
      <c r="U883" s="53" t="str">
        <f t="shared" si="40"/>
        <v>Voyageur</v>
      </c>
      <c r="V883" s="76"/>
      <c r="W883" s="76"/>
      <c r="X883" s="76"/>
      <c r="Y883" s="76"/>
      <c r="Z883" s="76"/>
      <c r="AA883" s="76"/>
      <c r="AB883" s="53">
        <f>400</f>
        <v>400</v>
      </c>
      <c r="AC883" s="78" t="str">
        <f>IF(Tableau1[[#This Row],[Type de réponse]]='Paramètre (masquer)'!$A$10,Tableau1[[#This Row],[Période de début *]],"")</f>
        <v/>
      </c>
      <c r="AD883" s="78" t="str">
        <f>IF(Tableau1[[#This Row],[Type de réponse]]='Paramètre (masquer)'!$A$10,Tableau1[[#This Row],[Période de fin *]],"")</f>
        <v/>
      </c>
      <c r="AE883" s="78" t="str">
        <f>IF(Tableau1[[#This Row],[Type de réponse]]='Paramètre (masquer)'!$A$10,Tableau1[[#This Row],[Nuit
LU/MA]],"")</f>
        <v/>
      </c>
      <c r="AF883" s="78" t="str">
        <f>IF(Tableau1[[#This Row],[Type de réponse]]='Paramètre (masquer)'!$A$10,Tableau1[[#This Row],[Nuit
MA/ME]],"")</f>
        <v/>
      </c>
      <c r="AG883" s="78" t="str">
        <f>IF(Tableau1[[#This Row],[Type de réponse]]='Paramètre (masquer)'!$A$10,Tableau1[[#This Row],[Nuit
ME/JE]],"")</f>
        <v/>
      </c>
      <c r="AH883" s="78" t="str">
        <f>IF(Tableau1[[#This Row],[Type de réponse]]='Paramètre (masquer)'!$A$10,Tableau1[[#This Row],[Nuit JE/VE]],"")</f>
        <v/>
      </c>
      <c r="AI883" s="78" t="str">
        <f>IF(Tableau1[[#This Row],[Type de réponse]]='Paramètre (masquer)'!$A$10,Tableau1[[#This Row],[Nuit
VE/SA]],"")</f>
        <v/>
      </c>
      <c r="AJ883" s="78" t="str">
        <f>IF(Tableau1[[#This Row],[Type de réponse]]='Paramètre (masquer)'!$A$10,Tableau1[[#This Row],[Nuit
SA/DI]],"")</f>
        <v/>
      </c>
      <c r="AK883" s="78" t="str">
        <f>IF(Tableau1[[#This Row],[Type de réponse]]='Paramètre (masquer)'!$A$10,Tableau1[[#This Row],[Nuit
DI/LU]],"")</f>
        <v/>
      </c>
      <c r="AL883" s="76" t="str">
        <f>IF(Tableau1[[#This Row],[Nuit
LU /MA]]="Oui",0,IF(Tableau1[[#This Row],[Nuit
LU /MA]]="Non",1,""))</f>
        <v/>
      </c>
      <c r="AM883" s="76" t="str">
        <f>IF(Tableau1[[#This Row],[Nuit
MA/ ME]]="Oui",0,IF(Tableau1[[#This Row],[Nuit
MA/ ME]]="Non",1,""))</f>
        <v/>
      </c>
      <c r="AN883" s="76" t="str">
        <f>IF(Tableau1[[#This Row],[Nuit
ME/ JE]]="Oui",0,IF(Tableau1[[#This Row],[Nuit
ME/ JE]]="Non",1,""))</f>
        <v/>
      </c>
      <c r="AO883" s="76" t="str">
        <f>IF(Tableau1[[#This Row],[Nuit JE/ VE]]="Oui",0,IF(Tableau1[[#This Row],[Nuit JE/ VE]]="Non",1,""))</f>
        <v/>
      </c>
      <c r="AP883" s="76" t="str">
        <f>IF(Tableau1[[#This Row],[Nuit
VE/ SA]]="Oui",0,IF(Tableau1[[#This Row],[Nuit
VE/ SA]]="Non",1,""))</f>
        <v/>
      </c>
      <c r="AQ883" s="76" t="str">
        <f>IF(Tableau1[[#This Row],[Nuit
SA/ DI]]="Oui",0,IF(Tableau1[[#This Row],[Nuit
SA/ DI]]="Non",1,""))</f>
        <v/>
      </c>
      <c r="AR883" s="76" t="str">
        <f>IF(Tableau1[[#This Row],[Nuit
DI/ LU]]="Oui",0,IF(Tableau1[[#This Row],[Nuit
DI/ LU]]="Non",1,""))</f>
        <v/>
      </c>
      <c r="AS883" s="76" t="str">
        <f>IF(Tableau1[[#This Row],[Type de réponse]]='Paramètre (masquer)'!$A$10,Tableau1[[#This Row],[FE]],"")</f>
        <v/>
      </c>
      <c r="AT883" s="76" t="str">
        <f>_xlfn.CONCAT(Tableau1[[#This Row],[LUN]:[DIM]])</f>
        <v/>
      </c>
      <c r="AU883" s="79"/>
      <c r="AV8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3" s="76" t="e">
        <f>Tableau1[[#This Row],[Nbre de nuits sur la période]]*Tableau1[[#This Row],[Nombre de train accédant / nuit *]]</f>
        <v>#VALUE!</v>
      </c>
      <c r="AY883" s="76" t="e">
        <f>Tableau1[[#This Row],[Uo voies - nuit]]*((59*400/1000)+5)</f>
        <v>#VALUE!</v>
      </c>
    </row>
    <row r="884" spans="1:51" ht="15.75">
      <c r="A884" s="51">
        <f t="shared" si="41"/>
        <v>871</v>
      </c>
      <c r="B884" s="85"/>
      <c r="C884" s="52" t="str">
        <f>IFERROR(VLOOKUP(Tableau1[[#This Row],[Site *
Un fichier Excel par DT]],Tableau7[[#All],[Nom de la gare]:[EIC]],5,FALSE),"")</f>
        <v/>
      </c>
      <c r="D884" s="77"/>
      <c r="E884" s="74"/>
      <c r="F884" s="74"/>
      <c r="G884" s="76"/>
      <c r="H884" s="72" t="str">
        <f>IF(Tableau1[[#This Row],[Régime d''utilisation (Quotidien ? Oui ou Non)]]="Oui","Oui","Non")</f>
        <v>Non</v>
      </c>
      <c r="I884" s="72" t="str">
        <f>IF(Tableau1[[#This Row],[Régime d''utilisation (Quotidien ? Oui ou Non)]]="Oui","Oui","Non")</f>
        <v>Non</v>
      </c>
      <c r="J884" s="72" t="str">
        <f>IF(Tableau1[[#This Row],[Régime d''utilisation (Quotidien ? Oui ou Non)]]="Oui","Oui","Non")</f>
        <v>Non</v>
      </c>
      <c r="K884" s="72" t="str">
        <f>IF(Tableau1[[#This Row],[Régime d''utilisation (Quotidien ? Oui ou Non)]]="Oui","Oui","Non")</f>
        <v>Non</v>
      </c>
      <c r="L884" s="72" t="str">
        <f>IF(Tableau1[[#This Row],[Régime d''utilisation (Quotidien ? Oui ou Non)]]="Oui","Oui","Non")</f>
        <v>Non</v>
      </c>
      <c r="M884" s="72" t="str">
        <f>IF(Tableau1[[#This Row],[Régime d''utilisation (Quotidien ? Oui ou Non)]]="Oui","Oui","Non")</f>
        <v>Non</v>
      </c>
      <c r="N884" s="72" t="str">
        <f>IF(Tableau1[[#This Row],[Régime d''utilisation (Quotidien ? Oui ou Non)]]="Oui","Oui","Non")</f>
        <v>Non</v>
      </c>
      <c r="O884" s="72" t="str">
        <f>IF(Tableau1[[#This Row],[Régime d''utilisation (Quotidien ? Oui ou Non)]]="Oui","Oui","Non")</f>
        <v>Non</v>
      </c>
      <c r="P884" s="76"/>
      <c r="Q884" s="76"/>
      <c r="R884" s="76"/>
      <c r="S884" s="52" t="str">
        <f t="shared" si="39"/>
        <v>Compris entre 00h00 et 5h00</v>
      </c>
      <c r="T884" s="76"/>
      <c r="U884" s="53" t="str">
        <f t="shared" si="40"/>
        <v>Voyageur</v>
      </c>
      <c r="V884" s="76"/>
      <c r="W884" s="76"/>
      <c r="X884" s="76"/>
      <c r="Y884" s="76"/>
      <c r="Z884" s="76"/>
      <c r="AA884" s="76"/>
      <c r="AB884" s="53">
        <f>400</f>
        <v>400</v>
      </c>
      <c r="AC884" s="78" t="str">
        <f>IF(Tableau1[[#This Row],[Type de réponse]]='Paramètre (masquer)'!$A$10,Tableau1[[#This Row],[Période de début *]],"")</f>
        <v/>
      </c>
      <c r="AD884" s="78" t="str">
        <f>IF(Tableau1[[#This Row],[Type de réponse]]='Paramètre (masquer)'!$A$10,Tableau1[[#This Row],[Période de fin *]],"")</f>
        <v/>
      </c>
      <c r="AE884" s="78" t="str">
        <f>IF(Tableau1[[#This Row],[Type de réponse]]='Paramètre (masquer)'!$A$10,Tableau1[[#This Row],[Nuit
LU/MA]],"")</f>
        <v/>
      </c>
      <c r="AF884" s="78" t="str">
        <f>IF(Tableau1[[#This Row],[Type de réponse]]='Paramètre (masquer)'!$A$10,Tableau1[[#This Row],[Nuit
MA/ME]],"")</f>
        <v/>
      </c>
      <c r="AG884" s="78" t="str">
        <f>IF(Tableau1[[#This Row],[Type de réponse]]='Paramètre (masquer)'!$A$10,Tableau1[[#This Row],[Nuit
ME/JE]],"")</f>
        <v/>
      </c>
      <c r="AH884" s="78" t="str">
        <f>IF(Tableau1[[#This Row],[Type de réponse]]='Paramètre (masquer)'!$A$10,Tableau1[[#This Row],[Nuit JE/VE]],"")</f>
        <v/>
      </c>
      <c r="AI884" s="78" t="str">
        <f>IF(Tableau1[[#This Row],[Type de réponse]]='Paramètre (masquer)'!$A$10,Tableau1[[#This Row],[Nuit
VE/SA]],"")</f>
        <v/>
      </c>
      <c r="AJ884" s="78" t="str">
        <f>IF(Tableau1[[#This Row],[Type de réponse]]='Paramètre (masquer)'!$A$10,Tableau1[[#This Row],[Nuit
SA/DI]],"")</f>
        <v/>
      </c>
      <c r="AK884" s="78" t="str">
        <f>IF(Tableau1[[#This Row],[Type de réponse]]='Paramètre (masquer)'!$A$10,Tableau1[[#This Row],[Nuit
DI/LU]],"")</f>
        <v/>
      </c>
      <c r="AL884" s="76" t="str">
        <f>IF(Tableau1[[#This Row],[Nuit
LU /MA]]="Oui",0,IF(Tableau1[[#This Row],[Nuit
LU /MA]]="Non",1,""))</f>
        <v/>
      </c>
      <c r="AM884" s="76" t="str">
        <f>IF(Tableau1[[#This Row],[Nuit
MA/ ME]]="Oui",0,IF(Tableau1[[#This Row],[Nuit
MA/ ME]]="Non",1,""))</f>
        <v/>
      </c>
      <c r="AN884" s="76" t="str">
        <f>IF(Tableau1[[#This Row],[Nuit
ME/ JE]]="Oui",0,IF(Tableau1[[#This Row],[Nuit
ME/ JE]]="Non",1,""))</f>
        <v/>
      </c>
      <c r="AO884" s="76" t="str">
        <f>IF(Tableau1[[#This Row],[Nuit JE/ VE]]="Oui",0,IF(Tableau1[[#This Row],[Nuit JE/ VE]]="Non",1,""))</f>
        <v/>
      </c>
      <c r="AP884" s="76" t="str">
        <f>IF(Tableau1[[#This Row],[Nuit
VE/ SA]]="Oui",0,IF(Tableau1[[#This Row],[Nuit
VE/ SA]]="Non",1,""))</f>
        <v/>
      </c>
      <c r="AQ884" s="76" t="str">
        <f>IF(Tableau1[[#This Row],[Nuit
SA/ DI]]="Oui",0,IF(Tableau1[[#This Row],[Nuit
SA/ DI]]="Non",1,""))</f>
        <v/>
      </c>
      <c r="AR884" s="76" t="str">
        <f>IF(Tableau1[[#This Row],[Nuit
DI/ LU]]="Oui",0,IF(Tableau1[[#This Row],[Nuit
DI/ LU]]="Non",1,""))</f>
        <v/>
      </c>
      <c r="AS884" s="76" t="str">
        <f>IF(Tableau1[[#This Row],[Type de réponse]]='Paramètre (masquer)'!$A$10,Tableau1[[#This Row],[FE]],"")</f>
        <v/>
      </c>
      <c r="AT884" s="76" t="str">
        <f>_xlfn.CONCAT(Tableau1[[#This Row],[LUN]:[DIM]])</f>
        <v/>
      </c>
      <c r="AU884" s="79"/>
      <c r="AV8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4" s="76" t="e">
        <f>Tableau1[[#This Row],[Nbre de nuits sur la période]]*Tableau1[[#This Row],[Nombre de train accédant / nuit *]]</f>
        <v>#VALUE!</v>
      </c>
      <c r="AY884" s="76" t="e">
        <f>Tableau1[[#This Row],[Uo voies - nuit]]*((59*400/1000)+5)</f>
        <v>#VALUE!</v>
      </c>
    </row>
    <row r="885" spans="1:51" ht="15.75">
      <c r="A885" s="51">
        <f t="shared" si="41"/>
        <v>872</v>
      </c>
      <c r="B885" s="85"/>
      <c r="C885" s="52" t="str">
        <f>IFERROR(VLOOKUP(Tableau1[[#This Row],[Site *
Un fichier Excel par DT]],Tableau7[[#All],[Nom de la gare]:[EIC]],5,FALSE),"")</f>
        <v/>
      </c>
      <c r="D885" s="77"/>
      <c r="E885" s="74"/>
      <c r="F885" s="74"/>
      <c r="G885" s="76"/>
      <c r="H885" s="72" t="str">
        <f>IF(Tableau1[[#This Row],[Régime d''utilisation (Quotidien ? Oui ou Non)]]="Oui","Oui","Non")</f>
        <v>Non</v>
      </c>
      <c r="I885" s="72" t="str">
        <f>IF(Tableau1[[#This Row],[Régime d''utilisation (Quotidien ? Oui ou Non)]]="Oui","Oui","Non")</f>
        <v>Non</v>
      </c>
      <c r="J885" s="72" t="str">
        <f>IF(Tableau1[[#This Row],[Régime d''utilisation (Quotidien ? Oui ou Non)]]="Oui","Oui","Non")</f>
        <v>Non</v>
      </c>
      <c r="K885" s="72" t="str">
        <f>IF(Tableau1[[#This Row],[Régime d''utilisation (Quotidien ? Oui ou Non)]]="Oui","Oui","Non")</f>
        <v>Non</v>
      </c>
      <c r="L885" s="72" t="str">
        <f>IF(Tableau1[[#This Row],[Régime d''utilisation (Quotidien ? Oui ou Non)]]="Oui","Oui","Non")</f>
        <v>Non</v>
      </c>
      <c r="M885" s="72" t="str">
        <f>IF(Tableau1[[#This Row],[Régime d''utilisation (Quotidien ? Oui ou Non)]]="Oui","Oui","Non")</f>
        <v>Non</v>
      </c>
      <c r="N885" s="72" t="str">
        <f>IF(Tableau1[[#This Row],[Régime d''utilisation (Quotidien ? Oui ou Non)]]="Oui","Oui","Non")</f>
        <v>Non</v>
      </c>
      <c r="O885" s="72" t="str">
        <f>IF(Tableau1[[#This Row],[Régime d''utilisation (Quotidien ? Oui ou Non)]]="Oui","Oui","Non")</f>
        <v>Non</v>
      </c>
      <c r="P885" s="76"/>
      <c r="Q885" s="76"/>
      <c r="R885" s="76"/>
      <c r="S885" s="52" t="str">
        <f t="shared" si="39"/>
        <v>Compris entre 00h00 et 5h00</v>
      </c>
      <c r="T885" s="76"/>
      <c r="U885" s="53" t="str">
        <f t="shared" si="40"/>
        <v>Voyageur</v>
      </c>
      <c r="V885" s="76"/>
      <c r="W885" s="76"/>
      <c r="X885" s="76"/>
      <c r="Y885" s="76"/>
      <c r="Z885" s="76"/>
      <c r="AA885" s="76"/>
      <c r="AB885" s="53">
        <f>400</f>
        <v>400</v>
      </c>
      <c r="AC885" s="78" t="str">
        <f>IF(Tableau1[[#This Row],[Type de réponse]]='Paramètre (masquer)'!$A$10,Tableau1[[#This Row],[Période de début *]],"")</f>
        <v/>
      </c>
      <c r="AD885" s="78" t="str">
        <f>IF(Tableau1[[#This Row],[Type de réponse]]='Paramètre (masquer)'!$A$10,Tableau1[[#This Row],[Période de fin *]],"")</f>
        <v/>
      </c>
      <c r="AE885" s="78" t="str">
        <f>IF(Tableau1[[#This Row],[Type de réponse]]='Paramètre (masquer)'!$A$10,Tableau1[[#This Row],[Nuit
LU/MA]],"")</f>
        <v/>
      </c>
      <c r="AF885" s="78" t="str">
        <f>IF(Tableau1[[#This Row],[Type de réponse]]='Paramètre (masquer)'!$A$10,Tableau1[[#This Row],[Nuit
MA/ME]],"")</f>
        <v/>
      </c>
      <c r="AG885" s="78" t="str">
        <f>IF(Tableau1[[#This Row],[Type de réponse]]='Paramètre (masquer)'!$A$10,Tableau1[[#This Row],[Nuit
ME/JE]],"")</f>
        <v/>
      </c>
      <c r="AH885" s="78" t="str">
        <f>IF(Tableau1[[#This Row],[Type de réponse]]='Paramètre (masquer)'!$A$10,Tableau1[[#This Row],[Nuit JE/VE]],"")</f>
        <v/>
      </c>
      <c r="AI885" s="78" t="str">
        <f>IF(Tableau1[[#This Row],[Type de réponse]]='Paramètre (masquer)'!$A$10,Tableau1[[#This Row],[Nuit
VE/SA]],"")</f>
        <v/>
      </c>
      <c r="AJ885" s="78" t="str">
        <f>IF(Tableau1[[#This Row],[Type de réponse]]='Paramètre (masquer)'!$A$10,Tableau1[[#This Row],[Nuit
SA/DI]],"")</f>
        <v/>
      </c>
      <c r="AK885" s="78" t="str">
        <f>IF(Tableau1[[#This Row],[Type de réponse]]='Paramètre (masquer)'!$A$10,Tableau1[[#This Row],[Nuit
DI/LU]],"")</f>
        <v/>
      </c>
      <c r="AL885" s="76" t="str">
        <f>IF(Tableau1[[#This Row],[Nuit
LU /MA]]="Oui",0,IF(Tableau1[[#This Row],[Nuit
LU /MA]]="Non",1,""))</f>
        <v/>
      </c>
      <c r="AM885" s="76" t="str">
        <f>IF(Tableau1[[#This Row],[Nuit
MA/ ME]]="Oui",0,IF(Tableau1[[#This Row],[Nuit
MA/ ME]]="Non",1,""))</f>
        <v/>
      </c>
      <c r="AN885" s="76" t="str">
        <f>IF(Tableau1[[#This Row],[Nuit
ME/ JE]]="Oui",0,IF(Tableau1[[#This Row],[Nuit
ME/ JE]]="Non",1,""))</f>
        <v/>
      </c>
      <c r="AO885" s="76" t="str">
        <f>IF(Tableau1[[#This Row],[Nuit JE/ VE]]="Oui",0,IF(Tableau1[[#This Row],[Nuit JE/ VE]]="Non",1,""))</f>
        <v/>
      </c>
      <c r="AP885" s="76" t="str">
        <f>IF(Tableau1[[#This Row],[Nuit
VE/ SA]]="Oui",0,IF(Tableau1[[#This Row],[Nuit
VE/ SA]]="Non",1,""))</f>
        <v/>
      </c>
      <c r="AQ885" s="76" t="str">
        <f>IF(Tableau1[[#This Row],[Nuit
SA/ DI]]="Oui",0,IF(Tableau1[[#This Row],[Nuit
SA/ DI]]="Non",1,""))</f>
        <v/>
      </c>
      <c r="AR885" s="76" t="str">
        <f>IF(Tableau1[[#This Row],[Nuit
DI/ LU]]="Oui",0,IF(Tableau1[[#This Row],[Nuit
DI/ LU]]="Non",1,""))</f>
        <v/>
      </c>
      <c r="AS885" s="76" t="str">
        <f>IF(Tableau1[[#This Row],[Type de réponse]]='Paramètre (masquer)'!$A$10,Tableau1[[#This Row],[FE]],"")</f>
        <v/>
      </c>
      <c r="AT885" s="76" t="str">
        <f>_xlfn.CONCAT(Tableau1[[#This Row],[LUN]:[DIM]])</f>
        <v/>
      </c>
      <c r="AU885" s="79"/>
      <c r="AV8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5" s="76" t="e">
        <f>Tableau1[[#This Row],[Nbre de nuits sur la période]]*Tableau1[[#This Row],[Nombre de train accédant / nuit *]]</f>
        <v>#VALUE!</v>
      </c>
      <c r="AY885" s="76" t="e">
        <f>Tableau1[[#This Row],[Uo voies - nuit]]*((59*400/1000)+5)</f>
        <v>#VALUE!</v>
      </c>
    </row>
    <row r="886" spans="1:51" ht="15.75">
      <c r="A886" s="51">
        <f t="shared" si="41"/>
        <v>873</v>
      </c>
      <c r="B886" s="85"/>
      <c r="C886" s="52" t="str">
        <f>IFERROR(VLOOKUP(Tableau1[[#This Row],[Site *
Un fichier Excel par DT]],Tableau7[[#All],[Nom de la gare]:[EIC]],5,FALSE),"")</f>
        <v/>
      </c>
      <c r="D886" s="77"/>
      <c r="E886" s="74"/>
      <c r="F886" s="74"/>
      <c r="G886" s="76"/>
      <c r="H886" s="72" t="str">
        <f>IF(Tableau1[[#This Row],[Régime d''utilisation (Quotidien ? Oui ou Non)]]="Oui","Oui","Non")</f>
        <v>Non</v>
      </c>
      <c r="I886" s="72" t="str">
        <f>IF(Tableau1[[#This Row],[Régime d''utilisation (Quotidien ? Oui ou Non)]]="Oui","Oui","Non")</f>
        <v>Non</v>
      </c>
      <c r="J886" s="72" t="str">
        <f>IF(Tableau1[[#This Row],[Régime d''utilisation (Quotidien ? Oui ou Non)]]="Oui","Oui","Non")</f>
        <v>Non</v>
      </c>
      <c r="K886" s="72" t="str">
        <f>IF(Tableau1[[#This Row],[Régime d''utilisation (Quotidien ? Oui ou Non)]]="Oui","Oui","Non")</f>
        <v>Non</v>
      </c>
      <c r="L886" s="72" t="str">
        <f>IF(Tableau1[[#This Row],[Régime d''utilisation (Quotidien ? Oui ou Non)]]="Oui","Oui","Non")</f>
        <v>Non</v>
      </c>
      <c r="M886" s="72" t="str">
        <f>IF(Tableau1[[#This Row],[Régime d''utilisation (Quotidien ? Oui ou Non)]]="Oui","Oui","Non")</f>
        <v>Non</v>
      </c>
      <c r="N886" s="72" t="str">
        <f>IF(Tableau1[[#This Row],[Régime d''utilisation (Quotidien ? Oui ou Non)]]="Oui","Oui","Non")</f>
        <v>Non</v>
      </c>
      <c r="O886" s="72" t="str">
        <f>IF(Tableau1[[#This Row],[Régime d''utilisation (Quotidien ? Oui ou Non)]]="Oui","Oui","Non")</f>
        <v>Non</v>
      </c>
      <c r="P886" s="76"/>
      <c r="Q886" s="76"/>
      <c r="R886" s="76"/>
      <c r="S886" s="52" t="str">
        <f t="shared" si="39"/>
        <v>Compris entre 00h00 et 5h00</v>
      </c>
      <c r="T886" s="76"/>
      <c r="U886" s="53" t="str">
        <f t="shared" si="40"/>
        <v>Voyageur</v>
      </c>
      <c r="V886" s="76"/>
      <c r="W886" s="76"/>
      <c r="X886" s="76"/>
      <c r="Y886" s="76"/>
      <c r="Z886" s="76"/>
      <c r="AA886" s="76"/>
      <c r="AB886" s="53">
        <f>400</f>
        <v>400</v>
      </c>
      <c r="AC886" s="78" t="str">
        <f>IF(Tableau1[[#This Row],[Type de réponse]]='Paramètre (masquer)'!$A$10,Tableau1[[#This Row],[Période de début *]],"")</f>
        <v/>
      </c>
      <c r="AD886" s="78" t="str">
        <f>IF(Tableau1[[#This Row],[Type de réponse]]='Paramètre (masquer)'!$A$10,Tableau1[[#This Row],[Période de fin *]],"")</f>
        <v/>
      </c>
      <c r="AE886" s="78" t="str">
        <f>IF(Tableau1[[#This Row],[Type de réponse]]='Paramètre (masquer)'!$A$10,Tableau1[[#This Row],[Nuit
LU/MA]],"")</f>
        <v/>
      </c>
      <c r="AF886" s="78" t="str">
        <f>IF(Tableau1[[#This Row],[Type de réponse]]='Paramètre (masquer)'!$A$10,Tableau1[[#This Row],[Nuit
MA/ME]],"")</f>
        <v/>
      </c>
      <c r="AG886" s="78" t="str">
        <f>IF(Tableau1[[#This Row],[Type de réponse]]='Paramètre (masquer)'!$A$10,Tableau1[[#This Row],[Nuit
ME/JE]],"")</f>
        <v/>
      </c>
      <c r="AH886" s="78" t="str">
        <f>IF(Tableau1[[#This Row],[Type de réponse]]='Paramètre (masquer)'!$A$10,Tableau1[[#This Row],[Nuit JE/VE]],"")</f>
        <v/>
      </c>
      <c r="AI886" s="78" t="str">
        <f>IF(Tableau1[[#This Row],[Type de réponse]]='Paramètre (masquer)'!$A$10,Tableau1[[#This Row],[Nuit
VE/SA]],"")</f>
        <v/>
      </c>
      <c r="AJ886" s="78" t="str">
        <f>IF(Tableau1[[#This Row],[Type de réponse]]='Paramètre (masquer)'!$A$10,Tableau1[[#This Row],[Nuit
SA/DI]],"")</f>
        <v/>
      </c>
      <c r="AK886" s="78" t="str">
        <f>IF(Tableau1[[#This Row],[Type de réponse]]='Paramètre (masquer)'!$A$10,Tableau1[[#This Row],[Nuit
DI/LU]],"")</f>
        <v/>
      </c>
      <c r="AL886" s="76" t="str">
        <f>IF(Tableau1[[#This Row],[Nuit
LU /MA]]="Oui",0,IF(Tableau1[[#This Row],[Nuit
LU /MA]]="Non",1,""))</f>
        <v/>
      </c>
      <c r="AM886" s="76" t="str">
        <f>IF(Tableau1[[#This Row],[Nuit
MA/ ME]]="Oui",0,IF(Tableau1[[#This Row],[Nuit
MA/ ME]]="Non",1,""))</f>
        <v/>
      </c>
      <c r="AN886" s="76" t="str">
        <f>IF(Tableau1[[#This Row],[Nuit
ME/ JE]]="Oui",0,IF(Tableau1[[#This Row],[Nuit
ME/ JE]]="Non",1,""))</f>
        <v/>
      </c>
      <c r="AO886" s="76" t="str">
        <f>IF(Tableau1[[#This Row],[Nuit JE/ VE]]="Oui",0,IF(Tableau1[[#This Row],[Nuit JE/ VE]]="Non",1,""))</f>
        <v/>
      </c>
      <c r="AP886" s="76" t="str">
        <f>IF(Tableau1[[#This Row],[Nuit
VE/ SA]]="Oui",0,IF(Tableau1[[#This Row],[Nuit
VE/ SA]]="Non",1,""))</f>
        <v/>
      </c>
      <c r="AQ886" s="76" t="str">
        <f>IF(Tableau1[[#This Row],[Nuit
SA/ DI]]="Oui",0,IF(Tableau1[[#This Row],[Nuit
SA/ DI]]="Non",1,""))</f>
        <v/>
      </c>
      <c r="AR886" s="76" t="str">
        <f>IF(Tableau1[[#This Row],[Nuit
DI/ LU]]="Oui",0,IF(Tableau1[[#This Row],[Nuit
DI/ LU]]="Non",1,""))</f>
        <v/>
      </c>
      <c r="AS886" s="76" t="str">
        <f>IF(Tableau1[[#This Row],[Type de réponse]]='Paramètre (masquer)'!$A$10,Tableau1[[#This Row],[FE]],"")</f>
        <v/>
      </c>
      <c r="AT886" s="76" t="str">
        <f>_xlfn.CONCAT(Tableau1[[#This Row],[LUN]:[DIM]])</f>
        <v/>
      </c>
      <c r="AU886" s="79"/>
      <c r="AV8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6" s="76" t="e">
        <f>Tableau1[[#This Row],[Nbre de nuits sur la période]]*Tableau1[[#This Row],[Nombre de train accédant / nuit *]]</f>
        <v>#VALUE!</v>
      </c>
      <c r="AY886" s="76" t="e">
        <f>Tableau1[[#This Row],[Uo voies - nuit]]*((59*400/1000)+5)</f>
        <v>#VALUE!</v>
      </c>
    </row>
    <row r="887" spans="1:51" ht="15.75">
      <c r="A887" s="51">
        <f t="shared" si="41"/>
        <v>874</v>
      </c>
      <c r="B887" s="85"/>
      <c r="C887" s="52" t="str">
        <f>IFERROR(VLOOKUP(Tableau1[[#This Row],[Site *
Un fichier Excel par DT]],Tableau7[[#All],[Nom de la gare]:[EIC]],5,FALSE),"")</f>
        <v/>
      </c>
      <c r="D887" s="77"/>
      <c r="E887" s="74"/>
      <c r="F887" s="74"/>
      <c r="G887" s="76"/>
      <c r="H887" s="72" t="str">
        <f>IF(Tableau1[[#This Row],[Régime d''utilisation (Quotidien ? Oui ou Non)]]="Oui","Oui","Non")</f>
        <v>Non</v>
      </c>
      <c r="I887" s="72" t="str">
        <f>IF(Tableau1[[#This Row],[Régime d''utilisation (Quotidien ? Oui ou Non)]]="Oui","Oui","Non")</f>
        <v>Non</v>
      </c>
      <c r="J887" s="72" t="str">
        <f>IF(Tableau1[[#This Row],[Régime d''utilisation (Quotidien ? Oui ou Non)]]="Oui","Oui","Non")</f>
        <v>Non</v>
      </c>
      <c r="K887" s="72" t="str">
        <f>IF(Tableau1[[#This Row],[Régime d''utilisation (Quotidien ? Oui ou Non)]]="Oui","Oui","Non")</f>
        <v>Non</v>
      </c>
      <c r="L887" s="72" t="str">
        <f>IF(Tableau1[[#This Row],[Régime d''utilisation (Quotidien ? Oui ou Non)]]="Oui","Oui","Non")</f>
        <v>Non</v>
      </c>
      <c r="M887" s="72" t="str">
        <f>IF(Tableau1[[#This Row],[Régime d''utilisation (Quotidien ? Oui ou Non)]]="Oui","Oui","Non")</f>
        <v>Non</v>
      </c>
      <c r="N887" s="72" t="str">
        <f>IF(Tableau1[[#This Row],[Régime d''utilisation (Quotidien ? Oui ou Non)]]="Oui","Oui","Non")</f>
        <v>Non</v>
      </c>
      <c r="O887" s="72" t="str">
        <f>IF(Tableau1[[#This Row],[Régime d''utilisation (Quotidien ? Oui ou Non)]]="Oui","Oui","Non")</f>
        <v>Non</v>
      </c>
      <c r="P887" s="76"/>
      <c r="Q887" s="76"/>
      <c r="R887" s="76"/>
      <c r="S887" s="52" t="str">
        <f t="shared" si="39"/>
        <v>Compris entre 00h00 et 5h00</v>
      </c>
      <c r="T887" s="76"/>
      <c r="U887" s="53" t="str">
        <f t="shared" si="40"/>
        <v>Voyageur</v>
      </c>
      <c r="V887" s="76"/>
      <c r="W887" s="76"/>
      <c r="X887" s="76"/>
      <c r="Y887" s="76"/>
      <c r="Z887" s="76"/>
      <c r="AA887" s="76"/>
      <c r="AB887" s="53">
        <f>400</f>
        <v>400</v>
      </c>
      <c r="AC887" s="78" t="str">
        <f>IF(Tableau1[[#This Row],[Type de réponse]]='Paramètre (masquer)'!$A$10,Tableau1[[#This Row],[Période de début *]],"")</f>
        <v/>
      </c>
      <c r="AD887" s="78" t="str">
        <f>IF(Tableau1[[#This Row],[Type de réponse]]='Paramètre (masquer)'!$A$10,Tableau1[[#This Row],[Période de fin *]],"")</f>
        <v/>
      </c>
      <c r="AE887" s="78" t="str">
        <f>IF(Tableau1[[#This Row],[Type de réponse]]='Paramètre (masquer)'!$A$10,Tableau1[[#This Row],[Nuit
LU/MA]],"")</f>
        <v/>
      </c>
      <c r="AF887" s="78" t="str">
        <f>IF(Tableau1[[#This Row],[Type de réponse]]='Paramètre (masquer)'!$A$10,Tableau1[[#This Row],[Nuit
MA/ME]],"")</f>
        <v/>
      </c>
      <c r="AG887" s="78" t="str">
        <f>IF(Tableau1[[#This Row],[Type de réponse]]='Paramètre (masquer)'!$A$10,Tableau1[[#This Row],[Nuit
ME/JE]],"")</f>
        <v/>
      </c>
      <c r="AH887" s="78" t="str">
        <f>IF(Tableau1[[#This Row],[Type de réponse]]='Paramètre (masquer)'!$A$10,Tableau1[[#This Row],[Nuit JE/VE]],"")</f>
        <v/>
      </c>
      <c r="AI887" s="78" t="str">
        <f>IF(Tableau1[[#This Row],[Type de réponse]]='Paramètre (masquer)'!$A$10,Tableau1[[#This Row],[Nuit
VE/SA]],"")</f>
        <v/>
      </c>
      <c r="AJ887" s="78" t="str">
        <f>IF(Tableau1[[#This Row],[Type de réponse]]='Paramètre (masquer)'!$A$10,Tableau1[[#This Row],[Nuit
SA/DI]],"")</f>
        <v/>
      </c>
      <c r="AK887" s="78" t="str">
        <f>IF(Tableau1[[#This Row],[Type de réponse]]='Paramètre (masquer)'!$A$10,Tableau1[[#This Row],[Nuit
DI/LU]],"")</f>
        <v/>
      </c>
      <c r="AL887" s="76" t="str">
        <f>IF(Tableau1[[#This Row],[Nuit
LU /MA]]="Oui",0,IF(Tableau1[[#This Row],[Nuit
LU /MA]]="Non",1,""))</f>
        <v/>
      </c>
      <c r="AM887" s="76" t="str">
        <f>IF(Tableau1[[#This Row],[Nuit
MA/ ME]]="Oui",0,IF(Tableau1[[#This Row],[Nuit
MA/ ME]]="Non",1,""))</f>
        <v/>
      </c>
      <c r="AN887" s="76" t="str">
        <f>IF(Tableau1[[#This Row],[Nuit
ME/ JE]]="Oui",0,IF(Tableau1[[#This Row],[Nuit
ME/ JE]]="Non",1,""))</f>
        <v/>
      </c>
      <c r="AO887" s="76" t="str">
        <f>IF(Tableau1[[#This Row],[Nuit JE/ VE]]="Oui",0,IF(Tableau1[[#This Row],[Nuit JE/ VE]]="Non",1,""))</f>
        <v/>
      </c>
      <c r="AP887" s="76" t="str">
        <f>IF(Tableau1[[#This Row],[Nuit
VE/ SA]]="Oui",0,IF(Tableau1[[#This Row],[Nuit
VE/ SA]]="Non",1,""))</f>
        <v/>
      </c>
      <c r="AQ887" s="76" t="str">
        <f>IF(Tableau1[[#This Row],[Nuit
SA/ DI]]="Oui",0,IF(Tableau1[[#This Row],[Nuit
SA/ DI]]="Non",1,""))</f>
        <v/>
      </c>
      <c r="AR887" s="76" t="str">
        <f>IF(Tableau1[[#This Row],[Nuit
DI/ LU]]="Oui",0,IF(Tableau1[[#This Row],[Nuit
DI/ LU]]="Non",1,""))</f>
        <v/>
      </c>
      <c r="AS887" s="76" t="str">
        <f>IF(Tableau1[[#This Row],[Type de réponse]]='Paramètre (masquer)'!$A$10,Tableau1[[#This Row],[FE]],"")</f>
        <v/>
      </c>
      <c r="AT887" s="76" t="str">
        <f>_xlfn.CONCAT(Tableau1[[#This Row],[LUN]:[DIM]])</f>
        <v/>
      </c>
      <c r="AU887" s="79"/>
      <c r="AV8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7" s="76" t="e">
        <f>Tableau1[[#This Row],[Nbre de nuits sur la période]]*Tableau1[[#This Row],[Nombre de train accédant / nuit *]]</f>
        <v>#VALUE!</v>
      </c>
      <c r="AY887" s="76" t="e">
        <f>Tableau1[[#This Row],[Uo voies - nuit]]*((59*400/1000)+5)</f>
        <v>#VALUE!</v>
      </c>
    </row>
    <row r="888" spans="1:51" ht="15.75">
      <c r="A888" s="51">
        <f t="shared" si="41"/>
        <v>875</v>
      </c>
      <c r="B888" s="85"/>
      <c r="C888" s="52" t="str">
        <f>IFERROR(VLOOKUP(Tableau1[[#This Row],[Site *
Un fichier Excel par DT]],Tableau7[[#All],[Nom de la gare]:[EIC]],5,FALSE),"")</f>
        <v/>
      </c>
      <c r="D888" s="77"/>
      <c r="E888" s="74"/>
      <c r="F888" s="74"/>
      <c r="G888" s="76"/>
      <c r="H888" s="72" t="str">
        <f>IF(Tableau1[[#This Row],[Régime d''utilisation (Quotidien ? Oui ou Non)]]="Oui","Oui","Non")</f>
        <v>Non</v>
      </c>
      <c r="I888" s="72" t="str">
        <f>IF(Tableau1[[#This Row],[Régime d''utilisation (Quotidien ? Oui ou Non)]]="Oui","Oui","Non")</f>
        <v>Non</v>
      </c>
      <c r="J888" s="72" t="str">
        <f>IF(Tableau1[[#This Row],[Régime d''utilisation (Quotidien ? Oui ou Non)]]="Oui","Oui","Non")</f>
        <v>Non</v>
      </c>
      <c r="K888" s="72" t="str">
        <f>IF(Tableau1[[#This Row],[Régime d''utilisation (Quotidien ? Oui ou Non)]]="Oui","Oui","Non")</f>
        <v>Non</v>
      </c>
      <c r="L888" s="72" t="str">
        <f>IF(Tableau1[[#This Row],[Régime d''utilisation (Quotidien ? Oui ou Non)]]="Oui","Oui","Non")</f>
        <v>Non</v>
      </c>
      <c r="M888" s="72" t="str">
        <f>IF(Tableau1[[#This Row],[Régime d''utilisation (Quotidien ? Oui ou Non)]]="Oui","Oui","Non")</f>
        <v>Non</v>
      </c>
      <c r="N888" s="72" t="str">
        <f>IF(Tableau1[[#This Row],[Régime d''utilisation (Quotidien ? Oui ou Non)]]="Oui","Oui","Non")</f>
        <v>Non</v>
      </c>
      <c r="O888" s="72" t="str">
        <f>IF(Tableau1[[#This Row],[Régime d''utilisation (Quotidien ? Oui ou Non)]]="Oui","Oui","Non")</f>
        <v>Non</v>
      </c>
      <c r="P888" s="76"/>
      <c r="Q888" s="76"/>
      <c r="R888" s="76"/>
      <c r="S888" s="52" t="str">
        <f t="shared" si="39"/>
        <v>Compris entre 00h00 et 5h00</v>
      </c>
      <c r="T888" s="76"/>
      <c r="U888" s="53" t="str">
        <f t="shared" si="40"/>
        <v>Voyageur</v>
      </c>
      <c r="V888" s="76"/>
      <c r="W888" s="76"/>
      <c r="X888" s="76"/>
      <c r="Y888" s="76"/>
      <c r="Z888" s="76"/>
      <c r="AA888" s="76"/>
      <c r="AB888" s="53">
        <f>400</f>
        <v>400</v>
      </c>
      <c r="AC888" s="78" t="str">
        <f>IF(Tableau1[[#This Row],[Type de réponse]]='Paramètre (masquer)'!$A$10,Tableau1[[#This Row],[Période de début *]],"")</f>
        <v/>
      </c>
      <c r="AD888" s="78" t="str">
        <f>IF(Tableau1[[#This Row],[Type de réponse]]='Paramètre (masquer)'!$A$10,Tableau1[[#This Row],[Période de fin *]],"")</f>
        <v/>
      </c>
      <c r="AE888" s="78" t="str">
        <f>IF(Tableau1[[#This Row],[Type de réponse]]='Paramètre (masquer)'!$A$10,Tableau1[[#This Row],[Nuit
LU/MA]],"")</f>
        <v/>
      </c>
      <c r="AF888" s="78" t="str">
        <f>IF(Tableau1[[#This Row],[Type de réponse]]='Paramètre (masquer)'!$A$10,Tableau1[[#This Row],[Nuit
MA/ME]],"")</f>
        <v/>
      </c>
      <c r="AG888" s="78" t="str">
        <f>IF(Tableau1[[#This Row],[Type de réponse]]='Paramètre (masquer)'!$A$10,Tableau1[[#This Row],[Nuit
ME/JE]],"")</f>
        <v/>
      </c>
      <c r="AH888" s="78" t="str">
        <f>IF(Tableau1[[#This Row],[Type de réponse]]='Paramètre (masquer)'!$A$10,Tableau1[[#This Row],[Nuit JE/VE]],"")</f>
        <v/>
      </c>
      <c r="AI888" s="78" t="str">
        <f>IF(Tableau1[[#This Row],[Type de réponse]]='Paramètre (masquer)'!$A$10,Tableau1[[#This Row],[Nuit
VE/SA]],"")</f>
        <v/>
      </c>
      <c r="AJ888" s="78" t="str">
        <f>IF(Tableau1[[#This Row],[Type de réponse]]='Paramètre (masquer)'!$A$10,Tableau1[[#This Row],[Nuit
SA/DI]],"")</f>
        <v/>
      </c>
      <c r="AK888" s="78" t="str">
        <f>IF(Tableau1[[#This Row],[Type de réponse]]='Paramètre (masquer)'!$A$10,Tableau1[[#This Row],[Nuit
DI/LU]],"")</f>
        <v/>
      </c>
      <c r="AL888" s="76" t="str">
        <f>IF(Tableau1[[#This Row],[Nuit
LU /MA]]="Oui",0,IF(Tableau1[[#This Row],[Nuit
LU /MA]]="Non",1,""))</f>
        <v/>
      </c>
      <c r="AM888" s="76" t="str">
        <f>IF(Tableau1[[#This Row],[Nuit
MA/ ME]]="Oui",0,IF(Tableau1[[#This Row],[Nuit
MA/ ME]]="Non",1,""))</f>
        <v/>
      </c>
      <c r="AN888" s="76" t="str">
        <f>IF(Tableau1[[#This Row],[Nuit
ME/ JE]]="Oui",0,IF(Tableau1[[#This Row],[Nuit
ME/ JE]]="Non",1,""))</f>
        <v/>
      </c>
      <c r="AO888" s="76" t="str">
        <f>IF(Tableau1[[#This Row],[Nuit JE/ VE]]="Oui",0,IF(Tableau1[[#This Row],[Nuit JE/ VE]]="Non",1,""))</f>
        <v/>
      </c>
      <c r="AP888" s="76" t="str">
        <f>IF(Tableau1[[#This Row],[Nuit
VE/ SA]]="Oui",0,IF(Tableau1[[#This Row],[Nuit
VE/ SA]]="Non",1,""))</f>
        <v/>
      </c>
      <c r="AQ888" s="76" t="str">
        <f>IF(Tableau1[[#This Row],[Nuit
SA/ DI]]="Oui",0,IF(Tableau1[[#This Row],[Nuit
SA/ DI]]="Non",1,""))</f>
        <v/>
      </c>
      <c r="AR888" s="76" t="str">
        <f>IF(Tableau1[[#This Row],[Nuit
DI/ LU]]="Oui",0,IF(Tableau1[[#This Row],[Nuit
DI/ LU]]="Non",1,""))</f>
        <v/>
      </c>
      <c r="AS888" s="76" t="str">
        <f>IF(Tableau1[[#This Row],[Type de réponse]]='Paramètre (masquer)'!$A$10,Tableau1[[#This Row],[FE]],"")</f>
        <v/>
      </c>
      <c r="AT888" s="76" t="str">
        <f>_xlfn.CONCAT(Tableau1[[#This Row],[LUN]:[DIM]])</f>
        <v/>
      </c>
      <c r="AU888" s="79"/>
      <c r="AV8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8" s="76" t="e">
        <f>Tableau1[[#This Row],[Nbre de nuits sur la période]]*Tableau1[[#This Row],[Nombre de train accédant / nuit *]]</f>
        <v>#VALUE!</v>
      </c>
      <c r="AY888" s="76" t="e">
        <f>Tableau1[[#This Row],[Uo voies - nuit]]*((59*400/1000)+5)</f>
        <v>#VALUE!</v>
      </c>
    </row>
    <row r="889" spans="1:51" ht="15.75">
      <c r="A889" s="51">
        <f t="shared" si="41"/>
        <v>876</v>
      </c>
      <c r="B889" s="85"/>
      <c r="C889" s="52" t="str">
        <f>IFERROR(VLOOKUP(Tableau1[[#This Row],[Site *
Un fichier Excel par DT]],Tableau7[[#All],[Nom de la gare]:[EIC]],5,FALSE),"")</f>
        <v/>
      </c>
      <c r="D889" s="77"/>
      <c r="E889" s="74"/>
      <c r="F889" s="74"/>
      <c r="G889" s="76"/>
      <c r="H889" s="72" t="str">
        <f>IF(Tableau1[[#This Row],[Régime d''utilisation (Quotidien ? Oui ou Non)]]="Oui","Oui","Non")</f>
        <v>Non</v>
      </c>
      <c r="I889" s="72" t="str">
        <f>IF(Tableau1[[#This Row],[Régime d''utilisation (Quotidien ? Oui ou Non)]]="Oui","Oui","Non")</f>
        <v>Non</v>
      </c>
      <c r="J889" s="72" t="str">
        <f>IF(Tableau1[[#This Row],[Régime d''utilisation (Quotidien ? Oui ou Non)]]="Oui","Oui","Non")</f>
        <v>Non</v>
      </c>
      <c r="K889" s="72" t="str">
        <f>IF(Tableau1[[#This Row],[Régime d''utilisation (Quotidien ? Oui ou Non)]]="Oui","Oui","Non")</f>
        <v>Non</v>
      </c>
      <c r="L889" s="72" t="str">
        <f>IF(Tableau1[[#This Row],[Régime d''utilisation (Quotidien ? Oui ou Non)]]="Oui","Oui","Non")</f>
        <v>Non</v>
      </c>
      <c r="M889" s="72" t="str">
        <f>IF(Tableau1[[#This Row],[Régime d''utilisation (Quotidien ? Oui ou Non)]]="Oui","Oui","Non")</f>
        <v>Non</v>
      </c>
      <c r="N889" s="72" t="str">
        <f>IF(Tableau1[[#This Row],[Régime d''utilisation (Quotidien ? Oui ou Non)]]="Oui","Oui","Non")</f>
        <v>Non</v>
      </c>
      <c r="O889" s="72" t="str">
        <f>IF(Tableau1[[#This Row],[Régime d''utilisation (Quotidien ? Oui ou Non)]]="Oui","Oui","Non")</f>
        <v>Non</v>
      </c>
      <c r="P889" s="76"/>
      <c r="Q889" s="76"/>
      <c r="R889" s="76"/>
      <c r="S889" s="52" t="str">
        <f t="shared" si="39"/>
        <v>Compris entre 00h00 et 5h00</v>
      </c>
      <c r="T889" s="76"/>
      <c r="U889" s="53" t="str">
        <f t="shared" si="40"/>
        <v>Voyageur</v>
      </c>
      <c r="V889" s="76"/>
      <c r="W889" s="76"/>
      <c r="X889" s="76"/>
      <c r="Y889" s="76"/>
      <c r="Z889" s="76"/>
      <c r="AA889" s="76"/>
      <c r="AB889" s="53">
        <f>400</f>
        <v>400</v>
      </c>
      <c r="AC889" s="78" t="str">
        <f>IF(Tableau1[[#This Row],[Type de réponse]]='Paramètre (masquer)'!$A$10,Tableau1[[#This Row],[Période de début *]],"")</f>
        <v/>
      </c>
      <c r="AD889" s="78" t="str">
        <f>IF(Tableau1[[#This Row],[Type de réponse]]='Paramètre (masquer)'!$A$10,Tableau1[[#This Row],[Période de fin *]],"")</f>
        <v/>
      </c>
      <c r="AE889" s="78" t="str">
        <f>IF(Tableau1[[#This Row],[Type de réponse]]='Paramètre (masquer)'!$A$10,Tableau1[[#This Row],[Nuit
LU/MA]],"")</f>
        <v/>
      </c>
      <c r="AF889" s="78" t="str">
        <f>IF(Tableau1[[#This Row],[Type de réponse]]='Paramètre (masquer)'!$A$10,Tableau1[[#This Row],[Nuit
MA/ME]],"")</f>
        <v/>
      </c>
      <c r="AG889" s="78" t="str">
        <f>IF(Tableau1[[#This Row],[Type de réponse]]='Paramètre (masquer)'!$A$10,Tableau1[[#This Row],[Nuit
ME/JE]],"")</f>
        <v/>
      </c>
      <c r="AH889" s="78" t="str">
        <f>IF(Tableau1[[#This Row],[Type de réponse]]='Paramètre (masquer)'!$A$10,Tableau1[[#This Row],[Nuit JE/VE]],"")</f>
        <v/>
      </c>
      <c r="AI889" s="78" t="str">
        <f>IF(Tableau1[[#This Row],[Type de réponse]]='Paramètre (masquer)'!$A$10,Tableau1[[#This Row],[Nuit
VE/SA]],"")</f>
        <v/>
      </c>
      <c r="AJ889" s="78" t="str">
        <f>IF(Tableau1[[#This Row],[Type de réponse]]='Paramètre (masquer)'!$A$10,Tableau1[[#This Row],[Nuit
SA/DI]],"")</f>
        <v/>
      </c>
      <c r="AK889" s="78" t="str">
        <f>IF(Tableau1[[#This Row],[Type de réponse]]='Paramètre (masquer)'!$A$10,Tableau1[[#This Row],[Nuit
DI/LU]],"")</f>
        <v/>
      </c>
      <c r="AL889" s="76" t="str">
        <f>IF(Tableau1[[#This Row],[Nuit
LU /MA]]="Oui",0,IF(Tableau1[[#This Row],[Nuit
LU /MA]]="Non",1,""))</f>
        <v/>
      </c>
      <c r="AM889" s="76" t="str">
        <f>IF(Tableau1[[#This Row],[Nuit
MA/ ME]]="Oui",0,IF(Tableau1[[#This Row],[Nuit
MA/ ME]]="Non",1,""))</f>
        <v/>
      </c>
      <c r="AN889" s="76" t="str">
        <f>IF(Tableau1[[#This Row],[Nuit
ME/ JE]]="Oui",0,IF(Tableau1[[#This Row],[Nuit
ME/ JE]]="Non",1,""))</f>
        <v/>
      </c>
      <c r="AO889" s="76" t="str">
        <f>IF(Tableau1[[#This Row],[Nuit JE/ VE]]="Oui",0,IF(Tableau1[[#This Row],[Nuit JE/ VE]]="Non",1,""))</f>
        <v/>
      </c>
      <c r="AP889" s="76" t="str">
        <f>IF(Tableau1[[#This Row],[Nuit
VE/ SA]]="Oui",0,IF(Tableau1[[#This Row],[Nuit
VE/ SA]]="Non",1,""))</f>
        <v/>
      </c>
      <c r="AQ889" s="76" t="str">
        <f>IF(Tableau1[[#This Row],[Nuit
SA/ DI]]="Oui",0,IF(Tableau1[[#This Row],[Nuit
SA/ DI]]="Non",1,""))</f>
        <v/>
      </c>
      <c r="AR889" s="76" t="str">
        <f>IF(Tableau1[[#This Row],[Nuit
DI/ LU]]="Oui",0,IF(Tableau1[[#This Row],[Nuit
DI/ LU]]="Non",1,""))</f>
        <v/>
      </c>
      <c r="AS889" s="76" t="str">
        <f>IF(Tableau1[[#This Row],[Type de réponse]]='Paramètre (masquer)'!$A$10,Tableau1[[#This Row],[FE]],"")</f>
        <v/>
      </c>
      <c r="AT889" s="76" t="str">
        <f>_xlfn.CONCAT(Tableau1[[#This Row],[LUN]:[DIM]])</f>
        <v/>
      </c>
      <c r="AU889" s="79"/>
      <c r="AV8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9" s="76" t="e">
        <f>Tableau1[[#This Row],[Nbre de nuits sur la période]]*Tableau1[[#This Row],[Nombre de train accédant / nuit *]]</f>
        <v>#VALUE!</v>
      </c>
      <c r="AY889" s="76" t="e">
        <f>Tableau1[[#This Row],[Uo voies - nuit]]*((59*400/1000)+5)</f>
        <v>#VALUE!</v>
      </c>
    </row>
    <row r="890" spans="1:51" ht="15.75">
      <c r="A890" s="51">
        <f t="shared" si="41"/>
        <v>877</v>
      </c>
      <c r="B890" s="85"/>
      <c r="C890" s="52" t="str">
        <f>IFERROR(VLOOKUP(Tableau1[[#This Row],[Site *
Un fichier Excel par DT]],Tableau7[[#All],[Nom de la gare]:[EIC]],5,FALSE),"")</f>
        <v/>
      </c>
      <c r="D890" s="77"/>
      <c r="E890" s="74"/>
      <c r="F890" s="74"/>
      <c r="G890" s="76"/>
      <c r="H890" s="72" t="str">
        <f>IF(Tableau1[[#This Row],[Régime d''utilisation (Quotidien ? Oui ou Non)]]="Oui","Oui","Non")</f>
        <v>Non</v>
      </c>
      <c r="I890" s="72" t="str">
        <f>IF(Tableau1[[#This Row],[Régime d''utilisation (Quotidien ? Oui ou Non)]]="Oui","Oui","Non")</f>
        <v>Non</v>
      </c>
      <c r="J890" s="72" t="str">
        <f>IF(Tableau1[[#This Row],[Régime d''utilisation (Quotidien ? Oui ou Non)]]="Oui","Oui","Non")</f>
        <v>Non</v>
      </c>
      <c r="K890" s="72" t="str">
        <f>IF(Tableau1[[#This Row],[Régime d''utilisation (Quotidien ? Oui ou Non)]]="Oui","Oui","Non")</f>
        <v>Non</v>
      </c>
      <c r="L890" s="72" t="str">
        <f>IF(Tableau1[[#This Row],[Régime d''utilisation (Quotidien ? Oui ou Non)]]="Oui","Oui","Non")</f>
        <v>Non</v>
      </c>
      <c r="M890" s="72" t="str">
        <f>IF(Tableau1[[#This Row],[Régime d''utilisation (Quotidien ? Oui ou Non)]]="Oui","Oui","Non")</f>
        <v>Non</v>
      </c>
      <c r="N890" s="72" t="str">
        <f>IF(Tableau1[[#This Row],[Régime d''utilisation (Quotidien ? Oui ou Non)]]="Oui","Oui","Non")</f>
        <v>Non</v>
      </c>
      <c r="O890" s="72" t="str">
        <f>IF(Tableau1[[#This Row],[Régime d''utilisation (Quotidien ? Oui ou Non)]]="Oui","Oui","Non")</f>
        <v>Non</v>
      </c>
      <c r="P890" s="76"/>
      <c r="Q890" s="76"/>
      <c r="R890" s="76"/>
      <c r="S890" s="52" t="str">
        <f t="shared" si="39"/>
        <v>Compris entre 00h00 et 5h00</v>
      </c>
      <c r="T890" s="76"/>
      <c r="U890" s="53" t="str">
        <f t="shared" si="40"/>
        <v>Voyageur</v>
      </c>
      <c r="V890" s="76"/>
      <c r="W890" s="76"/>
      <c r="X890" s="76"/>
      <c r="Y890" s="76"/>
      <c r="Z890" s="76"/>
      <c r="AA890" s="76"/>
      <c r="AB890" s="53">
        <f>400</f>
        <v>400</v>
      </c>
      <c r="AC890" s="78" t="str">
        <f>IF(Tableau1[[#This Row],[Type de réponse]]='Paramètre (masquer)'!$A$10,Tableau1[[#This Row],[Période de début *]],"")</f>
        <v/>
      </c>
      <c r="AD890" s="78" t="str">
        <f>IF(Tableau1[[#This Row],[Type de réponse]]='Paramètre (masquer)'!$A$10,Tableau1[[#This Row],[Période de fin *]],"")</f>
        <v/>
      </c>
      <c r="AE890" s="78" t="str">
        <f>IF(Tableau1[[#This Row],[Type de réponse]]='Paramètre (masquer)'!$A$10,Tableau1[[#This Row],[Nuit
LU/MA]],"")</f>
        <v/>
      </c>
      <c r="AF890" s="78" t="str">
        <f>IF(Tableau1[[#This Row],[Type de réponse]]='Paramètre (masquer)'!$A$10,Tableau1[[#This Row],[Nuit
MA/ME]],"")</f>
        <v/>
      </c>
      <c r="AG890" s="78" t="str">
        <f>IF(Tableau1[[#This Row],[Type de réponse]]='Paramètre (masquer)'!$A$10,Tableau1[[#This Row],[Nuit
ME/JE]],"")</f>
        <v/>
      </c>
      <c r="AH890" s="78" t="str">
        <f>IF(Tableau1[[#This Row],[Type de réponse]]='Paramètre (masquer)'!$A$10,Tableau1[[#This Row],[Nuit JE/VE]],"")</f>
        <v/>
      </c>
      <c r="AI890" s="78" t="str">
        <f>IF(Tableau1[[#This Row],[Type de réponse]]='Paramètre (masquer)'!$A$10,Tableau1[[#This Row],[Nuit
VE/SA]],"")</f>
        <v/>
      </c>
      <c r="AJ890" s="78" t="str">
        <f>IF(Tableau1[[#This Row],[Type de réponse]]='Paramètre (masquer)'!$A$10,Tableau1[[#This Row],[Nuit
SA/DI]],"")</f>
        <v/>
      </c>
      <c r="AK890" s="78" t="str">
        <f>IF(Tableau1[[#This Row],[Type de réponse]]='Paramètre (masquer)'!$A$10,Tableau1[[#This Row],[Nuit
DI/LU]],"")</f>
        <v/>
      </c>
      <c r="AL890" s="76" t="str">
        <f>IF(Tableau1[[#This Row],[Nuit
LU /MA]]="Oui",0,IF(Tableau1[[#This Row],[Nuit
LU /MA]]="Non",1,""))</f>
        <v/>
      </c>
      <c r="AM890" s="76" t="str">
        <f>IF(Tableau1[[#This Row],[Nuit
MA/ ME]]="Oui",0,IF(Tableau1[[#This Row],[Nuit
MA/ ME]]="Non",1,""))</f>
        <v/>
      </c>
      <c r="AN890" s="76" t="str">
        <f>IF(Tableau1[[#This Row],[Nuit
ME/ JE]]="Oui",0,IF(Tableau1[[#This Row],[Nuit
ME/ JE]]="Non",1,""))</f>
        <v/>
      </c>
      <c r="AO890" s="76" t="str">
        <f>IF(Tableau1[[#This Row],[Nuit JE/ VE]]="Oui",0,IF(Tableau1[[#This Row],[Nuit JE/ VE]]="Non",1,""))</f>
        <v/>
      </c>
      <c r="AP890" s="76" t="str">
        <f>IF(Tableau1[[#This Row],[Nuit
VE/ SA]]="Oui",0,IF(Tableau1[[#This Row],[Nuit
VE/ SA]]="Non",1,""))</f>
        <v/>
      </c>
      <c r="AQ890" s="76" t="str">
        <f>IF(Tableau1[[#This Row],[Nuit
SA/ DI]]="Oui",0,IF(Tableau1[[#This Row],[Nuit
SA/ DI]]="Non",1,""))</f>
        <v/>
      </c>
      <c r="AR890" s="76" t="str">
        <f>IF(Tableau1[[#This Row],[Nuit
DI/ LU]]="Oui",0,IF(Tableau1[[#This Row],[Nuit
DI/ LU]]="Non",1,""))</f>
        <v/>
      </c>
      <c r="AS890" s="76" t="str">
        <f>IF(Tableau1[[#This Row],[Type de réponse]]='Paramètre (masquer)'!$A$10,Tableau1[[#This Row],[FE]],"")</f>
        <v/>
      </c>
      <c r="AT890" s="76" t="str">
        <f>_xlfn.CONCAT(Tableau1[[#This Row],[LUN]:[DIM]])</f>
        <v/>
      </c>
      <c r="AU890" s="79"/>
      <c r="AV8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0" s="76" t="e">
        <f>Tableau1[[#This Row],[Nbre de nuits sur la période]]*Tableau1[[#This Row],[Nombre de train accédant / nuit *]]</f>
        <v>#VALUE!</v>
      </c>
      <c r="AY890" s="76" t="e">
        <f>Tableau1[[#This Row],[Uo voies - nuit]]*((59*400/1000)+5)</f>
        <v>#VALUE!</v>
      </c>
    </row>
    <row r="891" spans="1:51" ht="15.75">
      <c r="A891" s="51">
        <f t="shared" si="41"/>
        <v>878</v>
      </c>
      <c r="B891" s="85"/>
      <c r="C891" s="52" t="str">
        <f>IFERROR(VLOOKUP(Tableau1[[#This Row],[Site *
Un fichier Excel par DT]],Tableau7[[#All],[Nom de la gare]:[EIC]],5,FALSE),"")</f>
        <v/>
      </c>
      <c r="D891" s="77"/>
      <c r="E891" s="74"/>
      <c r="F891" s="74"/>
      <c r="G891" s="76"/>
      <c r="H891" s="72" t="str">
        <f>IF(Tableau1[[#This Row],[Régime d''utilisation (Quotidien ? Oui ou Non)]]="Oui","Oui","Non")</f>
        <v>Non</v>
      </c>
      <c r="I891" s="72" t="str">
        <f>IF(Tableau1[[#This Row],[Régime d''utilisation (Quotidien ? Oui ou Non)]]="Oui","Oui","Non")</f>
        <v>Non</v>
      </c>
      <c r="J891" s="72" t="str">
        <f>IF(Tableau1[[#This Row],[Régime d''utilisation (Quotidien ? Oui ou Non)]]="Oui","Oui","Non")</f>
        <v>Non</v>
      </c>
      <c r="K891" s="72" t="str">
        <f>IF(Tableau1[[#This Row],[Régime d''utilisation (Quotidien ? Oui ou Non)]]="Oui","Oui","Non")</f>
        <v>Non</v>
      </c>
      <c r="L891" s="72" t="str">
        <f>IF(Tableau1[[#This Row],[Régime d''utilisation (Quotidien ? Oui ou Non)]]="Oui","Oui","Non")</f>
        <v>Non</v>
      </c>
      <c r="M891" s="72" t="str">
        <f>IF(Tableau1[[#This Row],[Régime d''utilisation (Quotidien ? Oui ou Non)]]="Oui","Oui","Non")</f>
        <v>Non</v>
      </c>
      <c r="N891" s="72" t="str">
        <f>IF(Tableau1[[#This Row],[Régime d''utilisation (Quotidien ? Oui ou Non)]]="Oui","Oui","Non")</f>
        <v>Non</v>
      </c>
      <c r="O891" s="72" t="str">
        <f>IF(Tableau1[[#This Row],[Régime d''utilisation (Quotidien ? Oui ou Non)]]="Oui","Oui","Non")</f>
        <v>Non</v>
      </c>
      <c r="P891" s="76"/>
      <c r="Q891" s="76"/>
      <c r="R891" s="76"/>
      <c r="S891" s="52" t="str">
        <f t="shared" si="39"/>
        <v>Compris entre 00h00 et 5h00</v>
      </c>
      <c r="T891" s="76"/>
      <c r="U891" s="53" t="str">
        <f t="shared" si="40"/>
        <v>Voyageur</v>
      </c>
      <c r="V891" s="76"/>
      <c r="W891" s="76"/>
      <c r="X891" s="76"/>
      <c r="Y891" s="76"/>
      <c r="Z891" s="76"/>
      <c r="AA891" s="76"/>
      <c r="AB891" s="53">
        <f>400</f>
        <v>400</v>
      </c>
      <c r="AC891" s="78" t="str">
        <f>IF(Tableau1[[#This Row],[Type de réponse]]='Paramètre (masquer)'!$A$10,Tableau1[[#This Row],[Période de début *]],"")</f>
        <v/>
      </c>
      <c r="AD891" s="78" t="str">
        <f>IF(Tableau1[[#This Row],[Type de réponse]]='Paramètre (masquer)'!$A$10,Tableau1[[#This Row],[Période de fin *]],"")</f>
        <v/>
      </c>
      <c r="AE891" s="78" t="str">
        <f>IF(Tableau1[[#This Row],[Type de réponse]]='Paramètre (masquer)'!$A$10,Tableau1[[#This Row],[Nuit
LU/MA]],"")</f>
        <v/>
      </c>
      <c r="AF891" s="78" t="str">
        <f>IF(Tableau1[[#This Row],[Type de réponse]]='Paramètre (masquer)'!$A$10,Tableau1[[#This Row],[Nuit
MA/ME]],"")</f>
        <v/>
      </c>
      <c r="AG891" s="78" t="str">
        <f>IF(Tableau1[[#This Row],[Type de réponse]]='Paramètre (masquer)'!$A$10,Tableau1[[#This Row],[Nuit
ME/JE]],"")</f>
        <v/>
      </c>
      <c r="AH891" s="78" t="str">
        <f>IF(Tableau1[[#This Row],[Type de réponse]]='Paramètre (masquer)'!$A$10,Tableau1[[#This Row],[Nuit JE/VE]],"")</f>
        <v/>
      </c>
      <c r="AI891" s="78" t="str">
        <f>IF(Tableau1[[#This Row],[Type de réponse]]='Paramètre (masquer)'!$A$10,Tableau1[[#This Row],[Nuit
VE/SA]],"")</f>
        <v/>
      </c>
      <c r="AJ891" s="78" t="str">
        <f>IF(Tableau1[[#This Row],[Type de réponse]]='Paramètre (masquer)'!$A$10,Tableau1[[#This Row],[Nuit
SA/DI]],"")</f>
        <v/>
      </c>
      <c r="AK891" s="78" t="str">
        <f>IF(Tableau1[[#This Row],[Type de réponse]]='Paramètre (masquer)'!$A$10,Tableau1[[#This Row],[Nuit
DI/LU]],"")</f>
        <v/>
      </c>
      <c r="AL891" s="76" t="str">
        <f>IF(Tableau1[[#This Row],[Nuit
LU /MA]]="Oui",0,IF(Tableau1[[#This Row],[Nuit
LU /MA]]="Non",1,""))</f>
        <v/>
      </c>
      <c r="AM891" s="76" t="str">
        <f>IF(Tableau1[[#This Row],[Nuit
MA/ ME]]="Oui",0,IF(Tableau1[[#This Row],[Nuit
MA/ ME]]="Non",1,""))</f>
        <v/>
      </c>
      <c r="AN891" s="76" t="str">
        <f>IF(Tableau1[[#This Row],[Nuit
ME/ JE]]="Oui",0,IF(Tableau1[[#This Row],[Nuit
ME/ JE]]="Non",1,""))</f>
        <v/>
      </c>
      <c r="AO891" s="76" t="str">
        <f>IF(Tableau1[[#This Row],[Nuit JE/ VE]]="Oui",0,IF(Tableau1[[#This Row],[Nuit JE/ VE]]="Non",1,""))</f>
        <v/>
      </c>
      <c r="AP891" s="76" t="str">
        <f>IF(Tableau1[[#This Row],[Nuit
VE/ SA]]="Oui",0,IF(Tableau1[[#This Row],[Nuit
VE/ SA]]="Non",1,""))</f>
        <v/>
      </c>
      <c r="AQ891" s="76" t="str">
        <f>IF(Tableau1[[#This Row],[Nuit
SA/ DI]]="Oui",0,IF(Tableau1[[#This Row],[Nuit
SA/ DI]]="Non",1,""))</f>
        <v/>
      </c>
      <c r="AR891" s="76" t="str">
        <f>IF(Tableau1[[#This Row],[Nuit
DI/ LU]]="Oui",0,IF(Tableau1[[#This Row],[Nuit
DI/ LU]]="Non",1,""))</f>
        <v/>
      </c>
      <c r="AS891" s="76" t="str">
        <f>IF(Tableau1[[#This Row],[Type de réponse]]='Paramètre (masquer)'!$A$10,Tableau1[[#This Row],[FE]],"")</f>
        <v/>
      </c>
      <c r="AT891" s="76" t="str">
        <f>_xlfn.CONCAT(Tableau1[[#This Row],[LUN]:[DIM]])</f>
        <v/>
      </c>
      <c r="AU891" s="79"/>
      <c r="AV8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1" s="76" t="e">
        <f>Tableau1[[#This Row],[Nbre de nuits sur la période]]*Tableau1[[#This Row],[Nombre de train accédant / nuit *]]</f>
        <v>#VALUE!</v>
      </c>
      <c r="AY891" s="76" t="e">
        <f>Tableau1[[#This Row],[Uo voies - nuit]]*((59*400/1000)+5)</f>
        <v>#VALUE!</v>
      </c>
    </row>
    <row r="892" spans="1:51" ht="15.75">
      <c r="A892" s="51">
        <f t="shared" si="41"/>
        <v>879</v>
      </c>
      <c r="B892" s="85"/>
      <c r="C892" s="52" t="str">
        <f>IFERROR(VLOOKUP(Tableau1[[#This Row],[Site *
Un fichier Excel par DT]],Tableau7[[#All],[Nom de la gare]:[EIC]],5,FALSE),"")</f>
        <v/>
      </c>
      <c r="D892" s="77"/>
      <c r="E892" s="74"/>
      <c r="F892" s="74"/>
      <c r="G892" s="76"/>
      <c r="H892" s="72" t="str">
        <f>IF(Tableau1[[#This Row],[Régime d''utilisation (Quotidien ? Oui ou Non)]]="Oui","Oui","Non")</f>
        <v>Non</v>
      </c>
      <c r="I892" s="72" t="str">
        <f>IF(Tableau1[[#This Row],[Régime d''utilisation (Quotidien ? Oui ou Non)]]="Oui","Oui","Non")</f>
        <v>Non</v>
      </c>
      <c r="J892" s="72" t="str">
        <f>IF(Tableau1[[#This Row],[Régime d''utilisation (Quotidien ? Oui ou Non)]]="Oui","Oui","Non")</f>
        <v>Non</v>
      </c>
      <c r="K892" s="72" t="str">
        <f>IF(Tableau1[[#This Row],[Régime d''utilisation (Quotidien ? Oui ou Non)]]="Oui","Oui","Non")</f>
        <v>Non</v>
      </c>
      <c r="L892" s="72" t="str">
        <f>IF(Tableau1[[#This Row],[Régime d''utilisation (Quotidien ? Oui ou Non)]]="Oui","Oui","Non")</f>
        <v>Non</v>
      </c>
      <c r="M892" s="72" t="str">
        <f>IF(Tableau1[[#This Row],[Régime d''utilisation (Quotidien ? Oui ou Non)]]="Oui","Oui","Non")</f>
        <v>Non</v>
      </c>
      <c r="N892" s="72" t="str">
        <f>IF(Tableau1[[#This Row],[Régime d''utilisation (Quotidien ? Oui ou Non)]]="Oui","Oui","Non")</f>
        <v>Non</v>
      </c>
      <c r="O892" s="72" t="str">
        <f>IF(Tableau1[[#This Row],[Régime d''utilisation (Quotidien ? Oui ou Non)]]="Oui","Oui","Non")</f>
        <v>Non</v>
      </c>
      <c r="P892" s="76"/>
      <c r="Q892" s="76"/>
      <c r="R892" s="76"/>
      <c r="S892" s="52" t="str">
        <f t="shared" si="39"/>
        <v>Compris entre 00h00 et 5h00</v>
      </c>
      <c r="T892" s="76"/>
      <c r="U892" s="53" t="str">
        <f t="shared" si="40"/>
        <v>Voyageur</v>
      </c>
      <c r="V892" s="76"/>
      <c r="W892" s="76"/>
      <c r="X892" s="76"/>
      <c r="Y892" s="76"/>
      <c r="Z892" s="76"/>
      <c r="AA892" s="76"/>
      <c r="AB892" s="53">
        <f>400</f>
        <v>400</v>
      </c>
      <c r="AC892" s="78" t="str">
        <f>IF(Tableau1[[#This Row],[Type de réponse]]='Paramètre (masquer)'!$A$10,Tableau1[[#This Row],[Période de début *]],"")</f>
        <v/>
      </c>
      <c r="AD892" s="78" t="str">
        <f>IF(Tableau1[[#This Row],[Type de réponse]]='Paramètre (masquer)'!$A$10,Tableau1[[#This Row],[Période de fin *]],"")</f>
        <v/>
      </c>
      <c r="AE892" s="78" t="str">
        <f>IF(Tableau1[[#This Row],[Type de réponse]]='Paramètre (masquer)'!$A$10,Tableau1[[#This Row],[Nuit
LU/MA]],"")</f>
        <v/>
      </c>
      <c r="AF892" s="78" t="str">
        <f>IF(Tableau1[[#This Row],[Type de réponse]]='Paramètre (masquer)'!$A$10,Tableau1[[#This Row],[Nuit
MA/ME]],"")</f>
        <v/>
      </c>
      <c r="AG892" s="78" t="str">
        <f>IF(Tableau1[[#This Row],[Type de réponse]]='Paramètre (masquer)'!$A$10,Tableau1[[#This Row],[Nuit
ME/JE]],"")</f>
        <v/>
      </c>
      <c r="AH892" s="78" t="str">
        <f>IF(Tableau1[[#This Row],[Type de réponse]]='Paramètre (masquer)'!$A$10,Tableau1[[#This Row],[Nuit JE/VE]],"")</f>
        <v/>
      </c>
      <c r="AI892" s="78" t="str">
        <f>IF(Tableau1[[#This Row],[Type de réponse]]='Paramètre (masquer)'!$A$10,Tableau1[[#This Row],[Nuit
VE/SA]],"")</f>
        <v/>
      </c>
      <c r="AJ892" s="78" t="str">
        <f>IF(Tableau1[[#This Row],[Type de réponse]]='Paramètre (masquer)'!$A$10,Tableau1[[#This Row],[Nuit
SA/DI]],"")</f>
        <v/>
      </c>
      <c r="AK892" s="78" t="str">
        <f>IF(Tableau1[[#This Row],[Type de réponse]]='Paramètre (masquer)'!$A$10,Tableau1[[#This Row],[Nuit
DI/LU]],"")</f>
        <v/>
      </c>
      <c r="AL892" s="76" t="str">
        <f>IF(Tableau1[[#This Row],[Nuit
LU /MA]]="Oui",0,IF(Tableau1[[#This Row],[Nuit
LU /MA]]="Non",1,""))</f>
        <v/>
      </c>
      <c r="AM892" s="76" t="str">
        <f>IF(Tableau1[[#This Row],[Nuit
MA/ ME]]="Oui",0,IF(Tableau1[[#This Row],[Nuit
MA/ ME]]="Non",1,""))</f>
        <v/>
      </c>
      <c r="AN892" s="76" t="str">
        <f>IF(Tableau1[[#This Row],[Nuit
ME/ JE]]="Oui",0,IF(Tableau1[[#This Row],[Nuit
ME/ JE]]="Non",1,""))</f>
        <v/>
      </c>
      <c r="AO892" s="76" t="str">
        <f>IF(Tableau1[[#This Row],[Nuit JE/ VE]]="Oui",0,IF(Tableau1[[#This Row],[Nuit JE/ VE]]="Non",1,""))</f>
        <v/>
      </c>
      <c r="AP892" s="76" t="str">
        <f>IF(Tableau1[[#This Row],[Nuit
VE/ SA]]="Oui",0,IF(Tableau1[[#This Row],[Nuit
VE/ SA]]="Non",1,""))</f>
        <v/>
      </c>
      <c r="AQ892" s="76" t="str">
        <f>IF(Tableau1[[#This Row],[Nuit
SA/ DI]]="Oui",0,IF(Tableau1[[#This Row],[Nuit
SA/ DI]]="Non",1,""))</f>
        <v/>
      </c>
      <c r="AR892" s="76" t="str">
        <f>IF(Tableau1[[#This Row],[Nuit
DI/ LU]]="Oui",0,IF(Tableau1[[#This Row],[Nuit
DI/ LU]]="Non",1,""))</f>
        <v/>
      </c>
      <c r="AS892" s="76" t="str">
        <f>IF(Tableau1[[#This Row],[Type de réponse]]='Paramètre (masquer)'!$A$10,Tableau1[[#This Row],[FE]],"")</f>
        <v/>
      </c>
      <c r="AT892" s="76" t="str">
        <f>_xlfn.CONCAT(Tableau1[[#This Row],[LUN]:[DIM]])</f>
        <v/>
      </c>
      <c r="AU892" s="79"/>
      <c r="AV8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2" s="76" t="e">
        <f>Tableau1[[#This Row],[Nbre de nuits sur la période]]*Tableau1[[#This Row],[Nombre de train accédant / nuit *]]</f>
        <v>#VALUE!</v>
      </c>
      <c r="AY892" s="76" t="e">
        <f>Tableau1[[#This Row],[Uo voies - nuit]]*((59*400/1000)+5)</f>
        <v>#VALUE!</v>
      </c>
    </row>
    <row r="893" spans="1:51" ht="15.75">
      <c r="A893" s="51">
        <f t="shared" si="41"/>
        <v>880</v>
      </c>
      <c r="B893" s="85"/>
      <c r="C893" s="52" t="str">
        <f>IFERROR(VLOOKUP(Tableau1[[#This Row],[Site *
Un fichier Excel par DT]],Tableau7[[#All],[Nom de la gare]:[EIC]],5,FALSE),"")</f>
        <v/>
      </c>
      <c r="D893" s="77"/>
      <c r="E893" s="74"/>
      <c r="F893" s="74"/>
      <c r="G893" s="76"/>
      <c r="H893" s="72" t="str">
        <f>IF(Tableau1[[#This Row],[Régime d''utilisation (Quotidien ? Oui ou Non)]]="Oui","Oui","Non")</f>
        <v>Non</v>
      </c>
      <c r="I893" s="72" t="str">
        <f>IF(Tableau1[[#This Row],[Régime d''utilisation (Quotidien ? Oui ou Non)]]="Oui","Oui","Non")</f>
        <v>Non</v>
      </c>
      <c r="J893" s="72" t="str">
        <f>IF(Tableau1[[#This Row],[Régime d''utilisation (Quotidien ? Oui ou Non)]]="Oui","Oui","Non")</f>
        <v>Non</v>
      </c>
      <c r="K893" s="72" t="str">
        <f>IF(Tableau1[[#This Row],[Régime d''utilisation (Quotidien ? Oui ou Non)]]="Oui","Oui","Non")</f>
        <v>Non</v>
      </c>
      <c r="L893" s="72" t="str">
        <f>IF(Tableau1[[#This Row],[Régime d''utilisation (Quotidien ? Oui ou Non)]]="Oui","Oui","Non")</f>
        <v>Non</v>
      </c>
      <c r="M893" s="72" t="str">
        <f>IF(Tableau1[[#This Row],[Régime d''utilisation (Quotidien ? Oui ou Non)]]="Oui","Oui","Non")</f>
        <v>Non</v>
      </c>
      <c r="N893" s="72" t="str">
        <f>IF(Tableau1[[#This Row],[Régime d''utilisation (Quotidien ? Oui ou Non)]]="Oui","Oui","Non")</f>
        <v>Non</v>
      </c>
      <c r="O893" s="72" t="str">
        <f>IF(Tableau1[[#This Row],[Régime d''utilisation (Quotidien ? Oui ou Non)]]="Oui","Oui","Non")</f>
        <v>Non</v>
      </c>
      <c r="P893" s="76"/>
      <c r="Q893" s="76"/>
      <c r="R893" s="76"/>
      <c r="S893" s="52" t="str">
        <f t="shared" si="39"/>
        <v>Compris entre 00h00 et 5h00</v>
      </c>
      <c r="T893" s="76"/>
      <c r="U893" s="53" t="str">
        <f t="shared" si="40"/>
        <v>Voyageur</v>
      </c>
      <c r="V893" s="76"/>
      <c r="W893" s="76"/>
      <c r="X893" s="76"/>
      <c r="Y893" s="76"/>
      <c r="Z893" s="76"/>
      <c r="AA893" s="76"/>
      <c r="AB893" s="53">
        <f>400</f>
        <v>400</v>
      </c>
      <c r="AC893" s="78" t="str">
        <f>IF(Tableau1[[#This Row],[Type de réponse]]='Paramètre (masquer)'!$A$10,Tableau1[[#This Row],[Période de début *]],"")</f>
        <v/>
      </c>
      <c r="AD893" s="78" t="str">
        <f>IF(Tableau1[[#This Row],[Type de réponse]]='Paramètre (masquer)'!$A$10,Tableau1[[#This Row],[Période de fin *]],"")</f>
        <v/>
      </c>
      <c r="AE893" s="78" t="str">
        <f>IF(Tableau1[[#This Row],[Type de réponse]]='Paramètre (masquer)'!$A$10,Tableau1[[#This Row],[Nuit
LU/MA]],"")</f>
        <v/>
      </c>
      <c r="AF893" s="78" t="str">
        <f>IF(Tableau1[[#This Row],[Type de réponse]]='Paramètre (masquer)'!$A$10,Tableau1[[#This Row],[Nuit
MA/ME]],"")</f>
        <v/>
      </c>
      <c r="AG893" s="78" t="str">
        <f>IF(Tableau1[[#This Row],[Type de réponse]]='Paramètre (masquer)'!$A$10,Tableau1[[#This Row],[Nuit
ME/JE]],"")</f>
        <v/>
      </c>
      <c r="AH893" s="78" t="str">
        <f>IF(Tableau1[[#This Row],[Type de réponse]]='Paramètre (masquer)'!$A$10,Tableau1[[#This Row],[Nuit JE/VE]],"")</f>
        <v/>
      </c>
      <c r="AI893" s="78" t="str">
        <f>IF(Tableau1[[#This Row],[Type de réponse]]='Paramètre (masquer)'!$A$10,Tableau1[[#This Row],[Nuit
VE/SA]],"")</f>
        <v/>
      </c>
      <c r="AJ893" s="78" t="str">
        <f>IF(Tableau1[[#This Row],[Type de réponse]]='Paramètre (masquer)'!$A$10,Tableau1[[#This Row],[Nuit
SA/DI]],"")</f>
        <v/>
      </c>
      <c r="AK893" s="78" t="str">
        <f>IF(Tableau1[[#This Row],[Type de réponse]]='Paramètre (masquer)'!$A$10,Tableau1[[#This Row],[Nuit
DI/LU]],"")</f>
        <v/>
      </c>
      <c r="AL893" s="76" t="str">
        <f>IF(Tableau1[[#This Row],[Nuit
LU /MA]]="Oui",0,IF(Tableau1[[#This Row],[Nuit
LU /MA]]="Non",1,""))</f>
        <v/>
      </c>
      <c r="AM893" s="76" t="str">
        <f>IF(Tableau1[[#This Row],[Nuit
MA/ ME]]="Oui",0,IF(Tableau1[[#This Row],[Nuit
MA/ ME]]="Non",1,""))</f>
        <v/>
      </c>
      <c r="AN893" s="76" t="str">
        <f>IF(Tableau1[[#This Row],[Nuit
ME/ JE]]="Oui",0,IF(Tableau1[[#This Row],[Nuit
ME/ JE]]="Non",1,""))</f>
        <v/>
      </c>
      <c r="AO893" s="76" t="str">
        <f>IF(Tableau1[[#This Row],[Nuit JE/ VE]]="Oui",0,IF(Tableau1[[#This Row],[Nuit JE/ VE]]="Non",1,""))</f>
        <v/>
      </c>
      <c r="AP893" s="76" t="str">
        <f>IF(Tableau1[[#This Row],[Nuit
VE/ SA]]="Oui",0,IF(Tableau1[[#This Row],[Nuit
VE/ SA]]="Non",1,""))</f>
        <v/>
      </c>
      <c r="AQ893" s="76" t="str">
        <f>IF(Tableau1[[#This Row],[Nuit
SA/ DI]]="Oui",0,IF(Tableau1[[#This Row],[Nuit
SA/ DI]]="Non",1,""))</f>
        <v/>
      </c>
      <c r="AR893" s="76" t="str">
        <f>IF(Tableau1[[#This Row],[Nuit
DI/ LU]]="Oui",0,IF(Tableau1[[#This Row],[Nuit
DI/ LU]]="Non",1,""))</f>
        <v/>
      </c>
      <c r="AS893" s="76" t="str">
        <f>IF(Tableau1[[#This Row],[Type de réponse]]='Paramètre (masquer)'!$A$10,Tableau1[[#This Row],[FE]],"")</f>
        <v/>
      </c>
      <c r="AT893" s="76" t="str">
        <f>_xlfn.CONCAT(Tableau1[[#This Row],[LUN]:[DIM]])</f>
        <v/>
      </c>
      <c r="AU893" s="79"/>
      <c r="AV8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3" s="76" t="e">
        <f>Tableau1[[#This Row],[Nbre de nuits sur la période]]*Tableau1[[#This Row],[Nombre de train accédant / nuit *]]</f>
        <v>#VALUE!</v>
      </c>
      <c r="AY893" s="76" t="e">
        <f>Tableau1[[#This Row],[Uo voies - nuit]]*((59*400/1000)+5)</f>
        <v>#VALUE!</v>
      </c>
    </row>
    <row r="894" spans="1:51" ht="15.75">
      <c r="A894" s="51">
        <f t="shared" si="41"/>
        <v>881</v>
      </c>
      <c r="B894" s="85"/>
      <c r="C894" s="52" t="str">
        <f>IFERROR(VLOOKUP(Tableau1[[#This Row],[Site *
Un fichier Excel par DT]],Tableau7[[#All],[Nom de la gare]:[EIC]],5,FALSE),"")</f>
        <v/>
      </c>
      <c r="D894" s="77"/>
      <c r="E894" s="74"/>
      <c r="F894" s="74"/>
      <c r="G894" s="76"/>
      <c r="H894" s="72" t="str">
        <f>IF(Tableau1[[#This Row],[Régime d''utilisation (Quotidien ? Oui ou Non)]]="Oui","Oui","Non")</f>
        <v>Non</v>
      </c>
      <c r="I894" s="72" t="str">
        <f>IF(Tableau1[[#This Row],[Régime d''utilisation (Quotidien ? Oui ou Non)]]="Oui","Oui","Non")</f>
        <v>Non</v>
      </c>
      <c r="J894" s="72" t="str">
        <f>IF(Tableau1[[#This Row],[Régime d''utilisation (Quotidien ? Oui ou Non)]]="Oui","Oui","Non")</f>
        <v>Non</v>
      </c>
      <c r="K894" s="72" t="str">
        <f>IF(Tableau1[[#This Row],[Régime d''utilisation (Quotidien ? Oui ou Non)]]="Oui","Oui","Non")</f>
        <v>Non</v>
      </c>
      <c r="L894" s="72" t="str">
        <f>IF(Tableau1[[#This Row],[Régime d''utilisation (Quotidien ? Oui ou Non)]]="Oui","Oui","Non")</f>
        <v>Non</v>
      </c>
      <c r="M894" s="72" t="str">
        <f>IF(Tableau1[[#This Row],[Régime d''utilisation (Quotidien ? Oui ou Non)]]="Oui","Oui","Non")</f>
        <v>Non</v>
      </c>
      <c r="N894" s="72" t="str">
        <f>IF(Tableau1[[#This Row],[Régime d''utilisation (Quotidien ? Oui ou Non)]]="Oui","Oui","Non")</f>
        <v>Non</v>
      </c>
      <c r="O894" s="72" t="str">
        <f>IF(Tableau1[[#This Row],[Régime d''utilisation (Quotidien ? Oui ou Non)]]="Oui","Oui","Non")</f>
        <v>Non</v>
      </c>
      <c r="P894" s="76"/>
      <c r="Q894" s="76"/>
      <c r="R894" s="76"/>
      <c r="S894" s="52" t="str">
        <f t="shared" si="39"/>
        <v>Compris entre 00h00 et 5h00</v>
      </c>
      <c r="T894" s="76"/>
      <c r="U894" s="53" t="str">
        <f t="shared" si="40"/>
        <v>Voyageur</v>
      </c>
      <c r="V894" s="76"/>
      <c r="W894" s="76"/>
      <c r="X894" s="76"/>
      <c r="Y894" s="76"/>
      <c r="Z894" s="76"/>
      <c r="AA894" s="76"/>
      <c r="AB894" s="53">
        <f>400</f>
        <v>400</v>
      </c>
      <c r="AC894" s="78" t="str">
        <f>IF(Tableau1[[#This Row],[Type de réponse]]='Paramètre (masquer)'!$A$10,Tableau1[[#This Row],[Période de début *]],"")</f>
        <v/>
      </c>
      <c r="AD894" s="78" t="str">
        <f>IF(Tableau1[[#This Row],[Type de réponse]]='Paramètre (masquer)'!$A$10,Tableau1[[#This Row],[Période de fin *]],"")</f>
        <v/>
      </c>
      <c r="AE894" s="78" t="str">
        <f>IF(Tableau1[[#This Row],[Type de réponse]]='Paramètre (masquer)'!$A$10,Tableau1[[#This Row],[Nuit
LU/MA]],"")</f>
        <v/>
      </c>
      <c r="AF894" s="78" t="str">
        <f>IF(Tableau1[[#This Row],[Type de réponse]]='Paramètre (masquer)'!$A$10,Tableau1[[#This Row],[Nuit
MA/ME]],"")</f>
        <v/>
      </c>
      <c r="AG894" s="78" t="str">
        <f>IF(Tableau1[[#This Row],[Type de réponse]]='Paramètre (masquer)'!$A$10,Tableau1[[#This Row],[Nuit
ME/JE]],"")</f>
        <v/>
      </c>
      <c r="AH894" s="78" t="str">
        <f>IF(Tableau1[[#This Row],[Type de réponse]]='Paramètre (masquer)'!$A$10,Tableau1[[#This Row],[Nuit JE/VE]],"")</f>
        <v/>
      </c>
      <c r="AI894" s="78" t="str">
        <f>IF(Tableau1[[#This Row],[Type de réponse]]='Paramètre (masquer)'!$A$10,Tableau1[[#This Row],[Nuit
VE/SA]],"")</f>
        <v/>
      </c>
      <c r="AJ894" s="78" t="str">
        <f>IF(Tableau1[[#This Row],[Type de réponse]]='Paramètre (masquer)'!$A$10,Tableau1[[#This Row],[Nuit
SA/DI]],"")</f>
        <v/>
      </c>
      <c r="AK894" s="78" t="str">
        <f>IF(Tableau1[[#This Row],[Type de réponse]]='Paramètre (masquer)'!$A$10,Tableau1[[#This Row],[Nuit
DI/LU]],"")</f>
        <v/>
      </c>
      <c r="AL894" s="76" t="str">
        <f>IF(Tableau1[[#This Row],[Nuit
LU /MA]]="Oui",0,IF(Tableau1[[#This Row],[Nuit
LU /MA]]="Non",1,""))</f>
        <v/>
      </c>
      <c r="AM894" s="76" t="str">
        <f>IF(Tableau1[[#This Row],[Nuit
MA/ ME]]="Oui",0,IF(Tableau1[[#This Row],[Nuit
MA/ ME]]="Non",1,""))</f>
        <v/>
      </c>
      <c r="AN894" s="76" t="str">
        <f>IF(Tableau1[[#This Row],[Nuit
ME/ JE]]="Oui",0,IF(Tableau1[[#This Row],[Nuit
ME/ JE]]="Non",1,""))</f>
        <v/>
      </c>
      <c r="AO894" s="76" t="str">
        <f>IF(Tableau1[[#This Row],[Nuit JE/ VE]]="Oui",0,IF(Tableau1[[#This Row],[Nuit JE/ VE]]="Non",1,""))</f>
        <v/>
      </c>
      <c r="AP894" s="76" t="str">
        <f>IF(Tableau1[[#This Row],[Nuit
VE/ SA]]="Oui",0,IF(Tableau1[[#This Row],[Nuit
VE/ SA]]="Non",1,""))</f>
        <v/>
      </c>
      <c r="AQ894" s="76" t="str">
        <f>IF(Tableau1[[#This Row],[Nuit
SA/ DI]]="Oui",0,IF(Tableau1[[#This Row],[Nuit
SA/ DI]]="Non",1,""))</f>
        <v/>
      </c>
      <c r="AR894" s="76" t="str">
        <f>IF(Tableau1[[#This Row],[Nuit
DI/ LU]]="Oui",0,IF(Tableau1[[#This Row],[Nuit
DI/ LU]]="Non",1,""))</f>
        <v/>
      </c>
      <c r="AS894" s="76" t="str">
        <f>IF(Tableau1[[#This Row],[Type de réponse]]='Paramètre (masquer)'!$A$10,Tableau1[[#This Row],[FE]],"")</f>
        <v/>
      </c>
      <c r="AT894" s="76" t="str">
        <f>_xlfn.CONCAT(Tableau1[[#This Row],[LUN]:[DIM]])</f>
        <v/>
      </c>
      <c r="AU894" s="79"/>
      <c r="AV8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4" s="76" t="e">
        <f>Tableau1[[#This Row],[Nbre de nuits sur la période]]*Tableau1[[#This Row],[Nombre de train accédant / nuit *]]</f>
        <v>#VALUE!</v>
      </c>
      <c r="AY894" s="76" t="e">
        <f>Tableau1[[#This Row],[Uo voies - nuit]]*((59*400/1000)+5)</f>
        <v>#VALUE!</v>
      </c>
    </row>
    <row r="895" spans="1:51" ht="15.75">
      <c r="A895" s="51">
        <f t="shared" si="41"/>
        <v>882</v>
      </c>
      <c r="B895" s="85"/>
      <c r="C895" s="52" t="str">
        <f>IFERROR(VLOOKUP(Tableau1[[#This Row],[Site *
Un fichier Excel par DT]],Tableau7[[#All],[Nom de la gare]:[EIC]],5,FALSE),"")</f>
        <v/>
      </c>
      <c r="D895" s="77"/>
      <c r="E895" s="74"/>
      <c r="F895" s="74"/>
      <c r="G895" s="76"/>
      <c r="H895" s="72" t="str">
        <f>IF(Tableau1[[#This Row],[Régime d''utilisation (Quotidien ? Oui ou Non)]]="Oui","Oui","Non")</f>
        <v>Non</v>
      </c>
      <c r="I895" s="72" t="str">
        <f>IF(Tableau1[[#This Row],[Régime d''utilisation (Quotidien ? Oui ou Non)]]="Oui","Oui","Non")</f>
        <v>Non</v>
      </c>
      <c r="J895" s="72" t="str">
        <f>IF(Tableau1[[#This Row],[Régime d''utilisation (Quotidien ? Oui ou Non)]]="Oui","Oui","Non")</f>
        <v>Non</v>
      </c>
      <c r="K895" s="72" t="str">
        <f>IF(Tableau1[[#This Row],[Régime d''utilisation (Quotidien ? Oui ou Non)]]="Oui","Oui","Non")</f>
        <v>Non</v>
      </c>
      <c r="L895" s="72" t="str">
        <f>IF(Tableau1[[#This Row],[Régime d''utilisation (Quotidien ? Oui ou Non)]]="Oui","Oui","Non")</f>
        <v>Non</v>
      </c>
      <c r="M895" s="72" t="str">
        <f>IF(Tableau1[[#This Row],[Régime d''utilisation (Quotidien ? Oui ou Non)]]="Oui","Oui","Non")</f>
        <v>Non</v>
      </c>
      <c r="N895" s="72" t="str">
        <f>IF(Tableau1[[#This Row],[Régime d''utilisation (Quotidien ? Oui ou Non)]]="Oui","Oui","Non")</f>
        <v>Non</v>
      </c>
      <c r="O895" s="72" t="str">
        <f>IF(Tableau1[[#This Row],[Régime d''utilisation (Quotidien ? Oui ou Non)]]="Oui","Oui","Non")</f>
        <v>Non</v>
      </c>
      <c r="P895" s="76"/>
      <c r="Q895" s="76"/>
      <c r="R895" s="76"/>
      <c r="S895" s="52" t="str">
        <f t="shared" si="39"/>
        <v>Compris entre 00h00 et 5h00</v>
      </c>
      <c r="T895" s="76"/>
      <c r="U895" s="53" t="str">
        <f t="shared" si="40"/>
        <v>Voyageur</v>
      </c>
      <c r="V895" s="76"/>
      <c r="W895" s="76"/>
      <c r="X895" s="76"/>
      <c r="Y895" s="76"/>
      <c r="Z895" s="76"/>
      <c r="AA895" s="76"/>
      <c r="AB895" s="53">
        <f>400</f>
        <v>400</v>
      </c>
      <c r="AC895" s="78" t="str">
        <f>IF(Tableau1[[#This Row],[Type de réponse]]='Paramètre (masquer)'!$A$10,Tableau1[[#This Row],[Période de début *]],"")</f>
        <v/>
      </c>
      <c r="AD895" s="78" t="str">
        <f>IF(Tableau1[[#This Row],[Type de réponse]]='Paramètre (masquer)'!$A$10,Tableau1[[#This Row],[Période de fin *]],"")</f>
        <v/>
      </c>
      <c r="AE895" s="78" t="str">
        <f>IF(Tableau1[[#This Row],[Type de réponse]]='Paramètre (masquer)'!$A$10,Tableau1[[#This Row],[Nuit
LU/MA]],"")</f>
        <v/>
      </c>
      <c r="AF895" s="78" t="str">
        <f>IF(Tableau1[[#This Row],[Type de réponse]]='Paramètre (masquer)'!$A$10,Tableau1[[#This Row],[Nuit
MA/ME]],"")</f>
        <v/>
      </c>
      <c r="AG895" s="78" t="str">
        <f>IF(Tableau1[[#This Row],[Type de réponse]]='Paramètre (masquer)'!$A$10,Tableau1[[#This Row],[Nuit
ME/JE]],"")</f>
        <v/>
      </c>
      <c r="AH895" s="78" t="str">
        <f>IF(Tableau1[[#This Row],[Type de réponse]]='Paramètre (masquer)'!$A$10,Tableau1[[#This Row],[Nuit JE/VE]],"")</f>
        <v/>
      </c>
      <c r="AI895" s="78" t="str">
        <f>IF(Tableau1[[#This Row],[Type de réponse]]='Paramètre (masquer)'!$A$10,Tableau1[[#This Row],[Nuit
VE/SA]],"")</f>
        <v/>
      </c>
      <c r="AJ895" s="78" t="str">
        <f>IF(Tableau1[[#This Row],[Type de réponse]]='Paramètre (masquer)'!$A$10,Tableau1[[#This Row],[Nuit
SA/DI]],"")</f>
        <v/>
      </c>
      <c r="AK895" s="78" t="str">
        <f>IF(Tableau1[[#This Row],[Type de réponse]]='Paramètre (masquer)'!$A$10,Tableau1[[#This Row],[Nuit
DI/LU]],"")</f>
        <v/>
      </c>
      <c r="AL895" s="76" t="str">
        <f>IF(Tableau1[[#This Row],[Nuit
LU /MA]]="Oui",0,IF(Tableau1[[#This Row],[Nuit
LU /MA]]="Non",1,""))</f>
        <v/>
      </c>
      <c r="AM895" s="76" t="str">
        <f>IF(Tableau1[[#This Row],[Nuit
MA/ ME]]="Oui",0,IF(Tableau1[[#This Row],[Nuit
MA/ ME]]="Non",1,""))</f>
        <v/>
      </c>
      <c r="AN895" s="76" t="str">
        <f>IF(Tableau1[[#This Row],[Nuit
ME/ JE]]="Oui",0,IF(Tableau1[[#This Row],[Nuit
ME/ JE]]="Non",1,""))</f>
        <v/>
      </c>
      <c r="AO895" s="76" t="str">
        <f>IF(Tableau1[[#This Row],[Nuit JE/ VE]]="Oui",0,IF(Tableau1[[#This Row],[Nuit JE/ VE]]="Non",1,""))</f>
        <v/>
      </c>
      <c r="AP895" s="76" t="str">
        <f>IF(Tableau1[[#This Row],[Nuit
VE/ SA]]="Oui",0,IF(Tableau1[[#This Row],[Nuit
VE/ SA]]="Non",1,""))</f>
        <v/>
      </c>
      <c r="AQ895" s="76" t="str">
        <f>IF(Tableau1[[#This Row],[Nuit
SA/ DI]]="Oui",0,IF(Tableau1[[#This Row],[Nuit
SA/ DI]]="Non",1,""))</f>
        <v/>
      </c>
      <c r="AR895" s="76" t="str">
        <f>IF(Tableau1[[#This Row],[Nuit
DI/ LU]]="Oui",0,IF(Tableau1[[#This Row],[Nuit
DI/ LU]]="Non",1,""))</f>
        <v/>
      </c>
      <c r="AS895" s="76" t="str">
        <f>IF(Tableau1[[#This Row],[Type de réponse]]='Paramètre (masquer)'!$A$10,Tableau1[[#This Row],[FE]],"")</f>
        <v/>
      </c>
      <c r="AT895" s="76" t="str">
        <f>_xlfn.CONCAT(Tableau1[[#This Row],[LUN]:[DIM]])</f>
        <v/>
      </c>
      <c r="AU895" s="79"/>
      <c r="AV8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5" s="76" t="e">
        <f>Tableau1[[#This Row],[Nbre de nuits sur la période]]*Tableau1[[#This Row],[Nombre de train accédant / nuit *]]</f>
        <v>#VALUE!</v>
      </c>
      <c r="AY895" s="76" t="e">
        <f>Tableau1[[#This Row],[Uo voies - nuit]]*((59*400/1000)+5)</f>
        <v>#VALUE!</v>
      </c>
    </row>
    <row r="896" spans="1:51" ht="15.75">
      <c r="A896" s="51">
        <f t="shared" si="41"/>
        <v>883</v>
      </c>
      <c r="B896" s="85"/>
      <c r="C896" s="52" t="str">
        <f>IFERROR(VLOOKUP(Tableau1[[#This Row],[Site *
Un fichier Excel par DT]],Tableau7[[#All],[Nom de la gare]:[EIC]],5,FALSE),"")</f>
        <v/>
      </c>
      <c r="D896" s="77"/>
      <c r="E896" s="74"/>
      <c r="F896" s="74"/>
      <c r="G896" s="76"/>
      <c r="H896" s="72" t="str">
        <f>IF(Tableau1[[#This Row],[Régime d''utilisation (Quotidien ? Oui ou Non)]]="Oui","Oui","Non")</f>
        <v>Non</v>
      </c>
      <c r="I896" s="72" t="str">
        <f>IF(Tableau1[[#This Row],[Régime d''utilisation (Quotidien ? Oui ou Non)]]="Oui","Oui","Non")</f>
        <v>Non</v>
      </c>
      <c r="J896" s="72" t="str">
        <f>IF(Tableau1[[#This Row],[Régime d''utilisation (Quotidien ? Oui ou Non)]]="Oui","Oui","Non")</f>
        <v>Non</v>
      </c>
      <c r="K896" s="72" t="str">
        <f>IF(Tableau1[[#This Row],[Régime d''utilisation (Quotidien ? Oui ou Non)]]="Oui","Oui","Non")</f>
        <v>Non</v>
      </c>
      <c r="L896" s="72" t="str">
        <f>IF(Tableau1[[#This Row],[Régime d''utilisation (Quotidien ? Oui ou Non)]]="Oui","Oui","Non")</f>
        <v>Non</v>
      </c>
      <c r="M896" s="72" t="str">
        <f>IF(Tableau1[[#This Row],[Régime d''utilisation (Quotidien ? Oui ou Non)]]="Oui","Oui","Non")</f>
        <v>Non</v>
      </c>
      <c r="N896" s="72" t="str">
        <f>IF(Tableau1[[#This Row],[Régime d''utilisation (Quotidien ? Oui ou Non)]]="Oui","Oui","Non")</f>
        <v>Non</v>
      </c>
      <c r="O896" s="72" t="str">
        <f>IF(Tableau1[[#This Row],[Régime d''utilisation (Quotidien ? Oui ou Non)]]="Oui","Oui","Non")</f>
        <v>Non</v>
      </c>
      <c r="P896" s="76"/>
      <c r="Q896" s="76"/>
      <c r="R896" s="76"/>
      <c r="S896" s="52" t="str">
        <f t="shared" si="39"/>
        <v>Compris entre 00h00 et 5h00</v>
      </c>
      <c r="T896" s="76"/>
      <c r="U896" s="53" t="str">
        <f t="shared" si="40"/>
        <v>Voyageur</v>
      </c>
      <c r="V896" s="76"/>
      <c r="W896" s="76"/>
      <c r="X896" s="76"/>
      <c r="Y896" s="76"/>
      <c r="Z896" s="76"/>
      <c r="AA896" s="76"/>
      <c r="AB896" s="53">
        <f>400</f>
        <v>400</v>
      </c>
      <c r="AC896" s="78" t="str">
        <f>IF(Tableau1[[#This Row],[Type de réponse]]='Paramètre (masquer)'!$A$10,Tableau1[[#This Row],[Période de début *]],"")</f>
        <v/>
      </c>
      <c r="AD896" s="78" t="str">
        <f>IF(Tableau1[[#This Row],[Type de réponse]]='Paramètre (masquer)'!$A$10,Tableau1[[#This Row],[Période de fin *]],"")</f>
        <v/>
      </c>
      <c r="AE896" s="78" t="str">
        <f>IF(Tableau1[[#This Row],[Type de réponse]]='Paramètre (masquer)'!$A$10,Tableau1[[#This Row],[Nuit
LU/MA]],"")</f>
        <v/>
      </c>
      <c r="AF896" s="78" t="str">
        <f>IF(Tableau1[[#This Row],[Type de réponse]]='Paramètre (masquer)'!$A$10,Tableau1[[#This Row],[Nuit
MA/ME]],"")</f>
        <v/>
      </c>
      <c r="AG896" s="78" t="str">
        <f>IF(Tableau1[[#This Row],[Type de réponse]]='Paramètre (masquer)'!$A$10,Tableau1[[#This Row],[Nuit
ME/JE]],"")</f>
        <v/>
      </c>
      <c r="AH896" s="78" t="str">
        <f>IF(Tableau1[[#This Row],[Type de réponse]]='Paramètre (masquer)'!$A$10,Tableau1[[#This Row],[Nuit JE/VE]],"")</f>
        <v/>
      </c>
      <c r="AI896" s="78" t="str">
        <f>IF(Tableau1[[#This Row],[Type de réponse]]='Paramètre (masquer)'!$A$10,Tableau1[[#This Row],[Nuit
VE/SA]],"")</f>
        <v/>
      </c>
      <c r="AJ896" s="78" t="str">
        <f>IF(Tableau1[[#This Row],[Type de réponse]]='Paramètre (masquer)'!$A$10,Tableau1[[#This Row],[Nuit
SA/DI]],"")</f>
        <v/>
      </c>
      <c r="AK896" s="78" t="str">
        <f>IF(Tableau1[[#This Row],[Type de réponse]]='Paramètre (masquer)'!$A$10,Tableau1[[#This Row],[Nuit
DI/LU]],"")</f>
        <v/>
      </c>
      <c r="AL896" s="76" t="str">
        <f>IF(Tableau1[[#This Row],[Nuit
LU /MA]]="Oui",0,IF(Tableau1[[#This Row],[Nuit
LU /MA]]="Non",1,""))</f>
        <v/>
      </c>
      <c r="AM896" s="76" t="str">
        <f>IF(Tableau1[[#This Row],[Nuit
MA/ ME]]="Oui",0,IF(Tableau1[[#This Row],[Nuit
MA/ ME]]="Non",1,""))</f>
        <v/>
      </c>
      <c r="AN896" s="76" t="str">
        <f>IF(Tableau1[[#This Row],[Nuit
ME/ JE]]="Oui",0,IF(Tableau1[[#This Row],[Nuit
ME/ JE]]="Non",1,""))</f>
        <v/>
      </c>
      <c r="AO896" s="76" t="str">
        <f>IF(Tableau1[[#This Row],[Nuit JE/ VE]]="Oui",0,IF(Tableau1[[#This Row],[Nuit JE/ VE]]="Non",1,""))</f>
        <v/>
      </c>
      <c r="AP896" s="76" t="str">
        <f>IF(Tableau1[[#This Row],[Nuit
VE/ SA]]="Oui",0,IF(Tableau1[[#This Row],[Nuit
VE/ SA]]="Non",1,""))</f>
        <v/>
      </c>
      <c r="AQ896" s="76" t="str">
        <f>IF(Tableau1[[#This Row],[Nuit
SA/ DI]]="Oui",0,IF(Tableau1[[#This Row],[Nuit
SA/ DI]]="Non",1,""))</f>
        <v/>
      </c>
      <c r="AR896" s="76" t="str">
        <f>IF(Tableau1[[#This Row],[Nuit
DI/ LU]]="Oui",0,IF(Tableau1[[#This Row],[Nuit
DI/ LU]]="Non",1,""))</f>
        <v/>
      </c>
      <c r="AS896" s="76" t="str">
        <f>IF(Tableau1[[#This Row],[Type de réponse]]='Paramètre (masquer)'!$A$10,Tableau1[[#This Row],[FE]],"")</f>
        <v/>
      </c>
      <c r="AT896" s="76" t="str">
        <f>_xlfn.CONCAT(Tableau1[[#This Row],[LUN]:[DIM]])</f>
        <v/>
      </c>
      <c r="AU896" s="79"/>
      <c r="AV8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6" s="76" t="e">
        <f>Tableau1[[#This Row],[Nbre de nuits sur la période]]*Tableau1[[#This Row],[Nombre de train accédant / nuit *]]</f>
        <v>#VALUE!</v>
      </c>
      <c r="AY896" s="76" t="e">
        <f>Tableau1[[#This Row],[Uo voies - nuit]]*((59*400/1000)+5)</f>
        <v>#VALUE!</v>
      </c>
    </row>
    <row r="897" spans="1:51" ht="15.75">
      <c r="A897" s="51">
        <f t="shared" si="41"/>
        <v>884</v>
      </c>
      <c r="B897" s="85"/>
      <c r="C897" s="52" t="str">
        <f>IFERROR(VLOOKUP(Tableau1[[#This Row],[Site *
Un fichier Excel par DT]],Tableau7[[#All],[Nom de la gare]:[EIC]],5,FALSE),"")</f>
        <v/>
      </c>
      <c r="D897" s="77"/>
      <c r="E897" s="74"/>
      <c r="F897" s="74"/>
      <c r="G897" s="76"/>
      <c r="H897" s="72" t="str">
        <f>IF(Tableau1[[#This Row],[Régime d''utilisation (Quotidien ? Oui ou Non)]]="Oui","Oui","Non")</f>
        <v>Non</v>
      </c>
      <c r="I897" s="72" t="str">
        <f>IF(Tableau1[[#This Row],[Régime d''utilisation (Quotidien ? Oui ou Non)]]="Oui","Oui","Non")</f>
        <v>Non</v>
      </c>
      <c r="J897" s="72" t="str">
        <f>IF(Tableau1[[#This Row],[Régime d''utilisation (Quotidien ? Oui ou Non)]]="Oui","Oui","Non")</f>
        <v>Non</v>
      </c>
      <c r="K897" s="72" t="str">
        <f>IF(Tableau1[[#This Row],[Régime d''utilisation (Quotidien ? Oui ou Non)]]="Oui","Oui","Non")</f>
        <v>Non</v>
      </c>
      <c r="L897" s="72" t="str">
        <f>IF(Tableau1[[#This Row],[Régime d''utilisation (Quotidien ? Oui ou Non)]]="Oui","Oui","Non")</f>
        <v>Non</v>
      </c>
      <c r="M897" s="72" t="str">
        <f>IF(Tableau1[[#This Row],[Régime d''utilisation (Quotidien ? Oui ou Non)]]="Oui","Oui","Non")</f>
        <v>Non</v>
      </c>
      <c r="N897" s="72" t="str">
        <f>IF(Tableau1[[#This Row],[Régime d''utilisation (Quotidien ? Oui ou Non)]]="Oui","Oui","Non")</f>
        <v>Non</v>
      </c>
      <c r="O897" s="72" t="str">
        <f>IF(Tableau1[[#This Row],[Régime d''utilisation (Quotidien ? Oui ou Non)]]="Oui","Oui","Non")</f>
        <v>Non</v>
      </c>
      <c r="P897" s="76"/>
      <c r="Q897" s="76"/>
      <c r="R897" s="76"/>
      <c r="S897" s="52" t="str">
        <f t="shared" si="39"/>
        <v>Compris entre 00h00 et 5h00</v>
      </c>
      <c r="T897" s="76"/>
      <c r="U897" s="53" t="str">
        <f t="shared" si="40"/>
        <v>Voyageur</v>
      </c>
      <c r="V897" s="76"/>
      <c r="W897" s="76"/>
      <c r="X897" s="76"/>
      <c r="Y897" s="76"/>
      <c r="Z897" s="76"/>
      <c r="AA897" s="76"/>
      <c r="AB897" s="53">
        <f>400</f>
        <v>400</v>
      </c>
      <c r="AC897" s="78" t="str">
        <f>IF(Tableau1[[#This Row],[Type de réponse]]='Paramètre (masquer)'!$A$10,Tableau1[[#This Row],[Période de début *]],"")</f>
        <v/>
      </c>
      <c r="AD897" s="78" t="str">
        <f>IF(Tableau1[[#This Row],[Type de réponse]]='Paramètre (masquer)'!$A$10,Tableau1[[#This Row],[Période de fin *]],"")</f>
        <v/>
      </c>
      <c r="AE897" s="78" t="str">
        <f>IF(Tableau1[[#This Row],[Type de réponse]]='Paramètre (masquer)'!$A$10,Tableau1[[#This Row],[Nuit
LU/MA]],"")</f>
        <v/>
      </c>
      <c r="AF897" s="78" t="str">
        <f>IF(Tableau1[[#This Row],[Type de réponse]]='Paramètre (masquer)'!$A$10,Tableau1[[#This Row],[Nuit
MA/ME]],"")</f>
        <v/>
      </c>
      <c r="AG897" s="78" t="str">
        <f>IF(Tableau1[[#This Row],[Type de réponse]]='Paramètre (masquer)'!$A$10,Tableau1[[#This Row],[Nuit
ME/JE]],"")</f>
        <v/>
      </c>
      <c r="AH897" s="78" t="str">
        <f>IF(Tableau1[[#This Row],[Type de réponse]]='Paramètre (masquer)'!$A$10,Tableau1[[#This Row],[Nuit JE/VE]],"")</f>
        <v/>
      </c>
      <c r="AI897" s="78" t="str">
        <f>IF(Tableau1[[#This Row],[Type de réponse]]='Paramètre (masquer)'!$A$10,Tableau1[[#This Row],[Nuit
VE/SA]],"")</f>
        <v/>
      </c>
      <c r="AJ897" s="78" t="str">
        <f>IF(Tableau1[[#This Row],[Type de réponse]]='Paramètre (masquer)'!$A$10,Tableau1[[#This Row],[Nuit
SA/DI]],"")</f>
        <v/>
      </c>
      <c r="AK897" s="78" t="str">
        <f>IF(Tableau1[[#This Row],[Type de réponse]]='Paramètre (masquer)'!$A$10,Tableau1[[#This Row],[Nuit
DI/LU]],"")</f>
        <v/>
      </c>
      <c r="AL897" s="76" t="str">
        <f>IF(Tableau1[[#This Row],[Nuit
LU /MA]]="Oui",0,IF(Tableau1[[#This Row],[Nuit
LU /MA]]="Non",1,""))</f>
        <v/>
      </c>
      <c r="AM897" s="76" t="str">
        <f>IF(Tableau1[[#This Row],[Nuit
MA/ ME]]="Oui",0,IF(Tableau1[[#This Row],[Nuit
MA/ ME]]="Non",1,""))</f>
        <v/>
      </c>
      <c r="AN897" s="76" t="str">
        <f>IF(Tableau1[[#This Row],[Nuit
ME/ JE]]="Oui",0,IF(Tableau1[[#This Row],[Nuit
ME/ JE]]="Non",1,""))</f>
        <v/>
      </c>
      <c r="AO897" s="76" t="str">
        <f>IF(Tableau1[[#This Row],[Nuit JE/ VE]]="Oui",0,IF(Tableau1[[#This Row],[Nuit JE/ VE]]="Non",1,""))</f>
        <v/>
      </c>
      <c r="AP897" s="76" t="str">
        <f>IF(Tableau1[[#This Row],[Nuit
VE/ SA]]="Oui",0,IF(Tableau1[[#This Row],[Nuit
VE/ SA]]="Non",1,""))</f>
        <v/>
      </c>
      <c r="AQ897" s="76" t="str">
        <f>IF(Tableau1[[#This Row],[Nuit
SA/ DI]]="Oui",0,IF(Tableau1[[#This Row],[Nuit
SA/ DI]]="Non",1,""))</f>
        <v/>
      </c>
      <c r="AR897" s="76" t="str">
        <f>IF(Tableau1[[#This Row],[Nuit
DI/ LU]]="Oui",0,IF(Tableau1[[#This Row],[Nuit
DI/ LU]]="Non",1,""))</f>
        <v/>
      </c>
      <c r="AS897" s="76" t="str">
        <f>IF(Tableau1[[#This Row],[Type de réponse]]='Paramètre (masquer)'!$A$10,Tableau1[[#This Row],[FE]],"")</f>
        <v/>
      </c>
      <c r="AT897" s="76" t="str">
        <f>_xlfn.CONCAT(Tableau1[[#This Row],[LUN]:[DIM]])</f>
        <v/>
      </c>
      <c r="AU897" s="79"/>
      <c r="AV8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7" s="76" t="e">
        <f>Tableau1[[#This Row],[Nbre de nuits sur la période]]*Tableau1[[#This Row],[Nombre de train accédant / nuit *]]</f>
        <v>#VALUE!</v>
      </c>
      <c r="AY897" s="76" t="e">
        <f>Tableau1[[#This Row],[Uo voies - nuit]]*((59*400/1000)+5)</f>
        <v>#VALUE!</v>
      </c>
    </row>
    <row r="898" spans="1:51" ht="15.75">
      <c r="A898" s="51">
        <f t="shared" si="41"/>
        <v>885</v>
      </c>
      <c r="B898" s="85"/>
      <c r="C898" s="52" t="str">
        <f>IFERROR(VLOOKUP(Tableau1[[#This Row],[Site *
Un fichier Excel par DT]],Tableau7[[#All],[Nom de la gare]:[EIC]],5,FALSE),"")</f>
        <v/>
      </c>
      <c r="D898" s="77"/>
      <c r="E898" s="74"/>
      <c r="F898" s="74"/>
      <c r="G898" s="76"/>
      <c r="H898" s="72" t="str">
        <f>IF(Tableau1[[#This Row],[Régime d''utilisation (Quotidien ? Oui ou Non)]]="Oui","Oui","Non")</f>
        <v>Non</v>
      </c>
      <c r="I898" s="72" t="str">
        <f>IF(Tableau1[[#This Row],[Régime d''utilisation (Quotidien ? Oui ou Non)]]="Oui","Oui","Non")</f>
        <v>Non</v>
      </c>
      <c r="J898" s="72" t="str">
        <f>IF(Tableau1[[#This Row],[Régime d''utilisation (Quotidien ? Oui ou Non)]]="Oui","Oui","Non")</f>
        <v>Non</v>
      </c>
      <c r="K898" s="72" t="str">
        <f>IF(Tableau1[[#This Row],[Régime d''utilisation (Quotidien ? Oui ou Non)]]="Oui","Oui","Non")</f>
        <v>Non</v>
      </c>
      <c r="L898" s="72" t="str">
        <f>IF(Tableau1[[#This Row],[Régime d''utilisation (Quotidien ? Oui ou Non)]]="Oui","Oui","Non")</f>
        <v>Non</v>
      </c>
      <c r="M898" s="72" t="str">
        <f>IF(Tableau1[[#This Row],[Régime d''utilisation (Quotidien ? Oui ou Non)]]="Oui","Oui","Non")</f>
        <v>Non</v>
      </c>
      <c r="N898" s="72" t="str">
        <f>IF(Tableau1[[#This Row],[Régime d''utilisation (Quotidien ? Oui ou Non)]]="Oui","Oui","Non")</f>
        <v>Non</v>
      </c>
      <c r="O898" s="72" t="str">
        <f>IF(Tableau1[[#This Row],[Régime d''utilisation (Quotidien ? Oui ou Non)]]="Oui","Oui","Non")</f>
        <v>Non</v>
      </c>
      <c r="P898" s="76"/>
      <c r="Q898" s="76"/>
      <c r="R898" s="76"/>
      <c r="S898" s="52" t="str">
        <f t="shared" si="39"/>
        <v>Compris entre 00h00 et 5h00</v>
      </c>
      <c r="T898" s="76"/>
      <c r="U898" s="53" t="str">
        <f t="shared" si="40"/>
        <v>Voyageur</v>
      </c>
      <c r="V898" s="76"/>
      <c r="W898" s="76"/>
      <c r="X898" s="76"/>
      <c r="Y898" s="76"/>
      <c r="Z898" s="76"/>
      <c r="AA898" s="76"/>
      <c r="AB898" s="53">
        <f>400</f>
        <v>400</v>
      </c>
      <c r="AC898" s="78" t="str">
        <f>IF(Tableau1[[#This Row],[Type de réponse]]='Paramètre (masquer)'!$A$10,Tableau1[[#This Row],[Période de début *]],"")</f>
        <v/>
      </c>
      <c r="AD898" s="78" t="str">
        <f>IF(Tableau1[[#This Row],[Type de réponse]]='Paramètre (masquer)'!$A$10,Tableau1[[#This Row],[Période de fin *]],"")</f>
        <v/>
      </c>
      <c r="AE898" s="78" t="str">
        <f>IF(Tableau1[[#This Row],[Type de réponse]]='Paramètre (masquer)'!$A$10,Tableau1[[#This Row],[Nuit
LU/MA]],"")</f>
        <v/>
      </c>
      <c r="AF898" s="78" t="str">
        <f>IF(Tableau1[[#This Row],[Type de réponse]]='Paramètre (masquer)'!$A$10,Tableau1[[#This Row],[Nuit
MA/ME]],"")</f>
        <v/>
      </c>
      <c r="AG898" s="78" t="str">
        <f>IF(Tableau1[[#This Row],[Type de réponse]]='Paramètre (masquer)'!$A$10,Tableau1[[#This Row],[Nuit
ME/JE]],"")</f>
        <v/>
      </c>
      <c r="AH898" s="78" t="str">
        <f>IF(Tableau1[[#This Row],[Type de réponse]]='Paramètre (masquer)'!$A$10,Tableau1[[#This Row],[Nuit JE/VE]],"")</f>
        <v/>
      </c>
      <c r="AI898" s="78" t="str">
        <f>IF(Tableau1[[#This Row],[Type de réponse]]='Paramètre (masquer)'!$A$10,Tableau1[[#This Row],[Nuit
VE/SA]],"")</f>
        <v/>
      </c>
      <c r="AJ898" s="78" t="str">
        <f>IF(Tableau1[[#This Row],[Type de réponse]]='Paramètre (masquer)'!$A$10,Tableau1[[#This Row],[Nuit
SA/DI]],"")</f>
        <v/>
      </c>
      <c r="AK898" s="78" t="str">
        <f>IF(Tableau1[[#This Row],[Type de réponse]]='Paramètre (masquer)'!$A$10,Tableau1[[#This Row],[Nuit
DI/LU]],"")</f>
        <v/>
      </c>
      <c r="AL898" s="76" t="str">
        <f>IF(Tableau1[[#This Row],[Nuit
LU /MA]]="Oui",0,IF(Tableau1[[#This Row],[Nuit
LU /MA]]="Non",1,""))</f>
        <v/>
      </c>
      <c r="AM898" s="76" t="str">
        <f>IF(Tableau1[[#This Row],[Nuit
MA/ ME]]="Oui",0,IF(Tableau1[[#This Row],[Nuit
MA/ ME]]="Non",1,""))</f>
        <v/>
      </c>
      <c r="AN898" s="76" t="str">
        <f>IF(Tableau1[[#This Row],[Nuit
ME/ JE]]="Oui",0,IF(Tableau1[[#This Row],[Nuit
ME/ JE]]="Non",1,""))</f>
        <v/>
      </c>
      <c r="AO898" s="76" t="str">
        <f>IF(Tableau1[[#This Row],[Nuit JE/ VE]]="Oui",0,IF(Tableau1[[#This Row],[Nuit JE/ VE]]="Non",1,""))</f>
        <v/>
      </c>
      <c r="AP898" s="76" t="str">
        <f>IF(Tableau1[[#This Row],[Nuit
VE/ SA]]="Oui",0,IF(Tableau1[[#This Row],[Nuit
VE/ SA]]="Non",1,""))</f>
        <v/>
      </c>
      <c r="AQ898" s="76" t="str">
        <f>IF(Tableau1[[#This Row],[Nuit
SA/ DI]]="Oui",0,IF(Tableau1[[#This Row],[Nuit
SA/ DI]]="Non",1,""))</f>
        <v/>
      </c>
      <c r="AR898" s="76" t="str">
        <f>IF(Tableau1[[#This Row],[Nuit
DI/ LU]]="Oui",0,IF(Tableau1[[#This Row],[Nuit
DI/ LU]]="Non",1,""))</f>
        <v/>
      </c>
      <c r="AS898" s="76" t="str">
        <f>IF(Tableau1[[#This Row],[Type de réponse]]='Paramètre (masquer)'!$A$10,Tableau1[[#This Row],[FE]],"")</f>
        <v/>
      </c>
      <c r="AT898" s="76" t="str">
        <f>_xlfn.CONCAT(Tableau1[[#This Row],[LUN]:[DIM]])</f>
        <v/>
      </c>
      <c r="AU898" s="79"/>
      <c r="AV8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8" s="76" t="e">
        <f>Tableau1[[#This Row],[Nbre de nuits sur la période]]*Tableau1[[#This Row],[Nombre de train accédant / nuit *]]</f>
        <v>#VALUE!</v>
      </c>
      <c r="AY898" s="76" t="e">
        <f>Tableau1[[#This Row],[Uo voies - nuit]]*((59*400/1000)+5)</f>
        <v>#VALUE!</v>
      </c>
    </row>
    <row r="899" spans="1:51" ht="15.75">
      <c r="A899" s="51">
        <f t="shared" si="41"/>
        <v>886</v>
      </c>
      <c r="B899" s="85"/>
      <c r="C899" s="52" t="str">
        <f>IFERROR(VLOOKUP(Tableau1[[#This Row],[Site *
Un fichier Excel par DT]],Tableau7[[#All],[Nom de la gare]:[EIC]],5,FALSE),"")</f>
        <v/>
      </c>
      <c r="D899" s="77"/>
      <c r="E899" s="74"/>
      <c r="F899" s="74"/>
      <c r="G899" s="76"/>
      <c r="H899" s="72" t="str">
        <f>IF(Tableau1[[#This Row],[Régime d''utilisation (Quotidien ? Oui ou Non)]]="Oui","Oui","Non")</f>
        <v>Non</v>
      </c>
      <c r="I899" s="72" t="str">
        <f>IF(Tableau1[[#This Row],[Régime d''utilisation (Quotidien ? Oui ou Non)]]="Oui","Oui","Non")</f>
        <v>Non</v>
      </c>
      <c r="J899" s="72" t="str">
        <f>IF(Tableau1[[#This Row],[Régime d''utilisation (Quotidien ? Oui ou Non)]]="Oui","Oui","Non")</f>
        <v>Non</v>
      </c>
      <c r="K899" s="72" t="str">
        <f>IF(Tableau1[[#This Row],[Régime d''utilisation (Quotidien ? Oui ou Non)]]="Oui","Oui","Non")</f>
        <v>Non</v>
      </c>
      <c r="L899" s="72" t="str">
        <f>IF(Tableau1[[#This Row],[Régime d''utilisation (Quotidien ? Oui ou Non)]]="Oui","Oui","Non")</f>
        <v>Non</v>
      </c>
      <c r="M899" s="72" t="str">
        <f>IF(Tableau1[[#This Row],[Régime d''utilisation (Quotidien ? Oui ou Non)]]="Oui","Oui","Non")</f>
        <v>Non</v>
      </c>
      <c r="N899" s="72" t="str">
        <f>IF(Tableau1[[#This Row],[Régime d''utilisation (Quotidien ? Oui ou Non)]]="Oui","Oui","Non")</f>
        <v>Non</v>
      </c>
      <c r="O899" s="72" t="str">
        <f>IF(Tableau1[[#This Row],[Régime d''utilisation (Quotidien ? Oui ou Non)]]="Oui","Oui","Non")</f>
        <v>Non</v>
      </c>
      <c r="P899" s="76"/>
      <c r="Q899" s="76"/>
      <c r="R899" s="76"/>
      <c r="S899" s="52" t="str">
        <f t="shared" si="39"/>
        <v>Compris entre 00h00 et 5h00</v>
      </c>
      <c r="T899" s="76"/>
      <c r="U899" s="53" t="str">
        <f t="shared" si="40"/>
        <v>Voyageur</v>
      </c>
      <c r="V899" s="76"/>
      <c r="W899" s="76"/>
      <c r="X899" s="76"/>
      <c r="Y899" s="76"/>
      <c r="Z899" s="76"/>
      <c r="AA899" s="76"/>
      <c r="AB899" s="53">
        <f>400</f>
        <v>400</v>
      </c>
      <c r="AC899" s="78" t="str">
        <f>IF(Tableau1[[#This Row],[Type de réponse]]='Paramètre (masquer)'!$A$10,Tableau1[[#This Row],[Période de début *]],"")</f>
        <v/>
      </c>
      <c r="AD899" s="78" t="str">
        <f>IF(Tableau1[[#This Row],[Type de réponse]]='Paramètre (masquer)'!$A$10,Tableau1[[#This Row],[Période de fin *]],"")</f>
        <v/>
      </c>
      <c r="AE899" s="78" t="str">
        <f>IF(Tableau1[[#This Row],[Type de réponse]]='Paramètre (masquer)'!$A$10,Tableau1[[#This Row],[Nuit
LU/MA]],"")</f>
        <v/>
      </c>
      <c r="AF899" s="78" t="str">
        <f>IF(Tableau1[[#This Row],[Type de réponse]]='Paramètre (masquer)'!$A$10,Tableau1[[#This Row],[Nuit
MA/ME]],"")</f>
        <v/>
      </c>
      <c r="AG899" s="78" t="str">
        <f>IF(Tableau1[[#This Row],[Type de réponse]]='Paramètre (masquer)'!$A$10,Tableau1[[#This Row],[Nuit
ME/JE]],"")</f>
        <v/>
      </c>
      <c r="AH899" s="78" t="str">
        <f>IF(Tableau1[[#This Row],[Type de réponse]]='Paramètre (masquer)'!$A$10,Tableau1[[#This Row],[Nuit JE/VE]],"")</f>
        <v/>
      </c>
      <c r="AI899" s="78" t="str">
        <f>IF(Tableau1[[#This Row],[Type de réponse]]='Paramètre (masquer)'!$A$10,Tableau1[[#This Row],[Nuit
VE/SA]],"")</f>
        <v/>
      </c>
      <c r="AJ899" s="78" t="str">
        <f>IF(Tableau1[[#This Row],[Type de réponse]]='Paramètre (masquer)'!$A$10,Tableau1[[#This Row],[Nuit
SA/DI]],"")</f>
        <v/>
      </c>
      <c r="AK899" s="78" t="str">
        <f>IF(Tableau1[[#This Row],[Type de réponse]]='Paramètre (masquer)'!$A$10,Tableau1[[#This Row],[Nuit
DI/LU]],"")</f>
        <v/>
      </c>
      <c r="AL899" s="76" t="str">
        <f>IF(Tableau1[[#This Row],[Nuit
LU /MA]]="Oui",0,IF(Tableau1[[#This Row],[Nuit
LU /MA]]="Non",1,""))</f>
        <v/>
      </c>
      <c r="AM899" s="76" t="str">
        <f>IF(Tableau1[[#This Row],[Nuit
MA/ ME]]="Oui",0,IF(Tableau1[[#This Row],[Nuit
MA/ ME]]="Non",1,""))</f>
        <v/>
      </c>
      <c r="AN899" s="76" t="str">
        <f>IF(Tableau1[[#This Row],[Nuit
ME/ JE]]="Oui",0,IF(Tableau1[[#This Row],[Nuit
ME/ JE]]="Non",1,""))</f>
        <v/>
      </c>
      <c r="AO899" s="76" t="str">
        <f>IF(Tableau1[[#This Row],[Nuit JE/ VE]]="Oui",0,IF(Tableau1[[#This Row],[Nuit JE/ VE]]="Non",1,""))</f>
        <v/>
      </c>
      <c r="AP899" s="76" t="str">
        <f>IF(Tableau1[[#This Row],[Nuit
VE/ SA]]="Oui",0,IF(Tableau1[[#This Row],[Nuit
VE/ SA]]="Non",1,""))</f>
        <v/>
      </c>
      <c r="AQ899" s="76" t="str">
        <f>IF(Tableau1[[#This Row],[Nuit
SA/ DI]]="Oui",0,IF(Tableau1[[#This Row],[Nuit
SA/ DI]]="Non",1,""))</f>
        <v/>
      </c>
      <c r="AR899" s="76" t="str">
        <f>IF(Tableau1[[#This Row],[Nuit
DI/ LU]]="Oui",0,IF(Tableau1[[#This Row],[Nuit
DI/ LU]]="Non",1,""))</f>
        <v/>
      </c>
      <c r="AS899" s="76" t="str">
        <f>IF(Tableau1[[#This Row],[Type de réponse]]='Paramètre (masquer)'!$A$10,Tableau1[[#This Row],[FE]],"")</f>
        <v/>
      </c>
      <c r="AT899" s="76" t="str">
        <f>_xlfn.CONCAT(Tableau1[[#This Row],[LUN]:[DIM]])</f>
        <v/>
      </c>
      <c r="AU899" s="79"/>
      <c r="AV8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9" s="76" t="e">
        <f>Tableau1[[#This Row],[Nbre de nuits sur la période]]*Tableau1[[#This Row],[Nombre de train accédant / nuit *]]</f>
        <v>#VALUE!</v>
      </c>
      <c r="AY899" s="76" t="e">
        <f>Tableau1[[#This Row],[Uo voies - nuit]]*((59*400/1000)+5)</f>
        <v>#VALUE!</v>
      </c>
    </row>
    <row r="900" spans="1:51" ht="15.75">
      <c r="A900" s="51">
        <f t="shared" si="41"/>
        <v>887</v>
      </c>
      <c r="B900" s="85"/>
      <c r="C900" s="52" t="str">
        <f>IFERROR(VLOOKUP(Tableau1[[#This Row],[Site *
Un fichier Excel par DT]],Tableau7[[#All],[Nom de la gare]:[EIC]],5,FALSE),"")</f>
        <v/>
      </c>
      <c r="D900" s="77"/>
      <c r="E900" s="74"/>
      <c r="F900" s="74"/>
      <c r="G900" s="76"/>
      <c r="H900" s="72" t="str">
        <f>IF(Tableau1[[#This Row],[Régime d''utilisation (Quotidien ? Oui ou Non)]]="Oui","Oui","Non")</f>
        <v>Non</v>
      </c>
      <c r="I900" s="72" t="str">
        <f>IF(Tableau1[[#This Row],[Régime d''utilisation (Quotidien ? Oui ou Non)]]="Oui","Oui","Non")</f>
        <v>Non</v>
      </c>
      <c r="J900" s="72" t="str">
        <f>IF(Tableau1[[#This Row],[Régime d''utilisation (Quotidien ? Oui ou Non)]]="Oui","Oui","Non")</f>
        <v>Non</v>
      </c>
      <c r="K900" s="72" t="str">
        <f>IF(Tableau1[[#This Row],[Régime d''utilisation (Quotidien ? Oui ou Non)]]="Oui","Oui","Non")</f>
        <v>Non</v>
      </c>
      <c r="L900" s="72" t="str">
        <f>IF(Tableau1[[#This Row],[Régime d''utilisation (Quotidien ? Oui ou Non)]]="Oui","Oui","Non")</f>
        <v>Non</v>
      </c>
      <c r="M900" s="72" t="str">
        <f>IF(Tableau1[[#This Row],[Régime d''utilisation (Quotidien ? Oui ou Non)]]="Oui","Oui","Non")</f>
        <v>Non</v>
      </c>
      <c r="N900" s="72" t="str">
        <f>IF(Tableau1[[#This Row],[Régime d''utilisation (Quotidien ? Oui ou Non)]]="Oui","Oui","Non")</f>
        <v>Non</v>
      </c>
      <c r="O900" s="72" t="str">
        <f>IF(Tableau1[[#This Row],[Régime d''utilisation (Quotidien ? Oui ou Non)]]="Oui","Oui","Non")</f>
        <v>Non</v>
      </c>
      <c r="P900" s="76"/>
      <c r="Q900" s="76"/>
      <c r="R900" s="76"/>
      <c r="S900" s="52" t="str">
        <f t="shared" si="39"/>
        <v>Compris entre 00h00 et 5h00</v>
      </c>
      <c r="T900" s="76"/>
      <c r="U900" s="53" t="str">
        <f t="shared" si="40"/>
        <v>Voyageur</v>
      </c>
      <c r="V900" s="76"/>
      <c r="W900" s="76"/>
      <c r="X900" s="76"/>
      <c r="Y900" s="76"/>
      <c r="Z900" s="76"/>
      <c r="AA900" s="76"/>
      <c r="AB900" s="53">
        <f>400</f>
        <v>400</v>
      </c>
      <c r="AC900" s="78" t="str">
        <f>IF(Tableau1[[#This Row],[Type de réponse]]='Paramètre (masquer)'!$A$10,Tableau1[[#This Row],[Période de début *]],"")</f>
        <v/>
      </c>
      <c r="AD900" s="78" t="str">
        <f>IF(Tableau1[[#This Row],[Type de réponse]]='Paramètre (masquer)'!$A$10,Tableau1[[#This Row],[Période de fin *]],"")</f>
        <v/>
      </c>
      <c r="AE900" s="78" t="str">
        <f>IF(Tableau1[[#This Row],[Type de réponse]]='Paramètre (masquer)'!$A$10,Tableau1[[#This Row],[Nuit
LU/MA]],"")</f>
        <v/>
      </c>
      <c r="AF900" s="78" t="str">
        <f>IF(Tableau1[[#This Row],[Type de réponse]]='Paramètre (masquer)'!$A$10,Tableau1[[#This Row],[Nuit
MA/ME]],"")</f>
        <v/>
      </c>
      <c r="AG900" s="78" t="str">
        <f>IF(Tableau1[[#This Row],[Type de réponse]]='Paramètre (masquer)'!$A$10,Tableau1[[#This Row],[Nuit
ME/JE]],"")</f>
        <v/>
      </c>
      <c r="AH900" s="78" t="str">
        <f>IF(Tableau1[[#This Row],[Type de réponse]]='Paramètre (masquer)'!$A$10,Tableau1[[#This Row],[Nuit JE/VE]],"")</f>
        <v/>
      </c>
      <c r="AI900" s="78" t="str">
        <f>IF(Tableau1[[#This Row],[Type de réponse]]='Paramètre (masquer)'!$A$10,Tableau1[[#This Row],[Nuit
VE/SA]],"")</f>
        <v/>
      </c>
      <c r="AJ900" s="78" t="str">
        <f>IF(Tableau1[[#This Row],[Type de réponse]]='Paramètre (masquer)'!$A$10,Tableau1[[#This Row],[Nuit
SA/DI]],"")</f>
        <v/>
      </c>
      <c r="AK900" s="78" t="str">
        <f>IF(Tableau1[[#This Row],[Type de réponse]]='Paramètre (masquer)'!$A$10,Tableau1[[#This Row],[Nuit
DI/LU]],"")</f>
        <v/>
      </c>
      <c r="AL900" s="76" t="str">
        <f>IF(Tableau1[[#This Row],[Nuit
LU /MA]]="Oui",0,IF(Tableau1[[#This Row],[Nuit
LU /MA]]="Non",1,""))</f>
        <v/>
      </c>
      <c r="AM900" s="76" t="str">
        <f>IF(Tableau1[[#This Row],[Nuit
MA/ ME]]="Oui",0,IF(Tableau1[[#This Row],[Nuit
MA/ ME]]="Non",1,""))</f>
        <v/>
      </c>
      <c r="AN900" s="76" t="str">
        <f>IF(Tableau1[[#This Row],[Nuit
ME/ JE]]="Oui",0,IF(Tableau1[[#This Row],[Nuit
ME/ JE]]="Non",1,""))</f>
        <v/>
      </c>
      <c r="AO900" s="76" t="str">
        <f>IF(Tableau1[[#This Row],[Nuit JE/ VE]]="Oui",0,IF(Tableau1[[#This Row],[Nuit JE/ VE]]="Non",1,""))</f>
        <v/>
      </c>
      <c r="AP900" s="76" t="str">
        <f>IF(Tableau1[[#This Row],[Nuit
VE/ SA]]="Oui",0,IF(Tableau1[[#This Row],[Nuit
VE/ SA]]="Non",1,""))</f>
        <v/>
      </c>
      <c r="AQ900" s="76" t="str">
        <f>IF(Tableau1[[#This Row],[Nuit
SA/ DI]]="Oui",0,IF(Tableau1[[#This Row],[Nuit
SA/ DI]]="Non",1,""))</f>
        <v/>
      </c>
      <c r="AR900" s="76" t="str">
        <f>IF(Tableau1[[#This Row],[Nuit
DI/ LU]]="Oui",0,IF(Tableau1[[#This Row],[Nuit
DI/ LU]]="Non",1,""))</f>
        <v/>
      </c>
      <c r="AS900" s="76" t="str">
        <f>IF(Tableau1[[#This Row],[Type de réponse]]='Paramètre (masquer)'!$A$10,Tableau1[[#This Row],[FE]],"")</f>
        <v/>
      </c>
      <c r="AT900" s="76" t="str">
        <f>_xlfn.CONCAT(Tableau1[[#This Row],[LUN]:[DIM]])</f>
        <v/>
      </c>
      <c r="AU900" s="79"/>
      <c r="AV9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0" s="76" t="e">
        <f>Tableau1[[#This Row],[Nbre de nuits sur la période]]*Tableau1[[#This Row],[Nombre de train accédant / nuit *]]</f>
        <v>#VALUE!</v>
      </c>
      <c r="AY900" s="76" t="e">
        <f>Tableau1[[#This Row],[Uo voies - nuit]]*((59*400/1000)+5)</f>
        <v>#VALUE!</v>
      </c>
    </row>
    <row r="901" spans="1:51" ht="15.75">
      <c r="A901" s="51">
        <f t="shared" si="41"/>
        <v>888</v>
      </c>
      <c r="B901" s="85"/>
      <c r="C901" s="52" t="str">
        <f>IFERROR(VLOOKUP(Tableau1[[#This Row],[Site *
Un fichier Excel par DT]],Tableau7[[#All],[Nom de la gare]:[EIC]],5,FALSE),"")</f>
        <v/>
      </c>
      <c r="D901" s="77"/>
      <c r="E901" s="74"/>
      <c r="F901" s="74"/>
      <c r="G901" s="76"/>
      <c r="H901" s="72" t="str">
        <f>IF(Tableau1[[#This Row],[Régime d''utilisation (Quotidien ? Oui ou Non)]]="Oui","Oui","Non")</f>
        <v>Non</v>
      </c>
      <c r="I901" s="72" t="str">
        <f>IF(Tableau1[[#This Row],[Régime d''utilisation (Quotidien ? Oui ou Non)]]="Oui","Oui","Non")</f>
        <v>Non</v>
      </c>
      <c r="J901" s="72" t="str">
        <f>IF(Tableau1[[#This Row],[Régime d''utilisation (Quotidien ? Oui ou Non)]]="Oui","Oui","Non")</f>
        <v>Non</v>
      </c>
      <c r="K901" s="72" t="str">
        <f>IF(Tableau1[[#This Row],[Régime d''utilisation (Quotidien ? Oui ou Non)]]="Oui","Oui","Non")</f>
        <v>Non</v>
      </c>
      <c r="L901" s="72" t="str">
        <f>IF(Tableau1[[#This Row],[Régime d''utilisation (Quotidien ? Oui ou Non)]]="Oui","Oui","Non")</f>
        <v>Non</v>
      </c>
      <c r="M901" s="72" t="str">
        <f>IF(Tableau1[[#This Row],[Régime d''utilisation (Quotidien ? Oui ou Non)]]="Oui","Oui","Non")</f>
        <v>Non</v>
      </c>
      <c r="N901" s="72" t="str">
        <f>IF(Tableau1[[#This Row],[Régime d''utilisation (Quotidien ? Oui ou Non)]]="Oui","Oui","Non")</f>
        <v>Non</v>
      </c>
      <c r="O901" s="72" t="str">
        <f>IF(Tableau1[[#This Row],[Régime d''utilisation (Quotidien ? Oui ou Non)]]="Oui","Oui","Non")</f>
        <v>Non</v>
      </c>
      <c r="P901" s="76"/>
      <c r="Q901" s="76"/>
      <c r="R901" s="76"/>
      <c r="S901" s="52" t="str">
        <f t="shared" si="39"/>
        <v>Compris entre 00h00 et 5h00</v>
      </c>
      <c r="T901" s="76"/>
      <c r="U901" s="53" t="str">
        <f t="shared" si="40"/>
        <v>Voyageur</v>
      </c>
      <c r="V901" s="76"/>
      <c r="W901" s="76"/>
      <c r="X901" s="76"/>
      <c r="Y901" s="76"/>
      <c r="Z901" s="76"/>
      <c r="AA901" s="76"/>
      <c r="AB901" s="53">
        <f>400</f>
        <v>400</v>
      </c>
      <c r="AC901" s="78" t="str">
        <f>IF(Tableau1[[#This Row],[Type de réponse]]='Paramètre (masquer)'!$A$10,Tableau1[[#This Row],[Période de début *]],"")</f>
        <v/>
      </c>
      <c r="AD901" s="78" t="str">
        <f>IF(Tableau1[[#This Row],[Type de réponse]]='Paramètre (masquer)'!$A$10,Tableau1[[#This Row],[Période de fin *]],"")</f>
        <v/>
      </c>
      <c r="AE901" s="78" t="str">
        <f>IF(Tableau1[[#This Row],[Type de réponse]]='Paramètre (masquer)'!$A$10,Tableau1[[#This Row],[Nuit
LU/MA]],"")</f>
        <v/>
      </c>
      <c r="AF901" s="78" t="str">
        <f>IF(Tableau1[[#This Row],[Type de réponse]]='Paramètre (masquer)'!$A$10,Tableau1[[#This Row],[Nuit
MA/ME]],"")</f>
        <v/>
      </c>
      <c r="AG901" s="78" t="str">
        <f>IF(Tableau1[[#This Row],[Type de réponse]]='Paramètre (masquer)'!$A$10,Tableau1[[#This Row],[Nuit
ME/JE]],"")</f>
        <v/>
      </c>
      <c r="AH901" s="78" t="str">
        <f>IF(Tableau1[[#This Row],[Type de réponse]]='Paramètre (masquer)'!$A$10,Tableau1[[#This Row],[Nuit JE/VE]],"")</f>
        <v/>
      </c>
      <c r="AI901" s="78" t="str">
        <f>IF(Tableau1[[#This Row],[Type de réponse]]='Paramètre (masquer)'!$A$10,Tableau1[[#This Row],[Nuit
VE/SA]],"")</f>
        <v/>
      </c>
      <c r="AJ901" s="78" t="str">
        <f>IF(Tableau1[[#This Row],[Type de réponse]]='Paramètre (masquer)'!$A$10,Tableau1[[#This Row],[Nuit
SA/DI]],"")</f>
        <v/>
      </c>
      <c r="AK901" s="78" t="str">
        <f>IF(Tableau1[[#This Row],[Type de réponse]]='Paramètre (masquer)'!$A$10,Tableau1[[#This Row],[Nuit
DI/LU]],"")</f>
        <v/>
      </c>
      <c r="AL901" s="76" t="str">
        <f>IF(Tableau1[[#This Row],[Nuit
LU /MA]]="Oui",0,IF(Tableau1[[#This Row],[Nuit
LU /MA]]="Non",1,""))</f>
        <v/>
      </c>
      <c r="AM901" s="76" t="str">
        <f>IF(Tableau1[[#This Row],[Nuit
MA/ ME]]="Oui",0,IF(Tableau1[[#This Row],[Nuit
MA/ ME]]="Non",1,""))</f>
        <v/>
      </c>
      <c r="AN901" s="76" t="str">
        <f>IF(Tableau1[[#This Row],[Nuit
ME/ JE]]="Oui",0,IF(Tableau1[[#This Row],[Nuit
ME/ JE]]="Non",1,""))</f>
        <v/>
      </c>
      <c r="AO901" s="76" t="str">
        <f>IF(Tableau1[[#This Row],[Nuit JE/ VE]]="Oui",0,IF(Tableau1[[#This Row],[Nuit JE/ VE]]="Non",1,""))</f>
        <v/>
      </c>
      <c r="AP901" s="76" t="str">
        <f>IF(Tableau1[[#This Row],[Nuit
VE/ SA]]="Oui",0,IF(Tableau1[[#This Row],[Nuit
VE/ SA]]="Non",1,""))</f>
        <v/>
      </c>
      <c r="AQ901" s="76" t="str">
        <f>IF(Tableau1[[#This Row],[Nuit
SA/ DI]]="Oui",0,IF(Tableau1[[#This Row],[Nuit
SA/ DI]]="Non",1,""))</f>
        <v/>
      </c>
      <c r="AR901" s="76" t="str">
        <f>IF(Tableau1[[#This Row],[Nuit
DI/ LU]]="Oui",0,IF(Tableau1[[#This Row],[Nuit
DI/ LU]]="Non",1,""))</f>
        <v/>
      </c>
      <c r="AS901" s="76" t="str">
        <f>IF(Tableau1[[#This Row],[Type de réponse]]='Paramètre (masquer)'!$A$10,Tableau1[[#This Row],[FE]],"")</f>
        <v/>
      </c>
      <c r="AT901" s="76" t="str">
        <f>_xlfn.CONCAT(Tableau1[[#This Row],[LUN]:[DIM]])</f>
        <v/>
      </c>
      <c r="AU901" s="79"/>
      <c r="AV9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1" s="76" t="e">
        <f>Tableau1[[#This Row],[Nbre de nuits sur la période]]*Tableau1[[#This Row],[Nombre de train accédant / nuit *]]</f>
        <v>#VALUE!</v>
      </c>
      <c r="AY901" s="76" t="e">
        <f>Tableau1[[#This Row],[Uo voies - nuit]]*((59*400/1000)+5)</f>
        <v>#VALUE!</v>
      </c>
    </row>
    <row r="902" spans="1:51" ht="15.75">
      <c r="A902" s="51">
        <f t="shared" si="41"/>
        <v>889</v>
      </c>
      <c r="B902" s="85"/>
      <c r="C902" s="52" t="str">
        <f>IFERROR(VLOOKUP(Tableau1[[#This Row],[Site *
Un fichier Excel par DT]],Tableau7[[#All],[Nom de la gare]:[EIC]],5,FALSE),"")</f>
        <v/>
      </c>
      <c r="D902" s="77"/>
      <c r="E902" s="74"/>
      <c r="F902" s="74"/>
      <c r="G902" s="76"/>
      <c r="H902" s="72" t="str">
        <f>IF(Tableau1[[#This Row],[Régime d''utilisation (Quotidien ? Oui ou Non)]]="Oui","Oui","Non")</f>
        <v>Non</v>
      </c>
      <c r="I902" s="72" t="str">
        <f>IF(Tableau1[[#This Row],[Régime d''utilisation (Quotidien ? Oui ou Non)]]="Oui","Oui","Non")</f>
        <v>Non</v>
      </c>
      <c r="J902" s="72" t="str">
        <f>IF(Tableau1[[#This Row],[Régime d''utilisation (Quotidien ? Oui ou Non)]]="Oui","Oui","Non")</f>
        <v>Non</v>
      </c>
      <c r="K902" s="72" t="str">
        <f>IF(Tableau1[[#This Row],[Régime d''utilisation (Quotidien ? Oui ou Non)]]="Oui","Oui","Non")</f>
        <v>Non</v>
      </c>
      <c r="L902" s="72" t="str">
        <f>IF(Tableau1[[#This Row],[Régime d''utilisation (Quotidien ? Oui ou Non)]]="Oui","Oui","Non")</f>
        <v>Non</v>
      </c>
      <c r="M902" s="72" t="str">
        <f>IF(Tableau1[[#This Row],[Régime d''utilisation (Quotidien ? Oui ou Non)]]="Oui","Oui","Non")</f>
        <v>Non</v>
      </c>
      <c r="N902" s="72" t="str">
        <f>IF(Tableau1[[#This Row],[Régime d''utilisation (Quotidien ? Oui ou Non)]]="Oui","Oui","Non")</f>
        <v>Non</v>
      </c>
      <c r="O902" s="72" t="str">
        <f>IF(Tableau1[[#This Row],[Régime d''utilisation (Quotidien ? Oui ou Non)]]="Oui","Oui","Non")</f>
        <v>Non</v>
      </c>
      <c r="P902" s="76"/>
      <c r="Q902" s="76"/>
      <c r="R902" s="76"/>
      <c r="S902" s="52" t="str">
        <f t="shared" si="39"/>
        <v>Compris entre 00h00 et 5h00</v>
      </c>
      <c r="T902" s="76"/>
      <c r="U902" s="53" t="str">
        <f t="shared" si="40"/>
        <v>Voyageur</v>
      </c>
      <c r="V902" s="76"/>
      <c r="W902" s="76"/>
      <c r="X902" s="76"/>
      <c r="Y902" s="76"/>
      <c r="Z902" s="76"/>
      <c r="AA902" s="76"/>
      <c r="AB902" s="53">
        <f>400</f>
        <v>400</v>
      </c>
      <c r="AC902" s="78" t="str">
        <f>IF(Tableau1[[#This Row],[Type de réponse]]='Paramètre (masquer)'!$A$10,Tableau1[[#This Row],[Période de début *]],"")</f>
        <v/>
      </c>
      <c r="AD902" s="78" t="str">
        <f>IF(Tableau1[[#This Row],[Type de réponse]]='Paramètre (masquer)'!$A$10,Tableau1[[#This Row],[Période de fin *]],"")</f>
        <v/>
      </c>
      <c r="AE902" s="78" t="str">
        <f>IF(Tableau1[[#This Row],[Type de réponse]]='Paramètre (masquer)'!$A$10,Tableau1[[#This Row],[Nuit
LU/MA]],"")</f>
        <v/>
      </c>
      <c r="AF902" s="78" t="str">
        <f>IF(Tableau1[[#This Row],[Type de réponse]]='Paramètre (masquer)'!$A$10,Tableau1[[#This Row],[Nuit
MA/ME]],"")</f>
        <v/>
      </c>
      <c r="AG902" s="78" t="str">
        <f>IF(Tableau1[[#This Row],[Type de réponse]]='Paramètre (masquer)'!$A$10,Tableau1[[#This Row],[Nuit
ME/JE]],"")</f>
        <v/>
      </c>
      <c r="AH902" s="78" t="str">
        <f>IF(Tableau1[[#This Row],[Type de réponse]]='Paramètre (masquer)'!$A$10,Tableau1[[#This Row],[Nuit JE/VE]],"")</f>
        <v/>
      </c>
      <c r="AI902" s="78" t="str">
        <f>IF(Tableau1[[#This Row],[Type de réponse]]='Paramètre (masquer)'!$A$10,Tableau1[[#This Row],[Nuit
VE/SA]],"")</f>
        <v/>
      </c>
      <c r="AJ902" s="78" t="str">
        <f>IF(Tableau1[[#This Row],[Type de réponse]]='Paramètre (masquer)'!$A$10,Tableau1[[#This Row],[Nuit
SA/DI]],"")</f>
        <v/>
      </c>
      <c r="AK902" s="78" t="str">
        <f>IF(Tableau1[[#This Row],[Type de réponse]]='Paramètre (masquer)'!$A$10,Tableau1[[#This Row],[Nuit
DI/LU]],"")</f>
        <v/>
      </c>
      <c r="AL902" s="76" t="str">
        <f>IF(Tableau1[[#This Row],[Nuit
LU /MA]]="Oui",0,IF(Tableau1[[#This Row],[Nuit
LU /MA]]="Non",1,""))</f>
        <v/>
      </c>
      <c r="AM902" s="76" t="str">
        <f>IF(Tableau1[[#This Row],[Nuit
MA/ ME]]="Oui",0,IF(Tableau1[[#This Row],[Nuit
MA/ ME]]="Non",1,""))</f>
        <v/>
      </c>
      <c r="AN902" s="76" t="str">
        <f>IF(Tableau1[[#This Row],[Nuit
ME/ JE]]="Oui",0,IF(Tableau1[[#This Row],[Nuit
ME/ JE]]="Non",1,""))</f>
        <v/>
      </c>
      <c r="AO902" s="76" t="str">
        <f>IF(Tableau1[[#This Row],[Nuit JE/ VE]]="Oui",0,IF(Tableau1[[#This Row],[Nuit JE/ VE]]="Non",1,""))</f>
        <v/>
      </c>
      <c r="AP902" s="76" t="str">
        <f>IF(Tableau1[[#This Row],[Nuit
VE/ SA]]="Oui",0,IF(Tableau1[[#This Row],[Nuit
VE/ SA]]="Non",1,""))</f>
        <v/>
      </c>
      <c r="AQ902" s="76" t="str">
        <f>IF(Tableau1[[#This Row],[Nuit
SA/ DI]]="Oui",0,IF(Tableau1[[#This Row],[Nuit
SA/ DI]]="Non",1,""))</f>
        <v/>
      </c>
      <c r="AR902" s="76" t="str">
        <f>IF(Tableau1[[#This Row],[Nuit
DI/ LU]]="Oui",0,IF(Tableau1[[#This Row],[Nuit
DI/ LU]]="Non",1,""))</f>
        <v/>
      </c>
      <c r="AS902" s="76" t="str">
        <f>IF(Tableau1[[#This Row],[Type de réponse]]='Paramètre (masquer)'!$A$10,Tableau1[[#This Row],[FE]],"")</f>
        <v/>
      </c>
      <c r="AT902" s="76" t="str">
        <f>_xlfn.CONCAT(Tableau1[[#This Row],[LUN]:[DIM]])</f>
        <v/>
      </c>
      <c r="AU902" s="79"/>
      <c r="AV9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2" s="76" t="e">
        <f>Tableau1[[#This Row],[Nbre de nuits sur la période]]*Tableau1[[#This Row],[Nombre de train accédant / nuit *]]</f>
        <v>#VALUE!</v>
      </c>
      <c r="AY902" s="76" t="e">
        <f>Tableau1[[#This Row],[Uo voies - nuit]]*((59*400/1000)+5)</f>
        <v>#VALUE!</v>
      </c>
    </row>
    <row r="903" spans="1:51" ht="15.75">
      <c r="A903" s="51">
        <f t="shared" si="41"/>
        <v>890</v>
      </c>
      <c r="B903" s="85"/>
      <c r="C903" s="52" t="str">
        <f>IFERROR(VLOOKUP(Tableau1[[#This Row],[Site *
Un fichier Excel par DT]],Tableau7[[#All],[Nom de la gare]:[EIC]],5,FALSE),"")</f>
        <v/>
      </c>
      <c r="D903" s="77"/>
      <c r="E903" s="74"/>
      <c r="F903" s="74"/>
      <c r="G903" s="76"/>
      <c r="H903" s="72" t="str">
        <f>IF(Tableau1[[#This Row],[Régime d''utilisation (Quotidien ? Oui ou Non)]]="Oui","Oui","Non")</f>
        <v>Non</v>
      </c>
      <c r="I903" s="72" t="str">
        <f>IF(Tableau1[[#This Row],[Régime d''utilisation (Quotidien ? Oui ou Non)]]="Oui","Oui","Non")</f>
        <v>Non</v>
      </c>
      <c r="J903" s="72" t="str">
        <f>IF(Tableau1[[#This Row],[Régime d''utilisation (Quotidien ? Oui ou Non)]]="Oui","Oui","Non")</f>
        <v>Non</v>
      </c>
      <c r="K903" s="72" t="str">
        <f>IF(Tableau1[[#This Row],[Régime d''utilisation (Quotidien ? Oui ou Non)]]="Oui","Oui","Non")</f>
        <v>Non</v>
      </c>
      <c r="L903" s="72" t="str">
        <f>IF(Tableau1[[#This Row],[Régime d''utilisation (Quotidien ? Oui ou Non)]]="Oui","Oui","Non")</f>
        <v>Non</v>
      </c>
      <c r="M903" s="72" t="str">
        <f>IF(Tableau1[[#This Row],[Régime d''utilisation (Quotidien ? Oui ou Non)]]="Oui","Oui","Non")</f>
        <v>Non</v>
      </c>
      <c r="N903" s="72" t="str">
        <f>IF(Tableau1[[#This Row],[Régime d''utilisation (Quotidien ? Oui ou Non)]]="Oui","Oui","Non")</f>
        <v>Non</v>
      </c>
      <c r="O903" s="72" t="str">
        <f>IF(Tableau1[[#This Row],[Régime d''utilisation (Quotidien ? Oui ou Non)]]="Oui","Oui","Non")</f>
        <v>Non</v>
      </c>
      <c r="P903" s="76"/>
      <c r="Q903" s="76"/>
      <c r="R903" s="76"/>
      <c r="S903" s="52" t="str">
        <f t="shared" si="39"/>
        <v>Compris entre 00h00 et 5h00</v>
      </c>
      <c r="T903" s="76"/>
      <c r="U903" s="53" t="str">
        <f t="shared" si="40"/>
        <v>Voyageur</v>
      </c>
      <c r="V903" s="76"/>
      <c r="W903" s="76"/>
      <c r="X903" s="76"/>
      <c r="Y903" s="76"/>
      <c r="Z903" s="76"/>
      <c r="AA903" s="76"/>
      <c r="AB903" s="53">
        <f>400</f>
        <v>400</v>
      </c>
      <c r="AC903" s="78" t="str">
        <f>IF(Tableau1[[#This Row],[Type de réponse]]='Paramètre (masquer)'!$A$10,Tableau1[[#This Row],[Période de début *]],"")</f>
        <v/>
      </c>
      <c r="AD903" s="78" t="str">
        <f>IF(Tableau1[[#This Row],[Type de réponse]]='Paramètre (masquer)'!$A$10,Tableau1[[#This Row],[Période de fin *]],"")</f>
        <v/>
      </c>
      <c r="AE903" s="78" t="str">
        <f>IF(Tableau1[[#This Row],[Type de réponse]]='Paramètre (masquer)'!$A$10,Tableau1[[#This Row],[Nuit
LU/MA]],"")</f>
        <v/>
      </c>
      <c r="AF903" s="78" t="str">
        <f>IF(Tableau1[[#This Row],[Type de réponse]]='Paramètre (masquer)'!$A$10,Tableau1[[#This Row],[Nuit
MA/ME]],"")</f>
        <v/>
      </c>
      <c r="AG903" s="78" t="str">
        <f>IF(Tableau1[[#This Row],[Type de réponse]]='Paramètre (masquer)'!$A$10,Tableau1[[#This Row],[Nuit
ME/JE]],"")</f>
        <v/>
      </c>
      <c r="AH903" s="78" t="str">
        <f>IF(Tableau1[[#This Row],[Type de réponse]]='Paramètre (masquer)'!$A$10,Tableau1[[#This Row],[Nuit JE/VE]],"")</f>
        <v/>
      </c>
      <c r="AI903" s="78" t="str">
        <f>IF(Tableau1[[#This Row],[Type de réponse]]='Paramètre (masquer)'!$A$10,Tableau1[[#This Row],[Nuit
VE/SA]],"")</f>
        <v/>
      </c>
      <c r="AJ903" s="78" t="str">
        <f>IF(Tableau1[[#This Row],[Type de réponse]]='Paramètre (masquer)'!$A$10,Tableau1[[#This Row],[Nuit
SA/DI]],"")</f>
        <v/>
      </c>
      <c r="AK903" s="78" t="str">
        <f>IF(Tableau1[[#This Row],[Type de réponse]]='Paramètre (masquer)'!$A$10,Tableau1[[#This Row],[Nuit
DI/LU]],"")</f>
        <v/>
      </c>
      <c r="AL903" s="76" t="str">
        <f>IF(Tableau1[[#This Row],[Nuit
LU /MA]]="Oui",0,IF(Tableau1[[#This Row],[Nuit
LU /MA]]="Non",1,""))</f>
        <v/>
      </c>
      <c r="AM903" s="76" t="str">
        <f>IF(Tableau1[[#This Row],[Nuit
MA/ ME]]="Oui",0,IF(Tableau1[[#This Row],[Nuit
MA/ ME]]="Non",1,""))</f>
        <v/>
      </c>
      <c r="AN903" s="76" t="str">
        <f>IF(Tableau1[[#This Row],[Nuit
ME/ JE]]="Oui",0,IF(Tableau1[[#This Row],[Nuit
ME/ JE]]="Non",1,""))</f>
        <v/>
      </c>
      <c r="AO903" s="76" t="str">
        <f>IF(Tableau1[[#This Row],[Nuit JE/ VE]]="Oui",0,IF(Tableau1[[#This Row],[Nuit JE/ VE]]="Non",1,""))</f>
        <v/>
      </c>
      <c r="AP903" s="76" t="str">
        <f>IF(Tableau1[[#This Row],[Nuit
VE/ SA]]="Oui",0,IF(Tableau1[[#This Row],[Nuit
VE/ SA]]="Non",1,""))</f>
        <v/>
      </c>
      <c r="AQ903" s="76" t="str">
        <f>IF(Tableau1[[#This Row],[Nuit
SA/ DI]]="Oui",0,IF(Tableau1[[#This Row],[Nuit
SA/ DI]]="Non",1,""))</f>
        <v/>
      </c>
      <c r="AR903" s="76" t="str">
        <f>IF(Tableau1[[#This Row],[Nuit
DI/ LU]]="Oui",0,IF(Tableau1[[#This Row],[Nuit
DI/ LU]]="Non",1,""))</f>
        <v/>
      </c>
      <c r="AS903" s="76" t="str">
        <f>IF(Tableau1[[#This Row],[Type de réponse]]='Paramètre (masquer)'!$A$10,Tableau1[[#This Row],[FE]],"")</f>
        <v/>
      </c>
      <c r="AT903" s="76" t="str">
        <f>_xlfn.CONCAT(Tableau1[[#This Row],[LUN]:[DIM]])</f>
        <v/>
      </c>
      <c r="AU903" s="79"/>
      <c r="AV9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3" s="76" t="e">
        <f>Tableau1[[#This Row],[Nbre de nuits sur la période]]*Tableau1[[#This Row],[Nombre de train accédant / nuit *]]</f>
        <v>#VALUE!</v>
      </c>
      <c r="AY903" s="76" t="e">
        <f>Tableau1[[#This Row],[Uo voies - nuit]]*((59*400/1000)+5)</f>
        <v>#VALUE!</v>
      </c>
    </row>
    <row r="904" spans="1:51" ht="15.75">
      <c r="A904" s="51">
        <f t="shared" si="41"/>
        <v>891</v>
      </c>
      <c r="B904" s="85"/>
      <c r="C904" s="52" t="str">
        <f>IFERROR(VLOOKUP(Tableau1[[#This Row],[Site *
Un fichier Excel par DT]],Tableau7[[#All],[Nom de la gare]:[EIC]],5,FALSE),"")</f>
        <v/>
      </c>
      <c r="D904" s="77"/>
      <c r="E904" s="74"/>
      <c r="F904" s="74"/>
      <c r="G904" s="76"/>
      <c r="H904" s="72" t="str">
        <f>IF(Tableau1[[#This Row],[Régime d''utilisation (Quotidien ? Oui ou Non)]]="Oui","Oui","Non")</f>
        <v>Non</v>
      </c>
      <c r="I904" s="72" t="str">
        <f>IF(Tableau1[[#This Row],[Régime d''utilisation (Quotidien ? Oui ou Non)]]="Oui","Oui","Non")</f>
        <v>Non</v>
      </c>
      <c r="J904" s="72" t="str">
        <f>IF(Tableau1[[#This Row],[Régime d''utilisation (Quotidien ? Oui ou Non)]]="Oui","Oui","Non")</f>
        <v>Non</v>
      </c>
      <c r="K904" s="72" t="str">
        <f>IF(Tableau1[[#This Row],[Régime d''utilisation (Quotidien ? Oui ou Non)]]="Oui","Oui","Non")</f>
        <v>Non</v>
      </c>
      <c r="L904" s="72" t="str">
        <f>IF(Tableau1[[#This Row],[Régime d''utilisation (Quotidien ? Oui ou Non)]]="Oui","Oui","Non")</f>
        <v>Non</v>
      </c>
      <c r="M904" s="72" t="str">
        <f>IF(Tableau1[[#This Row],[Régime d''utilisation (Quotidien ? Oui ou Non)]]="Oui","Oui","Non")</f>
        <v>Non</v>
      </c>
      <c r="N904" s="72" t="str">
        <f>IF(Tableau1[[#This Row],[Régime d''utilisation (Quotidien ? Oui ou Non)]]="Oui","Oui","Non")</f>
        <v>Non</v>
      </c>
      <c r="O904" s="72" t="str">
        <f>IF(Tableau1[[#This Row],[Régime d''utilisation (Quotidien ? Oui ou Non)]]="Oui","Oui","Non")</f>
        <v>Non</v>
      </c>
      <c r="P904" s="76"/>
      <c r="Q904" s="76"/>
      <c r="R904" s="76"/>
      <c r="S904" s="52" t="str">
        <f t="shared" si="39"/>
        <v>Compris entre 00h00 et 5h00</v>
      </c>
      <c r="T904" s="76"/>
      <c r="U904" s="53" t="str">
        <f t="shared" si="40"/>
        <v>Voyageur</v>
      </c>
      <c r="V904" s="76"/>
      <c r="W904" s="76"/>
      <c r="X904" s="76"/>
      <c r="Y904" s="76"/>
      <c r="Z904" s="76"/>
      <c r="AA904" s="76"/>
      <c r="AB904" s="53">
        <f>400</f>
        <v>400</v>
      </c>
      <c r="AC904" s="78" t="str">
        <f>IF(Tableau1[[#This Row],[Type de réponse]]='Paramètre (masquer)'!$A$10,Tableau1[[#This Row],[Période de début *]],"")</f>
        <v/>
      </c>
      <c r="AD904" s="78" t="str">
        <f>IF(Tableau1[[#This Row],[Type de réponse]]='Paramètre (masquer)'!$A$10,Tableau1[[#This Row],[Période de fin *]],"")</f>
        <v/>
      </c>
      <c r="AE904" s="78" t="str">
        <f>IF(Tableau1[[#This Row],[Type de réponse]]='Paramètre (masquer)'!$A$10,Tableau1[[#This Row],[Nuit
LU/MA]],"")</f>
        <v/>
      </c>
      <c r="AF904" s="78" t="str">
        <f>IF(Tableau1[[#This Row],[Type de réponse]]='Paramètre (masquer)'!$A$10,Tableau1[[#This Row],[Nuit
MA/ME]],"")</f>
        <v/>
      </c>
      <c r="AG904" s="78" t="str">
        <f>IF(Tableau1[[#This Row],[Type de réponse]]='Paramètre (masquer)'!$A$10,Tableau1[[#This Row],[Nuit
ME/JE]],"")</f>
        <v/>
      </c>
      <c r="AH904" s="78" t="str">
        <f>IF(Tableau1[[#This Row],[Type de réponse]]='Paramètre (masquer)'!$A$10,Tableau1[[#This Row],[Nuit JE/VE]],"")</f>
        <v/>
      </c>
      <c r="AI904" s="78" t="str">
        <f>IF(Tableau1[[#This Row],[Type de réponse]]='Paramètre (masquer)'!$A$10,Tableau1[[#This Row],[Nuit
VE/SA]],"")</f>
        <v/>
      </c>
      <c r="AJ904" s="78" t="str">
        <f>IF(Tableau1[[#This Row],[Type de réponse]]='Paramètre (masquer)'!$A$10,Tableau1[[#This Row],[Nuit
SA/DI]],"")</f>
        <v/>
      </c>
      <c r="AK904" s="78" t="str">
        <f>IF(Tableau1[[#This Row],[Type de réponse]]='Paramètre (masquer)'!$A$10,Tableau1[[#This Row],[Nuit
DI/LU]],"")</f>
        <v/>
      </c>
      <c r="AL904" s="76" t="str">
        <f>IF(Tableau1[[#This Row],[Nuit
LU /MA]]="Oui",0,IF(Tableau1[[#This Row],[Nuit
LU /MA]]="Non",1,""))</f>
        <v/>
      </c>
      <c r="AM904" s="76" t="str">
        <f>IF(Tableau1[[#This Row],[Nuit
MA/ ME]]="Oui",0,IF(Tableau1[[#This Row],[Nuit
MA/ ME]]="Non",1,""))</f>
        <v/>
      </c>
      <c r="AN904" s="76" t="str">
        <f>IF(Tableau1[[#This Row],[Nuit
ME/ JE]]="Oui",0,IF(Tableau1[[#This Row],[Nuit
ME/ JE]]="Non",1,""))</f>
        <v/>
      </c>
      <c r="AO904" s="76" t="str">
        <f>IF(Tableau1[[#This Row],[Nuit JE/ VE]]="Oui",0,IF(Tableau1[[#This Row],[Nuit JE/ VE]]="Non",1,""))</f>
        <v/>
      </c>
      <c r="AP904" s="76" t="str">
        <f>IF(Tableau1[[#This Row],[Nuit
VE/ SA]]="Oui",0,IF(Tableau1[[#This Row],[Nuit
VE/ SA]]="Non",1,""))</f>
        <v/>
      </c>
      <c r="AQ904" s="76" t="str">
        <f>IF(Tableau1[[#This Row],[Nuit
SA/ DI]]="Oui",0,IF(Tableau1[[#This Row],[Nuit
SA/ DI]]="Non",1,""))</f>
        <v/>
      </c>
      <c r="AR904" s="76" t="str">
        <f>IF(Tableau1[[#This Row],[Nuit
DI/ LU]]="Oui",0,IF(Tableau1[[#This Row],[Nuit
DI/ LU]]="Non",1,""))</f>
        <v/>
      </c>
      <c r="AS904" s="76" t="str">
        <f>IF(Tableau1[[#This Row],[Type de réponse]]='Paramètre (masquer)'!$A$10,Tableau1[[#This Row],[FE]],"")</f>
        <v/>
      </c>
      <c r="AT904" s="76" t="str">
        <f>_xlfn.CONCAT(Tableau1[[#This Row],[LUN]:[DIM]])</f>
        <v/>
      </c>
      <c r="AU904" s="79"/>
      <c r="AV9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4" s="76" t="e">
        <f>Tableau1[[#This Row],[Nbre de nuits sur la période]]*Tableau1[[#This Row],[Nombre de train accédant / nuit *]]</f>
        <v>#VALUE!</v>
      </c>
      <c r="AY904" s="76" t="e">
        <f>Tableau1[[#This Row],[Uo voies - nuit]]*((59*400/1000)+5)</f>
        <v>#VALUE!</v>
      </c>
    </row>
    <row r="905" spans="1:51" ht="15.75">
      <c r="A905" s="51">
        <f t="shared" si="41"/>
        <v>892</v>
      </c>
      <c r="B905" s="85"/>
      <c r="C905" s="52" t="str">
        <f>IFERROR(VLOOKUP(Tableau1[[#This Row],[Site *
Un fichier Excel par DT]],Tableau7[[#All],[Nom de la gare]:[EIC]],5,FALSE),"")</f>
        <v/>
      </c>
      <c r="D905" s="77"/>
      <c r="E905" s="74"/>
      <c r="F905" s="74"/>
      <c r="G905" s="76"/>
      <c r="H905" s="72" t="str">
        <f>IF(Tableau1[[#This Row],[Régime d''utilisation (Quotidien ? Oui ou Non)]]="Oui","Oui","Non")</f>
        <v>Non</v>
      </c>
      <c r="I905" s="72" t="str">
        <f>IF(Tableau1[[#This Row],[Régime d''utilisation (Quotidien ? Oui ou Non)]]="Oui","Oui","Non")</f>
        <v>Non</v>
      </c>
      <c r="J905" s="72" t="str">
        <f>IF(Tableau1[[#This Row],[Régime d''utilisation (Quotidien ? Oui ou Non)]]="Oui","Oui","Non")</f>
        <v>Non</v>
      </c>
      <c r="K905" s="72" t="str">
        <f>IF(Tableau1[[#This Row],[Régime d''utilisation (Quotidien ? Oui ou Non)]]="Oui","Oui","Non")</f>
        <v>Non</v>
      </c>
      <c r="L905" s="72" t="str">
        <f>IF(Tableau1[[#This Row],[Régime d''utilisation (Quotidien ? Oui ou Non)]]="Oui","Oui","Non")</f>
        <v>Non</v>
      </c>
      <c r="M905" s="72" t="str">
        <f>IF(Tableau1[[#This Row],[Régime d''utilisation (Quotidien ? Oui ou Non)]]="Oui","Oui","Non")</f>
        <v>Non</v>
      </c>
      <c r="N905" s="72" t="str">
        <f>IF(Tableau1[[#This Row],[Régime d''utilisation (Quotidien ? Oui ou Non)]]="Oui","Oui","Non")</f>
        <v>Non</v>
      </c>
      <c r="O905" s="72" t="str">
        <f>IF(Tableau1[[#This Row],[Régime d''utilisation (Quotidien ? Oui ou Non)]]="Oui","Oui","Non")</f>
        <v>Non</v>
      </c>
      <c r="P905" s="76"/>
      <c r="Q905" s="76"/>
      <c r="R905" s="76"/>
      <c r="S905" s="52" t="str">
        <f t="shared" si="39"/>
        <v>Compris entre 00h00 et 5h00</v>
      </c>
      <c r="T905" s="76"/>
      <c r="U905" s="53" t="str">
        <f t="shared" si="40"/>
        <v>Voyageur</v>
      </c>
      <c r="V905" s="76"/>
      <c r="W905" s="76"/>
      <c r="X905" s="76"/>
      <c r="Y905" s="76"/>
      <c r="Z905" s="76"/>
      <c r="AA905" s="76"/>
      <c r="AB905" s="53">
        <f>400</f>
        <v>400</v>
      </c>
      <c r="AC905" s="78" t="str">
        <f>IF(Tableau1[[#This Row],[Type de réponse]]='Paramètre (masquer)'!$A$10,Tableau1[[#This Row],[Période de début *]],"")</f>
        <v/>
      </c>
      <c r="AD905" s="78" t="str">
        <f>IF(Tableau1[[#This Row],[Type de réponse]]='Paramètre (masquer)'!$A$10,Tableau1[[#This Row],[Période de fin *]],"")</f>
        <v/>
      </c>
      <c r="AE905" s="78" t="str">
        <f>IF(Tableau1[[#This Row],[Type de réponse]]='Paramètre (masquer)'!$A$10,Tableau1[[#This Row],[Nuit
LU/MA]],"")</f>
        <v/>
      </c>
      <c r="AF905" s="78" t="str">
        <f>IF(Tableau1[[#This Row],[Type de réponse]]='Paramètre (masquer)'!$A$10,Tableau1[[#This Row],[Nuit
MA/ME]],"")</f>
        <v/>
      </c>
      <c r="AG905" s="78" t="str">
        <f>IF(Tableau1[[#This Row],[Type de réponse]]='Paramètre (masquer)'!$A$10,Tableau1[[#This Row],[Nuit
ME/JE]],"")</f>
        <v/>
      </c>
      <c r="AH905" s="78" t="str">
        <f>IF(Tableau1[[#This Row],[Type de réponse]]='Paramètre (masquer)'!$A$10,Tableau1[[#This Row],[Nuit JE/VE]],"")</f>
        <v/>
      </c>
      <c r="AI905" s="78" t="str">
        <f>IF(Tableau1[[#This Row],[Type de réponse]]='Paramètre (masquer)'!$A$10,Tableau1[[#This Row],[Nuit
VE/SA]],"")</f>
        <v/>
      </c>
      <c r="AJ905" s="78" t="str">
        <f>IF(Tableau1[[#This Row],[Type de réponse]]='Paramètre (masquer)'!$A$10,Tableau1[[#This Row],[Nuit
SA/DI]],"")</f>
        <v/>
      </c>
      <c r="AK905" s="78" t="str">
        <f>IF(Tableau1[[#This Row],[Type de réponse]]='Paramètre (masquer)'!$A$10,Tableau1[[#This Row],[Nuit
DI/LU]],"")</f>
        <v/>
      </c>
      <c r="AL905" s="76" t="str">
        <f>IF(Tableau1[[#This Row],[Nuit
LU /MA]]="Oui",0,IF(Tableau1[[#This Row],[Nuit
LU /MA]]="Non",1,""))</f>
        <v/>
      </c>
      <c r="AM905" s="76" t="str">
        <f>IF(Tableau1[[#This Row],[Nuit
MA/ ME]]="Oui",0,IF(Tableau1[[#This Row],[Nuit
MA/ ME]]="Non",1,""))</f>
        <v/>
      </c>
      <c r="AN905" s="76" t="str">
        <f>IF(Tableau1[[#This Row],[Nuit
ME/ JE]]="Oui",0,IF(Tableau1[[#This Row],[Nuit
ME/ JE]]="Non",1,""))</f>
        <v/>
      </c>
      <c r="AO905" s="76" t="str">
        <f>IF(Tableau1[[#This Row],[Nuit JE/ VE]]="Oui",0,IF(Tableau1[[#This Row],[Nuit JE/ VE]]="Non",1,""))</f>
        <v/>
      </c>
      <c r="AP905" s="76" t="str">
        <f>IF(Tableau1[[#This Row],[Nuit
VE/ SA]]="Oui",0,IF(Tableau1[[#This Row],[Nuit
VE/ SA]]="Non",1,""))</f>
        <v/>
      </c>
      <c r="AQ905" s="76" t="str">
        <f>IF(Tableau1[[#This Row],[Nuit
SA/ DI]]="Oui",0,IF(Tableau1[[#This Row],[Nuit
SA/ DI]]="Non",1,""))</f>
        <v/>
      </c>
      <c r="AR905" s="76" t="str">
        <f>IF(Tableau1[[#This Row],[Nuit
DI/ LU]]="Oui",0,IF(Tableau1[[#This Row],[Nuit
DI/ LU]]="Non",1,""))</f>
        <v/>
      </c>
      <c r="AS905" s="76" t="str">
        <f>IF(Tableau1[[#This Row],[Type de réponse]]='Paramètre (masquer)'!$A$10,Tableau1[[#This Row],[FE]],"")</f>
        <v/>
      </c>
      <c r="AT905" s="76" t="str">
        <f>_xlfn.CONCAT(Tableau1[[#This Row],[LUN]:[DIM]])</f>
        <v/>
      </c>
      <c r="AU905" s="79"/>
      <c r="AV9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5" s="76" t="e">
        <f>Tableau1[[#This Row],[Nbre de nuits sur la période]]*Tableau1[[#This Row],[Nombre de train accédant / nuit *]]</f>
        <v>#VALUE!</v>
      </c>
      <c r="AY905" s="76" t="e">
        <f>Tableau1[[#This Row],[Uo voies - nuit]]*((59*400/1000)+5)</f>
        <v>#VALUE!</v>
      </c>
    </row>
    <row r="906" spans="1:51" ht="15.75">
      <c r="A906" s="51">
        <f t="shared" si="41"/>
        <v>893</v>
      </c>
      <c r="B906" s="85"/>
      <c r="C906" s="52" t="str">
        <f>IFERROR(VLOOKUP(Tableau1[[#This Row],[Site *
Un fichier Excel par DT]],Tableau7[[#All],[Nom de la gare]:[EIC]],5,FALSE),"")</f>
        <v/>
      </c>
      <c r="D906" s="77"/>
      <c r="E906" s="74"/>
      <c r="F906" s="74"/>
      <c r="G906" s="76"/>
      <c r="H906" s="72" t="str">
        <f>IF(Tableau1[[#This Row],[Régime d''utilisation (Quotidien ? Oui ou Non)]]="Oui","Oui","Non")</f>
        <v>Non</v>
      </c>
      <c r="I906" s="72" t="str">
        <f>IF(Tableau1[[#This Row],[Régime d''utilisation (Quotidien ? Oui ou Non)]]="Oui","Oui","Non")</f>
        <v>Non</v>
      </c>
      <c r="J906" s="72" t="str">
        <f>IF(Tableau1[[#This Row],[Régime d''utilisation (Quotidien ? Oui ou Non)]]="Oui","Oui","Non")</f>
        <v>Non</v>
      </c>
      <c r="K906" s="72" t="str">
        <f>IF(Tableau1[[#This Row],[Régime d''utilisation (Quotidien ? Oui ou Non)]]="Oui","Oui","Non")</f>
        <v>Non</v>
      </c>
      <c r="L906" s="72" t="str">
        <f>IF(Tableau1[[#This Row],[Régime d''utilisation (Quotidien ? Oui ou Non)]]="Oui","Oui","Non")</f>
        <v>Non</v>
      </c>
      <c r="M906" s="72" t="str">
        <f>IF(Tableau1[[#This Row],[Régime d''utilisation (Quotidien ? Oui ou Non)]]="Oui","Oui","Non")</f>
        <v>Non</v>
      </c>
      <c r="N906" s="72" t="str">
        <f>IF(Tableau1[[#This Row],[Régime d''utilisation (Quotidien ? Oui ou Non)]]="Oui","Oui","Non")</f>
        <v>Non</v>
      </c>
      <c r="O906" s="72" t="str">
        <f>IF(Tableau1[[#This Row],[Régime d''utilisation (Quotidien ? Oui ou Non)]]="Oui","Oui","Non")</f>
        <v>Non</v>
      </c>
      <c r="P906" s="76"/>
      <c r="Q906" s="76"/>
      <c r="R906" s="76"/>
      <c r="S906" s="52" t="str">
        <f t="shared" si="39"/>
        <v>Compris entre 00h00 et 5h00</v>
      </c>
      <c r="T906" s="76"/>
      <c r="U906" s="53" t="str">
        <f t="shared" si="40"/>
        <v>Voyageur</v>
      </c>
      <c r="V906" s="76"/>
      <c r="W906" s="76"/>
      <c r="X906" s="76"/>
      <c r="Y906" s="76"/>
      <c r="Z906" s="76"/>
      <c r="AA906" s="76"/>
      <c r="AB906" s="53">
        <f>400</f>
        <v>400</v>
      </c>
      <c r="AC906" s="78" t="str">
        <f>IF(Tableau1[[#This Row],[Type de réponse]]='Paramètre (masquer)'!$A$10,Tableau1[[#This Row],[Période de début *]],"")</f>
        <v/>
      </c>
      <c r="AD906" s="78" t="str">
        <f>IF(Tableau1[[#This Row],[Type de réponse]]='Paramètre (masquer)'!$A$10,Tableau1[[#This Row],[Période de fin *]],"")</f>
        <v/>
      </c>
      <c r="AE906" s="78" t="str">
        <f>IF(Tableau1[[#This Row],[Type de réponse]]='Paramètre (masquer)'!$A$10,Tableau1[[#This Row],[Nuit
LU/MA]],"")</f>
        <v/>
      </c>
      <c r="AF906" s="78" t="str">
        <f>IF(Tableau1[[#This Row],[Type de réponse]]='Paramètre (masquer)'!$A$10,Tableau1[[#This Row],[Nuit
MA/ME]],"")</f>
        <v/>
      </c>
      <c r="AG906" s="78" t="str">
        <f>IF(Tableau1[[#This Row],[Type de réponse]]='Paramètre (masquer)'!$A$10,Tableau1[[#This Row],[Nuit
ME/JE]],"")</f>
        <v/>
      </c>
      <c r="AH906" s="78" t="str">
        <f>IF(Tableau1[[#This Row],[Type de réponse]]='Paramètre (masquer)'!$A$10,Tableau1[[#This Row],[Nuit JE/VE]],"")</f>
        <v/>
      </c>
      <c r="AI906" s="78" t="str">
        <f>IF(Tableau1[[#This Row],[Type de réponse]]='Paramètre (masquer)'!$A$10,Tableau1[[#This Row],[Nuit
VE/SA]],"")</f>
        <v/>
      </c>
      <c r="AJ906" s="78" t="str">
        <f>IF(Tableau1[[#This Row],[Type de réponse]]='Paramètre (masquer)'!$A$10,Tableau1[[#This Row],[Nuit
SA/DI]],"")</f>
        <v/>
      </c>
      <c r="AK906" s="78" t="str">
        <f>IF(Tableau1[[#This Row],[Type de réponse]]='Paramètre (masquer)'!$A$10,Tableau1[[#This Row],[Nuit
DI/LU]],"")</f>
        <v/>
      </c>
      <c r="AL906" s="76" t="str">
        <f>IF(Tableau1[[#This Row],[Nuit
LU /MA]]="Oui",0,IF(Tableau1[[#This Row],[Nuit
LU /MA]]="Non",1,""))</f>
        <v/>
      </c>
      <c r="AM906" s="76" t="str">
        <f>IF(Tableau1[[#This Row],[Nuit
MA/ ME]]="Oui",0,IF(Tableau1[[#This Row],[Nuit
MA/ ME]]="Non",1,""))</f>
        <v/>
      </c>
      <c r="AN906" s="76" t="str">
        <f>IF(Tableau1[[#This Row],[Nuit
ME/ JE]]="Oui",0,IF(Tableau1[[#This Row],[Nuit
ME/ JE]]="Non",1,""))</f>
        <v/>
      </c>
      <c r="AO906" s="76" t="str">
        <f>IF(Tableau1[[#This Row],[Nuit JE/ VE]]="Oui",0,IF(Tableau1[[#This Row],[Nuit JE/ VE]]="Non",1,""))</f>
        <v/>
      </c>
      <c r="AP906" s="76" t="str">
        <f>IF(Tableau1[[#This Row],[Nuit
VE/ SA]]="Oui",0,IF(Tableau1[[#This Row],[Nuit
VE/ SA]]="Non",1,""))</f>
        <v/>
      </c>
      <c r="AQ906" s="76" t="str">
        <f>IF(Tableau1[[#This Row],[Nuit
SA/ DI]]="Oui",0,IF(Tableau1[[#This Row],[Nuit
SA/ DI]]="Non",1,""))</f>
        <v/>
      </c>
      <c r="AR906" s="76" t="str">
        <f>IF(Tableau1[[#This Row],[Nuit
DI/ LU]]="Oui",0,IF(Tableau1[[#This Row],[Nuit
DI/ LU]]="Non",1,""))</f>
        <v/>
      </c>
      <c r="AS906" s="76" t="str">
        <f>IF(Tableau1[[#This Row],[Type de réponse]]='Paramètre (masquer)'!$A$10,Tableau1[[#This Row],[FE]],"")</f>
        <v/>
      </c>
      <c r="AT906" s="76" t="str">
        <f>_xlfn.CONCAT(Tableau1[[#This Row],[LUN]:[DIM]])</f>
        <v/>
      </c>
      <c r="AU906" s="79"/>
      <c r="AV9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6" s="76" t="e">
        <f>Tableau1[[#This Row],[Nbre de nuits sur la période]]*Tableau1[[#This Row],[Nombre de train accédant / nuit *]]</f>
        <v>#VALUE!</v>
      </c>
      <c r="AY906" s="76" t="e">
        <f>Tableau1[[#This Row],[Uo voies - nuit]]*((59*400/1000)+5)</f>
        <v>#VALUE!</v>
      </c>
    </row>
    <row r="907" spans="1:51" ht="15.75">
      <c r="A907" s="51">
        <f t="shared" si="41"/>
        <v>894</v>
      </c>
      <c r="B907" s="85"/>
      <c r="C907" s="52" t="str">
        <f>IFERROR(VLOOKUP(Tableau1[[#This Row],[Site *
Un fichier Excel par DT]],Tableau7[[#All],[Nom de la gare]:[EIC]],5,FALSE),"")</f>
        <v/>
      </c>
      <c r="D907" s="77"/>
      <c r="E907" s="74"/>
      <c r="F907" s="74"/>
      <c r="G907" s="76"/>
      <c r="H907" s="72" t="str">
        <f>IF(Tableau1[[#This Row],[Régime d''utilisation (Quotidien ? Oui ou Non)]]="Oui","Oui","Non")</f>
        <v>Non</v>
      </c>
      <c r="I907" s="72" t="str">
        <f>IF(Tableau1[[#This Row],[Régime d''utilisation (Quotidien ? Oui ou Non)]]="Oui","Oui","Non")</f>
        <v>Non</v>
      </c>
      <c r="J907" s="72" t="str">
        <f>IF(Tableau1[[#This Row],[Régime d''utilisation (Quotidien ? Oui ou Non)]]="Oui","Oui","Non")</f>
        <v>Non</v>
      </c>
      <c r="K907" s="72" t="str">
        <f>IF(Tableau1[[#This Row],[Régime d''utilisation (Quotidien ? Oui ou Non)]]="Oui","Oui","Non")</f>
        <v>Non</v>
      </c>
      <c r="L907" s="72" t="str">
        <f>IF(Tableau1[[#This Row],[Régime d''utilisation (Quotidien ? Oui ou Non)]]="Oui","Oui","Non")</f>
        <v>Non</v>
      </c>
      <c r="M907" s="72" t="str">
        <f>IF(Tableau1[[#This Row],[Régime d''utilisation (Quotidien ? Oui ou Non)]]="Oui","Oui","Non")</f>
        <v>Non</v>
      </c>
      <c r="N907" s="72" t="str">
        <f>IF(Tableau1[[#This Row],[Régime d''utilisation (Quotidien ? Oui ou Non)]]="Oui","Oui","Non")</f>
        <v>Non</v>
      </c>
      <c r="O907" s="72" t="str">
        <f>IF(Tableau1[[#This Row],[Régime d''utilisation (Quotidien ? Oui ou Non)]]="Oui","Oui","Non")</f>
        <v>Non</v>
      </c>
      <c r="P907" s="76"/>
      <c r="Q907" s="76"/>
      <c r="R907" s="76"/>
      <c r="S907" s="52" t="str">
        <f t="shared" si="39"/>
        <v>Compris entre 00h00 et 5h00</v>
      </c>
      <c r="T907" s="76"/>
      <c r="U907" s="53" t="str">
        <f t="shared" si="40"/>
        <v>Voyageur</v>
      </c>
      <c r="V907" s="76"/>
      <c r="W907" s="76"/>
      <c r="X907" s="76"/>
      <c r="Y907" s="76"/>
      <c r="Z907" s="76"/>
      <c r="AA907" s="76"/>
      <c r="AB907" s="53">
        <f>400</f>
        <v>400</v>
      </c>
      <c r="AC907" s="78" t="str">
        <f>IF(Tableau1[[#This Row],[Type de réponse]]='Paramètre (masquer)'!$A$10,Tableau1[[#This Row],[Période de début *]],"")</f>
        <v/>
      </c>
      <c r="AD907" s="78" t="str">
        <f>IF(Tableau1[[#This Row],[Type de réponse]]='Paramètre (masquer)'!$A$10,Tableau1[[#This Row],[Période de fin *]],"")</f>
        <v/>
      </c>
      <c r="AE907" s="78" t="str">
        <f>IF(Tableau1[[#This Row],[Type de réponse]]='Paramètre (masquer)'!$A$10,Tableau1[[#This Row],[Nuit
LU/MA]],"")</f>
        <v/>
      </c>
      <c r="AF907" s="78" t="str">
        <f>IF(Tableau1[[#This Row],[Type de réponse]]='Paramètre (masquer)'!$A$10,Tableau1[[#This Row],[Nuit
MA/ME]],"")</f>
        <v/>
      </c>
      <c r="AG907" s="78" t="str">
        <f>IF(Tableau1[[#This Row],[Type de réponse]]='Paramètre (masquer)'!$A$10,Tableau1[[#This Row],[Nuit
ME/JE]],"")</f>
        <v/>
      </c>
      <c r="AH907" s="78" t="str">
        <f>IF(Tableau1[[#This Row],[Type de réponse]]='Paramètre (masquer)'!$A$10,Tableau1[[#This Row],[Nuit JE/VE]],"")</f>
        <v/>
      </c>
      <c r="AI907" s="78" t="str">
        <f>IF(Tableau1[[#This Row],[Type de réponse]]='Paramètre (masquer)'!$A$10,Tableau1[[#This Row],[Nuit
VE/SA]],"")</f>
        <v/>
      </c>
      <c r="AJ907" s="78" t="str">
        <f>IF(Tableau1[[#This Row],[Type de réponse]]='Paramètre (masquer)'!$A$10,Tableau1[[#This Row],[Nuit
SA/DI]],"")</f>
        <v/>
      </c>
      <c r="AK907" s="78" t="str">
        <f>IF(Tableau1[[#This Row],[Type de réponse]]='Paramètre (masquer)'!$A$10,Tableau1[[#This Row],[Nuit
DI/LU]],"")</f>
        <v/>
      </c>
      <c r="AL907" s="76" t="str">
        <f>IF(Tableau1[[#This Row],[Nuit
LU /MA]]="Oui",0,IF(Tableau1[[#This Row],[Nuit
LU /MA]]="Non",1,""))</f>
        <v/>
      </c>
      <c r="AM907" s="76" t="str">
        <f>IF(Tableau1[[#This Row],[Nuit
MA/ ME]]="Oui",0,IF(Tableau1[[#This Row],[Nuit
MA/ ME]]="Non",1,""))</f>
        <v/>
      </c>
      <c r="AN907" s="76" t="str">
        <f>IF(Tableau1[[#This Row],[Nuit
ME/ JE]]="Oui",0,IF(Tableau1[[#This Row],[Nuit
ME/ JE]]="Non",1,""))</f>
        <v/>
      </c>
      <c r="AO907" s="76" t="str">
        <f>IF(Tableau1[[#This Row],[Nuit JE/ VE]]="Oui",0,IF(Tableau1[[#This Row],[Nuit JE/ VE]]="Non",1,""))</f>
        <v/>
      </c>
      <c r="AP907" s="76" t="str">
        <f>IF(Tableau1[[#This Row],[Nuit
VE/ SA]]="Oui",0,IF(Tableau1[[#This Row],[Nuit
VE/ SA]]="Non",1,""))</f>
        <v/>
      </c>
      <c r="AQ907" s="76" t="str">
        <f>IF(Tableau1[[#This Row],[Nuit
SA/ DI]]="Oui",0,IF(Tableau1[[#This Row],[Nuit
SA/ DI]]="Non",1,""))</f>
        <v/>
      </c>
      <c r="AR907" s="76" t="str">
        <f>IF(Tableau1[[#This Row],[Nuit
DI/ LU]]="Oui",0,IF(Tableau1[[#This Row],[Nuit
DI/ LU]]="Non",1,""))</f>
        <v/>
      </c>
      <c r="AS907" s="76" t="str">
        <f>IF(Tableau1[[#This Row],[Type de réponse]]='Paramètre (masquer)'!$A$10,Tableau1[[#This Row],[FE]],"")</f>
        <v/>
      </c>
      <c r="AT907" s="76" t="str">
        <f>_xlfn.CONCAT(Tableau1[[#This Row],[LUN]:[DIM]])</f>
        <v/>
      </c>
      <c r="AU907" s="79"/>
      <c r="AV9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7" s="76" t="e">
        <f>Tableau1[[#This Row],[Nbre de nuits sur la période]]*Tableau1[[#This Row],[Nombre de train accédant / nuit *]]</f>
        <v>#VALUE!</v>
      </c>
      <c r="AY907" s="76" t="e">
        <f>Tableau1[[#This Row],[Uo voies - nuit]]*((59*400/1000)+5)</f>
        <v>#VALUE!</v>
      </c>
    </row>
    <row r="908" spans="1:51" ht="15.75">
      <c r="A908" s="51">
        <f t="shared" si="41"/>
        <v>895</v>
      </c>
      <c r="B908" s="85"/>
      <c r="C908" s="52" t="str">
        <f>IFERROR(VLOOKUP(Tableau1[[#This Row],[Site *
Un fichier Excel par DT]],Tableau7[[#All],[Nom de la gare]:[EIC]],5,FALSE),"")</f>
        <v/>
      </c>
      <c r="D908" s="77"/>
      <c r="E908" s="74"/>
      <c r="F908" s="74"/>
      <c r="G908" s="76"/>
      <c r="H908" s="72" t="str">
        <f>IF(Tableau1[[#This Row],[Régime d''utilisation (Quotidien ? Oui ou Non)]]="Oui","Oui","Non")</f>
        <v>Non</v>
      </c>
      <c r="I908" s="72" t="str">
        <f>IF(Tableau1[[#This Row],[Régime d''utilisation (Quotidien ? Oui ou Non)]]="Oui","Oui","Non")</f>
        <v>Non</v>
      </c>
      <c r="J908" s="72" t="str">
        <f>IF(Tableau1[[#This Row],[Régime d''utilisation (Quotidien ? Oui ou Non)]]="Oui","Oui","Non")</f>
        <v>Non</v>
      </c>
      <c r="K908" s="72" t="str">
        <f>IF(Tableau1[[#This Row],[Régime d''utilisation (Quotidien ? Oui ou Non)]]="Oui","Oui","Non")</f>
        <v>Non</v>
      </c>
      <c r="L908" s="72" t="str">
        <f>IF(Tableau1[[#This Row],[Régime d''utilisation (Quotidien ? Oui ou Non)]]="Oui","Oui","Non")</f>
        <v>Non</v>
      </c>
      <c r="M908" s="72" t="str">
        <f>IF(Tableau1[[#This Row],[Régime d''utilisation (Quotidien ? Oui ou Non)]]="Oui","Oui","Non")</f>
        <v>Non</v>
      </c>
      <c r="N908" s="72" t="str">
        <f>IF(Tableau1[[#This Row],[Régime d''utilisation (Quotidien ? Oui ou Non)]]="Oui","Oui","Non")</f>
        <v>Non</v>
      </c>
      <c r="O908" s="72" t="str">
        <f>IF(Tableau1[[#This Row],[Régime d''utilisation (Quotidien ? Oui ou Non)]]="Oui","Oui","Non")</f>
        <v>Non</v>
      </c>
      <c r="P908" s="76"/>
      <c r="Q908" s="76"/>
      <c r="R908" s="76"/>
      <c r="S908" s="52" t="str">
        <f t="shared" si="39"/>
        <v>Compris entre 00h00 et 5h00</v>
      </c>
      <c r="T908" s="76"/>
      <c r="U908" s="53" t="str">
        <f t="shared" si="40"/>
        <v>Voyageur</v>
      </c>
      <c r="V908" s="76"/>
      <c r="W908" s="76"/>
      <c r="X908" s="76"/>
      <c r="Y908" s="76"/>
      <c r="Z908" s="76"/>
      <c r="AA908" s="76"/>
      <c r="AB908" s="53">
        <f>400</f>
        <v>400</v>
      </c>
      <c r="AC908" s="78" t="str">
        <f>IF(Tableau1[[#This Row],[Type de réponse]]='Paramètre (masquer)'!$A$10,Tableau1[[#This Row],[Période de début *]],"")</f>
        <v/>
      </c>
      <c r="AD908" s="78" t="str">
        <f>IF(Tableau1[[#This Row],[Type de réponse]]='Paramètre (masquer)'!$A$10,Tableau1[[#This Row],[Période de fin *]],"")</f>
        <v/>
      </c>
      <c r="AE908" s="78" t="str">
        <f>IF(Tableau1[[#This Row],[Type de réponse]]='Paramètre (masquer)'!$A$10,Tableau1[[#This Row],[Nuit
LU/MA]],"")</f>
        <v/>
      </c>
      <c r="AF908" s="78" t="str">
        <f>IF(Tableau1[[#This Row],[Type de réponse]]='Paramètre (masquer)'!$A$10,Tableau1[[#This Row],[Nuit
MA/ME]],"")</f>
        <v/>
      </c>
      <c r="AG908" s="78" t="str">
        <f>IF(Tableau1[[#This Row],[Type de réponse]]='Paramètre (masquer)'!$A$10,Tableau1[[#This Row],[Nuit
ME/JE]],"")</f>
        <v/>
      </c>
      <c r="AH908" s="78" t="str">
        <f>IF(Tableau1[[#This Row],[Type de réponse]]='Paramètre (masquer)'!$A$10,Tableau1[[#This Row],[Nuit JE/VE]],"")</f>
        <v/>
      </c>
      <c r="AI908" s="78" t="str">
        <f>IF(Tableau1[[#This Row],[Type de réponse]]='Paramètre (masquer)'!$A$10,Tableau1[[#This Row],[Nuit
VE/SA]],"")</f>
        <v/>
      </c>
      <c r="AJ908" s="78" t="str">
        <f>IF(Tableau1[[#This Row],[Type de réponse]]='Paramètre (masquer)'!$A$10,Tableau1[[#This Row],[Nuit
SA/DI]],"")</f>
        <v/>
      </c>
      <c r="AK908" s="78" t="str">
        <f>IF(Tableau1[[#This Row],[Type de réponse]]='Paramètre (masquer)'!$A$10,Tableau1[[#This Row],[Nuit
DI/LU]],"")</f>
        <v/>
      </c>
      <c r="AL908" s="76" t="str">
        <f>IF(Tableau1[[#This Row],[Nuit
LU /MA]]="Oui",0,IF(Tableau1[[#This Row],[Nuit
LU /MA]]="Non",1,""))</f>
        <v/>
      </c>
      <c r="AM908" s="76" t="str">
        <f>IF(Tableau1[[#This Row],[Nuit
MA/ ME]]="Oui",0,IF(Tableau1[[#This Row],[Nuit
MA/ ME]]="Non",1,""))</f>
        <v/>
      </c>
      <c r="AN908" s="76" t="str">
        <f>IF(Tableau1[[#This Row],[Nuit
ME/ JE]]="Oui",0,IF(Tableau1[[#This Row],[Nuit
ME/ JE]]="Non",1,""))</f>
        <v/>
      </c>
      <c r="AO908" s="76" t="str">
        <f>IF(Tableau1[[#This Row],[Nuit JE/ VE]]="Oui",0,IF(Tableau1[[#This Row],[Nuit JE/ VE]]="Non",1,""))</f>
        <v/>
      </c>
      <c r="AP908" s="76" t="str">
        <f>IF(Tableau1[[#This Row],[Nuit
VE/ SA]]="Oui",0,IF(Tableau1[[#This Row],[Nuit
VE/ SA]]="Non",1,""))</f>
        <v/>
      </c>
      <c r="AQ908" s="76" t="str">
        <f>IF(Tableau1[[#This Row],[Nuit
SA/ DI]]="Oui",0,IF(Tableau1[[#This Row],[Nuit
SA/ DI]]="Non",1,""))</f>
        <v/>
      </c>
      <c r="AR908" s="76" t="str">
        <f>IF(Tableau1[[#This Row],[Nuit
DI/ LU]]="Oui",0,IF(Tableau1[[#This Row],[Nuit
DI/ LU]]="Non",1,""))</f>
        <v/>
      </c>
      <c r="AS908" s="76" t="str">
        <f>IF(Tableau1[[#This Row],[Type de réponse]]='Paramètre (masquer)'!$A$10,Tableau1[[#This Row],[FE]],"")</f>
        <v/>
      </c>
      <c r="AT908" s="76" t="str">
        <f>_xlfn.CONCAT(Tableau1[[#This Row],[LUN]:[DIM]])</f>
        <v/>
      </c>
      <c r="AU908" s="79"/>
      <c r="AV9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8" s="76" t="e">
        <f>Tableau1[[#This Row],[Nbre de nuits sur la période]]*Tableau1[[#This Row],[Nombre de train accédant / nuit *]]</f>
        <v>#VALUE!</v>
      </c>
      <c r="AY908" s="76" t="e">
        <f>Tableau1[[#This Row],[Uo voies - nuit]]*((59*400/1000)+5)</f>
        <v>#VALUE!</v>
      </c>
    </row>
    <row r="909" spans="1:51" ht="15.75">
      <c r="A909" s="51">
        <f t="shared" si="41"/>
        <v>896</v>
      </c>
      <c r="B909" s="85"/>
      <c r="C909" s="52" t="str">
        <f>IFERROR(VLOOKUP(Tableau1[[#This Row],[Site *
Un fichier Excel par DT]],Tableau7[[#All],[Nom de la gare]:[EIC]],5,FALSE),"")</f>
        <v/>
      </c>
      <c r="D909" s="77"/>
      <c r="E909" s="74"/>
      <c r="F909" s="74"/>
      <c r="G909" s="76"/>
      <c r="H909" s="72" t="str">
        <f>IF(Tableau1[[#This Row],[Régime d''utilisation (Quotidien ? Oui ou Non)]]="Oui","Oui","Non")</f>
        <v>Non</v>
      </c>
      <c r="I909" s="72" t="str">
        <f>IF(Tableau1[[#This Row],[Régime d''utilisation (Quotidien ? Oui ou Non)]]="Oui","Oui","Non")</f>
        <v>Non</v>
      </c>
      <c r="J909" s="72" t="str">
        <f>IF(Tableau1[[#This Row],[Régime d''utilisation (Quotidien ? Oui ou Non)]]="Oui","Oui","Non")</f>
        <v>Non</v>
      </c>
      <c r="K909" s="72" t="str">
        <f>IF(Tableau1[[#This Row],[Régime d''utilisation (Quotidien ? Oui ou Non)]]="Oui","Oui","Non")</f>
        <v>Non</v>
      </c>
      <c r="L909" s="72" t="str">
        <f>IF(Tableau1[[#This Row],[Régime d''utilisation (Quotidien ? Oui ou Non)]]="Oui","Oui","Non")</f>
        <v>Non</v>
      </c>
      <c r="M909" s="72" t="str">
        <f>IF(Tableau1[[#This Row],[Régime d''utilisation (Quotidien ? Oui ou Non)]]="Oui","Oui","Non")</f>
        <v>Non</v>
      </c>
      <c r="N909" s="72" t="str">
        <f>IF(Tableau1[[#This Row],[Régime d''utilisation (Quotidien ? Oui ou Non)]]="Oui","Oui","Non")</f>
        <v>Non</v>
      </c>
      <c r="O909" s="72" t="str">
        <f>IF(Tableau1[[#This Row],[Régime d''utilisation (Quotidien ? Oui ou Non)]]="Oui","Oui","Non")</f>
        <v>Non</v>
      </c>
      <c r="P909" s="76"/>
      <c r="Q909" s="76"/>
      <c r="R909" s="76"/>
      <c r="S909" s="52" t="str">
        <f t="shared" si="39"/>
        <v>Compris entre 00h00 et 5h00</v>
      </c>
      <c r="T909" s="76"/>
      <c r="U909" s="53" t="str">
        <f t="shared" si="40"/>
        <v>Voyageur</v>
      </c>
      <c r="V909" s="76"/>
      <c r="W909" s="76"/>
      <c r="X909" s="76"/>
      <c r="Y909" s="76"/>
      <c r="Z909" s="76"/>
      <c r="AA909" s="76"/>
      <c r="AB909" s="53">
        <f>400</f>
        <v>400</v>
      </c>
      <c r="AC909" s="78" t="str">
        <f>IF(Tableau1[[#This Row],[Type de réponse]]='Paramètre (masquer)'!$A$10,Tableau1[[#This Row],[Période de début *]],"")</f>
        <v/>
      </c>
      <c r="AD909" s="78" t="str">
        <f>IF(Tableau1[[#This Row],[Type de réponse]]='Paramètre (masquer)'!$A$10,Tableau1[[#This Row],[Période de fin *]],"")</f>
        <v/>
      </c>
      <c r="AE909" s="78" t="str">
        <f>IF(Tableau1[[#This Row],[Type de réponse]]='Paramètre (masquer)'!$A$10,Tableau1[[#This Row],[Nuit
LU/MA]],"")</f>
        <v/>
      </c>
      <c r="AF909" s="78" t="str">
        <f>IF(Tableau1[[#This Row],[Type de réponse]]='Paramètre (masquer)'!$A$10,Tableau1[[#This Row],[Nuit
MA/ME]],"")</f>
        <v/>
      </c>
      <c r="AG909" s="78" t="str">
        <f>IF(Tableau1[[#This Row],[Type de réponse]]='Paramètre (masquer)'!$A$10,Tableau1[[#This Row],[Nuit
ME/JE]],"")</f>
        <v/>
      </c>
      <c r="AH909" s="78" t="str">
        <f>IF(Tableau1[[#This Row],[Type de réponse]]='Paramètre (masquer)'!$A$10,Tableau1[[#This Row],[Nuit JE/VE]],"")</f>
        <v/>
      </c>
      <c r="AI909" s="78" t="str">
        <f>IF(Tableau1[[#This Row],[Type de réponse]]='Paramètre (masquer)'!$A$10,Tableau1[[#This Row],[Nuit
VE/SA]],"")</f>
        <v/>
      </c>
      <c r="AJ909" s="78" t="str">
        <f>IF(Tableau1[[#This Row],[Type de réponse]]='Paramètre (masquer)'!$A$10,Tableau1[[#This Row],[Nuit
SA/DI]],"")</f>
        <v/>
      </c>
      <c r="AK909" s="78" t="str">
        <f>IF(Tableau1[[#This Row],[Type de réponse]]='Paramètre (masquer)'!$A$10,Tableau1[[#This Row],[Nuit
DI/LU]],"")</f>
        <v/>
      </c>
      <c r="AL909" s="76" t="str">
        <f>IF(Tableau1[[#This Row],[Nuit
LU /MA]]="Oui",0,IF(Tableau1[[#This Row],[Nuit
LU /MA]]="Non",1,""))</f>
        <v/>
      </c>
      <c r="AM909" s="76" t="str">
        <f>IF(Tableau1[[#This Row],[Nuit
MA/ ME]]="Oui",0,IF(Tableau1[[#This Row],[Nuit
MA/ ME]]="Non",1,""))</f>
        <v/>
      </c>
      <c r="AN909" s="76" t="str">
        <f>IF(Tableau1[[#This Row],[Nuit
ME/ JE]]="Oui",0,IF(Tableau1[[#This Row],[Nuit
ME/ JE]]="Non",1,""))</f>
        <v/>
      </c>
      <c r="AO909" s="76" t="str">
        <f>IF(Tableau1[[#This Row],[Nuit JE/ VE]]="Oui",0,IF(Tableau1[[#This Row],[Nuit JE/ VE]]="Non",1,""))</f>
        <v/>
      </c>
      <c r="AP909" s="76" t="str">
        <f>IF(Tableau1[[#This Row],[Nuit
VE/ SA]]="Oui",0,IF(Tableau1[[#This Row],[Nuit
VE/ SA]]="Non",1,""))</f>
        <v/>
      </c>
      <c r="AQ909" s="76" t="str">
        <f>IF(Tableau1[[#This Row],[Nuit
SA/ DI]]="Oui",0,IF(Tableau1[[#This Row],[Nuit
SA/ DI]]="Non",1,""))</f>
        <v/>
      </c>
      <c r="AR909" s="76" t="str">
        <f>IF(Tableau1[[#This Row],[Nuit
DI/ LU]]="Oui",0,IF(Tableau1[[#This Row],[Nuit
DI/ LU]]="Non",1,""))</f>
        <v/>
      </c>
      <c r="AS909" s="76" t="str">
        <f>IF(Tableau1[[#This Row],[Type de réponse]]='Paramètre (masquer)'!$A$10,Tableau1[[#This Row],[FE]],"")</f>
        <v/>
      </c>
      <c r="AT909" s="76" t="str">
        <f>_xlfn.CONCAT(Tableau1[[#This Row],[LUN]:[DIM]])</f>
        <v/>
      </c>
      <c r="AU909" s="79"/>
      <c r="AV9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9" s="76" t="e">
        <f>Tableau1[[#This Row],[Nbre de nuits sur la période]]*Tableau1[[#This Row],[Nombre de train accédant / nuit *]]</f>
        <v>#VALUE!</v>
      </c>
      <c r="AY909" s="76" t="e">
        <f>Tableau1[[#This Row],[Uo voies - nuit]]*((59*400/1000)+5)</f>
        <v>#VALUE!</v>
      </c>
    </row>
    <row r="910" spans="1:51" ht="15.75">
      <c r="A910" s="51">
        <f t="shared" si="41"/>
        <v>897</v>
      </c>
      <c r="B910" s="85"/>
      <c r="C910" s="52" t="str">
        <f>IFERROR(VLOOKUP(Tableau1[[#This Row],[Site *
Un fichier Excel par DT]],Tableau7[[#All],[Nom de la gare]:[EIC]],5,FALSE),"")</f>
        <v/>
      </c>
      <c r="D910" s="77"/>
      <c r="E910" s="74"/>
      <c r="F910" s="74"/>
      <c r="G910" s="76"/>
      <c r="H910" s="72" t="str">
        <f>IF(Tableau1[[#This Row],[Régime d''utilisation (Quotidien ? Oui ou Non)]]="Oui","Oui","Non")</f>
        <v>Non</v>
      </c>
      <c r="I910" s="72" t="str">
        <f>IF(Tableau1[[#This Row],[Régime d''utilisation (Quotidien ? Oui ou Non)]]="Oui","Oui","Non")</f>
        <v>Non</v>
      </c>
      <c r="J910" s="72" t="str">
        <f>IF(Tableau1[[#This Row],[Régime d''utilisation (Quotidien ? Oui ou Non)]]="Oui","Oui","Non")</f>
        <v>Non</v>
      </c>
      <c r="K910" s="72" t="str">
        <f>IF(Tableau1[[#This Row],[Régime d''utilisation (Quotidien ? Oui ou Non)]]="Oui","Oui","Non")</f>
        <v>Non</v>
      </c>
      <c r="L910" s="72" t="str">
        <f>IF(Tableau1[[#This Row],[Régime d''utilisation (Quotidien ? Oui ou Non)]]="Oui","Oui","Non")</f>
        <v>Non</v>
      </c>
      <c r="M910" s="72" t="str">
        <f>IF(Tableau1[[#This Row],[Régime d''utilisation (Quotidien ? Oui ou Non)]]="Oui","Oui","Non")</f>
        <v>Non</v>
      </c>
      <c r="N910" s="72" t="str">
        <f>IF(Tableau1[[#This Row],[Régime d''utilisation (Quotidien ? Oui ou Non)]]="Oui","Oui","Non")</f>
        <v>Non</v>
      </c>
      <c r="O910" s="72" t="str">
        <f>IF(Tableau1[[#This Row],[Régime d''utilisation (Quotidien ? Oui ou Non)]]="Oui","Oui","Non")</f>
        <v>Non</v>
      </c>
      <c r="P910" s="76"/>
      <c r="Q910" s="76"/>
      <c r="R910" s="76"/>
      <c r="S910" s="52" t="str">
        <f t="shared" ref="S910:S973" si="42">"Compris entre 00h00 et 5h00"</f>
        <v>Compris entre 00h00 et 5h00</v>
      </c>
      <c r="T910" s="76"/>
      <c r="U910" s="53" t="str">
        <f t="shared" ref="U910:U973" si="43">"Voyageur"</f>
        <v>Voyageur</v>
      </c>
      <c r="V910" s="76"/>
      <c r="W910" s="76"/>
      <c r="X910" s="76"/>
      <c r="Y910" s="76"/>
      <c r="Z910" s="76"/>
      <c r="AA910" s="76"/>
      <c r="AB910" s="53">
        <f>400</f>
        <v>400</v>
      </c>
      <c r="AC910" s="78" t="str">
        <f>IF(Tableau1[[#This Row],[Type de réponse]]='Paramètre (masquer)'!$A$10,Tableau1[[#This Row],[Période de début *]],"")</f>
        <v/>
      </c>
      <c r="AD910" s="78" t="str">
        <f>IF(Tableau1[[#This Row],[Type de réponse]]='Paramètre (masquer)'!$A$10,Tableau1[[#This Row],[Période de fin *]],"")</f>
        <v/>
      </c>
      <c r="AE910" s="78" t="str">
        <f>IF(Tableau1[[#This Row],[Type de réponse]]='Paramètre (masquer)'!$A$10,Tableau1[[#This Row],[Nuit
LU/MA]],"")</f>
        <v/>
      </c>
      <c r="AF910" s="78" t="str">
        <f>IF(Tableau1[[#This Row],[Type de réponse]]='Paramètre (masquer)'!$A$10,Tableau1[[#This Row],[Nuit
MA/ME]],"")</f>
        <v/>
      </c>
      <c r="AG910" s="78" t="str">
        <f>IF(Tableau1[[#This Row],[Type de réponse]]='Paramètre (masquer)'!$A$10,Tableau1[[#This Row],[Nuit
ME/JE]],"")</f>
        <v/>
      </c>
      <c r="AH910" s="78" t="str">
        <f>IF(Tableau1[[#This Row],[Type de réponse]]='Paramètre (masquer)'!$A$10,Tableau1[[#This Row],[Nuit JE/VE]],"")</f>
        <v/>
      </c>
      <c r="AI910" s="78" t="str">
        <f>IF(Tableau1[[#This Row],[Type de réponse]]='Paramètre (masquer)'!$A$10,Tableau1[[#This Row],[Nuit
VE/SA]],"")</f>
        <v/>
      </c>
      <c r="AJ910" s="78" t="str">
        <f>IF(Tableau1[[#This Row],[Type de réponse]]='Paramètre (masquer)'!$A$10,Tableau1[[#This Row],[Nuit
SA/DI]],"")</f>
        <v/>
      </c>
      <c r="AK910" s="78" t="str">
        <f>IF(Tableau1[[#This Row],[Type de réponse]]='Paramètre (masquer)'!$A$10,Tableau1[[#This Row],[Nuit
DI/LU]],"")</f>
        <v/>
      </c>
      <c r="AL910" s="76" t="str">
        <f>IF(Tableau1[[#This Row],[Nuit
LU /MA]]="Oui",0,IF(Tableau1[[#This Row],[Nuit
LU /MA]]="Non",1,""))</f>
        <v/>
      </c>
      <c r="AM910" s="76" t="str">
        <f>IF(Tableau1[[#This Row],[Nuit
MA/ ME]]="Oui",0,IF(Tableau1[[#This Row],[Nuit
MA/ ME]]="Non",1,""))</f>
        <v/>
      </c>
      <c r="AN910" s="76" t="str">
        <f>IF(Tableau1[[#This Row],[Nuit
ME/ JE]]="Oui",0,IF(Tableau1[[#This Row],[Nuit
ME/ JE]]="Non",1,""))</f>
        <v/>
      </c>
      <c r="AO910" s="76" t="str">
        <f>IF(Tableau1[[#This Row],[Nuit JE/ VE]]="Oui",0,IF(Tableau1[[#This Row],[Nuit JE/ VE]]="Non",1,""))</f>
        <v/>
      </c>
      <c r="AP910" s="76" t="str">
        <f>IF(Tableau1[[#This Row],[Nuit
VE/ SA]]="Oui",0,IF(Tableau1[[#This Row],[Nuit
VE/ SA]]="Non",1,""))</f>
        <v/>
      </c>
      <c r="AQ910" s="76" t="str">
        <f>IF(Tableau1[[#This Row],[Nuit
SA/ DI]]="Oui",0,IF(Tableau1[[#This Row],[Nuit
SA/ DI]]="Non",1,""))</f>
        <v/>
      </c>
      <c r="AR910" s="76" t="str">
        <f>IF(Tableau1[[#This Row],[Nuit
DI/ LU]]="Oui",0,IF(Tableau1[[#This Row],[Nuit
DI/ LU]]="Non",1,""))</f>
        <v/>
      </c>
      <c r="AS910" s="76" t="str">
        <f>IF(Tableau1[[#This Row],[Type de réponse]]='Paramètre (masquer)'!$A$10,Tableau1[[#This Row],[FE]],"")</f>
        <v/>
      </c>
      <c r="AT910" s="76" t="str">
        <f>_xlfn.CONCAT(Tableau1[[#This Row],[LUN]:[DIM]])</f>
        <v/>
      </c>
      <c r="AU910" s="79"/>
      <c r="AV9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0" s="76" t="e">
        <f>Tableau1[[#This Row],[Nbre de nuits sur la période]]*Tableau1[[#This Row],[Nombre de train accédant / nuit *]]</f>
        <v>#VALUE!</v>
      </c>
      <c r="AY910" s="76" t="e">
        <f>Tableau1[[#This Row],[Uo voies - nuit]]*((59*400/1000)+5)</f>
        <v>#VALUE!</v>
      </c>
    </row>
    <row r="911" spans="1:51" ht="15.75">
      <c r="A911" s="51">
        <f t="shared" ref="A911:A974" si="44">1+A910</f>
        <v>898</v>
      </c>
      <c r="B911" s="85"/>
      <c r="C911" s="52" t="str">
        <f>IFERROR(VLOOKUP(Tableau1[[#This Row],[Site *
Un fichier Excel par DT]],Tableau7[[#All],[Nom de la gare]:[EIC]],5,FALSE),"")</f>
        <v/>
      </c>
      <c r="D911" s="77"/>
      <c r="E911" s="74"/>
      <c r="F911" s="74"/>
      <c r="G911" s="76"/>
      <c r="H911" s="72" t="str">
        <f>IF(Tableau1[[#This Row],[Régime d''utilisation (Quotidien ? Oui ou Non)]]="Oui","Oui","Non")</f>
        <v>Non</v>
      </c>
      <c r="I911" s="72" t="str">
        <f>IF(Tableau1[[#This Row],[Régime d''utilisation (Quotidien ? Oui ou Non)]]="Oui","Oui","Non")</f>
        <v>Non</v>
      </c>
      <c r="J911" s="72" t="str">
        <f>IF(Tableau1[[#This Row],[Régime d''utilisation (Quotidien ? Oui ou Non)]]="Oui","Oui","Non")</f>
        <v>Non</v>
      </c>
      <c r="K911" s="72" t="str">
        <f>IF(Tableau1[[#This Row],[Régime d''utilisation (Quotidien ? Oui ou Non)]]="Oui","Oui","Non")</f>
        <v>Non</v>
      </c>
      <c r="L911" s="72" t="str">
        <f>IF(Tableau1[[#This Row],[Régime d''utilisation (Quotidien ? Oui ou Non)]]="Oui","Oui","Non")</f>
        <v>Non</v>
      </c>
      <c r="M911" s="72" t="str">
        <f>IF(Tableau1[[#This Row],[Régime d''utilisation (Quotidien ? Oui ou Non)]]="Oui","Oui","Non")</f>
        <v>Non</v>
      </c>
      <c r="N911" s="72" t="str">
        <f>IF(Tableau1[[#This Row],[Régime d''utilisation (Quotidien ? Oui ou Non)]]="Oui","Oui","Non")</f>
        <v>Non</v>
      </c>
      <c r="O911" s="72" t="str">
        <f>IF(Tableau1[[#This Row],[Régime d''utilisation (Quotidien ? Oui ou Non)]]="Oui","Oui","Non")</f>
        <v>Non</v>
      </c>
      <c r="P911" s="76"/>
      <c r="Q911" s="76"/>
      <c r="R911" s="76"/>
      <c r="S911" s="52" t="str">
        <f t="shared" si="42"/>
        <v>Compris entre 00h00 et 5h00</v>
      </c>
      <c r="T911" s="76"/>
      <c r="U911" s="53" t="str">
        <f t="shared" si="43"/>
        <v>Voyageur</v>
      </c>
      <c r="V911" s="76"/>
      <c r="W911" s="76"/>
      <c r="X911" s="76"/>
      <c r="Y911" s="76"/>
      <c r="Z911" s="76"/>
      <c r="AA911" s="76"/>
      <c r="AB911" s="53">
        <f>400</f>
        <v>400</v>
      </c>
      <c r="AC911" s="78" t="str">
        <f>IF(Tableau1[[#This Row],[Type de réponse]]='Paramètre (masquer)'!$A$10,Tableau1[[#This Row],[Période de début *]],"")</f>
        <v/>
      </c>
      <c r="AD911" s="78" t="str">
        <f>IF(Tableau1[[#This Row],[Type de réponse]]='Paramètre (masquer)'!$A$10,Tableau1[[#This Row],[Période de fin *]],"")</f>
        <v/>
      </c>
      <c r="AE911" s="78" t="str">
        <f>IF(Tableau1[[#This Row],[Type de réponse]]='Paramètre (masquer)'!$A$10,Tableau1[[#This Row],[Nuit
LU/MA]],"")</f>
        <v/>
      </c>
      <c r="AF911" s="78" t="str">
        <f>IF(Tableau1[[#This Row],[Type de réponse]]='Paramètre (masquer)'!$A$10,Tableau1[[#This Row],[Nuit
MA/ME]],"")</f>
        <v/>
      </c>
      <c r="AG911" s="78" t="str">
        <f>IF(Tableau1[[#This Row],[Type de réponse]]='Paramètre (masquer)'!$A$10,Tableau1[[#This Row],[Nuit
ME/JE]],"")</f>
        <v/>
      </c>
      <c r="AH911" s="78" t="str">
        <f>IF(Tableau1[[#This Row],[Type de réponse]]='Paramètre (masquer)'!$A$10,Tableau1[[#This Row],[Nuit JE/VE]],"")</f>
        <v/>
      </c>
      <c r="AI911" s="78" t="str">
        <f>IF(Tableau1[[#This Row],[Type de réponse]]='Paramètre (masquer)'!$A$10,Tableau1[[#This Row],[Nuit
VE/SA]],"")</f>
        <v/>
      </c>
      <c r="AJ911" s="78" t="str">
        <f>IF(Tableau1[[#This Row],[Type de réponse]]='Paramètre (masquer)'!$A$10,Tableau1[[#This Row],[Nuit
SA/DI]],"")</f>
        <v/>
      </c>
      <c r="AK911" s="78" t="str">
        <f>IF(Tableau1[[#This Row],[Type de réponse]]='Paramètre (masquer)'!$A$10,Tableau1[[#This Row],[Nuit
DI/LU]],"")</f>
        <v/>
      </c>
      <c r="AL911" s="76" t="str">
        <f>IF(Tableau1[[#This Row],[Nuit
LU /MA]]="Oui",0,IF(Tableau1[[#This Row],[Nuit
LU /MA]]="Non",1,""))</f>
        <v/>
      </c>
      <c r="AM911" s="76" t="str">
        <f>IF(Tableau1[[#This Row],[Nuit
MA/ ME]]="Oui",0,IF(Tableau1[[#This Row],[Nuit
MA/ ME]]="Non",1,""))</f>
        <v/>
      </c>
      <c r="AN911" s="76" t="str">
        <f>IF(Tableau1[[#This Row],[Nuit
ME/ JE]]="Oui",0,IF(Tableau1[[#This Row],[Nuit
ME/ JE]]="Non",1,""))</f>
        <v/>
      </c>
      <c r="AO911" s="76" t="str">
        <f>IF(Tableau1[[#This Row],[Nuit JE/ VE]]="Oui",0,IF(Tableau1[[#This Row],[Nuit JE/ VE]]="Non",1,""))</f>
        <v/>
      </c>
      <c r="AP911" s="76" t="str">
        <f>IF(Tableau1[[#This Row],[Nuit
VE/ SA]]="Oui",0,IF(Tableau1[[#This Row],[Nuit
VE/ SA]]="Non",1,""))</f>
        <v/>
      </c>
      <c r="AQ911" s="76" t="str">
        <f>IF(Tableau1[[#This Row],[Nuit
SA/ DI]]="Oui",0,IF(Tableau1[[#This Row],[Nuit
SA/ DI]]="Non",1,""))</f>
        <v/>
      </c>
      <c r="AR911" s="76" t="str">
        <f>IF(Tableau1[[#This Row],[Nuit
DI/ LU]]="Oui",0,IF(Tableau1[[#This Row],[Nuit
DI/ LU]]="Non",1,""))</f>
        <v/>
      </c>
      <c r="AS911" s="76" t="str">
        <f>IF(Tableau1[[#This Row],[Type de réponse]]='Paramètre (masquer)'!$A$10,Tableau1[[#This Row],[FE]],"")</f>
        <v/>
      </c>
      <c r="AT911" s="76" t="str">
        <f>_xlfn.CONCAT(Tableau1[[#This Row],[LUN]:[DIM]])</f>
        <v/>
      </c>
      <c r="AU911" s="79"/>
      <c r="AV9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1" s="76" t="e">
        <f>Tableau1[[#This Row],[Nbre de nuits sur la période]]*Tableau1[[#This Row],[Nombre de train accédant / nuit *]]</f>
        <v>#VALUE!</v>
      </c>
      <c r="AY911" s="76" t="e">
        <f>Tableau1[[#This Row],[Uo voies - nuit]]*((59*400/1000)+5)</f>
        <v>#VALUE!</v>
      </c>
    </row>
    <row r="912" spans="1:51" ht="15.75">
      <c r="A912" s="51">
        <f t="shared" si="44"/>
        <v>899</v>
      </c>
      <c r="B912" s="85"/>
      <c r="C912" s="52" t="str">
        <f>IFERROR(VLOOKUP(Tableau1[[#This Row],[Site *
Un fichier Excel par DT]],Tableau7[[#All],[Nom de la gare]:[EIC]],5,FALSE),"")</f>
        <v/>
      </c>
      <c r="D912" s="77"/>
      <c r="E912" s="74"/>
      <c r="F912" s="74"/>
      <c r="G912" s="76"/>
      <c r="H912" s="72" t="str">
        <f>IF(Tableau1[[#This Row],[Régime d''utilisation (Quotidien ? Oui ou Non)]]="Oui","Oui","Non")</f>
        <v>Non</v>
      </c>
      <c r="I912" s="72" t="str">
        <f>IF(Tableau1[[#This Row],[Régime d''utilisation (Quotidien ? Oui ou Non)]]="Oui","Oui","Non")</f>
        <v>Non</v>
      </c>
      <c r="J912" s="72" t="str">
        <f>IF(Tableau1[[#This Row],[Régime d''utilisation (Quotidien ? Oui ou Non)]]="Oui","Oui","Non")</f>
        <v>Non</v>
      </c>
      <c r="K912" s="72" t="str">
        <f>IF(Tableau1[[#This Row],[Régime d''utilisation (Quotidien ? Oui ou Non)]]="Oui","Oui","Non")</f>
        <v>Non</v>
      </c>
      <c r="L912" s="72" t="str">
        <f>IF(Tableau1[[#This Row],[Régime d''utilisation (Quotidien ? Oui ou Non)]]="Oui","Oui","Non")</f>
        <v>Non</v>
      </c>
      <c r="M912" s="72" t="str">
        <f>IF(Tableau1[[#This Row],[Régime d''utilisation (Quotidien ? Oui ou Non)]]="Oui","Oui","Non")</f>
        <v>Non</v>
      </c>
      <c r="N912" s="72" t="str">
        <f>IF(Tableau1[[#This Row],[Régime d''utilisation (Quotidien ? Oui ou Non)]]="Oui","Oui","Non")</f>
        <v>Non</v>
      </c>
      <c r="O912" s="72" t="str">
        <f>IF(Tableau1[[#This Row],[Régime d''utilisation (Quotidien ? Oui ou Non)]]="Oui","Oui","Non")</f>
        <v>Non</v>
      </c>
      <c r="P912" s="76"/>
      <c r="Q912" s="76"/>
      <c r="R912" s="76"/>
      <c r="S912" s="52" t="str">
        <f t="shared" si="42"/>
        <v>Compris entre 00h00 et 5h00</v>
      </c>
      <c r="T912" s="76"/>
      <c r="U912" s="53" t="str">
        <f t="shared" si="43"/>
        <v>Voyageur</v>
      </c>
      <c r="V912" s="76"/>
      <c r="W912" s="76"/>
      <c r="X912" s="76"/>
      <c r="Y912" s="76"/>
      <c r="Z912" s="76"/>
      <c r="AA912" s="76"/>
      <c r="AB912" s="53">
        <f>400</f>
        <v>400</v>
      </c>
      <c r="AC912" s="78" t="str">
        <f>IF(Tableau1[[#This Row],[Type de réponse]]='Paramètre (masquer)'!$A$10,Tableau1[[#This Row],[Période de début *]],"")</f>
        <v/>
      </c>
      <c r="AD912" s="78" t="str">
        <f>IF(Tableau1[[#This Row],[Type de réponse]]='Paramètre (masquer)'!$A$10,Tableau1[[#This Row],[Période de fin *]],"")</f>
        <v/>
      </c>
      <c r="AE912" s="78" t="str">
        <f>IF(Tableau1[[#This Row],[Type de réponse]]='Paramètre (masquer)'!$A$10,Tableau1[[#This Row],[Nuit
LU/MA]],"")</f>
        <v/>
      </c>
      <c r="AF912" s="78" t="str">
        <f>IF(Tableau1[[#This Row],[Type de réponse]]='Paramètre (masquer)'!$A$10,Tableau1[[#This Row],[Nuit
MA/ME]],"")</f>
        <v/>
      </c>
      <c r="AG912" s="78" t="str">
        <f>IF(Tableau1[[#This Row],[Type de réponse]]='Paramètre (masquer)'!$A$10,Tableau1[[#This Row],[Nuit
ME/JE]],"")</f>
        <v/>
      </c>
      <c r="AH912" s="78" t="str">
        <f>IF(Tableau1[[#This Row],[Type de réponse]]='Paramètre (masquer)'!$A$10,Tableau1[[#This Row],[Nuit JE/VE]],"")</f>
        <v/>
      </c>
      <c r="AI912" s="78" t="str">
        <f>IF(Tableau1[[#This Row],[Type de réponse]]='Paramètre (masquer)'!$A$10,Tableau1[[#This Row],[Nuit
VE/SA]],"")</f>
        <v/>
      </c>
      <c r="AJ912" s="78" t="str">
        <f>IF(Tableau1[[#This Row],[Type de réponse]]='Paramètre (masquer)'!$A$10,Tableau1[[#This Row],[Nuit
SA/DI]],"")</f>
        <v/>
      </c>
      <c r="AK912" s="78" t="str">
        <f>IF(Tableau1[[#This Row],[Type de réponse]]='Paramètre (masquer)'!$A$10,Tableau1[[#This Row],[Nuit
DI/LU]],"")</f>
        <v/>
      </c>
      <c r="AL912" s="76" t="str">
        <f>IF(Tableau1[[#This Row],[Nuit
LU /MA]]="Oui",0,IF(Tableau1[[#This Row],[Nuit
LU /MA]]="Non",1,""))</f>
        <v/>
      </c>
      <c r="AM912" s="76" t="str">
        <f>IF(Tableau1[[#This Row],[Nuit
MA/ ME]]="Oui",0,IF(Tableau1[[#This Row],[Nuit
MA/ ME]]="Non",1,""))</f>
        <v/>
      </c>
      <c r="AN912" s="76" t="str">
        <f>IF(Tableau1[[#This Row],[Nuit
ME/ JE]]="Oui",0,IF(Tableau1[[#This Row],[Nuit
ME/ JE]]="Non",1,""))</f>
        <v/>
      </c>
      <c r="AO912" s="76" t="str">
        <f>IF(Tableau1[[#This Row],[Nuit JE/ VE]]="Oui",0,IF(Tableau1[[#This Row],[Nuit JE/ VE]]="Non",1,""))</f>
        <v/>
      </c>
      <c r="AP912" s="76" t="str">
        <f>IF(Tableau1[[#This Row],[Nuit
VE/ SA]]="Oui",0,IF(Tableau1[[#This Row],[Nuit
VE/ SA]]="Non",1,""))</f>
        <v/>
      </c>
      <c r="AQ912" s="76" t="str">
        <f>IF(Tableau1[[#This Row],[Nuit
SA/ DI]]="Oui",0,IF(Tableau1[[#This Row],[Nuit
SA/ DI]]="Non",1,""))</f>
        <v/>
      </c>
      <c r="AR912" s="76" t="str">
        <f>IF(Tableau1[[#This Row],[Nuit
DI/ LU]]="Oui",0,IF(Tableau1[[#This Row],[Nuit
DI/ LU]]="Non",1,""))</f>
        <v/>
      </c>
      <c r="AS912" s="76" t="str">
        <f>IF(Tableau1[[#This Row],[Type de réponse]]='Paramètre (masquer)'!$A$10,Tableau1[[#This Row],[FE]],"")</f>
        <v/>
      </c>
      <c r="AT912" s="76" t="str">
        <f>_xlfn.CONCAT(Tableau1[[#This Row],[LUN]:[DIM]])</f>
        <v/>
      </c>
      <c r="AU912" s="79"/>
      <c r="AV9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2" s="76" t="e">
        <f>Tableau1[[#This Row],[Nbre de nuits sur la période]]*Tableau1[[#This Row],[Nombre de train accédant / nuit *]]</f>
        <v>#VALUE!</v>
      </c>
      <c r="AY912" s="76" t="e">
        <f>Tableau1[[#This Row],[Uo voies - nuit]]*((59*400/1000)+5)</f>
        <v>#VALUE!</v>
      </c>
    </row>
    <row r="913" spans="1:51" ht="15.75">
      <c r="A913" s="51">
        <f t="shared" si="44"/>
        <v>900</v>
      </c>
      <c r="B913" s="85"/>
      <c r="C913" s="52" t="str">
        <f>IFERROR(VLOOKUP(Tableau1[[#This Row],[Site *
Un fichier Excel par DT]],Tableau7[[#All],[Nom de la gare]:[EIC]],5,FALSE),"")</f>
        <v/>
      </c>
      <c r="D913" s="77"/>
      <c r="E913" s="74"/>
      <c r="F913" s="74"/>
      <c r="G913" s="76"/>
      <c r="H913" s="72" t="str">
        <f>IF(Tableau1[[#This Row],[Régime d''utilisation (Quotidien ? Oui ou Non)]]="Oui","Oui","Non")</f>
        <v>Non</v>
      </c>
      <c r="I913" s="72" t="str">
        <f>IF(Tableau1[[#This Row],[Régime d''utilisation (Quotidien ? Oui ou Non)]]="Oui","Oui","Non")</f>
        <v>Non</v>
      </c>
      <c r="J913" s="72" t="str">
        <f>IF(Tableau1[[#This Row],[Régime d''utilisation (Quotidien ? Oui ou Non)]]="Oui","Oui","Non")</f>
        <v>Non</v>
      </c>
      <c r="K913" s="72" t="str">
        <f>IF(Tableau1[[#This Row],[Régime d''utilisation (Quotidien ? Oui ou Non)]]="Oui","Oui","Non")</f>
        <v>Non</v>
      </c>
      <c r="L913" s="72" t="str">
        <f>IF(Tableau1[[#This Row],[Régime d''utilisation (Quotidien ? Oui ou Non)]]="Oui","Oui","Non")</f>
        <v>Non</v>
      </c>
      <c r="M913" s="72" t="str">
        <f>IF(Tableau1[[#This Row],[Régime d''utilisation (Quotidien ? Oui ou Non)]]="Oui","Oui","Non")</f>
        <v>Non</v>
      </c>
      <c r="N913" s="72" t="str">
        <f>IF(Tableau1[[#This Row],[Régime d''utilisation (Quotidien ? Oui ou Non)]]="Oui","Oui","Non")</f>
        <v>Non</v>
      </c>
      <c r="O913" s="72" t="str">
        <f>IF(Tableau1[[#This Row],[Régime d''utilisation (Quotidien ? Oui ou Non)]]="Oui","Oui","Non")</f>
        <v>Non</v>
      </c>
      <c r="P913" s="76"/>
      <c r="Q913" s="76"/>
      <c r="R913" s="76"/>
      <c r="S913" s="52" t="str">
        <f t="shared" si="42"/>
        <v>Compris entre 00h00 et 5h00</v>
      </c>
      <c r="T913" s="76"/>
      <c r="U913" s="53" t="str">
        <f t="shared" si="43"/>
        <v>Voyageur</v>
      </c>
      <c r="V913" s="76"/>
      <c r="W913" s="76"/>
      <c r="X913" s="76"/>
      <c r="Y913" s="76"/>
      <c r="Z913" s="76"/>
      <c r="AA913" s="76"/>
      <c r="AB913" s="53">
        <f>400</f>
        <v>400</v>
      </c>
      <c r="AC913" s="78" t="str">
        <f>IF(Tableau1[[#This Row],[Type de réponse]]='Paramètre (masquer)'!$A$10,Tableau1[[#This Row],[Période de début *]],"")</f>
        <v/>
      </c>
      <c r="AD913" s="78" t="str">
        <f>IF(Tableau1[[#This Row],[Type de réponse]]='Paramètre (masquer)'!$A$10,Tableau1[[#This Row],[Période de fin *]],"")</f>
        <v/>
      </c>
      <c r="AE913" s="78" t="str">
        <f>IF(Tableau1[[#This Row],[Type de réponse]]='Paramètre (masquer)'!$A$10,Tableau1[[#This Row],[Nuit
LU/MA]],"")</f>
        <v/>
      </c>
      <c r="AF913" s="78" t="str">
        <f>IF(Tableau1[[#This Row],[Type de réponse]]='Paramètre (masquer)'!$A$10,Tableau1[[#This Row],[Nuit
MA/ME]],"")</f>
        <v/>
      </c>
      <c r="AG913" s="78" t="str">
        <f>IF(Tableau1[[#This Row],[Type de réponse]]='Paramètre (masquer)'!$A$10,Tableau1[[#This Row],[Nuit
ME/JE]],"")</f>
        <v/>
      </c>
      <c r="AH913" s="78" t="str">
        <f>IF(Tableau1[[#This Row],[Type de réponse]]='Paramètre (masquer)'!$A$10,Tableau1[[#This Row],[Nuit JE/VE]],"")</f>
        <v/>
      </c>
      <c r="AI913" s="78" t="str">
        <f>IF(Tableau1[[#This Row],[Type de réponse]]='Paramètre (masquer)'!$A$10,Tableau1[[#This Row],[Nuit
VE/SA]],"")</f>
        <v/>
      </c>
      <c r="AJ913" s="78" t="str">
        <f>IF(Tableau1[[#This Row],[Type de réponse]]='Paramètre (masquer)'!$A$10,Tableau1[[#This Row],[Nuit
SA/DI]],"")</f>
        <v/>
      </c>
      <c r="AK913" s="78" t="str">
        <f>IF(Tableau1[[#This Row],[Type de réponse]]='Paramètre (masquer)'!$A$10,Tableau1[[#This Row],[Nuit
DI/LU]],"")</f>
        <v/>
      </c>
      <c r="AL913" s="76" t="str">
        <f>IF(Tableau1[[#This Row],[Nuit
LU /MA]]="Oui",0,IF(Tableau1[[#This Row],[Nuit
LU /MA]]="Non",1,""))</f>
        <v/>
      </c>
      <c r="AM913" s="76" t="str">
        <f>IF(Tableau1[[#This Row],[Nuit
MA/ ME]]="Oui",0,IF(Tableau1[[#This Row],[Nuit
MA/ ME]]="Non",1,""))</f>
        <v/>
      </c>
      <c r="AN913" s="76" t="str">
        <f>IF(Tableau1[[#This Row],[Nuit
ME/ JE]]="Oui",0,IF(Tableau1[[#This Row],[Nuit
ME/ JE]]="Non",1,""))</f>
        <v/>
      </c>
      <c r="AO913" s="76" t="str">
        <f>IF(Tableau1[[#This Row],[Nuit JE/ VE]]="Oui",0,IF(Tableau1[[#This Row],[Nuit JE/ VE]]="Non",1,""))</f>
        <v/>
      </c>
      <c r="AP913" s="76" t="str">
        <f>IF(Tableau1[[#This Row],[Nuit
VE/ SA]]="Oui",0,IF(Tableau1[[#This Row],[Nuit
VE/ SA]]="Non",1,""))</f>
        <v/>
      </c>
      <c r="AQ913" s="76" t="str">
        <f>IF(Tableau1[[#This Row],[Nuit
SA/ DI]]="Oui",0,IF(Tableau1[[#This Row],[Nuit
SA/ DI]]="Non",1,""))</f>
        <v/>
      </c>
      <c r="AR913" s="76" t="str">
        <f>IF(Tableau1[[#This Row],[Nuit
DI/ LU]]="Oui",0,IF(Tableau1[[#This Row],[Nuit
DI/ LU]]="Non",1,""))</f>
        <v/>
      </c>
      <c r="AS913" s="76" t="str">
        <f>IF(Tableau1[[#This Row],[Type de réponse]]='Paramètre (masquer)'!$A$10,Tableau1[[#This Row],[FE]],"")</f>
        <v/>
      </c>
      <c r="AT913" s="76" t="str">
        <f>_xlfn.CONCAT(Tableau1[[#This Row],[LUN]:[DIM]])</f>
        <v/>
      </c>
      <c r="AU913" s="79"/>
      <c r="AV9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3" s="76" t="e">
        <f>Tableau1[[#This Row],[Nbre de nuits sur la période]]*Tableau1[[#This Row],[Nombre de train accédant / nuit *]]</f>
        <v>#VALUE!</v>
      </c>
      <c r="AY913" s="76" t="e">
        <f>Tableau1[[#This Row],[Uo voies - nuit]]*((59*400/1000)+5)</f>
        <v>#VALUE!</v>
      </c>
    </row>
    <row r="914" spans="1:51" ht="15.75">
      <c r="A914" s="51">
        <f t="shared" si="44"/>
        <v>901</v>
      </c>
      <c r="B914" s="85"/>
      <c r="C914" s="52" t="str">
        <f>IFERROR(VLOOKUP(Tableau1[[#This Row],[Site *
Un fichier Excel par DT]],Tableau7[[#All],[Nom de la gare]:[EIC]],5,FALSE),"")</f>
        <v/>
      </c>
      <c r="D914" s="77"/>
      <c r="E914" s="74"/>
      <c r="F914" s="74"/>
      <c r="G914" s="76"/>
      <c r="H914" s="72" t="str">
        <f>IF(Tableau1[[#This Row],[Régime d''utilisation (Quotidien ? Oui ou Non)]]="Oui","Oui","Non")</f>
        <v>Non</v>
      </c>
      <c r="I914" s="72" t="str">
        <f>IF(Tableau1[[#This Row],[Régime d''utilisation (Quotidien ? Oui ou Non)]]="Oui","Oui","Non")</f>
        <v>Non</v>
      </c>
      <c r="J914" s="72" t="str">
        <f>IF(Tableau1[[#This Row],[Régime d''utilisation (Quotidien ? Oui ou Non)]]="Oui","Oui","Non")</f>
        <v>Non</v>
      </c>
      <c r="K914" s="72" t="str">
        <f>IF(Tableau1[[#This Row],[Régime d''utilisation (Quotidien ? Oui ou Non)]]="Oui","Oui","Non")</f>
        <v>Non</v>
      </c>
      <c r="L914" s="72" t="str">
        <f>IF(Tableau1[[#This Row],[Régime d''utilisation (Quotidien ? Oui ou Non)]]="Oui","Oui","Non")</f>
        <v>Non</v>
      </c>
      <c r="M914" s="72" t="str">
        <f>IF(Tableau1[[#This Row],[Régime d''utilisation (Quotidien ? Oui ou Non)]]="Oui","Oui","Non")</f>
        <v>Non</v>
      </c>
      <c r="N914" s="72" t="str">
        <f>IF(Tableau1[[#This Row],[Régime d''utilisation (Quotidien ? Oui ou Non)]]="Oui","Oui","Non")</f>
        <v>Non</v>
      </c>
      <c r="O914" s="72" t="str">
        <f>IF(Tableau1[[#This Row],[Régime d''utilisation (Quotidien ? Oui ou Non)]]="Oui","Oui","Non")</f>
        <v>Non</v>
      </c>
      <c r="P914" s="76"/>
      <c r="Q914" s="76"/>
      <c r="R914" s="76"/>
      <c r="S914" s="52" t="str">
        <f t="shared" si="42"/>
        <v>Compris entre 00h00 et 5h00</v>
      </c>
      <c r="T914" s="76"/>
      <c r="U914" s="53" t="str">
        <f t="shared" si="43"/>
        <v>Voyageur</v>
      </c>
      <c r="V914" s="76"/>
      <c r="W914" s="76"/>
      <c r="X914" s="76"/>
      <c r="Y914" s="76"/>
      <c r="Z914" s="76"/>
      <c r="AA914" s="76"/>
      <c r="AB914" s="53">
        <f>400</f>
        <v>400</v>
      </c>
      <c r="AC914" s="78" t="str">
        <f>IF(Tableau1[[#This Row],[Type de réponse]]='Paramètre (masquer)'!$A$10,Tableau1[[#This Row],[Période de début *]],"")</f>
        <v/>
      </c>
      <c r="AD914" s="78" t="str">
        <f>IF(Tableau1[[#This Row],[Type de réponse]]='Paramètre (masquer)'!$A$10,Tableau1[[#This Row],[Période de fin *]],"")</f>
        <v/>
      </c>
      <c r="AE914" s="78" t="str">
        <f>IF(Tableau1[[#This Row],[Type de réponse]]='Paramètre (masquer)'!$A$10,Tableau1[[#This Row],[Nuit
LU/MA]],"")</f>
        <v/>
      </c>
      <c r="AF914" s="78" t="str">
        <f>IF(Tableau1[[#This Row],[Type de réponse]]='Paramètre (masquer)'!$A$10,Tableau1[[#This Row],[Nuit
MA/ME]],"")</f>
        <v/>
      </c>
      <c r="AG914" s="78" t="str">
        <f>IF(Tableau1[[#This Row],[Type de réponse]]='Paramètre (masquer)'!$A$10,Tableau1[[#This Row],[Nuit
ME/JE]],"")</f>
        <v/>
      </c>
      <c r="AH914" s="78" t="str">
        <f>IF(Tableau1[[#This Row],[Type de réponse]]='Paramètre (masquer)'!$A$10,Tableau1[[#This Row],[Nuit JE/VE]],"")</f>
        <v/>
      </c>
      <c r="AI914" s="78" t="str">
        <f>IF(Tableau1[[#This Row],[Type de réponse]]='Paramètre (masquer)'!$A$10,Tableau1[[#This Row],[Nuit
VE/SA]],"")</f>
        <v/>
      </c>
      <c r="AJ914" s="78" t="str">
        <f>IF(Tableau1[[#This Row],[Type de réponse]]='Paramètre (masquer)'!$A$10,Tableau1[[#This Row],[Nuit
SA/DI]],"")</f>
        <v/>
      </c>
      <c r="AK914" s="78" t="str">
        <f>IF(Tableau1[[#This Row],[Type de réponse]]='Paramètre (masquer)'!$A$10,Tableau1[[#This Row],[Nuit
DI/LU]],"")</f>
        <v/>
      </c>
      <c r="AL914" s="76" t="str">
        <f>IF(Tableau1[[#This Row],[Nuit
LU /MA]]="Oui",0,IF(Tableau1[[#This Row],[Nuit
LU /MA]]="Non",1,""))</f>
        <v/>
      </c>
      <c r="AM914" s="76" t="str">
        <f>IF(Tableau1[[#This Row],[Nuit
MA/ ME]]="Oui",0,IF(Tableau1[[#This Row],[Nuit
MA/ ME]]="Non",1,""))</f>
        <v/>
      </c>
      <c r="AN914" s="76" t="str">
        <f>IF(Tableau1[[#This Row],[Nuit
ME/ JE]]="Oui",0,IF(Tableau1[[#This Row],[Nuit
ME/ JE]]="Non",1,""))</f>
        <v/>
      </c>
      <c r="AO914" s="76" t="str">
        <f>IF(Tableau1[[#This Row],[Nuit JE/ VE]]="Oui",0,IF(Tableau1[[#This Row],[Nuit JE/ VE]]="Non",1,""))</f>
        <v/>
      </c>
      <c r="AP914" s="76" t="str">
        <f>IF(Tableau1[[#This Row],[Nuit
VE/ SA]]="Oui",0,IF(Tableau1[[#This Row],[Nuit
VE/ SA]]="Non",1,""))</f>
        <v/>
      </c>
      <c r="AQ914" s="76" t="str">
        <f>IF(Tableau1[[#This Row],[Nuit
SA/ DI]]="Oui",0,IF(Tableau1[[#This Row],[Nuit
SA/ DI]]="Non",1,""))</f>
        <v/>
      </c>
      <c r="AR914" s="76" t="str">
        <f>IF(Tableau1[[#This Row],[Nuit
DI/ LU]]="Oui",0,IF(Tableau1[[#This Row],[Nuit
DI/ LU]]="Non",1,""))</f>
        <v/>
      </c>
      <c r="AS914" s="76" t="str">
        <f>IF(Tableau1[[#This Row],[Type de réponse]]='Paramètre (masquer)'!$A$10,Tableau1[[#This Row],[FE]],"")</f>
        <v/>
      </c>
      <c r="AT914" s="76" t="str">
        <f>_xlfn.CONCAT(Tableau1[[#This Row],[LUN]:[DIM]])</f>
        <v/>
      </c>
      <c r="AU914" s="79"/>
      <c r="AV9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4" s="76" t="e">
        <f>Tableau1[[#This Row],[Nbre de nuits sur la période]]*Tableau1[[#This Row],[Nombre de train accédant / nuit *]]</f>
        <v>#VALUE!</v>
      </c>
      <c r="AY914" s="76" t="e">
        <f>Tableau1[[#This Row],[Uo voies - nuit]]*((59*400/1000)+5)</f>
        <v>#VALUE!</v>
      </c>
    </row>
    <row r="915" spans="1:51" ht="15.75">
      <c r="A915" s="51">
        <f t="shared" si="44"/>
        <v>902</v>
      </c>
      <c r="B915" s="85"/>
      <c r="C915" s="52" t="str">
        <f>IFERROR(VLOOKUP(Tableau1[[#This Row],[Site *
Un fichier Excel par DT]],Tableau7[[#All],[Nom de la gare]:[EIC]],5,FALSE),"")</f>
        <v/>
      </c>
      <c r="D915" s="77"/>
      <c r="E915" s="74"/>
      <c r="F915" s="74"/>
      <c r="G915" s="76"/>
      <c r="H915" s="72" t="str">
        <f>IF(Tableau1[[#This Row],[Régime d''utilisation (Quotidien ? Oui ou Non)]]="Oui","Oui","Non")</f>
        <v>Non</v>
      </c>
      <c r="I915" s="72" t="str">
        <f>IF(Tableau1[[#This Row],[Régime d''utilisation (Quotidien ? Oui ou Non)]]="Oui","Oui","Non")</f>
        <v>Non</v>
      </c>
      <c r="J915" s="72" t="str">
        <f>IF(Tableau1[[#This Row],[Régime d''utilisation (Quotidien ? Oui ou Non)]]="Oui","Oui","Non")</f>
        <v>Non</v>
      </c>
      <c r="K915" s="72" t="str">
        <f>IF(Tableau1[[#This Row],[Régime d''utilisation (Quotidien ? Oui ou Non)]]="Oui","Oui","Non")</f>
        <v>Non</v>
      </c>
      <c r="L915" s="72" t="str">
        <f>IF(Tableau1[[#This Row],[Régime d''utilisation (Quotidien ? Oui ou Non)]]="Oui","Oui","Non")</f>
        <v>Non</v>
      </c>
      <c r="M915" s="72" t="str">
        <f>IF(Tableau1[[#This Row],[Régime d''utilisation (Quotidien ? Oui ou Non)]]="Oui","Oui","Non")</f>
        <v>Non</v>
      </c>
      <c r="N915" s="72" t="str">
        <f>IF(Tableau1[[#This Row],[Régime d''utilisation (Quotidien ? Oui ou Non)]]="Oui","Oui","Non")</f>
        <v>Non</v>
      </c>
      <c r="O915" s="72" t="str">
        <f>IF(Tableau1[[#This Row],[Régime d''utilisation (Quotidien ? Oui ou Non)]]="Oui","Oui","Non")</f>
        <v>Non</v>
      </c>
      <c r="P915" s="76"/>
      <c r="Q915" s="76"/>
      <c r="R915" s="76"/>
      <c r="S915" s="52" t="str">
        <f t="shared" si="42"/>
        <v>Compris entre 00h00 et 5h00</v>
      </c>
      <c r="T915" s="76"/>
      <c r="U915" s="53" t="str">
        <f t="shared" si="43"/>
        <v>Voyageur</v>
      </c>
      <c r="V915" s="76"/>
      <c r="W915" s="76"/>
      <c r="X915" s="76"/>
      <c r="Y915" s="76"/>
      <c r="Z915" s="76"/>
      <c r="AA915" s="76"/>
      <c r="AB915" s="53">
        <f>400</f>
        <v>400</v>
      </c>
      <c r="AC915" s="78" t="str">
        <f>IF(Tableau1[[#This Row],[Type de réponse]]='Paramètre (masquer)'!$A$10,Tableau1[[#This Row],[Période de début *]],"")</f>
        <v/>
      </c>
      <c r="AD915" s="78" t="str">
        <f>IF(Tableau1[[#This Row],[Type de réponse]]='Paramètre (masquer)'!$A$10,Tableau1[[#This Row],[Période de fin *]],"")</f>
        <v/>
      </c>
      <c r="AE915" s="78" t="str">
        <f>IF(Tableau1[[#This Row],[Type de réponse]]='Paramètre (masquer)'!$A$10,Tableau1[[#This Row],[Nuit
LU/MA]],"")</f>
        <v/>
      </c>
      <c r="AF915" s="78" t="str">
        <f>IF(Tableau1[[#This Row],[Type de réponse]]='Paramètre (masquer)'!$A$10,Tableau1[[#This Row],[Nuit
MA/ME]],"")</f>
        <v/>
      </c>
      <c r="AG915" s="78" t="str">
        <f>IF(Tableau1[[#This Row],[Type de réponse]]='Paramètre (masquer)'!$A$10,Tableau1[[#This Row],[Nuit
ME/JE]],"")</f>
        <v/>
      </c>
      <c r="AH915" s="78" t="str">
        <f>IF(Tableau1[[#This Row],[Type de réponse]]='Paramètre (masquer)'!$A$10,Tableau1[[#This Row],[Nuit JE/VE]],"")</f>
        <v/>
      </c>
      <c r="AI915" s="78" t="str">
        <f>IF(Tableau1[[#This Row],[Type de réponse]]='Paramètre (masquer)'!$A$10,Tableau1[[#This Row],[Nuit
VE/SA]],"")</f>
        <v/>
      </c>
      <c r="AJ915" s="78" t="str">
        <f>IF(Tableau1[[#This Row],[Type de réponse]]='Paramètre (masquer)'!$A$10,Tableau1[[#This Row],[Nuit
SA/DI]],"")</f>
        <v/>
      </c>
      <c r="AK915" s="78" t="str">
        <f>IF(Tableau1[[#This Row],[Type de réponse]]='Paramètre (masquer)'!$A$10,Tableau1[[#This Row],[Nuit
DI/LU]],"")</f>
        <v/>
      </c>
      <c r="AL915" s="76" t="str">
        <f>IF(Tableau1[[#This Row],[Nuit
LU /MA]]="Oui",0,IF(Tableau1[[#This Row],[Nuit
LU /MA]]="Non",1,""))</f>
        <v/>
      </c>
      <c r="AM915" s="76" t="str">
        <f>IF(Tableau1[[#This Row],[Nuit
MA/ ME]]="Oui",0,IF(Tableau1[[#This Row],[Nuit
MA/ ME]]="Non",1,""))</f>
        <v/>
      </c>
      <c r="AN915" s="76" t="str">
        <f>IF(Tableau1[[#This Row],[Nuit
ME/ JE]]="Oui",0,IF(Tableau1[[#This Row],[Nuit
ME/ JE]]="Non",1,""))</f>
        <v/>
      </c>
      <c r="AO915" s="76" t="str">
        <f>IF(Tableau1[[#This Row],[Nuit JE/ VE]]="Oui",0,IF(Tableau1[[#This Row],[Nuit JE/ VE]]="Non",1,""))</f>
        <v/>
      </c>
      <c r="AP915" s="76" t="str">
        <f>IF(Tableau1[[#This Row],[Nuit
VE/ SA]]="Oui",0,IF(Tableau1[[#This Row],[Nuit
VE/ SA]]="Non",1,""))</f>
        <v/>
      </c>
      <c r="AQ915" s="76" t="str">
        <f>IF(Tableau1[[#This Row],[Nuit
SA/ DI]]="Oui",0,IF(Tableau1[[#This Row],[Nuit
SA/ DI]]="Non",1,""))</f>
        <v/>
      </c>
      <c r="AR915" s="76" t="str">
        <f>IF(Tableau1[[#This Row],[Nuit
DI/ LU]]="Oui",0,IF(Tableau1[[#This Row],[Nuit
DI/ LU]]="Non",1,""))</f>
        <v/>
      </c>
      <c r="AS915" s="76" t="str">
        <f>IF(Tableau1[[#This Row],[Type de réponse]]='Paramètre (masquer)'!$A$10,Tableau1[[#This Row],[FE]],"")</f>
        <v/>
      </c>
      <c r="AT915" s="76" t="str">
        <f>_xlfn.CONCAT(Tableau1[[#This Row],[LUN]:[DIM]])</f>
        <v/>
      </c>
      <c r="AU915" s="79"/>
      <c r="AV9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5" s="76" t="e">
        <f>Tableau1[[#This Row],[Nbre de nuits sur la période]]*Tableau1[[#This Row],[Nombre de train accédant / nuit *]]</f>
        <v>#VALUE!</v>
      </c>
      <c r="AY915" s="76" t="e">
        <f>Tableau1[[#This Row],[Uo voies - nuit]]*((59*400/1000)+5)</f>
        <v>#VALUE!</v>
      </c>
    </row>
    <row r="916" spans="1:51" ht="15.75">
      <c r="A916" s="51">
        <f t="shared" si="44"/>
        <v>903</v>
      </c>
      <c r="B916" s="85"/>
      <c r="C916" s="52" t="str">
        <f>IFERROR(VLOOKUP(Tableau1[[#This Row],[Site *
Un fichier Excel par DT]],Tableau7[[#All],[Nom de la gare]:[EIC]],5,FALSE),"")</f>
        <v/>
      </c>
      <c r="D916" s="77"/>
      <c r="E916" s="74"/>
      <c r="F916" s="74"/>
      <c r="G916" s="76"/>
      <c r="H916" s="72" t="str">
        <f>IF(Tableau1[[#This Row],[Régime d''utilisation (Quotidien ? Oui ou Non)]]="Oui","Oui","Non")</f>
        <v>Non</v>
      </c>
      <c r="I916" s="72" t="str">
        <f>IF(Tableau1[[#This Row],[Régime d''utilisation (Quotidien ? Oui ou Non)]]="Oui","Oui","Non")</f>
        <v>Non</v>
      </c>
      <c r="J916" s="72" t="str">
        <f>IF(Tableau1[[#This Row],[Régime d''utilisation (Quotidien ? Oui ou Non)]]="Oui","Oui","Non")</f>
        <v>Non</v>
      </c>
      <c r="K916" s="72" t="str">
        <f>IF(Tableau1[[#This Row],[Régime d''utilisation (Quotidien ? Oui ou Non)]]="Oui","Oui","Non")</f>
        <v>Non</v>
      </c>
      <c r="L916" s="72" t="str">
        <f>IF(Tableau1[[#This Row],[Régime d''utilisation (Quotidien ? Oui ou Non)]]="Oui","Oui","Non")</f>
        <v>Non</v>
      </c>
      <c r="M916" s="72" t="str">
        <f>IF(Tableau1[[#This Row],[Régime d''utilisation (Quotidien ? Oui ou Non)]]="Oui","Oui","Non")</f>
        <v>Non</v>
      </c>
      <c r="N916" s="72" t="str">
        <f>IF(Tableau1[[#This Row],[Régime d''utilisation (Quotidien ? Oui ou Non)]]="Oui","Oui","Non")</f>
        <v>Non</v>
      </c>
      <c r="O916" s="72" t="str">
        <f>IF(Tableau1[[#This Row],[Régime d''utilisation (Quotidien ? Oui ou Non)]]="Oui","Oui","Non")</f>
        <v>Non</v>
      </c>
      <c r="P916" s="76"/>
      <c r="Q916" s="76"/>
      <c r="R916" s="76"/>
      <c r="S916" s="52" t="str">
        <f t="shared" si="42"/>
        <v>Compris entre 00h00 et 5h00</v>
      </c>
      <c r="T916" s="76"/>
      <c r="U916" s="53" t="str">
        <f t="shared" si="43"/>
        <v>Voyageur</v>
      </c>
      <c r="V916" s="76"/>
      <c r="W916" s="76"/>
      <c r="X916" s="76"/>
      <c r="Y916" s="76"/>
      <c r="Z916" s="76"/>
      <c r="AA916" s="76"/>
      <c r="AB916" s="53">
        <f>400</f>
        <v>400</v>
      </c>
      <c r="AC916" s="78" t="str">
        <f>IF(Tableau1[[#This Row],[Type de réponse]]='Paramètre (masquer)'!$A$10,Tableau1[[#This Row],[Période de début *]],"")</f>
        <v/>
      </c>
      <c r="AD916" s="78" t="str">
        <f>IF(Tableau1[[#This Row],[Type de réponse]]='Paramètre (masquer)'!$A$10,Tableau1[[#This Row],[Période de fin *]],"")</f>
        <v/>
      </c>
      <c r="AE916" s="78" t="str">
        <f>IF(Tableau1[[#This Row],[Type de réponse]]='Paramètre (masquer)'!$A$10,Tableau1[[#This Row],[Nuit
LU/MA]],"")</f>
        <v/>
      </c>
      <c r="AF916" s="78" t="str">
        <f>IF(Tableau1[[#This Row],[Type de réponse]]='Paramètre (masquer)'!$A$10,Tableau1[[#This Row],[Nuit
MA/ME]],"")</f>
        <v/>
      </c>
      <c r="AG916" s="78" t="str">
        <f>IF(Tableau1[[#This Row],[Type de réponse]]='Paramètre (masquer)'!$A$10,Tableau1[[#This Row],[Nuit
ME/JE]],"")</f>
        <v/>
      </c>
      <c r="AH916" s="78" t="str">
        <f>IF(Tableau1[[#This Row],[Type de réponse]]='Paramètre (masquer)'!$A$10,Tableau1[[#This Row],[Nuit JE/VE]],"")</f>
        <v/>
      </c>
      <c r="AI916" s="78" t="str">
        <f>IF(Tableau1[[#This Row],[Type de réponse]]='Paramètre (masquer)'!$A$10,Tableau1[[#This Row],[Nuit
VE/SA]],"")</f>
        <v/>
      </c>
      <c r="AJ916" s="78" t="str">
        <f>IF(Tableau1[[#This Row],[Type de réponse]]='Paramètre (masquer)'!$A$10,Tableau1[[#This Row],[Nuit
SA/DI]],"")</f>
        <v/>
      </c>
      <c r="AK916" s="78" t="str">
        <f>IF(Tableau1[[#This Row],[Type de réponse]]='Paramètre (masquer)'!$A$10,Tableau1[[#This Row],[Nuit
DI/LU]],"")</f>
        <v/>
      </c>
      <c r="AL916" s="76" t="str">
        <f>IF(Tableau1[[#This Row],[Nuit
LU /MA]]="Oui",0,IF(Tableau1[[#This Row],[Nuit
LU /MA]]="Non",1,""))</f>
        <v/>
      </c>
      <c r="AM916" s="76" t="str">
        <f>IF(Tableau1[[#This Row],[Nuit
MA/ ME]]="Oui",0,IF(Tableau1[[#This Row],[Nuit
MA/ ME]]="Non",1,""))</f>
        <v/>
      </c>
      <c r="AN916" s="76" t="str">
        <f>IF(Tableau1[[#This Row],[Nuit
ME/ JE]]="Oui",0,IF(Tableau1[[#This Row],[Nuit
ME/ JE]]="Non",1,""))</f>
        <v/>
      </c>
      <c r="AO916" s="76" t="str">
        <f>IF(Tableau1[[#This Row],[Nuit JE/ VE]]="Oui",0,IF(Tableau1[[#This Row],[Nuit JE/ VE]]="Non",1,""))</f>
        <v/>
      </c>
      <c r="AP916" s="76" t="str">
        <f>IF(Tableau1[[#This Row],[Nuit
VE/ SA]]="Oui",0,IF(Tableau1[[#This Row],[Nuit
VE/ SA]]="Non",1,""))</f>
        <v/>
      </c>
      <c r="AQ916" s="76" t="str">
        <f>IF(Tableau1[[#This Row],[Nuit
SA/ DI]]="Oui",0,IF(Tableau1[[#This Row],[Nuit
SA/ DI]]="Non",1,""))</f>
        <v/>
      </c>
      <c r="AR916" s="76" t="str">
        <f>IF(Tableau1[[#This Row],[Nuit
DI/ LU]]="Oui",0,IF(Tableau1[[#This Row],[Nuit
DI/ LU]]="Non",1,""))</f>
        <v/>
      </c>
      <c r="AS916" s="76" t="str">
        <f>IF(Tableau1[[#This Row],[Type de réponse]]='Paramètre (masquer)'!$A$10,Tableau1[[#This Row],[FE]],"")</f>
        <v/>
      </c>
      <c r="AT916" s="76" t="str">
        <f>_xlfn.CONCAT(Tableau1[[#This Row],[LUN]:[DIM]])</f>
        <v/>
      </c>
      <c r="AU916" s="79"/>
      <c r="AV9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6" s="76" t="e">
        <f>Tableau1[[#This Row],[Nbre de nuits sur la période]]*Tableau1[[#This Row],[Nombre de train accédant / nuit *]]</f>
        <v>#VALUE!</v>
      </c>
      <c r="AY916" s="76" t="e">
        <f>Tableau1[[#This Row],[Uo voies - nuit]]*((59*400/1000)+5)</f>
        <v>#VALUE!</v>
      </c>
    </row>
    <row r="917" spans="1:51" ht="15.75">
      <c r="A917" s="51">
        <f t="shared" si="44"/>
        <v>904</v>
      </c>
      <c r="B917" s="85"/>
      <c r="C917" s="52" t="str">
        <f>IFERROR(VLOOKUP(Tableau1[[#This Row],[Site *
Un fichier Excel par DT]],Tableau7[[#All],[Nom de la gare]:[EIC]],5,FALSE),"")</f>
        <v/>
      </c>
      <c r="D917" s="77"/>
      <c r="E917" s="74"/>
      <c r="F917" s="74"/>
      <c r="G917" s="76"/>
      <c r="H917" s="72" t="str">
        <f>IF(Tableau1[[#This Row],[Régime d''utilisation (Quotidien ? Oui ou Non)]]="Oui","Oui","Non")</f>
        <v>Non</v>
      </c>
      <c r="I917" s="72" t="str">
        <f>IF(Tableau1[[#This Row],[Régime d''utilisation (Quotidien ? Oui ou Non)]]="Oui","Oui","Non")</f>
        <v>Non</v>
      </c>
      <c r="J917" s="72" t="str">
        <f>IF(Tableau1[[#This Row],[Régime d''utilisation (Quotidien ? Oui ou Non)]]="Oui","Oui","Non")</f>
        <v>Non</v>
      </c>
      <c r="K917" s="72" t="str">
        <f>IF(Tableau1[[#This Row],[Régime d''utilisation (Quotidien ? Oui ou Non)]]="Oui","Oui","Non")</f>
        <v>Non</v>
      </c>
      <c r="L917" s="72" t="str">
        <f>IF(Tableau1[[#This Row],[Régime d''utilisation (Quotidien ? Oui ou Non)]]="Oui","Oui","Non")</f>
        <v>Non</v>
      </c>
      <c r="M917" s="72" t="str">
        <f>IF(Tableau1[[#This Row],[Régime d''utilisation (Quotidien ? Oui ou Non)]]="Oui","Oui","Non")</f>
        <v>Non</v>
      </c>
      <c r="N917" s="72" t="str">
        <f>IF(Tableau1[[#This Row],[Régime d''utilisation (Quotidien ? Oui ou Non)]]="Oui","Oui","Non")</f>
        <v>Non</v>
      </c>
      <c r="O917" s="72" t="str">
        <f>IF(Tableau1[[#This Row],[Régime d''utilisation (Quotidien ? Oui ou Non)]]="Oui","Oui","Non")</f>
        <v>Non</v>
      </c>
      <c r="P917" s="76"/>
      <c r="Q917" s="76"/>
      <c r="R917" s="76"/>
      <c r="S917" s="52" t="str">
        <f t="shared" si="42"/>
        <v>Compris entre 00h00 et 5h00</v>
      </c>
      <c r="T917" s="76"/>
      <c r="U917" s="53" t="str">
        <f t="shared" si="43"/>
        <v>Voyageur</v>
      </c>
      <c r="V917" s="76"/>
      <c r="W917" s="76"/>
      <c r="X917" s="76"/>
      <c r="Y917" s="76"/>
      <c r="Z917" s="76"/>
      <c r="AA917" s="76"/>
      <c r="AB917" s="53">
        <f>400</f>
        <v>400</v>
      </c>
      <c r="AC917" s="78" t="str">
        <f>IF(Tableau1[[#This Row],[Type de réponse]]='Paramètre (masquer)'!$A$10,Tableau1[[#This Row],[Période de début *]],"")</f>
        <v/>
      </c>
      <c r="AD917" s="78" t="str">
        <f>IF(Tableau1[[#This Row],[Type de réponse]]='Paramètre (masquer)'!$A$10,Tableau1[[#This Row],[Période de fin *]],"")</f>
        <v/>
      </c>
      <c r="AE917" s="78" t="str">
        <f>IF(Tableau1[[#This Row],[Type de réponse]]='Paramètre (masquer)'!$A$10,Tableau1[[#This Row],[Nuit
LU/MA]],"")</f>
        <v/>
      </c>
      <c r="AF917" s="78" t="str">
        <f>IF(Tableau1[[#This Row],[Type de réponse]]='Paramètre (masquer)'!$A$10,Tableau1[[#This Row],[Nuit
MA/ME]],"")</f>
        <v/>
      </c>
      <c r="AG917" s="78" t="str">
        <f>IF(Tableau1[[#This Row],[Type de réponse]]='Paramètre (masquer)'!$A$10,Tableau1[[#This Row],[Nuit
ME/JE]],"")</f>
        <v/>
      </c>
      <c r="AH917" s="78" t="str">
        <f>IF(Tableau1[[#This Row],[Type de réponse]]='Paramètre (masquer)'!$A$10,Tableau1[[#This Row],[Nuit JE/VE]],"")</f>
        <v/>
      </c>
      <c r="AI917" s="78" t="str">
        <f>IF(Tableau1[[#This Row],[Type de réponse]]='Paramètre (masquer)'!$A$10,Tableau1[[#This Row],[Nuit
VE/SA]],"")</f>
        <v/>
      </c>
      <c r="AJ917" s="78" t="str">
        <f>IF(Tableau1[[#This Row],[Type de réponse]]='Paramètre (masquer)'!$A$10,Tableau1[[#This Row],[Nuit
SA/DI]],"")</f>
        <v/>
      </c>
      <c r="AK917" s="78" t="str">
        <f>IF(Tableau1[[#This Row],[Type de réponse]]='Paramètre (masquer)'!$A$10,Tableau1[[#This Row],[Nuit
DI/LU]],"")</f>
        <v/>
      </c>
      <c r="AL917" s="76" t="str">
        <f>IF(Tableau1[[#This Row],[Nuit
LU /MA]]="Oui",0,IF(Tableau1[[#This Row],[Nuit
LU /MA]]="Non",1,""))</f>
        <v/>
      </c>
      <c r="AM917" s="76" t="str">
        <f>IF(Tableau1[[#This Row],[Nuit
MA/ ME]]="Oui",0,IF(Tableau1[[#This Row],[Nuit
MA/ ME]]="Non",1,""))</f>
        <v/>
      </c>
      <c r="AN917" s="76" t="str">
        <f>IF(Tableau1[[#This Row],[Nuit
ME/ JE]]="Oui",0,IF(Tableau1[[#This Row],[Nuit
ME/ JE]]="Non",1,""))</f>
        <v/>
      </c>
      <c r="AO917" s="76" t="str">
        <f>IF(Tableau1[[#This Row],[Nuit JE/ VE]]="Oui",0,IF(Tableau1[[#This Row],[Nuit JE/ VE]]="Non",1,""))</f>
        <v/>
      </c>
      <c r="AP917" s="76" t="str">
        <f>IF(Tableau1[[#This Row],[Nuit
VE/ SA]]="Oui",0,IF(Tableau1[[#This Row],[Nuit
VE/ SA]]="Non",1,""))</f>
        <v/>
      </c>
      <c r="AQ917" s="76" t="str">
        <f>IF(Tableau1[[#This Row],[Nuit
SA/ DI]]="Oui",0,IF(Tableau1[[#This Row],[Nuit
SA/ DI]]="Non",1,""))</f>
        <v/>
      </c>
      <c r="AR917" s="76" t="str">
        <f>IF(Tableau1[[#This Row],[Nuit
DI/ LU]]="Oui",0,IF(Tableau1[[#This Row],[Nuit
DI/ LU]]="Non",1,""))</f>
        <v/>
      </c>
      <c r="AS917" s="76" t="str">
        <f>IF(Tableau1[[#This Row],[Type de réponse]]='Paramètre (masquer)'!$A$10,Tableau1[[#This Row],[FE]],"")</f>
        <v/>
      </c>
      <c r="AT917" s="76" t="str">
        <f>_xlfn.CONCAT(Tableau1[[#This Row],[LUN]:[DIM]])</f>
        <v/>
      </c>
      <c r="AU917" s="79"/>
      <c r="AV9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7" s="76" t="e">
        <f>Tableau1[[#This Row],[Nbre de nuits sur la période]]*Tableau1[[#This Row],[Nombre de train accédant / nuit *]]</f>
        <v>#VALUE!</v>
      </c>
      <c r="AY917" s="76" t="e">
        <f>Tableau1[[#This Row],[Uo voies - nuit]]*((59*400/1000)+5)</f>
        <v>#VALUE!</v>
      </c>
    </row>
    <row r="918" spans="1:51" ht="15.75">
      <c r="A918" s="51">
        <f t="shared" si="44"/>
        <v>905</v>
      </c>
      <c r="B918" s="85"/>
      <c r="C918" s="52" t="str">
        <f>IFERROR(VLOOKUP(Tableau1[[#This Row],[Site *
Un fichier Excel par DT]],Tableau7[[#All],[Nom de la gare]:[EIC]],5,FALSE),"")</f>
        <v/>
      </c>
      <c r="D918" s="77"/>
      <c r="E918" s="74"/>
      <c r="F918" s="74"/>
      <c r="G918" s="76"/>
      <c r="H918" s="72" t="str">
        <f>IF(Tableau1[[#This Row],[Régime d''utilisation (Quotidien ? Oui ou Non)]]="Oui","Oui","Non")</f>
        <v>Non</v>
      </c>
      <c r="I918" s="72" t="str">
        <f>IF(Tableau1[[#This Row],[Régime d''utilisation (Quotidien ? Oui ou Non)]]="Oui","Oui","Non")</f>
        <v>Non</v>
      </c>
      <c r="J918" s="72" t="str">
        <f>IF(Tableau1[[#This Row],[Régime d''utilisation (Quotidien ? Oui ou Non)]]="Oui","Oui","Non")</f>
        <v>Non</v>
      </c>
      <c r="K918" s="72" t="str">
        <f>IF(Tableau1[[#This Row],[Régime d''utilisation (Quotidien ? Oui ou Non)]]="Oui","Oui","Non")</f>
        <v>Non</v>
      </c>
      <c r="L918" s="72" t="str">
        <f>IF(Tableau1[[#This Row],[Régime d''utilisation (Quotidien ? Oui ou Non)]]="Oui","Oui","Non")</f>
        <v>Non</v>
      </c>
      <c r="M918" s="72" t="str">
        <f>IF(Tableau1[[#This Row],[Régime d''utilisation (Quotidien ? Oui ou Non)]]="Oui","Oui","Non")</f>
        <v>Non</v>
      </c>
      <c r="N918" s="72" t="str">
        <f>IF(Tableau1[[#This Row],[Régime d''utilisation (Quotidien ? Oui ou Non)]]="Oui","Oui","Non")</f>
        <v>Non</v>
      </c>
      <c r="O918" s="72" t="str">
        <f>IF(Tableau1[[#This Row],[Régime d''utilisation (Quotidien ? Oui ou Non)]]="Oui","Oui","Non")</f>
        <v>Non</v>
      </c>
      <c r="P918" s="76"/>
      <c r="Q918" s="76"/>
      <c r="R918" s="76"/>
      <c r="S918" s="52" t="str">
        <f t="shared" si="42"/>
        <v>Compris entre 00h00 et 5h00</v>
      </c>
      <c r="T918" s="76"/>
      <c r="U918" s="53" t="str">
        <f t="shared" si="43"/>
        <v>Voyageur</v>
      </c>
      <c r="V918" s="76"/>
      <c r="W918" s="76"/>
      <c r="X918" s="76"/>
      <c r="Y918" s="76"/>
      <c r="Z918" s="76"/>
      <c r="AA918" s="76"/>
      <c r="AB918" s="53">
        <f>400</f>
        <v>400</v>
      </c>
      <c r="AC918" s="78" t="str">
        <f>IF(Tableau1[[#This Row],[Type de réponse]]='Paramètre (masquer)'!$A$10,Tableau1[[#This Row],[Période de début *]],"")</f>
        <v/>
      </c>
      <c r="AD918" s="78" t="str">
        <f>IF(Tableau1[[#This Row],[Type de réponse]]='Paramètre (masquer)'!$A$10,Tableau1[[#This Row],[Période de fin *]],"")</f>
        <v/>
      </c>
      <c r="AE918" s="78" t="str">
        <f>IF(Tableau1[[#This Row],[Type de réponse]]='Paramètre (masquer)'!$A$10,Tableau1[[#This Row],[Nuit
LU/MA]],"")</f>
        <v/>
      </c>
      <c r="AF918" s="78" t="str">
        <f>IF(Tableau1[[#This Row],[Type de réponse]]='Paramètre (masquer)'!$A$10,Tableau1[[#This Row],[Nuit
MA/ME]],"")</f>
        <v/>
      </c>
      <c r="AG918" s="78" t="str">
        <f>IF(Tableau1[[#This Row],[Type de réponse]]='Paramètre (masquer)'!$A$10,Tableau1[[#This Row],[Nuit
ME/JE]],"")</f>
        <v/>
      </c>
      <c r="AH918" s="78" t="str">
        <f>IF(Tableau1[[#This Row],[Type de réponse]]='Paramètre (masquer)'!$A$10,Tableau1[[#This Row],[Nuit JE/VE]],"")</f>
        <v/>
      </c>
      <c r="AI918" s="78" t="str">
        <f>IF(Tableau1[[#This Row],[Type de réponse]]='Paramètre (masquer)'!$A$10,Tableau1[[#This Row],[Nuit
VE/SA]],"")</f>
        <v/>
      </c>
      <c r="AJ918" s="78" t="str">
        <f>IF(Tableau1[[#This Row],[Type de réponse]]='Paramètre (masquer)'!$A$10,Tableau1[[#This Row],[Nuit
SA/DI]],"")</f>
        <v/>
      </c>
      <c r="AK918" s="78" t="str">
        <f>IF(Tableau1[[#This Row],[Type de réponse]]='Paramètre (masquer)'!$A$10,Tableau1[[#This Row],[Nuit
DI/LU]],"")</f>
        <v/>
      </c>
      <c r="AL918" s="76" t="str">
        <f>IF(Tableau1[[#This Row],[Nuit
LU /MA]]="Oui",0,IF(Tableau1[[#This Row],[Nuit
LU /MA]]="Non",1,""))</f>
        <v/>
      </c>
      <c r="AM918" s="76" t="str">
        <f>IF(Tableau1[[#This Row],[Nuit
MA/ ME]]="Oui",0,IF(Tableau1[[#This Row],[Nuit
MA/ ME]]="Non",1,""))</f>
        <v/>
      </c>
      <c r="AN918" s="76" t="str">
        <f>IF(Tableau1[[#This Row],[Nuit
ME/ JE]]="Oui",0,IF(Tableau1[[#This Row],[Nuit
ME/ JE]]="Non",1,""))</f>
        <v/>
      </c>
      <c r="AO918" s="76" t="str">
        <f>IF(Tableau1[[#This Row],[Nuit JE/ VE]]="Oui",0,IF(Tableau1[[#This Row],[Nuit JE/ VE]]="Non",1,""))</f>
        <v/>
      </c>
      <c r="AP918" s="76" t="str">
        <f>IF(Tableau1[[#This Row],[Nuit
VE/ SA]]="Oui",0,IF(Tableau1[[#This Row],[Nuit
VE/ SA]]="Non",1,""))</f>
        <v/>
      </c>
      <c r="AQ918" s="76" t="str">
        <f>IF(Tableau1[[#This Row],[Nuit
SA/ DI]]="Oui",0,IF(Tableau1[[#This Row],[Nuit
SA/ DI]]="Non",1,""))</f>
        <v/>
      </c>
      <c r="AR918" s="76" t="str">
        <f>IF(Tableau1[[#This Row],[Nuit
DI/ LU]]="Oui",0,IF(Tableau1[[#This Row],[Nuit
DI/ LU]]="Non",1,""))</f>
        <v/>
      </c>
      <c r="AS918" s="76" t="str">
        <f>IF(Tableau1[[#This Row],[Type de réponse]]='Paramètre (masquer)'!$A$10,Tableau1[[#This Row],[FE]],"")</f>
        <v/>
      </c>
      <c r="AT918" s="76" t="str">
        <f>_xlfn.CONCAT(Tableau1[[#This Row],[LUN]:[DIM]])</f>
        <v/>
      </c>
      <c r="AU918" s="79"/>
      <c r="AV9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8" s="76" t="e">
        <f>Tableau1[[#This Row],[Nbre de nuits sur la période]]*Tableau1[[#This Row],[Nombre de train accédant / nuit *]]</f>
        <v>#VALUE!</v>
      </c>
      <c r="AY918" s="76" t="e">
        <f>Tableau1[[#This Row],[Uo voies - nuit]]*((59*400/1000)+5)</f>
        <v>#VALUE!</v>
      </c>
    </row>
    <row r="919" spans="1:51" ht="15.75">
      <c r="A919" s="51">
        <f t="shared" si="44"/>
        <v>906</v>
      </c>
      <c r="B919" s="85"/>
      <c r="C919" s="52" t="str">
        <f>IFERROR(VLOOKUP(Tableau1[[#This Row],[Site *
Un fichier Excel par DT]],Tableau7[[#All],[Nom de la gare]:[EIC]],5,FALSE),"")</f>
        <v/>
      </c>
      <c r="D919" s="77"/>
      <c r="E919" s="74"/>
      <c r="F919" s="74"/>
      <c r="G919" s="76"/>
      <c r="H919" s="72" t="str">
        <f>IF(Tableau1[[#This Row],[Régime d''utilisation (Quotidien ? Oui ou Non)]]="Oui","Oui","Non")</f>
        <v>Non</v>
      </c>
      <c r="I919" s="72" t="str">
        <f>IF(Tableau1[[#This Row],[Régime d''utilisation (Quotidien ? Oui ou Non)]]="Oui","Oui","Non")</f>
        <v>Non</v>
      </c>
      <c r="J919" s="72" t="str">
        <f>IF(Tableau1[[#This Row],[Régime d''utilisation (Quotidien ? Oui ou Non)]]="Oui","Oui","Non")</f>
        <v>Non</v>
      </c>
      <c r="K919" s="72" t="str">
        <f>IF(Tableau1[[#This Row],[Régime d''utilisation (Quotidien ? Oui ou Non)]]="Oui","Oui","Non")</f>
        <v>Non</v>
      </c>
      <c r="L919" s="72" t="str">
        <f>IF(Tableau1[[#This Row],[Régime d''utilisation (Quotidien ? Oui ou Non)]]="Oui","Oui","Non")</f>
        <v>Non</v>
      </c>
      <c r="M919" s="72" t="str">
        <f>IF(Tableau1[[#This Row],[Régime d''utilisation (Quotidien ? Oui ou Non)]]="Oui","Oui","Non")</f>
        <v>Non</v>
      </c>
      <c r="N919" s="72" t="str">
        <f>IF(Tableau1[[#This Row],[Régime d''utilisation (Quotidien ? Oui ou Non)]]="Oui","Oui","Non")</f>
        <v>Non</v>
      </c>
      <c r="O919" s="72" t="str">
        <f>IF(Tableau1[[#This Row],[Régime d''utilisation (Quotidien ? Oui ou Non)]]="Oui","Oui","Non")</f>
        <v>Non</v>
      </c>
      <c r="P919" s="76"/>
      <c r="Q919" s="76"/>
      <c r="R919" s="76"/>
      <c r="S919" s="52" t="str">
        <f t="shared" si="42"/>
        <v>Compris entre 00h00 et 5h00</v>
      </c>
      <c r="T919" s="76"/>
      <c r="U919" s="53" t="str">
        <f t="shared" si="43"/>
        <v>Voyageur</v>
      </c>
      <c r="V919" s="76"/>
      <c r="W919" s="76"/>
      <c r="X919" s="76"/>
      <c r="Y919" s="76"/>
      <c r="Z919" s="76"/>
      <c r="AA919" s="76"/>
      <c r="AB919" s="53">
        <f>400</f>
        <v>400</v>
      </c>
      <c r="AC919" s="78" t="str">
        <f>IF(Tableau1[[#This Row],[Type de réponse]]='Paramètre (masquer)'!$A$10,Tableau1[[#This Row],[Période de début *]],"")</f>
        <v/>
      </c>
      <c r="AD919" s="78" t="str">
        <f>IF(Tableau1[[#This Row],[Type de réponse]]='Paramètre (masquer)'!$A$10,Tableau1[[#This Row],[Période de fin *]],"")</f>
        <v/>
      </c>
      <c r="AE919" s="78" t="str">
        <f>IF(Tableau1[[#This Row],[Type de réponse]]='Paramètre (masquer)'!$A$10,Tableau1[[#This Row],[Nuit
LU/MA]],"")</f>
        <v/>
      </c>
      <c r="AF919" s="78" t="str">
        <f>IF(Tableau1[[#This Row],[Type de réponse]]='Paramètre (masquer)'!$A$10,Tableau1[[#This Row],[Nuit
MA/ME]],"")</f>
        <v/>
      </c>
      <c r="AG919" s="78" t="str">
        <f>IF(Tableau1[[#This Row],[Type de réponse]]='Paramètre (masquer)'!$A$10,Tableau1[[#This Row],[Nuit
ME/JE]],"")</f>
        <v/>
      </c>
      <c r="AH919" s="78" t="str">
        <f>IF(Tableau1[[#This Row],[Type de réponse]]='Paramètre (masquer)'!$A$10,Tableau1[[#This Row],[Nuit JE/VE]],"")</f>
        <v/>
      </c>
      <c r="AI919" s="78" t="str">
        <f>IF(Tableau1[[#This Row],[Type de réponse]]='Paramètre (masquer)'!$A$10,Tableau1[[#This Row],[Nuit
VE/SA]],"")</f>
        <v/>
      </c>
      <c r="AJ919" s="78" t="str">
        <f>IF(Tableau1[[#This Row],[Type de réponse]]='Paramètre (masquer)'!$A$10,Tableau1[[#This Row],[Nuit
SA/DI]],"")</f>
        <v/>
      </c>
      <c r="AK919" s="78" t="str">
        <f>IF(Tableau1[[#This Row],[Type de réponse]]='Paramètre (masquer)'!$A$10,Tableau1[[#This Row],[Nuit
DI/LU]],"")</f>
        <v/>
      </c>
      <c r="AL919" s="76" t="str">
        <f>IF(Tableau1[[#This Row],[Nuit
LU /MA]]="Oui",0,IF(Tableau1[[#This Row],[Nuit
LU /MA]]="Non",1,""))</f>
        <v/>
      </c>
      <c r="AM919" s="76" t="str">
        <f>IF(Tableau1[[#This Row],[Nuit
MA/ ME]]="Oui",0,IF(Tableau1[[#This Row],[Nuit
MA/ ME]]="Non",1,""))</f>
        <v/>
      </c>
      <c r="AN919" s="76" t="str">
        <f>IF(Tableau1[[#This Row],[Nuit
ME/ JE]]="Oui",0,IF(Tableau1[[#This Row],[Nuit
ME/ JE]]="Non",1,""))</f>
        <v/>
      </c>
      <c r="AO919" s="76" t="str">
        <f>IF(Tableau1[[#This Row],[Nuit JE/ VE]]="Oui",0,IF(Tableau1[[#This Row],[Nuit JE/ VE]]="Non",1,""))</f>
        <v/>
      </c>
      <c r="AP919" s="76" t="str">
        <f>IF(Tableau1[[#This Row],[Nuit
VE/ SA]]="Oui",0,IF(Tableau1[[#This Row],[Nuit
VE/ SA]]="Non",1,""))</f>
        <v/>
      </c>
      <c r="AQ919" s="76" t="str">
        <f>IF(Tableau1[[#This Row],[Nuit
SA/ DI]]="Oui",0,IF(Tableau1[[#This Row],[Nuit
SA/ DI]]="Non",1,""))</f>
        <v/>
      </c>
      <c r="AR919" s="76" t="str">
        <f>IF(Tableau1[[#This Row],[Nuit
DI/ LU]]="Oui",0,IF(Tableau1[[#This Row],[Nuit
DI/ LU]]="Non",1,""))</f>
        <v/>
      </c>
      <c r="AS919" s="76" t="str">
        <f>IF(Tableau1[[#This Row],[Type de réponse]]='Paramètre (masquer)'!$A$10,Tableau1[[#This Row],[FE]],"")</f>
        <v/>
      </c>
      <c r="AT919" s="76" t="str">
        <f>_xlfn.CONCAT(Tableau1[[#This Row],[LUN]:[DIM]])</f>
        <v/>
      </c>
      <c r="AU919" s="79"/>
      <c r="AV9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9" s="76" t="e">
        <f>Tableau1[[#This Row],[Nbre de nuits sur la période]]*Tableau1[[#This Row],[Nombre de train accédant / nuit *]]</f>
        <v>#VALUE!</v>
      </c>
      <c r="AY919" s="76" t="e">
        <f>Tableau1[[#This Row],[Uo voies - nuit]]*((59*400/1000)+5)</f>
        <v>#VALUE!</v>
      </c>
    </row>
    <row r="920" spans="1:51" ht="15.75">
      <c r="A920" s="51">
        <f t="shared" si="44"/>
        <v>907</v>
      </c>
      <c r="B920" s="85"/>
      <c r="C920" s="52" t="str">
        <f>IFERROR(VLOOKUP(Tableau1[[#This Row],[Site *
Un fichier Excel par DT]],Tableau7[[#All],[Nom de la gare]:[EIC]],5,FALSE),"")</f>
        <v/>
      </c>
      <c r="D920" s="77"/>
      <c r="E920" s="74"/>
      <c r="F920" s="74"/>
      <c r="G920" s="76"/>
      <c r="H920" s="72" t="str">
        <f>IF(Tableau1[[#This Row],[Régime d''utilisation (Quotidien ? Oui ou Non)]]="Oui","Oui","Non")</f>
        <v>Non</v>
      </c>
      <c r="I920" s="72" t="str">
        <f>IF(Tableau1[[#This Row],[Régime d''utilisation (Quotidien ? Oui ou Non)]]="Oui","Oui","Non")</f>
        <v>Non</v>
      </c>
      <c r="J920" s="72" t="str">
        <f>IF(Tableau1[[#This Row],[Régime d''utilisation (Quotidien ? Oui ou Non)]]="Oui","Oui","Non")</f>
        <v>Non</v>
      </c>
      <c r="K920" s="72" t="str">
        <f>IF(Tableau1[[#This Row],[Régime d''utilisation (Quotidien ? Oui ou Non)]]="Oui","Oui","Non")</f>
        <v>Non</v>
      </c>
      <c r="L920" s="72" t="str">
        <f>IF(Tableau1[[#This Row],[Régime d''utilisation (Quotidien ? Oui ou Non)]]="Oui","Oui","Non")</f>
        <v>Non</v>
      </c>
      <c r="M920" s="72" t="str">
        <f>IF(Tableau1[[#This Row],[Régime d''utilisation (Quotidien ? Oui ou Non)]]="Oui","Oui","Non")</f>
        <v>Non</v>
      </c>
      <c r="N920" s="72" t="str">
        <f>IF(Tableau1[[#This Row],[Régime d''utilisation (Quotidien ? Oui ou Non)]]="Oui","Oui","Non")</f>
        <v>Non</v>
      </c>
      <c r="O920" s="72" t="str">
        <f>IF(Tableau1[[#This Row],[Régime d''utilisation (Quotidien ? Oui ou Non)]]="Oui","Oui","Non")</f>
        <v>Non</v>
      </c>
      <c r="P920" s="76"/>
      <c r="Q920" s="76"/>
      <c r="R920" s="76"/>
      <c r="S920" s="52" t="str">
        <f t="shared" si="42"/>
        <v>Compris entre 00h00 et 5h00</v>
      </c>
      <c r="T920" s="76"/>
      <c r="U920" s="53" t="str">
        <f t="shared" si="43"/>
        <v>Voyageur</v>
      </c>
      <c r="V920" s="76"/>
      <c r="W920" s="76"/>
      <c r="X920" s="76"/>
      <c r="Y920" s="76"/>
      <c r="Z920" s="76"/>
      <c r="AA920" s="76"/>
      <c r="AB920" s="53">
        <f>400</f>
        <v>400</v>
      </c>
      <c r="AC920" s="78" t="str">
        <f>IF(Tableau1[[#This Row],[Type de réponse]]='Paramètre (masquer)'!$A$10,Tableau1[[#This Row],[Période de début *]],"")</f>
        <v/>
      </c>
      <c r="AD920" s="78" t="str">
        <f>IF(Tableau1[[#This Row],[Type de réponse]]='Paramètre (masquer)'!$A$10,Tableau1[[#This Row],[Période de fin *]],"")</f>
        <v/>
      </c>
      <c r="AE920" s="78" t="str">
        <f>IF(Tableau1[[#This Row],[Type de réponse]]='Paramètre (masquer)'!$A$10,Tableau1[[#This Row],[Nuit
LU/MA]],"")</f>
        <v/>
      </c>
      <c r="AF920" s="78" t="str">
        <f>IF(Tableau1[[#This Row],[Type de réponse]]='Paramètre (masquer)'!$A$10,Tableau1[[#This Row],[Nuit
MA/ME]],"")</f>
        <v/>
      </c>
      <c r="AG920" s="78" t="str">
        <f>IF(Tableau1[[#This Row],[Type de réponse]]='Paramètre (masquer)'!$A$10,Tableau1[[#This Row],[Nuit
ME/JE]],"")</f>
        <v/>
      </c>
      <c r="AH920" s="78" t="str">
        <f>IF(Tableau1[[#This Row],[Type de réponse]]='Paramètre (masquer)'!$A$10,Tableau1[[#This Row],[Nuit JE/VE]],"")</f>
        <v/>
      </c>
      <c r="AI920" s="78" t="str">
        <f>IF(Tableau1[[#This Row],[Type de réponse]]='Paramètre (masquer)'!$A$10,Tableau1[[#This Row],[Nuit
VE/SA]],"")</f>
        <v/>
      </c>
      <c r="AJ920" s="78" t="str">
        <f>IF(Tableau1[[#This Row],[Type de réponse]]='Paramètre (masquer)'!$A$10,Tableau1[[#This Row],[Nuit
SA/DI]],"")</f>
        <v/>
      </c>
      <c r="AK920" s="78" t="str">
        <f>IF(Tableau1[[#This Row],[Type de réponse]]='Paramètre (masquer)'!$A$10,Tableau1[[#This Row],[Nuit
DI/LU]],"")</f>
        <v/>
      </c>
      <c r="AL920" s="76" t="str">
        <f>IF(Tableau1[[#This Row],[Nuit
LU /MA]]="Oui",0,IF(Tableau1[[#This Row],[Nuit
LU /MA]]="Non",1,""))</f>
        <v/>
      </c>
      <c r="AM920" s="76" t="str">
        <f>IF(Tableau1[[#This Row],[Nuit
MA/ ME]]="Oui",0,IF(Tableau1[[#This Row],[Nuit
MA/ ME]]="Non",1,""))</f>
        <v/>
      </c>
      <c r="AN920" s="76" t="str">
        <f>IF(Tableau1[[#This Row],[Nuit
ME/ JE]]="Oui",0,IF(Tableau1[[#This Row],[Nuit
ME/ JE]]="Non",1,""))</f>
        <v/>
      </c>
      <c r="AO920" s="76" t="str">
        <f>IF(Tableau1[[#This Row],[Nuit JE/ VE]]="Oui",0,IF(Tableau1[[#This Row],[Nuit JE/ VE]]="Non",1,""))</f>
        <v/>
      </c>
      <c r="AP920" s="76" t="str">
        <f>IF(Tableau1[[#This Row],[Nuit
VE/ SA]]="Oui",0,IF(Tableau1[[#This Row],[Nuit
VE/ SA]]="Non",1,""))</f>
        <v/>
      </c>
      <c r="AQ920" s="76" t="str">
        <f>IF(Tableau1[[#This Row],[Nuit
SA/ DI]]="Oui",0,IF(Tableau1[[#This Row],[Nuit
SA/ DI]]="Non",1,""))</f>
        <v/>
      </c>
      <c r="AR920" s="76" t="str">
        <f>IF(Tableau1[[#This Row],[Nuit
DI/ LU]]="Oui",0,IF(Tableau1[[#This Row],[Nuit
DI/ LU]]="Non",1,""))</f>
        <v/>
      </c>
      <c r="AS920" s="76" t="str">
        <f>IF(Tableau1[[#This Row],[Type de réponse]]='Paramètre (masquer)'!$A$10,Tableau1[[#This Row],[FE]],"")</f>
        <v/>
      </c>
      <c r="AT920" s="76" t="str">
        <f>_xlfn.CONCAT(Tableau1[[#This Row],[LUN]:[DIM]])</f>
        <v/>
      </c>
      <c r="AU920" s="79"/>
      <c r="AV9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0" s="76" t="e">
        <f>Tableau1[[#This Row],[Nbre de nuits sur la période]]*Tableau1[[#This Row],[Nombre de train accédant / nuit *]]</f>
        <v>#VALUE!</v>
      </c>
      <c r="AY920" s="76" t="e">
        <f>Tableau1[[#This Row],[Uo voies - nuit]]*((59*400/1000)+5)</f>
        <v>#VALUE!</v>
      </c>
    </row>
    <row r="921" spans="1:51" ht="15.75">
      <c r="A921" s="51">
        <f t="shared" si="44"/>
        <v>908</v>
      </c>
      <c r="B921" s="85"/>
      <c r="C921" s="52" t="str">
        <f>IFERROR(VLOOKUP(Tableau1[[#This Row],[Site *
Un fichier Excel par DT]],Tableau7[[#All],[Nom de la gare]:[EIC]],5,FALSE),"")</f>
        <v/>
      </c>
      <c r="D921" s="77"/>
      <c r="E921" s="74"/>
      <c r="F921" s="74"/>
      <c r="G921" s="76"/>
      <c r="H921" s="72" t="str">
        <f>IF(Tableau1[[#This Row],[Régime d''utilisation (Quotidien ? Oui ou Non)]]="Oui","Oui","Non")</f>
        <v>Non</v>
      </c>
      <c r="I921" s="72" t="str">
        <f>IF(Tableau1[[#This Row],[Régime d''utilisation (Quotidien ? Oui ou Non)]]="Oui","Oui","Non")</f>
        <v>Non</v>
      </c>
      <c r="J921" s="72" t="str">
        <f>IF(Tableau1[[#This Row],[Régime d''utilisation (Quotidien ? Oui ou Non)]]="Oui","Oui","Non")</f>
        <v>Non</v>
      </c>
      <c r="K921" s="72" t="str">
        <f>IF(Tableau1[[#This Row],[Régime d''utilisation (Quotidien ? Oui ou Non)]]="Oui","Oui","Non")</f>
        <v>Non</v>
      </c>
      <c r="L921" s="72" t="str">
        <f>IF(Tableau1[[#This Row],[Régime d''utilisation (Quotidien ? Oui ou Non)]]="Oui","Oui","Non")</f>
        <v>Non</v>
      </c>
      <c r="M921" s="72" t="str">
        <f>IF(Tableau1[[#This Row],[Régime d''utilisation (Quotidien ? Oui ou Non)]]="Oui","Oui","Non")</f>
        <v>Non</v>
      </c>
      <c r="N921" s="72" t="str">
        <f>IF(Tableau1[[#This Row],[Régime d''utilisation (Quotidien ? Oui ou Non)]]="Oui","Oui","Non")</f>
        <v>Non</v>
      </c>
      <c r="O921" s="72" t="str">
        <f>IF(Tableau1[[#This Row],[Régime d''utilisation (Quotidien ? Oui ou Non)]]="Oui","Oui","Non")</f>
        <v>Non</v>
      </c>
      <c r="P921" s="76"/>
      <c r="Q921" s="76"/>
      <c r="R921" s="76"/>
      <c r="S921" s="52" t="str">
        <f t="shared" si="42"/>
        <v>Compris entre 00h00 et 5h00</v>
      </c>
      <c r="T921" s="76"/>
      <c r="U921" s="53" t="str">
        <f t="shared" si="43"/>
        <v>Voyageur</v>
      </c>
      <c r="V921" s="76"/>
      <c r="W921" s="76"/>
      <c r="X921" s="76"/>
      <c r="Y921" s="76"/>
      <c r="Z921" s="76"/>
      <c r="AA921" s="76"/>
      <c r="AB921" s="53">
        <f>400</f>
        <v>400</v>
      </c>
      <c r="AC921" s="78" t="str">
        <f>IF(Tableau1[[#This Row],[Type de réponse]]='Paramètre (masquer)'!$A$10,Tableau1[[#This Row],[Période de début *]],"")</f>
        <v/>
      </c>
      <c r="AD921" s="78" t="str">
        <f>IF(Tableau1[[#This Row],[Type de réponse]]='Paramètre (masquer)'!$A$10,Tableau1[[#This Row],[Période de fin *]],"")</f>
        <v/>
      </c>
      <c r="AE921" s="78" t="str">
        <f>IF(Tableau1[[#This Row],[Type de réponse]]='Paramètre (masquer)'!$A$10,Tableau1[[#This Row],[Nuit
LU/MA]],"")</f>
        <v/>
      </c>
      <c r="AF921" s="78" t="str">
        <f>IF(Tableau1[[#This Row],[Type de réponse]]='Paramètre (masquer)'!$A$10,Tableau1[[#This Row],[Nuit
MA/ME]],"")</f>
        <v/>
      </c>
      <c r="AG921" s="78" t="str">
        <f>IF(Tableau1[[#This Row],[Type de réponse]]='Paramètre (masquer)'!$A$10,Tableau1[[#This Row],[Nuit
ME/JE]],"")</f>
        <v/>
      </c>
      <c r="AH921" s="78" t="str">
        <f>IF(Tableau1[[#This Row],[Type de réponse]]='Paramètre (masquer)'!$A$10,Tableau1[[#This Row],[Nuit JE/VE]],"")</f>
        <v/>
      </c>
      <c r="AI921" s="78" t="str">
        <f>IF(Tableau1[[#This Row],[Type de réponse]]='Paramètre (masquer)'!$A$10,Tableau1[[#This Row],[Nuit
VE/SA]],"")</f>
        <v/>
      </c>
      <c r="AJ921" s="78" t="str">
        <f>IF(Tableau1[[#This Row],[Type de réponse]]='Paramètre (masquer)'!$A$10,Tableau1[[#This Row],[Nuit
SA/DI]],"")</f>
        <v/>
      </c>
      <c r="AK921" s="78" t="str">
        <f>IF(Tableau1[[#This Row],[Type de réponse]]='Paramètre (masquer)'!$A$10,Tableau1[[#This Row],[Nuit
DI/LU]],"")</f>
        <v/>
      </c>
      <c r="AL921" s="76" t="str">
        <f>IF(Tableau1[[#This Row],[Nuit
LU /MA]]="Oui",0,IF(Tableau1[[#This Row],[Nuit
LU /MA]]="Non",1,""))</f>
        <v/>
      </c>
      <c r="AM921" s="76" t="str">
        <f>IF(Tableau1[[#This Row],[Nuit
MA/ ME]]="Oui",0,IF(Tableau1[[#This Row],[Nuit
MA/ ME]]="Non",1,""))</f>
        <v/>
      </c>
      <c r="AN921" s="76" t="str">
        <f>IF(Tableau1[[#This Row],[Nuit
ME/ JE]]="Oui",0,IF(Tableau1[[#This Row],[Nuit
ME/ JE]]="Non",1,""))</f>
        <v/>
      </c>
      <c r="AO921" s="76" t="str">
        <f>IF(Tableau1[[#This Row],[Nuit JE/ VE]]="Oui",0,IF(Tableau1[[#This Row],[Nuit JE/ VE]]="Non",1,""))</f>
        <v/>
      </c>
      <c r="AP921" s="76" t="str">
        <f>IF(Tableau1[[#This Row],[Nuit
VE/ SA]]="Oui",0,IF(Tableau1[[#This Row],[Nuit
VE/ SA]]="Non",1,""))</f>
        <v/>
      </c>
      <c r="AQ921" s="76" t="str">
        <f>IF(Tableau1[[#This Row],[Nuit
SA/ DI]]="Oui",0,IF(Tableau1[[#This Row],[Nuit
SA/ DI]]="Non",1,""))</f>
        <v/>
      </c>
      <c r="AR921" s="76" t="str">
        <f>IF(Tableau1[[#This Row],[Nuit
DI/ LU]]="Oui",0,IF(Tableau1[[#This Row],[Nuit
DI/ LU]]="Non",1,""))</f>
        <v/>
      </c>
      <c r="AS921" s="76" t="str">
        <f>IF(Tableau1[[#This Row],[Type de réponse]]='Paramètre (masquer)'!$A$10,Tableau1[[#This Row],[FE]],"")</f>
        <v/>
      </c>
      <c r="AT921" s="76" t="str">
        <f>_xlfn.CONCAT(Tableau1[[#This Row],[LUN]:[DIM]])</f>
        <v/>
      </c>
      <c r="AU921" s="79"/>
      <c r="AV9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1" s="76" t="e">
        <f>Tableau1[[#This Row],[Nbre de nuits sur la période]]*Tableau1[[#This Row],[Nombre de train accédant / nuit *]]</f>
        <v>#VALUE!</v>
      </c>
      <c r="AY921" s="76" t="e">
        <f>Tableau1[[#This Row],[Uo voies - nuit]]*((59*400/1000)+5)</f>
        <v>#VALUE!</v>
      </c>
    </row>
    <row r="922" spans="1:51" ht="15.75">
      <c r="A922" s="51">
        <f t="shared" si="44"/>
        <v>909</v>
      </c>
      <c r="B922" s="85"/>
      <c r="C922" s="52" t="str">
        <f>IFERROR(VLOOKUP(Tableau1[[#This Row],[Site *
Un fichier Excel par DT]],Tableau7[[#All],[Nom de la gare]:[EIC]],5,FALSE),"")</f>
        <v/>
      </c>
      <c r="D922" s="77"/>
      <c r="E922" s="74"/>
      <c r="F922" s="74"/>
      <c r="G922" s="76"/>
      <c r="H922" s="72" t="str">
        <f>IF(Tableau1[[#This Row],[Régime d''utilisation (Quotidien ? Oui ou Non)]]="Oui","Oui","Non")</f>
        <v>Non</v>
      </c>
      <c r="I922" s="72" t="str">
        <f>IF(Tableau1[[#This Row],[Régime d''utilisation (Quotidien ? Oui ou Non)]]="Oui","Oui","Non")</f>
        <v>Non</v>
      </c>
      <c r="J922" s="72" t="str">
        <f>IF(Tableau1[[#This Row],[Régime d''utilisation (Quotidien ? Oui ou Non)]]="Oui","Oui","Non")</f>
        <v>Non</v>
      </c>
      <c r="K922" s="72" t="str">
        <f>IF(Tableau1[[#This Row],[Régime d''utilisation (Quotidien ? Oui ou Non)]]="Oui","Oui","Non")</f>
        <v>Non</v>
      </c>
      <c r="L922" s="72" t="str">
        <f>IF(Tableau1[[#This Row],[Régime d''utilisation (Quotidien ? Oui ou Non)]]="Oui","Oui","Non")</f>
        <v>Non</v>
      </c>
      <c r="M922" s="72" t="str">
        <f>IF(Tableau1[[#This Row],[Régime d''utilisation (Quotidien ? Oui ou Non)]]="Oui","Oui","Non")</f>
        <v>Non</v>
      </c>
      <c r="N922" s="72" t="str">
        <f>IF(Tableau1[[#This Row],[Régime d''utilisation (Quotidien ? Oui ou Non)]]="Oui","Oui","Non")</f>
        <v>Non</v>
      </c>
      <c r="O922" s="72" t="str">
        <f>IF(Tableau1[[#This Row],[Régime d''utilisation (Quotidien ? Oui ou Non)]]="Oui","Oui","Non")</f>
        <v>Non</v>
      </c>
      <c r="P922" s="76"/>
      <c r="Q922" s="76"/>
      <c r="R922" s="76"/>
      <c r="S922" s="52" t="str">
        <f t="shared" si="42"/>
        <v>Compris entre 00h00 et 5h00</v>
      </c>
      <c r="T922" s="76"/>
      <c r="U922" s="53" t="str">
        <f t="shared" si="43"/>
        <v>Voyageur</v>
      </c>
      <c r="V922" s="76"/>
      <c r="W922" s="76"/>
      <c r="X922" s="76"/>
      <c r="Y922" s="76"/>
      <c r="Z922" s="76"/>
      <c r="AA922" s="76"/>
      <c r="AB922" s="53">
        <f>400</f>
        <v>400</v>
      </c>
      <c r="AC922" s="78" t="str">
        <f>IF(Tableau1[[#This Row],[Type de réponse]]='Paramètre (masquer)'!$A$10,Tableau1[[#This Row],[Période de début *]],"")</f>
        <v/>
      </c>
      <c r="AD922" s="78" t="str">
        <f>IF(Tableau1[[#This Row],[Type de réponse]]='Paramètre (masquer)'!$A$10,Tableau1[[#This Row],[Période de fin *]],"")</f>
        <v/>
      </c>
      <c r="AE922" s="78" t="str">
        <f>IF(Tableau1[[#This Row],[Type de réponse]]='Paramètre (masquer)'!$A$10,Tableau1[[#This Row],[Nuit
LU/MA]],"")</f>
        <v/>
      </c>
      <c r="AF922" s="78" t="str">
        <f>IF(Tableau1[[#This Row],[Type de réponse]]='Paramètre (masquer)'!$A$10,Tableau1[[#This Row],[Nuit
MA/ME]],"")</f>
        <v/>
      </c>
      <c r="AG922" s="78" t="str">
        <f>IF(Tableau1[[#This Row],[Type de réponse]]='Paramètre (masquer)'!$A$10,Tableau1[[#This Row],[Nuit
ME/JE]],"")</f>
        <v/>
      </c>
      <c r="AH922" s="78" t="str">
        <f>IF(Tableau1[[#This Row],[Type de réponse]]='Paramètre (masquer)'!$A$10,Tableau1[[#This Row],[Nuit JE/VE]],"")</f>
        <v/>
      </c>
      <c r="AI922" s="78" t="str">
        <f>IF(Tableau1[[#This Row],[Type de réponse]]='Paramètre (masquer)'!$A$10,Tableau1[[#This Row],[Nuit
VE/SA]],"")</f>
        <v/>
      </c>
      <c r="AJ922" s="78" t="str">
        <f>IF(Tableau1[[#This Row],[Type de réponse]]='Paramètre (masquer)'!$A$10,Tableau1[[#This Row],[Nuit
SA/DI]],"")</f>
        <v/>
      </c>
      <c r="AK922" s="78" t="str">
        <f>IF(Tableau1[[#This Row],[Type de réponse]]='Paramètre (masquer)'!$A$10,Tableau1[[#This Row],[Nuit
DI/LU]],"")</f>
        <v/>
      </c>
      <c r="AL922" s="76" t="str">
        <f>IF(Tableau1[[#This Row],[Nuit
LU /MA]]="Oui",0,IF(Tableau1[[#This Row],[Nuit
LU /MA]]="Non",1,""))</f>
        <v/>
      </c>
      <c r="AM922" s="76" t="str">
        <f>IF(Tableau1[[#This Row],[Nuit
MA/ ME]]="Oui",0,IF(Tableau1[[#This Row],[Nuit
MA/ ME]]="Non",1,""))</f>
        <v/>
      </c>
      <c r="AN922" s="76" t="str">
        <f>IF(Tableau1[[#This Row],[Nuit
ME/ JE]]="Oui",0,IF(Tableau1[[#This Row],[Nuit
ME/ JE]]="Non",1,""))</f>
        <v/>
      </c>
      <c r="AO922" s="76" t="str">
        <f>IF(Tableau1[[#This Row],[Nuit JE/ VE]]="Oui",0,IF(Tableau1[[#This Row],[Nuit JE/ VE]]="Non",1,""))</f>
        <v/>
      </c>
      <c r="AP922" s="76" t="str">
        <f>IF(Tableau1[[#This Row],[Nuit
VE/ SA]]="Oui",0,IF(Tableau1[[#This Row],[Nuit
VE/ SA]]="Non",1,""))</f>
        <v/>
      </c>
      <c r="AQ922" s="76" t="str">
        <f>IF(Tableau1[[#This Row],[Nuit
SA/ DI]]="Oui",0,IF(Tableau1[[#This Row],[Nuit
SA/ DI]]="Non",1,""))</f>
        <v/>
      </c>
      <c r="AR922" s="76" t="str">
        <f>IF(Tableau1[[#This Row],[Nuit
DI/ LU]]="Oui",0,IF(Tableau1[[#This Row],[Nuit
DI/ LU]]="Non",1,""))</f>
        <v/>
      </c>
      <c r="AS922" s="76" t="str">
        <f>IF(Tableau1[[#This Row],[Type de réponse]]='Paramètre (masquer)'!$A$10,Tableau1[[#This Row],[FE]],"")</f>
        <v/>
      </c>
      <c r="AT922" s="76" t="str">
        <f>_xlfn.CONCAT(Tableau1[[#This Row],[LUN]:[DIM]])</f>
        <v/>
      </c>
      <c r="AU922" s="79"/>
      <c r="AV9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2" s="76" t="e">
        <f>Tableau1[[#This Row],[Nbre de nuits sur la période]]*Tableau1[[#This Row],[Nombre de train accédant / nuit *]]</f>
        <v>#VALUE!</v>
      </c>
      <c r="AY922" s="76" t="e">
        <f>Tableau1[[#This Row],[Uo voies - nuit]]*((59*400/1000)+5)</f>
        <v>#VALUE!</v>
      </c>
    </row>
    <row r="923" spans="1:51" ht="15.75">
      <c r="A923" s="51">
        <f t="shared" si="44"/>
        <v>910</v>
      </c>
      <c r="B923" s="85"/>
      <c r="C923" s="52" t="str">
        <f>IFERROR(VLOOKUP(Tableau1[[#This Row],[Site *
Un fichier Excel par DT]],Tableau7[[#All],[Nom de la gare]:[EIC]],5,FALSE),"")</f>
        <v/>
      </c>
      <c r="D923" s="77"/>
      <c r="E923" s="74"/>
      <c r="F923" s="74"/>
      <c r="G923" s="76"/>
      <c r="H923" s="72" t="str">
        <f>IF(Tableau1[[#This Row],[Régime d''utilisation (Quotidien ? Oui ou Non)]]="Oui","Oui","Non")</f>
        <v>Non</v>
      </c>
      <c r="I923" s="72" t="str">
        <f>IF(Tableau1[[#This Row],[Régime d''utilisation (Quotidien ? Oui ou Non)]]="Oui","Oui","Non")</f>
        <v>Non</v>
      </c>
      <c r="J923" s="72" t="str">
        <f>IF(Tableau1[[#This Row],[Régime d''utilisation (Quotidien ? Oui ou Non)]]="Oui","Oui","Non")</f>
        <v>Non</v>
      </c>
      <c r="K923" s="72" t="str">
        <f>IF(Tableau1[[#This Row],[Régime d''utilisation (Quotidien ? Oui ou Non)]]="Oui","Oui","Non")</f>
        <v>Non</v>
      </c>
      <c r="L923" s="72" t="str">
        <f>IF(Tableau1[[#This Row],[Régime d''utilisation (Quotidien ? Oui ou Non)]]="Oui","Oui","Non")</f>
        <v>Non</v>
      </c>
      <c r="M923" s="72" t="str">
        <f>IF(Tableau1[[#This Row],[Régime d''utilisation (Quotidien ? Oui ou Non)]]="Oui","Oui","Non")</f>
        <v>Non</v>
      </c>
      <c r="N923" s="72" t="str">
        <f>IF(Tableau1[[#This Row],[Régime d''utilisation (Quotidien ? Oui ou Non)]]="Oui","Oui","Non")</f>
        <v>Non</v>
      </c>
      <c r="O923" s="72" t="str">
        <f>IF(Tableau1[[#This Row],[Régime d''utilisation (Quotidien ? Oui ou Non)]]="Oui","Oui","Non")</f>
        <v>Non</v>
      </c>
      <c r="P923" s="76"/>
      <c r="Q923" s="76"/>
      <c r="R923" s="76"/>
      <c r="S923" s="52" t="str">
        <f t="shared" si="42"/>
        <v>Compris entre 00h00 et 5h00</v>
      </c>
      <c r="T923" s="76"/>
      <c r="U923" s="53" t="str">
        <f t="shared" si="43"/>
        <v>Voyageur</v>
      </c>
      <c r="V923" s="76"/>
      <c r="W923" s="76"/>
      <c r="X923" s="76"/>
      <c r="Y923" s="76"/>
      <c r="Z923" s="76"/>
      <c r="AA923" s="76"/>
      <c r="AB923" s="53">
        <f>400</f>
        <v>400</v>
      </c>
      <c r="AC923" s="78" t="str">
        <f>IF(Tableau1[[#This Row],[Type de réponse]]='Paramètre (masquer)'!$A$10,Tableau1[[#This Row],[Période de début *]],"")</f>
        <v/>
      </c>
      <c r="AD923" s="78" t="str">
        <f>IF(Tableau1[[#This Row],[Type de réponse]]='Paramètre (masquer)'!$A$10,Tableau1[[#This Row],[Période de fin *]],"")</f>
        <v/>
      </c>
      <c r="AE923" s="78" t="str">
        <f>IF(Tableau1[[#This Row],[Type de réponse]]='Paramètre (masquer)'!$A$10,Tableau1[[#This Row],[Nuit
LU/MA]],"")</f>
        <v/>
      </c>
      <c r="AF923" s="78" t="str">
        <f>IF(Tableau1[[#This Row],[Type de réponse]]='Paramètre (masquer)'!$A$10,Tableau1[[#This Row],[Nuit
MA/ME]],"")</f>
        <v/>
      </c>
      <c r="AG923" s="78" t="str">
        <f>IF(Tableau1[[#This Row],[Type de réponse]]='Paramètre (masquer)'!$A$10,Tableau1[[#This Row],[Nuit
ME/JE]],"")</f>
        <v/>
      </c>
      <c r="AH923" s="78" t="str">
        <f>IF(Tableau1[[#This Row],[Type de réponse]]='Paramètre (masquer)'!$A$10,Tableau1[[#This Row],[Nuit JE/VE]],"")</f>
        <v/>
      </c>
      <c r="AI923" s="78" t="str">
        <f>IF(Tableau1[[#This Row],[Type de réponse]]='Paramètre (masquer)'!$A$10,Tableau1[[#This Row],[Nuit
VE/SA]],"")</f>
        <v/>
      </c>
      <c r="AJ923" s="78" t="str">
        <f>IF(Tableau1[[#This Row],[Type de réponse]]='Paramètre (masquer)'!$A$10,Tableau1[[#This Row],[Nuit
SA/DI]],"")</f>
        <v/>
      </c>
      <c r="AK923" s="78" t="str">
        <f>IF(Tableau1[[#This Row],[Type de réponse]]='Paramètre (masquer)'!$A$10,Tableau1[[#This Row],[Nuit
DI/LU]],"")</f>
        <v/>
      </c>
      <c r="AL923" s="76" t="str">
        <f>IF(Tableau1[[#This Row],[Nuit
LU /MA]]="Oui",0,IF(Tableau1[[#This Row],[Nuit
LU /MA]]="Non",1,""))</f>
        <v/>
      </c>
      <c r="AM923" s="76" t="str">
        <f>IF(Tableau1[[#This Row],[Nuit
MA/ ME]]="Oui",0,IF(Tableau1[[#This Row],[Nuit
MA/ ME]]="Non",1,""))</f>
        <v/>
      </c>
      <c r="AN923" s="76" t="str">
        <f>IF(Tableau1[[#This Row],[Nuit
ME/ JE]]="Oui",0,IF(Tableau1[[#This Row],[Nuit
ME/ JE]]="Non",1,""))</f>
        <v/>
      </c>
      <c r="AO923" s="76" t="str">
        <f>IF(Tableau1[[#This Row],[Nuit JE/ VE]]="Oui",0,IF(Tableau1[[#This Row],[Nuit JE/ VE]]="Non",1,""))</f>
        <v/>
      </c>
      <c r="AP923" s="76" t="str">
        <f>IF(Tableau1[[#This Row],[Nuit
VE/ SA]]="Oui",0,IF(Tableau1[[#This Row],[Nuit
VE/ SA]]="Non",1,""))</f>
        <v/>
      </c>
      <c r="AQ923" s="76" t="str">
        <f>IF(Tableau1[[#This Row],[Nuit
SA/ DI]]="Oui",0,IF(Tableau1[[#This Row],[Nuit
SA/ DI]]="Non",1,""))</f>
        <v/>
      </c>
      <c r="AR923" s="76" t="str">
        <f>IF(Tableau1[[#This Row],[Nuit
DI/ LU]]="Oui",0,IF(Tableau1[[#This Row],[Nuit
DI/ LU]]="Non",1,""))</f>
        <v/>
      </c>
      <c r="AS923" s="76" t="str">
        <f>IF(Tableau1[[#This Row],[Type de réponse]]='Paramètre (masquer)'!$A$10,Tableau1[[#This Row],[FE]],"")</f>
        <v/>
      </c>
      <c r="AT923" s="76" t="str">
        <f>_xlfn.CONCAT(Tableau1[[#This Row],[LUN]:[DIM]])</f>
        <v/>
      </c>
      <c r="AU923" s="79"/>
      <c r="AV9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3" s="76" t="e">
        <f>Tableau1[[#This Row],[Nbre de nuits sur la période]]*Tableau1[[#This Row],[Nombre de train accédant / nuit *]]</f>
        <v>#VALUE!</v>
      </c>
      <c r="AY923" s="76" t="e">
        <f>Tableau1[[#This Row],[Uo voies - nuit]]*((59*400/1000)+5)</f>
        <v>#VALUE!</v>
      </c>
    </row>
    <row r="924" spans="1:51" ht="15.75">
      <c r="A924" s="51">
        <f t="shared" si="44"/>
        <v>911</v>
      </c>
      <c r="B924" s="85"/>
      <c r="C924" s="52" t="str">
        <f>IFERROR(VLOOKUP(Tableau1[[#This Row],[Site *
Un fichier Excel par DT]],Tableau7[[#All],[Nom de la gare]:[EIC]],5,FALSE),"")</f>
        <v/>
      </c>
      <c r="D924" s="77"/>
      <c r="E924" s="74"/>
      <c r="F924" s="74"/>
      <c r="G924" s="76"/>
      <c r="H924" s="72" t="str">
        <f>IF(Tableau1[[#This Row],[Régime d''utilisation (Quotidien ? Oui ou Non)]]="Oui","Oui","Non")</f>
        <v>Non</v>
      </c>
      <c r="I924" s="72" t="str">
        <f>IF(Tableau1[[#This Row],[Régime d''utilisation (Quotidien ? Oui ou Non)]]="Oui","Oui","Non")</f>
        <v>Non</v>
      </c>
      <c r="J924" s="72" t="str">
        <f>IF(Tableau1[[#This Row],[Régime d''utilisation (Quotidien ? Oui ou Non)]]="Oui","Oui","Non")</f>
        <v>Non</v>
      </c>
      <c r="K924" s="72" t="str">
        <f>IF(Tableau1[[#This Row],[Régime d''utilisation (Quotidien ? Oui ou Non)]]="Oui","Oui","Non")</f>
        <v>Non</v>
      </c>
      <c r="L924" s="72" t="str">
        <f>IF(Tableau1[[#This Row],[Régime d''utilisation (Quotidien ? Oui ou Non)]]="Oui","Oui","Non")</f>
        <v>Non</v>
      </c>
      <c r="M924" s="72" t="str">
        <f>IF(Tableau1[[#This Row],[Régime d''utilisation (Quotidien ? Oui ou Non)]]="Oui","Oui","Non")</f>
        <v>Non</v>
      </c>
      <c r="N924" s="72" t="str">
        <f>IF(Tableau1[[#This Row],[Régime d''utilisation (Quotidien ? Oui ou Non)]]="Oui","Oui","Non")</f>
        <v>Non</v>
      </c>
      <c r="O924" s="72" t="str">
        <f>IF(Tableau1[[#This Row],[Régime d''utilisation (Quotidien ? Oui ou Non)]]="Oui","Oui","Non")</f>
        <v>Non</v>
      </c>
      <c r="P924" s="76"/>
      <c r="Q924" s="76"/>
      <c r="R924" s="76"/>
      <c r="S924" s="52" t="str">
        <f t="shared" si="42"/>
        <v>Compris entre 00h00 et 5h00</v>
      </c>
      <c r="T924" s="76"/>
      <c r="U924" s="53" t="str">
        <f t="shared" si="43"/>
        <v>Voyageur</v>
      </c>
      <c r="V924" s="76"/>
      <c r="W924" s="76"/>
      <c r="X924" s="76"/>
      <c r="Y924" s="76"/>
      <c r="Z924" s="76"/>
      <c r="AA924" s="76"/>
      <c r="AB924" s="53">
        <f>400</f>
        <v>400</v>
      </c>
      <c r="AC924" s="78" t="str">
        <f>IF(Tableau1[[#This Row],[Type de réponse]]='Paramètre (masquer)'!$A$10,Tableau1[[#This Row],[Période de début *]],"")</f>
        <v/>
      </c>
      <c r="AD924" s="78" t="str">
        <f>IF(Tableau1[[#This Row],[Type de réponse]]='Paramètre (masquer)'!$A$10,Tableau1[[#This Row],[Période de fin *]],"")</f>
        <v/>
      </c>
      <c r="AE924" s="78" t="str">
        <f>IF(Tableau1[[#This Row],[Type de réponse]]='Paramètre (masquer)'!$A$10,Tableau1[[#This Row],[Nuit
LU/MA]],"")</f>
        <v/>
      </c>
      <c r="AF924" s="78" t="str">
        <f>IF(Tableau1[[#This Row],[Type de réponse]]='Paramètre (masquer)'!$A$10,Tableau1[[#This Row],[Nuit
MA/ME]],"")</f>
        <v/>
      </c>
      <c r="AG924" s="78" t="str">
        <f>IF(Tableau1[[#This Row],[Type de réponse]]='Paramètre (masquer)'!$A$10,Tableau1[[#This Row],[Nuit
ME/JE]],"")</f>
        <v/>
      </c>
      <c r="AH924" s="78" t="str">
        <f>IF(Tableau1[[#This Row],[Type de réponse]]='Paramètre (masquer)'!$A$10,Tableau1[[#This Row],[Nuit JE/VE]],"")</f>
        <v/>
      </c>
      <c r="AI924" s="78" t="str">
        <f>IF(Tableau1[[#This Row],[Type de réponse]]='Paramètre (masquer)'!$A$10,Tableau1[[#This Row],[Nuit
VE/SA]],"")</f>
        <v/>
      </c>
      <c r="AJ924" s="78" t="str">
        <f>IF(Tableau1[[#This Row],[Type de réponse]]='Paramètre (masquer)'!$A$10,Tableau1[[#This Row],[Nuit
SA/DI]],"")</f>
        <v/>
      </c>
      <c r="AK924" s="78" t="str">
        <f>IF(Tableau1[[#This Row],[Type de réponse]]='Paramètre (masquer)'!$A$10,Tableau1[[#This Row],[Nuit
DI/LU]],"")</f>
        <v/>
      </c>
      <c r="AL924" s="76" t="str">
        <f>IF(Tableau1[[#This Row],[Nuit
LU /MA]]="Oui",0,IF(Tableau1[[#This Row],[Nuit
LU /MA]]="Non",1,""))</f>
        <v/>
      </c>
      <c r="AM924" s="76" t="str">
        <f>IF(Tableau1[[#This Row],[Nuit
MA/ ME]]="Oui",0,IF(Tableau1[[#This Row],[Nuit
MA/ ME]]="Non",1,""))</f>
        <v/>
      </c>
      <c r="AN924" s="76" t="str">
        <f>IF(Tableau1[[#This Row],[Nuit
ME/ JE]]="Oui",0,IF(Tableau1[[#This Row],[Nuit
ME/ JE]]="Non",1,""))</f>
        <v/>
      </c>
      <c r="AO924" s="76" t="str">
        <f>IF(Tableau1[[#This Row],[Nuit JE/ VE]]="Oui",0,IF(Tableau1[[#This Row],[Nuit JE/ VE]]="Non",1,""))</f>
        <v/>
      </c>
      <c r="AP924" s="76" t="str">
        <f>IF(Tableau1[[#This Row],[Nuit
VE/ SA]]="Oui",0,IF(Tableau1[[#This Row],[Nuit
VE/ SA]]="Non",1,""))</f>
        <v/>
      </c>
      <c r="AQ924" s="76" t="str">
        <f>IF(Tableau1[[#This Row],[Nuit
SA/ DI]]="Oui",0,IF(Tableau1[[#This Row],[Nuit
SA/ DI]]="Non",1,""))</f>
        <v/>
      </c>
      <c r="AR924" s="76" t="str">
        <f>IF(Tableau1[[#This Row],[Nuit
DI/ LU]]="Oui",0,IF(Tableau1[[#This Row],[Nuit
DI/ LU]]="Non",1,""))</f>
        <v/>
      </c>
      <c r="AS924" s="76" t="str">
        <f>IF(Tableau1[[#This Row],[Type de réponse]]='Paramètre (masquer)'!$A$10,Tableau1[[#This Row],[FE]],"")</f>
        <v/>
      </c>
      <c r="AT924" s="76" t="str">
        <f>_xlfn.CONCAT(Tableau1[[#This Row],[LUN]:[DIM]])</f>
        <v/>
      </c>
      <c r="AU924" s="79"/>
      <c r="AV9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4" s="76" t="e">
        <f>Tableau1[[#This Row],[Nbre de nuits sur la période]]*Tableau1[[#This Row],[Nombre de train accédant / nuit *]]</f>
        <v>#VALUE!</v>
      </c>
      <c r="AY924" s="76" t="e">
        <f>Tableau1[[#This Row],[Uo voies - nuit]]*((59*400/1000)+5)</f>
        <v>#VALUE!</v>
      </c>
    </row>
    <row r="925" spans="1:51" ht="15.75">
      <c r="A925" s="51">
        <f t="shared" si="44"/>
        <v>912</v>
      </c>
      <c r="B925" s="85"/>
      <c r="C925" s="52" t="str">
        <f>IFERROR(VLOOKUP(Tableau1[[#This Row],[Site *
Un fichier Excel par DT]],Tableau7[[#All],[Nom de la gare]:[EIC]],5,FALSE),"")</f>
        <v/>
      </c>
      <c r="D925" s="77"/>
      <c r="E925" s="74"/>
      <c r="F925" s="74"/>
      <c r="G925" s="76"/>
      <c r="H925" s="72" t="str">
        <f>IF(Tableau1[[#This Row],[Régime d''utilisation (Quotidien ? Oui ou Non)]]="Oui","Oui","Non")</f>
        <v>Non</v>
      </c>
      <c r="I925" s="72" t="str">
        <f>IF(Tableau1[[#This Row],[Régime d''utilisation (Quotidien ? Oui ou Non)]]="Oui","Oui","Non")</f>
        <v>Non</v>
      </c>
      <c r="J925" s="72" t="str">
        <f>IF(Tableau1[[#This Row],[Régime d''utilisation (Quotidien ? Oui ou Non)]]="Oui","Oui","Non")</f>
        <v>Non</v>
      </c>
      <c r="K925" s="72" t="str">
        <f>IF(Tableau1[[#This Row],[Régime d''utilisation (Quotidien ? Oui ou Non)]]="Oui","Oui","Non")</f>
        <v>Non</v>
      </c>
      <c r="L925" s="72" t="str">
        <f>IF(Tableau1[[#This Row],[Régime d''utilisation (Quotidien ? Oui ou Non)]]="Oui","Oui","Non")</f>
        <v>Non</v>
      </c>
      <c r="M925" s="72" t="str">
        <f>IF(Tableau1[[#This Row],[Régime d''utilisation (Quotidien ? Oui ou Non)]]="Oui","Oui","Non")</f>
        <v>Non</v>
      </c>
      <c r="N925" s="72" t="str">
        <f>IF(Tableau1[[#This Row],[Régime d''utilisation (Quotidien ? Oui ou Non)]]="Oui","Oui","Non")</f>
        <v>Non</v>
      </c>
      <c r="O925" s="72" t="str">
        <f>IF(Tableau1[[#This Row],[Régime d''utilisation (Quotidien ? Oui ou Non)]]="Oui","Oui","Non")</f>
        <v>Non</v>
      </c>
      <c r="P925" s="76"/>
      <c r="Q925" s="76"/>
      <c r="R925" s="76"/>
      <c r="S925" s="52" t="str">
        <f t="shared" si="42"/>
        <v>Compris entre 00h00 et 5h00</v>
      </c>
      <c r="T925" s="76"/>
      <c r="U925" s="53" t="str">
        <f t="shared" si="43"/>
        <v>Voyageur</v>
      </c>
      <c r="V925" s="76"/>
      <c r="W925" s="76"/>
      <c r="X925" s="76"/>
      <c r="Y925" s="76"/>
      <c r="Z925" s="76"/>
      <c r="AA925" s="76"/>
      <c r="AB925" s="53">
        <f>400</f>
        <v>400</v>
      </c>
      <c r="AC925" s="78" t="str">
        <f>IF(Tableau1[[#This Row],[Type de réponse]]='Paramètre (masquer)'!$A$10,Tableau1[[#This Row],[Période de début *]],"")</f>
        <v/>
      </c>
      <c r="AD925" s="78" t="str">
        <f>IF(Tableau1[[#This Row],[Type de réponse]]='Paramètre (masquer)'!$A$10,Tableau1[[#This Row],[Période de fin *]],"")</f>
        <v/>
      </c>
      <c r="AE925" s="78" t="str">
        <f>IF(Tableau1[[#This Row],[Type de réponse]]='Paramètre (masquer)'!$A$10,Tableau1[[#This Row],[Nuit
LU/MA]],"")</f>
        <v/>
      </c>
      <c r="AF925" s="78" t="str">
        <f>IF(Tableau1[[#This Row],[Type de réponse]]='Paramètre (masquer)'!$A$10,Tableau1[[#This Row],[Nuit
MA/ME]],"")</f>
        <v/>
      </c>
      <c r="AG925" s="78" t="str">
        <f>IF(Tableau1[[#This Row],[Type de réponse]]='Paramètre (masquer)'!$A$10,Tableau1[[#This Row],[Nuit
ME/JE]],"")</f>
        <v/>
      </c>
      <c r="AH925" s="78" t="str">
        <f>IF(Tableau1[[#This Row],[Type de réponse]]='Paramètre (masquer)'!$A$10,Tableau1[[#This Row],[Nuit JE/VE]],"")</f>
        <v/>
      </c>
      <c r="AI925" s="78" t="str">
        <f>IF(Tableau1[[#This Row],[Type de réponse]]='Paramètre (masquer)'!$A$10,Tableau1[[#This Row],[Nuit
VE/SA]],"")</f>
        <v/>
      </c>
      <c r="AJ925" s="78" t="str">
        <f>IF(Tableau1[[#This Row],[Type de réponse]]='Paramètre (masquer)'!$A$10,Tableau1[[#This Row],[Nuit
SA/DI]],"")</f>
        <v/>
      </c>
      <c r="AK925" s="78" t="str">
        <f>IF(Tableau1[[#This Row],[Type de réponse]]='Paramètre (masquer)'!$A$10,Tableau1[[#This Row],[Nuit
DI/LU]],"")</f>
        <v/>
      </c>
      <c r="AL925" s="76" t="str">
        <f>IF(Tableau1[[#This Row],[Nuit
LU /MA]]="Oui",0,IF(Tableau1[[#This Row],[Nuit
LU /MA]]="Non",1,""))</f>
        <v/>
      </c>
      <c r="AM925" s="76" t="str">
        <f>IF(Tableau1[[#This Row],[Nuit
MA/ ME]]="Oui",0,IF(Tableau1[[#This Row],[Nuit
MA/ ME]]="Non",1,""))</f>
        <v/>
      </c>
      <c r="AN925" s="76" t="str">
        <f>IF(Tableau1[[#This Row],[Nuit
ME/ JE]]="Oui",0,IF(Tableau1[[#This Row],[Nuit
ME/ JE]]="Non",1,""))</f>
        <v/>
      </c>
      <c r="AO925" s="76" t="str">
        <f>IF(Tableau1[[#This Row],[Nuit JE/ VE]]="Oui",0,IF(Tableau1[[#This Row],[Nuit JE/ VE]]="Non",1,""))</f>
        <v/>
      </c>
      <c r="AP925" s="76" t="str">
        <f>IF(Tableau1[[#This Row],[Nuit
VE/ SA]]="Oui",0,IF(Tableau1[[#This Row],[Nuit
VE/ SA]]="Non",1,""))</f>
        <v/>
      </c>
      <c r="AQ925" s="76" t="str">
        <f>IF(Tableau1[[#This Row],[Nuit
SA/ DI]]="Oui",0,IF(Tableau1[[#This Row],[Nuit
SA/ DI]]="Non",1,""))</f>
        <v/>
      </c>
      <c r="AR925" s="76" t="str">
        <f>IF(Tableau1[[#This Row],[Nuit
DI/ LU]]="Oui",0,IF(Tableau1[[#This Row],[Nuit
DI/ LU]]="Non",1,""))</f>
        <v/>
      </c>
      <c r="AS925" s="76" t="str">
        <f>IF(Tableau1[[#This Row],[Type de réponse]]='Paramètre (masquer)'!$A$10,Tableau1[[#This Row],[FE]],"")</f>
        <v/>
      </c>
      <c r="AT925" s="76" t="str">
        <f>_xlfn.CONCAT(Tableau1[[#This Row],[LUN]:[DIM]])</f>
        <v/>
      </c>
      <c r="AU925" s="79"/>
      <c r="AV9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5" s="76" t="e">
        <f>Tableau1[[#This Row],[Nbre de nuits sur la période]]*Tableau1[[#This Row],[Nombre de train accédant / nuit *]]</f>
        <v>#VALUE!</v>
      </c>
      <c r="AY925" s="76" t="e">
        <f>Tableau1[[#This Row],[Uo voies - nuit]]*((59*400/1000)+5)</f>
        <v>#VALUE!</v>
      </c>
    </row>
    <row r="926" spans="1:51" ht="15.75">
      <c r="A926" s="51">
        <f t="shared" si="44"/>
        <v>913</v>
      </c>
      <c r="B926" s="85"/>
      <c r="C926" s="52" t="str">
        <f>IFERROR(VLOOKUP(Tableau1[[#This Row],[Site *
Un fichier Excel par DT]],Tableau7[[#All],[Nom de la gare]:[EIC]],5,FALSE),"")</f>
        <v/>
      </c>
      <c r="D926" s="77"/>
      <c r="E926" s="74"/>
      <c r="F926" s="74"/>
      <c r="G926" s="76"/>
      <c r="H926" s="72" t="str">
        <f>IF(Tableau1[[#This Row],[Régime d''utilisation (Quotidien ? Oui ou Non)]]="Oui","Oui","Non")</f>
        <v>Non</v>
      </c>
      <c r="I926" s="72" t="str">
        <f>IF(Tableau1[[#This Row],[Régime d''utilisation (Quotidien ? Oui ou Non)]]="Oui","Oui","Non")</f>
        <v>Non</v>
      </c>
      <c r="J926" s="72" t="str">
        <f>IF(Tableau1[[#This Row],[Régime d''utilisation (Quotidien ? Oui ou Non)]]="Oui","Oui","Non")</f>
        <v>Non</v>
      </c>
      <c r="K926" s="72" t="str">
        <f>IF(Tableau1[[#This Row],[Régime d''utilisation (Quotidien ? Oui ou Non)]]="Oui","Oui","Non")</f>
        <v>Non</v>
      </c>
      <c r="L926" s="72" t="str">
        <f>IF(Tableau1[[#This Row],[Régime d''utilisation (Quotidien ? Oui ou Non)]]="Oui","Oui","Non")</f>
        <v>Non</v>
      </c>
      <c r="M926" s="72" t="str">
        <f>IF(Tableau1[[#This Row],[Régime d''utilisation (Quotidien ? Oui ou Non)]]="Oui","Oui","Non")</f>
        <v>Non</v>
      </c>
      <c r="N926" s="72" t="str">
        <f>IF(Tableau1[[#This Row],[Régime d''utilisation (Quotidien ? Oui ou Non)]]="Oui","Oui","Non")</f>
        <v>Non</v>
      </c>
      <c r="O926" s="72" t="str">
        <f>IF(Tableau1[[#This Row],[Régime d''utilisation (Quotidien ? Oui ou Non)]]="Oui","Oui","Non")</f>
        <v>Non</v>
      </c>
      <c r="P926" s="76"/>
      <c r="Q926" s="76"/>
      <c r="R926" s="76"/>
      <c r="S926" s="52" t="str">
        <f t="shared" si="42"/>
        <v>Compris entre 00h00 et 5h00</v>
      </c>
      <c r="T926" s="76"/>
      <c r="U926" s="53" t="str">
        <f t="shared" si="43"/>
        <v>Voyageur</v>
      </c>
      <c r="V926" s="76"/>
      <c r="W926" s="76"/>
      <c r="X926" s="76"/>
      <c r="Y926" s="76"/>
      <c r="Z926" s="76"/>
      <c r="AA926" s="76"/>
      <c r="AB926" s="53">
        <f>400</f>
        <v>400</v>
      </c>
      <c r="AC926" s="78" t="str">
        <f>IF(Tableau1[[#This Row],[Type de réponse]]='Paramètre (masquer)'!$A$10,Tableau1[[#This Row],[Période de début *]],"")</f>
        <v/>
      </c>
      <c r="AD926" s="78" t="str">
        <f>IF(Tableau1[[#This Row],[Type de réponse]]='Paramètre (masquer)'!$A$10,Tableau1[[#This Row],[Période de fin *]],"")</f>
        <v/>
      </c>
      <c r="AE926" s="78" t="str">
        <f>IF(Tableau1[[#This Row],[Type de réponse]]='Paramètre (masquer)'!$A$10,Tableau1[[#This Row],[Nuit
LU/MA]],"")</f>
        <v/>
      </c>
      <c r="AF926" s="78" t="str">
        <f>IF(Tableau1[[#This Row],[Type de réponse]]='Paramètre (masquer)'!$A$10,Tableau1[[#This Row],[Nuit
MA/ME]],"")</f>
        <v/>
      </c>
      <c r="AG926" s="78" t="str">
        <f>IF(Tableau1[[#This Row],[Type de réponse]]='Paramètre (masquer)'!$A$10,Tableau1[[#This Row],[Nuit
ME/JE]],"")</f>
        <v/>
      </c>
      <c r="AH926" s="78" t="str">
        <f>IF(Tableau1[[#This Row],[Type de réponse]]='Paramètre (masquer)'!$A$10,Tableau1[[#This Row],[Nuit JE/VE]],"")</f>
        <v/>
      </c>
      <c r="AI926" s="78" t="str">
        <f>IF(Tableau1[[#This Row],[Type de réponse]]='Paramètre (masquer)'!$A$10,Tableau1[[#This Row],[Nuit
VE/SA]],"")</f>
        <v/>
      </c>
      <c r="AJ926" s="78" t="str">
        <f>IF(Tableau1[[#This Row],[Type de réponse]]='Paramètre (masquer)'!$A$10,Tableau1[[#This Row],[Nuit
SA/DI]],"")</f>
        <v/>
      </c>
      <c r="AK926" s="78" t="str">
        <f>IF(Tableau1[[#This Row],[Type de réponse]]='Paramètre (masquer)'!$A$10,Tableau1[[#This Row],[Nuit
DI/LU]],"")</f>
        <v/>
      </c>
      <c r="AL926" s="76" t="str">
        <f>IF(Tableau1[[#This Row],[Nuit
LU /MA]]="Oui",0,IF(Tableau1[[#This Row],[Nuit
LU /MA]]="Non",1,""))</f>
        <v/>
      </c>
      <c r="AM926" s="76" t="str">
        <f>IF(Tableau1[[#This Row],[Nuit
MA/ ME]]="Oui",0,IF(Tableau1[[#This Row],[Nuit
MA/ ME]]="Non",1,""))</f>
        <v/>
      </c>
      <c r="AN926" s="76" t="str">
        <f>IF(Tableau1[[#This Row],[Nuit
ME/ JE]]="Oui",0,IF(Tableau1[[#This Row],[Nuit
ME/ JE]]="Non",1,""))</f>
        <v/>
      </c>
      <c r="AO926" s="76" t="str">
        <f>IF(Tableau1[[#This Row],[Nuit JE/ VE]]="Oui",0,IF(Tableau1[[#This Row],[Nuit JE/ VE]]="Non",1,""))</f>
        <v/>
      </c>
      <c r="AP926" s="76" t="str">
        <f>IF(Tableau1[[#This Row],[Nuit
VE/ SA]]="Oui",0,IF(Tableau1[[#This Row],[Nuit
VE/ SA]]="Non",1,""))</f>
        <v/>
      </c>
      <c r="AQ926" s="76" t="str">
        <f>IF(Tableau1[[#This Row],[Nuit
SA/ DI]]="Oui",0,IF(Tableau1[[#This Row],[Nuit
SA/ DI]]="Non",1,""))</f>
        <v/>
      </c>
      <c r="AR926" s="76" t="str">
        <f>IF(Tableau1[[#This Row],[Nuit
DI/ LU]]="Oui",0,IF(Tableau1[[#This Row],[Nuit
DI/ LU]]="Non",1,""))</f>
        <v/>
      </c>
      <c r="AS926" s="76" t="str">
        <f>IF(Tableau1[[#This Row],[Type de réponse]]='Paramètre (masquer)'!$A$10,Tableau1[[#This Row],[FE]],"")</f>
        <v/>
      </c>
      <c r="AT926" s="76" t="str">
        <f>_xlfn.CONCAT(Tableau1[[#This Row],[LUN]:[DIM]])</f>
        <v/>
      </c>
      <c r="AU926" s="79"/>
      <c r="AV9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6" s="76" t="e">
        <f>Tableau1[[#This Row],[Nbre de nuits sur la période]]*Tableau1[[#This Row],[Nombre de train accédant / nuit *]]</f>
        <v>#VALUE!</v>
      </c>
      <c r="AY926" s="76" t="e">
        <f>Tableau1[[#This Row],[Uo voies - nuit]]*((59*400/1000)+5)</f>
        <v>#VALUE!</v>
      </c>
    </row>
    <row r="927" spans="1:51" ht="15.75">
      <c r="A927" s="51">
        <f t="shared" si="44"/>
        <v>914</v>
      </c>
      <c r="B927" s="85"/>
      <c r="C927" s="52" t="str">
        <f>IFERROR(VLOOKUP(Tableau1[[#This Row],[Site *
Un fichier Excel par DT]],Tableau7[[#All],[Nom de la gare]:[EIC]],5,FALSE),"")</f>
        <v/>
      </c>
      <c r="D927" s="77"/>
      <c r="E927" s="74"/>
      <c r="F927" s="74"/>
      <c r="G927" s="76"/>
      <c r="H927" s="72" t="str">
        <f>IF(Tableau1[[#This Row],[Régime d''utilisation (Quotidien ? Oui ou Non)]]="Oui","Oui","Non")</f>
        <v>Non</v>
      </c>
      <c r="I927" s="72" t="str">
        <f>IF(Tableau1[[#This Row],[Régime d''utilisation (Quotidien ? Oui ou Non)]]="Oui","Oui","Non")</f>
        <v>Non</v>
      </c>
      <c r="J927" s="72" t="str">
        <f>IF(Tableau1[[#This Row],[Régime d''utilisation (Quotidien ? Oui ou Non)]]="Oui","Oui","Non")</f>
        <v>Non</v>
      </c>
      <c r="K927" s="72" t="str">
        <f>IF(Tableau1[[#This Row],[Régime d''utilisation (Quotidien ? Oui ou Non)]]="Oui","Oui","Non")</f>
        <v>Non</v>
      </c>
      <c r="L927" s="72" t="str">
        <f>IF(Tableau1[[#This Row],[Régime d''utilisation (Quotidien ? Oui ou Non)]]="Oui","Oui","Non")</f>
        <v>Non</v>
      </c>
      <c r="M927" s="72" t="str">
        <f>IF(Tableau1[[#This Row],[Régime d''utilisation (Quotidien ? Oui ou Non)]]="Oui","Oui","Non")</f>
        <v>Non</v>
      </c>
      <c r="N927" s="72" t="str">
        <f>IF(Tableau1[[#This Row],[Régime d''utilisation (Quotidien ? Oui ou Non)]]="Oui","Oui","Non")</f>
        <v>Non</v>
      </c>
      <c r="O927" s="72" t="str">
        <f>IF(Tableau1[[#This Row],[Régime d''utilisation (Quotidien ? Oui ou Non)]]="Oui","Oui","Non")</f>
        <v>Non</v>
      </c>
      <c r="P927" s="76"/>
      <c r="Q927" s="76"/>
      <c r="R927" s="76"/>
      <c r="S927" s="52" t="str">
        <f t="shared" si="42"/>
        <v>Compris entre 00h00 et 5h00</v>
      </c>
      <c r="T927" s="76"/>
      <c r="U927" s="53" t="str">
        <f t="shared" si="43"/>
        <v>Voyageur</v>
      </c>
      <c r="V927" s="76"/>
      <c r="W927" s="76"/>
      <c r="X927" s="76"/>
      <c r="Y927" s="76"/>
      <c r="Z927" s="76"/>
      <c r="AA927" s="76"/>
      <c r="AB927" s="53">
        <f>400</f>
        <v>400</v>
      </c>
      <c r="AC927" s="78" t="str">
        <f>IF(Tableau1[[#This Row],[Type de réponse]]='Paramètre (masquer)'!$A$10,Tableau1[[#This Row],[Période de début *]],"")</f>
        <v/>
      </c>
      <c r="AD927" s="78" t="str">
        <f>IF(Tableau1[[#This Row],[Type de réponse]]='Paramètre (masquer)'!$A$10,Tableau1[[#This Row],[Période de fin *]],"")</f>
        <v/>
      </c>
      <c r="AE927" s="78" t="str">
        <f>IF(Tableau1[[#This Row],[Type de réponse]]='Paramètre (masquer)'!$A$10,Tableau1[[#This Row],[Nuit
LU/MA]],"")</f>
        <v/>
      </c>
      <c r="AF927" s="78" t="str">
        <f>IF(Tableau1[[#This Row],[Type de réponse]]='Paramètre (masquer)'!$A$10,Tableau1[[#This Row],[Nuit
MA/ME]],"")</f>
        <v/>
      </c>
      <c r="AG927" s="78" t="str">
        <f>IF(Tableau1[[#This Row],[Type de réponse]]='Paramètre (masquer)'!$A$10,Tableau1[[#This Row],[Nuit
ME/JE]],"")</f>
        <v/>
      </c>
      <c r="AH927" s="78" t="str">
        <f>IF(Tableau1[[#This Row],[Type de réponse]]='Paramètre (masquer)'!$A$10,Tableau1[[#This Row],[Nuit JE/VE]],"")</f>
        <v/>
      </c>
      <c r="AI927" s="78" t="str">
        <f>IF(Tableau1[[#This Row],[Type de réponse]]='Paramètre (masquer)'!$A$10,Tableau1[[#This Row],[Nuit
VE/SA]],"")</f>
        <v/>
      </c>
      <c r="AJ927" s="78" t="str">
        <f>IF(Tableau1[[#This Row],[Type de réponse]]='Paramètre (masquer)'!$A$10,Tableau1[[#This Row],[Nuit
SA/DI]],"")</f>
        <v/>
      </c>
      <c r="AK927" s="78" t="str">
        <f>IF(Tableau1[[#This Row],[Type de réponse]]='Paramètre (masquer)'!$A$10,Tableau1[[#This Row],[Nuit
DI/LU]],"")</f>
        <v/>
      </c>
      <c r="AL927" s="76" t="str">
        <f>IF(Tableau1[[#This Row],[Nuit
LU /MA]]="Oui",0,IF(Tableau1[[#This Row],[Nuit
LU /MA]]="Non",1,""))</f>
        <v/>
      </c>
      <c r="AM927" s="76" t="str">
        <f>IF(Tableau1[[#This Row],[Nuit
MA/ ME]]="Oui",0,IF(Tableau1[[#This Row],[Nuit
MA/ ME]]="Non",1,""))</f>
        <v/>
      </c>
      <c r="AN927" s="76" t="str">
        <f>IF(Tableau1[[#This Row],[Nuit
ME/ JE]]="Oui",0,IF(Tableau1[[#This Row],[Nuit
ME/ JE]]="Non",1,""))</f>
        <v/>
      </c>
      <c r="AO927" s="76" t="str">
        <f>IF(Tableau1[[#This Row],[Nuit JE/ VE]]="Oui",0,IF(Tableau1[[#This Row],[Nuit JE/ VE]]="Non",1,""))</f>
        <v/>
      </c>
      <c r="AP927" s="76" t="str">
        <f>IF(Tableau1[[#This Row],[Nuit
VE/ SA]]="Oui",0,IF(Tableau1[[#This Row],[Nuit
VE/ SA]]="Non",1,""))</f>
        <v/>
      </c>
      <c r="AQ927" s="76" t="str">
        <f>IF(Tableau1[[#This Row],[Nuit
SA/ DI]]="Oui",0,IF(Tableau1[[#This Row],[Nuit
SA/ DI]]="Non",1,""))</f>
        <v/>
      </c>
      <c r="AR927" s="76" t="str">
        <f>IF(Tableau1[[#This Row],[Nuit
DI/ LU]]="Oui",0,IF(Tableau1[[#This Row],[Nuit
DI/ LU]]="Non",1,""))</f>
        <v/>
      </c>
      <c r="AS927" s="76" t="str">
        <f>IF(Tableau1[[#This Row],[Type de réponse]]='Paramètre (masquer)'!$A$10,Tableau1[[#This Row],[FE]],"")</f>
        <v/>
      </c>
      <c r="AT927" s="76" t="str">
        <f>_xlfn.CONCAT(Tableau1[[#This Row],[LUN]:[DIM]])</f>
        <v/>
      </c>
      <c r="AU927" s="79"/>
      <c r="AV9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7" s="76" t="e">
        <f>Tableau1[[#This Row],[Nbre de nuits sur la période]]*Tableau1[[#This Row],[Nombre de train accédant / nuit *]]</f>
        <v>#VALUE!</v>
      </c>
      <c r="AY927" s="76" t="e">
        <f>Tableau1[[#This Row],[Uo voies - nuit]]*((59*400/1000)+5)</f>
        <v>#VALUE!</v>
      </c>
    </row>
    <row r="928" spans="1:51" ht="15.75">
      <c r="A928" s="51">
        <f t="shared" si="44"/>
        <v>915</v>
      </c>
      <c r="B928" s="85"/>
      <c r="C928" s="52" t="str">
        <f>IFERROR(VLOOKUP(Tableau1[[#This Row],[Site *
Un fichier Excel par DT]],Tableau7[[#All],[Nom de la gare]:[EIC]],5,FALSE),"")</f>
        <v/>
      </c>
      <c r="D928" s="77"/>
      <c r="E928" s="74"/>
      <c r="F928" s="74"/>
      <c r="G928" s="76"/>
      <c r="H928" s="72" t="str">
        <f>IF(Tableau1[[#This Row],[Régime d''utilisation (Quotidien ? Oui ou Non)]]="Oui","Oui","Non")</f>
        <v>Non</v>
      </c>
      <c r="I928" s="72" t="str">
        <f>IF(Tableau1[[#This Row],[Régime d''utilisation (Quotidien ? Oui ou Non)]]="Oui","Oui","Non")</f>
        <v>Non</v>
      </c>
      <c r="J928" s="72" t="str">
        <f>IF(Tableau1[[#This Row],[Régime d''utilisation (Quotidien ? Oui ou Non)]]="Oui","Oui","Non")</f>
        <v>Non</v>
      </c>
      <c r="K928" s="72" t="str">
        <f>IF(Tableau1[[#This Row],[Régime d''utilisation (Quotidien ? Oui ou Non)]]="Oui","Oui","Non")</f>
        <v>Non</v>
      </c>
      <c r="L928" s="72" t="str">
        <f>IF(Tableau1[[#This Row],[Régime d''utilisation (Quotidien ? Oui ou Non)]]="Oui","Oui","Non")</f>
        <v>Non</v>
      </c>
      <c r="M928" s="72" t="str">
        <f>IF(Tableau1[[#This Row],[Régime d''utilisation (Quotidien ? Oui ou Non)]]="Oui","Oui","Non")</f>
        <v>Non</v>
      </c>
      <c r="N928" s="72" t="str">
        <f>IF(Tableau1[[#This Row],[Régime d''utilisation (Quotidien ? Oui ou Non)]]="Oui","Oui","Non")</f>
        <v>Non</v>
      </c>
      <c r="O928" s="72" t="str">
        <f>IF(Tableau1[[#This Row],[Régime d''utilisation (Quotidien ? Oui ou Non)]]="Oui","Oui","Non")</f>
        <v>Non</v>
      </c>
      <c r="P928" s="76"/>
      <c r="Q928" s="76"/>
      <c r="R928" s="76"/>
      <c r="S928" s="52" t="str">
        <f t="shared" si="42"/>
        <v>Compris entre 00h00 et 5h00</v>
      </c>
      <c r="T928" s="76"/>
      <c r="U928" s="53" t="str">
        <f t="shared" si="43"/>
        <v>Voyageur</v>
      </c>
      <c r="V928" s="76"/>
      <c r="W928" s="76"/>
      <c r="X928" s="76"/>
      <c r="Y928" s="76"/>
      <c r="Z928" s="76"/>
      <c r="AA928" s="76"/>
      <c r="AB928" s="53">
        <f>400</f>
        <v>400</v>
      </c>
      <c r="AC928" s="78" t="str">
        <f>IF(Tableau1[[#This Row],[Type de réponse]]='Paramètre (masquer)'!$A$10,Tableau1[[#This Row],[Période de début *]],"")</f>
        <v/>
      </c>
      <c r="AD928" s="78" t="str">
        <f>IF(Tableau1[[#This Row],[Type de réponse]]='Paramètre (masquer)'!$A$10,Tableau1[[#This Row],[Période de fin *]],"")</f>
        <v/>
      </c>
      <c r="AE928" s="78" t="str">
        <f>IF(Tableau1[[#This Row],[Type de réponse]]='Paramètre (masquer)'!$A$10,Tableau1[[#This Row],[Nuit
LU/MA]],"")</f>
        <v/>
      </c>
      <c r="AF928" s="78" t="str">
        <f>IF(Tableau1[[#This Row],[Type de réponse]]='Paramètre (masquer)'!$A$10,Tableau1[[#This Row],[Nuit
MA/ME]],"")</f>
        <v/>
      </c>
      <c r="AG928" s="78" t="str">
        <f>IF(Tableau1[[#This Row],[Type de réponse]]='Paramètre (masquer)'!$A$10,Tableau1[[#This Row],[Nuit
ME/JE]],"")</f>
        <v/>
      </c>
      <c r="AH928" s="78" t="str">
        <f>IF(Tableau1[[#This Row],[Type de réponse]]='Paramètre (masquer)'!$A$10,Tableau1[[#This Row],[Nuit JE/VE]],"")</f>
        <v/>
      </c>
      <c r="AI928" s="78" t="str">
        <f>IF(Tableau1[[#This Row],[Type de réponse]]='Paramètre (masquer)'!$A$10,Tableau1[[#This Row],[Nuit
VE/SA]],"")</f>
        <v/>
      </c>
      <c r="AJ928" s="78" t="str">
        <f>IF(Tableau1[[#This Row],[Type de réponse]]='Paramètre (masquer)'!$A$10,Tableau1[[#This Row],[Nuit
SA/DI]],"")</f>
        <v/>
      </c>
      <c r="AK928" s="78" t="str">
        <f>IF(Tableau1[[#This Row],[Type de réponse]]='Paramètre (masquer)'!$A$10,Tableau1[[#This Row],[Nuit
DI/LU]],"")</f>
        <v/>
      </c>
      <c r="AL928" s="76" t="str">
        <f>IF(Tableau1[[#This Row],[Nuit
LU /MA]]="Oui",0,IF(Tableau1[[#This Row],[Nuit
LU /MA]]="Non",1,""))</f>
        <v/>
      </c>
      <c r="AM928" s="76" t="str">
        <f>IF(Tableau1[[#This Row],[Nuit
MA/ ME]]="Oui",0,IF(Tableau1[[#This Row],[Nuit
MA/ ME]]="Non",1,""))</f>
        <v/>
      </c>
      <c r="AN928" s="76" t="str">
        <f>IF(Tableau1[[#This Row],[Nuit
ME/ JE]]="Oui",0,IF(Tableau1[[#This Row],[Nuit
ME/ JE]]="Non",1,""))</f>
        <v/>
      </c>
      <c r="AO928" s="76" t="str">
        <f>IF(Tableau1[[#This Row],[Nuit JE/ VE]]="Oui",0,IF(Tableau1[[#This Row],[Nuit JE/ VE]]="Non",1,""))</f>
        <v/>
      </c>
      <c r="AP928" s="76" t="str">
        <f>IF(Tableau1[[#This Row],[Nuit
VE/ SA]]="Oui",0,IF(Tableau1[[#This Row],[Nuit
VE/ SA]]="Non",1,""))</f>
        <v/>
      </c>
      <c r="AQ928" s="76" t="str">
        <f>IF(Tableau1[[#This Row],[Nuit
SA/ DI]]="Oui",0,IF(Tableau1[[#This Row],[Nuit
SA/ DI]]="Non",1,""))</f>
        <v/>
      </c>
      <c r="AR928" s="76" t="str">
        <f>IF(Tableau1[[#This Row],[Nuit
DI/ LU]]="Oui",0,IF(Tableau1[[#This Row],[Nuit
DI/ LU]]="Non",1,""))</f>
        <v/>
      </c>
      <c r="AS928" s="76" t="str">
        <f>IF(Tableau1[[#This Row],[Type de réponse]]='Paramètre (masquer)'!$A$10,Tableau1[[#This Row],[FE]],"")</f>
        <v/>
      </c>
      <c r="AT928" s="76" t="str">
        <f>_xlfn.CONCAT(Tableau1[[#This Row],[LUN]:[DIM]])</f>
        <v/>
      </c>
      <c r="AU928" s="79"/>
      <c r="AV9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8" s="76" t="e">
        <f>Tableau1[[#This Row],[Nbre de nuits sur la période]]*Tableau1[[#This Row],[Nombre de train accédant / nuit *]]</f>
        <v>#VALUE!</v>
      </c>
      <c r="AY928" s="76" t="e">
        <f>Tableau1[[#This Row],[Uo voies - nuit]]*((59*400/1000)+5)</f>
        <v>#VALUE!</v>
      </c>
    </row>
    <row r="929" spans="1:51" ht="15.75">
      <c r="A929" s="51">
        <f t="shared" si="44"/>
        <v>916</v>
      </c>
      <c r="B929" s="85"/>
      <c r="C929" s="52" t="str">
        <f>IFERROR(VLOOKUP(Tableau1[[#This Row],[Site *
Un fichier Excel par DT]],Tableau7[[#All],[Nom de la gare]:[EIC]],5,FALSE),"")</f>
        <v/>
      </c>
      <c r="D929" s="77"/>
      <c r="E929" s="74"/>
      <c r="F929" s="74"/>
      <c r="G929" s="76"/>
      <c r="H929" s="72" t="str">
        <f>IF(Tableau1[[#This Row],[Régime d''utilisation (Quotidien ? Oui ou Non)]]="Oui","Oui","Non")</f>
        <v>Non</v>
      </c>
      <c r="I929" s="72" t="str">
        <f>IF(Tableau1[[#This Row],[Régime d''utilisation (Quotidien ? Oui ou Non)]]="Oui","Oui","Non")</f>
        <v>Non</v>
      </c>
      <c r="J929" s="72" t="str">
        <f>IF(Tableau1[[#This Row],[Régime d''utilisation (Quotidien ? Oui ou Non)]]="Oui","Oui","Non")</f>
        <v>Non</v>
      </c>
      <c r="K929" s="72" t="str">
        <f>IF(Tableau1[[#This Row],[Régime d''utilisation (Quotidien ? Oui ou Non)]]="Oui","Oui","Non")</f>
        <v>Non</v>
      </c>
      <c r="L929" s="72" t="str">
        <f>IF(Tableau1[[#This Row],[Régime d''utilisation (Quotidien ? Oui ou Non)]]="Oui","Oui","Non")</f>
        <v>Non</v>
      </c>
      <c r="M929" s="72" t="str">
        <f>IF(Tableau1[[#This Row],[Régime d''utilisation (Quotidien ? Oui ou Non)]]="Oui","Oui","Non")</f>
        <v>Non</v>
      </c>
      <c r="N929" s="72" t="str">
        <f>IF(Tableau1[[#This Row],[Régime d''utilisation (Quotidien ? Oui ou Non)]]="Oui","Oui","Non")</f>
        <v>Non</v>
      </c>
      <c r="O929" s="72" t="str">
        <f>IF(Tableau1[[#This Row],[Régime d''utilisation (Quotidien ? Oui ou Non)]]="Oui","Oui","Non")</f>
        <v>Non</v>
      </c>
      <c r="P929" s="76"/>
      <c r="Q929" s="76"/>
      <c r="R929" s="76"/>
      <c r="S929" s="52" t="str">
        <f t="shared" si="42"/>
        <v>Compris entre 00h00 et 5h00</v>
      </c>
      <c r="T929" s="76"/>
      <c r="U929" s="53" t="str">
        <f t="shared" si="43"/>
        <v>Voyageur</v>
      </c>
      <c r="V929" s="76"/>
      <c r="W929" s="76"/>
      <c r="X929" s="76"/>
      <c r="Y929" s="76"/>
      <c r="Z929" s="76"/>
      <c r="AA929" s="76"/>
      <c r="AB929" s="53">
        <f>400</f>
        <v>400</v>
      </c>
      <c r="AC929" s="78" t="str">
        <f>IF(Tableau1[[#This Row],[Type de réponse]]='Paramètre (masquer)'!$A$10,Tableau1[[#This Row],[Période de début *]],"")</f>
        <v/>
      </c>
      <c r="AD929" s="78" t="str">
        <f>IF(Tableau1[[#This Row],[Type de réponse]]='Paramètre (masquer)'!$A$10,Tableau1[[#This Row],[Période de fin *]],"")</f>
        <v/>
      </c>
      <c r="AE929" s="78" t="str">
        <f>IF(Tableau1[[#This Row],[Type de réponse]]='Paramètre (masquer)'!$A$10,Tableau1[[#This Row],[Nuit
LU/MA]],"")</f>
        <v/>
      </c>
      <c r="AF929" s="78" t="str">
        <f>IF(Tableau1[[#This Row],[Type de réponse]]='Paramètre (masquer)'!$A$10,Tableau1[[#This Row],[Nuit
MA/ME]],"")</f>
        <v/>
      </c>
      <c r="AG929" s="78" t="str">
        <f>IF(Tableau1[[#This Row],[Type de réponse]]='Paramètre (masquer)'!$A$10,Tableau1[[#This Row],[Nuit
ME/JE]],"")</f>
        <v/>
      </c>
      <c r="AH929" s="78" t="str">
        <f>IF(Tableau1[[#This Row],[Type de réponse]]='Paramètre (masquer)'!$A$10,Tableau1[[#This Row],[Nuit JE/VE]],"")</f>
        <v/>
      </c>
      <c r="AI929" s="78" t="str">
        <f>IF(Tableau1[[#This Row],[Type de réponse]]='Paramètre (masquer)'!$A$10,Tableau1[[#This Row],[Nuit
VE/SA]],"")</f>
        <v/>
      </c>
      <c r="AJ929" s="78" t="str">
        <f>IF(Tableau1[[#This Row],[Type de réponse]]='Paramètre (masquer)'!$A$10,Tableau1[[#This Row],[Nuit
SA/DI]],"")</f>
        <v/>
      </c>
      <c r="AK929" s="78" t="str">
        <f>IF(Tableau1[[#This Row],[Type de réponse]]='Paramètre (masquer)'!$A$10,Tableau1[[#This Row],[Nuit
DI/LU]],"")</f>
        <v/>
      </c>
      <c r="AL929" s="76" t="str">
        <f>IF(Tableau1[[#This Row],[Nuit
LU /MA]]="Oui",0,IF(Tableau1[[#This Row],[Nuit
LU /MA]]="Non",1,""))</f>
        <v/>
      </c>
      <c r="AM929" s="76" t="str">
        <f>IF(Tableau1[[#This Row],[Nuit
MA/ ME]]="Oui",0,IF(Tableau1[[#This Row],[Nuit
MA/ ME]]="Non",1,""))</f>
        <v/>
      </c>
      <c r="AN929" s="76" t="str">
        <f>IF(Tableau1[[#This Row],[Nuit
ME/ JE]]="Oui",0,IF(Tableau1[[#This Row],[Nuit
ME/ JE]]="Non",1,""))</f>
        <v/>
      </c>
      <c r="AO929" s="76" t="str">
        <f>IF(Tableau1[[#This Row],[Nuit JE/ VE]]="Oui",0,IF(Tableau1[[#This Row],[Nuit JE/ VE]]="Non",1,""))</f>
        <v/>
      </c>
      <c r="AP929" s="76" t="str">
        <f>IF(Tableau1[[#This Row],[Nuit
VE/ SA]]="Oui",0,IF(Tableau1[[#This Row],[Nuit
VE/ SA]]="Non",1,""))</f>
        <v/>
      </c>
      <c r="AQ929" s="76" t="str">
        <f>IF(Tableau1[[#This Row],[Nuit
SA/ DI]]="Oui",0,IF(Tableau1[[#This Row],[Nuit
SA/ DI]]="Non",1,""))</f>
        <v/>
      </c>
      <c r="AR929" s="76" t="str">
        <f>IF(Tableau1[[#This Row],[Nuit
DI/ LU]]="Oui",0,IF(Tableau1[[#This Row],[Nuit
DI/ LU]]="Non",1,""))</f>
        <v/>
      </c>
      <c r="AS929" s="76" t="str">
        <f>IF(Tableau1[[#This Row],[Type de réponse]]='Paramètre (masquer)'!$A$10,Tableau1[[#This Row],[FE]],"")</f>
        <v/>
      </c>
      <c r="AT929" s="76" t="str">
        <f>_xlfn.CONCAT(Tableau1[[#This Row],[LUN]:[DIM]])</f>
        <v/>
      </c>
      <c r="AU929" s="79"/>
      <c r="AV9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9" s="76" t="e">
        <f>Tableau1[[#This Row],[Nbre de nuits sur la période]]*Tableau1[[#This Row],[Nombre de train accédant / nuit *]]</f>
        <v>#VALUE!</v>
      </c>
      <c r="AY929" s="76" t="e">
        <f>Tableau1[[#This Row],[Uo voies - nuit]]*((59*400/1000)+5)</f>
        <v>#VALUE!</v>
      </c>
    </row>
    <row r="930" spans="1:51" ht="15.75">
      <c r="A930" s="51">
        <f t="shared" si="44"/>
        <v>917</v>
      </c>
      <c r="B930" s="85"/>
      <c r="C930" s="52" t="str">
        <f>IFERROR(VLOOKUP(Tableau1[[#This Row],[Site *
Un fichier Excel par DT]],Tableau7[[#All],[Nom de la gare]:[EIC]],5,FALSE),"")</f>
        <v/>
      </c>
      <c r="D930" s="77"/>
      <c r="E930" s="74"/>
      <c r="F930" s="74"/>
      <c r="G930" s="76"/>
      <c r="H930" s="72" t="str">
        <f>IF(Tableau1[[#This Row],[Régime d''utilisation (Quotidien ? Oui ou Non)]]="Oui","Oui","Non")</f>
        <v>Non</v>
      </c>
      <c r="I930" s="72" t="str">
        <f>IF(Tableau1[[#This Row],[Régime d''utilisation (Quotidien ? Oui ou Non)]]="Oui","Oui","Non")</f>
        <v>Non</v>
      </c>
      <c r="J930" s="72" t="str">
        <f>IF(Tableau1[[#This Row],[Régime d''utilisation (Quotidien ? Oui ou Non)]]="Oui","Oui","Non")</f>
        <v>Non</v>
      </c>
      <c r="K930" s="72" t="str">
        <f>IF(Tableau1[[#This Row],[Régime d''utilisation (Quotidien ? Oui ou Non)]]="Oui","Oui","Non")</f>
        <v>Non</v>
      </c>
      <c r="L930" s="72" t="str">
        <f>IF(Tableau1[[#This Row],[Régime d''utilisation (Quotidien ? Oui ou Non)]]="Oui","Oui","Non")</f>
        <v>Non</v>
      </c>
      <c r="M930" s="72" t="str">
        <f>IF(Tableau1[[#This Row],[Régime d''utilisation (Quotidien ? Oui ou Non)]]="Oui","Oui","Non")</f>
        <v>Non</v>
      </c>
      <c r="N930" s="72" t="str">
        <f>IF(Tableau1[[#This Row],[Régime d''utilisation (Quotidien ? Oui ou Non)]]="Oui","Oui","Non")</f>
        <v>Non</v>
      </c>
      <c r="O930" s="72" t="str">
        <f>IF(Tableau1[[#This Row],[Régime d''utilisation (Quotidien ? Oui ou Non)]]="Oui","Oui","Non")</f>
        <v>Non</v>
      </c>
      <c r="P930" s="76"/>
      <c r="Q930" s="76"/>
      <c r="R930" s="76"/>
      <c r="S930" s="52" t="str">
        <f t="shared" si="42"/>
        <v>Compris entre 00h00 et 5h00</v>
      </c>
      <c r="T930" s="76"/>
      <c r="U930" s="53" t="str">
        <f t="shared" si="43"/>
        <v>Voyageur</v>
      </c>
      <c r="V930" s="76"/>
      <c r="W930" s="76"/>
      <c r="X930" s="76"/>
      <c r="Y930" s="76"/>
      <c r="Z930" s="76"/>
      <c r="AA930" s="76"/>
      <c r="AB930" s="53">
        <f>400</f>
        <v>400</v>
      </c>
      <c r="AC930" s="78" t="str">
        <f>IF(Tableau1[[#This Row],[Type de réponse]]='Paramètre (masquer)'!$A$10,Tableau1[[#This Row],[Période de début *]],"")</f>
        <v/>
      </c>
      <c r="AD930" s="78" t="str">
        <f>IF(Tableau1[[#This Row],[Type de réponse]]='Paramètre (masquer)'!$A$10,Tableau1[[#This Row],[Période de fin *]],"")</f>
        <v/>
      </c>
      <c r="AE930" s="78" t="str">
        <f>IF(Tableau1[[#This Row],[Type de réponse]]='Paramètre (masquer)'!$A$10,Tableau1[[#This Row],[Nuit
LU/MA]],"")</f>
        <v/>
      </c>
      <c r="AF930" s="78" t="str">
        <f>IF(Tableau1[[#This Row],[Type de réponse]]='Paramètre (masquer)'!$A$10,Tableau1[[#This Row],[Nuit
MA/ME]],"")</f>
        <v/>
      </c>
      <c r="AG930" s="78" t="str">
        <f>IF(Tableau1[[#This Row],[Type de réponse]]='Paramètre (masquer)'!$A$10,Tableau1[[#This Row],[Nuit
ME/JE]],"")</f>
        <v/>
      </c>
      <c r="AH930" s="78" t="str">
        <f>IF(Tableau1[[#This Row],[Type de réponse]]='Paramètre (masquer)'!$A$10,Tableau1[[#This Row],[Nuit JE/VE]],"")</f>
        <v/>
      </c>
      <c r="AI930" s="78" t="str">
        <f>IF(Tableau1[[#This Row],[Type de réponse]]='Paramètre (masquer)'!$A$10,Tableau1[[#This Row],[Nuit
VE/SA]],"")</f>
        <v/>
      </c>
      <c r="AJ930" s="78" t="str">
        <f>IF(Tableau1[[#This Row],[Type de réponse]]='Paramètre (masquer)'!$A$10,Tableau1[[#This Row],[Nuit
SA/DI]],"")</f>
        <v/>
      </c>
      <c r="AK930" s="78" t="str">
        <f>IF(Tableau1[[#This Row],[Type de réponse]]='Paramètre (masquer)'!$A$10,Tableau1[[#This Row],[Nuit
DI/LU]],"")</f>
        <v/>
      </c>
      <c r="AL930" s="76" t="str">
        <f>IF(Tableau1[[#This Row],[Nuit
LU /MA]]="Oui",0,IF(Tableau1[[#This Row],[Nuit
LU /MA]]="Non",1,""))</f>
        <v/>
      </c>
      <c r="AM930" s="76" t="str">
        <f>IF(Tableau1[[#This Row],[Nuit
MA/ ME]]="Oui",0,IF(Tableau1[[#This Row],[Nuit
MA/ ME]]="Non",1,""))</f>
        <v/>
      </c>
      <c r="AN930" s="76" t="str">
        <f>IF(Tableau1[[#This Row],[Nuit
ME/ JE]]="Oui",0,IF(Tableau1[[#This Row],[Nuit
ME/ JE]]="Non",1,""))</f>
        <v/>
      </c>
      <c r="AO930" s="76" t="str">
        <f>IF(Tableau1[[#This Row],[Nuit JE/ VE]]="Oui",0,IF(Tableau1[[#This Row],[Nuit JE/ VE]]="Non",1,""))</f>
        <v/>
      </c>
      <c r="AP930" s="76" t="str">
        <f>IF(Tableau1[[#This Row],[Nuit
VE/ SA]]="Oui",0,IF(Tableau1[[#This Row],[Nuit
VE/ SA]]="Non",1,""))</f>
        <v/>
      </c>
      <c r="AQ930" s="76" t="str">
        <f>IF(Tableau1[[#This Row],[Nuit
SA/ DI]]="Oui",0,IF(Tableau1[[#This Row],[Nuit
SA/ DI]]="Non",1,""))</f>
        <v/>
      </c>
      <c r="AR930" s="76" t="str">
        <f>IF(Tableau1[[#This Row],[Nuit
DI/ LU]]="Oui",0,IF(Tableau1[[#This Row],[Nuit
DI/ LU]]="Non",1,""))</f>
        <v/>
      </c>
      <c r="AS930" s="76" t="str">
        <f>IF(Tableau1[[#This Row],[Type de réponse]]='Paramètre (masquer)'!$A$10,Tableau1[[#This Row],[FE]],"")</f>
        <v/>
      </c>
      <c r="AT930" s="76" t="str">
        <f>_xlfn.CONCAT(Tableau1[[#This Row],[LUN]:[DIM]])</f>
        <v/>
      </c>
      <c r="AU930" s="79"/>
      <c r="AV9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0" s="76" t="e">
        <f>Tableau1[[#This Row],[Nbre de nuits sur la période]]*Tableau1[[#This Row],[Nombre de train accédant / nuit *]]</f>
        <v>#VALUE!</v>
      </c>
      <c r="AY930" s="76" t="e">
        <f>Tableau1[[#This Row],[Uo voies - nuit]]*((59*400/1000)+5)</f>
        <v>#VALUE!</v>
      </c>
    </row>
    <row r="931" spans="1:51" ht="15.75">
      <c r="A931" s="51">
        <f t="shared" si="44"/>
        <v>918</v>
      </c>
      <c r="B931" s="85"/>
      <c r="C931" s="52" t="str">
        <f>IFERROR(VLOOKUP(Tableau1[[#This Row],[Site *
Un fichier Excel par DT]],Tableau7[[#All],[Nom de la gare]:[EIC]],5,FALSE),"")</f>
        <v/>
      </c>
      <c r="D931" s="77"/>
      <c r="E931" s="74"/>
      <c r="F931" s="74"/>
      <c r="G931" s="76"/>
      <c r="H931" s="72" t="str">
        <f>IF(Tableau1[[#This Row],[Régime d''utilisation (Quotidien ? Oui ou Non)]]="Oui","Oui","Non")</f>
        <v>Non</v>
      </c>
      <c r="I931" s="72" t="str">
        <f>IF(Tableau1[[#This Row],[Régime d''utilisation (Quotidien ? Oui ou Non)]]="Oui","Oui","Non")</f>
        <v>Non</v>
      </c>
      <c r="J931" s="72" t="str">
        <f>IF(Tableau1[[#This Row],[Régime d''utilisation (Quotidien ? Oui ou Non)]]="Oui","Oui","Non")</f>
        <v>Non</v>
      </c>
      <c r="K931" s="72" t="str">
        <f>IF(Tableau1[[#This Row],[Régime d''utilisation (Quotidien ? Oui ou Non)]]="Oui","Oui","Non")</f>
        <v>Non</v>
      </c>
      <c r="L931" s="72" t="str">
        <f>IF(Tableau1[[#This Row],[Régime d''utilisation (Quotidien ? Oui ou Non)]]="Oui","Oui","Non")</f>
        <v>Non</v>
      </c>
      <c r="M931" s="72" t="str">
        <f>IF(Tableau1[[#This Row],[Régime d''utilisation (Quotidien ? Oui ou Non)]]="Oui","Oui","Non")</f>
        <v>Non</v>
      </c>
      <c r="N931" s="72" t="str">
        <f>IF(Tableau1[[#This Row],[Régime d''utilisation (Quotidien ? Oui ou Non)]]="Oui","Oui","Non")</f>
        <v>Non</v>
      </c>
      <c r="O931" s="72" t="str">
        <f>IF(Tableau1[[#This Row],[Régime d''utilisation (Quotidien ? Oui ou Non)]]="Oui","Oui","Non")</f>
        <v>Non</v>
      </c>
      <c r="P931" s="76"/>
      <c r="Q931" s="76"/>
      <c r="R931" s="76"/>
      <c r="S931" s="52" t="str">
        <f t="shared" si="42"/>
        <v>Compris entre 00h00 et 5h00</v>
      </c>
      <c r="T931" s="76"/>
      <c r="U931" s="53" t="str">
        <f t="shared" si="43"/>
        <v>Voyageur</v>
      </c>
      <c r="V931" s="76"/>
      <c r="W931" s="76"/>
      <c r="X931" s="76"/>
      <c r="Y931" s="76"/>
      <c r="Z931" s="76"/>
      <c r="AA931" s="76"/>
      <c r="AB931" s="53">
        <f>400</f>
        <v>400</v>
      </c>
      <c r="AC931" s="78" t="str">
        <f>IF(Tableau1[[#This Row],[Type de réponse]]='Paramètre (masquer)'!$A$10,Tableau1[[#This Row],[Période de début *]],"")</f>
        <v/>
      </c>
      <c r="AD931" s="78" t="str">
        <f>IF(Tableau1[[#This Row],[Type de réponse]]='Paramètre (masquer)'!$A$10,Tableau1[[#This Row],[Période de fin *]],"")</f>
        <v/>
      </c>
      <c r="AE931" s="78" t="str">
        <f>IF(Tableau1[[#This Row],[Type de réponse]]='Paramètre (masquer)'!$A$10,Tableau1[[#This Row],[Nuit
LU/MA]],"")</f>
        <v/>
      </c>
      <c r="AF931" s="78" t="str">
        <f>IF(Tableau1[[#This Row],[Type de réponse]]='Paramètre (masquer)'!$A$10,Tableau1[[#This Row],[Nuit
MA/ME]],"")</f>
        <v/>
      </c>
      <c r="AG931" s="78" t="str">
        <f>IF(Tableau1[[#This Row],[Type de réponse]]='Paramètre (masquer)'!$A$10,Tableau1[[#This Row],[Nuit
ME/JE]],"")</f>
        <v/>
      </c>
      <c r="AH931" s="78" t="str">
        <f>IF(Tableau1[[#This Row],[Type de réponse]]='Paramètre (masquer)'!$A$10,Tableau1[[#This Row],[Nuit JE/VE]],"")</f>
        <v/>
      </c>
      <c r="AI931" s="78" t="str">
        <f>IF(Tableau1[[#This Row],[Type de réponse]]='Paramètre (masquer)'!$A$10,Tableau1[[#This Row],[Nuit
VE/SA]],"")</f>
        <v/>
      </c>
      <c r="AJ931" s="78" t="str">
        <f>IF(Tableau1[[#This Row],[Type de réponse]]='Paramètre (masquer)'!$A$10,Tableau1[[#This Row],[Nuit
SA/DI]],"")</f>
        <v/>
      </c>
      <c r="AK931" s="78" t="str">
        <f>IF(Tableau1[[#This Row],[Type de réponse]]='Paramètre (masquer)'!$A$10,Tableau1[[#This Row],[Nuit
DI/LU]],"")</f>
        <v/>
      </c>
      <c r="AL931" s="76" t="str">
        <f>IF(Tableau1[[#This Row],[Nuit
LU /MA]]="Oui",0,IF(Tableau1[[#This Row],[Nuit
LU /MA]]="Non",1,""))</f>
        <v/>
      </c>
      <c r="AM931" s="76" t="str">
        <f>IF(Tableau1[[#This Row],[Nuit
MA/ ME]]="Oui",0,IF(Tableau1[[#This Row],[Nuit
MA/ ME]]="Non",1,""))</f>
        <v/>
      </c>
      <c r="AN931" s="76" t="str">
        <f>IF(Tableau1[[#This Row],[Nuit
ME/ JE]]="Oui",0,IF(Tableau1[[#This Row],[Nuit
ME/ JE]]="Non",1,""))</f>
        <v/>
      </c>
      <c r="AO931" s="76" t="str">
        <f>IF(Tableau1[[#This Row],[Nuit JE/ VE]]="Oui",0,IF(Tableau1[[#This Row],[Nuit JE/ VE]]="Non",1,""))</f>
        <v/>
      </c>
      <c r="AP931" s="76" t="str">
        <f>IF(Tableau1[[#This Row],[Nuit
VE/ SA]]="Oui",0,IF(Tableau1[[#This Row],[Nuit
VE/ SA]]="Non",1,""))</f>
        <v/>
      </c>
      <c r="AQ931" s="76" t="str">
        <f>IF(Tableau1[[#This Row],[Nuit
SA/ DI]]="Oui",0,IF(Tableau1[[#This Row],[Nuit
SA/ DI]]="Non",1,""))</f>
        <v/>
      </c>
      <c r="AR931" s="76" t="str">
        <f>IF(Tableau1[[#This Row],[Nuit
DI/ LU]]="Oui",0,IF(Tableau1[[#This Row],[Nuit
DI/ LU]]="Non",1,""))</f>
        <v/>
      </c>
      <c r="AS931" s="76" t="str">
        <f>IF(Tableau1[[#This Row],[Type de réponse]]='Paramètre (masquer)'!$A$10,Tableau1[[#This Row],[FE]],"")</f>
        <v/>
      </c>
      <c r="AT931" s="76" t="str">
        <f>_xlfn.CONCAT(Tableau1[[#This Row],[LUN]:[DIM]])</f>
        <v/>
      </c>
      <c r="AU931" s="79"/>
      <c r="AV9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1" s="76" t="e">
        <f>Tableau1[[#This Row],[Nbre de nuits sur la période]]*Tableau1[[#This Row],[Nombre de train accédant / nuit *]]</f>
        <v>#VALUE!</v>
      </c>
      <c r="AY931" s="76" t="e">
        <f>Tableau1[[#This Row],[Uo voies - nuit]]*((59*400/1000)+5)</f>
        <v>#VALUE!</v>
      </c>
    </row>
    <row r="932" spans="1:51" ht="15.75">
      <c r="A932" s="51">
        <f t="shared" si="44"/>
        <v>919</v>
      </c>
      <c r="B932" s="85"/>
      <c r="C932" s="52" t="str">
        <f>IFERROR(VLOOKUP(Tableau1[[#This Row],[Site *
Un fichier Excel par DT]],Tableau7[[#All],[Nom de la gare]:[EIC]],5,FALSE),"")</f>
        <v/>
      </c>
      <c r="D932" s="77"/>
      <c r="E932" s="74"/>
      <c r="F932" s="74"/>
      <c r="G932" s="76"/>
      <c r="H932" s="72" t="str">
        <f>IF(Tableau1[[#This Row],[Régime d''utilisation (Quotidien ? Oui ou Non)]]="Oui","Oui","Non")</f>
        <v>Non</v>
      </c>
      <c r="I932" s="72" t="str">
        <f>IF(Tableau1[[#This Row],[Régime d''utilisation (Quotidien ? Oui ou Non)]]="Oui","Oui","Non")</f>
        <v>Non</v>
      </c>
      <c r="J932" s="72" t="str">
        <f>IF(Tableau1[[#This Row],[Régime d''utilisation (Quotidien ? Oui ou Non)]]="Oui","Oui","Non")</f>
        <v>Non</v>
      </c>
      <c r="K932" s="72" t="str">
        <f>IF(Tableau1[[#This Row],[Régime d''utilisation (Quotidien ? Oui ou Non)]]="Oui","Oui","Non")</f>
        <v>Non</v>
      </c>
      <c r="L932" s="72" t="str">
        <f>IF(Tableau1[[#This Row],[Régime d''utilisation (Quotidien ? Oui ou Non)]]="Oui","Oui","Non")</f>
        <v>Non</v>
      </c>
      <c r="M932" s="72" t="str">
        <f>IF(Tableau1[[#This Row],[Régime d''utilisation (Quotidien ? Oui ou Non)]]="Oui","Oui","Non")</f>
        <v>Non</v>
      </c>
      <c r="N932" s="72" t="str">
        <f>IF(Tableau1[[#This Row],[Régime d''utilisation (Quotidien ? Oui ou Non)]]="Oui","Oui","Non")</f>
        <v>Non</v>
      </c>
      <c r="O932" s="72" t="str">
        <f>IF(Tableau1[[#This Row],[Régime d''utilisation (Quotidien ? Oui ou Non)]]="Oui","Oui","Non")</f>
        <v>Non</v>
      </c>
      <c r="P932" s="76"/>
      <c r="Q932" s="76"/>
      <c r="R932" s="76"/>
      <c r="S932" s="52" t="str">
        <f t="shared" si="42"/>
        <v>Compris entre 00h00 et 5h00</v>
      </c>
      <c r="T932" s="76"/>
      <c r="U932" s="53" t="str">
        <f t="shared" si="43"/>
        <v>Voyageur</v>
      </c>
      <c r="V932" s="76"/>
      <c r="W932" s="76"/>
      <c r="X932" s="76"/>
      <c r="Y932" s="76"/>
      <c r="Z932" s="76"/>
      <c r="AA932" s="76"/>
      <c r="AB932" s="53">
        <f>400</f>
        <v>400</v>
      </c>
      <c r="AC932" s="78" t="str">
        <f>IF(Tableau1[[#This Row],[Type de réponse]]='Paramètre (masquer)'!$A$10,Tableau1[[#This Row],[Période de début *]],"")</f>
        <v/>
      </c>
      <c r="AD932" s="78" t="str">
        <f>IF(Tableau1[[#This Row],[Type de réponse]]='Paramètre (masquer)'!$A$10,Tableau1[[#This Row],[Période de fin *]],"")</f>
        <v/>
      </c>
      <c r="AE932" s="78" t="str">
        <f>IF(Tableau1[[#This Row],[Type de réponse]]='Paramètre (masquer)'!$A$10,Tableau1[[#This Row],[Nuit
LU/MA]],"")</f>
        <v/>
      </c>
      <c r="AF932" s="78" t="str">
        <f>IF(Tableau1[[#This Row],[Type de réponse]]='Paramètre (masquer)'!$A$10,Tableau1[[#This Row],[Nuit
MA/ME]],"")</f>
        <v/>
      </c>
      <c r="AG932" s="78" t="str">
        <f>IF(Tableau1[[#This Row],[Type de réponse]]='Paramètre (masquer)'!$A$10,Tableau1[[#This Row],[Nuit
ME/JE]],"")</f>
        <v/>
      </c>
      <c r="AH932" s="78" t="str">
        <f>IF(Tableau1[[#This Row],[Type de réponse]]='Paramètre (masquer)'!$A$10,Tableau1[[#This Row],[Nuit JE/VE]],"")</f>
        <v/>
      </c>
      <c r="AI932" s="78" t="str">
        <f>IF(Tableau1[[#This Row],[Type de réponse]]='Paramètre (masquer)'!$A$10,Tableau1[[#This Row],[Nuit
VE/SA]],"")</f>
        <v/>
      </c>
      <c r="AJ932" s="78" t="str">
        <f>IF(Tableau1[[#This Row],[Type de réponse]]='Paramètre (masquer)'!$A$10,Tableau1[[#This Row],[Nuit
SA/DI]],"")</f>
        <v/>
      </c>
      <c r="AK932" s="78" t="str">
        <f>IF(Tableau1[[#This Row],[Type de réponse]]='Paramètre (masquer)'!$A$10,Tableau1[[#This Row],[Nuit
DI/LU]],"")</f>
        <v/>
      </c>
      <c r="AL932" s="76" t="str">
        <f>IF(Tableau1[[#This Row],[Nuit
LU /MA]]="Oui",0,IF(Tableau1[[#This Row],[Nuit
LU /MA]]="Non",1,""))</f>
        <v/>
      </c>
      <c r="AM932" s="76" t="str">
        <f>IF(Tableau1[[#This Row],[Nuit
MA/ ME]]="Oui",0,IF(Tableau1[[#This Row],[Nuit
MA/ ME]]="Non",1,""))</f>
        <v/>
      </c>
      <c r="AN932" s="76" t="str">
        <f>IF(Tableau1[[#This Row],[Nuit
ME/ JE]]="Oui",0,IF(Tableau1[[#This Row],[Nuit
ME/ JE]]="Non",1,""))</f>
        <v/>
      </c>
      <c r="AO932" s="76" t="str">
        <f>IF(Tableau1[[#This Row],[Nuit JE/ VE]]="Oui",0,IF(Tableau1[[#This Row],[Nuit JE/ VE]]="Non",1,""))</f>
        <v/>
      </c>
      <c r="AP932" s="76" t="str">
        <f>IF(Tableau1[[#This Row],[Nuit
VE/ SA]]="Oui",0,IF(Tableau1[[#This Row],[Nuit
VE/ SA]]="Non",1,""))</f>
        <v/>
      </c>
      <c r="AQ932" s="76" t="str">
        <f>IF(Tableau1[[#This Row],[Nuit
SA/ DI]]="Oui",0,IF(Tableau1[[#This Row],[Nuit
SA/ DI]]="Non",1,""))</f>
        <v/>
      </c>
      <c r="AR932" s="76" t="str">
        <f>IF(Tableau1[[#This Row],[Nuit
DI/ LU]]="Oui",0,IF(Tableau1[[#This Row],[Nuit
DI/ LU]]="Non",1,""))</f>
        <v/>
      </c>
      <c r="AS932" s="76" t="str">
        <f>IF(Tableau1[[#This Row],[Type de réponse]]='Paramètre (masquer)'!$A$10,Tableau1[[#This Row],[FE]],"")</f>
        <v/>
      </c>
      <c r="AT932" s="76" t="str">
        <f>_xlfn.CONCAT(Tableau1[[#This Row],[LUN]:[DIM]])</f>
        <v/>
      </c>
      <c r="AU932" s="79"/>
      <c r="AV9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2" s="76" t="e">
        <f>Tableau1[[#This Row],[Nbre de nuits sur la période]]*Tableau1[[#This Row],[Nombre de train accédant / nuit *]]</f>
        <v>#VALUE!</v>
      </c>
      <c r="AY932" s="76" t="e">
        <f>Tableau1[[#This Row],[Uo voies - nuit]]*((59*400/1000)+5)</f>
        <v>#VALUE!</v>
      </c>
    </row>
    <row r="933" spans="1:51" ht="15.75">
      <c r="A933" s="51">
        <f t="shared" si="44"/>
        <v>920</v>
      </c>
      <c r="B933" s="85"/>
      <c r="C933" s="52" t="str">
        <f>IFERROR(VLOOKUP(Tableau1[[#This Row],[Site *
Un fichier Excel par DT]],Tableau7[[#All],[Nom de la gare]:[EIC]],5,FALSE),"")</f>
        <v/>
      </c>
      <c r="D933" s="77"/>
      <c r="E933" s="74"/>
      <c r="F933" s="74"/>
      <c r="G933" s="76"/>
      <c r="H933" s="72" t="str">
        <f>IF(Tableau1[[#This Row],[Régime d''utilisation (Quotidien ? Oui ou Non)]]="Oui","Oui","Non")</f>
        <v>Non</v>
      </c>
      <c r="I933" s="72" t="str">
        <f>IF(Tableau1[[#This Row],[Régime d''utilisation (Quotidien ? Oui ou Non)]]="Oui","Oui","Non")</f>
        <v>Non</v>
      </c>
      <c r="J933" s="72" t="str">
        <f>IF(Tableau1[[#This Row],[Régime d''utilisation (Quotidien ? Oui ou Non)]]="Oui","Oui","Non")</f>
        <v>Non</v>
      </c>
      <c r="K933" s="72" t="str">
        <f>IF(Tableau1[[#This Row],[Régime d''utilisation (Quotidien ? Oui ou Non)]]="Oui","Oui","Non")</f>
        <v>Non</v>
      </c>
      <c r="L933" s="72" t="str">
        <f>IF(Tableau1[[#This Row],[Régime d''utilisation (Quotidien ? Oui ou Non)]]="Oui","Oui","Non")</f>
        <v>Non</v>
      </c>
      <c r="M933" s="72" t="str">
        <f>IF(Tableau1[[#This Row],[Régime d''utilisation (Quotidien ? Oui ou Non)]]="Oui","Oui","Non")</f>
        <v>Non</v>
      </c>
      <c r="N933" s="72" t="str">
        <f>IF(Tableau1[[#This Row],[Régime d''utilisation (Quotidien ? Oui ou Non)]]="Oui","Oui","Non")</f>
        <v>Non</v>
      </c>
      <c r="O933" s="72" t="str">
        <f>IF(Tableau1[[#This Row],[Régime d''utilisation (Quotidien ? Oui ou Non)]]="Oui","Oui","Non")</f>
        <v>Non</v>
      </c>
      <c r="P933" s="76"/>
      <c r="Q933" s="76"/>
      <c r="R933" s="76"/>
      <c r="S933" s="52" t="str">
        <f t="shared" si="42"/>
        <v>Compris entre 00h00 et 5h00</v>
      </c>
      <c r="T933" s="76"/>
      <c r="U933" s="53" t="str">
        <f t="shared" si="43"/>
        <v>Voyageur</v>
      </c>
      <c r="V933" s="76"/>
      <c r="W933" s="76"/>
      <c r="X933" s="76"/>
      <c r="Y933" s="76"/>
      <c r="Z933" s="76"/>
      <c r="AA933" s="76"/>
      <c r="AB933" s="53">
        <f>400</f>
        <v>400</v>
      </c>
      <c r="AC933" s="78" t="str">
        <f>IF(Tableau1[[#This Row],[Type de réponse]]='Paramètre (masquer)'!$A$10,Tableau1[[#This Row],[Période de début *]],"")</f>
        <v/>
      </c>
      <c r="AD933" s="78" t="str">
        <f>IF(Tableau1[[#This Row],[Type de réponse]]='Paramètre (masquer)'!$A$10,Tableau1[[#This Row],[Période de fin *]],"")</f>
        <v/>
      </c>
      <c r="AE933" s="78" t="str">
        <f>IF(Tableau1[[#This Row],[Type de réponse]]='Paramètre (masquer)'!$A$10,Tableau1[[#This Row],[Nuit
LU/MA]],"")</f>
        <v/>
      </c>
      <c r="AF933" s="78" t="str">
        <f>IF(Tableau1[[#This Row],[Type de réponse]]='Paramètre (masquer)'!$A$10,Tableau1[[#This Row],[Nuit
MA/ME]],"")</f>
        <v/>
      </c>
      <c r="AG933" s="78" t="str">
        <f>IF(Tableau1[[#This Row],[Type de réponse]]='Paramètre (masquer)'!$A$10,Tableau1[[#This Row],[Nuit
ME/JE]],"")</f>
        <v/>
      </c>
      <c r="AH933" s="78" t="str">
        <f>IF(Tableau1[[#This Row],[Type de réponse]]='Paramètre (masquer)'!$A$10,Tableau1[[#This Row],[Nuit JE/VE]],"")</f>
        <v/>
      </c>
      <c r="AI933" s="78" t="str">
        <f>IF(Tableau1[[#This Row],[Type de réponse]]='Paramètre (masquer)'!$A$10,Tableau1[[#This Row],[Nuit
VE/SA]],"")</f>
        <v/>
      </c>
      <c r="AJ933" s="78" t="str">
        <f>IF(Tableau1[[#This Row],[Type de réponse]]='Paramètre (masquer)'!$A$10,Tableau1[[#This Row],[Nuit
SA/DI]],"")</f>
        <v/>
      </c>
      <c r="AK933" s="78" t="str">
        <f>IF(Tableau1[[#This Row],[Type de réponse]]='Paramètre (masquer)'!$A$10,Tableau1[[#This Row],[Nuit
DI/LU]],"")</f>
        <v/>
      </c>
      <c r="AL933" s="76" t="str">
        <f>IF(Tableau1[[#This Row],[Nuit
LU /MA]]="Oui",0,IF(Tableau1[[#This Row],[Nuit
LU /MA]]="Non",1,""))</f>
        <v/>
      </c>
      <c r="AM933" s="76" t="str">
        <f>IF(Tableau1[[#This Row],[Nuit
MA/ ME]]="Oui",0,IF(Tableau1[[#This Row],[Nuit
MA/ ME]]="Non",1,""))</f>
        <v/>
      </c>
      <c r="AN933" s="76" t="str">
        <f>IF(Tableau1[[#This Row],[Nuit
ME/ JE]]="Oui",0,IF(Tableau1[[#This Row],[Nuit
ME/ JE]]="Non",1,""))</f>
        <v/>
      </c>
      <c r="AO933" s="76" t="str">
        <f>IF(Tableau1[[#This Row],[Nuit JE/ VE]]="Oui",0,IF(Tableau1[[#This Row],[Nuit JE/ VE]]="Non",1,""))</f>
        <v/>
      </c>
      <c r="AP933" s="76" t="str">
        <f>IF(Tableau1[[#This Row],[Nuit
VE/ SA]]="Oui",0,IF(Tableau1[[#This Row],[Nuit
VE/ SA]]="Non",1,""))</f>
        <v/>
      </c>
      <c r="AQ933" s="76" t="str">
        <f>IF(Tableau1[[#This Row],[Nuit
SA/ DI]]="Oui",0,IF(Tableau1[[#This Row],[Nuit
SA/ DI]]="Non",1,""))</f>
        <v/>
      </c>
      <c r="AR933" s="76" t="str">
        <f>IF(Tableau1[[#This Row],[Nuit
DI/ LU]]="Oui",0,IF(Tableau1[[#This Row],[Nuit
DI/ LU]]="Non",1,""))</f>
        <v/>
      </c>
      <c r="AS933" s="76" t="str">
        <f>IF(Tableau1[[#This Row],[Type de réponse]]='Paramètre (masquer)'!$A$10,Tableau1[[#This Row],[FE]],"")</f>
        <v/>
      </c>
      <c r="AT933" s="76" t="str">
        <f>_xlfn.CONCAT(Tableau1[[#This Row],[LUN]:[DIM]])</f>
        <v/>
      </c>
      <c r="AU933" s="79"/>
      <c r="AV9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3" s="76" t="e">
        <f>Tableau1[[#This Row],[Nbre de nuits sur la période]]*Tableau1[[#This Row],[Nombre de train accédant / nuit *]]</f>
        <v>#VALUE!</v>
      </c>
      <c r="AY933" s="76" t="e">
        <f>Tableau1[[#This Row],[Uo voies - nuit]]*((59*400/1000)+5)</f>
        <v>#VALUE!</v>
      </c>
    </row>
    <row r="934" spans="1:51" ht="15.75">
      <c r="A934" s="51">
        <f t="shared" si="44"/>
        <v>921</v>
      </c>
      <c r="B934" s="85"/>
      <c r="C934" s="52" t="str">
        <f>IFERROR(VLOOKUP(Tableau1[[#This Row],[Site *
Un fichier Excel par DT]],Tableau7[[#All],[Nom de la gare]:[EIC]],5,FALSE),"")</f>
        <v/>
      </c>
      <c r="D934" s="77"/>
      <c r="E934" s="74"/>
      <c r="F934" s="74"/>
      <c r="G934" s="76"/>
      <c r="H934" s="72" t="str">
        <f>IF(Tableau1[[#This Row],[Régime d''utilisation (Quotidien ? Oui ou Non)]]="Oui","Oui","Non")</f>
        <v>Non</v>
      </c>
      <c r="I934" s="72" t="str">
        <f>IF(Tableau1[[#This Row],[Régime d''utilisation (Quotidien ? Oui ou Non)]]="Oui","Oui","Non")</f>
        <v>Non</v>
      </c>
      <c r="J934" s="72" t="str">
        <f>IF(Tableau1[[#This Row],[Régime d''utilisation (Quotidien ? Oui ou Non)]]="Oui","Oui","Non")</f>
        <v>Non</v>
      </c>
      <c r="K934" s="72" t="str">
        <f>IF(Tableau1[[#This Row],[Régime d''utilisation (Quotidien ? Oui ou Non)]]="Oui","Oui","Non")</f>
        <v>Non</v>
      </c>
      <c r="L934" s="72" t="str">
        <f>IF(Tableau1[[#This Row],[Régime d''utilisation (Quotidien ? Oui ou Non)]]="Oui","Oui","Non")</f>
        <v>Non</v>
      </c>
      <c r="M934" s="72" t="str">
        <f>IF(Tableau1[[#This Row],[Régime d''utilisation (Quotidien ? Oui ou Non)]]="Oui","Oui","Non")</f>
        <v>Non</v>
      </c>
      <c r="N934" s="72" t="str">
        <f>IF(Tableau1[[#This Row],[Régime d''utilisation (Quotidien ? Oui ou Non)]]="Oui","Oui","Non")</f>
        <v>Non</v>
      </c>
      <c r="O934" s="72" t="str">
        <f>IF(Tableau1[[#This Row],[Régime d''utilisation (Quotidien ? Oui ou Non)]]="Oui","Oui","Non")</f>
        <v>Non</v>
      </c>
      <c r="P934" s="76"/>
      <c r="Q934" s="76"/>
      <c r="R934" s="76"/>
      <c r="S934" s="52" t="str">
        <f t="shared" si="42"/>
        <v>Compris entre 00h00 et 5h00</v>
      </c>
      <c r="T934" s="76"/>
      <c r="U934" s="53" t="str">
        <f t="shared" si="43"/>
        <v>Voyageur</v>
      </c>
      <c r="V934" s="76"/>
      <c r="W934" s="76"/>
      <c r="X934" s="76"/>
      <c r="Y934" s="76"/>
      <c r="Z934" s="76"/>
      <c r="AA934" s="76"/>
      <c r="AB934" s="53">
        <f>400</f>
        <v>400</v>
      </c>
      <c r="AC934" s="78" t="str">
        <f>IF(Tableau1[[#This Row],[Type de réponse]]='Paramètre (masquer)'!$A$10,Tableau1[[#This Row],[Période de début *]],"")</f>
        <v/>
      </c>
      <c r="AD934" s="78" t="str">
        <f>IF(Tableau1[[#This Row],[Type de réponse]]='Paramètre (masquer)'!$A$10,Tableau1[[#This Row],[Période de fin *]],"")</f>
        <v/>
      </c>
      <c r="AE934" s="78" t="str">
        <f>IF(Tableau1[[#This Row],[Type de réponse]]='Paramètre (masquer)'!$A$10,Tableau1[[#This Row],[Nuit
LU/MA]],"")</f>
        <v/>
      </c>
      <c r="AF934" s="78" t="str">
        <f>IF(Tableau1[[#This Row],[Type de réponse]]='Paramètre (masquer)'!$A$10,Tableau1[[#This Row],[Nuit
MA/ME]],"")</f>
        <v/>
      </c>
      <c r="AG934" s="78" t="str">
        <f>IF(Tableau1[[#This Row],[Type de réponse]]='Paramètre (masquer)'!$A$10,Tableau1[[#This Row],[Nuit
ME/JE]],"")</f>
        <v/>
      </c>
      <c r="AH934" s="78" t="str">
        <f>IF(Tableau1[[#This Row],[Type de réponse]]='Paramètre (masquer)'!$A$10,Tableau1[[#This Row],[Nuit JE/VE]],"")</f>
        <v/>
      </c>
      <c r="AI934" s="78" t="str">
        <f>IF(Tableau1[[#This Row],[Type de réponse]]='Paramètre (masquer)'!$A$10,Tableau1[[#This Row],[Nuit
VE/SA]],"")</f>
        <v/>
      </c>
      <c r="AJ934" s="78" t="str">
        <f>IF(Tableau1[[#This Row],[Type de réponse]]='Paramètre (masquer)'!$A$10,Tableau1[[#This Row],[Nuit
SA/DI]],"")</f>
        <v/>
      </c>
      <c r="AK934" s="78" t="str">
        <f>IF(Tableau1[[#This Row],[Type de réponse]]='Paramètre (masquer)'!$A$10,Tableau1[[#This Row],[Nuit
DI/LU]],"")</f>
        <v/>
      </c>
      <c r="AL934" s="76" t="str">
        <f>IF(Tableau1[[#This Row],[Nuit
LU /MA]]="Oui",0,IF(Tableau1[[#This Row],[Nuit
LU /MA]]="Non",1,""))</f>
        <v/>
      </c>
      <c r="AM934" s="76" t="str">
        <f>IF(Tableau1[[#This Row],[Nuit
MA/ ME]]="Oui",0,IF(Tableau1[[#This Row],[Nuit
MA/ ME]]="Non",1,""))</f>
        <v/>
      </c>
      <c r="AN934" s="76" t="str">
        <f>IF(Tableau1[[#This Row],[Nuit
ME/ JE]]="Oui",0,IF(Tableau1[[#This Row],[Nuit
ME/ JE]]="Non",1,""))</f>
        <v/>
      </c>
      <c r="AO934" s="76" t="str">
        <f>IF(Tableau1[[#This Row],[Nuit JE/ VE]]="Oui",0,IF(Tableau1[[#This Row],[Nuit JE/ VE]]="Non",1,""))</f>
        <v/>
      </c>
      <c r="AP934" s="76" t="str">
        <f>IF(Tableau1[[#This Row],[Nuit
VE/ SA]]="Oui",0,IF(Tableau1[[#This Row],[Nuit
VE/ SA]]="Non",1,""))</f>
        <v/>
      </c>
      <c r="AQ934" s="76" t="str">
        <f>IF(Tableau1[[#This Row],[Nuit
SA/ DI]]="Oui",0,IF(Tableau1[[#This Row],[Nuit
SA/ DI]]="Non",1,""))</f>
        <v/>
      </c>
      <c r="AR934" s="76" t="str">
        <f>IF(Tableau1[[#This Row],[Nuit
DI/ LU]]="Oui",0,IF(Tableau1[[#This Row],[Nuit
DI/ LU]]="Non",1,""))</f>
        <v/>
      </c>
      <c r="AS934" s="76" t="str">
        <f>IF(Tableau1[[#This Row],[Type de réponse]]='Paramètre (masquer)'!$A$10,Tableau1[[#This Row],[FE]],"")</f>
        <v/>
      </c>
      <c r="AT934" s="76" t="str">
        <f>_xlfn.CONCAT(Tableau1[[#This Row],[LUN]:[DIM]])</f>
        <v/>
      </c>
      <c r="AU934" s="79"/>
      <c r="AV9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4" s="76" t="e">
        <f>Tableau1[[#This Row],[Nbre de nuits sur la période]]*Tableau1[[#This Row],[Nombre de train accédant / nuit *]]</f>
        <v>#VALUE!</v>
      </c>
      <c r="AY934" s="76" t="e">
        <f>Tableau1[[#This Row],[Uo voies - nuit]]*((59*400/1000)+5)</f>
        <v>#VALUE!</v>
      </c>
    </row>
    <row r="935" spans="1:51" ht="15.75">
      <c r="A935" s="51">
        <f t="shared" si="44"/>
        <v>922</v>
      </c>
      <c r="B935" s="85"/>
      <c r="C935" s="52" t="str">
        <f>IFERROR(VLOOKUP(Tableau1[[#This Row],[Site *
Un fichier Excel par DT]],Tableau7[[#All],[Nom de la gare]:[EIC]],5,FALSE),"")</f>
        <v/>
      </c>
      <c r="D935" s="77"/>
      <c r="E935" s="74"/>
      <c r="F935" s="74"/>
      <c r="G935" s="76"/>
      <c r="H935" s="72" t="str">
        <f>IF(Tableau1[[#This Row],[Régime d''utilisation (Quotidien ? Oui ou Non)]]="Oui","Oui","Non")</f>
        <v>Non</v>
      </c>
      <c r="I935" s="72" t="str">
        <f>IF(Tableau1[[#This Row],[Régime d''utilisation (Quotidien ? Oui ou Non)]]="Oui","Oui","Non")</f>
        <v>Non</v>
      </c>
      <c r="J935" s="72" t="str">
        <f>IF(Tableau1[[#This Row],[Régime d''utilisation (Quotidien ? Oui ou Non)]]="Oui","Oui","Non")</f>
        <v>Non</v>
      </c>
      <c r="K935" s="72" t="str">
        <f>IF(Tableau1[[#This Row],[Régime d''utilisation (Quotidien ? Oui ou Non)]]="Oui","Oui","Non")</f>
        <v>Non</v>
      </c>
      <c r="L935" s="72" t="str">
        <f>IF(Tableau1[[#This Row],[Régime d''utilisation (Quotidien ? Oui ou Non)]]="Oui","Oui","Non")</f>
        <v>Non</v>
      </c>
      <c r="M935" s="72" t="str">
        <f>IF(Tableau1[[#This Row],[Régime d''utilisation (Quotidien ? Oui ou Non)]]="Oui","Oui","Non")</f>
        <v>Non</v>
      </c>
      <c r="N935" s="72" t="str">
        <f>IF(Tableau1[[#This Row],[Régime d''utilisation (Quotidien ? Oui ou Non)]]="Oui","Oui","Non")</f>
        <v>Non</v>
      </c>
      <c r="O935" s="72" t="str">
        <f>IF(Tableau1[[#This Row],[Régime d''utilisation (Quotidien ? Oui ou Non)]]="Oui","Oui","Non")</f>
        <v>Non</v>
      </c>
      <c r="P935" s="76"/>
      <c r="Q935" s="76"/>
      <c r="R935" s="76"/>
      <c r="S935" s="52" t="str">
        <f t="shared" si="42"/>
        <v>Compris entre 00h00 et 5h00</v>
      </c>
      <c r="T935" s="76"/>
      <c r="U935" s="53" t="str">
        <f t="shared" si="43"/>
        <v>Voyageur</v>
      </c>
      <c r="V935" s="76"/>
      <c r="W935" s="76"/>
      <c r="X935" s="76"/>
      <c r="Y935" s="76"/>
      <c r="Z935" s="76"/>
      <c r="AA935" s="76"/>
      <c r="AB935" s="53">
        <f>400</f>
        <v>400</v>
      </c>
      <c r="AC935" s="78" t="str">
        <f>IF(Tableau1[[#This Row],[Type de réponse]]='Paramètre (masquer)'!$A$10,Tableau1[[#This Row],[Période de début *]],"")</f>
        <v/>
      </c>
      <c r="AD935" s="78" t="str">
        <f>IF(Tableau1[[#This Row],[Type de réponse]]='Paramètre (masquer)'!$A$10,Tableau1[[#This Row],[Période de fin *]],"")</f>
        <v/>
      </c>
      <c r="AE935" s="78" t="str">
        <f>IF(Tableau1[[#This Row],[Type de réponse]]='Paramètre (masquer)'!$A$10,Tableau1[[#This Row],[Nuit
LU/MA]],"")</f>
        <v/>
      </c>
      <c r="AF935" s="78" t="str">
        <f>IF(Tableau1[[#This Row],[Type de réponse]]='Paramètre (masquer)'!$A$10,Tableau1[[#This Row],[Nuit
MA/ME]],"")</f>
        <v/>
      </c>
      <c r="AG935" s="78" t="str">
        <f>IF(Tableau1[[#This Row],[Type de réponse]]='Paramètre (masquer)'!$A$10,Tableau1[[#This Row],[Nuit
ME/JE]],"")</f>
        <v/>
      </c>
      <c r="AH935" s="78" t="str">
        <f>IF(Tableau1[[#This Row],[Type de réponse]]='Paramètre (masquer)'!$A$10,Tableau1[[#This Row],[Nuit JE/VE]],"")</f>
        <v/>
      </c>
      <c r="AI935" s="78" t="str">
        <f>IF(Tableau1[[#This Row],[Type de réponse]]='Paramètre (masquer)'!$A$10,Tableau1[[#This Row],[Nuit
VE/SA]],"")</f>
        <v/>
      </c>
      <c r="AJ935" s="78" t="str">
        <f>IF(Tableau1[[#This Row],[Type de réponse]]='Paramètre (masquer)'!$A$10,Tableau1[[#This Row],[Nuit
SA/DI]],"")</f>
        <v/>
      </c>
      <c r="AK935" s="78" t="str">
        <f>IF(Tableau1[[#This Row],[Type de réponse]]='Paramètre (masquer)'!$A$10,Tableau1[[#This Row],[Nuit
DI/LU]],"")</f>
        <v/>
      </c>
      <c r="AL935" s="76" t="str">
        <f>IF(Tableau1[[#This Row],[Nuit
LU /MA]]="Oui",0,IF(Tableau1[[#This Row],[Nuit
LU /MA]]="Non",1,""))</f>
        <v/>
      </c>
      <c r="AM935" s="76" t="str">
        <f>IF(Tableau1[[#This Row],[Nuit
MA/ ME]]="Oui",0,IF(Tableau1[[#This Row],[Nuit
MA/ ME]]="Non",1,""))</f>
        <v/>
      </c>
      <c r="AN935" s="76" t="str">
        <f>IF(Tableau1[[#This Row],[Nuit
ME/ JE]]="Oui",0,IF(Tableau1[[#This Row],[Nuit
ME/ JE]]="Non",1,""))</f>
        <v/>
      </c>
      <c r="AO935" s="76" t="str">
        <f>IF(Tableau1[[#This Row],[Nuit JE/ VE]]="Oui",0,IF(Tableau1[[#This Row],[Nuit JE/ VE]]="Non",1,""))</f>
        <v/>
      </c>
      <c r="AP935" s="76" t="str">
        <f>IF(Tableau1[[#This Row],[Nuit
VE/ SA]]="Oui",0,IF(Tableau1[[#This Row],[Nuit
VE/ SA]]="Non",1,""))</f>
        <v/>
      </c>
      <c r="AQ935" s="76" t="str">
        <f>IF(Tableau1[[#This Row],[Nuit
SA/ DI]]="Oui",0,IF(Tableau1[[#This Row],[Nuit
SA/ DI]]="Non",1,""))</f>
        <v/>
      </c>
      <c r="AR935" s="76" t="str">
        <f>IF(Tableau1[[#This Row],[Nuit
DI/ LU]]="Oui",0,IF(Tableau1[[#This Row],[Nuit
DI/ LU]]="Non",1,""))</f>
        <v/>
      </c>
      <c r="AS935" s="76" t="str">
        <f>IF(Tableau1[[#This Row],[Type de réponse]]='Paramètre (masquer)'!$A$10,Tableau1[[#This Row],[FE]],"")</f>
        <v/>
      </c>
      <c r="AT935" s="76" t="str">
        <f>_xlfn.CONCAT(Tableau1[[#This Row],[LUN]:[DIM]])</f>
        <v/>
      </c>
      <c r="AU935" s="79"/>
      <c r="AV9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5" s="76" t="e">
        <f>Tableau1[[#This Row],[Nbre de nuits sur la période]]*Tableau1[[#This Row],[Nombre de train accédant / nuit *]]</f>
        <v>#VALUE!</v>
      </c>
      <c r="AY935" s="76" t="e">
        <f>Tableau1[[#This Row],[Uo voies - nuit]]*((59*400/1000)+5)</f>
        <v>#VALUE!</v>
      </c>
    </row>
    <row r="936" spans="1:51" ht="15.75">
      <c r="A936" s="51">
        <f t="shared" si="44"/>
        <v>923</v>
      </c>
      <c r="B936" s="85"/>
      <c r="C936" s="52" t="str">
        <f>IFERROR(VLOOKUP(Tableau1[[#This Row],[Site *
Un fichier Excel par DT]],Tableau7[[#All],[Nom de la gare]:[EIC]],5,FALSE),"")</f>
        <v/>
      </c>
      <c r="D936" s="77"/>
      <c r="E936" s="74"/>
      <c r="F936" s="74"/>
      <c r="G936" s="76"/>
      <c r="H936" s="72" t="str">
        <f>IF(Tableau1[[#This Row],[Régime d''utilisation (Quotidien ? Oui ou Non)]]="Oui","Oui","Non")</f>
        <v>Non</v>
      </c>
      <c r="I936" s="72" t="str">
        <f>IF(Tableau1[[#This Row],[Régime d''utilisation (Quotidien ? Oui ou Non)]]="Oui","Oui","Non")</f>
        <v>Non</v>
      </c>
      <c r="J936" s="72" t="str">
        <f>IF(Tableau1[[#This Row],[Régime d''utilisation (Quotidien ? Oui ou Non)]]="Oui","Oui","Non")</f>
        <v>Non</v>
      </c>
      <c r="K936" s="72" t="str">
        <f>IF(Tableau1[[#This Row],[Régime d''utilisation (Quotidien ? Oui ou Non)]]="Oui","Oui","Non")</f>
        <v>Non</v>
      </c>
      <c r="L936" s="72" t="str">
        <f>IF(Tableau1[[#This Row],[Régime d''utilisation (Quotidien ? Oui ou Non)]]="Oui","Oui","Non")</f>
        <v>Non</v>
      </c>
      <c r="M936" s="72" t="str">
        <f>IF(Tableau1[[#This Row],[Régime d''utilisation (Quotidien ? Oui ou Non)]]="Oui","Oui","Non")</f>
        <v>Non</v>
      </c>
      <c r="N936" s="72" t="str">
        <f>IF(Tableau1[[#This Row],[Régime d''utilisation (Quotidien ? Oui ou Non)]]="Oui","Oui","Non")</f>
        <v>Non</v>
      </c>
      <c r="O936" s="72" t="str">
        <f>IF(Tableau1[[#This Row],[Régime d''utilisation (Quotidien ? Oui ou Non)]]="Oui","Oui","Non")</f>
        <v>Non</v>
      </c>
      <c r="P936" s="76"/>
      <c r="Q936" s="76"/>
      <c r="R936" s="76"/>
      <c r="S936" s="52" t="str">
        <f t="shared" si="42"/>
        <v>Compris entre 00h00 et 5h00</v>
      </c>
      <c r="T936" s="76"/>
      <c r="U936" s="53" t="str">
        <f t="shared" si="43"/>
        <v>Voyageur</v>
      </c>
      <c r="V936" s="76"/>
      <c r="W936" s="76"/>
      <c r="X936" s="76"/>
      <c r="Y936" s="76"/>
      <c r="Z936" s="76"/>
      <c r="AA936" s="76"/>
      <c r="AB936" s="53">
        <f>400</f>
        <v>400</v>
      </c>
      <c r="AC936" s="78" t="str">
        <f>IF(Tableau1[[#This Row],[Type de réponse]]='Paramètre (masquer)'!$A$10,Tableau1[[#This Row],[Période de début *]],"")</f>
        <v/>
      </c>
      <c r="AD936" s="78" t="str">
        <f>IF(Tableau1[[#This Row],[Type de réponse]]='Paramètre (masquer)'!$A$10,Tableau1[[#This Row],[Période de fin *]],"")</f>
        <v/>
      </c>
      <c r="AE936" s="78" t="str">
        <f>IF(Tableau1[[#This Row],[Type de réponse]]='Paramètre (masquer)'!$A$10,Tableau1[[#This Row],[Nuit
LU/MA]],"")</f>
        <v/>
      </c>
      <c r="AF936" s="78" t="str">
        <f>IF(Tableau1[[#This Row],[Type de réponse]]='Paramètre (masquer)'!$A$10,Tableau1[[#This Row],[Nuit
MA/ME]],"")</f>
        <v/>
      </c>
      <c r="AG936" s="78" t="str">
        <f>IF(Tableau1[[#This Row],[Type de réponse]]='Paramètre (masquer)'!$A$10,Tableau1[[#This Row],[Nuit
ME/JE]],"")</f>
        <v/>
      </c>
      <c r="AH936" s="78" t="str">
        <f>IF(Tableau1[[#This Row],[Type de réponse]]='Paramètre (masquer)'!$A$10,Tableau1[[#This Row],[Nuit JE/VE]],"")</f>
        <v/>
      </c>
      <c r="AI936" s="78" t="str">
        <f>IF(Tableau1[[#This Row],[Type de réponse]]='Paramètre (masquer)'!$A$10,Tableau1[[#This Row],[Nuit
VE/SA]],"")</f>
        <v/>
      </c>
      <c r="AJ936" s="78" t="str">
        <f>IF(Tableau1[[#This Row],[Type de réponse]]='Paramètre (masquer)'!$A$10,Tableau1[[#This Row],[Nuit
SA/DI]],"")</f>
        <v/>
      </c>
      <c r="AK936" s="78" t="str">
        <f>IF(Tableau1[[#This Row],[Type de réponse]]='Paramètre (masquer)'!$A$10,Tableau1[[#This Row],[Nuit
DI/LU]],"")</f>
        <v/>
      </c>
      <c r="AL936" s="76" t="str">
        <f>IF(Tableau1[[#This Row],[Nuit
LU /MA]]="Oui",0,IF(Tableau1[[#This Row],[Nuit
LU /MA]]="Non",1,""))</f>
        <v/>
      </c>
      <c r="AM936" s="76" t="str">
        <f>IF(Tableau1[[#This Row],[Nuit
MA/ ME]]="Oui",0,IF(Tableau1[[#This Row],[Nuit
MA/ ME]]="Non",1,""))</f>
        <v/>
      </c>
      <c r="AN936" s="76" t="str">
        <f>IF(Tableau1[[#This Row],[Nuit
ME/ JE]]="Oui",0,IF(Tableau1[[#This Row],[Nuit
ME/ JE]]="Non",1,""))</f>
        <v/>
      </c>
      <c r="AO936" s="76" t="str">
        <f>IF(Tableau1[[#This Row],[Nuit JE/ VE]]="Oui",0,IF(Tableau1[[#This Row],[Nuit JE/ VE]]="Non",1,""))</f>
        <v/>
      </c>
      <c r="AP936" s="76" t="str">
        <f>IF(Tableau1[[#This Row],[Nuit
VE/ SA]]="Oui",0,IF(Tableau1[[#This Row],[Nuit
VE/ SA]]="Non",1,""))</f>
        <v/>
      </c>
      <c r="AQ936" s="76" t="str">
        <f>IF(Tableau1[[#This Row],[Nuit
SA/ DI]]="Oui",0,IF(Tableau1[[#This Row],[Nuit
SA/ DI]]="Non",1,""))</f>
        <v/>
      </c>
      <c r="AR936" s="76" t="str">
        <f>IF(Tableau1[[#This Row],[Nuit
DI/ LU]]="Oui",0,IF(Tableau1[[#This Row],[Nuit
DI/ LU]]="Non",1,""))</f>
        <v/>
      </c>
      <c r="AS936" s="76" t="str">
        <f>IF(Tableau1[[#This Row],[Type de réponse]]='Paramètre (masquer)'!$A$10,Tableau1[[#This Row],[FE]],"")</f>
        <v/>
      </c>
      <c r="AT936" s="76" t="str">
        <f>_xlfn.CONCAT(Tableau1[[#This Row],[LUN]:[DIM]])</f>
        <v/>
      </c>
      <c r="AU936" s="79"/>
      <c r="AV9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6" s="76" t="e">
        <f>Tableau1[[#This Row],[Nbre de nuits sur la période]]*Tableau1[[#This Row],[Nombre de train accédant / nuit *]]</f>
        <v>#VALUE!</v>
      </c>
      <c r="AY936" s="76" t="e">
        <f>Tableau1[[#This Row],[Uo voies - nuit]]*((59*400/1000)+5)</f>
        <v>#VALUE!</v>
      </c>
    </row>
    <row r="937" spans="1:51" ht="15.75">
      <c r="A937" s="51">
        <f t="shared" si="44"/>
        <v>924</v>
      </c>
      <c r="B937" s="85"/>
      <c r="C937" s="52" t="str">
        <f>IFERROR(VLOOKUP(Tableau1[[#This Row],[Site *
Un fichier Excel par DT]],Tableau7[[#All],[Nom de la gare]:[EIC]],5,FALSE),"")</f>
        <v/>
      </c>
      <c r="D937" s="77"/>
      <c r="E937" s="74"/>
      <c r="F937" s="74"/>
      <c r="G937" s="76"/>
      <c r="H937" s="72" t="str">
        <f>IF(Tableau1[[#This Row],[Régime d''utilisation (Quotidien ? Oui ou Non)]]="Oui","Oui","Non")</f>
        <v>Non</v>
      </c>
      <c r="I937" s="72" t="str">
        <f>IF(Tableau1[[#This Row],[Régime d''utilisation (Quotidien ? Oui ou Non)]]="Oui","Oui","Non")</f>
        <v>Non</v>
      </c>
      <c r="J937" s="72" t="str">
        <f>IF(Tableau1[[#This Row],[Régime d''utilisation (Quotidien ? Oui ou Non)]]="Oui","Oui","Non")</f>
        <v>Non</v>
      </c>
      <c r="K937" s="72" t="str">
        <f>IF(Tableau1[[#This Row],[Régime d''utilisation (Quotidien ? Oui ou Non)]]="Oui","Oui","Non")</f>
        <v>Non</v>
      </c>
      <c r="L937" s="72" t="str">
        <f>IF(Tableau1[[#This Row],[Régime d''utilisation (Quotidien ? Oui ou Non)]]="Oui","Oui","Non")</f>
        <v>Non</v>
      </c>
      <c r="M937" s="72" t="str">
        <f>IF(Tableau1[[#This Row],[Régime d''utilisation (Quotidien ? Oui ou Non)]]="Oui","Oui","Non")</f>
        <v>Non</v>
      </c>
      <c r="N937" s="72" t="str">
        <f>IF(Tableau1[[#This Row],[Régime d''utilisation (Quotidien ? Oui ou Non)]]="Oui","Oui","Non")</f>
        <v>Non</v>
      </c>
      <c r="O937" s="72" t="str">
        <f>IF(Tableau1[[#This Row],[Régime d''utilisation (Quotidien ? Oui ou Non)]]="Oui","Oui","Non")</f>
        <v>Non</v>
      </c>
      <c r="P937" s="76"/>
      <c r="Q937" s="76"/>
      <c r="R937" s="76"/>
      <c r="S937" s="52" t="str">
        <f t="shared" si="42"/>
        <v>Compris entre 00h00 et 5h00</v>
      </c>
      <c r="T937" s="76"/>
      <c r="U937" s="53" t="str">
        <f t="shared" si="43"/>
        <v>Voyageur</v>
      </c>
      <c r="V937" s="76"/>
      <c r="W937" s="76"/>
      <c r="X937" s="76"/>
      <c r="Y937" s="76"/>
      <c r="Z937" s="76"/>
      <c r="AA937" s="76"/>
      <c r="AB937" s="53">
        <f>400</f>
        <v>400</v>
      </c>
      <c r="AC937" s="78" t="str">
        <f>IF(Tableau1[[#This Row],[Type de réponse]]='Paramètre (masquer)'!$A$10,Tableau1[[#This Row],[Période de début *]],"")</f>
        <v/>
      </c>
      <c r="AD937" s="78" t="str">
        <f>IF(Tableau1[[#This Row],[Type de réponse]]='Paramètre (masquer)'!$A$10,Tableau1[[#This Row],[Période de fin *]],"")</f>
        <v/>
      </c>
      <c r="AE937" s="78" t="str">
        <f>IF(Tableau1[[#This Row],[Type de réponse]]='Paramètre (masquer)'!$A$10,Tableau1[[#This Row],[Nuit
LU/MA]],"")</f>
        <v/>
      </c>
      <c r="AF937" s="78" t="str">
        <f>IF(Tableau1[[#This Row],[Type de réponse]]='Paramètre (masquer)'!$A$10,Tableau1[[#This Row],[Nuit
MA/ME]],"")</f>
        <v/>
      </c>
      <c r="AG937" s="78" t="str">
        <f>IF(Tableau1[[#This Row],[Type de réponse]]='Paramètre (masquer)'!$A$10,Tableau1[[#This Row],[Nuit
ME/JE]],"")</f>
        <v/>
      </c>
      <c r="AH937" s="78" t="str">
        <f>IF(Tableau1[[#This Row],[Type de réponse]]='Paramètre (masquer)'!$A$10,Tableau1[[#This Row],[Nuit JE/VE]],"")</f>
        <v/>
      </c>
      <c r="AI937" s="78" t="str">
        <f>IF(Tableau1[[#This Row],[Type de réponse]]='Paramètre (masquer)'!$A$10,Tableau1[[#This Row],[Nuit
VE/SA]],"")</f>
        <v/>
      </c>
      <c r="AJ937" s="78" t="str">
        <f>IF(Tableau1[[#This Row],[Type de réponse]]='Paramètre (masquer)'!$A$10,Tableau1[[#This Row],[Nuit
SA/DI]],"")</f>
        <v/>
      </c>
      <c r="AK937" s="78" t="str">
        <f>IF(Tableau1[[#This Row],[Type de réponse]]='Paramètre (masquer)'!$A$10,Tableau1[[#This Row],[Nuit
DI/LU]],"")</f>
        <v/>
      </c>
      <c r="AL937" s="76" t="str">
        <f>IF(Tableau1[[#This Row],[Nuit
LU /MA]]="Oui",0,IF(Tableau1[[#This Row],[Nuit
LU /MA]]="Non",1,""))</f>
        <v/>
      </c>
      <c r="AM937" s="76" t="str">
        <f>IF(Tableau1[[#This Row],[Nuit
MA/ ME]]="Oui",0,IF(Tableau1[[#This Row],[Nuit
MA/ ME]]="Non",1,""))</f>
        <v/>
      </c>
      <c r="AN937" s="76" t="str">
        <f>IF(Tableau1[[#This Row],[Nuit
ME/ JE]]="Oui",0,IF(Tableau1[[#This Row],[Nuit
ME/ JE]]="Non",1,""))</f>
        <v/>
      </c>
      <c r="AO937" s="76" t="str">
        <f>IF(Tableau1[[#This Row],[Nuit JE/ VE]]="Oui",0,IF(Tableau1[[#This Row],[Nuit JE/ VE]]="Non",1,""))</f>
        <v/>
      </c>
      <c r="AP937" s="76" t="str">
        <f>IF(Tableau1[[#This Row],[Nuit
VE/ SA]]="Oui",0,IF(Tableau1[[#This Row],[Nuit
VE/ SA]]="Non",1,""))</f>
        <v/>
      </c>
      <c r="AQ937" s="76" t="str">
        <f>IF(Tableau1[[#This Row],[Nuit
SA/ DI]]="Oui",0,IF(Tableau1[[#This Row],[Nuit
SA/ DI]]="Non",1,""))</f>
        <v/>
      </c>
      <c r="AR937" s="76" t="str">
        <f>IF(Tableau1[[#This Row],[Nuit
DI/ LU]]="Oui",0,IF(Tableau1[[#This Row],[Nuit
DI/ LU]]="Non",1,""))</f>
        <v/>
      </c>
      <c r="AS937" s="76" t="str">
        <f>IF(Tableau1[[#This Row],[Type de réponse]]='Paramètre (masquer)'!$A$10,Tableau1[[#This Row],[FE]],"")</f>
        <v/>
      </c>
      <c r="AT937" s="76" t="str">
        <f>_xlfn.CONCAT(Tableau1[[#This Row],[LUN]:[DIM]])</f>
        <v/>
      </c>
      <c r="AU937" s="79"/>
      <c r="AV9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7" s="76" t="e">
        <f>Tableau1[[#This Row],[Nbre de nuits sur la période]]*Tableau1[[#This Row],[Nombre de train accédant / nuit *]]</f>
        <v>#VALUE!</v>
      </c>
      <c r="AY937" s="76" t="e">
        <f>Tableau1[[#This Row],[Uo voies - nuit]]*((59*400/1000)+5)</f>
        <v>#VALUE!</v>
      </c>
    </row>
    <row r="938" spans="1:51" ht="15.75">
      <c r="A938" s="51">
        <f t="shared" si="44"/>
        <v>925</v>
      </c>
      <c r="B938" s="85"/>
      <c r="C938" s="52" t="str">
        <f>IFERROR(VLOOKUP(Tableau1[[#This Row],[Site *
Un fichier Excel par DT]],Tableau7[[#All],[Nom de la gare]:[EIC]],5,FALSE),"")</f>
        <v/>
      </c>
      <c r="D938" s="77"/>
      <c r="E938" s="74"/>
      <c r="F938" s="74"/>
      <c r="G938" s="76"/>
      <c r="H938" s="72" t="str">
        <f>IF(Tableau1[[#This Row],[Régime d''utilisation (Quotidien ? Oui ou Non)]]="Oui","Oui","Non")</f>
        <v>Non</v>
      </c>
      <c r="I938" s="72" t="str">
        <f>IF(Tableau1[[#This Row],[Régime d''utilisation (Quotidien ? Oui ou Non)]]="Oui","Oui","Non")</f>
        <v>Non</v>
      </c>
      <c r="J938" s="72" t="str">
        <f>IF(Tableau1[[#This Row],[Régime d''utilisation (Quotidien ? Oui ou Non)]]="Oui","Oui","Non")</f>
        <v>Non</v>
      </c>
      <c r="K938" s="72" t="str">
        <f>IF(Tableau1[[#This Row],[Régime d''utilisation (Quotidien ? Oui ou Non)]]="Oui","Oui","Non")</f>
        <v>Non</v>
      </c>
      <c r="L938" s="72" t="str">
        <f>IF(Tableau1[[#This Row],[Régime d''utilisation (Quotidien ? Oui ou Non)]]="Oui","Oui","Non")</f>
        <v>Non</v>
      </c>
      <c r="M938" s="72" t="str">
        <f>IF(Tableau1[[#This Row],[Régime d''utilisation (Quotidien ? Oui ou Non)]]="Oui","Oui","Non")</f>
        <v>Non</v>
      </c>
      <c r="N938" s="72" t="str">
        <f>IF(Tableau1[[#This Row],[Régime d''utilisation (Quotidien ? Oui ou Non)]]="Oui","Oui","Non")</f>
        <v>Non</v>
      </c>
      <c r="O938" s="72" t="str">
        <f>IF(Tableau1[[#This Row],[Régime d''utilisation (Quotidien ? Oui ou Non)]]="Oui","Oui","Non")</f>
        <v>Non</v>
      </c>
      <c r="P938" s="76"/>
      <c r="Q938" s="76"/>
      <c r="R938" s="76"/>
      <c r="S938" s="52" t="str">
        <f t="shared" si="42"/>
        <v>Compris entre 00h00 et 5h00</v>
      </c>
      <c r="T938" s="76"/>
      <c r="U938" s="53" t="str">
        <f t="shared" si="43"/>
        <v>Voyageur</v>
      </c>
      <c r="V938" s="76"/>
      <c r="W938" s="76"/>
      <c r="X938" s="76"/>
      <c r="Y938" s="76"/>
      <c r="Z938" s="76"/>
      <c r="AA938" s="76"/>
      <c r="AB938" s="53">
        <f>400</f>
        <v>400</v>
      </c>
      <c r="AC938" s="78" t="str">
        <f>IF(Tableau1[[#This Row],[Type de réponse]]='Paramètre (masquer)'!$A$10,Tableau1[[#This Row],[Période de début *]],"")</f>
        <v/>
      </c>
      <c r="AD938" s="78" t="str">
        <f>IF(Tableau1[[#This Row],[Type de réponse]]='Paramètre (masquer)'!$A$10,Tableau1[[#This Row],[Période de fin *]],"")</f>
        <v/>
      </c>
      <c r="AE938" s="78" t="str">
        <f>IF(Tableau1[[#This Row],[Type de réponse]]='Paramètre (masquer)'!$A$10,Tableau1[[#This Row],[Nuit
LU/MA]],"")</f>
        <v/>
      </c>
      <c r="AF938" s="78" t="str">
        <f>IF(Tableau1[[#This Row],[Type de réponse]]='Paramètre (masquer)'!$A$10,Tableau1[[#This Row],[Nuit
MA/ME]],"")</f>
        <v/>
      </c>
      <c r="AG938" s="78" t="str">
        <f>IF(Tableau1[[#This Row],[Type de réponse]]='Paramètre (masquer)'!$A$10,Tableau1[[#This Row],[Nuit
ME/JE]],"")</f>
        <v/>
      </c>
      <c r="AH938" s="78" t="str">
        <f>IF(Tableau1[[#This Row],[Type de réponse]]='Paramètre (masquer)'!$A$10,Tableau1[[#This Row],[Nuit JE/VE]],"")</f>
        <v/>
      </c>
      <c r="AI938" s="78" t="str">
        <f>IF(Tableau1[[#This Row],[Type de réponse]]='Paramètre (masquer)'!$A$10,Tableau1[[#This Row],[Nuit
VE/SA]],"")</f>
        <v/>
      </c>
      <c r="AJ938" s="78" t="str">
        <f>IF(Tableau1[[#This Row],[Type de réponse]]='Paramètre (masquer)'!$A$10,Tableau1[[#This Row],[Nuit
SA/DI]],"")</f>
        <v/>
      </c>
      <c r="AK938" s="78" t="str">
        <f>IF(Tableau1[[#This Row],[Type de réponse]]='Paramètre (masquer)'!$A$10,Tableau1[[#This Row],[Nuit
DI/LU]],"")</f>
        <v/>
      </c>
      <c r="AL938" s="76" t="str">
        <f>IF(Tableau1[[#This Row],[Nuit
LU /MA]]="Oui",0,IF(Tableau1[[#This Row],[Nuit
LU /MA]]="Non",1,""))</f>
        <v/>
      </c>
      <c r="AM938" s="76" t="str">
        <f>IF(Tableau1[[#This Row],[Nuit
MA/ ME]]="Oui",0,IF(Tableau1[[#This Row],[Nuit
MA/ ME]]="Non",1,""))</f>
        <v/>
      </c>
      <c r="AN938" s="76" t="str">
        <f>IF(Tableau1[[#This Row],[Nuit
ME/ JE]]="Oui",0,IF(Tableau1[[#This Row],[Nuit
ME/ JE]]="Non",1,""))</f>
        <v/>
      </c>
      <c r="AO938" s="76" t="str">
        <f>IF(Tableau1[[#This Row],[Nuit JE/ VE]]="Oui",0,IF(Tableau1[[#This Row],[Nuit JE/ VE]]="Non",1,""))</f>
        <v/>
      </c>
      <c r="AP938" s="76" t="str">
        <f>IF(Tableau1[[#This Row],[Nuit
VE/ SA]]="Oui",0,IF(Tableau1[[#This Row],[Nuit
VE/ SA]]="Non",1,""))</f>
        <v/>
      </c>
      <c r="AQ938" s="76" t="str">
        <f>IF(Tableau1[[#This Row],[Nuit
SA/ DI]]="Oui",0,IF(Tableau1[[#This Row],[Nuit
SA/ DI]]="Non",1,""))</f>
        <v/>
      </c>
      <c r="AR938" s="76" t="str">
        <f>IF(Tableau1[[#This Row],[Nuit
DI/ LU]]="Oui",0,IF(Tableau1[[#This Row],[Nuit
DI/ LU]]="Non",1,""))</f>
        <v/>
      </c>
      <c r="AS938" s="76" t="str">
        <f>IF(Tableau1[[#This Row],[Type de réponse]]='Paramètre (masquer)'!$A$10,Tableau1[[#This Row],[FE]],"")</f>
        <v/>
      </c>
      <c r="AT938" s="76" t="str">
        <f>_xlfn.CONCAT(Tableau1[[#This Row],[LUN]:[DIM]])</f>
        <v/>
      </c>
      <c r="AU938" s="79"/>
      <c r="AV9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8" s="76" t="e">
        <f>Tableau1[[#This Row],[Nbre de nuits sur la période]]*Tableau1[[#This Row],[Nombre de train accédant / nuit *]]</f>
        <v>#VALUE!</v>
      </c>
      <c r="AY938" s="76" t="e">
        <f>Tableau1[[#This Row],[Uo voies - nuit]]*((59*400/1000)+5)</f>
        <v>#VALUE!</v>
      </c>
    </row>
    <row r="939" spans="1:51" ht="15.75">
      <c r="A939" s="51">
        <f t="shared" si="44"/>
        <v>926</v>
      </c>
      <c r="B939" s="85"/>
      <c r="C939" s="52" t="str">
        <f>IFERROR(VLOOKUP(Tableau1[[#This Row],[Site *
Un fichier Excel par DT]],Tableau7[[#All],[Nom de la gare]:[EIC]],5,FALSE),"")</f>
        <v/>
      </c>
      <c r="D939" s="77"/>
      <c r="E939" s="74"/>
      <c r="F939" s="74"/>
      <c r="G939" s="76"/>
      <c r="H939" s="72" t="str">
        <f>IF(Tableau1[[#This Row],[Régime d''utilisation (Quotidien ? Oui ou Non)]]="Oui","Oui","Non")</f>
        <v>Non</v>
      </c>
      <c r="I939" s="72" t="str">
        <f>IF(Tableau1[[#This Row],[Régime d''utilisation (Quotidien ? Oui ou Non)]]="Oui","Oui","Non")</f>
        <v>Non</v>
      </c>
      <c r="J939" s="72" t="str">
        <f>IF(Tableau1[[#This Row],[Régime d''utilisation (Quotidien ? Oui ou Non)]]="Oui","Oui","Non")</f>
        <v>Non</v>
      </c>
      <c r="K939" s="72" t="str">
        <f>IF(Tableau1[[#This Row],[Régime d''utilisation (Quotidien ? Oui ou Non)]]="Oui","Oui","Non")</f>
        <v>Non</v>
      </c>
      <c r="L939" s="72" t="str">
        <f>IF(Tableau1[[#This Row],[Régime d''utilisation (Quotidien ? Oui ou Non)]]="Oui","Oui","Non")</f>
        <v>Non</v>
      </c>
      <c r="M939" s="72" t="str">
        <f>IF(Tableau1[[#This Row],[Régime d''utilisation (Quotidien ? Oui ou Non)]]="Oui","Oui","Non")</f>
        <v>Non</v>
      </c>
      <c r="N939" s="72" t="str">
        <f>IF(Tableau1[[#This Row],[Régime d''utilisation (Quotidien ? Oui ou Non)]]="Oui","Oui","Non")</f>
        <v>Non</v>
      </c>
      <c r="O939" s="72" t="str">
        <f>IF(Tableau1[[#This Row],[Régime d''utilisation (Quotidien ? Oui ou Non)]]="Oui","Oui","Non")</f>
        <v>Non</v>
      </c>
      <c r="P939" s="76"/>
      <c r="Q939" s="76"/>
      <c r="R939" s="76"/>
      <c r="S939" s="52" t="str">
        <f t="shared" si="42"/>
        <v>Compris entre 00h00 et 5h00</v>
      </c>
      <c r="T939" s="76"/>
      <c r="U939" s="53" t="str">
        <f t="shared" si="43"/>
        <v>Voyageur</v>
      </c>
      <c r="V939" s="76"/>
      <c r="W939" s="76"/>
      <c r="X939" s="76"/>
      <c r="Y939" s="76"/>
      <c r="Z939" s="76"/>
      <c r="AA939" s="76"/>
      <c r="AB939" s="53">
        <f>400</f>
        <v>400</v>
      </c>
      <c r="AC939" s="78" t="str">
        <f>IF(Tableau1[[#This Row],[Type de réponse]]='Paramètre (masquer)'!$A$10,Tableau1[[#This Row],[Période de début *]],"")</f>
        <v/>
      </c>
      <c r="AD939" s="78" t="str">
        <f>IF(Tableau1[[#This Row],[Type de réponse]]='Paramètre (masquer)'!$A$10,Tableau1[[#This Row],[Période de fin *]],"")</f>
        <v/>
      </c>
      <c r="AE939" s="78" t="str">
        <f>IF(Tableau1[[#This Row],[Type de réponse]]='Paramètre (masquer)'!$A$10,Tableau1[[#This Row],[Nuit
LU/MA]],"")</f>
        <v/>
      </c>
      <c r="AF939" s="78" t="str">
        <f>IF(Tableau1[[#This Row],[Type de réponse]]='Paramètre (masquer)'!$A$10,Tableau1[[#This Row],[Nuit
MA/ME]],"")</f>
        <v/>
      </c>
      <c r="AG939" s="78" t="str">
        <f>IF(Tableau1[[#This Row],[Type de réponse]]='Paramètre (masquer)'!$A$10,Tableau1[[#This Row],[Nuit
ME/JE]],"")</f>
        <v/>
      </c>
      <c r="AH939" s="78" t="str">
        <f>IF(Tableau1[[#This Row],[Type de réponse]]='Paramètre (masquer)'!$A$10,Tableau1[[#This Row],[Nuit JE/VE]],"")</f>
        <v/>
      </c>
      <c r="AI939" s="78" t="str">
        <f>IF(Tableau1[[#This Row],[Type de réponse]]='Paramètre (masquer)'!$A$10,Tableau1[[#This Row],[Nuit
VE/SA]],"")</f>
        <v/>
      </c>
      <c r="AJ939" s="78" t="str">
        <f>IF(Tableau1[[#This Row],[Type de réponse]]='Paramètre (masquer)'!$A$10,Tableau1[[#This Row],[Nuit
SA/DI]],"")</f>
        <v/>
      </c>
      <c r="AK939" s="78" t="str">
        <f>IF(Tableau1[[#This Row],[Type de réponse]]='Paramètre (masquer)'!$A$10,Tableau1[[#This Row],[Nuit
DI/LU]],"")</f>
        <v/>
      </c>
      <c r="AL939" s="76" t="str">
        <f>IF(Tableau1[[#This Row],[Nuit
LU /MA]]="Oui",0,IF(Tableau1[[#This Row],[Nuit
LU /MA]]="Non",1,""))</f>
        <v/>
      </c>
      <c r="AM939" s="76" t="str">
        <f>IF(Tableau1[[#This Row],[Nuit
MA/ ME]]="Oui",0,IF(Tableau1[[#This Row],[Nuit
MA/ ME]]="Non",1,""))</f>
        <v/>
      </c>
      <c r="AN939" s="76" t="str">
        <f>IF(Tableau1[[#This Row],[Nuit
ME/ JE]]="Oui",0,IF(Tableau1[[#This Row],[Nuit
ME/ JE]]="Non",1,""))</f>
        <v/>
      </c>
      <c r="AO939" s="76" t="str">
        <f>IF(Tableau1[[#This Row],[Nuit JE/ VE]]="Oui",0,IF(Tableau1[[#This Row],[Nuit JE/ VE]]="Non",1,""))</f>
        <v/>
      </c>
      <c r="AP939" s="76" t="str">
        <f>IF(Tableau1[[#This Row],[Nuit
VE/ SA]]="Oui",0,IF(Tableau1[[#This Row],[Nuit
VE/ SA]]="Non",1,""))</f>
        <v/>
      </c>
      <c r="AQ939" s="76" t="str">
        <f>IF(Tableau1[[#This Row],[Nuit
SA/ DI]]="Oui",0,IF(Tableau1[[#This Row],[Nuit
SA/ DI]]="Non",1,""))</f>
        <v/>
      </c>
      <c r="AR939" s="76" t="str">
        <f>IF(Tableau1[[#This Row],[Nuit
DI/ LU]]="Oui",0,IF(Tableau1[[#This Row],[Nuit
DI/ LU]]="Non",1,""))</f>
        <v/>
      </c>
      <c r="AS939" s="76" t="str">
        <f>IF(Tableau1[[#This Row],[Type de réponse]]='Paramètre (masquer)'!$A$10,Tableau1[[#This Row],[FE]],"")</f>
        <v/>
      </c>
      <c r="AT939" s="76" t="str">
        <f>_xlfn.CONCAT(Tableau1[[#This Row],[LUN]:[DIM]])</f>
        <v/>
      </c>
      <c r="AU939" s="79"/>
      <c r="AV9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9" s="76" t="e">
        <f>Tableau1[[#This Row],[Nbre de nuits sur la période]]*Tableau1[[#This Row],[Nombre de train accédant / nuit *]]</f>
        <v>#VALUE!</v>
      </c>
      <c r="AY939" s="76" t="e">
        <f>Tableau1[[#This Row],[Uo voies - nuit]]*((59*400/1000)+5)</f>
        <v>#VALUE!</v>
      </c>
    </row>
    <row r="940" spans="1:51" ht="15.75">
      <c r="A940" s="51">
        <f t="shared" si="44"/>
        <v>927</v>
      </c>
      <c r="B940" s="85"/>
      <c r="C940" s="52" t="str">
        <f>IFERROR(VLOOKUP(Tableau1[[#This Row],[Site *
Un fichier Excel par DT]],Tableau7[[#All],[Nom de la gare]:[EIC]],5,FALSE),"")</f>
        <v/>
      </c>
      <c r="D940" s="77"/>
      <c r="E940" s="74"/>
      <c r="F940" s="74"/>
      <c r="G940" s="76"/>
      <c r="H940" s="72" t="str">
        <f>IF(Tableau1[[#This Row],[Régime d''utilisation (Quotidien ? Oui ou Non)]]="Oui","Oui","Non")</f>
        <v>Non</v>
      </c>
      <c r="I940" s="72" t="str">
        <f>IF(Tableau1[[#This Row],[Régime d''utilisation (Quotidien ? Oui ou Non)]]="Oui","Oui","Non")</f>
        <v>Non</v>
      </c>
      <c r="J940" s="72" t="str">
        <f>IF(Tableau1[[#This Row],[Régime d''utilisation (Quotidien ? Oui ou Non)]]="Oui","Oui","Non")</f>
        <v>Non</v>
      </c>
      <c r="K940" s="72" t="str">
        <f>IF(Tableau1[[#This Row],[Régime d''utilisation (Quotidien ? Oui ou Non)]]="Oui","Oui","Non")</f>
        <v>Non</v>
      </c>
      <c r="L940" s="72" t="str">
        <f>IF(Tableau1[[#This Row],[Régime d''utilisation (Quotidien ? Oui ou Non)]]="Oui","Oui","Non")</f>
        <v>Non</v>
      </c>
      <c r="M940" s="72" t="str">
        <f>IF(Tableau1[[#This Row],[Régime d''utilisation (Quotidien ? Oui ou Non)]]="Oui","Oui","Non")</f>
        <v>Non</v>
      </c>
      <c r="N940" s="72" t="str">
        <f>IF(Tableau1[[#This Row],[Régime d''utilisation (Quotidien ? Oui ou Non)]]="Oui","Oui","Non")</f>
        <v>Non</v>
      </c>
      <c r="O940" s="72" t="str">
        <f>IF(Tableau1[[#This Row],[Régime d''utilisation (Quotidien ? Oui ou Non)]]="Oui","Oui","Non")</f>
        <v>Non</v>
      </c>
      <c r="P940" s="76"/>
      <c r="Q940" s="76"/>
      <c r="R940" s="76"/>
      <c r="S940" s="52" t="str">
        <f t="shared" si="42"/>
        <v>Compris entre 00h00 et 5h00</v>
      </c>
      <c r="T940" s="76"/>
      <c r="U940" s="53" t="str">
        <f t="shared" si="43"/>
        <v>Voyageur</v>
      </c>
      <c r="V940" s="76"/>
      <c r="W940" s="76"/>
      <c r="X940" s="76"/>
      <c r="Y940" s="76"/>
      <c r="Z940" s="76"/>
      <c r="AA940" s="76"/>
      <c r="AB940" s="53">
        <f>400</f>
        <v>400</v>
      </c>
      <c r="AC940" s="78" t="str">
        <f>IF(Tableau1[[#This Row],[Type de réponse]]='Paramètre (masquer)'!$A$10,Tableau1[[#This Row],[Période de début *]],"")</f>
        <v/>
      </c>
      <c r="AD940" s="78" t="str">
        <f>IF(Tableau1[[#This Row],[Type de réponse]]='Paramètre (masquer)'!$A$10,Tableau1[[#This Row],[Période de fin *]],"")</f>
        <v/>
      </c>
      <c r="AE940" s="78" t="str">
        <f>IF(Tableau1[[#This Row],[Type de réponse]]='Paramètre (masquer)'!$A$10,Tableau1[[#This Row],[Nuit
LU/MA]],"")</f>
        <v/>
      </c>
      <c r="AF940" s="78" t="str">
        <f>IF(Tableau1[[#This Row],[Type de réponse]]='Paramètre (masquer)'!$A$10,Tableau1[[#This Row],[Nuit
MA/ME]],"")</f>
        <v/>
      </c>
      <c r="AG940" s="78" t="str">
        <f>IF(Tableau1[[#This Row],[Type de réponse]]='Paramètre (masquer)'!$A$10,Tableau1[[#This Row],[Nuit
ME/JE]],"")</f>
        <v/>
      </c>
      <c r="AH940" s="78" t="str">
        <f>IF(Tableau1[[#This Row],[Type de réponse]]='Paramètre (masquer)'!$A$10,Tableau1[[#This Row],[Nuit JE/VE]],"")</f>
        <v/>
      </c>
      <c r="AI940" s="78" t="str">
        <f>IF(Tableau1[[#This Row],[Type de réponse]]='Paramètre (masquer)'!$A$10,Tableau1[[#This Row],[Nuit
VE/SA]],"")</f>
        <v/>
      </c>
      <c r="AJ940" s="78" t="str">
        <f>IF(Tableau1[[#This Row],[Type de réponse]]='Paramètre (masquer)'!$A$10,Tableau1[[#This Row],[Nuit
SA/DI]],"")</f>
        <v/>
      </c>
      <c r="AK940" s="78" t="str">
        <f>IF(Tableau1[[#This Row],[Type de réponse]]='Paramètre (masquer)'!$A$10,Tableau1[[#This Row],[Nuit
DI/LU]],"")</f>
        <v/>
      </c>
      <c r="AL940" s="76" t="str">
        <f>IF(Tableau1[[#This Row],[Nuit
LU /MA]]="Oui",0,IF(Tableau1[[#This Row],[Nuit
LU /MA]]="Non",1,""))</f>
        <v/>
      </c>
      <c r="AM940" s="76" t="str">
        <f>IF(Tableau1[[#This Row],[Nuit
MA/ ME]]="Oui",0,IF(Tableau1[[#This Row],[Nuit
MA/ ME]]="Non",1,""))</f>
        <v/>
      </c>
      <c r="AN940" s="76" t="str">
        <f>IF(Tableau1[[#This Row],[Nuit
ME/ JE]]="Oui",0,IF(Tableau1[[#This Row],[Nuit
ME/ JE]]="Non",1,""))</f>
        <v/>
      </c>
      <c r="AO940" s="76" t="str">
        <f>IF(Tableau1[[#This Row],[Nuit JE/ VE]]="Oui",0,IF(Tableau1[[#This Row],[Nuit JE/ VE]]="Non",1,""))</f>
        <v/>
      </c>
      <c r="AP940" s="76" t="str">
        <f>IF(Tableau1[[#This Row],[Nuit
VE/ SA]]="Oui",0,IF(Tableau1[[#This Row],[Nuit
VE/ SA]]="Non",1,""))</f>
        <v/>
      </c>
      <c r="AQ940" s="76" t="str">
        <f>IF(Tableau1[[#This Row],[Nuit
SA/ DI]]="Oui",0,IF(Tableau1[[#This Row],[Nuit
SA/ DI]]="Non",1,""))</f>
        <v/>
      </c>
      <c r="AR940" s="76" t="str">
        <f>IF(Tableau1[[#This Row],[Nuit
DI/ LU]]="Oui",0,IF(Tableau1[[#This Row],[Nuit
DI/ LU]]="Non",1,""))</f>
        <v/>
      </c>
      <c r="AS940" s="76" t="str">
        <f>IF(Tableau1[[#This Row],[Type de réponse]]='Paramètre (masquer)'!$A$10,Tableau1[[#This Row],[FE]],"")</f>
        <v/>
      </c>
      <c r="AT940" s="76" t="str">
        <f>_xlfn.CONCAT(Tableau1[[#This Row],[LUN]:[DIM]])</f>
        <v/>
      </c>
      <c r="AU940" s="79"/>
      <c r="AV9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0" s="76" t="e">
        <f>Tableau1[[#This Row],[Nbre de nuits sur la période]]*Tableau1[[#This Row],[Nombre de train accédant / nuit *]]</f>
        <v>#VALUE!</v>
      </c>
      <c r="AY940" s="76" t="e">
        <f>Tableau1[[#This Row],[Uo voies - nuit]]*((59*400/1000)+5)</f>
        <v>#VALUE!</v>
      </c>
    </row>
    <row r="941" spans="1:51" ht="15.75">
      <c r="A941" s="51">
        <f t="shared" si="44"/>
        <v>928</v>
      </c>
      <c r="B941" s="85"/>
      <c r="C941" s="52" t="str">
        <f>IFERROR(VLOOKUP(Tableau1[[#This Row],[Site *
Un fichier Excel par DT]],Tableau7[[#All],[Nom de la gare]:[EIC]],5,FALSE),"")</f>
        <v/>
      </c>
      <c r="D941" s="77"/>
      <c r="E941" s="74"/>
      <c r="F941" s="74"/>
      <c r="G941" s="76"/>
      <c r="H941" s="72" t="str">
        <f>IF(Tableau1[[#This Row],[Régime d''utilisation (Quotidien ? Oui ou Non)]]="Oui","Oui","Non")</f>
        <v>Non</v>
      </c>
      <c r="I941" s="72" t="str">
        <f>IF(Tableau1[[#This Row],[Régime d''utilisation (Quotidien ? Oui ou Non)]]="Oui","Oui","Non")</f>
        <v>Non</v>
      </c>
      <c r="J941" s="72" t="str">
        <f>IF(Tableau1[[#This Row],[Régime d''utilisation (Quotidien ? Oui ou Non)]]="Oui","Oui","Non")</f>
        <v>Non</v>
      </c>
      <c r="K941" s="72" t="str">
        <f>IF(Tableau1[[#This Row],[Régime d''utilisation (Quotidien ? Oui ou Non)]]="Oui","Oui","Non")</f>
        <v>Non</v>
      </c>
      <c r="L941" s="72" t="str">
        <f>IF(Tableau1[[#This Row],[Régime d''utilisation (Quotidien ? Oui ou Non)]]="Oui","Oui","Non")</f>
        <v>Non</v>
      </c>
      <c r="M941" s="72" t="str">
        <f>IF(Tableau1[[#This Row],[Régime d''utilisation (Quotidien ? Oui ou Non)]]="Oui","Oui","Non")</f>
        <v>Non</v>
      </c>
      <c r="N941" s="72" t="str">
        <f>IF(Tableau1[[#This Row],[Régime d''utilisation (Quotidien ? Oui ou Non)]]="Oui","Oui","Non")</f>
        <v>Non</v>
      </c>
      <c r="O941" s="72" t="str">
        <f>IF(Tableau1[[#This Row],[Régime d''utilisation (Quotidien ? Oui ou Non)]]="Oui","Oui","Non")</f>
        <v>Non</v>
      </c>
      <c r="P941" s="76"/>
      <c r="Q941" s="76"/>
      <c r="R941" s="76"/>
      <c r="S941" s="52" t="str">
        <f t="shared" si="42"/>
        <v>Compris entre 00h00 et 5h00</v>
      </c>
      <c r="T941" s="76"/>
      <c r="U941" s="53" t="str">
        <f t="shared" si="43"/>
        <v>Voyageur</v>
      </c>
      <c r="V941" s="76"/>
      <c r="W941" s="76"/>
      <c r="X941" s="76"/>
      <c r="Y941" s="76"/>
      <c r="Z941" s="76"/>
      <c r="AA941" s="76"/>
      <c r="AB941" s="53">
        <f>400</f>
        <v>400</v>
      </c>
      <c r="AC941" s="78" t="str">
        <f>IF(Tableau1[[#This Row],[Type de réponse]]='Paramètre (masquer)'!$A$10,Tableau1[[#This Row],[Période de début *]],"")</f>
        <v/>
      </c>
      <c r="AD941" s="78" t="str">
        <f>IF(Tableau1[[#This Row],[Type de réponse]]='Paramètre (masquer)'!$A$10,Tableau1[[#This Row],[Période de fin *]],"")</f>
        <v/>
      </c>
      <c r="AE941" s="78" t="str">
        <f>IF(Tableau1[[#This Row],[Type de réponse]]='Paramètre (masquer)'!$A$10,Tableau1[[#This Row],[Nuit
LU/MA]],"")</f>
        <v/>
      </c>
      <c r="AF941" s="78" t="str">
        <f>IF(Tableau1[[#This Row],[Type de réponse]]='Paramètre (masquer)'!$A$10,Tableau1[[#This Row],[Nuit
MA/ME]],"")</f>
        <v/>
      </c>
      <c r="AG941" s="78" t="str">
        <f>IF(Tableau1[[#This Row],[Type de réponse]]='Paramètre (masquer)'!$A$10,Tableau1[[#This Row],[Nuit
ME/JE]],"")</f>
        <v/>
      </c>
      <c r="AH941" s="78" t="str">
        <f>IF(Tableau1[[#This Row],[Type de réponse]]='Paramètre (masquer)'!$A$10,Tableau1[[#This Row],[Nuit JE/VE]],"")</f>
        <v/>
      </c>
      <c r="AI941" s="78" t="str">
        <f>IF(Tableau1[[#This Row],[Type de réponse]]='Paramètre (masquer)'!$A$10,Tableau1[[#This Row],[Nuit
VE/SA]],"")</f>
        <v/>
      </c>
      <c r="AJ941" s="78" t="str">
        <f>IF(Tableau1[[#This Row],[Type de réponse]]='Paramètre (masquer)'!$A$10,Tableau1[[#This Row],[Nuit
SA/DI]],"")</f>
        <v/>
      </c>
      <c r="AK941" s="78" t="str">
        <f>IF(Tableau1[[#This Row],[Type de réponse]]='Paramètre (masquer)'!$A$10,Tableau1[[#This Row],[Nuit
DI/LU]],"")</f>
        <v/>
      </c>
      <c r="AL941" s="76" t="str">
        <f>IF(Tableau1[[#This Row],[Nuit
LU /MA]]="Oui",0,IF(Tableau1[[#This Row],[Nuit
LU /MA]]="Non",1,""))</f>
        <v/>
      </c>
      <c r="AM941" s="76" t="str">
        <f>IF(Tableau1[[#This Row],[Nuit
MA/ ME]]="Oui",0,IF(Tableau1[[#This Row],[Nuit
MA/ ME]]="Non",1,""))</f>
        <v/>
      </c>
      <c r="AN941" s="76" t="str">
        <f>IF(Tableau1[[#This Row],[Nuit
ME/ JE]]="Oui",0,IF(Tableau1[[#This Row],[Nuit
ME/ JE]]="Non",1,""))</f>
        <v/>
      </c>
      <c r="AO941" s="76" t="str">
        <f>IF(Tableau1[[#This Row],[Nuit JE/ VE]]="Oui",0,IF(Tableau1[[#This Row],[Nuit JE/ VE]]="Non",1,""))</f>
        <v/>
      </c>
      <c r="AP941" s="76" t="str">
        <f>IF(Tableau1[[#This Row],[Nuit
VE/ SA]]="Oui",0,IF(Tableau1[[#This Row],[Nuit
VE/ SA]]="Non",1,""))</f>
        <v/>
      </c>
      <c r="AQ941" s="76" t="str">
        <f>IF(Tableau1[[#This Row],[Nuit
SA/ DI]]="Oui",0,IF(Tableau1[[#This Row],[Nuit
SA/ DI]]="Non",1,""))</f>
        <v/>
      </c>
      <c r="AR941" s="76" t="str">
        <f>IF(Tableau1[[#This Row],[Nuit
DI/ LU]]="Oui",0,IF(Tableau1[[#This Row],[Nuit
DI/ LU]]="Non",1,""))</f>
        <v/>
      </c>
      <c r="AS941" s="76" t="str">
        <f>IF(Tableau1[[#This Row],[Type de réponse]]='Paramètre (masquer)'!$A$10,Tableau1[[#This Row],[FE]],"")</f>
        <v/>
      </c>
      <c r="AT941" s="76" t="str">
        <f>_xlfn.CONCAT(Tableau1[[#This Row],[LUN]:[DIM]])</f>
        <v/>
      </c>
      <c r="AU941" s="79"/>
      <c r="AV9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1" s="76" t="e">
        <f>Tableau1[[#This Row],[Nbre de nuits sur la période]]*Tableau1[[#This Row],[Nombre de train accédant / nuit *]]</f>
        <v>#VALUE!</v>
      </c>
      <c r="AY941" s="76" t="e">
        <f>Tableau1[[#This Row],[Uo voies - nuit]]*((59*400/1000)+5)</f>
        <v>#VALUE!</v>
      </c>
    </row>
    <row r="942" spans="1:51" ht="15.75">
      <c r="A942" s="51">
        <f t="shared" si="44"/>
        <v>929</v>
      </c>
      <c r="B942" s="85"/>
      <c r="C942" s="52" t="str">
        <f>IFERROR(VLOOKUP(Tableau1[[#This Row],[Site *
Un fichier Excel par DT]],Tableau7[[#All],[Nom de la gare]:[EIC]],5,FALSE),"")</f>
        <v/>
      </c>
      <c r="D942" s="77"/>
      <c r="E942" s="74"/>
      <c r="F942" s="74"/>
      <c r="G942" s="76"/>
      <c r="H942" s="72" t="str">
        <f>IF(Tableau1[[#This Row],[Régime d''utilisation (Quotidien ? Oui ou Non)]]="Oui","Oui","Non")</f>
        <v>Non</v>
      </c>
      <c r="I942" s="72" t="str">
        <f>IF(Tableau1[[#This Row],[Régime d''utilisation (Quotidien ? Oui ou Non)]]="Oui","Oui","Non")</f>
        <v>Non</v>
      </c>
      <c r="J942" s="72" t="str">
        <f>IF(Tableau1[[#This Row],[Régime d''utilisation (Quotidien ? Oui ou Non)]]="Oui","Oui","Non")</f>
        <v>Non</v>
      </c>
      <c r="K942" s="72" t="str">
        <f>IF(Tableau1[[#This Row],[Régime d''utilisation (Quotidien ? Oui ou Non)]]="Oui","Oui","Non")</f>
        <v>Non</v>
      </c>
      <c r="L942" s="72" t="str">
        <f>IF(Tableau1[[#This Row],[Régime d''utilisation (Quotidien ? Oui ou Non)]]="Oui","Oui","Non")</f>
        <v>Non</v>
      </c>
      <c r="M942" s="72" t="str">
        <f>IF(Tableau1[[#This Row],[Régime d''utilisation (Quotidien ? Oui ou Non)]]="Oui","Oui","Non")</f>
        <v>Non</v>
      </c>
      <c r="N942" s="72" t="str">
        <f>IF(Tableau1[[#This Row],[Régime d''utilisation (Quotidien ? Oui ou Non)]]="Oui","Oui","Non")</f>
        <v>Non</v>
      </c>
      <c r="O942" s="72" t="str">
        <f>IF(Tableau1[[#This Row],[Régime d''utilisation (Quotidien ? Oui ou Non)]]="Oui","Oui","Non")</f>
        <v>Non</v>
      </c>
      <c r="P942" s="76"/>
      <c r="Q942" s="76"/>
      <c r="R942" s="76"/>
      <c r="S942" s="52" t="str">
        <f t="shared" si="42"/>
        <v>Compris entre 00h00 et 5h00</v>
      </c>
      <c r="T942" s="76"/>
      <c r="U942" s="53" t="str">
        <f t="shared" si="43"/>
        <v>Voyageur</v>
      </c>
      <c r="V942" s="76"/>
      <c r="W942" s="76"/>
      <c r="X942" s="76"/>
      <c r="Y942" s="76"/>
      <c r="Z942" s="76"/>
      <c r="AA942" s="76"/>
      <c r="AB942" s="53">
        <f>400</f>
        <v>400</v>
      </c>
      <c r="AC942" s="78" t="str">
        <f>IF(Tableau1[[#This Row],[Type de réponse]]='Paramètre (masquer)'!$A$10,Tableau1[[#This Row],[Période de début *]],"")</f>
        <v/>
      </c>
      <c r="AD942" s="78" t="str">
        <f>IF(Tableau1[[#This Row],[Type de réponse]]='Paramètre (masquer)'!$A$10,Tableau1[[#This Row],[Période de fin *]],"")</f>
        <v/>
      </c>
      <c r="AE942" s="78" t="str">
        <f>IF(Tableau1[[#This Row],[Type de réponse]]='Paramètre (masquer)'!$A$10,Tableau1[[#This Row],[Nuit
LU/MA]],"")</f>
        <v/>
      </c>
      <c r="AF942" s="78" t="str">
        <f>IF(Tableau1[[#This Row],[Type de réponse]]='Paramètre (masquer)'!$A$10,Tableau1[[#This Row],[Nuit
MA/ME]],"")</f>
        <v/>
      </c>
      <c r="AG942" s="78" t="str">
        <f>IF(Tableau1[[#This Row],[Type de réponse]]='Paramètre (masquer)'!$A$10,Tableau1[[#This Row],[Nuit
ME/JE]],"")</f>
        <v/>
      </c>
      <c r="AH942" s="78" t="str">
        <f>IF(Tableau1[[#This Row],[Type de réponse]]='Paramètre (masquer)'!$A$10,Tableau1[[#This Row],[Nuit JE/VE]],"")</f>
        <v/>
      </c>
      <c r="AI942" s="78" t="str">
        <f>IF(Tableau1[[#This Row],[Type de réponse]]='Paramètre (masquer)'!$A$10,Tableau1[[#This Row],[Nuit
VE/SA]],"")</f>
        <v/>
      </c>
      <c r="AJ942" s="78" t="str">
        <f>IF(Tableau1[[#This Row],[Type de réponse]]='Paramètre (masquer)'!$A$10,Tableau1[[#This Row],[Nuit
SA/DI]],"")</f>
        <v/>
      </c>
      <c r="AK942" s="78" t="str">
        <f>IF(Tableau1[[#This Row],[Type de réponse]]='Paramètre (masquer)'!$A$10,Tableau1[[#This Row],[Nuit
DI/LU]],"")</f>
        <v/>
      </c>
      <c r="AL942" s="76" t="str">
        <f>IF(Tableau1[[#This Row],[Nuit
LU /MA]]="Oui",0,IF(Tableau1[[#This Row],[Nuit
LU /MA]]="Non",1,""))</f>
        <v/>
      </c>
      <c r="AM942" s="76" t="str">
        <f>IF(Tableau1[[#This Row],[Nuit
MA/ ME]]="Oui",0,IF(Tableau1[[#This Row],[Nuit
MA/ ME]]="Non",1,""))</f>
        <v/>
      </c>
      <c r="AN942" s="76" t="str">
        <f>IF(Tableau1[[#This Row],[Nuit
ME/ JE]]="Oui",0,IF(Tableau1[[#This Row],[Nuit
ME/ JE]]="Non",1,""))</f>
        <v/>
      </c>
      <c r="AO942" s="76" t="str">
        <f>IF(Tableau1[[#This Row],[Nuit JE/ VE]]="Oui",0,IF(Tableau1[[#This Row],[Nuit JE/ VE]]="Non",1,""))</f>
        <v/>
      </c>
      <c r="AP942" s="76" t="str">
        <f>IF(Tableau1[[#This Row],[Nuit
VE/ SA]]="Oui",0,IF(Tableau1[[#This Row],[Nuit
VE/ SA]]="Non",1,""))</f>
        <v/>
      </c>
      <c r="AQ942" s="76" t="str">
        <f>IF(Tableau1[[#This Row],[Nuit
SA/ DI]]="Oui",0,IF(Tableau1[[#This Row],[Nuit
SA/ DI]]="Non",1,""))</f>
        <v/>
      </c>
      <c r="AR942" s="76" t="str">
        <f>IF(Tableau1[[#This Row],[Nuit
DI/ LU]]="Oui",0,IF(Tableau1[[#This Row],[Nuit
DI/ LU]]="Non",1,""))</f>
        <v/>
      </c>
      <c r="AS942" s="76" t="str">
        <f>IF(Tableau1[[#This Row],[Type de réponse]]='Paramètre (masquer)'!$A$10,Tableau1[[#This Row],[FE]],"")</f>
        <v/>
      </c>
      <c r="AT942" s="76" t="str">
        <f>_xlfn.CONCAT(Tableau1[[#This Row],[LUN]:[DIM]])</f>
        <v/>
      </c>
      <c r="AU942" s="79"/>
      <c r="AV9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2" s="76" t="e">
        <f>Tableau1[[#This Row],[Nbre de nuits sur la période]]*Tableau1[[#This Row],[Nombre de train accédant / nuit *]]</f>
        <v>#VALUE!</v>
      </c>
      <c r="AY942" s="76" t="e">
        <f>Tableau1[[#This Row],[Uo voies - nuit]]*((59*400/1000)+5)</f>
        <v>#VALUE!</v>
      </c>
    </row>
    <row r="943" spans="1:51" ht="15.75">
      <c r="A943" s="51">
        <f t="shared" si="44"/>
        <v>930</v>
      </c>
      <c r="B943" s="85"/>
      <c r="C943" s="52" t="str">
        <f>IFERROR(VLOOKUP(Tableau1[[#This Row],[Site *
Un fichier Excel par DT]],Tableau7[[#All],[Nom de la gare]:[EIC]],5,FALSE),"")</f>
        <v/>
      </c>
      <c r="D943" s="77"/>
      <c r="E943" s="74"/>
      <c r="F943" s="74"/>
      <c r="G943" s="76"/>
      <c r="H943" s="72" t="str">
        <f>IF(Tableau1[[#This Row],[Régime d''utilisation (Quotidien ? Oui ou Non)]]="Oui","Oui","Non")</f>
        <v>Non</v>
      </c>
      <c r="I943" s="72" t="str">
        <f>IF(Tableau1[[#This Row],[Régime d''utilisation (Quotidien ? Oui ou Non)]]="Oui","Oui","Non")</f>
        <v>Non</v>
      </c>
      <c r="J943" s="72" t="str">
        <f>IF(Tableau1[[#This Row],[Régime d''utilisation (Quotidien ? Oui ou Non)]]="Oui","Oui","Non")</f>
        <v>Non</v>
      </c>
      <c r="K943" s="72" t="str">
        <f>IF(Tableau1[[#This Row],[Régime d''utilisation (Quotidien ? Oui ou Non)]]="Oui","Oui","Non")</f>
        <v>Non</v>
      </c>
      <c r="L943" s="72" t="str">
        <f>IF(Tableau1[[#This Row],[Régime d''utilisation (Quotidien ? Oui ou Non)]]="Oui","Oui","Non")</f>
        <v>Non</v>
      </c>
      <c r="M943" s="72" t="str">
        <f>IF(Tableau1[[#This Row],[Régime d''utilisation (Quotidien ? Oui ou Non)]]="Oui","Oui","Non")</f>
        <v>Non</v>
      </c>
      <c r="N943" s="72" t="str">
        <f>IF(Tableau1[[#This Row],[Régime d''utilisation (Quotidien ? Oui ou Non)]]="Oui","Oui","Non")</f>
        <v>Non</v>
      </c>
      <c r="O943" s="72" t="str">
        <f>IF(Tableau1[[#This Row],[Régime d''utilisation (Quotidien ? Oui ou Non)]]="Oui","Oui","Non")</f>
        <v>Non</v>
      </c>
      <c r="P943" s="76"/>
      <c r="Q943" s="76"/>
      <c r="R943" s="76"/>
      <c r="S943" s="52" t="str">
        <f t="shared" si="42"/>
        <v>Compris entre 00h00 et 5h00</v>
      </c>
      <c r="T943" s="76"/>
      <c r="U943" s="53" t="str">
        <f t="shared" si="43"/>
        <v>Voyageur</v>
      </c>
      <c r="V943" s="76"/>
      <c r="W943" s="76"/>
      <c r="X943" s="76"/>
      <c r="Y943" s="76"/>
      <c r="Z943" s="76"/>
      <c r="AA943" s="76"/>
      <c r="AB943" s="53">
        <f>400</f>
        <v>400</v>
      </c>
      <c r="AC943" s="78" t="str">
        <f>IF(Tableau1[[#This Row],[Type de réponse]]='Paramètre (masquer)'!$A$10,Tableau1[[#This Row],[Période de début *]],"")</f>
        <v/>
      </c>
      <c r="AD943" s="78" t="str">
        <f>IF(Tableau1[[#This Row],[Type de réponse]]='Paramètre (masquer)'!$A$10,Tableau1[[#This Row],[Période de fin *]],"")</f>
        <v/>
      </c>
      <c r="AE943" s="78" t="str">
        <f>IF(Tableau1[[#This Row],[Type de réponse]]='Paramètre (masquer)'!$A$10,Tableau1[[#This Row],[Nuit
LU/MA]],"")</f>
        <v/>
      </c>
      <c r="AF943" s="78" t="str">
        <f>IF(Tableau1[[#This Row],[Type de réponse]]='Paramètre (masquer)'!$A$10,Tableau1[[#This Row],[Nuit
MA/ME]],"")</f>
        <v/>
      </c>
      <c r="AG943" s="78" t="str">
        <f>IF(Tableau1[[#This Row],[Type de réponse]]='Paramètre (masquer)'!$A$10,Tableau1[[#This Row],[Nuit
ME/JE]],"")</f>
        <v/>
      </c>
      <c r="AH943" s="78" t="str">
        <f>IF(Tableau1[[#This Row],[Type de réponse]]='Paramètre (masquer)'!$A$10,Tableau1[[#This Row],[Nuit JE/VE]],"")</f>
        <v/>
      </c>
      <c r="AI943" s="78" t="str">
        <f>IF(Tableau1[[#This Row],[Type de réponse]]='Paramètre (masquer)'!$A$10,Tableau1[[#This Row],[Nuit
VE/SA]],"")</f>
        <v/>
      </c>
      <c r="AJ943" s="78" t="str">
        <f>IF(Tableau1[[#This Row],[Type de réponse]]='Paramètre (masquer)'!$A$10,Tableau1[[#This Row],[Nuit
SA/DI]],"")</f>
        <v/>
      </c>
      <c r="AK943" s="78" t="str">
        <f>IF(Tableau1[[#This Row],[Type de réponse]]='Paramètre (masquer)'!$A$10,Tableau1[[#This Row],[Nuit
DI/LU]],"")</f>
        <v/>
      </c>
      <c r="AL943" s="76" t="str">
        <f>IF(Tableau1[[#This Row],[Nuit
LU /MA]]="Oui",0,IF(Tableau1[[#This Row],[Nuit
LU /MA]]="Non",1,""))</f>
        <v/>
      </c>
      <c r="AM943" s="76" t="str">
        <f>IF(Tableau1[[#This Row],[Nuit
MA/ ME]]="Oui",0,IF(Tableau1[[#This Row],[Nuit
MA/ ME]]="Non",1,""))</f>
        <v/>
      </c>
      <c r="AN943" s="76" t="str">
        <f>IF(Tableau1[[#This Row],[Nuit
ME/ JE]]="Oui",0,IF(Tableau1[[#This Row],[Nuit
ME/ JE]]="Non",1,""))</f>
        <v/>
      </c>
      <c r="AO943" s="76" t="str">
        <f>IF(Tableau1[[#This Row],[Nuit JE/ VE]]="Oui",0,IF(Tableau1[[#This Row],[Nuit JE/ VE]]="Non",1,""))</f>
        <v/>
      </c>
      <c r="AP943" s="76" t="str">
        <f>IF(Tableau1[[#This Row],[Nuit
VE/ SA]]="Oui",0,IF(Tableau1[[#This Row],[Nuit
VE/ SA]]="Non",1,""))</f>
        <v/>
      </c>
      <c r="AQ943" s="76" t="str">
        <f>IF(Tableau1[[#This Row],[Nuit
SA/ DI]]="Oui",0,IF(Tableau1[[#This Row],[Nuit
SA/ DI]]="Non",1,""))</f>
        <v/>
      </c>
      <c r="AR943" s="76" t="str">
        <f>IF(Tableau1[[#This Row],[Nuit
DI/ LU]]="Oui",0,IF(Tableau1[[#This Row],[Nuit
DI/ LU]]="Non",1,""))</f>
        <v/>
      </c>
      <c r="AS943" s="76" t="str">
        <f>IF(Tableau1[[#This Row],[Type de réponse]]='Paramètre (masquer)'!$A$10,Tableau1[[#This Row],[FE]],"")</f>
        <v/>
      </c>
      <c r="AT943" s="76" t="str">
        <f>_xlfn.CONCAT(Tableau1[[#This Row],[LUN]:[DIM]])</f>
        <v/>
      </c>
      <c r="AU943" s="79"/>
      <c r="AV9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3" s="76" t="e">
        <f>Tableau1[[#This Row],[Nbre de nuits sur la période]]*Tableau1[[#This Row],[Nombre de train accédant / nuit *]]</f>
        <v>#VALUE!</v>
      </c>
      <c r="AY943" s="76" t="e">
        <f>Tableau1[[#This Row],[Uo voies - nuit]]*((59*400/1000)+5)</f>
        <v>#VALUE!</v>
      </c>
    </row>
    <row r="944" spans="1:51" ht="15.75">
      <c r="A944" s="51">
        <f t="shared" si="44"/>
        <v>931</v>
      </c>
      <c r="B944" s="85"/>
      <c r="C944" s="52" t="str">
        <f>IFERROR(VLOOKUP(Tableau1[[#This Row],[Site *
Un fichier Excel par DT]],Tableau7[[#All],[Nom de la gare]:[EIC]],5,FALSE),"")</f>
        <v/>
      </c>
      <c r="D944" s="77"/>
      <c r="E944" s="74"/>
      <c r="F944" s="74"/>
      <c r="G944" s="76"/>
      <c r="H944" s="72" t="str">
        <f>IF(Tableau1[[#This Row],[Régime d''utilisation (Quotidien ? Oui ou Non)]]="Oui","Oui","Non")</f>
        <v>Non</v>
      </c>
      <c r="I944" s="72" t="str">
        <f>IF(Tableau1[[#This Row],[Régime d''utilisation (Quotidien ? Oui ou Non)]]="Oui","Oui","Non")</f>
        <v>Non</v>
      </c>
      <c r="J944" s="72" t="str">
        <f>IF(Tableau1[[#This Row],[Régime d''utilisation (Quotidien ? Oui ou Non)]]="Oui","Oui","Non")</f>
        <v>Non</v>
      </c>
      <c r="K944" s="72" t="str">
        <f>IF(Tableau1[[#This Row],[Régime d''utilisation (Quotidien ? Oui ou Non)]]="Oui","Oui","Non")</f>
        <v>Non</v>
      </c>
      <c r="L944" s="72" t="str">
        <f>IF(Tableau1[[#This Row],[Régime d''utilisation (Quotidien ? Oui ou Non)]]="Oui","Oui","Non")</f>
        <v>Non</v>
      </c>
      <c r="M944" s="72" t="str">
        <f>IF(Tableau1[[#This Row],[Régime d''utilisation (Quotidien ? Oui ou Non)]]="Oui","Oui","Non")</f>
        <v>Non</v>
      </c>
      <c r="N944" s="72" t="str">
        <f>IF(Tableau1[[#This Row],[Régime d''utilisation (Quotidien ? Oui ou Non)]]="Oui","Oui","Non")</f>
        <v>Non</v>
      </c>
      <c r="O944" s="72" t="str">
        <f>IF(Tableau1[[#This Row],[Régime d''utilisation (Quotidien ? Oui ou Non)]]="Oui","Oui","Non")</f>
        <v>Non</v>
      </c>
      <c r="P944" s="76"/>
      <c r="Q944" s="76"/>
      <c r="R944" s="76"/>
      <c r="S944" s="52" t="str">
        <f t="shared" si="42"/>
        <v>Compris entre 00h00 et 5h00</v>
      </c>
      <c r="T944" s="76"/>
      <c r="U944" s="53" t="str">
        <f t="shared" si="43"/>
        <v>Voyageur</v>
      </c>
      <c r="V944" s="76"/>
      <c r="W944" s="76"/>
      <c r="X944" s="76"/>
      <c r="Y944" s="76"/>
      <c r="Z944" s="76"/>
      <c r="AA944" s="76"/>
      <c r="AB944" s="53">
        <f>400</f>
        <v>400</v>
      </c>
      <c r="AC944" s="78" t="str">
        <f>IF(Tableau1[[#This Row],[Type de réponse]]='Paramètre (masquer)'!$A$10,Tableau1[[#This Row],[Période de début *]],"")</f>
        <v/>
      </c>
      <c r="AD944" s="78" t="str">
        <f>IF(Tableau1[[#This Row],[Type de réponse]]='Paramètre (masquer)'!$A$10,Tableau1[[#This Row],[Période de fin *]],"")</f>
        <v/>
      </c>
      <c r="AE944" s="78" t="str">
        <f>IF(Tableau1[[#This Row],[Type de réponse]]='Paramètre (masquer)'!$A$10,Tableau1[[#This Row],[Nuit
LU/MA]],"")</f>
        <v/>
      </c>
      <c r="AF944" s="78" t="str">
        <f>IF(Tableau1[[#This Row],[Type de réponse]]='Paramètre (masquer)'!$A$10,Tableau1[[#This Row],[Nuit
MA/ME]],"")</f>
        <v/>
      </c>
      <c r="AG944" s="78" t="str">
        <f>IF(Tableau1[[#This Row],[Type de réponse]]='Paramètre (masquer)'!$A$10,Tableau1[[#This Row],[Nuit
ME/JE]],"")</f>
        <v/>
      </c>
      <c r="AH944" s="78" t="str">
        <f>IF(Tableau1[[#This Row],[Type de réponse]]='Paramètre (masquer)'!$A$10,Tableau1[[#This Row],[Nuit JE/VE]],"")</f>
        <v/>
      </c>
      <c r="AI944" s="78" t="str">
        <f>IF(Tableau1[[#This Row],[Type de réponse]]='Paramètre (masquer)'!$A$10,Tableau1[[#This Row],[Nuit
VE/SA]],"")</f>
        <v/>
      </c>
      <c r="AJ944" s="78" t="str">
        <f>IF(Tableau1[[#This Row],[Type de réponse]]='Paramètre (masquer)'!$A$10,Tableau1[[#This Row],[Nuit
SA/DI]],"")</f>
        <v/>
      </c>
      <c r="AK944" s="78" t="str">
        <f>IF(Tableau1[[#This Row],[Type de réponse]]='Paramètre (masquer)'!$A$10,Tableau1[[#This Row],[Nuit
DI/LU]],"")</f>
        <v/>
      </c>
      <c r="AL944" s="76" t="str">
        <f>IF(Tableau1[[#This Row],[Nuit
LU /MA]]="Oui",0,IF(Tableau1[[#This Row],[Nuit
LU /MA]]="Non",1,""))</f>
        <v/>
      </c>
      <c r="AM944" s="76" t="str">
        <f>IF(Tableau1[[#This Row],[Nuit
MA/ ME]]="Oui",0,IF(Tableau1[[#This Row],[Nuit
MA/ ME]]="Non",1,""))</f>
        <v/>
      </c>
      <c r="AN944" s="76" t="str">
        <f>IF(Tableau1[[#This Row],[Nuit
ME/ JE]]="Oui",0,IF(Tableau1[[#This Row],[Nuit
ME/ JE]]="Non",1,""))</f>
        <v/>
      </c>
      <c r="AO944" s="76" t="str">
        <f>IF(Tableau1[[#This Row],[Nuit JE/ VE]]="Oui",0,IF(Tableau1[[#This Row],[Nuit JE/ VE]]="Non",1,""))</f>
        <v/>
      </c>
      <c r="AP944" s="76" t="str">
        <f>IF(Tableau1[[#This Row],[Nuit
VE/ SA]]="Oui",0,IF(Tableau1[[#This Row],[Nuit
VE/ SA]]="Non",1,""))</f>
        <v/>
      </c>
      <c r="AQ944" s="76" t="str">
        <f>IF(Tableau1[[#This Row],[Nuit
SA/ DI]]="Oui",0,IF(Tableau1[[#This Row],[Nuit
SA/ DI]]="Non",1,""))</f>
        <v/>
      </c>
      <c r="AR944" s="76" t="str">
        <f>IF(Tableau1[[#This Row],[Nuit
DI/ LU]]="Oui",0,IF(Tableau1[[#This Row],[Nuit
DI/ LU]]="Non",1,""))</f>
        <v/>
      </c>
      <c r="AS944" s="76" t="str">
        <f>IF(Tableau1[[#This Row],[Type de réponse]]='Paramètre (masquer)'!$A$10,Tableau1[[#This Row],[FE]],"")</f>
        <v/>
      </c>
      <c r="AT944" s="76" t="str">
        <f>_xlfn.CONCAT(Tableau1[[#This Row],[LUN]:[DIM]])</f>
        <v/>
      </c>
      <c r="AU944" s="79"/>
      <c r="AV9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4" s="76" t="e">
        <f>Tableau1[[#This Row],[Nbre de nuits sur la période]]*Tableau1[[#This Row],[Nombre de train accédant / nuit *]]</f>
        <v>#VALUE!</v>
      </c>
      <c r="AY944" s="76" t="e">
        <f>Tableau1[[#This Row],[Uo voies - nuit]]*((59*400/1000)+5)</f>
        <v>#VALUE!</v>
      </c>
    </row>
    <row r="945" spans="1:51" ht="15.75">
      <c r="A945" s="51">
        <f t="shared" si="44"/>
        <v>932</v>
      </c>
      <c r="B945" s="85"/>
      <c r="C945" s="52" t="str">
        <f>IFERROR(VLOOKUP(Tableau1[[#This Row],[Site *
Un fichier Excel par DT]],Tableau7[[#All],[Nom de la gare]:[EIC]],5,FALSE),"")</f>
        <v/>
      </c>
      <c r="D945" s="77"/>
      <c r="E945" s="74"/>
      <c r="F945" s="74"/>
      <c r="G945" s="76"/>
      <c r="H945" s="72" t="str">
        <f>IF(Tableau1[[#This Row],[Régime d''utilisation (Quotidien ? Oui ou Non)]]="Oui","Oui","Non")</f>
        <v>Non</v>
      </c>
      <c r="I945" s="72" t="str">
        <f>IF(Tableau1[[#This Row],[Régime d''utilisation (Quotidien ? Oui ou Non)]]="Oui","Oui","Non")</f>
        <v>Non</v>
      </c>
      <c r="J945" s="72" t="str">
        <f>IF(Tableau1[[#This Row],[Régime d''utilisation (Quotidien ? Oui ou Non)]]="Oui","Oui","Non")</f>
        <v>Non</v>
      </c>
      <c r="K945" s="72" t="str">
        <f>IF(Tableau1[[#This Row],[Régime d''utilisation (Quotidien ? Oui ou Non)]]="Oui","Oui","Non")</f>
        <v>Non</v>
      </c>
      <c r="L945" s="72" t="str">
        <f>IF(Tableau1[[#This Row],[Régime d''utilisation (Quotidien ? Oui ou Non)]]="Oui","Oui","Non")</f>
        <v>Non</v>
      </c>
      <c r="M945" s="72" t="str">
        <f>IF(Tableau1[[#This Row],[Régime d''utilisation (Quotidien ? Oui ou Non)]]="Oui","Oui","Non")</f>
        <v>Non</v>
      </c>
      <c r="N945" s="72" t="str">
        <f>IF(Tableau1[[#This Row],[Régime d''utilisation (Quotidien ? Oui ou Non)]]="Oui","Oui","Non")</f>
        <v>Non</v>
      </c>
      <c r="O945" s="72" t="str">
        <f>IF(Tableau1[[#This Row],[Régime d''utilisation (Quotidien ? Oui ou Non)]]="Oui","Oui","Non")</f>
        <v>Non</v>
      </c>
      <c r="P945" s="76"/>
      <c r="Q945" s="76"/>
      <c r="R945" s="76"/>
      <c r="S945" s="52" t="str">
        <f t="shared" si="42"/>
        <v>Compris entre 00h00 et 5h00</v>
      </c>
      <c r="T945" s="76"/>
      <c r="U945" s="53" t="str">
        <f t="shared" si="43"/>
        <v>Voyageur</v>
      </c>
      <c r="V945" s="76"/>
      <c r="W945" s="76"/>
      <c r="X945" s="76"/>
      <c r="Y945" s="76"/>
      <c r="Z945" s="76"/>
      <c r="AA945" s="76"/>
      <c r="AB945" s="53">
        <f>400</f>
        <v>400</v>
      </c>
      <c r="AC945" s="78" t="str">
        <f>IF(Tableau1[[#This Row],[Type de réponse]]='Paramètre (masquer)'!$A$10,Tableau1[[#This Row],[Période de début *]],"")</f>
        <v/>
      </c>
      <c r="AD945" s="78" t="str">
        <f>IF(Tableau1[[#This Row],[Type de réponse]]='Paramètre (masquer)'!$A$10,Tableau1[[#This Row],[Période de fin *]],"")</f>
        <v/>
      </c>
      <c r="AE945" s="78" t="str">
        <f>IF(Tableau1[[#This Row],[Type de réponse]]='Paramètre (masquer)'!$A$10,Tableau1[[#This Row],[Nuit
LU/MA]],"")</f>
        <v/>
      </c>
      <c r="AF945" s="78" t="str">
        <f>IF(Tableau1[[#This Row],[Type de réponse]]='Paramètre (masquer)'!$A$10,Tableau1[[#This Row],[Nuit
MA/ME]],"")</f>
        <v/>
      </c>
      <c r="AG945" s="78" t="str">
        <f>IF(Tableau1[[#This Row],[Type de réponse]]='Paramètre (masquer)'!$A$10,Tableau1[[#This Row],[Nuit
ME/JE]],"")</f>
        <v/>
      </c>
      <c r="AH945" s="78" t="str">
        <f>IF(Tableau1[[#This Row],[Type de réponse]]='Paramètre (masquer)'!$A$10,Tableau1[[#This Row],[Nuit JE/VE]],"")</f>
        <v/>
      </c>
      <c r="AI945" s="78" t="str">
        <f>IF(Tableau1[[#This Row],[Type de réponse]]='Paramètre (masquer)'!$A$10,Tableau1[[#This Row],[Nuit
VE/SA]],"")</f>
        <v/>
      </c>
      <c r="AJ945" s="78" t="str">
        <f>IF(Tableau1[[#This Row],[Type de réponse]]='Paramètre (masquer)'!$A$10,Tableau1[[#This Row],[Nuit
SA/DI]],"")</f>
        <v/>
      </c>
      <c r="AK945" s="78" t="str">
        <f>IF(Tableau1[[#This Row],[Type de réponse]]='Paramètre (masquer)'!$A$10,Tableau1[[#This Row],[Nuit
DI/LU]],"")</f>
        <v/>
      </c>
      <c r="AL945" s="76" t="str">
        <f>IF(Tableau1[[#This Row],[Nuit
LU /MA]]="Oui",0,IF(Tableau1[[#This Row],[Nuit
LU /MA]]="Non",1,""))</f>
        <v/>
      </c>
      <c r="AM945" s="76" t="str">
        <f>IF(Tableau1[[#This Row],[Nuit
MA/ ME]]="Oui",0,IF(Tableau1[[#This Row],[Nuit
MA/ ME]]="Non",1,""))</f>
        <v/>
      </c>
      <c r="AN945" s="76" t="str">
        <f>IF(Tableau1[[#This Row],[Nuit
ME/ JE]]="Oui",0,IF(Tableau1[[#This Row],[Nuit
ME/ JE]]="Non",1,""))</f>
        <v/>
      </c>
      <c r="AO945" s="76" t="str">
        <f>IF(Tableau1[[#This Row],[Nuit JE/ VE]]="Oui",0,IF(Tableau1[[#This Row],[Nuit JE/ VE]]="Non",1,""))</f>
        <v/>
      </c>
      <c r="AP945" s="76" t="str">
        <f>IF(Tableau1[[#This Row],[Nuit
VE/ SA]]="Oui",0,IF(Tableau1[[#This Row],[Nuit
VE/ SA]]="Non",1,""))</f>
        <v/>
      </c>
      <c r="AQ945" s="76" t="str">
        <f>IF(Tableau1[[#This Row],[Nuit
SA/ DI]]="Oui",0,IF(Tableau1[[#This Row],[Nuit
SA/ DI]]="Non",1,""))</f>
        <v/>
      </c>
      <c r="AR945" s="76" t="str">
        <f>IF(Tableau1[[#This Row],[Nuit
DI/ LU]]="Oui",0,IF(Tableau1[[#This Row],[Nuit
DI/ LU]]="Non",1,""))</f>
        <v/>
      </c>
      <c r="AS945" s="76" t="str">
        <f>IF(Tableau1[[#This Row],[Type de réponse]]='Paramètre (masquer)'!$A$10,Tableau1[[#This Row],[FE]],"")</f>
        <v/>
      </c>
      <c r="AT945" s="76" t="str">
        <f>_xlfn.CONCAT(Tableau1[[#This Row],[LUN]:[DIM]])</f>
        <v/>
      </c>
      <c r="AU945" s="79"/>
      <c r="AV9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5" s="76" t="e">
        <f>Tableau1[[#This Row],[Nbre de nuits sur la période]]*Tableau1[[#This Row],[Nombre de train accédant / nuit *]]</f>
        <v>#VALUE!</v>
      </c>
      <c r="AY945" s="76" t="e">
        <f>Tableau1[[#This Row],[Uo voies - nuit]]*((59*400/1000)+5)</f>
        <v>#VALUE!</v>
      </c>
    </row>
    <row r="946" spans="1:51" ht="15.75">
      <c r="A946" s="51">
        <f t="shared" si="44"/>
        <v>933</v>
      </c>
      <c r="B946" s="85"/>
      <c r="C946" s="52" t="str">
        <f>IFERROR(VLOOKUP(Tableau1[[#This Row],[Site *
Un fichier Excel par DT]],Tableau7[[#All],[Nom de la gare]:[EIC]],5,FALSE),"")</f>
        <v/>
      </c>
      <c r="D946" s="77"/>
      <c r="E946" s="74"/>
      <c r="F946" s="74"/>
      <c r="G946" s="76"/>
      <c r="H946" s="72" t="str">
        <f>IF(Tableau1[[#This Row],[Régime d''utilisation (Quotidien ? Oui ou Non)]]="Oui","Oui","Non")</f>
        <v>Non</v>
      </c>
      <c r="I946" s="72" t="str">
        <f>IF(Tableau1[[#This Row],[Régime d''utilisation (Quotidien ? Oui ou Non)]]="Oui","Oui","Non")</f>
        <v>Non</v>
      </c>
      <c r="J946" s="72" t="str">
        <f>IF(Tableau1[[#This Row],[Régime d''utilisation (Quotidien ? Oui ou Non)]]="Oui","Oui","Non")</f>
        <v>Non</v>
      </c>
      <c r="K946" s="72" t="str">
        <f>IF(Tableau1[[#This Row],[Régime d''utilisation (Quotidien ? Oui ou Non)]]="Oui","Oui","Non")</f>
        <v>Non</v>
      </c>
      <c r="L946" s="72" t="str">
        <f>IF(Tableau1[[#This Row],[Régime d''utilisation (Quotidien ? Oui ou Non)]]="Oui","Oui","Non")</f>
        <v>Non</v>
      </c>
      <c r="M946" s="72" t="str">
        <f>IF(Tableau1[[#This Row],[Régime d''utilisation (Quotidien ? Oui ou Non)]]="Oui","Oui","Non")</f>
        <v>Non</v>
      </c>
      <c r="N946" s="72" t="str">
        <f>IF(Tableau1[[#This Row],[Régime d''utilisation (Quotidien ? Oui ou Non)]]="Oui","Oui","Non")</f>
        <v>Non</v>
      </c>
      <c r="O946" s="72" t="str">
        <f>IF(Tableau1[[#This Row],[Régime d''utilisation (Quotidien ? Oui ou Non)]]="Oui","Oui","Non")</f>
        <v>Non</v>
      </c>
      <c r="P946" s="76"/>
      <c r="Q946" s="76"/>
      <c r="R946" s="76"/>
      <c r="S946" s="52" t="str">
        <f t="shared" si="42"/>
        <v>Compris entre 00h00 et 5h00</v>
      </c>
      <c r="T946" s="76"/>
      <c r="U946" s="53" t="str">
        <f t="shared" si="43"/>
        <v>Voyageur</v>
      </c>
      <c r="V946" s="76"/>
      <c r="W946" s="76"/>
      <c r="X946" s="76"/>
      <c r="Y946" s="76"/>
      <c r="Z946" s="76"/>
      <c r="AA946" s="76"/>
      <c r="AB946" s="53">
        <f>400</f>
        <v>400</v>
      </c>
      <c r="AC946" s="78" t="str">
        <f>IF(Tableau1[[#This Row],[Type de réponse]]='Paramètre (masquer)'!$A$10,Tableau1[[#This Row],[Période de début *]],"")</f>
        <v/>
      </c>
      <c r="AD946" s="78" t="str">
        <f>IF(Tableau1[[#This Row],[Type de réponse]]='Paramètre (masquer)'!$A$10,Tableau1[[#This Row],[Période de fin *]],"")</f>
        <v/>
      </c>
      <c r="AE946" s="78" t="str">
        <f>IF(Tableau1[[#This Row],[Type de réponse]]='Paramètre (masquer)'!$A$10,Tableau1[[#This Row],[Nuit
LU/MA]],"")</f>
        <v/>
      </c>
      <c r="AF946" s="78" t="str">
        <f>IF(Tableau1[[#This Row],[Type de réponse]]='Paramètre (masquer)'!$A$10,Tableau1[[#This Row],[Nuit
MA/ME]],"")</f>
        <v/>
      </c>
      <c r="AG946" s="78" t="str">
        <f>IF(Tableau1[[#This Row],[Type de réponse]]='Paramètre (masquer)'!$A$10,Tableau1[[#This Row],[Nuit
ME/JE]],"")</f>
        <v/>
      </c>
      <c r="AH946" s="78" t="str">
        <f>IF(Tableau1[[#This Row],[Type de réponse]]='Paramètre (masquer)'!$A$10,Tableau1[[#This Row],[Nuit JE/VE]],"")</f>
        <v/>
      </c>
      <c r="AI946" s="78" t="str">
        <f>IF(Tableau1[[#This Row],[Type de réponse]]='Paramètre (masquer)'!$A$10,Tableau1[[#This Row],[Nuit
VE/SA]],"")</f>
        <v/>
      </c>
      <c r="AJ946" s="78" t="str">
        <f>IF(Tableau1[[#This Row],[Type de réponse]]='Paramètre (masquer)'!$A$10,Tableau1[[#This Row],[Nuit
SA/DI]],"")</f>
        <v/>
      </c>
      <c r="AK946" s="78" t="str">
        <f>IF(Tableau1[[#This Row],[Type de réponse]]='Paramètre (masquer)'!$A$10,Tableau1[[#This Row],[Nuit
DI/LU]],"")</f>
        <v/>
      </c>
      <c r="AL946" s="76" t="str">
        <f>IF(Tableau1[[#This Row],[Nuit
LU /MA]]="Oui",0,IF(Tableau1[[#This Row],[Nuit
LU /MA]]="Non",1,""))</f>
        <v/>
      </c>
      <c r="AM946" s="76" t="str">
        <f>IF(Tableau1[[#This Row],[Nuit
MA/ ME]]="Oui",0,IF(Tableau1[[#This Row],[Nuit
MA/ ME]]="Non",1,""))</f>
        <v/>
      </c>
      <c r="AN946" s="76" t="str">
        <f>IF(Tableau1[[#This Row],[Nuit
ME/ JE]]="Oui",0,IF(Tableau1[[#This Row],[Nuit
ME/ JE]]="Non",1,""))</f>
        <v/>
      </c>
      <c r="AO946" s="76" t="str">
        <f>IF(Tableau1[[#This Row],[Nuit JE/ VE]]="Oui",0,IF(Tableau1[[#This Row],[Nuit JE/ VE]]="Non",1,""))</f>
        <v/>
      </c>
      <c r="AP946" s="76" t="str">
        <f>IF(Tableau1[[#This Row],[Nuit
VE/ SA]]="Oui",0,IF(Tableau1[[#This Row],[Nuit
VE/ SA]]="Non",1,""))</f>
        <v/>
      </c>
      <c r="AQ946" s="76" t="str">
        <f>IF(Tableau1[[#This Row],[Nuit
SA/ DI]]="Oui",0,IF(Tableau1[[#This Row],[Nuit
SA/ DI]]="Non",1,""))</f>
        <v/>
      </c>
      <c r="AR946" s="76" t="str">
        <f>IF(Tableau1[[#This Row],[Nuit
DI/ LU]]="Oui",0,IF(Tableau1[[#This Row],[Nuit
DI/ LU]]="Non",1,""))</f>
        <v/>
      </c>
      <c r="AS946" s="76" t="str">
        <f>IF(Tableau1[[#This Row],[Type de réponse]]='Paramètre (masquer)'!$A$10,Tableau1[[#This Row],[FE]],"")</f>
        <v/>
      </c>
      <c r="AT946" s="76" t="str">
        <f>_xlfn.CONCAT(Tableau1[[#This Row],[LUN]:[DIM]])</f>
        <v/>
      </c>
      <c r="AU946" s="79"/>
      <c r="AV9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6" s="76" t="e">
        <f>Tableau1[[#This Row],[Nbre de nuits sur la période]]*Tableau1[[#This Row],[Nombre de train accédant / nuit *]]</f>
        <v>#VALUE!</v>
      </c>
      <c r="AY946" s="76" t="e">
        <f>Tableau1[[#This Row],[Uo voies - nuit]]*((59*400/1000)+5)</f>
        <v>#VALUE!</v>
      </c>
    </row>
    <row r="947" spans="1:51" ht="15.75">
      <c r="A947" s="51">
        <f t="shared" si="44"/>
        <v>934</v>
      </c>
      <c r="B947" s="85"/>
      <c r="C947" s="52" t="str">
        <f>IFERROR(VLOOKUP(Tableau1[[#This Row],[Site *
Un fichier Excel par DT]],Tableau7[[#All],[Nom de la gare]:[EIC]],5,FALSE),"")</f>
        <v/>
      </c>
      <c r="D947" s="77"/>
      <c r="E947" s="74"/>
      <c r="F947" s="74"/>
      <c r="G947" s="76"/>
      <c r="H947" s="72" t="str">
        <f>IF(Tableau1[[#This Row],[Régime d''utilisation (Quotidien ? Oui ou Non)]]="Oui","Oui","Non")</f>
        <v>Non</v>
      </c>
      <c r="I947" s="72" t="str">
        <f>IF(Tableau1[[#This Row],[Régime d''utilisation (Quotidien ? Oui ou Non)]]="Oui","Oui","Non")</f>
        <v>Non</v>
      </c>
      <c r="J947" s="72" t="str">
        <f>IF(Tableau1[[#This Row],[Régime d''utilisation (Quotidien ? Oui ou Non)]]="Oui","Oui","Non")</f>
        <v>Non</v>
      </c>
      <c r="K947" s="72" t="str">
        <f>IF(Tableau1[[#This Row],[Régime d''utilisation (Quotidien ? Oui ou Non)]]="Oui","Oui","Non")</f>
        <v>Non</v>
      </c>
      <c r="L947" s="72" t="str">
        <f>IF(Tableau1[[#This Row],[Régime d''utilisation (Quotidien ? Oui ou Non)]]="Oui","Oui","Non")</f>
        <v>Non</v>
      </c>
      <c r="M947" s="72" t="str">
        <f>IF(Tableau1[[#This Row],[Régime d''utilisation (Quotidien ? Oui ou Non)]]="Oui","Oui","Non")</f>
        <v>Non</v>
      </c>
      <c r="N947" s="72" t="str">
        <f>IF(Tableau1[[#This Row],[Régime d''utilisation (Quotidien ? Oui ou Non)]]="Oui","Oui","Non")</f>
        <v>Non</v>
      </c>
      <c r="O947" s="72" t="str">
        <f>IF(Tableau1[[#This Row],[Régime d''utilisation (Quotidien ? Oui ou Non)]]="Oui","Oui","Non")</f>
        <v>Non</v>
      </c>
      <c r="P947" s="76"/>
      <c r="Q947" s="76"/>
      <c r="R947" s="76"/>
      <c r="S947" s="52" t="str">
        <f t="shared" si="42"/>
        <v>Compris entre 00h00 et 5h00</v>
      </c>
      <c r="T947" s="76"/>
      <c r="U947" s="53" t="str">
        <f t="shared" si="43"/>
        <v>Voyageur</v>
      </c>
      <c r="V947" s="76"/>
      <c r="W947" s="76"/>
      <c r="X947" s="76"/>
      <c r="Y947" s="76"/>
      <c r="Z947" s="76"/>
      <c r="AA947" s="76"/>
      <c r="AB947" s="53">
        <f>400</f>
        <v>400</v>
      </c>
      <c r="AC947" s="78" t="str">
        <f>IF(Tableau1[[#This Row],[Type de réponse]]='Paramètre (masquer)'!$A$10,Tableau1[[#This Row],[Période de début *]],"")</f>
        <v/>
      </c>
      <c r="AD947" s="78" t="str">
        <f>IF(Tableau1[[#This Row],[Type de réponse]]='Paramètre (masquer)'!$A$10,Tableau1[[#This Row],[Période de fin *]],"")</f>
        <v/>
      </c>
      <c r="AE947" s="78" t="str">
        <f>IF(Tableau1[[#This Row],[Type de réponse]]='Paramètre (masquer)'!$A$10,Tableau1[[#This Row],[Nuit
LU/MA]],"")</f>
        <v/>
      </c>
      <c r="AF947" s="78" t="str">
        <f>IF(Tableau1[[#This Row],[Type de réponse]]='Paramètre (masquer)'!$A$10,Tableau1[[#This Row],[Nuit
MA/ME]],"")</f>
        <v/>
      </c>
      <c r="AG947" s="78" t="str">
        <f>IF(Tableau1[[#This Row],[Type de réponse]]='Paramètre (masquer)'!$A$10,Tableau1[[#This Row],[Nuit
ME/JE]],"")</f>
        <v/>
      </c>
      <c r="AH947" s="78" t="str">
        <f>IF(Tableau1[[#This Row],[Type de réponse]]='Paramètre (masquer)'!$A$10,Tableau1[[#This Row],[Nuit JE/VE]],"")</f>
        <v/>
      </c>
      <c r="AI947" s="78" t="str">
        <f>IF(Tableau1[[#This Row],[Type de réponse]]='Paramètre (masquer)'!$A$10,Tableau1[[#This Row],[Nuit
VE/SA]],"")</f>
        <v/>
      </c>
      <c r="AJ947" s="78" t="str">
        <f>IF(Tableau1[[#This Row],[Type de réponse]]='Paramètre (masquer)'!$A$10,Tableau1[[#This Row],[Nuit
SA/DI]],"")</f>
        <v/>
      </c>
      <c r="AK947" s="78" t="str">
        <f>IF(Tableau1[[#This Row],[Type de réponse]]='Paramètre (masquer)'!$A$10,Tableau1[[#This Row],[Nuit
DI/LU]],"")</f>
        <v/>
      </c>
      <c r="AL947" s="76" t="str">
        <f>IF(Tableau1[[#This Row],[Nuit
LU /MA]]="Oui",0,IF(Tableau1[[#This Row],[Nuit
LU /MA]]="Non",1,""))</f>
        <v/>
      </c>
      <c r="AM947" s="76" t="str">
        <f>IF(Tableau1[[#This Row],[Nuit
MA/ ME]]="Oui",0,IF(Tableau1[[#This Row],[Nuit
MA/ ME]]="Non",1,""))</f>
        <v/>
      </c>
      <c r="AN947" s="76" t="str">
        <f>IF(Tableau1[[#This Row],[Nuit
ME/ JE]]="Oui",0,IF(Tableau1[[#This Row],[Nuit
ME/ JE]]="Non",1,""))</f>
        <v/>
      </c>
      <c r="AO947" s="76" t="str">
        <f>IF(Tableau1[[#This Row],[Nuit JE/ VE]]="Oui",0,IF(Tableau1[[#This Row],[Nuit JE/ VE]]="Non",1,""))</f>
        <v/>
      </c>
      <c r="AP947" s="76" t="str">
        <f>IF(Tableau1[[#This Row],[Nuit
VE/ SA]]="Oui",0,IF(Tableau1[[#This Row],[Nuit
VE/ SA]]="Non",1,""))</f>
        <v/>
      </c>
      <c r="AQ947" s="76" t="str">
        <f>IF(Tableau1[[#This Row],[Nuit
SA/ DI]]="Oui",0,IF(Tableau1[[#This Row],[Nuit
SA/ DI]]="Non",1,""))</f>
        <v/>
      </c>
      <c r="AR947" s="76" t="str">
        <f>IF(Tableau1[[#This Row],[Nuit
DI/ LU]]="Oui",0,IF(Tableau1[[#This Row],[Nuit
DI/ LU]]="Non",1,""))</f>
        <v/>
      </c>
      <c r="AS947" s="76" t="str">
        <f>IF(Tableau1[[#This Row],[Type de réponse]]='Paramètre (masquer)'!$A$10,Tableau1[[#This Row],[FE]],"")</f>
        <v/>
      </c>
      <c r="AT947" s="76" t="str">
        <f>_xlfn.CONCAT(Tableau1[[#This Row],[LUN]:[DIM]])</f>
        <v/>
      </c>
      <c r="AU947" s="79"/>
      <c r="AV9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7" s="76" t="e">
        <f>Tableau1[[#This Row],[Nbre de nuits sur la période]]*Tableau1[[#This Row],[Nombre de train accédant / nuit *]]</f>
        <v>#VALUE!</v>
      </c>
      <c r="AY947" s="76" t="e">
        <f>Tableau1[[#This Row],[Uo voies - nuit]]*((59*400/1000)+5)</f>
        <v>#VALUE!</v>
      </c>
    </row>
    <row r="948" spans="1:51" ht="15.75">
      <c r="A948" s="51">
        <f t="shared" si="44"/>
        <v>935</v>
      </c>
      <c r="B948" s="85"/>
      <c r="C948" s="52" t="str">
        <f>IFERROR(VLOOKUP(Tableau1[[#This Row],[Site *
Un fichier Excel par DT]],Tableau7[[#All],[Nom de la gare]:[EIC]],5,FALSE),"")</f>
        <v/>
      </c>
      <c r="D948" s="77"/>
      <c r="E948" s="74"/>
      <c r="F948" s="74"/>
      <c r="G948" s="76"/>
      <c r="H948" s="72" t="str">
        <f>IF(Tableau1[[#This Row],[Régime d''utilisation (Quotidien ? Oui ou Non)]]="Oui","Oui","Non")</f>
        <v>Non</v>
      </c>
      <c r="I948" s="72" t="str">
        <f>IF(Tableau1[[#This Row],[Régime d''utilisation (Quotidien ? Oui ou Non)]]="Oui","Oui","Non")</f>
        <v>Non</v>
      </c>
      <c r="J948" s="72" t="str">
        <f>IF(Tableau1[[#This Row],[Régime d''utilisation (Quotidien ? Oui ou Non)]]="Oui","Oui","Non")</f>
        <v>Non</v>
      </c>
      <c r="K948" s="72" t="str">
        <f>IF(Tableau1[[#This Row],[Régime d''utilisation (Quotidien ? Oui ou Non)]]="Oui","Oui","Non")</f>
        <v>Non</v>
      </c>
      <c r="L948" s="72" t="str">
        <f>IF(Tableau1[[#This Row],[Régime d''utilisation (Quotidien ? Oui ou Non)]]="Oui","Oui","Non")</f>
        <v>Non</v>
      </c>
      <c r="M948" s="72" t="str">
        <f>IF(Tableau1[[#This Row],[Régime d''utilisation (Quotidien ? Oui ou Non)]]="Oui","Oui","Non")</f>
        <v>Non</v>
      </c>
      <c r="N948" s="72" t="str">
        <f>IF(Tableau1[[#This Row],[Régime d''utilisation (Quotidien ? Oui ou Non)]]="Oui","Oui","Non")</f>
        <v>Non</v>
      </c>
      <c r="O948" s="72" t="str">
        <f>IF(Tableau1[[#This Row],[Régime d''utilisation (Quotidien ? Oui ou Non)]]="Oui","Oui","Non")</f>
        <v>Non</v>
      </c>
      <c r="P948" s="76"/>
      <c r="Q948" s="76"/>
      <c r="R948" s="76"/>
      <c r="S948" s="52" t="str">
        <f t="shared" si="42"/>
        <v>Compris entre 00h00 et 5h00</v>
      </c>
      <c r="T948" s="76"/>
      <c r="U948" s="53" t="str">
        <f t="shared" si="43"/>
        <v>Voyageur</v>
      </c>
      <c r="V948" s="76"/>
      <c r="W948" s="76"/>
      <c r="X948" s="76"/>
      <c r="Y948" s="76"/>
      <c r="Z948" s="76"/>
      <c r="AA948" s="76"/>
      <c r="AB948" s="53">
        <f>400</f>
        <v>400</v>
      </c>
      <c r="AC948" s="78" t="str">
        <f>IF(Tableau1[[#This Row],[Type de réponse]]='Paramètre (masquer)'!$A$10,Tableau1[[#This Row],[Période de début *]],"")</f>
        <v/>
      </c>
      <c r="AD948" s="78" t="str">
        <f>IF(Tableau1[[#This Row],[Type de réponse]]='Paramètre (masquer)'!$A$10,Tableau1[[#This Row],[Période de fin *]],"")</f>
        <v/>
      </c>
      <c r="AE948" s="78" t="str">
        <f>IF(Tableau1[[#This Row],[Type de réponse]]='Paramètre (masquer)'!$A$10,Tableau1[[#This Row],[Nuit
LU/MA]],"")</f>
        <v/>
      </c>
      <c r="AF948" s="78" t="str">
        <f>IF(Tableau1[[#This Row],[Type de réponse]]='Paramètre (masquer)'!$A$10,Tableau1[[#This Row],[Nuit
MA/ME]],"")</f>
        <v/>
      </c>
      <c r="AG948" s="78" t="str">
        <f>IF(Tableau1[[#This Row],[Type de réponse]]='Paramètre (masquer)'!$A$10,Tableau1[[#This Row],[Nuit
ME/JE]],"")</f>
        <v/>
      </c>
      <c r="AH948" s="78" t="str">
        <f>IF(Tableau1[[#This Row],[Type de réponse]]='Paramètre (masquer)'!$A$10,Tableau1[[#This Row],[Nuit JE/VE]],"")</f>
        <v/>
      </c>
      <c r="AI948" s="78" t="str">
        <f>IF(Tableau1[[#This Row],[Type de réponse]]='Paramètre (masquer)'!$A$10,Tableau1[[#This Row],[Nuit
VE/SA]],"")</f>
        <v/>
      </c>
      <c r="AJ948" s="78" t="str">
        <f>IF(Tableau1[[#This Row],[Type de réponse]]='Paramètre (masquer)'!$A$10,Tableau1[[#This Row],[Nuit
SA/DI]],"")</f>
        <v/>
      </c>
      <c r="AK948" s="78" t="str">
        <f>IF(Tableau1[[#This Row],[Type de réponse]]='Paramètre (masquer)'!$A$10,Tableau1[[#This Row],[Nuit
DI/LU]],"")</f>
        <v/>
      </c>
      <c r="AL948" s="76" t="str">
        <f>IF(Tableau1[[#This Row],[Nuit
LU /MA]]="Oui",0,IF(Tableau1[[#This Row],[Nuit
LU /MA]]="Non",1,""))</f>
        <v/>
      </c>
      <c r="AM948" s="76" t="str">
        <f>IF(Tableau1[[#This Row],[Nuit
MA/ ME]]="Oui",0,IF(Tableau1[[#This Row],[Nuit
MA/ ME]]="Non",1,""))</f>
        <v/>
      </c>
      <c r="AN948" s="76" t="str">
        <f>IF(Tableau1[[#This Row],[Nuit
ME/ JE]]="Oui",0,IF(Tableau1[[#This Row],[Nuit
ME/ JE]]="Non",1,""))</f>
        <v/>
      </c>
      <c r="AO948" s="76" t="str">
        <f>IF(Tableau1[[#This Row],[Nuit JE/ VE]]="Oui",0,IF(Tableau1[[#This Row],[Nuit JE/ VE]]="Non",1,""))</f>
        <v/>
      </c>
      <c r="AP948" s="76" t="str">
        <f>IF(Tableau1[[#This Row],[Nuit
VE/ SA]]="Oui",0,IF(Tableau1[[#This Row],[Nuit
VE/ SA]]="Non",1,""))</f>
        <v/>
      </c>
      <c r="AQ948" s="76" t="str">
        <f>IF(Tableau1[[#This Row],[Nuit
SA/ DI]]="Oui",0,IF(Tableau1[[#This Row],[Nuit
SA/ DI]]="Non",1,""))</f>
        <v/>
      </c>
      <c r="AR948" s="76" t="str">
        <f>IF(Tableau1[[#This Row],[Nuit
DI/ LU]]="Oui",0,IF(Tableau1[[#This Row],[Nuit
DI/ LU]]="Non",1,""))</f>
        <v/>
      </c>
      <c r="AS948" s="76" t="str">
        <f>IF(Tableau1[[#This Row],[Type de réponse]]='Paramètre (masquer)'!$A$10,Tableau1[[#This Row],[FE]],"")</f>
        <v/>
      </c>
      <c r="AT948" s="76" t="str">
        <f>_xlfn.CONCAT(Tableau1[[#This Row],[LUN]:[DIM]])</f>
        <v/>
      </c>
      <c r="AU948" s="79"/>
      <c r="AV9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8" s="76" t="e">
        <f>Tableau1[[#This Row],[Nbre de nuits sur la période]]*Tableau1[[#This Row],[Nombre de train accédant / nuit *]]</f>
        <v>#VALUE!</v>
      </c>
      <c r="AY948" s="76" t="e">
        <f>Tableau1[[#This Row],[Uo voies - nuit]]*((59*400/1000)+5)</f>
        <v>#VALUE!</v>
      </c>
    </row>
    <row r="949" spans="1:51" ht="15.75">
      <c r="A949" s="51">
        <f t="shared" si="44"/>
        <v>936</v>
      </c>
      <c r="B949" s="85"/>
      <c r="C949" s="52" t="str">
        <f>IFERROR(VLOOKUP(Tableau1[[#This Row],[Site *
Un fichier Excel par DT]],Tableau7[[#All],[Nom de la gare]:[EIC]],5,FALSE),"")</f>
        <v/>
      </c>
      <c r="D949" s="77"/>
      <c r="E949" s="74"/>
      <c r="F949" s="74"/>
      <c r="G949" s="76"/>
      <c r="H949" s="72" t="str">
        <f>IF(Tableau1[[#This Row],[Régime d''utilisation (Quotidien ? Oui ou Non)]]="Oui","Oui","Non")</f>
        <v>Non</v>
      </c>
      <c r="I949" s="72" t="str">
        <f>IF(Tableau1[[#This Row],[Régime d''utilisation (Quotidien ? Oui ou Non)]]="Oui","Oui","Non")</f>
        <v>Non</v>
      </c>
      <c r="J949" s="72" t="str">
        <f>IF(Tableau1[[#This Row],[Régime d''utilisation (Quotidien ? Oui ou Non)]]="Oui","Oui","Non")</f>
        <v>Non</v>
      </c>
      <c r="K949" s="72" t="str">
        <f>IF(Tableau1[[#This Row],[Régime d''utilisation (Quotidien ? Oui ou Non)]]="Oui","Oui","Non")</f>
        <v>Non</v>
      </c>
      <c r="L949" s="72" t="str">
        <f>IF(Tableau1[[#This Row],[Régime d''utilisation (Quotidien ? Oui ou Non)]]="Oui","Oui","Non")</f>
        <v>Non</v>
      </c>
      <c r="M949" s="72" t="str">
        <f>IF(Tableau1[[#This Row],[Régime d''utilisation (Quotidien ? Oui ou Non)]]="Oui","Oui","Non")</f>
        <v>Non</v>
      </c>
      <c r="N949" s="72" t="str">
        <f>IF(Tableau1[[#This Row],[Régime d''utilisation (Quotidien ? Oui ou Non)]]="Oui","Oui","Non")</f>
        <v>Non</v>
      </c>
      <c r="O949" s="72" t="str">
        <f>IF(Tableau1[[#This Row],[Régime d''utilisation (Quotidien ? Oui ou Non)]]="Oui","Oui","Non")</f>
        <v>Non</v>
      </c>
      <c r="P949" s="76"/>
      <c r="Q949" s="76"/>
      <c r="R949" s="76"/>
      <c r="S949" s="52" t="str">
        <f t="shared" si="42"/>
        <v>Compris entre 00h00 et 5h00</v>
      </c>
      <c r="T949" s="76"/>
      <c r="U949" s="53" t="str">
        <f t="shared" si="43"/>
        <v>Voyageur</v>
      </c>
      <c r="V949" s="76"/>
      <c r="W949" s="76"/>
      <c r="X949" s="76"/>
      <c r="Y949" s="76"/>
      <c r="Z949" s="76"/>
      <c r="AA949" s="76"/>
      <c r="AB949" s="53">
        <f>400</f>
        <v>400</v>
      </c>
      <c r="AC949" s="78" t="str">
        <f>IF(Tableau1[[#This Row],[Type de réponse]]='Paramètre (masquer)'!$A$10,Tableau1[[#This Row],[Période de début *]],"")</f>
        <v/>
      </c>
      <c r="AD949" s="78" t="str">
        <f>IF(Tableau1[[#This Row],[Type de réponse]]='Paramètre (masquer)'!$A$10,Tableau1[[#This Row],[Période de fin *]],"")</f>
        <v/>
      </c>
      <c r="AE949" s="78" t="str">
        <f>IF(Tableau1[[#This Row],[Type de réponse]]='Paramètre (masquer)'!$A$10,Tableau1[[#This Row],[Nuit
LU/MA]],"")</f>
        <v/>
      </c>
      <c r="AF949" s="78" t="str">
        <f>IF(Tableau1[[#This Row],[Type de réponse]]='Paramètre (masquer)'!$A$10,Tableau1[[#This Row],[Nuit
MA/ME]],"")</f>
        <v/>
      </c>
      <c r="AG949" s="78" t="str">
        <f>IF(Tableau1[[#This Row],[Type de réponse]]='Paramètre (masquer)'!$A$10,Tableau1[[#This Row],[Nuit
ME/JE]],"")</f>
        <v/>
      </c>
      <c r="AH949" s="78" t="str">
        <f>IF(Tableau1[[#This Row],[Type de réponse]]='Paramètre (masquer)'!$A$10,Tableau1[[#This Row],[Nuit JE/VE]],"")</f>
        <v/>
      </c>
      <c r="AI949" s="78" t="str">
        <f>IF(Tableau1[[#This Row],[Type de réponse]]='Paramètre (masquer)'!$A$10,Tableau1[[#This Row],[Nuit
VE/SA]],"")</f>
        <v/>
      </c>
      <c r="AJ949" s="78" t="str">
        <f>IF(Tableau1[[#This Row],[Type de réponse]]='Paramètre (masquer)'!$A$10,Tableau1[[#This Row],[Nuit
SA/DI]],"")</f>
        <v/>
      </c>
      <c r="AK949" s="78" t="str">
        <f>IF(Tableau1[[#This Row],[Type de réponse]]='Paramètre (masquer)'!$A$10,Tableau1[[#This Row],[Nuit
DI/LU]],"")</f>
        <v/>
      </c>
      <c r="AL949" s="76" t="str">
        <f>IF(Tableau1[[#This Row],[Nuit
LU /MA]]="Oui",0,IF(Tableau1[[#This Row],[Nuit
LU /MA]]="Non",1,""))</f>
        <v/>
      </c>
      <c r="AM949" s="76" t="str">
        <f>IF(Tableau1[[#This Row],[Nuit
MA/ ME]]="Oui",0,IF(Tableau1[[#This Row],[Nuit
MA/ ME]]="Non",1,""))</f>
        <v/>
      </c>
      <c r="AN949" s="76" t="str">
        <f>IF(Tableau1[[#This Row],[Nuit
ME/ JE]]="Oui",0,IF(Tableau1[[#This Row],[Nuit
ME/ JE]]="Non",1,""))</f>
        <v/>
      </c>
      <c r="AO949" s="76" t="str">
        <f>IF(Tableau1[[#This Row],[Nuit JE/ VE]]="Oui",0,IF(Tableau1[[#This Row],[Nuit JE/ VE]]="Non",1,""))</f>
        <v/>
      </c>
      <c r="AP949" s="76" t="str">
        <f>IF(Tableau1[[#This Row],[Nuit
VE/ SA]]="Oui",0,IF(Tableau1[[#This Row],[Nuit
VE/ SA]]="Non",1,""))</f>
        <v/>
      </c>
      <c r="AQ949" s="76" t="str">
        <f>IF(Tableau1[[#This Row],[Nuit
SA/ DI]]="Oui",0,IF(Tableau1[[#This Row],[Nuit
SA/ DI]]="Non",1,""))</f>
        <v/>
      </c>
      <c r="AR949" s="76" t="str">
        <f>IF(Tableau1[[#This Row],[Nuit
DI/ LU]]="Oui",0,IF(Tableau1[[#This Row],[Nuit
DI/ LU]]="Non",1,""))</f>
        <v/>
      </c>
      <c r="AS949" s="76" t="str">
        <f>IF(Tableau1[[#This Row],[Type de réponse]]='Paramètre (masquer)'!$A$10,Tableau1[[#This Row],[FE]],"")</f>
        <v/>
      </c>
      <c r="AT949" s="76" t="str">
        <f>_xlfn.CONCAT(Tableau1[[#This Row],[LUN]:[DIM]])</f>
        <v/>
      </c>
      <c r="AU949" s="79"/>
      <c r="AV9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9" s="76" t="e">
        <f>Tableau1[[#This Row],[Nbre de nuits sur la période]]*Tableau1[[#This Row],[Nombre de train accédant / nuit *]]</f>
        <v>#VALUE!</v>
      </c>
      <c r="AY949" s="76" t="e">
        <f>Tableau1[[#This Row],[Uo voies - nuit]]*((59*400/1000)+5)</f>
        <v>#VALUE!</v>
      </c>
    </row>
    <row r="950" spans="1:51" ht="15.75">
      <c r="A950" s="51">
        <f t="shared" si="44"/>
        <v>937</v>
      </c>
      <c r="B950" s="85"/>
      <c r="C950" s="52" t="str">
        <f>IFERROR(VLOOKUP(Tableau1[[#This Row],[Site *
Un fichier Excel par DT]],Tableau7[[#All],[Nom de la gare]:[EIC]],5,FALSE),"")</f>
        <v/>
      </c>
      <c r="D950" s="77"/>
      <c r="E950" s="74"/>
      <c r="F950" s="74"/>
      <c r="G950" s="76"/>
      <c r="H950" s="72" t="str">
        <f>IF(Tableau1[[#This Row],[Régime d''utilisation (Quotidien ? Oui ou Non)]]="Oui","Oui","Non")</f>
        <v>Non</v>
      </c>
      <c r="I950" s="72" t="str">
        <f>IF(Tableau1[[#This Row],[Régime d''utilisation (Quotidien ? Oui ou Non)]]="Oui","Oui","Non")</f>
        <v>Non</v>
      </c>
      <c r="J950" s="72" t="str">
        <f>IF(Tableau1[[#This Row],[Régime d''utilisation (Quotidien ? Oui ou Non)]]="Oui","Oui","Non")</f>
        <v>Non</v>
      </c>
      <c r="K950" s="72" t="str">
        <f>IF(Tableau1[[#This Row],[Régime d''utilisation (Quotidien ? Oui ou Non)]]="Oui","Oui","Non")</f>
        <v>Non</v>
      </c>
      <c r="L950" s="72" t="str">
        <f>IF(Tableau1[[#This Row],[Régime d''utilisation (Quotidien ? Oui ou Non)]]="Oui","Oui","Non")</f>
        <v>Non</v>
      </c>
      <c r="M950" s="72" t="str">
        <f>IF(Tableau1[[#This Row],[Régime d''utilisation (Quotidien ? Oui ou Non)]]="Oui","Oui","Non")</f>
        <v>Non</v>
      </c>
      <c r="N950" s="72" t="str">
        <f>IF(Tableau1[[#This Row],[Régime d''utilisation (Quotidien ? Oui ou Non)]]="Oui","Oui","Non")</f>
        <v>Non</v>
      </c>
      <c r="O950" s="72" t="str">
        <f>IF(Tableau1[[#This Row],[Régime d''utilisation (Quotidien ? Oui ou Non)]]="Oui","Oui","Non")</f>
        <v>Non</v>
      </c>
      <c r="P950" s="76"/>
      <c r="Q950" s="76"/>
      <c r="R950" s="76"/>
      <c r="S950" s="52" t="str">
        <f t="shared" si="42"/>
        <v>Compris entre 00h00 et 5h00</v>
      </c>
      <c r="T950" s="76"/>
      <c r="U950" s="53" t="str">
        <f t="shared" si="43"/>
        <v>Voyageur</v>
      </c>
      <c r="V950" s="76"/>
      <c r="W950" s="76"/>
      <c r="X950" s="76"/>
      <c r="Y950" s="76"/>
      <c r="Z950" s="76"/>
      <c r="AA950" s="76"/>
      <c r="AB950" s="53">
        <f>400</f>
        <v>400</v>
      </c>
      <c r="AC950" s="78" t="str">
        <f>IF(Tableau1[[#This Row],[Type de réponse]]='Paramètre (masquer)'!$A$10,Tableau1[[#This Row],[Période de début *]],"")</f>
        <v/>
      </c>
      <c r="AD950" s="78" t="str">
        <f>IF(Tableau1[[#This Row],[Type de réponse]]='Paramètre (masquer)'!$A$10,Tableau1[[#This Row],[Période de fin *]],"")</f>
        <v/>
      </c>
      <c r="AE950" s="78" t="str">
        <f>IF(Tableau1[[#This Row],[Type de réponse]]='Paramètre (masquer)'!$A$10,Tableau1[[#This Row],[Nuit
LU/MA]],"")</f>
        <v/>
      </c>
      <c r="AF950" s="78" t="str">
        <f>IF(Tableau1[[#This Row],[Type de réponse]]='Paramètre (masquer)'!$A$10,Tableau1[[#This Row],[Nuit
MA/ME]],"")</f>
        <v/>
      </c>
      <c r="AG950" s="78" t="str">
        <f>IF(Tableau1[[#This Row],[Type de réponse]]='Paramètre (masquer)'!$A$10,Tableau1[[#This Row],[Nuit
ME/JE]],"")</f>
        <v/>
      </c>
      <c r="AH950" s="78" t="str">
        <f>IF(Tableau1[[#This Row],[Type de réponse]]='Paramètre (masquer)'!$A$10,Tableau1[[#This Row],[Nuit JE/VE]],"")</f>
        <v/>
      </c>
      <c r="AI950" s="78" t="str">
        <f>IF(Tableau1[[#This Row],[Type de réponse]]='Paramètre (masquer)'!$A$10,Tableau1[[#This Row],[Nuit
VE/SA]],"")</f>
        <v/>
      </c>
      <c r="AJ950" s="78" t="str">
        <f>IF(Tableau1[[#This Row],[Type de réponse]]='Paramètre (masquer)'!$A$10,Tableau1[[#This Row],[Nuit
SA/DI]],"")</f>
        <v/>
      </c>
      <c r="AK950" s="78" t="str">
        <f>IF(Tableau1[[#This Row],[Type de réponse]]='Paramètre (masquer)'!$A$10,Tableau1[[#This Row],[Nuit
DI/LU]],"")</f>
        <v/>
      </c>
      <c r="AL950" s="76" t="str">
        <f>IF(Tableau1[[#This Row],[Nuit
LU /MA]]="Oui",0,IF(Tableau1[[#This Row],[Nuit
LU /MA]]="Non",1,""))</f>
        <v/>
      </c>
      <c r="AM950" s="76" t="str">
        <f>IF(Tableau1[[#This Row],[Nuit
MA/ ME]]="Oui",0,IF(Tableau1[[#This Row],[Nuit
MA/ ME]]="Non",1,""))</f>
        <v/>
      </c>
      <c r="AN950" s="76" t="str">
        <f>IF(Tableau1[[#This Row],[Nuit
ME/ JE]]="Oui",0,IF(Tableau1[[#This Row],[Nuit
ME/ JE]]="Non",1,""))</f>
        <v/>
      </c>
      <c r="AO950" s="76" t="str">
        <f>IF(Tableau1[[#This Row],[Nuit JE/ VE]]="Oui",0,IF(Tableau1[[#This Row],[Nuit JE/ VE]]="Non",1,""))</f>
        <v/>
      </c>
      <c r="AP950" s="76" t="str">
        <f>IF(Tableau1[[#This Row],[Nuit
VE/ SA]]="Oui",0,IF(Tableau1[[#This Row],[Nuit
VE/ SA]]="Non",1,""))</f>
        <v/>
      </c>
      <c r="AQ950" s="76" t="str">
        <f>IF(Tableau1[[#This Row],[Nuit
SA/ DI]]="Oui",0,IF(Tableau1[[#This Row],[Nuit
SA/ DI]]="Non",1,""))</f>
        <v/>
      </c>
      <c r="AR950" s="76" t="str">
        <f>IF(Tableau1[[#This Row],[Nuit
DI/ LU]]="Oui",0,IF(Tableau1[[#This Row],[Nuit
DI/ LU]]="Non",1,""))</f>
        <v/>
      </c>
      <c r="AS950" s="76" t="str">
        <f>IF(Tableau1[[#This Row],[Type de réponse]]='Paramètre (masquer)'!$A$10,Tableau1[[#This Row],[FE]],"")</f>
        <v/>
      </c>
      <c r="AT950" s="76" t="str">
        <f>_xlfn.CONCAT(Tableau1[[#This Row],[LUN]:[DIM]])</f>
        <v/>
      </c>
      <c r="AU950" s="79"/>
      <c r="AV9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0" s="76" t="e">
        <f>Tableau1[[#This Row],[Nbre de nuits sur la période]]*Tableau1[[#This Row],[Nombre de train accédant / nuit *]]</f>
        <v>#VALUE!</v>
      </c>
      <c r="AY950" s="76" t="e">
        <f>Tableau1[[#This Row],[Uo voies - nuit]]*((59*400/1000)+5)</f>
        <v>#VALUE!</v>
      </c>
    </row>
    <row r="951" spans="1:51" ht="15.75">
      <c r="A951" s="51">
        <f t="shared" si="44"/>
        <v>938</v>
      </c>
      <c r="B951" s="85"/>
      <c r="C951" s="52" t="str">
        <f>IFERROR(VLOOKUP(Tableau1[[#This Row],[Site *
Un fichier Excel par DT]],Tableau7[[#All],[Nom de la gare]:[EIC]],5,FALSE),"")</f>
        <v/>
      </c>
      <c r="D951" s="77"/>
      <c r="E951" s="74"/>
      <c r="F951" s="74"/>
      <c r="G951" s="76"/>
      <c r="H951" s="72" t="str">
        <f>IF(Tableau1[[#This Row],[Régime d''utilisation (Quotidien ? Oui ou Non)]]="Oui","Oui","Non")</f>
        <v>Non</v>
      </c>
      <c r="I951" s="72" t="str">
        <f>IF(Tableau1[[#This Row],[Régime d''utilisation (Quotidien ? Oui ou Non)]]="Oui","Oui","Non")</f>
        <v>Non</v>
      </c>
      <c r="J951" s="72" t="str">
        <f>IF(Tableau1[[#This Row],[Régime d''utilisation (Quotidien ? Oui ou Non)]]="Oui","Oui","Non")</f>
        <v>Non</v>
      </c>
      <c r="K951" s="72" t="str">
        <f>IF(Tableau1[[#This Row],[Régime d''utilisation (Quotidien ? Oui ou Non)]]="Oui","Oui","Non")</f>
        <v>Non</v>
      </c>
      <c r="L951" s="72" t="str">
        <f>IF(Tableau1[[#This Row],[Régime d''utilisation (Quotidien ? Oui ou Non)]]="Oui","Oui","Non")</f>
        <v>Non</v>
      </c>
      <c r="M951" s="72" t="str">
        <f>IF(Tableau1[[#This Row],[Régime d''utilisation (Quotidien ? Oui ou Non)]]="Oui","Oui","Non")</f>
        <v>Non</v>
      </c>
      <c r="N951" s="72" t="str">
        <f>IF(Tableau1[[#This Row],[Régime d''utilisation (Quotidien ? Oui ou Non)]]="Oui","Oui","Non")</f>
        <v>Non</v>
      </c>
      <c r="O951" s="72" t="str">
        <f>IF(Tableau1[[#This Row],[Régime d''utilisation (Quotidien ? Oui ou Non)]]="Oui","Oui","Non")</f>
        <v>Non</v>
      </c>
      <c r="P951" s="76"/>
      <c r="Q951" s="76"/>
      <c r="R951" s="76"/>
      <c r="S951" s="52" t="str">
        <f t="shared" si="42"/>
        <v>Compris entre 00h00 et 5h00</v>
      </c>
      <c r="T951" s="76"/>
      <c r="U951" s="53" t="str">
        <f t="shared" si="43"/>
        <v>Voyageur</v>
      </c>
      <c r="V951" s="76"/>
      <c r="W951" s="76"/>
      <c r="X951" s="76"/>
      <c r="Y951" s="76"/>
      <c r="Z951" s="76"/>
      <c r="AA951" s="76"/>
      <c r="AB951" s="53">
        <f>400</f>
        <v>400</v>
      </c>
      <c r="AC951" s="78" t="str">
        <f>IF(Tableau1[[#This Row],[Type de réponse]]='Paramètre (masquer)'!$A$10,Tableau1[[#This Row],[Période de début *]],"")</f>
        <v/>
      </c>
      <c r="AD951" s="78" t="str">
        <f>IF(Tableau1[[#This Row],[Type de réponse]]='Paramètre (masquer)'!$A$10,Tableau1[[#This Row],[Période de fin *]],"")</f>
        <v/>
      </c>
      <c r="AE951" s="78" t="str">
        <f>IF(Tableau1[[#This Row],[Type de réponse]]='Paramètre (masquer)'!$A$10,Tableau1[[#This Row],[Nuit
LU/MA]],"")</f>
        <v/>
      </c>
      <c r="AF951" s="78" t="str">
        <f>IF(Tableau1[[#This Row],[Type de réponse]]='Paramètre (masquer)'!$A$10,Tableau1[[#This Row],[Nuit
MA/ME]],"")</f>
        <v/>
      </c>
      <c r="AG951" s="78" t="str">
        <f>IF(Tableau1[[#This Row],[Type de réponse]]='Paramètre (masquer)'!$A$10,Tableau1[[#This Row],[Nuit
ME/JE]],"")</f>
        <v/>
      </c>
      <c r="AH951" s="78" t="str">
        <f>IF(Tableau1[[#This Row],[Type de réponse]]='Paramètre (masquer)'!$A$10,Tableau1[[#This Row],[Nuit JE/VE]],"")</f>
        <v/>
      </c>
      <c r="AI951" s="78" t="str">
        <f>IF(Tableau1[[#This Row],[Type de réponse]]='Paramètre (masquer)'!$A$10,Tableau1[[#This Row],[Nuit
VE/SA]],"")</f>
        <v/>
      </c>
      <c r="AJ951" s="78" t="str">
        <f>IF(Tableau1[[#This Row],[Type de réponse]]='Paramètre (masquer)'!$A$10,Tableau1[[#This Row],[Nuit
SA/DI]],"")</f>
        <v/>
      </c>
      <c r="AK951" s="78" t="str">
        <f>IF(Tableau1[[#This Row],[Type de réponse]]='Paramètre (masquer)'!$A$10,Tableau1[[#This Row],[Nuit
DI/LU]],"")</f>
        <v/>
      </c>
      <c r="AL951" s="76" t="str">
        <f>IF(Tableau1[[#This Row],[Nuit
LU /MA]]="Oui",0,IF(Tableau1[[#This Row],[Nuit
LU /MA]]="Non",1,""))</f>
        <v/>
      </c>
      <c r="AM951" s="76" t="str">
        <f>IF(Tableau1[[#This Row],[Nuit
MA/ ME]]="Oui",0,IF(Tableau1[[#This Row],[Nuit
MA/ ME]]="Non",1,""))</f>
        <v/>
      </c>
      <c r="AN951" s="76" t="str">
        <f>IF(Tableau1[[#This Row],[Nuit
ME/ JE]]="Oui",0,IF(Tableau1[[#This Row],[Nuit
ME/ JE]]="Non",1,""))</f>
        <v/>
      </c>
      <c r="AO951" s="76" t="str">
        <f>IF(Tableau1[[#This Row],[Nuit JE/ VE]]="Oui",0,IF(Tableau1[[#This Row],[Nuit JE/ VE]]="Non",1,""))</f>
        <v/>
      </c>
      <c r="AP951" s="76" t="str">
        <f>IF(Tableau1[[#This Row],[Nuit
VE/ SA]]="Oui",0,IF(Tableau1[[#This Row],[Nuit
VE/ SA]]="Non",1,""))</f>
        <v/>
      </c>
      <c r="AQ951" s="76" t="str">
        <f>IF(Tableau1[[#This Row],[Nuit
SA/ DI]]="Oui",0,IF(Tableau1[[#This Row],[Nuit
SA/ DI]]="Non",1,""))</f>
        <v/>
      </c>
      <c r="AR951" s="76" t="str">
        <f>IF(Tableau1[[#This Row],[Nuit
DI/ LU]]="Oui",0,IF(Tableau1[[#This Row],[Nuit
DI/ LU]]="Non",1,""))</f>
        <v/>
      </c>
      <c r="AS951" s="76" t="str">
        <f>IF(Tableau1[[#This Row],[Type de réponse]]='Paramètre (masquer)'!$A$10,Tableau1[[#This Row],[FE]],"")</f>
        <v/>
      </c>
      <c r="AT951" s="76" t="str">
        <f>_xlfn.CONCAT(Tableau1[[#This Row],[LUN]:[DIM]])</f>
        <v/>
      </c>
      <c r="AU951" s="79"/>
      <c r="AV9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1" s="76" t="e">
        <f>Tableau1[[#This Row],[Nbre de nuits sur la période]]*Tableau1[[#This Row],[Nombre de train accédant / nuit *]]</f>
        <v>#VALUE!</v>
      </c>
      <c r="AY951" s="76" t="e">
        <f>Tableau1[[#This Row],[Uo voies - nuit]]*((59*400/1000)+5)</f>
        <v>#VALUE!</v>
      </c>
    </row>
    <row r="952" spans="1:51" ht="15.75">
      <c r="A952" s="51">
        <f t="shared" si="44"/>
        <v>939</v>
      </c>
      <c r="B952" s="85"/>
      <c r="C952" s="52" t="str">
        <f>IFERROR(VLOOKUP(Tableau1[[#This Row],[Site *
Un fichier Excel par DT]],Tableau7[[#All],[Nom de la gare]:[EIC]],5,FALSE),"")</f>
        <v/>
      </c>
      <c r="D952" s="77"/>
      <c r="E952" s="74"/>
      <c r="F952" s="74"/>
      <c r="G952" s="76"/>
      <c r="H952" s="72" t="str">
        <f>IF(Tableau1[[#This Row],[Régime d''utilisation (Quotidien ? Oui ou Non)]]="Oui","Oui","Non")</f>
        <v>Non</v>
      </c>
      <c r="I952" s="72" t="str">
        <f>IF(Tableau1[[#This Row],[Régime d''utilisation (Quotidien ? Oui ou Non)]]="Oui","Oui","Non")</f>
        <v>Non</v>
      </c>
      <c r="J952" s="72" t="str">
        <f>IF(Tableau1[[#This Row],[Régime d''utilisation (Quotidien ? Oui ou Non)]]="Oui","Oui","Non")</f>
        <v>Non</v>
      </c>
      <c r="K952" s="72" t="str">
        <f>IF(Tableau1[[#This Row],[Régime d''utilisation (Quotidien ? Oui ou Non)]]="Oui","Oui","Non")</f>
        <v>Non</v>
      </c>
      <c r="L952" s="72" t="str">
        <f>IF(Tableau1[[#This Row],[Régime d''utilisation (Quotidien ? Oui ou Non)]]="Oui","Oui","Non")</f>
        <v>Non</v>
      </c>
      <c r="M952" s="72" t="str">
        <f>IF(Tableau1[[#This Row],[Régime d''utilisation (Quotidien ? Oui ou Non)]]="Oui","Oui","Non")</f>
        <v>Non</v>
      </c>
      <c r="N952" s="72" t="str">
        <f>IF(Tableau1[[#This Row],[Régime d''utilisation (Quotidien ? Oui ou Non)]]="Oui","Oui","Non")</f>
        <v>Non</v>
      </c>
      <c r="O952" s="72" t="str">
        <f>IF(Tableau1[[#This Row],[Régime d''utilisation (Quotidien ? Oui ou Non)]]="Oui","Oui","Non")</f>
        <v>Non</v>
      </c>
      <c r="P952" s="76"/>
      <c r="Q952" s="76"/>
      <c r="R952" s="76"/>
      <c r="S952" s="52" t="str">
        <f t="shared" si="42"/>
        <v>Compris entre 00h00 et 5h00</v>
      </c>
      <c r="T952" s="76"/>
      <c r="U952" s="53" t="str">
        <f t="shared" si="43"/>
        <v>Voyageur</v>
      </c>
      <c r="V952" s="76"/>
      <c r="W952" s="76"/>
      <c r="X952" s="76"/>
      <c r="Y952" s="76"/>
      <c r="Z952" s="76"/>
      <c r="AA952" s="76"/>
      <c r="AB952" s="53">
        <f>400</f>
        <v>400</v>
      </c>
      <c r="AC952" s="78" t="str">
        <f>IF(Tableau1[[#This Row],[Type de réponse]]='Paramètre (masquer)'!$A$10,Tableau1[[#This Row],[Période de début *]],"")</f>
        <v/>
      </c>
      <c r="AD952" s="78" t="str">
        <f>IF(Tableau1[[#This Row],[Type de réponse]]='Paramètre (masquer)'!$A$10,Tableau1[[#This Row],[Période de fin *]],"")</f>
        <v/>
      </c>
      <c r="AE952" s="78" t="str">
        <f>IF(Tableau1[[#This Row],[Type de réponse]]='Paramètre (masquer)'!$A$10,Tableau1[[#This Row],[Nuit
LU/MA]],"")</f>
        <v/>
      </c>
      <c r="AF952" s="78" t="str">
        <f>IF(Tableau1[[#This Row],[Type de réponse]]='Paramètre (masquer)'!$A$10,Tableau1[[#This Row],[Nuit
MA/ME]],"")</f>
        <v/>
      </c>
      <c r="AG952" s="78" t="str">
        <f>IF(Tableau1[[#This Row],[Type de réponse]]='Paramètre (masquer)'!$A$10,Tableau1[[#This Row],[Nuit
ME/JE]],"")</f>
        <v/>
      </c>
      <c r="AH952" s="78" t="str">
        <f>IF(Tableau1[[#This Row],[Type de réponse]]='Paramètre (masquer)'!$A$10,Tableau1[[#This Row],[Nuit JE/VE]],"")</f>
        <v/>
      </c>
      <c r="AI952" s="78" t="str">
        <f>IF(Tableau1[[#This Row],[Type de réponse]]='Paramètre (masquer)'!$A$10,Tableau1[[#This Row],[Nuit
VE/SA]],"")</f>
        <v/>
      </c>
      <c r="AJ952" s="78" t="str">
        <f>IF(Tableau1[[#This Row],[Type de réponse]]='Paramètre (masquer)'!$A$10,Tableau1[[#This Row],[Nuit
SA/DI]],"")</f>
        <v/>
      </c>
      <c r="AK952" s="78" t="str">
        <f>IF(Tableau1[[#This Row],[Type de réponse]]='Paramètre (masquer)'!$A$10,Tableau1[[#This Row],[Nuit
DI/LU]],"")</f>
        <v/>
      </c>
      <c r="AL952" s="76" t="str">
        <f>IF(Tableau1[[#This Row],[Nuit
LU /MA]]="Oui",0,IF(Tableau1[[#This Row],[Nuit
LU /MA]]="Non",1,""))</f>
        <v/>
      </c>
      <c r="AM952" s="76" t="str">
        <f>IF(Tableau1[[#This Row],[Nuit
MA/ ME]]="Oui",0,IF(Tableau1[[#This Row],[Nuit
MA/ ME]]="Non",1,""))</f>
        <v/>
      </c>
      <c r="AN952" s="76" t="str">
        <f>IF(Tableau1[[#This Row],[Nuit
ME/ JE]]="Oui",0,IF(Tableau1[[#This Row],[Nuit
ME/ JE]]="Non",1,""))</f>
        <v/>
      </c>
      <c r="AO952" s="76" t="str">
        <f>IF(Tableau1[[#This Row],[Nuit JE/ VE]]="Oui",0,IF(Tableau1[[#This Row],[Nuit JE/ VE]]="Non",1,""))</f>
        <v/>
      </c>
      <c r="AP952" s="76" t="str">
        <f>IF(Tableau1[[#This Row],[Nuit
VE/ SA]]="Oui",0,IF(Tableau1[[#This Row],[Nuit
VE/ SA]]="Non",1,""))</f>
        <v/>
      </c>
      <c r="AQ952" s="76" t="str">
        <f>IF(Tableau1[[#This Row],[Nuit
SA/ DI]]="Oui",0,IF(Tableau1[[#This Row],[Nuit
SA/ DI]]="Non",1,""))</f>
        <v/>
      </c>
      <c r="AR952" s="76" t="str">
        <f>IF(Tableau1[[#This Row],[Nuit
DI/ LU]]="Oui",0,IF(Tableau1[[#This Row],[Nuit
DI/ LU]]="Non",1,""))</f>
        <v/>
      </c>
      <c r="AS952" s="76" t="str">
        <f>IF(Tableau1[[#This Row],[Type de réponse]]='Paramètre (masquer)'!$A$10,Tableau1[[#This Row],[FE]],"")</f>
        <v/>
      </c>
      <c r="AT952" s="76" t="str">
        <f>_xlfn.CONCAT(Tableau1[[#This Row],[LUN]:[DIM]])</f>
        <v/>
      </c>
      <c r="AU952" s="79"/>
      <c r="AV9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2" s="76" t="e">
        <f>Tableau1[[#This Row],[Nbre de nuits sur la période]]*Tableau1[[#This Row],[Nombre de train accédant / nuit *]]</f>
        <v>#VALUE!</v>
      </c>
      <c r="AY952" s="76" t="e">
        <f>Tableau1[[#This Row],[Uo voies - nuit]]*((59*400/1000)+5)</f>
        <v>#VALUE!</v>
      </c>
    </row>
    <row r="953" spans="1:51" ht="15.75">
      <c r="A953" s="51">
        <f t="shared" si="44"/>
        <v>940</v>
      </c>
      <c r="B953" s="85"/>
      <c r="C953" s="52" t="str">
        <f>IFERROR(VLOOKUP(Tableau1[[#This Row],[Site *
Un fichier Excel par DT]],Tableau7[[#All],[Nom de la gare]:[EIC]],5,FALSE),"")</f>
        <v/>
      </c>
      <c r="D953" s="77"/>
      <c r="E953" s="74"/>
      <c r="F953" s="74"/>
      <c r="G953" s="76"/>
      <c r="H953" s="72" t="str">
        <f>IF(Tableau1[[#This Row],[Régime d''utilisation (Quotidien ? Oui ou Non)]]="Oui","Oui","Non")</f>
        <v>Non</v>
      </c>
      <c r="I953" s="72" t="str">
        <f>IF(Tableau1[[#This Row],[Régime d''utilisation (Quotidien ? Oui ou Non)]]="Oui","Oui","Non")</f>
        <v>Non</v>
      </c>
      <c r="J953" s="72" t="str">
        <f>IF(Tableau1[[#This Row],[Régime d''utilisation (Quotidien ? Oui ou Non)]]="Oui","Oui","Non")</f>
        <v>Non</v>
      </c>
      <c r="K953" s="72" t="str">
        <f>IF(Tableau1[[#This Row],[Régime d''utilisation (Quotidien ? Oui ou Non)]]="Oui","Oui","Non")</f>
        <v>Non</v>
      </c>
      <c r="L953" s="72" t="str">
        <f>IF(Tableau1[[#This Row],[Régime d''utilisation (Quotidien ? Oui ou Non)]]="Oui","Oui","Non")</f>
        <v>Non</v>
      </c>
      <c r="M953" s="72" t="str">
        <f>IF(Tableau1[[#This Row],[Régime d''utilisation (Quotidien ? Oui ou Non)]]="Oui","Oui","Non")</f>
        <v>Non</v>
      </c>
      <c r="N953" s="72" t="str">
        <f>IF(Tableau1[[#This Row],[Régime d''utilisation (Quotidien ? Oui ou Non)]]="Oui","Oui","Non")</f>
        <v>Non</v>
      </c>
      <c r="O953" s="72" t="str">
        <f>IF(Tableau1[[#This Row],[Régime d''utilisation (Quotidien ? Oui ou Non)]]="Oui","Oui","Non")</f>
        <v>Non</v>
      </c>
      <c r="P953" s="76"/>
      <c r="Q953" s="76"/>
      <c r="R953" s="76"/>
      <c r="S953" s="52" t="str">
        <f t="shared" si="42"/>
        <v>Compris entre 00h00 et 5h00</v>
      </c>
      <c r="T953" s="76"/>
      <c r="U953" s="53" t="str">
        <f t="shared" si="43"/>
        <v>Voyageur</v>
      </c>
      <c r="V953" s="76"/>
      <c r="W953" s="76"/>
      <c r="X953" s="76"/>
      <c r="Y953" s="76"/>
      <c r="Z953" s="76"/>
      <c r="AA953" s="76"/>
      <c r="AB953" s="53">
        <f>400</f>
        <v>400</v>
      </c>
      <c r="AC953" s="78" t="str">
        <f>IF(Tableau1[[#This Row],[Type de réponse]]='Paramètre (masquer)'!$A$10,Tableau1[[#This Row],[Période de début *]],"")</f>
        <v/>
      </c>
      <c r="AD953" s="78" t="str">
        <f>IF(Tableau1[[#This Row],[Type de réponse]]='Paramètre (masquer)'!$A$10,Tableau1[[#This Row],[Période de fin *]],"")</f>
        <v/>
      </c>
      <c r="AE953" s="78" t="str">
        <f>IF(Tableau1[[#This Row],[Type de réponse]]='Paramètre (masquer)'!$A$10,Tableau1[[#This Row],[Nuit
LU/MA]],"")</f>
        <v/>
      </c>
      <c r="AF953" s="78" t="str">
        <f>IF(Tableau1[[#This Row],[Type de réponse]]='Paramètre (masquer)'!$A$10,Tableau1[[#This Row],[Nuit
MA/ME]],"")</f>
        <v/>
      </c>
      <c r="AG953" s="78" t="str">
        <f>IF(Tableau1[[#This Row],[Type de réponse]]='Paramètre (masquer)'!$A$10,Tableau1[[#This Row],[Nuit
ME/JE]],"")</f>
        <v/>
      </c>
      <c r="AH953" s="78" t="str">
        <f>IF(Tableau1[[#This Row],[Type de réponse]]='Paramètre (masquer)'!$A$10,Tableau1[[#This Row],[Nuit JE/VE]],"")</f>
        <v/>
      </c>
      <c r="AI953" s="78" t="str">
        <f>IF(Tableau1[[#This Row],[Type de réponse]]='Paramètre (masquer)'!$A$10,Tableau1[[#This Row],[Nuit
VE/SA]],"")</f>
        <v/>
      </c>
      <c r="AJ953" s="78" t="str">
        <f>IF(Tableau1[[#This Row],[Type de réponse]]='Paramètre (masquer)'!$A$10,Tableau1[[#This Row],[Nuit
SA/DI]],"")</f>
        <v/>
      </c>
      <c r="AK953" s="78" t="str">
        <f>IF(Tableau1[[#This Row],[Type de réponse]]='Paramètre (masquer)'!$A$10,Tableau1[[#This Row],[Nuit
DI/LU]],"")</f>
        <v/>
      </c>
      <c r="AL953" s="76" t="str">
        <f>IF(Tableau1[[#This Row],[Nuit
LU /MA]]="Oui",0,IF(Tableau1[[#This Row],[Nuit
LU /MA]]="Non",1,""))</f>
        <v/>
      </c>
      <c r="AM953" s="76" t="str">
        <f>IF(Tableau1[[#This Row],[Nuit
MA/ ME]]="Oui",0,IF(Tableau1[[#This Row],[Nuit
MA/ ME]]="Non",1,""))</f>
        <v/>
      </c>
      <c r="AN953" s="76" t="str">
        <f>IF(Tableau1[[#This Row],[Nuit
ME/ JE]]="Oui",0,IF(Tableau1[[#This Row],[Nuit
ME/ JE]]="Non",1,""))</f>
        <v/>
      </c>
      <c r="AO953" s="76" t="str">
        <f>IF(Tableau1[[#This Row],[Nuit JE/ VE]]="Oui",0,IF(Tableau1[[#This Row],[Nuit JE/ VE]]="Non",1,""))</f>
        <v/>
      </c>
      <c r="AP953" s="76" t="str">
        <f>IF(Tableau1[[#This Row],[Nuit
VE/ SA]]="Oui",0,IF(Tableau1[[#This Row],[Nuit
VE/ SA]]="Non",1,""))</f>
        <v/>
      </c>
      <c r="AQ953" s="76" t="str">
        <f>IF(Tableau1[[#This Row],[Nuit
SA/ DI]]="Oui",0,IF(Tableau1[[#This Row],[Nuit
SA/ DI]]="Non",1,""))</f>
        <v/>
      </c>
      <c r="AR953" s="76" t="str">
        <f>IF(Tableau1[[#This Row],[Nuit
DI/ LU]]="Oui",0,IF(Tableau1[[#This Row],[Nuit
DI/ LU]]="Non",1,""))</f>
        <v/>
      </c>
      <c r="AS953" s="76" t="str">
        <f>IF(Tableau1[[#This Row],[Type de réponse]]='Paramètre (masquer)'!$A$10,Tableau1[[#This Row],[FE]],"")</f>
        <v/>
      </c>
      <c r="AT953" s="76" t="str">
        <f>_xlfn.CONCAT(Tableau1[[#This Row],[LUN]:[DIM]])</f>
        <v/>
      </c>
      <c r="AU953" s="79"/>
      <c r="AV9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3" s="76" t="e">
        <f>Tableau1[[#This Row],[Nbre de nuits sur la période]]*Tableau1[[#This Row],[Nombre de train accédant / nuit *]]</f>
        <v>#VALUE!</v>
      </c>
      <c r="AY953" s="76" t="e">
        <f>Tableau1[[#This Row],[Uo voies - nuit]]*((59*400/1000)+5)</f>
        <v>#VALUE!</v>
      </c>
    </row>
    <row r="954" spans="1:51" ht="15.75">
      <c r="A954" s="51">
        <f t="shared" si="44"/>
        <v>941</v>
      </c>
      <c r="B954" s="85"/>
      <c r="C954" s="52" t="str">
        <f>IFERROR(VLOOKUP(Tableau1[[#This Row],[Site *
Un fichier Excel par DT]],Tableau7[[#All],[Nom de la gare]:[EIC]],5,FALSE),"")</f>
        <v/>
      </c>
      <c r="D954" s="77"/>
      <c r="E954" s="74"/>
      <c r="F954" s="74"/>
      <c r="G954" s="76"/>
      <c r="H954" s="72" t="str">
        <f>IF(Tableau1[[#This Row],[Régime d''utilisation (Quotidien ? Oui ou Non)]]="Oui","Oui","Non")</f>
        <v>Non</v>
      </c>
      <c r="I954" s="72" t="str">
        <f>IF(Tableau1[[#This Row],[Régime d''utilisation (Quotidien ? Oui ou Non)]]="Oui","Oui","Non")</f>
        <v>Non</v>
      </c>
      <c r="J954" s="72" t="str">
        <f>IF(Tableau1[[#This Row],[Régime d''utilisation (Quotidien ? Oui ou Non)]]="Oui","Oui","Non")</f>
        <v>Non</v>
      </c>
      <c r="K954" s="72" t="str">
        <f>IF(Tableau1[[#This Row],[Régime d''utilisation (Quotidien ? Oui ou Non)]]="Oui","Oui","Non")</f>
        <v>Non</v>
      </c>
      <c r="L954" s="72" t="str">
        <f>IF(Tableau1[[#This Row],[Régime d''utilisation (Quotidien ? Oui ou Non)]]="Oui","Oui","Non")</f>
        <v>Non</v>
      </c>
      <c r="M954" s="72" t="str">
        <f>IF(Tableau1[[#This Row],[Régime d''utilisation (Quotidien ? Oui ou Non)]]="Oui","Oui","Non")</f>
        <v>Non</v>
      </c>
      <c r="N954" s="72" t="str">
        <f>IF(Tableau1[[#This Row],[Régime d''utilisation (Quotidien ? Oui ou Non)]]="Oui","Oui","Non")</f>
        <v>Non</v>
      </c>
      <c r="O954" s="72" t="str">
        <f>IF(Tableau1[[#This Row],[Régime d''utilisation (Quotidien ? Oui ou Non)]]="Oui","Oui","Non")</f>
        <v>Non</v>
      </c>
      <c r="P954" s="76"/>
      <c r="Q954" s="76"/>
      <c r="R954" s="76"/>
      <c r="S954" s="52" t="str">
        <f t="shared" si="42"/>
        <v>Compris entre 00h00 et 5h00</v>
      </c>
      <c r="T954" s="76"/>
      <c r="U954" s="53" t="str">
        <f t="shared" si="43"/>
        <v>Voyageur</v>
      </c>
      <c r="V954" s="76"/>
      <c r="W954" s="76"/>
      <c r="X954" s="76"/>
      <c r="Y954" s="76"/>
      <c r="Z954" s="76"/>
      <c r="AA954" s="76"/>
      <c r="AB954" s="53">
        <f>400</f>
        <v>400</v>
      </c>
      <c r="AC954" s="78" t="str">
        <f>IF(Tableau1[[#This Row],[Type de réponse]]='Paramètre (masquer)'!$A$10,Tableau1[[#This Row],[Période de début *]],"")</f>
        <v/>
      </c>
      <c r="AD954" s="78" t="str">
        <f>IF(Tableau1[[#This Row],[Type de réponse]]='Paramètre (masquer)'!$A$10,Tableau1[[#This Row],[Période de fin *]],"")</f>
        <v/>
      </c>
      <c r="AE954" s="78" t="str">
        <f>IF(Tableau1[[#This Row],[Type de réponse]]='Paramètre (masquer)'!$A$10,Tableau1[[#This Row],[Nuit
LU/MA]],"")</f>
        <v/>
      </c>
      <c r="AF954" s="78" t="str">
        <f>IF(Tableau1[[#This Row],[Type de réponse]]='Paramètre (masquer)'!$A$10,Tableau1[[#This Row],[Nuit
MA/ME]],"")</f>
        <v/>
      </c>
      <c r="AG954" s="78" t="str">
        <f>IF(Tableau1[[#This Row],[Type de réponse]]='Paramètre (masquer)'!$A$10,Tableau1[[#This Row],[Nuit
ME/JE]],"")</f>
        <v/>
      </c>
      <c r="AH954" s="78" t="str">
        <f>IF(Tableau1[[#This Row],[Type de réponse]]='Paramètre (masquer)'!$A$10,Tableau1[[#This Row],[Nuit JE/VE]],"")</f>
        <v/>
      </c>
      <c r="AI954" s="78" t="str">
        <f>IF(Tableau1[[#This Row],[Type de réponse]]='Paramètre (masquer)'!$A$10,Tableau1[[#This Row],[Nuit
VE/SA]],"")</f>
        <v/>
      </c>
      <c r="AJ954" s="78" t="str">
        <f>IF(Tableau1[[#This Row],[Type de réponse]]='Paramètre (masquer)'!$A$10,Tableau1[[#This Row],[Nuit
SA/DI]],"")</f>
        <v/>
      </c>
      <c r="AK954" s="78" t="str">
        <f>IF(Tableau1[[#This Row],[Type de réponse]]='Paramètre (masquer)'!$A$10,Tableau1[[#This Row],[Nuit
DI/LU]],"")</f>
        <v/>
      </c>
      <c r="AL954" s="76" t="str">
        <f>IF(Tableau1[[#This Row],[Nuit
LU /MA]]="Oui",0,IF(Tableau1[[#This Row],[Nuit
LU /MA]]="Non",1,""))</f>
        <v/>
      </c>
      <c r="AM954" s="76" t="str">
        <f>IF(Tableau1[[#This Row],[Nuit
MA/ ME]]="Oui",0,IF(Tableau1[[#This Row],[Nuit
MA/ ME]]="Non",1,""))</f>
        <v/>
      </c>
      <c r="AN954" s="76" t="str">
        <f>IF(Tableau1[[#This Row],[Nuit
ME/ JE]]="Oui",0,IF(Tableau1[[#This Row],[Nuit
ME/ JE]]="Non",1,""))</f>
        <v/>
      </c>
      <c r="AO954" s="76" t="str">
        <f>IF(Tableau1[[#This Row],[Nuit JE/ VE]]="Oui",0,IF(Tableau1[[#This Row],[Nuit JE/ VE]]="Non",1,""))</f>
        <v/>
      </c>
      <c r="AP954" s="76" t="str">
        <f>IF(Tableau1[[#This Row],[Nuit
VE/ SA]]="Oui",0,IF(Tableau1[[#This Row],[Nuit
VE/ SA]]="Non",1,""))</f>
        <v/>
      </c>
      <c r="AQ954" s="76" t="str">
        <f>IF(Tableau1[[#This Row],[Nuit
SA/ DI]]="Oui",0,IF(Tableau1[[#This Row],[Nuit
SA/ DI]]="Non",1,""))</f>
        <v/>
      </c>
      <c r="AR954" s="76" t="str">
        <f>IF(Tableau1[[#This Row],[Nuit
DI/ LU]]="Oui",0,IF(Tableau1[[#This Row],[Nuit
DI/ LU]]="Non",1,""))</f>
        <v/>
      </c>
      <c r="AS954" s="76" t="str">
        <f>IF(Tableau1[[#This Row],[Type de réponse]]='Paramètre (masquer)'!$A$10,Tableau1[[#This Row],[FE]],"")</f>
        <v/>
      </c>
      <c r="AT954" s="76" t="str">
        <f>_xlfn.CONCAT(Tableau1[[#This Row],[LUN]:[DIM]])</f>
        <v/>
      </c>
      <c r="AU954" s="79"/>
      <c r="AV9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4" s="76" t="e">
        <f>Tableau1[[#This Row],[Nbre de nuits sur la période]]*Tableau1[[#This Row],[Nombre de train accédant / nuit *]]</f>
        <v>#VALUE!</v>
      </c>
      <c r="AY954" s="76" t="e">
        <f>Tableau1[[#This Row],[Uo voies - nuit]]*((59*400/1000)+5)</f>
        <v>#VALUE!</v>
      </c>
    </row>
    <row r="955" spans="1:51" ht="15.75">
      <c r="A955" s="51">
        <f t="shared" si="44"/>
        <v>942</v>
      </c>
      <c r="B955" s="85"/>
      <c r="C955" s="52" t="str">
        <f>IFERROR(VLOOKUP(Tableau1[[#This Row],[Site *
Un fichier Excel par DT]],Tableau7[[#All],[Nom de la gare]:[EIC]],5,FALSE),"")</f>
        <v/>
      </c>
      <c r="D955" s="77"/>
      <c r="E955" s="74"/>
      <c r="F955" s="74"/>
      <c r="G955" s="76"/>
      <c r="H955" s="72" t="str">
        <f>IF(Tableau1[[#This Row],[Régime d''utilisation (Quotidien ? Oui ou Non)]]="Oui","Oui","Non")</f>
        <v>Non</v>
      </c>
      <c r="I955" s="72" t="str">
        <f>IF(Tableau1[[#This Row],[Régime d''utilisation (Quotidien ? Oui ou Non)]]="Oui","Oui","Non")</f>
        <v>Non</v>
      </c>
      <c r="J955" s="72" t="str">
        <f>IF(Tableau1[[#This Row],[Régime d''utilisation (Quotidien ? Oui ou Non)]]="Oui","Oui","Non")</f>
        <v>Non</v>
      </c>
      <c r="K955" s="72" t="str">
        <f>IF(Tableau1[[#This Row],[Régime d''utilisation (Quotidien ? Oui ou Non)]]="Oui","Oui","Non")</f>
        <v>Non</v>
      </c>
      <c r="L955" s="72" t="str">
        <f>IF(Tableau1[[#This Row],[Régime d''utilisation (Quotidien ? Oui ou Non)]]="Oui","Oui","Non")</f>
        <v>Non</v>
      </c>
      <c r="M955" s="72" t="str">
        <f>IF(Tableau1[[#This Row],[Régime d''utilisation (Quotidien ? Oui ou Non)]]="Oui","Oui","Non")</f>
        <v>Non</v>
      </c>
      <c r="N955" s="72" t="str">
        <f>IF(Tableau1[[#This Row],[Régime d''utilisation (Quotidien ? Oui ou Non)]]="Oui","Oui","Non")</f>
        <v>Non</v>
      </c>
      <c r="O955" s="72" t="str">
        <f>IF(Tableau1[[#This Row],[Régime d''utilisation (Quotidien ? Oui ou Non)]]="Oui","Oui","Non")</f>
        <v>Non</v>
      </c>
      <c r="P955" s="76"/>
      <c r="Q955" s="76"/>
      <c r="R955" s="76"/>
      <c r="S955" s="52" t="str">
        <f t="shared" si="42"/>
        <v>Compris entre 00h00 et 5h00</v>
      </c>
      <c r="T955" s="76"/>
      <c r="U955" s="53" t="str">
        <f t="shared" si="43"/>
        <v>Voyageur</v>
      </c>
      <c r="V955" s="76"/>
      <c r="W955" s="76"/>
      <c r="X955" s="76"/>
      <c r="Y955" s="76"/>
      <c r="Z955" s="76"/>
      <c r="AA955" s="76"/>
      <c r="AB955" s="53">
        <f>400</f>
        <v>400</v>
      </c>
      <c r="AC955" s="78" t="str">
        <f>IF(Tableau1[[#This Row],[Type de réponse]]='Paramètre (masquer)'!$A$10,Tableau1[[#This Row],[Période de début *]],"")</f>
        <v/>
      </c>
      <c r="AD955" s="78" t="str">
        <f>IF(Tableau1[[#This Row],[Type de réponse]]='Paramètre (masquer)'!$A$10,Tableau1[[#This Row],[Période de fin *]],"")</f>
        <v/>
      </c>
      <c r="AE955" s="78" t="str">
        <f>IF(Tableau1[[#This Row],[Type de réponse]]='Paramètre (masquer)'!$A$10,Tableau1[[#This Row],[Nuit
LU/MA]],"")</f>
        <v/>
      </c>
      <c r="AF955" s="78" t="str">
        <f>IF(Tableau1[[#This Row],[Type de réponse]]='Paramètre (masquer)'!$A$10,Tableau1[[#This Row],[Nuit
MA/ME]],"")</f>
        <v/>
      </c>
      <c r="AG955" s="78" t="str">
        <f>IF(Tableau1[[#This Row],[Type de réponse]]='Paramètre (masquer)'!$A$10,Tableau1[[#This Row],[Nuit
ME/JE]],"")</f>
        <v/>
      </c>
      <c r="AH955" s="78" t="str">
        <f>IF(Tableau1[[#This Row],[Type de réponse]]='Paramètre (masquer)'!$A$10,Tableau1[[#This Row],[Nuit JE/VE]],"")</f>
        <v/>
      </c>
      <c r="AI955" s="78" t="str">
        <f>IF(Tableau1[[#This Row],[Type de réponse]]='Paramètre (masquer)'!$A$10,Tableau1[[#This Row],[Nuit
VE/SA]],"")</f>
        <v/>
      </c>
      <c r="AJ955" s="78" t="str">
        <f>IF(Tableau1[[#This Row],[Type de réponse]]='Paramètre (masquer)'!$A$10,Tableau1[[#This Row],[Nuit
SA/DI]],"")</f>
        <v/>
      </c>
      <c r="AK955" s="78" t="str">
        <f>IF(Tableau1[[#This Row],[Type de réponse]]='Paramètre (masquer)'!$A$10,Tableau1[[#This Row],[Nuit
DI/LU]],"")</f>
        <v/>
      </c>
      <c r="AL955" s="76" t="str">
        <f>IF(Tableau1[[#This Row],[Nuit
LU /MA]]="Oui",0,IF(Tableau1[[#This Row],[Nuit
LU /MA]]="Non",1,""))</f>
        <v/>
      </c>
      <c r="AM955" s="76" t="str">
        <f>IF(Tableau1[[#This Row],[Nuit
MA/ ME]]="Oui",0,IF(Tableau1[[#This Row],[Nuit
MA/ ME]]="Non",1,""))</f>
        <v/>
      </c>
      <c r="AN955" s="76" t="str">
        <f>IF(Tableau1[[#This Row],[Nuit
ME/ JE]]="Oui",0,IF(Tableau1[[#This Row],[Nuit
ME/ JE]]="Non",1,""))</f>
        <v/>
      </c>
      <c r="AO955" s="76" t="str">
        <f>IF(Tableau1[[#This Row],[Nuit JE/ VE]]="Oui",0,IF(Tableau1[[#This Row],[Nuit JE/ VE]]="Non",1,""))</f>
        <v/>
      </c>
      <c r="AP955" s="76" t="str">
        <f>IF(Tableau1[[#This Row],[Nuit
VE/ SA]]="Oui",0,IF(Tableau1[[#This Row],[Nuit
VE/ SA]]="Non",1,""))</f>
        <v/>
      </c>
      <c r="AQ955" s="76" t="str">
        <f>IF(Tableau1[[#This Row],[Nuit
SA/ DI]]="Oui",0,IF(Tableau1[[#This Row],[Nuit
SA/ DI]]="Non",1,""))</f>
        <v/>
      </c>
      <c r="AR955" s="76" t="str">
        <f>IF(Tableau1[[#This Row],[Nuit
DI/ LU]]="Oui",0,IF(Tableau1[[#This Row],[Nuit
DI/ LU]]="Non",1,""))</f>
        <v/>
      </c>
      <c r="AS955" s="76" t="str">
        <f>IF(Tableau1[[#This Row],[Type de réponse]]='Paramètre (masquer)'!$A$10,Tableau1[[#This Row],[FE]],"")</f>
        <v/>
      </c>
      <c r="AT955" s="76" t="str">
        <f>_xlfn.CONCAT(Tableau1[[#This Row],[LUN]:[DIM]])</f>
        <v/>
      </c>
      <c r="AU955" s="79"/>
      <c r="AV9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5" s="76" t="e">
        <f>Tableau1[[#This Row],[Nbre de nuits sur la période]]*Tableau1[[#This Row],[Nombre de train accédant / nuit *]]</f>
        <v>#VALUE!</v>
      </c>
      <c r="AY955" s="76" t="e">
        <f>Tableau1[[#This Row],[Uo voies - nuit]]*((59*400/1000)+5)</f>
        <v>#VALUE!</v>
      </c>
    </row>
    <row r="956" spans="1:51" ht="15.75">
      <c r="A956" s="51">
        <f t="shared" si="44"/>
        <v>943</v>
      </c>
      <c r="B956" s="85"/>
      <c r="C956" s="52" t="str">
        <f>IFERROR(VLOOKUP(Tableau1[[#This Row],[Site *
Un fichier Excel par DT]],Tableau7[[#All],[Nom de la gare]:[EIC]],5,FALSE),"")</f>
        <v/>
      </c>
      <c r="D956" s="77"/>
      <c r="E956" s="74"/>
      <c r="F956" s="74"/>
      <c r="G956" s="76"/>
      <c r="H956" s="72" t="str">
        <f>IF(Tableau1[[#This Row],[Régime d''utilisation (Quotidien ? Oui ou Non)]]="Oui","Oui","Non")</f>
        <v>Non</v>
      </c>
      <c r="I956" s="72" t="str">
        <f>IF(Tableau1[[#This Row],[Régime d''utilisation (Quotidien ? Oui ou Non)]]="Oui","Oui","Non")</f>
        <v>Non</v>
      </c>
      <c r="J956" s="72" t="str">
        <f>IF(Tableau1[[#This Row],[Régime d''utilisation (Quotidien ? Oui ou Non)]]="Oui","Oui","Non")</f>
        <v>Non</v>
      </c>
      <c r="K956" s="72" t="str">
        <f>IF(Tableau1[[#This Row],[Régime d''utilisation (Quotidien ? Oui ou Non)]]="Oui","Oui","Non")</f>
        <v>Non</v>
      </c>
      <c r="L956" s="72" t="str">
        <f>IF(Tableau1[[#This Row],[Régime d''utilisation (Quotidien ? Oui ou Non)]]="Oui","Oui","Non")</f>
        <v>Non</v>
      </c>
      <c r="M956" s="72" t="str">
        <f>IF(Tableau1[[#This Row],[Régime d''utilisation (Quotidien ? Oui ou Non)]]="Oui","Oui","Non")</f>
        <v>Non</v>
      </c>
      <c r="N956" s="72" t="str">
        <f>IF(Tableau1[[#This Row],[Régime d''utilisation (Quotidien ? Oui ou Non)]]="Oui","Oui","Non")</f>
        <v>Non</v>
      </c>
      <c r="O956" s="72" t="str">
        <f>IF(Tableau1[[#This Row],[Régime d''utilisation (Quotidien ? Oui ou Non)]]="Oui","Oui","Non")</f>
        <v>Non</v>
      </c>
      <c r="P956" s="76"/>
      <c r="Q956" s="76"/>
      <c r="R956" s="76"/>
      <c r="S956" s="52" t="str">
        <f t="shared" si="42"/>
        <v>Compris entre 00h00 et 5h00</v>
      </c>
      <c r="T956" s="76"/>
      <c r="U956" s="53" t="str">
        <f t="shared" si="43"/>
        <v>Voyageur</v>
      </c>
      <c r="V956" s="76"/>
      <c r="W956" s="76"/>
      <c r="X956" s="76"/>
      <c r="Y956" s="76"/>
      <c r="Z956" s="76"/>
      <c r="AA956" s="76"/>
      <c r="AB956" s="53">
        <f>400</f>
        <v>400</v>
      </c>
      <c r="AC956" s="78" t="str">
        <f>IF(Tableau1[[#This Row],[Type de réponse]]='Paramètre (masquer)'!$A$10,Tableau1[[#This Row],[Période de début *]],"")</f>
        <v/>
      </c>
      <c r="AD956" s="78" t="str">
        <f>IF(Tableau1[[#This Row],[Type de réponse]]='Paramètre (masquer)'!$A$10,Tableau1[[#This Row],[Période de fin *]],"")</f>
        <v/>
      </c>
      <c r="AE956" s="78" t="str">
        <f>IF(Tableau1[[#This Row],[Type de réponse]]='Paramètre (masquer)'!$A$10,Tableau1[[#This Row],[Nuit
LU/MA]],"")</f>
        <v/>
      </c>
      <c r="AF956" s="78" t="str">
        <f>IF(Tableau1[[#This Row],[Type de réponse]]='Paramètre (masquer)'!$A$10,Tableau1[[#This Row],[Nuit
MA/ME]],"")</f>
        <v/>
      </c>
      <c r="AG956" s="78" t="str">
        <f>IF(Tableau1[[#This Row],[Type de réponse]]='Paramètre (masquer)'!$A$10,Tableau1[[#This Row],[Nuit
ME/JE]],"")</f>
        <v/>
      </c>
      <c r="AH956" s="78" t="str">
        <f>IF(Tableau1[[#This Row],[Type de réponse]]='Paramètre (masquer)'!$A$10,Tableau1[[#This Row],[Nuit JE/VE]],"")</f>
        <v/>
      </c>
      <c r="AI956" s="78" t="str">
        <f>IF(Tableau1[[#This Row],[Type de réponse]]='Paramètre (masquer)'!$A$10,Tableau1[[#This Row],[Nuit
VE/SA]],"")</f>
        <v/>
      </c>
      <c r="AJ956" s="78" t="str">
        <f>IF(Tableau1[[#This Row],[Type de réponse]]='Paramètre (masquer)'!$A$10,Tableau1[[#This Row],[Nuit
SA/DI]],"")</f>
        <v/>
      </c>
      <c r="AK956" s="78" t="str">
        <f>IF(Tableau1[[#This Row],[Type de réponse]]='Paramètre (masquer)'!$A$10,Tableau1[[#This Row],[Nuit
DI/LU]],"")</f>
        <v/>
      </c>
      <c r="AL956" s="76" t="str">
        <f>IF(Tableau1[[#This Row],[Nuit
LU /MA]]="Oui",0,IF(Tableau1[[#This Row],[Nuit
LU /MA]]="Non",1,""))</f>
        <v/>
      </c>
      <c r="AM956" s="76" t="str">
        <f>IF(Tableau1[[#This Row],[Nuit
MA/ ME]]="Oui",0,IF(Tableau1[[#This Row],[Nuit
MA/ ME]]="Non",1,""))</f>
        <v/>
      </c>
      <c r="AN956" s="76" t="str">
        <f>IF(Tableau1[[#This Row],[Nuit
ME/ JE]]="Oui",0,IF(Tableau1[[#This Row],[Nuit
ME/ JE]]="Non",1,""))</f>
        <v/>
      </c>
      <c r="AO956" s="76" t="str">
        <f>IF(Tableau1[[#This Row],[Nuit JE/ VE]]="Oui",0,IF(Tableau1[[#This Row],[Nuit JE/ VE]]="Non",1,""))</f>
        <v/>
      </c>
      <c r="AP956" s="76" t="str">
        <f>IF(Tableau1[[#This Row],[Nuit
VE/ SA]]="Oui",0,IF(Tableau1[[#This Row],[Nuit
VE/ SA]]="Non",1,""))</f>
        <v/>
      </c>
      <c r="AQ956" s="76" t="str">
        <f>IF(Tableau1[[#This Row],[Nuit
SA/ DI]]="Oui",0,IF(Tableau1[[#This Row],[Nuit
SA/ DI]]="Non",1,""))</f>
        <v/>
      </c>
      <c r="AR956" s="76" t="str">
        <f>IF(Tableau1[[#This Row],[Nuit
DI/ LU]]="Oui",0,IF(Tableau1[[#This Row],[Nuit
DI/ LU]]="Non",1,""))</f>
        <v/>
      </c>
      <c r="AS956" s="76" t="str">
        <f>IF(Tableau1[[#This Row],[Type de réponse]]='Paramètre (masquer)'!$A$10,Tableau1[[#This Row],[FE]],"")</f>
        <v/>
      </c>
      <c r="AT956" s="76" t="str">
        <f>_xlfn.CONCAT(Tableau1[[#This Row],[LUN]:[DIM]])</f>
        <v/>
      </c>
      <c r="AU956" s="79"/>
      <c r="AV9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6" s="76" t="e">
        <f>Tableau1[[#This Row],[Nbre de nuits sur la période]]*Tableau1[[#This Row],[Nombre de train accédant / nuit *]]</f>
        <v>#VALUE!</v>
      </c>
      <c r="AY956" s="76" t="e">
        <f>Tableau1[[#This Row],[Uo voies - nuit]]*((59*400/1000)+5)</f>
        <v>#VALUE!</v>
      </c>
    </row>
    <row r="957" spans="1:51" ht="15.75">
      <c r="A957" s="51">
        <f t="shared" si="44"/>
        <v>944</v>
      </c>
      <c r="B957" s="85"/>
      <c r="C957" s="52" t="str">
        <f>IFERROR(VLOOKUP(Tableau1[[#This Row],[Site *
Un fichier Excel par DT]],Tableau7[[#All],[Nom de la gare]:[EIC]],5,FALSE),"")</f>
        <v/>
      </c>
      <c r="D957" s="77"/>
      <c r="E957" s="74"/>
      <c r="F957" s="74"/>
      <c r="G957" s="76"/>
      <c r="H957" s="72" t="str">
        <f>IF(Tableau1[[#This Row],[Régime d''utilisation (Quotidien ? Oui ou Non)]]="Oui","Oui","Non")</f>
        <v>Non</v>
      </c>
      <c r="I957" s="72" t="str">
        <f>IF(Tableau1[[#This Row],[Régime d''utilisation (Quotidien ? Oui ou Non)]]="Oui","Oui","Non")</f>
        <v>Non</v>
      </c>
      <c r="J957" s="72" t="str">
        <f>IF(Tableau1[[#This Row],[Régime d''utilisation (Quotidien ? Oui ou Non)]]="Oui","Oui","Non")</f>
        <v>Non</v>
      </c>
      <c r="K957" s="72" t="str">
        <f>IF(Tableau1[[#This Row],[Régime d''utilisation (Quotidien ? Oui ou Non)]]="Oui","Oui","Non")</f>
        <v>Non</v>
      </c>
      <c r="L957" s="72" t="str">
        <f>IF(Tableau1[[#This Row],[Régime d''utilisation (Quotidien ? Oui ou Non)]]="Oui","Oui","Non")</f>
        <v>Non</v>
      </c>
      <c r="M957" s="72" t="str">
        <f>IF(Tableau1[[#This Row],[Régime d''utilisation (Quotidien ? Oui ou Non)]]="Oui","Oui","Non")</f>
        <v>Non</v>
      </c>
      <c r="N957" s="72" t="str">
        <f>IF(Tableau1[[#This Row],[Régime d''utilisation (Quotidien ? Oui ou Non)]]="Oui","Oui","Non")</f>
        <v>Non</v>
      </c>
      <c r="O957" s="72" t="str">
        <f>IF(Tableau1[[#This Row],[Régime d''utilisation (Quotidien ? Oui ou Non)]]="Oui","Oui","Non")</f>
        <v>Non</v>
      </c>
      <c r="P957" s="76"/>
      <c r="Q957" s="76"/>
      <c r="R957" s="76"/>
      <c r="S957" s="52" t="str">
        <f t="shared" si="42"/>
        <v>Compris entre 00h00 et 5h00</v>
      </c>
      <c r="T957" s="76"/>
      <c r="U957" s="53" t="str">
        <f t="shared" si="43"/>
        <v>Voyageur</v>
      </c>
      <c r="V957" s="76"/>
      <c r="W957" s="76"/>
      <c r="X957" s="76"/>
      <c r="Y957" s="76"/>
      <c r="Z957" s="76"/>
      <c r="AA957" s="76"/>
      <c r="AB957" s="53">
        <f>400</f>
        <v>400</v>
      </c>
      <c r="AC957" s="78" t="str">
        <f>IF(Tableau1[[#This Row],[Type de réponse]]='Paramètre (masquer)'!$A$10,Tableau1[[#This Row],[Période de début *]],"")</f>
        <v/>
      </c>
      <c r="AD957" s="78" t="str">
        <f>IF(Tableau1[[#This Row],[Type de réponse]]='Paramètre (masquer)'!$A$10,Tableau1[[#This Row],[Période de fin *]],"")</f>
        <v/>
      </c>
      <c r="AE957" s="78" t="str">
        <f>IF(Tableau1[[#This Row],[Type de réponse]]='Paramètre (masquer)'!$A$10,Tableau1[[#This Row],[Nuit
LU/MA]],"")</f>
        <v/>
      </c>
      <c r="AF957" s="78" t="str">
        <f>IF(Tableau1[[#This Row],[Type de réponse]]='Paramètre (masquer)'!$A$10,Tableau1[[#This Row],[Nuit
MA/ME]],"")</f>
        <v/>
      </c>
      <c r="AG957" s="78" t="str">
        <f>IF(Tableau1[[#This Row],[Type de réponse]]='Paramètre (masquer)'!$A$10,Tableau1[[#This Row],[Nuit
ME/JE]],"")</f>
        <v/>
      </c>
      <c r="AH957" s="78" t="str">
        <f>IF(Tableau1[[#This Row],[Type de réponse]]='Paramètre (masquer)'!$A$10,Tableau1[[#This Row],[Nuit JE/VE]],"")</f>
        <v/>
      </c>
      <c r="AI957" s="78" t="str">
        <f>IF(Tableau1[[#This Row],[Type de réponse]]='Paramètre (masquer)'!$A$10,Tableau1[[#This Row],[Nuit
VE/SA]],"")</f>
        <v/>
      </c>
      <c r="AJ957" s="78" t="str">
        <f>IF(Tableau1[[#This Row],[Type de réponse]]='Paramètre (masquer)'!$A$10,Tableau1[[#This Row],[Nuit
SA/DI]],"")</f>
        <v/>
      </c>
      <c r="AK957" s="78" t="str">
        <f>IF(Tableau1[[#This Row],[Type de réponse]]='Paramètre (masquer)'!$A$10,Tableau1[[#This Row],[Nuit
DI/LU]],"")</f>
        <v/>
      </c>
      <c r="AL957" s="76" t="str">
        <f>IF(Tableau1[[#This Row],[Nuit
LU /MA]]="Oui",0,IF(Tableau1[[#This Row],[Nuit
LU /MA]]="Non",1,""))</f>
        <v/>
      </c>
      <c r="AM957" s="76" t="str">
        <f>IF(Tableau1[[#This Row],[Nuit
MA/ ME]]="Oui",0,IF(Tableau1[[#This Row],[Nuit
MA/ ME]]="Non",1,""))</f>
        <v/>
      </c>
      <c r="AN957" s="76" t="str">
        <f>IF(Tableau1[[#This Row],[Nuit
ME/ JE]]="Oui",0,IF(Tableau1[[#This Row],[Nuit
ME/ JE]]="Non",1,""))</f>
        <v/>
      </c>
      <c r="AO957" s="76" t="str">
        <f>IF(Tableau1[[#This Row],[Nuit JE/ VE]]="Oui",0,IF(Tableau1[[#This Row],[Nuit JE/ VE]]="Non",1,""))</f>
        <v/>
      </c>
      <c r="AP957" s="76" t="str">
        <f>IF(Tableau1[[#This Row],[Nuit
VE/ SA]]="Oui",0,IF(Tableau1[[#This Row],[Nuit
VE/ SA]]="Non",1,""))</f>
        <v/>
      </c>
      <c r="AQ957" s="76" t="str">
        <f>IF(Tableau1[[#This Row],[Nuit
SA/ DI]]="Oui",0,IF(Tableau1[[#This Row],[Nuit
SA/ DI]]="Non",1,""))</f>
        <v/>
      </c>
      <c r="AR957" s="76" t="str">
        <f>IF(Tableau1[[#This Row],[Nuit
DI/ LU]]="Oui",0,IF(Tableau1[[#This Row],[Nuit
DI/ LU]]="Non",1,""))</f>
        <v/>
      </c>
      <c r="AS957" s="76" t="str">
        <f>IF(Tableau1[[#This Row],[Type de réponse]]='Paramètre (masquer)'!$A$10,Tableau1[[#This Row],[FE]],"")</f>
        <v/>
      </c>
      <c r="AT957" s="76" t="str">
        <f>_xlfn.CONCAT(Tableau1[[#This Row],[LUN]:[DIM]])</f>
        <v/>
      </c>
      <c r="AU957" s="79"/>
      <c r="AV9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7" s="76" t="e">
        <f>Tableau1[[#This Row],[Nbre de nuits sur la période]]*Tableau1[[#This Row],[Nombre de train accédant / nuit *]]</f>
        <v>#VALUE!</v>
      </c>
      <c r="AY957" s="76" t="e">
        <f>Tableau1[[#This Row],[Uo voies - nuit]]*((59*400/1000)+5)</f>
        <v>#VALUE!</v>
      </c>
    </row>
    <row r="958" spans="1:51" ht="15.75">
      <c r="A958" s="51">
        <f t="shared" si="44"/>
        <v>945</v>
      </c>
      <c r="B958" s="85"/>
      <c r="C958" s="52" t="str">
        <f>IFERROR(VLOOKUP(Tableau1[[#This Row],[Site *
Un fichier Excel par DT]],Tableau7[[#All],[Nom de la gare]:[EIC]],5,FALSE),"")</f>
        <v/>
      </c>
      <c r="D958" s="77"/>
      <c r="E958" s="74"/>
      <c r="F958" s="74"/>
      <c r="G958" s="76"/>
      <c r="H958" s="72" t="str">
        <f>IF(Tableau1[[#This Row],[Régime d''utilisation (Quotidien ? Oui ou Non)]]="Oui","Oui","Non")</f>
        <v>Non</v>
      </c>
      <c r="I958" s="72" t="str">
        <f>IF(Tableau1[[#This Row],[Régime d''utilisation (Quotidien ? Oui ou Non)]]="Oui","Oui","Non")</f>
        <v>Non</v>
      </c>
      <c r="J958" s="72" t="str">
        <f>IF(Tableau1[[#This Row],[Régime d''utilisation (Quotidien ? Oui ou Non)]]="Oui","Oui","Non")</f>
        <v>Non</v>
      </c>
      <c r="K958" s="72" t="str">
        <f>IF(Tableau1[[#This Row],[Régime d''utilisation (Quotidien ? Oui ou Non)]]="Oui","Oui","Non")</f>
        <v>Non</v>
      </c>
      <c r="L958" s="72" t="str">
        <f>IF(Tableau1[[#This Row],[Régime d''utilisation (Quotidien ? Oui ou Non)]]="Oui","Oui","Non")</f>
        <v>Non</v>
      </c>
      <c r="M958" s="72" t="str">
        <f>IF(Tableau1[[#This Row],[Régime d''utilisation (Quotidien ? Oui ou Non)]]="Oui","Oui","Non")</f>
        <v>Non</v>
      </c>
      <c r="N958" s="72" t="str">
        <f>IF(Tableau1[[#This Row],[Régime d''utilisation (Quotidien ? Oui ou Non)]]="Oui","Oui","Non")</f>
        <v>Non</v>
      </c>
      <c r="O958" s="72" t="str">
        <f>IF(Tableau1[[#This Row],[Régime d''utilisation (Quotidien ? Oui ou Non)]]="Oui","Oui","Non")</f>
        <v>Non</v>
      </c>
      <c r="P958" s="76"/>
      <c r="Q958" s="76"/>
      <c r="R958" s="76"/>
      <c r="S958" s="52" t="str">
        <f t="shared" si="42"/>
        <v>Compris entre 00h00 et 5h00</v>
      </c>
      <c r="T958" s="76"/>
      <c r="U958" s="53" t="str">
        <f t="shared" si="43"/>
        <v>Voyageur</v>
      </c>
      <c r="V958" s="76"/>
      <c r="W958" s="76"/>
      <c r="X958" s="76"/>
      <c r="Y958" s="76"/>
      <c r="Z958" s="76"/>
      <c r="AA958" s="76"/>
      <c r="AB958" s="53">
        <f>400</f>
        <v>400</v>
      </c>
      <c r="AC958" s="78" t="str">
        <f>IF(Tableau1[[#This Row],[Type de réponse]]='Paramètre (masquer)'!$A$10,Tableau1[[#This Row],[Période de début *]],"")</f>
        <v/>
      </c>
      <c r="AD958" s="78" t="str">
        <f>IF(Tableau1[[#This Row],[Type de réponse]]='Paramètre (masquer)'!$A$10,Tableau1[[#This Row],[Période de fin *]],"")</f>
        <v/>
      </c>
      <c r="AE958" s="78" t="str">
        <f>IF(Tableau1[[#This Row],[Type de réponse]]='Paramètre (masquer)'!$A$10,Tableau1[[#This Row],[Nuit
LU/MA]],"")</f>
        <v/>
      </c>
      <c r="AF958" s="78" t="str">
        <f>IF(Tableau1[[#This Row],[Type de réponse]]='Paramètre (masquer)'!$A$10,Tableau1[[#This Row],[Nuit
MA/ME]],"")</f>
        <v/>
      </c>
      <c r="AG958" s="78" t="str">
        <f>IF(Tableau1[[#This Row],[Type de réponse]]='Paramètre (masquer)'!$A$10,Tableau1[[#This Row],[Nuit
ME/JE]],"")</f>
        <v/>
      </c>
      <c r="AH958" s="78" t="str">
        <f>IF(Tableau1[[#This Row],[Type de réponse]]='Paramètre (masquer)'!$A$10,Tableau1[[#This Row],[Nuit JE/VE]],"")</f>
        <v/>
      </c>
      <c r="AI958" s="78" t="str">
        <f>IF(Tableau1[[#This Row],[Type de réponse]]='Paramètre (masquer)'!$A$10,Tableau1[[#This Row],[Nuit
VE/SA]],"")</f>
        <v/>
      </c>
      <c r="AJ958" s="78" t="str">
        <f>IF(Tableau1[[#This Row],[Type de réponse]]='Paramètre (masquer)'!$A$10,Tableau1[[#This Row],[Nuit
SA/DI]],"")</f>
        <v/>
      </c>
      <c r="AK958" s="78" t="str">
        <f>IF(Tableau1[[#This Row],[Type de réponse]]='Paramètre (masquer)'!$A$10,Tableau1[[#This Row],[Nuit
DI/LU]],"")</f>
        <v/>
      </c>
      <c r="AL958" s="76" t="str">
        <f>IF(Tableau1[[#This Row],[Nuit
LU /MA]]="Oui",0,IF(Tableau1[[#This Row],[Nuit
LU /MA]]="Non",1,""))</f>
        <v/>
      </c>
      <c r="AM958" s="76" t="str">
        <f>IF(Tableau1[[#This Row],[Nuit
MA/ ME]]="Oui",0,IF(Tableau1[[#This Row],[Nuit
MA/ ME]]="Non",1,""))</f>
        <v/>
      </c>
      <c r="AN958" s="76" t="str">
        <f>IF(Tableau1[[#This Row],[Nuit
ME/ JE]]="Oui",0,IF(Tableau1[[#This Row],[Nuit
ME/ JE]]="Non",1,""))</f>
        <v/>
      </c>
      <c r="AO958" s="76" t="str">
        <f>IF(Tableau1[[#This Row],[Nuit JE/ VE]]="Oui",0,IF(Tableau1[[#This Row],[Nuit JE/ VE]]="Non",1,""))</f>
        <v/>
      </c>
      <c r="AP958" s="76" t="str">
        <f>IF(Tableau1[[#This Row],[Nuit
VE/ SA]]="Oui",0,IF(Tableau1[[#This Row],[Nuit
VE/ SA]]="Non",1,""))</f>
        <v/>
      </c>
      <c r="AQ958" s="76" t="str">
        <f>IF(Tableau1[[#This Row],[Nuit
SA/ DI]]="Oui",0,IF(Tableau1[[#This Row],[Nuit
SA/ DI]]="Non",1,""))</f>
        <v/>
      </c>
      <c r="AR958" s="76" t="str">
        <f>IF(Tableau1[[#This Row],[Nuit
DI/ LU]]="Oui",0,IF(Tableau1[[#This Row],[Nuit
DI/ LU]]="Non",1,""))</f>
        <v/>
      </c>
      <c r="AS958" s="76" t="str">
        <f>IF(Tableau1[[#This Row],[Type de réponse]]='Paramètre (masquer)'!$A$10,Tableau1[[#This Row],[FE]],"")</f>
        <v/>
      </c>
      <c r="AT958" s="76" t="str">
        <f>_xlfn.CONCAT(Tableau1[[#This Row],[LUN]:[DIM]])</f>
        <v/>
      </c>
      <c r="AU958" s="79"/>
      <c r="AV9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8" s="76" t="e">
        <f>Tableau1[[#This Row],[Nbre de nuits sur la période]]*Tableau1[[#This Row],[Nombre de train accédant / nuit *]]</f>
        <v>#VALUE!</v>
      </c>
      <c r="AY958" s="76" t="e">
        <f>Tableau1[[#This Row],[Uo voies - nuit]]*((59*400/1000)+5)</f>
        <v>#VALUE!</v>
      </c>
    </row>
    <row r="959" spans="1:51" ht="15.75">
      <c r="A959" s="51">
        <f t="shared" si="44"/>
        <v>946</v>
      </c>
      <c r="B959" s="85"/>
      <c r="C959" s="52" t="str">
        <f>IFERROR(VLOOKUP(Tableau1[[#This Row],[Site *
Un fichier Excel par DT]],Tableau7[[#All],[Nom de la gare]:[EIC]],5,FALSE),"")</f>
        <v/>
      </c>
      <c r="D959" s="77"/>
      <c r="E959" s="74"/>
      <c r="F959" s="74"/>
      <c r="G959" s="76"/>
      <c r="H959" s="72" t="str">
        <f>IF(Tableau1[[#This Row],[Régime d''utilisation (Quotidien ? Oui ou Non)]]="Oui","Oui","Non")</f>
        <v>Non</v>
      </c>
      <c r="I959" s="72" t="str">
        <f>IF(Tableau1[[#This Row],[Régime d''utilisation (Quotidien ? Oui ou Non)]]="Oui","Oui","Non")</f>
        <v>Non</v>
      </c>
      <c r="J959" s="72" t="str">
        <f>IF(Tableau1[[#This Row],[Régime d''utilisation (Quotidien ? Oui ou Non)]]="Oui","Oui","Non")</f>
        <v>Non</v>
      </c>
      <c r="K959" s="72" t="str">
        <f>IF(Tableau1[[#This Row],[Régime d''utilisation (Quotidien ? Oui ou Non)]]="Oui","Oui","Non")</f>
        <v>Non</v>
      </c>
      <c r="L959" s="72" t="str">
        <f>IF(Tableau1[[#This Row],[Régime d''utilisation (Quotidien ? Oui ou Non)]]="Oui","Oui","Non")</f>
        <v>Non</v>
      </c>
      <c r="M959" s="72" t="str">
        <f>IF(Tableau1[[#This Row],[Régime d''utilisation (Quotidien ? Oui ou Non)]]="Oui","Oui","Non")</f>
        <v>Non</v>
      </c>
      <c r="N959" s="72" t="str">
        <f>IF(Tableau1[[#This Row],[Régime d''utilisation (Quotidien ? Oui ou Non)]]="Oui","Oui","Non")</f>
        <v>Non</v>
      </c>
      <c r="O959" s="72" t="str">
        <f>IF(Tableau1[[#This Row],[Régime d''utilisation (Quotidien ? Oui ou Non)]]="Oui","Oui","Non")</f>
        <v>Non</v>
      </c>
      <c r="P959" s="76"/>
      <c r="Q959" s="76"/>
      <c r="R959" s="76"/>
      <c r="S959" s="52" t="str">
        <f t="shared" si="42"/>
        <v>Compris entre 00h00 et 5h00</v>
      </c>
      <c r="T959" s="76"/>
      <c r="U959" s="53" t="str">
        <f t="shared" si="43"/>
        <v>Voyageur</v>
      </c>
      <c r="V959" s="76"/>
      <c r="W959" s="76"/>
      <c r="X959" s="76"/>
      <c r="Y959" s="76"/>
      <c r="Z959" s="76"/>
      <c r="AA959" s="76"/>
      <c r="AB959" s="53">
        <f>400</f>
        <v>400</v>
      </c>
      <c r="AC959" s="78" t="str">
        <f>IF(Tableau1[[#This Row],[Type de réponse]]='Paramètre (masquer)'!$A$10,Tableau1[[#This Row],[Période de début *]],"")</f>
        <v/>
      </c>
      <c r="AD959" s="78" t="str">
        <f>IF(Tableau1[[#This Row],[Type de réponse]]='Paramètre (masquer)'!$A$10,Tableau1[[#This Row],[Période de fin *]],"")</f>
        <v/>
      </c>
      <c r="AE959" s="78" t="str">
        <f>IF(Tableau1[[#This Row],[Type de réponse]]='Paramètre (masquer)'!$A$10,Tableau1[[#This Row],[Nuit
LU/MA]],"")</f>
        <v/>
      </c>
      <c r="AF959" s="78" t="str">
        <f>IF(Tableau1[[#This Row],[Type de réponse]]='Paramètre (masquer)'!$A$10,Tableau1[[#This Row],[Nuit
MA/ME]],"")</f>
        <v/>
      </c>
      <c r="AG959" s="78" t="str">
        <f>IF(Tableau1[[#This Row],[Type de réponse]]='Paramètre (masquer)'!$A$10,Tableau1[[#This Row],[Nuit
ME/JE]],"")</f>
        <v/>
      </c>
      <c r="AH959" s="78" t="str">
        <f>IF(Tableau1[[#This Row],[Type de réponse]]='Paramètre (masquer)'!$A$10,Tableau1[[#This Row],[Nuit JE/VE]],"")</f>
        <v/>
      </c>
      <c r="AI959" s="78" t="str">
        <f>IF(Tableau1[[#This Row],[Type de réponse]]='Paramètre (masquer)'!$A$10,Tableau1[[#This Row],[Nuit
VE/SA]],"")</f>
        <v/>
      </c>
      <c r="AJ959" s="78" t="str">
        <f>IF(Tableau1[[#This Row],[Type de réponse]]='Paramètre (masquer)'!$A$10,Tableau1[[#This Row],[Nuit
SA/DI]],"")</f>
        <v/>
      </c>
      <c r="AK959" s="78" t="str">
        <f>IF(Tableau1[[#This Row],[Type de réponse]]='Paramètre (masquer)'!$A$10,Tableau1[[#This Row],[Nuit
DI/LU]],"")</f>
        <v/>
      </c>
      <c r="AL959" s="76" t="str">
        <f>IF(Tableau1[[#This Row],[Nuit
LU /MA]]="Oui",0,IF(Tableau1[[#This Row],[Nuit
LU /MA]]="Non",1,""))</f>
        <v/>
      </c>
      <c r="AM959" s="76" t="str">
        <f>IF(Tableau1[[#This Row],[Nuit
MA/ ME]]="Oui",0,IF(Tableau1[[#This Row],[Nuit
MA/ ME]]="Non",1,""))</f>
        <v/>
      </c>
      <c r="AN959" s="76" t="str">
        <f>IF(Tableau1[[#This Row],[Nuit
ME/ JE]]="Oui",0,IF(Tableau1[[#This Row],[Nuit
ME/ JE]]="Non",1,""))</f>
        <v/>
      </c>
      <c r="AO959" s="76" t="str">
        <f>IF(Tableau1[[#This Row],[Nuit JE/ VE]]="Oui",0,IF(Tableau1[[#This Row],[Nuit JE/ VE]]="Non",1,""))</f>
        <v/>
      </c>
      <c r="AP959" s="76" t="str">
        <f>IF(Tableau1[[#This Row],[Nuit
VE/ SA]]="Oui",0,IF(Tableau1[[#This Row],[Nuit
VE/ SA]]="Non",1,""))</f>
        <v/>
      </c>
      <c r="AQ959" s="76" t="str">
        <f>IF(Tableau1[[#This Row],[Nuit
SA/ DI]]="Oui",0,IF(Tableau1[[#This Row],[Nuit
SA/ DI]]="Non",1,""))</f>
        <v/>
      </c>
      <c r="AR959" s="76" t="str">
        <f>IF(Tableau1[[#This Row],[Nuit
DI/ LU]]="Oui",0,IF(Tableau1[[#This Row],[Nuit
DI/ LU]]="Non",1,""))</f>
        <v/>
      </c>
      <c r="AS959" s="76" t="str">
        <f>IF(Tableau1[[#This Row],[Type de réponse]]='Paramètre (masquer)'!$A$10,Tableau1[[#This Row],[FE]],"")</f>
        <v/>
      </c>
      <c r="AT959" s="76" t="str">
        <f>_xlfn.CONCAT(Tableau1[[#This Row],[LUN]:[DIM]])</f>
        <v/>
      </c>
      <c r="AU959" s="79"/>
      <c r="AV9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9" s="76" t="e">
        <f>Tableau1[[#This Row],[Nbre de nuits sur la période]]*Tableau1[[#This Row],[Nombre de train accédant / nuit *]]</f>
        <v>#VALUE!</v>
      </c>
      <c r="AY959" s="76" t="e">
        <f>Tableau1[[#This Row],[Uo voies - nuit]]*((59*400/1000)+5)</f>
        <v>#VALUE!</v>
      </c>
    </row>
    <row r="960" spans="1:51" ht="15.75">
      <c r="A960" s="51">
        <f t="shared" si="44"/>
        <v>947</v>
      </c>
      <c r="B960" s="85"/>
      <c r="C960" s="52" t="str">
        <f>IFERROR(VLOOKUP(Tableau1[[#This Row],[Site *
Un fichier Excel par DT]],Tableau7[[#All],[Nom de la gare]:[EIC]],5,FALSE),"")</f>
        <v/>
      </c>
      <c r="D960" s="77"/>
      <c r="E960" s="74"/>
      <c r="F960" s="74"/>
      <c r="G960" s="76"/>
      <c r="H960" s="72" t="str">
        <f>IF(Tableau1[[#This Row],[Régime d''utilisation (Quotidien ? Oui ou Non)]]="Oui","Oui","Non")</f>
        <v>Non</v>
      </c>
      <c r="I960" s="72" t="str">
        <f>IF(Tableau1[[#This Row],[Régime d''utilisation (Quotidien ? Oui ou Non)]]="Oui","Oui","Non")</f>
        <v>Non</v>
      </c>
      <c r="J960" s="72" t="str">
        <f>IF(Tableau1[[#This Row],[Régime d''utilisation (Quotidien ? Oui ou Non)]]="Oui","Oui","Non")</f>
        <v>Non</v>
      </c>
      <c r="K960" s="72" t="str">
        <f>IF(Tableau1[[#This Row],[Régime d''utilisation (Quotidien ? Oui ou Non)]]="Oui","Oui","Non")</f>
        <v>Non</v>
      </c>
      <c r="L960" s="72" t="str">
        <f>IF(Tableau1[[#This Row],[Régime d''utilisation (Quotidien ? Oui ou Non)]]="Oui","Oui","Non")</f>
        <v>Non</v>
      </c>
      <c r="M960" s="72" t="str">
        <f>IF(Tableau1[[#This Row],[Régime d''utilisation (Quotidien ? Oui ou Non)]]="Oui","Oui","Non")</f>
        <v>Non</v>
      </c>
      <c r="N960" s="72" t="str">
        <f>IF(Tableau1[[#This Row],[Régime d''utilisation (Quotidien ? Oui ou Non)]]="Oui","Oui","Non")</f>
        <v>Non</v>
      </c>
      <c r="O960" s="72" t="str">
        <f>IF(Tableau1[[#This Row],[Régime d''utilisation (Quotidien ? Oui ou Non)]]="Oui","Oui","Non")</f>
        <v>Non</v>
      </c>
      <c r="P960" s="76"/>
      <c r="Q960" s="76"/>
      <c r="R960" s="76"/>
      <c r="S960" s="52" t="str">
        <f t="shared" si="42"/>
        <v>Compris entre 00h00 et 5h00</v>
      </c>
      <c r="T960" s="76"/>
      <c r="U960" s="53" t="str">
        <f t="shared" si="43"/>
        <v>Voyageur</v>
      </c>
      <c r="V960" s="76"/>
      <c r="W960" s="76"/>
      <c r="X960" s="76"/>
      <c r="Y960" s="76"/>
      <c r="Z960" s="76"/>
      <c r="AA960" s="76"/>
      <c r="AB960" s="53">
        <f>400</f>
        <v>400</v>
      </c>
      <c r="AC960" s="78" t="str">
        <f>IF(Tableau1[[#This Row],[Type de réponse]]='Paramètre (masquer)'!$A$10,Tableau1[[#This Row],[Période de début *]],"")</f>
        <v/>
      </c>
      <c r="AD960" s="78" t="str">
        <f>IF(Tableau1[[#This Row],[Type de réponse]]='Paramètre (masquer)'!$A$10,Tableau1[[#This Row],[Période de fin *]],"")</f>
        <v/>
      </c>
      <c r="AE960" s="78" t="str">
        <f>IF(Tableau1[[#This Row],[Type de réponse]]='Paramètre (masquer)'!$A$10,Tableau1[[#This Row],[Nuit
LU/MA]],"")</f>
        <v/>
      </c>
      <c r="AF960" s="78" t="str">
        <f>IF(Tableau1[[#This Row],[Type de réponse]]='Paramètre (masquer)'!$A$10,Tableau1[[#This Row],[Nuit
MA/ME]],"")</f>
        <v/>
      </c>
      <c r="AG960" s="78" t="str">
        <f>IF(Tableau1[[#This Row],[Type de réponse]]='Paramètre (masquer)'!$A$10,Tableau1[[#This Row],[Nuit
ME/JE]],"")</f>
        <v/>
      </c>
      <c r="AH960" s="78" t="str">
        <f>IF(Tableau1[[#This Row],[Type de réponse]]='Paramètre (masquer)'!$A$10,Tableau1[[#This Row],[Nuit JE/VE]],"")</f>
        <v/>
      </c>
      <c r="AI960" s="78" t="str">
        <f>IF(Tableau1[[#This Row],[Type de réponse]]='Paramètre (masquer)'!$A$10,Tableau1[[#This Row],[Nuit
VE/SA]],"")</f>
        <v/>
      </c>
      <c r="AJ960" s="78" t="str">
        <f>IF(Tableau1[[#This Row],[Type de réponse]]='Paramètre (masquer)'!$A$10,Tableau1[[#This Row],[Nuit
SA/DI]],"")</f>
        <v/>
      </c>
      <c r="AK960" s="78" t="str">
        <f>IF(Tableau1[[#This Row],[Type de réponse]]='Paramètre (masquer)'!$A$10,Tableau1[[#This Row],[Nuit
DI/LU]],"")</f>
        <v/>
      </c>
      <c r="AL960" s="76" t="str">
        <f>IF(Tableau1[[#This Row],[Nuit
LU /MA]]="Oui",0,IF(Tableau1[[#This Row],[Nuit
LU /MA]]="Non",1,""))</f>
        <v/>
      </c>
      <c r="AM960" s="76" t="str">
        <f>IF(Tableau1[[#This Row],[Nuit
MA/ ME]]="Oui",0,IF(Tableau1[[#This Row],[Nuit
MA/ ME]]="Non",1,""))</f>
        <v/>
      </c>
      <c r="AN960" s="76" t="str">
        <f>IF(Tableau1[[#This Row],[Nuit
ME/ JE]]="Oui",0,IF(Tableau1[[#This Row],[Nuit
ME/ JE]]="Non",1,""))</f>
        <v/>
      </c>
      <c r="AO960" s="76" t="str">
        <f>IF(Tableau1[[#This Row],[Nuit JE/ VE]]="Oui",0,IF(Tableau1[[#This Row],[Nuit JE/ VE]]="Non",1,""))</f>
        <v/>
      </c>
      <c r="AP960" s="76" t="str">
        <f>IF(Tableau1[[#This Row],[Nuit
VE/ SA]]="Oui",0,IF(Tableau1[[#This Row],[Nuit
VE/ SA]]="Non",1,""))</f>
        <v/>
      </c>
      <c r="AQ960" s="76" t="str">
        <f>IF(Tableau1[[#This Row],[Nuit
SA/ DI]]="Oui",0,IF(Tableau1[[#This Row],[Nuit
SA/ DI]]="Non",1,""))</f>
        <v/>
      </c>
      <c r="AR960" s="76" t="str">
        <f>IF(Tableau1[[#This Row],[Nuit
DI/ LU]]="Oui",0,IF(Tableau1[[#This Row],[Nuit
DI/ LU]]="Non",1,""))</f>
        <v/>
      </c>
      <c r="AS960" s="76" t="str">
        <f>IF(Tableau1[[#This Row],[Type de réponse]]='Paramètre (masquer)'!$A$10,Tableau1[[#This Row],[FE]],"")</f>
        <v/>
      </c>
      <c r="AT960" s="76" t="str">
        <f>_xlfn.CONCAT(Tableau1[[#This Row],[LUN]:[DIM]])</f>
        <v/>
      </c>
      <c r="AU960" s="79"/>
      <c r="AV9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0" s="76" t="e">
        <f>Tableau1[[#This Row],[Nbre de nuits sur la période]]*Tableau1[[#This Row],[Nombre de train accédant / nuit *]]</f>
        <v>#VALUE!</v>
      </c>
      <c r="AY960" s="76" t="e">
        <f>Tableau1[[#This Row],[Uo voies - nuit]]*((59*400/1000)+5)</f>
        <v>#VALUE!</v>
      </c>
    </row>
    <row r="961" spans="1:51" ht="15.75">
      <c r="A961" s="51">
        <f t="shared" si="44"/>
        <v>948</v>
      </c>
      <c r="B961" s="85"/>
      <c r="C961" s="52" t="str">
        <f>IFERROR(VLOOKUP(Tableau1[[#This Row],[Site *
Un fichier Excel par DT]],Tableau7[[#All],[Nom de la gare]:[EIC]],5,FALSE),"")</f>
        <v/>
      </c>
      <c r="D961" s="77"/>
      <c r="E961" s="74"/>
      <c r="F961" s="74"/>
      <c r="G961" s="76"/>
      <c r="H961" s="72" t="str">
        <f>IF(Tableau1[[#This Row],[Régime d''utilisation (Quotidien ? Oui ou Non)]]="Oui","Oui","Non")</f>
        <v>Non</v>
      </c>
      <c r="I961" s="72" t="str">
        <f>IF(Tableau1[[#This Row],[Régime d''utilisation (Quotidien ? Oui ou Non)]]="Oui","Oui","Non")</f>
        <v>Non</v>
      </c>
      <c r="J961" s="72" t="str">
        <f>IF(Tableau1[[#This Row],[Régime d''utilisation (Quotidien ? Oui ou Non)]]="Oui","Oui","Non")</f>
        <v>Non</v>
      </c>
      <c r="K961" s="72" t="str">
        <f>IF(Tableau1[[#This Row],[Régime d''utilisation (Quotidien ? Oui ou Non)]]="Oui","Oui","Non")</f>
        <v>Non</v>
      </c>
      <c r="L961" s="72" t="str">
        <f>IF(Tableau1[[#This Row],[Régime d''utilisation (Quotidien ? Oui ou Non)]]="Oui","Oui","Non")</f>
        <v>Non</v>
      </c>
      <c r="M961" s="72" t="str">
        <f>IF(Tableau1[[#This Row],[Régime d''utilisation (Quotidien ? Oui ou Non)]]="Oui","Oui","Non")</f>
        <v>Non</v>
      </c>
      <c r="N961" s="72" t="str">
        <f>IF(Tableau1[[#This Row],[Régime d''utilisation (Quotidien ? Oui ou Non)]]="Oui","Oui","Non")</f>
        <v>Non</v>
      </c>
      <c r="O961" s="72" t="str">
        <f>IF(Tableau1[[#This Row],[Régime d''utilisation (Quotidien ? Oui ou Non)]]="Oui","Oui","Non")</f>
        <v>Non</v>
      </c>
      <c r="P961" s="76"/>
      <c r="Q961" s="76"/>
      <c r="R961" s="76"/>
      <c r="S961" s="52" t="str">
        <f t="shared" si="42"/>
        <v>Compris entre 00h00 et 5h00</v>
      </c>
      <c r="T961" s="76"/>
      <c r="U961" s="53" t="str">
        <f t="shared" si="43"/>
        <v>Voyageur</v>
      </c>
      <c r="V961" s="76"/>
      <c r="W961" s="76"/>
      <c r="X961" s="76"/>
      <c r="Y961" s="76"/>
      <c r="Z961" s="76"/>
      <c r="AA961" s="76"/>
      <c r="AB961" s="53">
        <f>400</f>
        <v>400</v>
      </c>
      <c r="AC961" s="78" t="str">
        <f>IF(Tableau1[[#This Row],[Type de réponse]]='Paramètre (masquer)'!$A$10,Tableau1[[#This Row],[Période de début *]],"")</f>
        <v/>
      </c>
      <c r="AD961" s="78" t="str">
        <f>IF(Tableau1[[#This Row],[Type de réponse]]='Paramètre (masquer)'!$A$10,Tableau1[[#This Row],[Période de fin *]],"")</f>
        <v/>
      </c>
      <c r="AE961" s="78" t="str">
        <f>IF(Tableau1[[#This Row],[Type de réponse]]='Paramètre (masquer)'!$A$10,Tableau1[[#This Row],[Nuit
LU/MA]],"")</f>
        <v/>
      </c>
      <c r="AF961" s="78" t="str">
        <f>IF(Tableau1[[#This Row],[Type de réponse]]='Paramètre (masquer)'!$A$10,Tableau1[[#This Row],[Nuit
MA/ME]],"")</f>
        <v/>
      </c>
      <c r="AG961" s="78" t="str">
        <f>IF(Tableau1[[#This Row],[Type de réponse]]='Paramètre (masquer)'!$A$10,Tableau1[[#This Row],[Nuit
ME/JE]],"")</f>
        <v/>
      </c>
      <c r="AH961" s="78" t="str">
        <f>IF(Tableau1[[#This Row],[Type de réponse]]='Paramètre (masquer)'!$A$10,Tableau1[[#This Row],[Nuit JE/VE]],"")</f>
        <v/>
      </c>
      <c r="AI961" s="78" t="str">
        <f>IF(Tableau1[[#This Row],[Type de réponse]]='Paramètre (masquer)'!$A$10,Tableau1[[#This Row],[Nuit
VE/SA]],"")</f>
        <v/>
      </c>
      <c r="AJ961" s="78" t="str">
        <f>IF(Tableau1[[#This Row],[Type de réponse]]='Paramètre (masquer)'!$A$10,Tableau1[[#This Row],[Nuit
SA/DI]],"")</f>
        <v/>
      </c>
      <c r="AK961" s="78" t="str">
        <f>IF(Tableau1[[#This Row],[Type de réponse]]='Paramètre (masquer)'!$A$10,Tableau1[[#This Row],[Nuit
DI/LU]],"")</f>
        <v/>
      </c>
      <c r="AL961" s="76" t="str">
        <f>IF(Tableau1[[#This Row],[Nuit
LU /MA]]="Oui",0,IF(Tableau1[[#This Row],[Nuit
LU /MA]]="Non",1,""))</f>
        <v/>
      </c>
      <c r="AM961" s="76" t="str">
        <f>IF(Tableau1[[#This Row],[Nuit
MA/ ME]]="Oui",0,IF(Tableau1[[#This Row],[Nuit
MA/ ME]]="Non",1,""))</f>
        <v/>
      </c>
      <c r="AN961" s="76" t="str">
        <f>IF(Tableau1[[#This Row],[Nuit
ME/ JE]]="Oui",0,IF(Tableau1[[#This Row],[Nuit
ME/ JE]]="Non",1,""))</f>
        <v/>
      </c>
      <c r="AO961" s="76" t="str">
        <f>IF(Tableau1[[#This Row],[Nuit JE/ VE]]="Oui",0,IF(Tableau1[[#This Row],[Nuit JE/ VE]]="Non",1,""))</f>
        <v/>
      </c>
      <c r="AP961" s="76" t="str">
        <f>IF(Tableau1[[#This Row],[Nuit
VE/ SA]]="Oui",0,IF(Tableau1[[#This Row],[Nuit
VE/ SA]]="Non",1,""))</f>
        <v/>
      </c>
      <c r="AQ961" s="76" t="str">
        <f>IF(Tableau1[[#This Row],[Nuit
SA/ DI]]="Oui",0,IF(Tableau1[[#This Row],[Nuit
SA/ DI]]="Non",1,""))</f>
        <v/>
      </c>
      <c r="AR961" s="76" t="str">
        <f>IF(Tableau1[[#This Row],[Nuit
DI/ LU]]="Oui",0,IF(Tableau1[[#This Row],[Nuit
DI/ LU]]="Non",1,""))</f>
        <v/>
      </c>
      <c r="AS961" s="76" t="str">
        <f>IF(Tableau1[[#This Row],[Type de réponse]]='Paramètre (masquer)'!$A$10,Tableau1[[#This Row],[FE]],"")</f>
        <v/>
      </c>
      <c r="AT961" s="76" t="str">
        <f>_xlfn.CONCAT(Tableau1[[#This Row],[LUN]:[DIM]])</f>
        <v/>
      </c>
      <c r="AU961" s="79"/>
      <c r="AV9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1" s="76" t="e">
        <f>Tableau1[[#This Row],[Nbre de nuits sur la période]]*Tableau1[[#This Row],[Nombre de train accédant / nuit *]]</f>
        <v>#VALUE!</v>
      </c>
      <c r="AY961" s="76" t="e">
        <f>Tableau1[[#This Row],[Uo voies - nuit]]*((59*400/1000)+5)</f>
        <v>#VALUE!</v>
      </c>
    </row>
    <row r="962" spans="1:51" ht="15.75">
      <c r="A962" s="51">
        <f t="shared" si="44"/>
        <v>949</v>
      </c>
      <c r="B962" s="85"/>
      <c r="C962" s="52" t="str">
        <f>IFERROR(VLOOKUP(Tableau1[[#This Row],[Site *
Un fichier Excel par DT]],Tableau7[[#All],[Nom de la gare]:[EIC]],5,FALSE),"")</f>
        <v/>
      </c>
      <c r="D962" s="77"/>
      <c r="E962" s="74"/>
      <c r="F962" s="74"/>
      <c r="G962" s="76"/>
      <c r="H962" s="72" t="str">
        <f>IF(Tableau1[[#This Row],[Régime d''utilisation (Quotidien ? Oui ou Non)]]="Oui","Oui","Non")</f>
        <v>Non</v>
      </c>
      <c r="I962" s="72" t="str">
        <f>IF(Tableau1[[#This Row],[Régime d''utilisation (Quotidien ? Oui ou Non)]]="Oui","Oui","Non")</f>
        <v>Non</v>
      </c>
      <c r="J962" s="72" t="str">
        <f>IF(Tableau1[[#This Row],[Régime d''utilisation (Quotidien ? Oui ou Non)]]="Oui","Oui","Non")</f>
        <v>Non</v>
      </c>
      <c r="K962" s="72" t="str">
        <f>IF(Tableau1[[#This Row],[Régime d''utilisation (Quotidien ? Oui ou Non)]]="Oui","Oui","Non")</f>
        <v>Non</v>
      </c>
      <c r="L962" s="72" t="str">
        <f>IF(Tableau1[[#This Row],[Régime d''utilisation (Quotidien ? Oui ou Non)]]="Oui","Oui","Non")</f>
        <v>Non</v>
      </c>
      <c r="M962" s="72" t="str">
        <f>IF(Tableau1[[#This Row],[Régime d''utilisation (Quotidien ? Oui ou Non)]]="Oui","Oui","Non")</f>
        <v>Non</v>
      </c>
      <c r="N962" s="72" t="str">
        <f>IF(Tableau1[[#This Row],[Régime d''utilisation (Quotidien ? Oui ou Non)]]="Oui","Oui","Non")</f>
        <v>Non</v>
      </c>
      <c r="O962" s="72" t="str">
        <f>IF(Tableau1[[#This Row],[Régime d''utilisation (Quotidien ? Oui ou Non)]]="Oui","Oui","Non")</f>
        <v>Non</v>
      </c>
      <c r="P962" s="76"/>
      <c r="Q962" s="76"/>
      <c r="R962" s="76"/>
      <c r="S962" s="52" t="str">
        <f t="shared" si="42"/>
        <v>Compris entre 00h00 et 5h00</v>
      </c>
      <c r="T962" s="76"/>
      <c r="U962" s="53" t="str">
        <f t="shared" si="43"/>
        <v>Voyageur</v>
      </c>
      <c r="V962" s="76"/>
      <c r="W962" s="76"/>
      <c r="X962" s="76"/>
      <c r="Y962" s="76"/>
      <c r="Z962" s="76"/>
      <c r="AA962" s="76"/>
      <c r="AB962" s="53">
        <f>400</f>
        <v>400</v>
      </c>
      <c r="AC962" s="78" t="str">
        <f>IF(Tableau1[[#This Row],[Type de réponse]]='Paramètre (masquer)'!$A$10,Tableau1[[#This Row],[Période de début *]],"")</f>
        <v/>
      </c>
      <c r="AD962" s="78" t="str">
        <f>IF(Tableau1[[#This Row],[Type de réponse]]='Paramètre (masquer)'!$A$10,Tableau1[[#This Row],[Période de fin *]],"")</f>
        <v/>
      </c>
      <c r="AE962" s="78" t="str">
        <f>IF(Tableau1[[#This Row],[Type de réponse]]='Paramètre (masquer)'!$A$10,Tableau1[[#This Row],[Nuit
LU/MA]],"")</f>
        <v/>
      </c>
      <c r="AF962" s="78" t="str">
        <f>IF(Tableau1[[#This Row],[Type de réponse]]='Paramètre (masquer)'!$A$10,Tableau1[[#This Row],[Nuit
MA/ME]],"")</f>
        <v/>
      </c>
      <c r="AG962" s="78" t="str">
        <f>IF(Tableau1[[#This Row],[Type de réponse]]='Paramètre (masquer)'!$A$10,Tableau1[[#This Row],[Nuit
ME/JE]],"")</f>
        <v/>
      </c>
      <c r="AH962" s="78" t="str">
        <f>IF(Tableau1[[#This Row],[Type de réponse]]='Paramètre (masquer)'!$A$10,Tableau1[[#This Row],[Nuit JE/VE]],"")</f>
        <v/>
      </c>
      <c r="AI962" s="78" t="str">
        <f>IF(Tableau1[[#This Row],[Type de réponse]]='Paramètre (masquer)'!$A$10,Tableau1[[#This Row],[Nuit
VE/SA]],"")</f>
        <v/>
      </c>
      <c r="AJ962" s="78" t="str">
        <f>IF(Tableau1[[#This Row],[Type de réponse]]='Paramètre (masquer)'!$A$10,Tableau1[[#This Row],[Nuit
SA/DI]],"")</f>
        <v/>
      </c>
      <c r="AK962" s="78" t="str">
        <f>IF(Tableau1[[#This Row],[Type de réponse]]='Paramètre (masquer)'!$A$10,Tableau1[[#This Row],[Nuit
DI/LU]],"")</f>
        <v/>
      </c>
      <c r="AL962" s="76" t="str">
        <f>IF(Tableau1[[#This Row],[Nuit
LU /MA]]="Oui",0,IF(Tableau1[[#This Row],[Nuit
LU /MA]]="Non",1,""))</f>
        <v/>
      </c>
      <c r="AM962" s="76" t="str">
        <f>IF(Tableau1[[#This Row],[Nuit
MA/ ME]]="Oui",0,IF(Tableau1[[#This Row],[Nuit
MA/ ME]]="Non",1,""))</f>
        <v/>
      </c>
      <c r="AN962" s="76" t="str">
        <f>IF(Tableau1[[#This Row],[Nuit
ME/ JE]]="Oui",0,IF(Tableau1[[#This Row],[Nuit
ME/ JE]]="Non",1,""))</f>
        <v/>
      </c>
      <c r="AO962" s="76" t="str">
        <f>IF(Tableau1[[#This Row],[Nuit JE/ VE]]="Oui",0,IF(Tableau1[[#This Row],[Nuit JE/ VE]]="Non",1,""))</f>
        <v/>
      </c>
      <c r="AP962" s="76" t="str">
        <f>IF(Tableau1[[#This Row],[Nuit
VE/ SA]]="Oui",0,IF(Tableau1[[#This Row],[Nuit
VE/ SA]]="Non",1,""))</f>
        <v/>
      </c>
      <c r="AQ962" s="76" t="str">
        <f>IF(Tableau1[[#This Row],[Nuit
SA/ DI]]="Oui",0,IF(Tableau1[[#This Row],[Nuit
SA/ DI]]="Non",1,""))</f>
        <v/>
      </c>
      <c r="AR962" s="76" t="str">
        <f>IF(Tableau1[[#This Row],[Nuit
DI/ LU]]="Oui",0,IF(Tableau1[[#This Row],[Nuit
DI/ LU]]="Non",1,""))</f>
        <v/>
      </c>
      <c r="AS962" s="76" t="str">
        <f>IF(Tableau1[[#This Row],[Type de réponse]]='Paramètre (masquer)'!$A$10,Tableau1[[#This Row],[FE]],"")</f>
        <v/>
      </c>
      <c r="AT962" s="76" t="str">
        <f>_xlfn.CONCAT(Tableau1[[#This Row],[LUN]:[DIM]])</f>
        <v/>
      </c>
      <c r="AU962" s="79"/>
      <c r="AV9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2" s="76" t="e">
        <f>Tableau1[[#This Row],[Nbre de nuits sur la période]]*Tableau1[[#This Row],[Nombre de train accédant / nuit *]]</f>
        <v>#VALUE!</v>
      </c>
      <c r="AY962" s="76" t="e">
        <f>Tableau1[[#This Row],[Uo voies - nuit]]*((59*400/1000)+5)</f>
        <v>#VALUE!</v>
      </c>
    </row>
    <row r="963" spans="1:51" ht="15.75">
      <c r="A963" s="51">
        <f t="shared" si="44"/>
        <v>950</v>
      </c>
      <c r="B963" s="85"/>
      <c r="C963" s="52" t="str">
        <f>IFERROR(VLOOKUP(Tableau1[[#This Row],[Site *
Un fichier Excel par DT]],Tableau7[[#All],[Nom de la gare]:[EIC]],5,FALSE),"")</f>
        <v/>
      </c>
      <c r="D963" s="77"/>
      <c r="E963" s="74"/>
      <c r="F963" s="74"/>
      <c r="G963" s="76"/>
      <c r="H963" s="72" t="str">
        <f>IF(Tableau1[[#This Row],[Régime d''utilisation (Quotidien ? Oui ou Non)]]="Oui","Oui","Non")</f>
        <v>Non</v>
      </c>
      <c r="I963" s="72" t="str">
        <f>IF(Tableau1[[#This Row],[Régime d''utilisation (Quotidien ? Oui ou Non)]]="Oui","Oui","Non")</f>
        <v>Non</v>
      </c>
      <c r="J963" s="72" t="str">
        <f>IF(Tableau1[[#This Row],[Régime d''utilisation (Quotidien ? Oui ou Non)]]="Oui","Oui","Non")</f>
        <v>Non</v>
      </c>
      <c r="K963" s="72" t="str">
        <f>IF(Tableau1[[#This Row],[Régime d''utilisation (Quotidien ? Oui ou Non)]]="Oui","Oui","Non")</f>
        <v>Non</v>
      </c>
      <c r="L963" s="72" t="str">
        <f>IF(Tableau1[[#This Row],[Régime d''utilisation (Quotidien ? Oui ou Non)]]="Oui","Oui","Non")</f>
        <v>Non</v>
      </c>
      <c r="M963" s="72" t="str">
        <f>IF(Tableau1[[#This Row],[Régime d''utilisation (Quotidien ? Oui ou Non)]]="Oui","Oui","Non")</f>
        <v>Non</v>
      </c>
      <c r="N963" s="72" t="str">
        <f>IF(Tableau1[[#This Row],[Régime d''utilisation (Quotidien ? Oui ou Non)]]="Oui","Oui","Non")</f>
        <v>Non</v>
      </c>
      <c r="O963" s="72" t="str">
        <f>IF(Tableau1[[#This Row],[Régime d''utilisation (Quotidien ? Oui ou Non)]]="Oui","Oui","Non")</f>
        <v>Non</v>
      </c>
      <c r="P963" s="76"/>
      <c r="Q963" s="76"/>
      <c r="R963" s="76"/>
      <c r="S963" s="52" t="str">
        <f t="shared" si="42"/>
        <v>Compris entre 00h00 et 5h00</v>
      </c>
      <c r="T963" s="76"/>
      <c r="U963" s="53" t="str">
        <f t="shared" si="43"/>
        <v>Voyageur</v>
      </c>
      <c r="V963" s="76"/>
      <c r="W963" s="76"/>
      <c r="X963" s="76"/>
      <c r="Y963" s="76"/>
      <c r="Z963" s="76"/>
      <c r="AA963" s="76"/>
      <c r="AB963" s="53">
        <f>400</f>
        <v>400</v>
      </c>
      <c r="AC963" s="78" t="str">
        <f>IF(Tableau1[[#This Row],[Type de réponse]]='Paramètre (masquer)'!$A$10,Tableau1[[#This Row],[Période de début *]],"")</f>
        <v/>
      </c>
      <c r="AD963" s="78" t="str">
        <f>IF(Tableau1[[#This Row],[Type de réponse]]='Paramètre (masquer)'!$A$10,Tableau1[[#This Row],[Période de fin *]],"")</f>
        <v/>
      </c>
      <c r="AE963" s="78" t="str">
        <f>IF(Tableau1[[#This Row],[Type de réponse]]='Paramètre (masquer)'!$A$10,Tableau1[[#This Row],[Nuit
LU/MA]],"")</f>
        <v/>
      </c>
      <c r="AF963" s="78" t="str">
        <f>IF(Tableau1[[#This Row],[Type de réponse]]='Paramètre (masquer)'!$A$10,Tableau1[[#This Row],[Nuit
MA/ME]],"")</f>
        <v/>
      </c>
      <c r="AG963" s="78" t="str">
        <f>IF(Tableau1[[#This Row],[Type de réponse]]='Paramètre (masquer)'!$A$10,Tableau1[[#This Row],[Nuit
ME/JE]],"")</f>
        <v/>
      </c>
      <c r="AH963" s="78" t="str">
        <f>IF(Tableau1[[#This Row],[Type de réponse]]='Paramètre (masquer)'!$A$10,Tableau1[[#This Row],[Nuit JE/VE]],"")</f>
        <v/>
      </c>
      <c r="AI963" s="78" t="str">
        <f>IF(Tableau1[[#This Row],[Type de réponse]]='Paramètre (masquer)'!$A$10,Tableau1[[#This Row],[Nuit
VE/SA]],"")</f>
        <v/>
      </c>
      <c r="AJ963" s="78" t="str">
        <f>IF(Tableau1[[#This Row],[Type de réponse]]='Paramètre (masquer)'!$A$10,Tableau1[[#This Row],[Nuit
SA/DI]],"")</f>
        <v/>
      </c>
      <c r="AK963" s="78" t="str">
        <f>IF(Tableau1[[#This Row],[Type de réponse]]='Paramètre (masquer)'!$A$10,Tableau1[[#This Row],[Nuit
DI/LU]],"")</f>
        <v/>
      </c>
      <c r="AL963" s="76" t="str">
        <f>IF(Tableau1[[#This Row],[Nuit
LU /MA]]="Oui",0,IF(Tableau1[[#This Row],[Nuit
LU /MA]]="Non",1,""))</f>
        <v/>
      </c>
      <c r="AM963" s="76" t="str">
        <f>IF(Tableau1[[#This Row],[Nuit
MA/ ME]]="Oui",0,IF(Tableau1[[#This Row],[Nuit
MA/ ME]]="Non",1,""))</f>
        <v/>
      </c>
      <c r="AN963" s="76" t="str">
        <f>IF(Tableau1[[#This Row],[Nuit
ME/ JE]]="Oui",0,IF(Tableau1[[#This Row],[Nuit
ME/ JE]]="Non",1,""))</f>
        <v/>
      </c>
      <c r="AO963" s="76" t="str">
        <f>IF(Tableau1[[#This Row],[Nuit JE/ VE]]="Oui",0,IF(Tableau1[[#This Row],[Nuit JE/ VE]]="Non",1,""))</f>
        <v/>
      </c>
      <c r="AP963" s="76" t="str">
        <f>IF(Tableau1[[#This Row],[Nuit
VE/ SA]]="Oui",0,IF(Tableau1[[#This Row],[Nuit
VE/ SA]]="Non",1,""))</f>
        <v/>
      </c>
      <c r="AQ963" s="76" t="str">
        <f>IF(Tableau1[[#This Row],[Nuit
SA/ DI]]="Oui",0,IF(Tableau1[[#This Row],[Nuit
SA/ DI]]="Non",1,""))</f>
        <v/>
      </c>
      <c r="AR963" s="76" t="str">
        <f>IF(Tableau1[[#This Row],[Nuit
DI/ LU]]="Oui",0,IF(Tableau1[[#This Row],[Nuit
DI/ LU]]="Non",1,""))</f>
        <v/>
      </c>
      <c r="AS963" s="76" t="str">
        <f>IF(Tableau1[[#This Row],[Type de réponse]]='Paramètre (masquer)'!$A$10,Tableau1[[#This Row],[FE]],"")</f>
        <v/>
      </c>
      <c r="AT963" s="76" t="str">
        <f>_xlfn.CONCAT(Tableau1[[#This Row],[LUN]:[DIM]])</f>
        <v/>
      </c>
      <c r="AU963" s="79"/>
      <c r="AV9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3" s="76" t="e">
        <f>Tableau1[[#This Row],[Nbre de nuits sur la période]]*Tableau1[[#This Row],[Nombre de train accédant / nuit *]]</f>
        <v>#VALUE!</v>
      </c>
      <c r="AY963" s="76" t="e">
        <f>Tableau1[[#This Row],[Uo voies - nuit]]*((59*400/1000)+5)</f>
        <v>#VALUE!</v>
      </c>
    </row>
    <row r="964" spans="1:51" ht="15.75">
      <c r="A964" s="51">
        <f t="shared" si="44"/>
        <v>951</v>
      </c>
      <c r="B964" s="85"/>
      <c r="C964" s="52" t="str">
        <f>IFERROR(VLOOKUP(Tableau1[[#This Row],[Site *
Un fichier Excel par DT]],Tableau7[[#All],[Nom de la gare]:[EIC]],5,FALSE),"")</f>
        <v/>
      </c>
      <c r="D964" s="77"/>
      <c r="E964" s="74"/>
      <c r="F964" s="74"/>
      <c r="G964" s="76"/>
      <c r="H964" s="72" t="str">
        <f>IF(Tableau1[[#This Row],[Régime d''utilisation (Quotidien ? Oui ou Non)]]="Oui","Oui","Non")</f>
        <v>Non</v>
      </c>
      <c r="I964" s="72" t="str">
        <f>IF(Tableau1[[#This Row],[Régime d''utilisation (Quotidien ? Oui ou Non)]]="Oui","Oui","Non")</f>
        <v>Non</v>
      </c>
      <c r="J964" s="72" t="str">
        <f>IF(Tableau1[[#This Row],[Régime d''utilisation (Quotidien ? Oui ou Non)]]="Oui","Oui","Non")</f>
        <v>Non</v>
      </c>
      <c r="K964" s="72" t="str">
        <f>IF(Tableau1[[#This Row],[Régime d''utilisation (Quotidien ? Oui ou Non)]]="Oui","Oui","Non")</f>
        <v>Non</v>
      </c>
      <c r="L964" s="72" t="str">
        <f>IF(Tableau1[[#This Row],[Régime d''utilisation (Quotidien ? Oui ou Non)]]="Oui","Oui","Non")</f>
        <v>Non</v>
      </c>
      <c r="M964" s="72" t="str">
        <f>IF(Tableau1[[#This Row],[Régime d''utilisation (Quotidien ? Oui ou Non)]]="Oui","Oui","Non")</f>
        <v>Non</v>
      </c>
      <c r="N964" s="72" t="str">
        <f>IF(Tableau1[[#This Row],[Régime d''utilisation (Quotidien ? Oui ou Non)]]="Oui","Oui","Non")</f>
        <v>Non</v>
      </c>
      <c r="O964" s="72" t="str">
        <f>IF(Tableau1[[#This Row],[Régime d''utilisation (Quotidien ? Oui ou Non)]]="Oui","Oui","Non")</f>
        <v>Non</v>
      </c>
      <c r="P964" s="76"/>
      <c r="Q964" s="76"/>
      <c r="R964" s="76"/>
      <c r="S964" s="52" t="str">
        <f t="shared" si="42"/>
        <v>Compris entre 00h00 et 5h00</v>
      </c>
      <c r="T964" s="76"/>
      <c r="U964" s="53" t="str">
        <f t="shared" si="43"/>
        <v>Voyageur</v>
      </c>
      <c r="V964" s="76"/>
      <c r="W964" s="76"/>
      <c r="X964" s="76"/>
      <c r="Y964" s="76"/>
      <c r="Z964" s="76"/>
      <c r="AA964" s="76"/>
      <c r="AB964" s="53">
        <f>400</f>
        <v>400</v>
      </c>
      <c r="AC964" s="78" t="str">
        <f>IF(Tableau1[[#This Row],[Type de réponse]]='Paramètre (masquer)'!$A$10,Tableau1[[#This Row],[Période de début *]],"")</f>
        <v/>
      </c>
      <c r="AD964" s="78" t="str">
        <f>IF(Tableau1[[#This Row],[Type de réponse]]='Paramètre (masquer)'!$A$10,Tableau1[[#This Row],[Période de fin *]],"")</f>
        <v/>
      </c>
      <c r="AE964" s="78" t="str">
        <f>IF(Tableau1[[#This Row],[Type de réponse]]='Paramètre (masquer)'!$A$10,Tableau1[[#This Row],[Nuit
LU/MA]],"")</f>
        <v/>
      </c>
      <c r="AF964" s="78" t="str">
        <f>IF(Tableau1[[#This Row],[Type de réponse]]='Paramètre (masquer)'!$A$10,Tableau1[[#This Row],[Nuit
MA/ME]],"")</f>
        <v/>
      </c>
      <c r="AG964" s="78" t="str">
        <f>IF(Tableau1[[#This Row],[Type de réponse]]='Paramètre (masquer)'!$A$10,Tableau1[[#This Row],[Nuit
ME/JE]],"")</f>
        <v/>
      </c>
      <c r="AH964" s="78" t="str">
        <f>IF(Tableau1[[#This Row],[Type de réponse]]='Paramètre (masquer)'!$A$10,Tableau1[[#This Row],[Nuit JE/VE]],"")</f>
        <v/>
      </c>
      <c r="AI964" s="78" t="str">
        <f>IF(Tableau1[[#This Row],[Type de réponse]]='Paramètre (masquer)'!$A$10,Tableau1[[#This Row],[Nuit
VE/SA]],"")</f>
        <v/>
      </c>
      <c r="AJ964" s="78" t="str">
        <f>IF(Tableau1[[#This Row],[Type de réponse]]='Paramètre (masquer)'!$A$10,Tableau1[[#This Row],[Nuit
SA/DI]],"")</f>
        <v/>
      </c>
      <c r="AK964" s="78" t="str">
        <f>IF(Tableau1[[#This Row],[Type de réponse]]='Paramètre (masquer)'!$A$10,Tableau1[[#This Row],[Nuit
DI/LU]],"")</f>
        <v/>
      </c>
      <c r="AL964" s="76" t="str">
        <f>IF(Tableau1[[#This Row],[Nuit
LU /MA]]="Oui",0,IF(Tableau1[[#This Row],[Nuit
LU /MA]]="Non",1,""))</f>
        <v/>
      </c>
      <c r="AM964" s="76" t="str">
        <f>IF(Tableau1[[#This Row],[Nuit
MA/ ME]]="Oui",0,IF(Tableau1[[#This Row],[Nuit
MA/ ME]]="Non",1,""))</f>
        <v/>
      </c>
      <c r="AN964" s="76" t="str">
        <f>IF(Tableau1[[#This Row],[Nuit
ME/ JE]]="Oui",0,IF(Tableau1[[#This Row],[Nuit
ME/ JE]]="Non",1,""))</f>
        <v/>
      </c>
      <c r="AO964" s="76" t="str">
        <f>IF(Tableau1[[#This Row],[Nuit JE/ VE]]="Oui",0,IF(Tableau1[[#This Row],[Nuit JE/ VE]]="Non",1,""))</f>
        <v/>
      </c>
      <c r="AP964" s="76" t="str">
        <f>IF(Tableau1[[#This Row],[Nuit
VE/ SA]]="Oui",0,IF(Tableau1[[#This Row],[Nuit
VE/ SA]]="Non",1,""))</f>
        <v/>
      </c>
      <c r="AQ964" s="76" t="str">
        <f>IF(Tableau1[[#This Row],[Nuit
SA/ DI]]="Oui",0,IF(Tableau1[[#This Row],[Nuit
SA/ DI]]="Non",1,""))</f>
        <v/>
      </c>
      <c r="AR964" s="76" t="str">
        <f>IF(Tableau1[[#This Row],[Nuit
DI/ LU]]="Oui",0,IF(Tableau1[[#This Row],[Nuit
DI/ LU]]="Non",1,""))</f>
        <v/>
      </c>
      <c r="AS964" s="76" t="str">
        <f>IF(Tableau1[[#This Row],[Type de réponse]]='Paramètre (masquer)'!$A$10,Tableau1[[#This Row],[FE]],"")</f>
        <v/>
      </c>
      <c r="AT964" s="76" t="str">
        <f>_xlfn.CONCAT(Tableau1[[#This Row],[LUN]:[DIM]])</f>
        <v/>
      </c>
      <c r="AU964" s="79"/>
      <c r="AV9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4" s="76" t="e">
        <f>Tableau1[[#This Row],[Nbre de nuits sur la période]]*Tableau1[[#This Row],[Nombre de train accédant / nuit *]]</f>
        <v>#VALUE!</v>
      </c>
      <c r="AY964" s="76" t="e">
        <f>Tableau1[[#This Row],[Uo voies - nuit]]*((59*400/1000)+5)</f>
        <v>#VALUE!</v>
      </c>
    </row>
    <row r="965" spans="1:51" ht="15.75">
      <c r="A965" s="51">
        <f t="shared" si="44"/>
        <v>952</v>
      </c>
      <c r="B965" s="85"/>
      <c r="C965" s="52" t="str">
        <f>IFERROR(VLOOKUP(Tableau1[[#This Row],[Site *
Un fichier Excel par DT]],Tableau7[[#All],[Nom de la gare]:[EIC]],5,FALSE),"")</f>
        <v/>
      </c>
      <c r="D965" s="77"/>
      <c r="E965" s="74"/>
      <c r="F965" s="74"/>
      <c r="G965" s="76"/>
      <c r="H965" s="72" t="str">
        <f>IF(Tableau1[[#This Row],[Régime d''utilisation (Quotidien ? Oui ou Non)]]="Oui","Oui","Non")</f>
        <v>Non</v>
      </c>
      <c r="I965" s="72" t="str">
        <f>IF(Tableau1[[#This Row],[Régime d''utilisation (Quotidien ? Oui ou Non)]]="Oui","Oui","Non")</f>
        <v>Non</v>
      </c>
      <c r="J965" s="72" t="str">
        <f>IF(Tableau1[[#This Row],[Régime d''utilisation (Quotidien ? Oui ou Non)]]="Oui","Oui","Non")</f>
        <v>Non</v>
      </c>
      <c r="K965" s="72" t="str">
        <f>IF(Tableau1[[#This Row],[Régime d''utilisation (Quotidien ? Oui ou Non)]]="Oui","Oui","Non")</f>
        <v>Non</v>
      </c>
      <c r="L965" s="72" t="str">
        <f>IF(Tableau1[[#This Row],[Régime d''utilisation (Quotidien ? Oui ou Non)]]="Oui","Oui","Non")</f>
        <v>Non</v>
      </c>
      <c r="M965" s="72" t="str">
        <f>IF(Tableau1[[#This Row],[Régime d''utilisation (Quotidien ? Oui ou Non)]]="Oui","Oui","Non")</f>
        <v>Non</v>
      </c>
      <c r="N965" s="72" t="str">
        <f>IF(Tableau1[[#This Row],[Régime d''utilisation (Quotidien ? Oui ou Non)]]="Oui","Oui","Non")</f>
        <v>Non</v>
      </c>
      <c r="O965" s="72" t="str">
        <f>IF(Tableau1[[#This Row],[Régime d''utilisation (Quotidien ? Oui ou Non)]]="Oui","Oui","Non")</f>
        <v>Non</v>
      </c>
      <c r="P965" s="76"/>
      <c r="Q965" s="76"/>
      <c r="R965" s="76"/>
      <c r="S965" s="52" t="str">
        <f t="shared" si="42"/>
        <v>Compris entre 00h00 et 5h00</v>
      </c>
      <c r="T965" s="76"/>
      <c r="U965" s="53" t="str">
        <f t="shared" si="43"/>
        <v>Voyageur</v>
      </c>
      <c r="V965" s="76"/>
      <c r="W965" s="76"/>
      <c r="X965" s="76"/>
      <c r="Y965" s="76"/>
      <c r="Z965" s="76"/>
      <c r="AA965" s="76"/>
      <c r="AB965" s="53">
        <f>400</f>
        <v>400</v>
      </c>
      <c r="AC965" s="78" t="str">
        <f>IF(Tableau1[[#This Row],[Type de réponse]]='Paramètre (masquer)'!$A$10,Tableau1[[#This Row],[Période de début *]],"")</f>
        <v/>
      </c>
      <c r="AD965" s="78" t="str">
        <f>IF(Tableau1[[#This Row],[Type de réponse]]='Paramètre (masquer)'!$A$10,Tableau1[[#This Row],[Période de fin *]],"")</f>
        <v/>
      </c>
      <c r="AE965" s="78" t="str">
        <f>IF(Tableau1[[#This Row],[Type de réponse]]='Paramètre (masquer)'!$A$10,Tableau1[[#This Row],[Nuit
LU/MA]],"")</f>
        <v/>
      </c>
      <c r="AF965" s="78" t="str">
        <f>IF(Tableau1[[#This Row],[Type de réponse]]='Paramètre (masquer)'!$A$10,Tableau1[[#This Row],[Nuit
MA/ME]],"")</f>
        <v/>
      </c>
      <c r="AG965" s="78" t="str">
        <f>IF(Tableau1[[#This Row],[Type de réponse]]='Paramètre (masquer)'!$A$10,Tableau1[[#This Row],[Nuit
ME/JE]],"")</f>
        <v/>
      </c>
      <c r="AH965" s="78" t="str">
        <f>IF(Tableau1[[#This Row],[Type de réponse]]='Paramètre (masquer)'!$A$10,Tableau1[[#This Row],[Nuit JE/VE]],"")</f>
        <v/>
      </c>
      <c r="AI965" s="78" t="str">
        <f>IF(Tableau1[[#This Row],[Type de réponse]]='Paramètre (masquer)'!$A$10,Tableau1[[#This Row],[Nuit
VE/SA]],"")</f>
        <v/>
      </c>
      <c r="AJ965" s="78" t="str">
        <f>IF(Tableau1[[#This Row],[Type de réponse]]='Paramètre (masquer)'!$A$10,Tableau1[[#This Row],[Nuit
SA/DI]],"")</f>
        <v/>
      </c>
      <c r="AK965" s="78" t="str">
        <f>IF(Tableau1[[#This Row],[Type de réponse]]='Paramètre (masquer)'!$A$10,Tableau1[[#This Row],[Nuit
DI/LU]],"")</f>
        <v/>
      </c>
      <c r="AL965" s="76" t="str">
        <f>IF(Tableau1[[#This Row],[Nuit
LU /MA]]="Oui",0,IF(Tableau1[[#This Row],[Nuit
LU /MA]]="Non",1,""))</f>
        <v/>
      </c>
      <c r="AM965" s="76" t="str">
        <f>IF(Tableau1[[#This Row],[Nuit
MA/ ME]]="Oui",0,IF(Tableau1[[#This Row],[Nuit
MA/ ME]]="Non",1,""))</f>
        <v/>
      </c>
      <c r="AN965" s="76" t="str">
        <f>IF(Tableau1[[#This Row],[Nuit
ME/ JE]]="Oui",0,IF(Tableau1[[#This Row],[Nuit
ME/ JE]]="Non",1,""))</f>
        <v/>
      </c>
      <c r="AO965" s="76" t="str">
        <f>IF(Tableau1[[#This Row],[Nuit JE/ VE]]="Oui",0,IF(Tableau1[[#This Row],[Nuit JE/ VE]]="Non",1,""))</f>
        <v/>
      </c>
      <c r="AP965" s="76" t="str">
        <f>IF(Tableau1[[#This Row],[Nuit
VE/ SA]]="Oui",0,IF(Tableau1[[#This Row],[Nuit
VE/ SA]]="Non",1,""))</f>
        <v/>
      </c>
      <c r="AQ965" s="76" t="str">
        <f>IF(Tableau1[[#This Row],[Nuit
SA/ DI]]="Oui",0,IF(Tableau1[[#This Row],[Nuit
SA/ DI]]="Non",1,""))</f>
        <v/>
      </c>
      <c r="AR965" s="76" t="str">
        <f>IF(Tableau1[[#This Row],[Nuit
DI/ LU]]="Oui",0,IF(Tableau1[[#This Row],[Nuit
DI/ LU]]="Non",1,""))</f>
        <v/>
      </c>
      <c r="AS965" s="76" t="str">
        <f>IF(Tableau1[[#This Row],[Type de réponse]]='Paramètre (masquer)'!$A$10,Tableau1[[#This Row],[FE]],"")</f>
        <v/>
      </c>
      <c r="AT965" s="76" t="str">
        <f>_xlfn.CONCAT(Tableau1[[#This Row],[LUN]:[DIM]])</f>
        <v/>
      </c>
      <c r="AU965" s="79"/>
      <c r="AV9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5" s="76" t="e">
        <f>Tableau1[[#This Row],[Nbre de nuits sur la période]]*Tableau1[[#This Row],[Nombre de train accédant / nuit *]]</f>
        <v>#VALUE!</v>
      </c>
      <c r="AY965" s="76" t="e">
        <f>Tableau1[[#This Row],[Uo voies - nuit]]*((59*400/1000)+5)</f>
        <v>#VALUE!</v>
      </c>
    </row>
    <row r="966" spans="1:51" ht="15.75">
      <c r="A966" s="51">
        <f t="shared" si="44"/>
        <v>953</v>
      </c>
      <c r="B966" s="85"/>
      <c r="C966" s="52" t="str">
        <f>IFERROR(VLOOKUP(Tableau1[[#This Row],[Site *
Un fichier Excel par DT]],Tableau7[[#All],[Nom de la gare]:[EIC]],5,FALSE),"")</f>
        <v/>
      </c>
      <c r="D966" s="77"/>
      <c r="E966" s="74"/>
      <c r="F966" s="74"/>
      <c r="G966" s="76"/>
      <c r="H966" s="72" t="str">
        <f>IF(Tableau1[[#This Row],[Régime d''utilisation (Quotidien ? Oui ou Non)]]="Oui","Oui","Non")</f>
        <v>Non</v>
      </c>
      <c r="I966" s="72" t="str">
        <f>IF(Tableau1[[#This Row],[Régime d''utilisation (Quotidien ? Oui ou Non)]]="Oui","Oui","Non")</f>
        <v>Non</v>
      </c>
      <c r="J966" s="72" t="str">
        <f>IF(Tableau1[[#This Row],[Régime d''utilisation (Quotidien ? Oui ou Non)]]="Oui","Oui","Non")</f>
        <v>Non</v>
      </c>
      <c r="K966" s="72" t="str">
        <f>IF(Tableau1[[#This Row],[Régime d''utilisation (Quotidien ? Oui ou Non)]]="Oui","Oui","Non")</f>
        <v>Non</v>
      </c>
      <c r="L966" s="72" t="str">
        <f>IF(Tableau1[[#This Row],[Régime d''utilisation (Quotidien ? Oui ou Non)]]="Oui","Oui","Non")</f>
        <v>Non</v>
      </c>
      <c r="M966" s="72" t="str">
        <f>IF(Tableau1[[#This Row],[Régime d''utilisation (Quotidien ? Oui ou Non)]]="Oui","Oui","Non")</f>
        <v>Non</v>
      </c>
      <c r="N966" s="72" t="str">
        <f>IF(Tableau1[[#This Row],[Régime d''utilisation (Quotidien ? Oui ou Non)]]="Oui","Oui","Non")</f>
        <v>Non</v>
      </c>
      <c r="O966" s="72" t="str">
        <f>IF(Tableau1[[#This Row],[Régime d''utilisation (Quotidien ? Oui ou Non)]]="Oui","Oui","Non")</f>
        <v>Non</v>
      </c>
      <c r="P966" s="76"/>
      <c r="Q966" s="76"/>
      <c r="R966" s="76"/>
      <c r="S966" s="52" t="str">
        <f t="shared" si="42"/>
        <v>Compris entre 00h00 et 5h00</v>
      </c>
      <c r="T966" s="76"/>
      <c r="U966" s="53" t="str">
        <f t="shared" si="43"/>
        <v>Voyageur</v>
      </c>
      <c r="V966" s="76"/>
      <c r="W966" s="76"/>
      <c r="X966" s="76"/>
      <c r="Y966" s="76"/>
      <c r="Z966" s="76"/>
      <c r="AA966" s="76"/>
      <c r="AB966" s="53">
        <f>400</f>
        <v>400</v>
      </c>
      <c r="AC966" s="78" t="str">
        <f>IF(Tableau1[[#This Row],[Type de réponse]]='Paramètre (masquer)'!$A$10,Tableau1[[#This Row],[Période de début *]],"")</f>
        <v/>
      </c>
      <c r="AD966" s="78" t="str">
        <f>IF(Tableau1[[#This Row],[Type de réponse]]='Paramètre (masquer)'!$A$10,Tableau1[[#This Row],[Période de fin *]],"")</f>
        <v/>
      </c>
      <c r="AE966" s="78" t="str">
        <f>IF(Tableau1[[#This Row],[Type de réponse]]='Paramètre (masquer)'!$A$10,Tableau1[[#This Row],[Nuit
LU/MA]],"")</f>
        <v/>
      </c>
      <c r="AF966" s="78" t="str">
        <f>IF(Tableau1[[#This Row],[Type de réponse]]='Paramètre (masquer)'!$A$10,Tableau1[[#This Row],[Nuit
MA/ME]],"")</f>
        <v/>
      </c>
      <c r="AG966" s="78" t="str">
        <f>IF(Tableau1[[#This Row],[Type de réponse]]='Paramètre (masquer)'!$A$10,Tableau1[[#This Row],[Nuit
ME/JE]],"")</f>
        <v/>
      </c>
      <c r="AH966" s="78" t="str">
        <f>IF(Tableau1[[#This Row],[Type de réponse]]='Paramètre (masquer)'!$A$10,Tableau1[[#This Row],[Nuit JE/VE]],"")</f>
        <v/>
      </c>
      <c r="AI966" s="78" t="str">
        <f>IF(Tableau1[[#This Row],[Type de réponse]]='Paramètre (masquer)'!$A$10,Tableau1[[#This Row],[Nuit
VE/SA]],"")</f>
        <v/>
      </c>
      <c r="AJ966" s="78" t="str">
        <f>IF(Tableau1[[#This Row],[Type de réponse]]='Paramètre (masquer)'!$A$10,Tableau1[[#This Row],[Nuit
SA/DI]],"")</f>
        <v/>
      </c>
      <c r="AK966" s="78" t="str">
        <f>IF(Tableau1[[#This Row],[Type de réponse]]='Paramètre (masquer)'!$A$10,Tableau1[[#This Row],[Nuit
DI/LU]],"")</f>
        <v/>
      </c>
      <c r="AL966" s="76" t="str">
        <f>IF(Tableau1[[#This Row],[Nuit
LU /MA]]="Oui",0,IF(Tableau1[[#This Row],[Nuit
LU /MA]]="Non",1,""))</f>
        <v/>
      </c>
      <c r="AM966" s="76" t="str">
        <f>IF(Tableau1[[#This Row],[Nuit
MA/ ME]]="Oui",0,IF(Tableau1[[#This Row],[Nuit
MA/ ME]]="Non",1,""))</f>
        <v/>
      </c>
      <c r="AN966" s="76" t="str">
        <f>IF(Tableau1[[#This Row],[Nuit
ME/ JE]]="Oui",0,IF(Tableau1[[#This Row],[Nuit
ME/ JE]]="Non",1,""))</f>
        <v/>
      </c>
      <c r="AO966" s="76" t="str">
        <f>IF(Tableau1[[#This Row],[Nuit JE/ VE]]="Oui",0,IF(Tableau1[[#This Row],[Nuit JE/ VE]]="Non",1,""))</f>
        <v/>
      </c>
      <c r="AP966" s="76" t="str">
        <f>IF(Tableau1[[#This Row],[Nuit
VE/ SA]]="Oui",0,IF(Tableau1[[#This Row],[Nuit
VE/ SA]]="Non",1,""))</f>
        <v/>
      </c>
      <c r="AQ966" s="76" t="str">
        <f>IF(Tableau1[[#This Row],[Nuit
SA/ DI]]="Oui",0,IF(Tableau1[[#This Row],[Nuit
SA/ DI]]="Non",1,""))</f>
        <v/>
      </c>
      <c r="AR966" s="76" t="str">
        <f>IF(Tableau1[[#This Row],[Nuit
DI/ LU]]="Oui",0,IF(Tableau1[[#This Row],[Nuit
DI/ LU]]="Non",1,""))</f>
        <v/>
      </c>
      <c r="AS966" s="76" t="str">
        <f>IF(Tableau1[[#This Row],[Type de réponse]]='Paramètre (masquer)'!$A$10,Tableau1[[#This Row],[FE]],"")</f>
        <v/>
      </c>
      <c r="AT966" s="76" t="str">
        <f>_xlfn.CONCAT(Tableau1[[#This Row],[LUN]:[DIM]])</f>
        <v/>
      </c>
      <c r="AU966" s="79"/>
      <c r="AV9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6" s="76" t="e">
        <f>Tableau1[[#This Row],[Nbre de nuits sur la période]]*Tableau1[[#This Row],[Nombre de train accédant / nuit *]]</f>
        <v>#VALUE!</v>
      </c>
      <c r="AY966" s="76" t="e">
        <f>Tableau1[[#This Row],[Uo voies - nuit]]*((59*400/1000)+5)</f>
        <v>#VALUE!</v>
      </c>
    </row>
    <row r="967" spans="1:51" ht="15.75">
      <c r="A967" s="51">
        <f t="shared" si="44"/>
        <v>954</v>
      </c>
      <c r="B967" s="85"/>
      <c r="C967" s="52" t="str">
        <f>IFERROR(VLOOKUP(Tableau1[[#This Row],[Site *
Un fichier Excel par DT]],Tableau7[[#All],[Nom de la gare]:[EIC]],5,FALSE),"")</f>
        <v/>
      </c>
      <c r="D967" s="77"/>
      <c r="E967" s="74"/>
      <c r="F967" s="74"/>
      <c r="G967" s="76"/>
      <c r="H967" s="72" t="str">
        <f>IF(Tableau1[[#This Row],[Régime d''utilisation (Quotidien ? Oui ou Non)]]="Oui","Oui","Non")</f>
        <v>Non</v>
      </c>
      <c r="I967" s="72" t="str">
        <f>IF(Tableau1[[#This Row],[Régime d''utilisation (Quotidien ? Oui ou Non)]]="Oui","Oui","Non")</f>
        <v>Non</v>
      </c>
      <c r="J967" s="72" t="str">
        <f>IF(Tableau1[[#This Row],[Régime d''utilisation (Quotidien ? Oui ou Non)]]="Oui","Oui","Non")</f>
        <v>Non</v>
      </c>
      <c r="K967" s="72" t="str">
        <f>IF(Tableau1[[#This Row],[Régime d''utilisation (Quotidien ? Oui ou Non)]]="Oui","Oui","Non")</f>
        <v>Non</v>
      </c>
      <c r="L967" s="72" t="str">
        <f>IF(Tableau1[[#This Row],[Régime d''utilisation (Quotidien ? Oui ou Non)]]="Oui","Oui","Non")</f>
        <v>Non</v>
      </c>
      <c r="M967" s="72" t="str">
        <f>IF(Tableau1[[#This Row],[Régime d''utilisation (Quotidien ? Oui ou Non)]]="Oui","Oui","Non")</f>
        <v>Non</v>
      </c>
      <c r="N967" s="72" t="str">
        <f>IF(Tableau1[[#This Row],[Régime d''utilisation (Quotidien ? Oui ou Non)]]="Oui","Oui","Non")</f>
        <v>Non</v>
      </c>
      <c r="O967" s="72" t="str">
        <f>IF(Tableau1[[#This Row],[Régime d''utilisation (Quotidien ? Oui ou Non)]]="Oui","Oui","Non")</f>
        <v>Non</v>
      </c>
      <c r="P967" s="76"/>
      <c r="Q967" s="76"/>
      <c r="R967" s="76"/>
      <c r="S967" s="52" t="str">
        <f t="shared" si="42"/>
        <v>Compris entre 00h00 et 5h00</v>
      </c>
      <c r="T967" s="76"/>
      <c r="U967" s="53" t="str">
        <f t="shared" si="43"/>
        <v>Voyageur</v>
      </c>
      <c r="V967" s="76"/>
      <c r="W967" s="76"/>
      <c r="X967" s="76"/>
      <c r="Y967" s="76"/>
      <c r="Z967" s="76"/>
      <c r="AA967" s="76"/>
      <c r="AB967" s="53">
        <f>400</f>
        <v>400</v>
      </c>
      <c r="AC967" s="78" t="str">
        <f>IF(Tableau1[[#This Row],[Type de réponse]]='Paramètre (masquer)'!$A$10,Tableau1[[#This Row],[Période de début *]],"")</f>
        <v/>
      </c>
      <c r="AD967" s="78" t="str">
        <f>IF(Tableau1[[#This Row],[Type de réponse]]='Paramètre (masquer)'!$A$10,Tableau1[[#This Row],[Période de fin *]],"")</f>
        <v/>
      </c>
      <c r="AE967" s="78" t="str">
        <f>IF(Tableau1[[#This Row],[Type de réponse]]='Paramètre (masquer)'!$A$10,Tableau1[[#This Row],[Nuit
LU/MA]],"")</f>
        <v/>
      </c>
      <c r="AF967" s="78" t="str">
        <f>IF(Tableau1[[#This Row],[Type de réponse]]='Paramètre (masquer)'!$A$10,Tableau1[[#This Row],[Nuit
MA/ME]],"")</f>
        <v/>
      </c>
      <c r="AG967" s="78" t="str">
        <f>IF(Tableau1[[#This Row],[Type de réponse]]='Paramètre (masquer)'!$A$10,Tableau1[[#This Row],[Nuit
ME/JE]],"")</f>
        <v/>
      </c>
      <c r="AH967" s="78" t="str">
        <f>IF(Tableau1[[#This Row],[Type de réponse]]='Paramètre (masquer)'!$A$10,Tableau1[[#This Row],[Nuit JE/VE]],"")</f>
        <v/>
      </c>
      <c r="AI967" s="78" t="str">
        <f>IF(Tableau1[[#This Row],[Type de réponse]]='Paramètre (masquer)'!$A$10,Tableau1[[#This Row],[Nuit
VE/SA]],"")</f>
        <v/>
      </c>
      <c r="AJ967" s="78" t="str">
        <f>IF(Tableau1[[#This Row],[Type de réponse]]='Paramètre (masquer)'!$A$10,Tableau1[[#This Row],[Nuit
SA/DI]],"")</f>
        <v/>
      </c>
      <c r="AK967" s="78" t="str">
        <f>IF(Tableau1[[#This Row],[Type de réponse]]='Paramètre (masquer)'!$A$10,Tableau1[[#This Row],[Nuit
DI/LU]],"")</f>
        <v/>
      </c>
      <c r="AL967" s="76" t="str">
        <f>IF(Tableau1[[#This Row],[Nuit
LU /MA]]="Oui",0,IF(Tableau1[[#This Row],[Nuit
LU /MA]]="Non",1,""))</f>
        <v/>
      </c>
      <c r="AM967" s="76" t="str">
        <f>IF(Tableau1[[#This Row],[Nuit
MA/ ME]]="Oui",0,IF(Tableau1[[#This Row],[Nuit
MA/ ME]]="Non",1,""))</f>
        <v/>
      </c>
      <c r="AN967" s="76" t="str">
        <f>IF(Tableau1[[#This Row],[Nuit
ME/ JE]]="Oui",0,IF(Tableau1[[#This Row],[Nuit
ME/ JE]]="Non",1,""))</f>
        <v/>
      </c>
      <c r="AO967" s="76" t="str">
        <f>IF(Tableau1[[#This Row],[Nuit JE/ VE]]="Oui",0,IF(Tableau1[[#This Row],[Nuit JE/ VE]]="Non",1,""))</f>
        <v/>
      </c>
      <c r="AP967" s="76" t="str">
        <f>IF(Tableau1[[#This Row],[Nuit
VE/ SA]]="Oui",0,IF(Tableau1[[#This Row],[Nuit
VE/ SA]]="Non",1,""))</f>
        <v/>
      </c>
      <c r="AQ967" s="76" t="str">
        <f>IF(Tableau1[[#This Row],[Nuit
SA/ DI]]="Oui",0,IF(Tableau1[[#This Row],[Nuit
SA/ DI]]="Non",1,""))</f>
        <v/>
      </c>
      <c r="AR967" s="76" t="str">
        <f>IF(Tableau1[[#This Row],[Nuit
DI/ LU]]="Oui",0,IF(Tableau1[[#This Row],[Nuit
DI/ LU]]="Non",1,""))</f>
        <v/>
      </c>
      <c r="AS967" s="76" t="str">
        <f>IF(Tableau1[[#This Row],[Type de réponse]]='Paramètre (masquer)'!$A$10,Tableau1[[#This Row],[FE]],"")</f>
        <v/>
      </c>
      <c r="AT967" s="76" t="str">
        <f>_xlfn.CONCAT(Tableau1[[#This Row],[LUN]:[DIM]])</f>
        <v/>
      </c>
      <c r="AU967" s="79"/>
      <c r="AV9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7" s="76" t="e">
        <f>Tableau1[[#This Row],[Nbre de nuits sur la période]]*Tableau1[[#This Row],[Nombre de train accédant / nuit *]]</f>
        <v>#VALUE!</v>
      </c>
      <c r="AY967" s="76" t="e">
        <f>Tableau1[[#This Row],[Uo voies - nuit]]*((59*400/1000)+5)</f>
        <v>#VALUE!</v>
      </c>
    </row>
    <row r="968" spans="1:51" ht="15.75">
      <c r="A968" s="51">
        <f t="shared" si="44"/>
        <v>955</v>
      </c>
      <c r="B968" s="85"/>
      <c r="C968" s="52" t="str">
        <f>IFERROR(VLOOKUP(Tableau1[[#This Row],[Site *
Un fichier Excel par DT]],Tableau7[[#All],[Nom de la gare]:[EIC]],5,FALSE),"")</f>
        <v/>
      </c>
      <c r="D968" s="77"/>
      <c r="E968" s="74"/>
      <c r="F968" s="74"/>
      <c r="G968" s="76"/>
      <c r="H968" s="72" t="str">
        <f>IF(Tableau1[[#This Row],[Régime d''utilisation (Quotidien ? Oui ou Non)]]="Oui","Oui","Non")</f>
        <v>Non</v>
      </c>
      <c r="I968" s="72" t="str">
        <f>IF(Tableau1[[#This Row],[Régime d''utilisation (Quotidien ? Oui ou Non)]]="Oui","Oui","Non")</f>
        <v>Non</v>
      </c>
      <c r="J968" s="72" t="str">
        <f>IF(Tableau1[[#This Row],[Régime d''utilisation (Quotidien ? Oui ou Non)]]="Oui","Oui","Non")</f>
        <v>Non</v>
      </c>
      <c r="K968" s="72" t="str">
        <f>IF(Tableau1[[#This Row],[Régime d''utilisation (Quotidien ? Oui ou Non)]]="Oui","Oui","Non")</f>
        <v>Non</v>
      </c>
      <c r="L968" s="72" t="str">
        <f>IF(Tableau1[[#This Row],[Régime d''utilisation (Quotidien ? Oui ou Non)]]="Oui","Oui","Non")</f>
        <v>Non</v>
      </c>
      <c r="M968" s="72" t="str">
        <f>IF(Tableau1[[#This Row],[Régime d''utilisation (Quotidien ? Oui ou Non)]]="Oui","Oui","Non")</f>
        <v>Non</v>
      </c>
      <c r="N968" s="72" t="str">
        <f>IF(Tableau1[[#This Row],[Régime d''utilisation (Quotidien ? Oui ou Non)]]="Oui","Oui","Non")</f>
        <v>Non</v>
      </c>
      <c r="O968" s="72" t="str">
        <f>IF(Tableau1[[#This Row],[Régime d''utilisation (Quotidien ? Oui ou Non)]]="Oui","Oui","Non")</f>
        <v>Non</v>
      </c>
      <c r="P968" s="76"/>
      <c r="Q968" s="76"/>
      <c r="R968" s="76"/>
      <c r="S968" s="52" t="str">
        <f t="shared" si="42"/>
        <v>Compris entre 00h00 et 5h00</v>
      </c>
      <c r="T968" s="76"/>
      <c r="U968" s="53" t="str">
        <f t="shared" si="43"/>
        <v>Voyageur</v>
      </c>
      <c r="V968" s="76"/>
      <c r="W968" s="76"/>
      <c r="X968" s="76"/>
      <c r="Y968" s="76"/>
      <c r="Z968" s="76"/>
      <c r="AA968" s="76"/>
      <c r="AB968" s="53">
        <f>400</f>
        <v>400</v>
      </c>
      <c r="AC968" s="78" t="str">
        <f>IF(Tableau1[[#This Row],[Type de réponse]]='Paramètre (masquer)'!$A$10,Tableau1[[#This Row],[Période de début *]],"")</f>
        <v/>
      </c>
      <c r="AD968" s="78" t="str">
        <f>IF(Tableau1[[#This Row],[Type de réponse]]='Paramètre (masquer)'!$A$10,Tableau1[[#This Row],[Période de fin *]],"")</f>
        <v/>
      </c>
      <c r="AE968" s="78" t="str">
        <f>IF(Tableau1[[#This Row],[Type de réponse]]='Paramètre (masquer)'!$A$10,Tableau1[[#This Row],[Nuit
LU/MA]],"")</f>
        <v/>
      </c>
      <c r="AF968" s="78" t="str">
        <f>IF(Tableau1[[#This Row],[Type de réponse]]='Paramètre (masquer)'!$A$10,Tableau1[[#This Row],[Nuit
MA/ME]],"")</f>
        <v/>
      </c>
      <c r="AG968" s="78" t="str">
        <f>IF(Tableau1[[#This Row],[Type de réponse]]='Paramètre (masquer)'!$A$10,Tableau1[[#This Row],[Nuit
ME/JE]],"")</f>
        <v/>
      </c>
      <c r="AH968" s="78" t="str">
        <f>IF(Tableau1[[#This Row],[Type de réponse]]='Paramètre (masquer)'!$A$10,Tableau1[[#This Row],[Nuit JE/VE]],"")</f>
        <v/>
      </c>
      <c r="AI968" s="78" t="str">
        <f>IF(Tableau1[[#This Row],[Type de réponse]]='Paramètre (masquer)'!$A$10,Tableau1[[#This Row],[Nuit
VE/SA]],"")</f>
        <v/>
      </c>
      <c r="AJ968" s="78" t="str">
        <f>IF(Tableau1[[#This Row],[Type de réponse]]='Paramètre (masquer)'!$A$10,Tableau1[[#This Row],[Nuit
SA/DI]],"")</f>
        <v/>
      </c>
      <c r="AK968" s="78" t="str">
        <f>IF(Tableau1[[#This Row],[Type de réponse]]='Paramètre (masquer)'!$A$10,Tableau1[[#This Row],[Nuit
DI/LU]],"")</f>
        <v/>
      </c>
      <c r="AL968" s="76" t="str">
        <f>IF(Tableau1[[#This Row],[Nuit
LU /MA]]="Oui",0,IF(Tableau1[[#This Row],[Nuit
LU /MA]]="Non",1,""))</f>
        <v/>
      </c>
      <c r="AM968" s="76" t="str">
        <f>IF(Tableau1[[#This Row],[Nuit
MA/ ME]]="Oui",0,IF(Tableau1[[#This Row],[Nuit
MA/ ME]]="Non",1,""))</f>
        <v/>
      </c>
      <c r="AN968" s="76" t="str">
        <f>IF(Tableau1[[#This Row],[Nuit
ME/ JE]]="Oui",0,IF(Tableau1[[#This Row],[Nuit
ME/ JE]]="Non",1,""))</f>
        <v/>
      </c>
      <c r="AO968" s="76" t="str">
        <f>IF(Tableau1[[#This Row],[Nuit JE/ VE]]="Oui",0,IF(Tableau1[[#This Row],[Nuit JE/ VE]]="Non",1,""))</f>
        <v/>
      </c>
      <c r="AP968" s="76" t="str">
        <f>IF(Tableau1[[#This Row],[Nuit
VE/ SA]]="Oui",0,IF(Tableau1[[#This Row],[Nuit
VE/ SA]]="Non",1,""))</f>
        <v/>
      </c>
      <c r="AQ968" s="76" t="str">
        <f>IF(Tableau1[[#This Row],[Nuit
SA/ DI]]="Oui",0,IF(Tableau1[[#This Row],[Nuit
SA/ DI]]="Non",1,""))</f>
        <v/>
      </c>
      <c r="AR968" s="76" t="str">
        <f>IF(Tableau1[[#This Row],[Nuit
DI/ LU]]="Oui",0,IF(Tableau1[[#This Row],[Nuit
DI/ LU]]="Non",1,""))</f>
        <v/>
      </c>
      <c r="AS968" s="76" t="str">
        <f>IF(Tableau1[[#This Row],[Type de réponse]]='Paramètre (masquer)'!$A$10,Tableau1[[#This Row],[FE]],"")</f>
        <v/>
      </c>
      <c r="AT968" s="76" t="str">
        <f>_xlfn.CONCAT(Tableau1[[#This Row],[LUN]:[DIM]])</f>
        <v/>
      </c>
      <c r="AU968" s="79"/>
      <c r="AV9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8" s="76" t="e">
        <f>Tableau1[[#This Row],[Nbre de nuits sur la période]]*Tableau1[[#This Row],[Nombre de train accédant / nuit *]]</f>
        <v>#VALUE!</v>
      </c>
      <c r="AY968" s="76" t="e">
        <f>Tableau1[[#This Row],[Uo voies - nuit]]*((59*400/1000)+5)</f>
        <v>#VALUE!</v>
      </c>
    </row>
    <row r="969" spans="1:51" ht="15.75">
      <c r="A969" s="51">
        <f t="shared" si="44"/>
        <v>956</v>
      </c>
      <c r="B969" s="85"/>
      <c r="C969" s="52" t="str">
        <f>IFERROR(VLOOKUP(Tableau1[[#This Row],[Site *
Un fichier Excel par DT]],Tableau7[[#All],[Nom de la gare]:[EIC]],5,FALSE),"")</f>
        <v/>
      </c>
      <c r="D969" s="77"/>
      <c r="E969" s="74"/>
      <c r="F969" s="74"/>
      <c r="G969" s="76"/>
      <c r="H969" s="72" t="str">
        <f>IF(Tableau1[[#This Row],[Régime d''utilisation (Quotidien ? Oui ou Non)]]="Oui","Oui","Non")</f>
        <v>Non</v>
      </c>
      <c r="I969" s="72" t="str">
        <f>IF(Tableau1[[#This Row],[Régime d''utilisation (Quotidien ? Oui ou Non)]]="Oui","Oui","Non")</f>
        <v>Non</v>
      </c>
      <c r="J969" s="72" t="str">
        <f>IF(Tableau1[[#This Row],[Régime d''utilisation (Quotidien ? Oui ou Non)]]="Oui","Oui","Non")</f>
        <v>Non</v>
      </c>
      <c r="K969" s="72" t="str">
        <f>IF(Tableau1[[#This Row],[Régime d''utilisation (Quotidien ? Oui ou Non)]]="Oui","Oui","Non")</f>
        <v>Non</v>
      </c>
      <c r="L969" s="72" t="str">
        <f>IF(Tableau1[[#This Row],[Régime d''utilisation (Quotidien ? Oui ou Non)]]="Oui","Oui","Non")</f>
        <v>Non</v>
      </c>
      <c r="M969" s="72" t="str">
        <f>IF(Tableau1[[#This Row],[Régime d''utilisation (Quotidien ? Oui ou Non)]]="Oui","Oui","Non")</f>
        <v>Non</v>
      </c>
      <c r="N969" s="72" t="str">
        <f>IF(Tableau1[[#This Row],[Régime d''utilisation (Quotidien ? Oui ou Non)]]="Oui","Oui","Non")</f>
        <v>Non</v>
      </c>
      <c r="O969" s="72" t="str">
        <f>IF(Tableau1[[#This Row],[Régime d''utilisation (Quotidien ? Oui ou Non)]]="Oui","Oui","Non")</f>
        <v>Non</v>
      </c>
      <c r="P969" s="76"/>
      <c r="Q969" s="76"/>
      <c r="R969" s="76"/>
      <c r="S969" s="52" t="str">
        <f t="shared" si="42"/>
        <v>Compris entre 00h00 et 5h00</v>
      </c>
      <c r="T969" s="76"/>
      <c r="U969" s="53" t="str">
        <f t="shared" si="43"/>
        <v>Voyageur</v>
      </c>
      <c r="V969" s="76"/>
      <c r="W969" s="76"/>
      <c r="X969" s="76"/>
      <c r="Y969" s="76"/>
      <c r="Z969" s="76"/>
      <c r="AA969" s="76"/>
      <c r="AB969" s="53">
        <f>400</f>
        <v>400</v>
      </c>
      <c r="AC969" s="78" t="str">
        <f>IF(Tableau1[[#This Row],[Type de réponse]]='Paramètre (masquer)'!$A$10,Tableau1[[#This Row],[Période de début *]],"")</f>
        <v/>
      </c>
      <c r="AD969" s="78" t="str">
        <f>IF(Tableau1[[#This Row],[Type de réponse]]='Paramètre (masquer)'!$A$10,Tableau1[[#This Row],[Période de fin *]],"")</f>
        <v/>
      </c>
      <c r="AE969" s="78" t="str">
        <f>IF(Tableau1[[#This Row],[Type de réponse]]='Paramètre (masquer)'!$A$10,Tableau1[[#This Row],[Nuit
LU/MA]],"")</f>
        <v/>
      </c>
      <c r="AF969" s="78" t="str">
        <f>IF(Tableau1[[#This Row],[Type de réponse]]='Paramètre (masquer)'!$A$10,Tableau1[[#This Row],[Nuit
MA/ME]],"")</f>
        <v/>
      </c>
      <c r="AG969" s="78" t="str">
        <f>IF(Tableau1[[#This Row],[Type de réponse]]='Paramètre (masquer)'!$A$10,Tableau1[[#This Row],[Nuit
ME/JE]],"")</f>
        <v/>
      </c>
      <c r="AH969" s="78" t="str">
        <f>IF(Tableau1[[#This Row],[Type de réponse]]='Paramètre (masquer)'!$A$10,Tableau1[[#This Row],[Nuit JE/VE]],"")</f>
        <v/>
      </c>
      <c r="AI969" s="78" t="str">
        <f>IF(Tableau1[[#This Row],[Type de réponse]]='Paramètre (masquer)'!$A$10,Tableau1[[#This Row],[Nuit
VE/SA]],"")</f>
        <v/>
      </c>
      <c r="AJ969" s="78" t="str">
        <f>IF(Tableau1[[#This Row],[Type de réponse]]='Paramètre (masquer)'!$A$10,Tableau1[[#This Row],[Nuit
SA/DI]],"")</f>
        <v/>
      </c>
      <c r="AK969" s="78" t="str">
        <f>IF(Tableau1[[#This Row],[Type de réponse]]='Paramètre (masquer)'!$A$10,Tableau1[[#This Row],[Nuit
DI/LU]],"")</f>
        <v/>
      </c>
      <c r="AL969" s="76" t="str">
        <f>IF(Tableau1[[#This Row],[Nuit
LU /MA]]="Oui",0,IF(Tableau1[[#This Row],[Nuit
LU /MA]]="Non",1,""))</f>
        <v/>
      </c>
      <c r="AM969" s="76" t="str">
        <f>IF(Tableau1[[#This Row],[Nuit
MA/ ME]]="Oui",0,IF(Tableau1[[#This Row],[Nuit
MA/ ME]]="Non",1,""))</f>
        <v/>
      </c>
      <c r="AN969" s="76" t="str">
        <f>IF(Tableau1[[#This Row],[Nuit
ME/ JE]]="Oui",0,IF(Tableau1[[#This Row],[Nuit
ME/ JE]]="Non",1,""))</f>
        <v/>
      </c>
      <c r="AO969" s="76" t="str">
        <f>IF(Tableau1[[#This Row],[Nuit JE/ VE]]="Oui",0,IF(Tableau1[[#This Row],[Nuit JE/ VE]]="Non",1,""))</f>
        <v/>
      </c>
      <c r="AP969" s="76" t="str">
        <f>IF(Tableau1[[#This Row],[Nuit
VE/ SA]]="Oui",0,IF(Tableau1[[#This Row],[Nuit
VE/ SA]]="Non",1,""))</f>
        <v/>
      </c>
      <c r="AQ969" s="76" t="str">
        <f>IF(Tableau1[[#This Row],[Nuit
SA/ DI]]="Oui",0,IF(Tableau1[[#This Row],[Nuit
SA/ DI]]="Non",1,""))</f>
        <v/>
      </c>
      <c r="AR969" s="76" t="str">
        <f>IF(Tableau1[[#This Row],[Nuit
DI/ LU]]="Oui",0,IF(Tableau1[[#This Row],[Nuit
DI/ LU]]="Non",1,""))</f>
        <v/>
      </c>
      <c r="AS969" s="76" t="str">
        <f>IF(Tableau1[[#This Row],[Type de réponse]]='Paramètre (masquer)'!$A$10,Tableau1[[#This Row],[FE]],"")</f>
        <v/>
      </c>
      <c r="AT969" s="76" t="str">
        <f>_xlfn.CONCAT(Tableau1[[#This Row],[LUN]:[DIM]])</f>
        <v/>
      </c>
      <c r="AU969" s="79"/>
      <c r="AV9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9" s="76" t="e">
        <f>Tableau1[[#This Row],[Nbre de nuits sur la période]]*Tableau1[[#This Row],[Nombre de train accédant / nuit *]]</f>
        <v>#VALUE!</v>
      </c>
      <c r="AY969" s="76" t="e">
        <f>Tableau1[[#This Row],[Uo voies - nuit]]*((59*400/1000)+5)</f>
        <v>#VALUE!</v>
      </c>
    </row>
    <row r="970" spans="1:51" ht="15.75">
      <c r="A970" s="51">
        <f t="shared" si="44"/>
        <v>957</v>
      </c>
      <c r="B970" s="85"/>
      <c r="C970" s="52" t="str">
        <f>IFERROR(VLOOKUP(Tableau1[[#This Row],[Site *
Un fichier Excel par DT]],Tableau7[[#All],[Nom de la gare]:[EIC]],5,FALSE),"")</f>
        <v/>
      </c>
      <c r="D970" s="77"/>
      <c r="E970" s="74"/>
      <c r="F970" s="74"/>
      <c r="G970" s="76"/>
      <c r="H970" s="72" t="str">
        <f>IF(Tableau1[[#This Row],[Régime d''utilisation (Quotidien ? Oui ou Non)]]="Oui","Oui","Non")</f>
        <v>Non</v>
      </c>
      <c r="I970" s="72" t="str">
        <f>IF(Tableau1[[#This Row],[Régime d''utilisation (Quotidien ? Oui ou Non)]]="Oui","Oui","Non")</f>
        <v>Non</v>
      </c>
      <c r="J970" s="72" t="str">
        <f>IF(Tableau1[[#This Row],[Régime d''utilisation (Quotidien ? Oui ou Non)]]="Oui","Oui","Non")</f>
        <v>Non</v>
      </c>
      <c r="K970" s="72" t="str">
        <f>IF(Tableau1[[#This Row],[Régime d''utilisation (Quotidien ? Oui ou Non)]]="Oui","Oui","Non")</f>
        <v>Non</v>
      </c>
      <c r="L970" s="72" t="str">
        <f>IF(Tableau1[[#This Row],[Régime d''utilisation (Quotidien ? Oui ou Non)]]="Oui","Oui","Non")</f>
        <v>Non</v>
      </c>
      <c r="M970" s="72" t="str">
        <f>IF(Tableau1[[#This Row],[Régime d''utilisation (Quotidien ? Oui ou Non)]]="Oui","Oui","Non")</f>
        <v>Non</v>
      </c>
      <c r="N970" s="72" t="str">
        <f>IF(Tableau1[[#This Row],[Régime d''utilisation (Quotidien ? Oui ou Non)]]="Oui","Oui","Non")</f>
        <v>Non</v>
      </c>
      <c r="O970" s="72" t="str">
        <f>IF(Tableau1[[#This Row],[Régime d''utilisation (Quotidien ? Oui ou Non)]]="Oui","Oui","Non")</f>
        <v>Non</v>
      </c>
      <c r="P970" s="76"/>
      <c r="Q970" s="76"/>
      <c r="R970" s="76"/>
      <c r="S970" s="52" t="str">
        <f t="shared" si="42"/>
        <v>Compris entre 00h00 et 5h00</v>
      </c>
      <c r="T970" s="76"/>
      <c r="U970" s="53" t="str">
        <f t="shared" si="43"/>
        <v>Voyageur</v>
      </c>
      <c r="V970" s="76"/>
      <c r="W970" s="76"/>
      <c r="X970" s="76"/>
      <c r="Y970" s="76"/>
      <c r="Z970" s="76"/>
      <c r="AA970" s="76"/>
      <c r="AB970" s="53">
        <f>400</f>
        <v>400</v>
      </c>
      <c r="AC970" s="78" t="str">
        <f>IF(Tableau1[[#This Row],[Type de réponse]]='Paramètre (masquer)'!$A$10,Tableau1[[#This Row],[Période de début *]],"")</f>
        <v/>
      </c>
      <c r="AD970" s="78" t="str">
        <f>IF(Tableau1[[#This Row],[Type de réponse]]='Paramètre (masquer)'!$A$10,Tableau1[[#This Row],[Période de fin *]],"")</f>
        <v/>
      </c>
      <c r="AE970" s="78" t="str">
        <f>IF(Tableau1[[#This Row],[Type de réponse]]='Paramètre (masquer)'!$A$10,Tableau1[[#This Row],[Nuit
LU/MA]],"")</f>
        <v/>
      </c>
      <c r="AF970" s="78" t="str">
        <f>IF(Tableau1[[#This Row],[Type de réponse]]='Paramètre (masquer)'!$A$10,Tableau1[[#This Row],[Nuit
MA/ME]],"")</f>
        <v/>
      </c>
      <c r="AG970" s="78" t="str">
        <f>IF(Tableau1[[#This Row],[Type de réponse]]='Paramètre (masquer)'!$A$10,Tableau1[[#This Row],[Nuit
ME/JE]],"")</f>
        <v/>
      </c>
      <c r="AH970" s="78" t="str">
        <f>IF(Tableau1[[#This Row],[Type de réponse]]='Paramètre (masquer)'!$A$10,Tableau1[[#This Row],[Nuit JE/VE]],"")</f>
        <v/>
      </c>
      <c r="AI970" s="78" t="str">
        <f>IF(Tableau1[[#This Row],[Type de réponse]]='Paramètre (masquer)'!$A$10,Tableau1[[#This Row],[Nuit
VE/SA]],"")</f>
        <v/>
      </c>
      <c r="AJ970" s="78" t="str">
        <f>IF(Tableau1[[#This Row],[Type de réponse]]='Paramètre (masquer)'!$A$10,Tableau1[[#This Row],[Nuit
SA/DI]],"")</f>
        <v/>
      </c>
      <c r="AK970" s="78" t="str">
        <f>IF(Tableau1[[#This Row],[Type de réponse]]='Paramètre (masquer)'!$A$10,Tableau1[[#This Row],[Nuit
DI/LU]],"")</f>
        <v/>
      </c>
      <c r="AL970" s="76" t="str">
        <f>IF(Tableau1[[#This Row],[Nuit
LU /MA]]="Oui",0,IF(Tableau1[[#This Row],[Nuit
LU /MA]]="Non",1,""))</f>
        <v/>
      </c>
      <c r="AM970" s="76" t="str">
        <f>IF(Tableau1[[#This Row],[Nuit
MA/ ME]]="Oui",0,IF(Tableau1[[#This Row],[Nuit
MA/ ME]]="Non",1,""))</f>
        <v/>
      </c>
      <c r="AN970" s="76" t="str">
        <f>IF(Tableau1[[#This Row],[Nuit
ME/ JE]]="Oui",0,IF(Tableau1[[#This Row],[Nuit
ME/ JE]]="Non",1,""))</f>
        <v/>
      </c>
      <c r="AO970" s="76" t="str">
        <f>IF(Tableau1[[#This Row],[Nuit JE/ VE]]="Oui",0,IF(Tableau1[[#This Row],[Nuit JE/ VE]]="Non",1,""))</f>
        <v/>
      </c>
      <c r="AP970" s="76" t="str">
        <f>IF(Tableau1[[#This Row],[Nuit
VE/ SA]]="Oui",0,IF(Tableau1[[#This Row],[Nuit
VE/ SA]]="Non",1,""))</f>
        <v/>
      </c>
      <c r="AQ970" s="76" t="str">
        <f>IF(Tableau1[[#This Row],[Nuit
SA/ DI]]="Oui",0,IF(Tableau1[[#This Row],[Nuit
SA/ DI]]="Non",1,""))</f>
        <v/>
      </c>
      <c r="AR970" s="76" t="str">
        <f>IF(Tableau1[[#This Row],[Nuit
DI/ LU]]="Oui",0,IF(Tableau1[[#This Row],[Nuit
DI/ LU]]="Non",1,""))</f>
        <v/>
      </c>
      <c r="AS970" s="76" t="str">
        <f>IF(Tableau1[[#This Row],[Type de réponse]]='Paramètre (masquer)'!$A$10,Tableau1[[#This Row],[FE]],"")</f>
        <v/>
      </c>
      <c r="AT970" s="76" t="str">
        <f>_xlfn.CONCAT(Tableau1[[#This Row],[LUN]:[DIM]])</f>
        <v/>
      </c>
      <c r="AU970" s="79"/>
      <c r="AV9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0" s="76" t="e">
        <f>Tableau1[[#This Row],[Nbre de nuits sur la période]]*Tableau1[[#This Row],[Nombre de train accédant / nuit *]]</f>
        <v>#VALUE!</v>
      </c>
      <c r="AY970" s="76" t="e">
        <f>Tableau1[[#This Row],[Uo voies - nuit]]*((59*400/1000)+5)</f>
        <v>#VALUE!</v>
      </c>
    </row>
    <row r="971" spans="1:51" ht="15.75">
      <c r="A971" s="51">
        <f t="shared" si="44"/>
        <v>958</v>
      </c>
      <c r="B971" s="85"/>
      <c r="C971" s="52" t="str">
        <f>IFERROR(VLOOKUP(Tableau1[[#This Row],[Site *
Un fichier Excel par DT]],Tableau7[[#All],[Nom de la gare]:[EIC]],5,FALSE),"")</f>
        <v/>
      </c>
      <c r="D971" s="77"/>
      <c r="E971" s="74"/>
      <c r="F971" s="74"/>
      <c r="G971" s="76"/>
      <c r="H971" s="72" t="str">
        <f>IF(Tableau1[[#This Row],[Régime d''utilisation (Quotidien ? Oui ou Non)]]="Oui","Oui","Non")</f>
        <v>Non</v>
      </c>
      <c r="I971" s="72" t="str">
        <f>IF(Tableau1[[#This Row],[Régime d''utilisation (Quotidien ? Oui ou Non)]]="Oui","Oui","Non")</f>
        <v>Non</v>
      </c>
      <c r="J971" s="72" t="str">
        <f>IF(Tableau1[[#This Row],[Régime d''utilisation (Quotidien ? Oui ou Non)]]="Oui","Oui","Non")</f>
        <v>Non</v>
      </c>
      <c r="K971" s="72" t="str">
        <f>IF(Tableau1[[#This Row],[Régime d''utilisation (Quotidien ? Oui ou Non)]]="Oui","Oui","Non")</f>
        <v>Non</v>
      </c>
      <c r="L971" s="72" t="str">
        <f>IF(Tableau1[[#This Row],[Régime d''utilisation (Quotidien ? Oui ou Non)]]="Oui","Oui","Non")</f>
        <v>Non</v>
      </c>
      <c r="M971" s="72" t="str">
        <f>IF(Tableau1[[#This Row],[Régime d''utilisation (Quotidien ? Oui ou Non)]]="Oui","Oui","Non")</f>
        <v>Non</v>
      </c>
      <c r="N971" s="72" t="str">
        <f>IF(Tableau1[[#This Row],[Régime d''utilisation (Quotidien ? Oui ou Non)]]="Oui","Oui","Non")</f>
        <v>Non</v>
      </c>
      <c r="O971" s="72" t="str">
        <f>IF(Tableau1[[#This Row],[Régime d''utilisation (Quotidien ? Oui ou Non)]]="Oui","Oui","Non")</f>
        <v>Non</v>
      </c>
      <c r="P971" s="76"/>
      <c r="Q971" s="76"/>
      <c r="R971" s="76"/>
      <c r="S971" s="52" t="str">
        <f t="shared" si="42"/>
        <v>Compris entre 00h00 et 5h00</v>
      </c>
      <c r="T971" s="76"/>
      <c r="U971" s="53" t="str">
        <f t="shared" si="43"/>
        <v>Voyageur</v>
      </c>
      <c r="V971" s="76"/>
      <c r="W971" s="76"/>
      <c r="X971" s="76"/>
      <c r="Y971" s="76"/>
      <c r="Z971" s="76"/>
      <c r="AA971" s="76"/>
      <c r="AB971" s="53">
        <f>400</f>
        <v>400</v>
      </c>
      <c r="AC971" s="78" t="str">
        <f>IF(Tableau1[[#This Row],[Type de réponse]]='Paramètre (masquer)'!$A$10,Tableau1[[#This Row],[Période de début *]],"")</f>
        <v/>
      </c>
      <c r="AD971" s="78" t="str">
        <f>IF(Tableau1[[#This Row],[Type de réponse]]='Paramètre (masquer)'!$A$10,Tableau1[[#This Row],[Période de fin *]],"")</f>
        <v/>
      </c>
      <c r="AE971" s="78" t="str">
        <f>IF(Tableau1[[#This Row],[Type de réponse]]='Paramètre (masquer)'!$A$10,Tableau1[[#This Row],[Nuit
LU/MA]],"")</f>
        <v/>
      </c>
      <c r="AF971" s="78" t="str">
        <f>IF(Tableau1[[#This Row],[Type de réponse]]='Paramètre (masquer)'!$A$10,Tableau1[[#This Row],[Nuit
MA/ME]],"")</f>
        <v/>
      </c>
      <c r="AG971" s="78" t="str">
        <f>IF(Tableau1[[#This Row],[Type de réponse]]='Paramètre (masquer)'!$A$10,Tableau1[[#This Row],[Nuit
ME/JE]],"")</f>
        <v/>
      </c>
      <c r="AH971" s="78" t="str">
        <f>IF(Tableau1[[#This Row],[Type de réponse]]='Paramètre (masquer)'!$A$10,Tableau1[[#This Row],[Nuit JE/VE]],"")</f>
        <v/>
      </c>
      <c r="AI971" s="78" t="str">
        <f>IF(Tableau1[[#This Row],[Type de réponse]]='Paramètre (masquer)'!$A$10,Tableau1[[#This Row],[Nuit
VE/SA]],"")</f>
        <v/>
      </c>
      <c r="AJ971" s="78" t="str">
        <f>IF(Tableau1[[#This Row],[Type de réponse]]='Paramètre (masquer)'!$A$10,Tableau1[[#This Row],[Nuit
SA/DI]],"")</f>
        <v/>
      </c>
      <c r="AK971" s="78" t="str">
        <f>IF(Tableau1[[#This Row],[Type de réponse]]='Paramètre (masquer)'!$A$10,Tableau1[[#This Row],[Nuit
DI/LU]],"")</f>
        <v/>
      </c>
      <c r="AL971" s="76" t="str">
        <f>IF(Tableau1[[#This Row],[Nuit
LU /MA]]="Oui",0,IF(Tableau1[[#This Row],[Nuit
LU /MA]]="Non",1,""))</f>
        <v/>
      </c>
      <c r="AM971" s="76" t="str">
        <f>IF(Tableau1[[#This Row],[Nuit
MA/ ME]]="Oui",0,IF(Tableau1[[#This Row],[Nuit
MA/ ME]]="Non",1,""))</f>
        <v/>
      </c>
      <c r="AN971" s="76" t="str">
        <f>IF(Tableau1[[#This Row],[Nuit
ME/ JE]]="Oui",0,IF(Tableau1[[#This Row],[Nuit
ME/ JE]]="Non",1,""))</f>
        <v/>
      </c>
      <c r="AO971" s="76" t="str">
        <f>IF(Tableau1[[#This Row],[Nuit JE/ VE]]="Oui",0,IF(Tableau1[[#This Row],[Nuit JE/ VE]]="Non",1,""))</f>
        <v/>
      </c>
      <c r="AP971" s="76" t="str">
        <f>IF(Tableau1[[#This Row],[Nuit
VE/ SA]]="Oui",0,IF(Tableau1[[#This Row],[Nuit
VE/ SA]]="Non",1,""))</f>
        <v/>
      </c>
      <c r="AQ971" s="76" t="str">
        <f>IF(Tableau1[[#This Row],[Nuit
SA/ DI]]="Oui",0,IF(Tableau1[[#This Row],[Nuit
SA/ DI]]="Non",1,""))</f>
        <v/>
      </c>
      <c r="AR971" s="76" t="str">
        <f>IF(Tableau1[[#This Row],[Nuit
DI/ LU]]="Oui",0,IF(Tableau1[[#This Row],[Nuit
DI/ LU]]="Non",1,""))</f>
        <v/>
      </c>
      <c r="AS971" s="76" t="str">
        <f>IF(Tableau1[[#This Row],[Type de réponse]]='Paramètre (masquer)'!$A$10,Tableau1[[#This Row],[FE]],"")</f>
        <v/>
      </c>
      <c r="AT971" s="76" t="str">
        <f>_xlfn.CONCAT(Tableau1[[#This Row],[LUN]:[DIM]])</f>
        <v/>
      </c>
      <c r="AU971" s="79"/>
      <c r="AV9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1" s="76" t="e">
        <f>Tableau1[[#This Row],[Nbre de nuits sur la période]]*Tableau1[[#This Row],[Nombre de train accédant / nuit *]]</f>
        <v>#VALUE!</v>
      </c>
      <c r="AY971" s="76" t="e">
        <f>Tableau1[[#This Row],[Uo voies - nuit]]*((59*400/1000)+5)</f>
        <v>#VALUE!</v>
      </c>
    </row>
    <row r="972" spans="1:51" ht="15.75">
      <c r="A972" s="51">
        <f t="shared" si="44"/>
        <v>959</v>
      </c>
      <c r="B972" s="85"/>
      <c r="C972" s="52" t="str">
        <f>IFERROR(VLOOKUP(Tableau1[[#This Row],[Site *
Un fichier Excel par DT]],Tableau7[[#All],[Nom de la gare]:[EIC]],5,FALSE),"")</f>
        <v/>
      </c>
      <c r="D972" s="77"/>
      <c r="E972" s="74"/>
      <c r="F972" s="74"/>
      <c r="G972" s="76"/>
      <c r="H972" s="72" t="str">
        <f>IF(Tableau1[[#This Row],[Régime d''utilisation (Quotidien ? Oui ou Non)]]="Oui","Oui","Non")</f>
        <v>Non</v>
      </c>
      <c r="I972" s="72" t="str">
        <f>IF(Tableau1[[#This Row],[Régime d''utilisation (Quotidien ? Oui ou Non)]]="Oui","Oui","Non")</f>
        <v>Non</v>
      </c>
      <c r="J972" s="72" t="str">
        <f>IF(Tableau1[[#This Row],[Régime d''utilisation (Quotidien ? Oui ou Non)]]="Oui","Oui","Non")</f>
        <v>Non</v>
      </c>
      <c r="K972" s="72" t="str">
        <f>IF(Tableau1[[#This Row],[Régime d''utilisation (Quotidien ? Oui ou Non)]]="Oui","Oui","Non")</f>
        <v>Non</v>
      </c>
      <c r="L972" s="72" t="str">
        <f>IF(Tableau1[[#This Row],[Régime d''utilisation (Quotidien ? Oui ou Non)]]="Oui","Oui","Non")</f>
        <v>Non</v>
      </c>
      <c r="M972" s="72" t="str">
        <f>IF(Tableau1[[#This Row],[Régime d''utilisation (Quotidien ? Oui ou Non)]]="Oui","Oui","Non")</f>
        <v>Non</v>
      </c>
      <c r="N972" s="72" t="str">
        <f>IF(Tableau1[[#This Row],[Régime d''utilisation (Quotidien ? Oui ou Non)]]="Oui","Oui","Non")</f>
        <v>Non</v>
      </c>
      <c r="O972" s="72" t="str">
        <f>IF(Tableau1[[#This Row],[Régime d''utilisation (Quotidien ? Oui ou Non)]]="Oui","Oui","Non")</f>
        <v>Non</v>
      </c>
      <c r="P972" s="76"/>
      <c r="Q972" s="76"/>
      <c r="R972" s="76"/>
      <c r="S972" s="52" t="str">
        <f t="shared" si="42"/>
        <v>Compris entre 00h00 et 5h00</v>
      </c>
      <c r="T972" s="76"/>
      <c r="U972" s="53" t="str">
        <f t="shared" si="43"/>
        <v>Voyageur</v>
      </c>
      <c r="V972" s="76"/>
      <c r="W972" s="76"/>
      <c r="X972" s="76"/>
      <c r="Y972" s="76"/>
      <c r="Z972" s="76"/>
      <c r="AA972" s="76"/>
      <c r="AB972" s="53">
        <f>400</f>
        <v>400</v>
      </c>
      <c r="AC972" s="78" t="str">
        <f>IF(Tableau1[[#This Row],[Type de réponse]]='Paramètre (masquer)'!$A$10,Tableau1[[#This Row],[Période de début *]],"")</f>
        <v/>
      </c>
      <c r="AD972" s="78" t="str">
        <f>IF(Tableau1[[#This Row],[Type de réponse]]='Paramètre (masquer)'!$A$10,Tableau1[[#This Row],[Période de fin *]],"")</f>
        <v/>
      </c>
      <c r="AE972" s="78" t="str">
        <f>IF(Tableau1[[#This Row],[Type de réponse]]='Paramètre (masquer)'!$A$10,Tableau1[[#This Row],[Nuit
LU/MA]],"")</f>
        <v/>
      </c>
      <c r="AF972" s="78" t="str">
        <f>IF(Tableau1[[#This Row],[Type de réponse]]='Paramètre (masquer)'!$A$10,Tableau1[[#This Row],[Nuit
MA/ME]],"")</f>
        <v/>
      </c>
      <c r="AG972" s="78" t="str">
        <f>IF(Tableau1[[#This Row],[Type de réponse]]='Paramètre (masquer)'!$A$10,Tableau1[[#This Row],[Nuit
ME/JE]],"")</f>
        <v/>
      </c>
      <c r="AH972" s="78" t="str">
        <f>IF(Tableau1[[#This Row],[Type de réponse]]='Paramètre (masquer)'!$A$10,Tableau1[[#This Row],[Nuit JE/VE]],"")</f>
        <v/>
      </c>
      <c r="AI972" s="78" t="str">
        <f>IF(Tableau1[[#This Row],[Type de réponse]]='Paramètre (masquer)'!$A$10,Tableau1[[#This Row],[Nuit
VE/SA]],"")</f>
        <v/>
      </c>
      <c r="AJ972" s="78" t="str">
        <f>IF(Tableau1[[#This Row],[Type de réponse]]='Paramètre (masquer)'!$A$10,Tableau1[[#This Row],[Nuit
SA/DI]],"")</f>
        <v/>
      </c>
      <c r="AK972" s="78" t="str">
        <f>IF(Tableau1[[#This Row],[Type de réponse]]='Paramètre (masquer)'!$A$10,Tableau1[[#This Row],[Nuit
DI/LU]],"")</f>
        <v/>
      </c>
      <c r="AL972" s="76" t="str">
        <f>IF(Tableau1[[#This Row],[Nuit
LU /MA]]="Oui",0,IF(Tableau1[[#This Row],[Nuit
LU /MA]]="Non",1,""))</f>
        <v/>
      </c>
      <c r="AM972" s="76" t="str">
        <f>IF(Tableau1[[#This Row],[Nuit
MA/ ME]]="Oui",0,IF(Tableau1[[#This Row],[Nuit
MA/ ME]]="Non",1,""))</f>
        <v/>
      </c>
      <c r="AN972" s="76" t="str">
        <f>IF(Tableau1[[#This Row],[Nuit
ME/ JE]]="Oui",0,IF(Tableau1[[#This Row],[Nuit
ME/ JE]]="Non",1,""))</f>
        <v/>
      </c>
      <c r="AO972" s="76" t="str">
        <f>IF(Tableau1[[#This Row],[Nuit JE/ VE]]="Oui",0,IF(Tableau1[[#This Row],[Nuit JE/ VE]]="Non",1,""))</f>
        <v/>
      </c>
      <c r="AP972" s="76" t="str">
        <f>IF(Tableau1[[#This Row],[Nuit
VE/ SA]]="Oui",0,IF(Tableau1[[#This Row],[Nuit
VE/ SA]]="Non",1,""))</f>
        <v/>
      </c>
      <c r="AQ972" s="76" t="str">
        <f>IF(Tableau1[[#This Row],[Nuit
SA/ DI]]="Oui",0,IF(Tableau1[[#This Row],[Nuit
SA/ DI]]="Non",1,""))</f>
        <v/>
      </c>
      <c r="AR972" s="76" t="str">
        <f>IF(Tableau1[[#This Row],[Nuit
DI/ LU]]="Oui",0,IF(Tableau1[[#This Row],[Nuit
DI/ LU]]="Non",1,""))</f>
        <v/>
      </c>
      <c r="AS972" s="76" t="str">
        <f>IF(Tableau1[[#This Row],[Type de réponse]]='Paramètre (masquer)'!$A$10,Tableau1[[#This Row],[FE]],"")</f>
        <v/>
      </c>
      <c r="AT972" s="76" t="str">
        <f>_xlfn.CONCAT(Tableau1[[#This Row],[LUN]:[DIM]])</f>
        <v/>
      </c>
      <c r="AU972" s="79"/>
      <c r="AV9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2" s="76" t="e">
        <f>Tableau1[[#This Row],[Nbre de nuits sur la période]]*Tableau1[[#This Row],[Nombre de train accédant / nuit *]]</f>
        <v>#VALUE!</v>
      </c>
      <c r="AY972" s="76" t="e">
        <f>Tableau1[[#This Row],[Uo voies - nuit]]*((59*400/1000)+5)</f>
        <v>#VALUE!</v>
      </c>
    </row>
    <row r="973" spans="1:51" ht="15.75">
      <c r="A973" s="51">
        <f t="shared" si="44"/>
        <v>960</v>
      </c>
      <c r="B973" s="85"/>
      <c r="C973" s="52" t="str">
        <f>IFERROR(VLOOKUP(Tableau1[[#This Row],[Site *
Un fichier Excel par DT]],Tableau7[[#All],[Nom de la gare]:[EIC]],5,FALSE),"")</f>
        <v/>
      </c>
      <c r="D973" s="77"/>
      <c r="E973" s="74"/>
      <c r="F973" s="74"/>
      <c r="G973" s="76"/>
      <c r="H973" s="72" t="str">
        <f>IF(Tableau1[[#This Row],[Régime d''utilisation (Quotidien ? Oui ou Non)]]="Oui","Oui","Non")</f>
        <v>Non</v>
      </c>
      <c r="I973" s="72" t="str">
        <f>IF(Tableau1[[#This Row],[Régime d''utilisation (Quotidien ? Oui ou Non)]]="Oui","Oui","Non")</f>
        <v>Non</v>
      </c>
      <c r="J973" s="72" t="str">
        <f>IF(Tableau1[[#This Row],[Régime d''utilisation (Quotidien ? Oui ou Non)]]="Oui","Oui","Non")</f>
        <v>Non</v>
      </c>
      <c r="K973" s="72" t="str">
        <f>IF(Tableau1[[#This Row],[Régime d''utilisation (Quotidien ? Oui ou Non)]]="Oui","Oui","Non")</f>
        <v>Non</v>
      </c>
      <c r="L973" s="72" t="str">
        <f>IF(Tableau1[[#This Row],[Régime d''utilisation (Quotidien ? Oui ou Non)]]="Oui","Oui","Non")</f>
        <v>Non</v>
      </c>
      <c r="M973" s="72" t="str">
        <f>IF(Tableau1[[#This Row],[Régime d''utilisation (Quotidien ? Oui ou Non)]]="Oui","Oui","Non")</f>
        <v>Non</v>
      </c>
      <c r="N973" s="72" t="str">
        <f>IF(Tableau1[[#This Row],[Régime d''utilisation (Quotidien ? Oui ou Non)]]="Oui","Oui","Non")</f>
        <v>Non</v>
      </c>
      <c r="O973" s="72" t="str">
        <f>IF(Tableau1[[#This Row],[Régime d''utilisation (Quotidien ? Oui ou Non)]]="Oui","Oui","Non")</f>
        <v>Non</v>
      </c>
      <c r="P973" s="76"/>
      <c r="Q973" s="76"/>
      <c r="R973" s="76"/>
      <c r="S973" s="52" t="str">
        <f t="shared" si="42"/>
        <v>Compris entre 00h00 et 5h00</v>
      </c>
      <c r="T973" s="76"/>
      <c r="U973" s="53" t="str">
        <f t="shared" si="43"/>
        <v>Voyageur</v>
      </c>
      <c r="V973" s="76"/>
      <c r="W973" s="76"/>
      <c r="X973" s="76"/>
      <c r="Y973" s="76"/>
      <c r="Z973" s="76"/>
      <c r="AA973" s="76"/>
      <c r="AB973" s="53">
        <f>400</f>
        <v>400</v>
      </c>
      <c r="AC973" s="78" t="str">
        <f>IF(Tableau1[[#This Row],[Type de réponse]]='Paramètre (masquer)'!$A$10,Tableau1[[#This Row],[Période de début *]],"")</f>
        <v/>
      </c>
      <c r="AD973" s="78" t="str">
        <f>IF(Tableau1[[#This Row],[Type de réponse]]='Paramètre (masquer)'!$A$10,Tableau1[[#This Row],[Période de fin *]],"")</f>
        <v/>
      </c>
      <c r="AE973" s="78" t="str">
        <f>IF(Tableau1[[#This Row],[Type de réponse]]='Paramètre (masquer)'!$A$10,Tableau1[[#This Row],[Nuit
LU/MA]],"")</f>
        <v/>
      </c>
      <c r="AF973" s="78" t="str">
        <f>IF(Tableau1[[#This Row],[Type de réponse]]='Paramètre (masquer)'!$A$10,Tableau1[[#This Row],[Nuit
MA/ME]],"")</f>
        <v/>
      </c>
      <c r="AG973" s="78" t="str">
        <f>IF(Tableau1[[#This Row],[Type de réponse]]='Paramètre (masquer)'!$A$10,Tableau1[[#This Row],[Nuit
ME/JE]],"")</f>
        <v/>
      </c>
      <c r="AH973" s="78" t="str">
        <f>IF(Tableau1[[#This Row],[Type de réponse]]='Paramètre (masquer)'!$A$10,Tableau1[[#This Row],[Nuit JE/VE]],"")</f>
        <v/>
      </c>
      <c r="AI973" s="78" t="str">
        <f>IF(Tableau1[[#This Row],[Type de réponse]]='Paramètre (masquer)'!$A$10,Tableau1[[#This Row],[Nuit
VE/SA]],"")</f>
        <v/>
      </c>
      <c r="AJ973" s="78" t="str">
        <f>IF(Tableau1[[#This Row],[Type de réponse]]='Paramètre (masquer)'!$A$10,Tableau1[[#This Row],[Nuit
SA/DI]],"")</f>
        <v/>
      </c>
      <c r="AK973" s="78" t="str">
        <f>IF(Tableau1[[#This Row],[Type de réponse]]='Paramètre (masquer)'!$A$10,Tableau1[[#This Row],[Nuit
DI/LU]],"")</f>
        <v/>
      </c>
      <c r="AL973" s="76" t="str">
        <f>IF(Tableau1[[#This Row],[Nuit
LU /MA]]="Oui",0,IF(Tableau1[[#This Row],[Nuit
LU /MA]]="Non",1,""))</f>
        <v/>
      </c>
      <c r="AM973" s="76" t="str">
        <f>IF(Tableau1[[#This Row],[Nuit
MA/ ME]]="Oui",0,IF(Tableau1[[#This Row],[Nuit
MA/ ME]]="Non",1,""))</f>
        <v/>
      </c>
      <c r="AN973" s="76" t="str">
        <f>IF(Tableau1[[#This Row],[Nuit
ME/ JE]]="Oui",0,IF(Tableau1[[#This Row],[Nuit
ME/ JE]]="Non",1,""))</f>
        <v/>
      </c>
      <c r="AO973" s="76" t="str">
        <f>IF(Tableau1[[#This Row],[Nuit JE/ VE]]="Oui",0,IF(Tableau1[[#This Row],[Nuit JE/ VE]]="Non",1,""))</f>
        <v/>
      </c>
      <c r="AP973" s="76" t="str">
        <f>IF(Tableau1[[#This Row],[Nuit
VE/ SA]]="Oui",0,IF(Tableau1[[#This Row],[Nuit
VE/ SA]]="Non",1,""))</f>
        <v/>
      </c>
      <c r="AQ973" s="76" t="str">
        <f>IF(Tableau1[[#This Row],[Nuit
SA/ DI]]="Oui",0,IF(Tableau1[[#This Row],[Nuit
SA/ DI]]="Non",1,""))</f>
        <v/>
      </c>
      <c r="AR973" s="76" t="str">
        <f>IF(Tableau1[[#This Row],[Nuit
DI/ LU]]="Oui",0,IF(Tableau1[[#This Row],[Nuit
DI/ LU]]="Non",1,""))</f>
        <v/>
      </c>
      <c r="AS973" s="76" t="str">
        <f>IF(Tableau1[[#This Row],[Type de réponse]]='Paramètre (masquer)'!$A$10,Tableau1[[#This Row],[FE]],"")</f>
        <v/>
      </c>
      <c r="AT973" s="76" t="str">
        <f>_xlfn.CONCAT(Tableau1[[#This Row],[LUN]:[DIM]])</f>
        <v/>
      </c>
      <c r="AU973" s="79"/>
      <c r="AV9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3" s="76" t="e">
        <f>Tableau1[[#This Row],[Nbre de nuits sur la période]]*Tableau1[[#This Row],[Nombre de train accédant / nuit *]]</f>
        <v>#VALUE!</v>
      </c>
      <c r="AY973" s="76" t="e">
        <f>Tableau1[[#This Row],[Uo voies - nuit]]*((59*400/1000)+5)</f>
        <v>#VALUE!</v>
      </c>
    </row>
    <row r="974" spans="1:51" ht="15.75">
      <c r="A974" s="51">
        <f t="shared" si="44"/>
        <v>961</v>
      </c>
      <c r="B974" s="85"/>
      <c r="C974" s="52" t="str">
        <f>IFERROR(VLOOKUP(Tableau1[[#This Row],[Site *
Un fichier Excel par DT]],Tableau7[[#All],[Nom de la gare]:[EIC]],5,FALSE),"")</f>
        <v/>
      </c>
      <c r="D974" s="77"/>
      <c r="E974" s="74"/>
      <c r="F974" s="74"/>
      <c r="G974" s="76"/>
      <c r="H974" s="72" t="str">
        <f>IF(Tableau1[[#This Row],[Régime d''utilisation (Quotidien ? Oui ou Non)]]="Oui","Oui","Non")</f>
        <v>Non</v>
      </c>
      <c r="I974" s="72" t="str">
        <f>IF(Tableau1[[#This Row],[Régime d''utilisation (Quotidien ? Oui ou Non)]]="Oui","Oui","Non")</f>
        <v>Non</v>
      </c>
      <c r="J974" s="72" t="str">
        <f>IF(Tableau1[[#This Row],[Régime d''utilisation (Quotidien ? Oui ou Non)]]="Oui","Oui","Non")</f>
        <v>Non</v>
      </c>
      <c r="K974" s="72" t="str">
        <f>IF(Tableau1[[#This Row],[Régime d''utilisation (Quotidien ? Oui ou Non)]]="Oui","Oui","Non")</f>
        <v>Non</v>
      </c>
      <c r="L974" s="72" t="str">
        <f>IF(Tableau1[[#This Row],[Régime d''utilisation (Quotidien ? Oui ou Non)]]="Oui","Oui","Non")</f>
        <v>Non</v>
      </c>
      <c r="M974" s="72" t="str">
        <f>IF(Tableau1[[#This Row],[Régime d''utilisation (Quotidien ? Oui ou Non)]]="Oui","Oui","Non")</f>
        <v>Non</v>
      </c>
      <c r="N974" s="72" t="str">
        <f>IF(Tableau1[[#This Row],[Régime d''utilisation (Quotidien ? Oui ou Non)]]="Oui","Oui","Non")</f>
        <v>Non</v>
      </c>
      <c r="O974" s="72" t="str">
        <f>IF(Tableau1[[#This Row],[Régime d''utilisation (Quotidien ? Oui ou Non)]]="Oui","Oui","Non")</f>
        <v>Non</v>
      </c>
      <c r="P974" s="76"/>
      <c r="Q974" s="76"/>
      <c r="R974" s="76"/>
      <c r="S974" s="52" t="str">
        <f t="shared" ref="S974:S1037" si="45">"Compris entre 00h00 et 5h00"</f>
        <v>Compris entre 00h00 et 5h00</v>
      </c>
      <c r="T974" s="76"/>
      <c r="U974" s="53" t="str">
        <f t="shared" ref="U974:U1037" si="46">"Voyageur"</f>
        <v>Voyageur</v>
      </c>
      <c r="V974" s="76"/>
      <c r="W974" s="76"/>
      <c r="X974" s="76"/>
      <c r="Y974" s="76"/>
      <c r="Z974" s="76"/>
      <c r="AA974" s="76"/>
      <c r="AB974" s="53">
        <f>400</f>
        <v>400</v>
      </c>
      <c r="AC974" s="78" t="str">
        <f>IF(Tableau1[[#This Row],[Type de réponse]]='Paramètre (masquer)'!$A$10,Tableau1[[#This Row],[Période de début *]],"")</f>
        <v/>
      </c>
      <c r="AD974" s="78" t="str">
        <f>IF(Tableau1[[#This Row],[Type de réponse]]='Paramètre (masquer)'!$A$10,Tableau1[[#This Row],[Période de fin *]],"")</f>
        <v/>
      </c>
      <c r="AE974" s="78" t="str">
        <f>IF(Tableau1[[#This Row],[Type de réponse]]='Paramètre (masquer)'!$A$10,Tableau1[[#This Row],[Nuit
LU/MA]],"")</f>
        <v/>
      </c>
      <c r="AF974" s="78" t="str">
        <f>IF(Tableau1[[#This Row],[Type de réponse]]='Paramètre (masquer)'!$A$10,Tableau1[[#This Row],[Nuit
MA/ME]],"")</f>
        <v/>
      </c>
      <c r="AG974" s="78" t="str">
        <f>IF(Tableau1[[#This Row],[Type de réponse]]='Paramètre (masquer)'!$A$10,Tableau1[[#This Row],[Nuit
ME/JE]],"")</f>
        <v/>
      </c>
      <c r="AH974" s="78" t="str">
        <f>IF(Tableau1[[#This Row],[Type de réponse]]='Paramètre (masquer)'!$A$10,Tableau1[[#This Row],[Nuit JE/VE]],"")</f>
        <v/>
      </c>
      <c r="AI974" s="78" t="str">
        <f>IF(Tableau1[[#This Row],[Type de réponse]]='Paramètre (masquer)'!$A$10,Tableau1[[#This Row],[Nuit
VE/SA]],"")</f>
        <v/>
      </c>
      <c r="AJ974" s="78" t="str">
        <f>IF(Tableau1[[#This Row],[Type de réponse]]='Paramètre (masquer)'!$A$10,Tableau1[[#This Row],[Nuit
SA/DI]],"")</f>
        <v/>
      </c>
      <c r="AK974" s="78" t="str">
        <f>IF(Tableau1[[#This Row],[Type de réponse]]='Paramètre (masquer)'!$A$10,Tableau1[[#This Row],[Nuit
DI/LU]],"")</f>
        <v/>
      </c>
      <c r="AL974" s="76" t="str">
        <f>IF(Tableau1[[#This Row],[Nuit
LU /MA]]="Oui",0,IF(Tableau1[[#This Row],[Nuit
LU /MA]]="Non",1,""))</f>
        <v/>
      </c>
      <c r="AM974" s="76" t="str">
        <f>IF(Tableau1[[#This Row],[Nuit
MA/ ME]]="Oui",0,IF(Tableau1[[#This Row],[Nuit
MA/ ME]]="Non",1,""))</f>
        <v/>
      </c>
      <c r="AN974" s="76" t="str">
        <f>IF(Tableau1[[#This Row],[Nuit
ME/ JE]]="Oui",0,IF(Tableau1[[#This Row],[Nuit
ME/ JE]]="Non",1,""))</f>
        <v/>
      </c>
      <c r="AO974" s="76" t="str">
        <f>IF(Tableau1[[#This Row],[Nuit JE/ VE]]="Oui",0,IF(Tableau1[[#This Row],[Nuit JE/ VE]]="Non",1,""))</f>
        <v/>
      </c>
      <c r="AP974" s="76" t="str">
        <f>IF(Tableau1[[#This Row],[Nuit
VE/ SA]]="Oui",0,IF(Tableau1[[#This Row],[Nuit
VE/ SA]]="Non",1,""))</f>
        <v/>
      </c>
      <c r="AQ974" s="76" t="str">
        <f>IF(Tableau1[[#This Row],[Nuit
SA/ DI]]="Oui",0,IF(Tableau1[[#This Row],[Nuit
SA/ DI]]="Non",1,""))</f>
        <v/>
      </c>
      <c r="AR974" s="76" t="str">
        <f>IF(Tableau1[[#This Row],[Nuit
DI/ LU]]="Oui",0,IF(Tableau1[[#This Row],[Nuit
DI/ LU]]="Non",1,""))</f>
        <v/>
      </c>
      <c r="AS974" s="76" t="str">
        <f>IF(Tableau1[[#This Row],[Type de réponse]]='Paramètre (masquer)'!$A$10,Tableau1[[#This Row],[FE]],"")</f>
        <v/>
      </c>
      <c r="AT974" s="76" t="str">
        <f>_xlfn.CONCAT(Tableau1[[#This Row],[LUN]:[DIM]])</f>
        <v/>
      </c>
      <c r="AU974" s="79"/>
      <c r="AV9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4" s="76" t="e">
        <f>Tableau1[[#This Row],[Nbre de nuits sur la période]]*Tableau1[[#This Row],[Nombre de train accédant / nuit *]]</f>
        <v>#VALUE!</v>
      </c>
      <c r="AY974" s="76" t="e">
        <f>Tableau1[[#This Row],[Uo voies - nuit]]*((59*400/1000)+5)</f>
        <v>#VALUE!</v>
      </c>
    </row>
    <row r="975" spans="1:51" ht="15.75">
      <c r="A975" s="51">
        <f t="shared" ref="A975:A1038" si="47">1+A974</f>
        <v>962</v>
      </c>
      <c r="B975" s="85"/>
      <c r="C975" s="52" t="str">
        <f>IFERROR(VLOOKUP(Tableau1[[#This Row],[Site *
Un fichier Excel par DT]],Tableau7[[#All],[Nom de la gare]:[EIC]],5,FALSE),"")</f>
        <v/>
      </c>
      <c r="D975" s="77"/>
      <c r="E975" s="74"/>
      <c r="F975" s="74"/>
      <c r="G975" s="76"/>
      <c r="H975" s="72" t="str">
        <f>IF(Tableau1[[#This Row],[Régime d''utilisation (Quotidien ? Oui ou Non)]]="Oui","Oui","Non")</f>
        <v>Non</v>
      </c>
      <c r="I975" s="72" t="str">
        <f>IF(Tableau1[[#This Row],[Régime d''utilisation (Quotidien ? Oui ou Non)]]="Oui","Oui","Non")</f>
        <v>Non</v>
      </c>
      <c r="J975" s="72" t="str">
        <f>IF(Tableau1[[#This Row],[Régime d''utilisation (Quotidien ? Oui ou Non)]]="Oui","Oui","Non")</f>
        <v>Non</v>
      </c>
      <c r="K975" s="72" t="str">
        <f>IF(Tableau1[[#This Row],[Régime d''utilisation (Quotidien ? Oui ou Non)]]="Oui","Oui","Non")</f>
        <v>Non</v>
      </c>
      <c r="L975" s="72" t="str">
        <f>IF(Tableau1[[#This Row],[Régime d''utilisation (Quotidien ? Oui ou Non)]]="Oui","Oui","Non")</f>
        <v>Non</v>
      </c>
      <c r="M975" s="72" t="str">
        <f>IF(Tableau1[[#This Row],[Régime d''utilisation (Quotidien ? Oui ou Non)]]="Oui","Oui","Non")</f>
        <v>Non</v>
      </c>
      <c r="N975" s="72" t="str">
        <f>IF(Tableau1[[#This Row],[Régime d''utilisation (Quotidien ? Oui ou Non)]]="Oui","Oui","Non")</f>
        <v>Non</v>
      </c>
      <c r="O975" s="72" t="str">
        <f>IF(Tableau1[[#This Row],[Régime d''utilisation (Quotidien ? Oui ou Non)]]="Oui","Oui","Non")</f>
        <v>Non</v>
      </c>
      <c r="P975" s="76"/>
      <c r="Q975" s="76"/>
      <c r="R975" s="76"/>
      <c r="S975" s="52" t="str">
        <f t="shared" si="45"/>
        <v>Compris entre 00h00 et 5h00</v>
      </c>
      <c r="T975" s="76"/>
      <c r="U975" s="53" t="str">
        <f t="shared" si="46"/>
        <v>Voyageur</v>
      </c>
      <c r="V975" s="76"/>
      <c r="W975" s="76"/>
      <c r="X975" s="76"/>
      <c r="Y975" s="76"/>
      <c r="Z975" s="76"/>
      <c r="AA975" s="76"/>
      <c r="AB975" s="53">
        <f>400</f>
        <v>400</v>
      </c>
      <c r="AC975" s="78" t="str">
        <f>IF(Tableau1[[#This Row],[Type de réponse]]='Paramètre (masquer)'!$A$10,Tableau1[[#This Row],[Période de début *]],"")</f>
        <v/>
      </c>
      <c r="AD975" s="78" t="str">
        <f>IF(Tableau1[[#This Row],[Type de réponse]]='Paramètre (masquer)'!$A$10,Tableau1[[#This Row],[Période de fin *]],"")</f>
        <v/>
      </c>
      <c r="AE975" s="78" t="str">
        <f>IF(Tableau1[[#This Row],[Type de réponse]]='Paramètre (masquer)'!$A$10,Tableau1[[#This Row],[Nuit
LU/MA]],"")</f>
        <v/>
      </c>
      <c r="AF975" s="78" t="str">
        <f>IF(Tableau1[[#This Row],[Type de réponse]]='Paramètre (masquer)'!$A$10,Tableau1[[#This Row],[Nuit
MA/ME]],"")</f>
        <v/>
      </c>
      <c r="AG975" s="78" t="str">
        <f>IF(Tableau1[[#This Row],[Type de réponse]]='Paramètre (masquer)'!$A$10,Tableau1[[#This Row],[Nuit
ME/JE]],"")</f>
        <v/>
      </c>
      <c r="AH975" s="78" t="str">
        <f>IF(Tableau1[[#This Row],[Type de réponse]]='Paramètre (masquer)'!$A$10,Tableau1[[#This Row],[Nuit JE/VE]],"")</f>
        <v/>
      </c>
      <c r="AI975" s="78" t="str">
        <f>IF(Tableau1[[#This Row],[Type de réponse]]='Paramètre (masquer)'!$A$10,Tableau1[[#This Row],[Nuit
VE/SA]],"")</f>
        <v/>
      </c>
      <c r="AJ975" s="78" t="str">
        <f>IF(Tableau1[[#This Row],[Type de réponse]]='Paramètre (masquer)'!$A$10,Tableau1[[#This Row],[Nuit
SA/DI]],"")</f>
        <v/>
      </c>
      <c r="AK975" s="78" t="str">
        <f>IF(Tableau1[[#This Row],[Type de réponse]]='Paramètre (masquer)'!$A$10,Tableau1[[#This Row],[Nuit
DI/LU]],"")</f>
        <v/>
      </c>
      <c r="AL975" s="76" t="str">
        <f>IF(Tableau1[[#This Row],[Nuit
LU /MA]]="Oui",0,IF(Tableau1[[#This Row],[Nuit
LU /MA]]="Non",1,""))</f>
        <v/>
      </c>
      <c r="AM975" s="76" t="str">
        <f>IF(Tableau1[[#This Row],[Nuit
MA/ ME]]="Oui",0,IF(Tableau1[[#This Row],[Nuit
MA/ ME]]="Non",1,""))</f>
        <v/>
      </c>
      <c r="AN975" s="76" t="str">
        <f>IF(Tableau1[[#This Row],[Nuit
ME/ JE]]="Oui",0,IF(Tableau1[[#This Row],[Nuit
ME/ JE]]="Non",1,""))</f>
        <v/>
      </c>
      <c r="AO975" s="76" t="str">
        <f>IF(Tableau1[[#This Row],[Nuit JE/ VE]]="Oui",0,IF(Tableau1[[#This Row],[Nuit JE/ VE]]="Non",1,""))</f>
        <v/>
      </c>
      <c r="AP975" s="76" t="str">
        <f>IF(Tableau1[[#This Row],[Nuit
VE/ SA]]="Oui",0,IF(Tableau1[[#This Row],[Nuit
VE/ SA]]="Non",1,""))</f>
        <v/>
      </c>
      <c r="AQ975" s="76" t="str">
        <f>IF(Tableau1[[#This Row],[Nuit
SA/ DI]]="Oui",0,IF(Tableau1[[#This Row],[Nuit
SA/ DI]]="Non",1,""))</f>
        <v/>
      </c>
      <c r="AR975" s="76" t="str">
        <f>IF(Tableau1[[#This Row],[Nuit
DI/ LU]]="Oui",0,IF(Tableau1[[#This Row],[Nuit
DI/ LU]]="Non",1,""))</f>
        <v/>
      </c>
      <c r="AS975" s="76" t="str">
        <f>IF(Tableau1[[#This Row],[Type de réponse]]='Paramètre (masquer)'!$A$10,Tableau1[[#This Row],[FE]],"")</f>
        <v/>
      </c>
      <c r="AT975" s="76" t="str">
        <f>_xlfn.CONCAT(Tableau1[[#This Row],[LUN]:[DIM]])</f>
        <v/>
      </c>
      <c r="AU975" s="79"/>
      <c r="AV9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5" s="76" t="e">
        <f>Tableau1[[#This Row],[Nbre de nuits sur la période]]*Tableau1[[#This Row],[Nombre de train accédant / nuit *]]</f>
        <v>#VALUE!</v>
      </c>
      <c r="AY975" s="76" t="e">
        <f>Tableau1[[#This Row],[Uo voies - nuit]]*((59*400/1000)+5)</f>
        <v>#VALUE!</v>
      </c>
    </row>
    <row r="976" spans="1:51" ht="15.75">
      <c r="A976" s="51">
        <f t="shared" si="47"/>
        <v>963</v>
      </c>
      <c r="B976" s="85"/>
      <c r="C976" s="52" t="str">
        <f>IFERROR(VLOOKUP(Tableau1[[#This Row],[Site *
Un fichier Excel par DT]],Tableau7[[#All],[Nom de la gare]:[EIC]],5,FALSE),"")</f>
        <v/>
      </c>
      <c r="D976" s="77"/>
      <c r="E976" s="74"/>
      <c r="F976" s="74"/>
      <c r="G976" s="76"/>
      <c r="H976" s="72" t="str">
        <f>IF(Tableau1[[#This Row],[Régime d''utilisation (Quotidien ? Oui ou Non)]]="Oui","Oui","Non")</f>
        <v>Non</v>
      </c>
      <c r="I976" s="72" t="str">
        <f>IF(Tableau1[[#This Row],[Régime d''utilisation (Quotidien ? Oui ou Non)]]="Oui","Oui","Non")</f>
        <v>Non</v>
      </c>
      <c r="J976" s="72" t="str">
        <f>IF(Tableau1[[#This Row],[Régime d''utilisation (Quotidien ? Oui ou Non)]]="Oui","Oui","Non")</f>
        <v>Non</v>
      </c>
      <c r="K976" s="72" t="str">
        <f>IF(Tableau1[[#This Row],[Régime d''utilisation (Quotidien ? Oui ou Non)]]="Oui","Oui","Non")</f>
        <v>Non</v>
      </c>
      <c r="L976" s="72" t="str">
        <f>IF(Tableau1[[#This Row],[Régime d''utilisation (Quotidien ? Oui ou Non)]]="Oui","Oui","Non")</f>
        <v>Non</v>
      </c>
      <c r="M976" s="72" t="str">
        <f>IF(Tableau1[[#This Row],[Régime d''utilisation (Quotidien ? Oui ou Non)]]="Oui","Oui","Non")</f>
        <v>Non</v>
      </c>
      <c r="N976" s="72" t="str">
        <f>IF(Tableau1[[#This Row],[Régime d''utilisation (Quotidien ? Oui ou Non)]]="Oui","Oui","Non")</f>
        <v>Non</v>
      </c>
      <c r="O976" s="72" t="str">
        <f>IF(Tableau1[[#This Row],[Régime d''utilisation (Quotidien ? Oui ou Non)]]="Oui","Oui","Non")</f>
        <v>Non</v>
      </c>
      <c r="P976" s="76"/>
      <c r="Q976" s="76"/>
      <c r="R976" s="76"/>
      <c r="S976" s="52" t="str">
        <f t="shared" si="45"/>
        <v>Compris entre 00h00 et 5h00</v>
      </c>
      <c r="T976" s="76"/>
      <c r="U976" s="53" t="str">
        <f t="shared" si="46"/>
        <v>Voyageur</v>
      </c>
      <c r="V976" s="76"/>
      <c r="W976" s="76"/>
      <c r="X976" s="76"/>
      <c r="Y976" s="76"/>
      <c r="Z976" s="76"/>
      <c r="AA976" s="76"/>
      <c r="AB976" s="53">
        <f>400</f>
        <v>400</v>
      </c>
      <c r="AC976" s="78" t="str">
        <f>IF(Tableau1[[#This Row],[Type de réponse]]='Paramètre (masquer)'!$A$10,Tableau1[[#This Row],[Période de début *]],"")</f>
        <v/>
      </c>
      <c r="AD976" s="78" t="str">
        <f>IF(Tableau1[[#This Row],[Type de réponse]]='Paramètre (masquer)'!$A$10,Tableau1[[#This Row],[Période de fin *]],"")</f>
        <v/>
      </c>
      <c r="AE976" s="78" t="str">
        <f>IF(Tableau1[[#This Row],[Type de réponse]]='Paramètre (masquer)'!$A$10,Tableau1[[#This Row],[Nuit
LU/MA]],"")</f>
        <v/>
      </c>
      <c r="AF976" s="78" t="str">
        <f>IF(Tableau1[[#This Row],[Type de réponse]]='Paramètre (masquer)'!$A$10,Tableau1[[#This Row],[Nuit
MA/ME]],"")</f>
        <v/>
      </c>
      <c r="AG976" s="78" t="str">
        <f>IF(Tableau1[[#This Row],[Type de réponse]]='Paramètre (masquer)'!$A$10,Tableau1[[#This Row],[Nuit
ME/JE]],"")</f>
        <v/>
      </c>
      <c r="AH976" s="78" t="str">
        <f>IF(Tableau1[[#This Row],[Type de réponse]]='Paramètre (masquer)'!$A$10,Tableau1[[#This Row],[Nuit JE/VE]],"")</f>
        <v/>
      </c>
      <c r="AI976" s="78" t="str">
        <f>IF(Tableau1[[#This Row],[Type de réponse]]='Paramètre (masquer)'!$A$10,Tableau1[[#This Row],[Nuit
VE/SA]],"")</f>
        <v/>
      </c>
      <c r="AJ976" s="78" t="str">
        <f>IF(Tableau1[[#This Row],[Type de réponse]]='Paramètre (masquer)'!$A$10,Tableau1[[#This Row],[Nuit
SA/DI]],"")</f>
        <v/>
      </c>
      <c r="AK976" s="78" t="str">
        <f>IF(Tableau1[[#This Row],[Type de réponse]]='Paramètre (masquer)'!$A$10,Tableau1[[#This Row],[Nuit
DI/LU]],"")</f>
        <v/>
      </c>
      <c r="AL976" s="76" t="str">
        <f>IF(Tableau1[[#This Row],[Nuit
LU /MA]]="Oui",0,IF(Tableau1[[#This Row],[Nuit
LU /MA]]="Non",1,""))</f>
        <v/>
      </c>
      <c r="AM976" s="76" t="str">
        <f>IF(Tableau1[[#This Row],[Nuit
MA/ ME]]="Oui",0,IF(Tableau1[[#This Row],[Nuit
MA/ ME]]="Non",1,""))</f>
        <v/>
      </c>
      <c r="AN976" s="76" t="str">
        <f>IF(Tableau1[[#This Row],[Nuit
ME/ JE]]="Oui",0,IF(Tableau1[[#This Row],[Nuit
ME/ JE]]="Non",1,""))</f>
        <v/>
      </c>
      <c r="AO976" s="76" t="str">
        <f>IF(Tableau1[[#This Row],[Nuit JE/ VE]]="Oui",0,IF(Tableau1[[#This Row],[Nuit JE/ VE]]="Non",1,""))</f>
        <v/>
      </c>
      <c r="AP976" s="76" t="str">
        <f>IF(Tableau1[[#This Row],[Nuit
VE/ SA]]="Oui",0,IF(Tableau1[[#This Row],[Nuit
VE/ SA]]="Non",1,""))</f>
        <v/>
      </c>
      <c r="AQ976" s="76" t="str">
        <f>IF(Tableau1[[#This Row],[Nuit
SA/ DI]]="Oui",0,IF(Tableau1[[#This Row],[Nuit
SA/ DI]]="Non",1,""))</f>
        <v/>
      </c>
      <c r="AR976" s="76" t="str">
        <f>IF(Tableau1[[#This Row],[Nuit
DI/ LU]]="Oui",0,IF(Tableau1[[#This Row],[Nuit
DI/ LU]]="Non",1,""))</f>
        <v/>
      </c>
      <c r="AS976" s="76" t="str">
        <f>IF(Tableau1[[#This Row],[Type de réponse]]='Paramètre (masquer)'!$A$10,Tableau1[[#This Row],[FE]],"")</f>
        <v/>
      </c>
      <c r="AT976" s="76" t="str">
        <f>_xlfn.CONCAT(Tableau1[[#This Row],[LUN]:[DIM]])</f>
        <v/>
      </c>
      <c r="AU976" s="79"/>
      <c r="AV9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6" s="76" t="e">
        <f>Tableau1[[#This Row],[Nbre de nuits sur la période]]*Tableau1[[#This Row],[Nombre de train accédant / nuit *]]</f>
        <v>#VALUE!</v>
      </c>
      <c r="AY976" s="76" t="e">
        <f>Tableau1[[#This Row],[Uo voies - nuit]]*((59*400/1000)+5)</f>
        <v>#VALUE!</v>
      </c>
    </row>
    <row r="977" spans="1:51" ht="15.75">
      <c r="A977" s="51">
        <f t="shared" si="47"/>
        <v>964</v>
      </c>
      <c r="B977" s="85"/>
      <c r="C977" s="52" t="str">
        <f>IFERROR(VLOOKUP(Tableau1[[#This Row],[Site *
Un fichier Excel par DT]],Tableau7[[#All],[Nom de la gare]:[EIC]],5,FALSE),"")</f>
        <v/>
      </c>
      <c r="D977" s="77"/>
      <c r="E977" s="74"/>
      <c r="F977" s="74"/>
      <c r="G977" s="76"/>
      <c r="H977" s="72" t="str">
        <f>IF(Tableau1[[#This Row],[Régime d''utilisation (Quotidien ? Oui ou Non)]]="Oui","Oui","Non")</f>
        <v>Non</v>
      </c>
      <c r="I977" s="72" t="str">
        <f>IF(Tableau1[[#This Row],[Régime d''utilisation (Quotidien ? Oui ou Non)]]="Oui","Oui","Non")</f>
        <v>Non</v>
      </c>
      <c r="J977" s="72" t="str">
        <f>IF(Tableau1[[#This Row],[Régime d''utilisation (Quotidien ? Oui ou Non)]]="Oui","Oui","Non")</f>
        <v>Non</v>
      </c>
      <c r="K977" s="72" t="str">
        <f>IF(Tableau1[[#This Row],[Régime d''utilisation (Quotidien ? Oui ou Non)]]="Oui","Oui","Non")</f>
        <v>Non</v>
      </c>
      <c r="L977" s="72" t="str">
        <f>IF(Tableau1[[#This Row],[Régime d''utilisation (Quotidien ? Oui ou Non)]]="Oui","Oui","Non")</f>
        <v>Non</v>
      </c>
      <c r="M977" s="72" t="str">
        <f>IF(Tableau1[[#This Row],[Régime d''utilisation (Quotidien ? Oui ou Non)]]="Oui","Oui","Non")</f>
        <v>Non</v>
      </c>
      <c r="N977" s="72" t="str">
        <f>IF(Tableau1[[#This Row],[Régime d''utilisation (Quotidien ? Oui ou Non)]]="Oui","Oui","Non")</f>
        <v>Non</v>
      </c>
      <c r="O977" s="72" t="str">
        <f>IF(Tableau1[[#This Row],[Régime d''utilisation (Quotidien ? Oui ou Non)]]="Oui","Oui","Non")</f>
        <v>Non</v>
      </c>
      <c r="P977" s="76"/>
      <c r="Q977" s="76"/>
      <c r="R977" s="76"/>
      <c r="S977" s="52" t="str">
        <f t="shared" si="45"/>
        <v>Compris entre 00h00 et 5h00</v>
      </c>
      <c r="T977" s="76"/>
      <c r="U977" s="53" t="str">
        <f t="shared" si="46"/>
        <v>Voyageur</v>
      </c>
      <c r="V977" s="76"/>
      <c r="W977" s="76"/>
      <c r="X977" s="76"/>
      <c r="Y977" s="76"/>
      <c r="Z977" s="76"/>
      <c r="AA977" s="76"/>
      <c r="AB977" s="53">
        <f>400</f>
        <v>400</v>
      </c>
      <c r="AC977" s="78" t="str">
        <f>IF(Tableau1[[#This Row],[Type de réponse]]='Paramètre (masquer)'!$A$10,Tableau1[[#This Row],[Période de début *]],"")</f>
        <v/>
      </c>
      <c r="AD977" s="78" t="str">
        <f>IF(Tableau1[[#This Row],[Type de réponse]]='Paramètre (masquer)'!$A$10,Tableau1[[#This Row],[Période de fin *]],"")</f>
        <v/>
      </c>
      <c r="AE977" s="78" t="str">
        <f>IF(Tableau1[[#This Row],[Type de réponse]]='Paramètre (masquer)'!$A$10,Tableau1[[#This Row],[Nuit
LU/MA]],"")</f>
        <v/>
      </c>
      <c r="AF977" s="78" t="str">
        <f>IF(Tableau1[[#This Row],[Type de réponse]]='Paramètre (masquer)'!$A$10,Tableau1[[#This Row],[Nuit
MA/ME]],"")</f>
        <v/>
      </c>
      <c r="AG977" s="78" t="str">
        <f>IF(Tableau1[[#This Row],[Type de réponse]]='Paramètre (masquer)'!$A$10,Tableau1[[#This Row],[Nuit
ME/JE]],"")</f>
        <v/>
      </c>
      <c r="AH977" s="78" t="str">
        <f>IF(Tableau1[[#This Row],[Type de réponse]]='Paramètre (masquer)'!$A$10,Tableau1[[#This Row],[Nuit JE/VE]],"")</f>
        <v/>
      </c>
      <c r="AI977" s="78" t="str">
        <f>IF(Tableau1[[#This Row],[Type de réponse]]='Paramètre (masquer)'!$A$10,Tableau1[[#This Row],[Nuit
VE/SA]],"")</f>
        <v/>
      </c>
      <c r="AJ977" s="78" t="str">
        <f>IF(Tableau1[[#This Row],[Type de réponse]]='Paramètre (masquer)'!$A$10,Tableau1[[#This Row],[Nuit
SA/DI]],"")</f>
        <v/>
      </c>
      <c r="AK977" s="78" t="str">
        <f>IF(Tableau1[[#This Row],[Type de réponse]]='Paramètre (masquer)'!$A$10,Tableau1[[#This Row],[Nuit
DI/LU]],"")</f>
        <v/>
      </c>
      <c r="AL977" s="76" t="str">
        <f>IF(Tableau1[[#This Row],[Nuit
LU /MA]]="Oui",0,IF(Tableau1[[#This Row],[Nuit
LU /MA]]="Non",1,""))</f>
        <v/>
      </c>
      <c r="AM977" s="76" t="str">
        <f>IF(Tableau1[[#This Row],[Nuit
MA/ ME]]="Oui",0,IF(Tableau1[[#This Row],[Nuit
MA/ ME]]="Non",1,""))</f>
        <v/>
      </c>
      <c r="AN977" s="76" t="str">
        <f>IF(Tableau1[[#This Row],[Nuit
ME/ JE]]="Oui",0,IF(Tableau1[[#This Row],[Nuit
ME/ JE]]="Non",1,""))</f>
        <v/>
      </c>
      <c r="AO977" s="76" t="str">
        <f>IF(Tableau1[[#This Row],[Nuit JE/ VE]]="Oui",0,IF(Tableau1[[#This Row],[Nuit JE/ VE]]="Non",1,""))</f>
        <v/>
      </c>
      <c r="AP977" s="76" t="str">
        <f>IF(Tableau1[[#This Row],[Nuit
VE/ SA]]="Oui",0,IF(Tableau1[[#This Row],[Nuit
VE/ SA]]="Non",1,""))</f>
        <v/>
      </c>
      <c r="AQ977" s="76" t="str">
        <f>IF(Tableau1[[#This Row],[Nuit
SA/ DI]]="Oui",0,IF(Tableau1[[#This Row],[Nuit
SA/ DI]]="Non",1,""))</f>
        <v/>
      </c>
      <c r="AR977" s="76" t="str">
        <f>IF(Tableau1[[#This Row],[Nuit
DI/ LU]]="Oui",0,IF(Tableau1[[#This Row],[Nuit
DI/ LU]]="Non",1,""))</f>
        <v/>
      </c>
      <c r="AS977" s="76" t="str">
        <f>IF(Tableau1[[#This Row],[Type de réponse]]='Paramètre (masquer)'!$A$10,Tableau1[[#This Row],[FE]],"")</f>
        <v/>
      </c>
      <c r="AT977" s="76" t="str">
        <f>_xlfn.CONCAT(Tableau1[[#This Row],[LUN]:[DIM]])</f>
        <v/>
      </c>
      <c r="AU977" s="79"/>
      <c r="AV9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7" s="76" t="e">
        <f>Tableau1[[#This Row],[Nbre de nuits sur la période]]*Tableau1[[#This Row],[Nombre de train accédant / nuit *]]</f>
        <v>#VALUE!</v>
      </c>
      <c r="AY977" s="76" t="e">
        <f>Tableau1[[#This Row],[Uo voies - nuit]]*((59*400/1000)+5)</f>
        <v>#VALUE!</v>
      </c>
    </row>
    <row r="978" spans="1:51" ht="15.75">
      <c r="A978" s="51">
        <f t="shared" si="47"/>
        <v>965</v>
      </c>
      <c r="B978" s="85"/>
      <c r="C978" s="52" t="str">
        <f>IFERROR(VLOOKUP(Tableau1[[#This Row],[Site *
Un fichier Excel par DT]],Tableau7[[#All],[Nom de la gare]:[EIC]],5,FALSE),"")</f>
        <v/>
      </c>
      <c r="D978" s="77"/>
      <c r="E978" s="74"/>
      <c r="F978" s="74"/>
      <c r="G978" s="76"/>
      <c r="H978" s="72" t="str">
        <f>IF(Tableau1[[#This Row],[Régime d''utilisation (Quotidien ? Oui ou Non)]]="Oui","Oui","Non")</f>
        <v>Non</v>
      </c>
      <c r="I978" s="72" t="str">
        <f>IF(Tableau1[[#This Row],[Régime d''utilisation (Quotidien ? Oui ou Non)]]="Oui","Oui","Non")</f>
        <v>Non</v>
      </c>
      <c r="J978" s="72" t="str">
        <f>IF(Tableau1[[#This Row],[Régime d''utilisation (Quotidien ? Oui ou Non)]]="Oui","Oui","Non")</f>
        <v>Non</v>
      </c>
      <c r="K978" s="72" t="str">
        <f>IF(Tableau1[[#This Row],[Régime d''utilisation (Quotidien ? Oui ou Non)]]="Oui","Oui","Non")</f>
        <v>Non</v>
      </c>
      <c r="L978" s="72" t="str">
        <f>IF(Tableau1[[#This Row],[Régime d''utilisation (Quotidien ? Oui ou Non)]]="Oui","Oui","Non")</f>
        <v>Non</v>
      </c>
      <c r="M978" s="72" t="str">
        <f>IF(Tableau1[[#This Row],[Régime d''utilisation (Quotidien ? Oui ou Non)]]="Oui","Oui","Non")</f>
        <v>Non</v>
      </c>
      <c r="N978" s="72" t="str">
        <f>IF(Tableau1[[#This Row],[Régime d''utilisation (Quotidien ? Oui ou Non)]]="Oui","Oui","Non")</f>
        <v>Non</v>
      </c>
      <c r="O978" s="72" t="str">
        <f>IF(Tableau1[[#This Row],[Régime d''utilisation (Quotidien ? Oui ou Non)]]="Oui","Oui","Non")</f>
        <v>Non</v>
      </c>
      <c r="P978" s="76"/>
      <c r="Q978" s="76"/>
      <c r="R978" s="76"/>
      <c r="S978" s="52" t="str">
        <f t="shared" si="45"/>
        <v>Compris entre 00h00 et 5h00</v>
      </c>
      <c r="T978" s="76"/>
      <c r="U978" s="53" t="str">
        <f t="shared" si="46"/>
        <v>Voyageur</v>
      </c>
      <c r="V978" s="76"/>
      <c r="W978" s="76"/>
      <c r="X978" s="76"/>
      <c r="Y978" s="76"/>
      <c r="Z978" s="76"/>
      <c r="AA978" s="76"/>
      <c r="AB978" s="53">
        <f>400</f>
        <v>400</v>
      </c>
      <c r="AC978" s="78" t="str">
        <f>IF(Tableau1[[#This Row],[Type de réponse]]='Paramètre (masquer)'!$A$10,Tableau1[[#This Row],[Période de début *]],"")</f>
        <v/>
      </c>
      <c r="AD978" s="78" t="str">
        <f>IF(Tableau1[[#This Row],[Type de réponse]]='Paramètre (masquer)'!$A$10,Tableau1[[#This Row],[Période de fin *]],"")</f>
        <v/>
      </c>
      <c r="AE978" s="78" t="str">
        <f>IF(Tableau1[[#This Row],[Type de réponse]]='Paramètre (masquer)'!$A$10,Tableau1[[#This Row],[Nuit
LU/MA]],"")</f>
        <v/>
      </c>
      <c r="AF978" s="78" t="str">
        <f>IF(Tableau1[[#This Row],[Type de réponse]]='Paramètre (masquer)'!$A$10,Tableau1[[#This Row],[Nuit
MA/ME]],"")</f>
        <v/>
      </c>
      <c r="AG978" s="78" t="str">
        <f>IF(Tableau1[[#This Row],[Type de réponse]]='Paramètre (masquer)'!$A$10,Tableau1[[#This Row],[Nuit
ME/JE]],"")</f>
        <v/>
      </c>
      <c r="AH978" s="78" t="str">
        <f>IF(Tableau1[[#This Row],[Type de réponse]]='Paramètre (masquer)'!$A$10,Tableau1[[#This Row],[Nuit JE/VE]],"")</f>
        <v/>
      </c>
      <c r="AI978" s="78" t="str">
        <f>IF(Tableau1[[#This Row],[Type de réponse]]='Paramètre (masquer)'!$A$10,Tableau1[[#This Row],[Nuit
VE/SA]],"")</f>
        <v/>
      </c>
      <c r="AJ978" s="78" t="str">
        <f>IF(Tableau1[[#This Row],[Type de réponse]]='Paramètre (masquer)'!$A$10,Tableau1[[#This Row],[Nuit
SA/DI]],"")</f>
        <v/>
      </c>
      <c r="AK978" s="78" t="str">
        <f>IF(Tableau1[[#This Row],[Type de réponse]]='Paramètre (masquer)'!$A$10,Tableau1[[#This Row],[Nuit
DI/LU]],"")</f>
        <v/>
      </c>
      <c r="AL978" s="76" t="str">
        <f>IF(Tableau1[[#This Row],[Nuit
LU /MA]]="Oui",0,IF(Tableau1[[#This Row],[Nuit
LU /MA]]="Non",1,""))</f>
        <v/>
      </c>
      <c r="AM978" s="76" t="str">
        <f>IF(Tableau1[[#This Row],[Nuit
MA/ ME]]="Oui",0,IF(Tableau1[[#This Row],[Nuit
MA/ ME]]="Non",1,""))</f>
        <v/>
      </c>
      <c r="AN978" s="76" t="str">
        <f>IF(Tableau1[[#This Row],[Nuit
ME/ JE]]="Oui",0,IF(Tableau1[[#This Row],[Nuit
ME/ JE]]="Non",1,""))</f>
        <v/>
      </c>
      <c r="AO978" s="76" t="str">
        <f>IF(Tableau1[[#This Row],[Nuit JE/ VE]]="Oui",0,IF(Tableau1[[#This Row],[Nuit JE/ VE]]="Non",1,""))</f>
        <v/>
      </c>
      <c r="AP978" s="76" t="str">
        <f>IF(Tableau1[[#This Row],[Nuit
VE/ SA]]="Oui",0,IF(Tableau1[[#This Row],[Nuit
VE/ SA]]="Non",1,""))</f>
        <v/>
      </c>
      <c r="AQ978" s="76" t="str">
        <f>IF(Tableau1[[#This Row],[Nuit
SA/ DI]]="Oui",0,IF(Tableau1[[#This Row],[Nuit
SA/ DI]]="Non",1,""))</f>
        <v/>
      </c>
      <c r="AR978" s="76" t="str">
        <f>IF(Tableau1[[#This Row],[Nuit
DI/ LU]]="Oui",0,IF(Tableau1[[#This Row],[Nuit
DI/ LU]]="Non",1,""))</f>
        <v/>
      </c>
      <c r="AS978" s="76" t="str">
        <f>IF(Tableau1[[#This Row],[Type de réponse]]='Paramètre (masquer)'!$A$10,Tableau1[[#This Row],[FE]],"")</f>
        <v/>
      </c>
      <c r="AT978" s="76" t="str">
        <f>_xlfn.CONCAT(Tableau1[[#This Row],[LUN]:[DIM]])</f>
        <v/>
      </c>
      <c r="AU978" s="79"/>
      <c r="AV9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8" s="76" t="e">
        <f>Tableau1[[#This Row],[Nbre de nuits sur la période]]*Tableau1[[#This Row],[Nombre de train accédant / nuit *]]</f>
        <v>#VALUE!</v>
      </c>
      <c r="AY978" s="76" t="e">
        <f>Tableau1[[#This Row],[Uo voies - nuit]]*((59*400/1000)+5)</f>
        <v>#VALUE!</v>
      </c>
    </row>
    <row r="979" spans="1:51" ht="15.75">
      <c r="A979" s="51">
        <f t="shared" si="47"/>
        <v>966</v>
      </c>
      <c r="B979" s="85"/>
      <c r="C979" s="52" t="str">
        <f>IFERROR(VLOOKUP(Tableau1[[#This Row],[Site *
Un fichier Excel par DT]],Tableau7[[#All],[Nom de la gare]:[EIC]],5,FALSE),"")</f>
        <v/>
      </c>
      <c r="D979" s="77"/>
      <c r="E979" s="74"/>
      <c r="F979" s="74"/>
      <c r="G979" s="76"/>
      <c r="H979" s="72" t="str">
        <f>IF(Tableau1[[#This Row],[Régime d''utilisation (Quotidien ? Oui ou Non)]]="Oui","Oui","Non")</f>
        <v>Non</v>
      </c>
      <c r="I979" s="72" t="str">
        <f>IF(Tableau1[[#This Row],[Régime d''utilisation (Quotidien ? Oui ou Non)]]="Oui","Oui","Non")</f>
        <v>Non</v>
      </c>
      <c r="J979" s="72" t="str">
        <f>IF(Tableau1[[#This Row],[Régime d''utilisation (Quotidien ? Oui ou Non)]]="Oui","Oui","Non")</f>
        <v>Non</v>
      </c>
      <c r="K979" s="72" t="str">
        <f>IF(Tableau1[[#This Row],[Régime d''utilisation (Quotidien ? Oui ou Non)]]="Oui","Oui","Non")</f>
        <v>Non</v>
      </c>
      <c r="L979" s="72" t="str">
        <f>IF(Tableau1[[#This Row],[Régime d''utilisation (Quotidien ? Oui ou Non)]]="Oui","Oui","Non")</f>
        <v>Non</v>
      </c>
      <c r="M979" s="72" t="str">
        <f>IF(Tableau1[[#This Row],[Régime d''utilisation (Quotidien ? Oui ou Non)]]="Oui","Oui","Non")</f>
        <v>Non</v>
      </c>
      <c r="N979" s="72" t="str">
        <f>IF(Tableau1[[#This Row],[Régime d''utilisation (Quotidien ? Oui ou Non)]]="Oui","Oui","Non")</f>
        <v>Non</v>
      </c>
      <c r="O979" s="72" t="str">
        <f>IF(Tableau1[[#This Row],[Régime d''utilisation (Quotidien ? Oui ou Non)]]="Oui","Oui","Non")</f>
        <v>Non</v>
      </c>
      <c r="P979" s="76"/>
      <c r="Q979" s="76"/>
      <c r="R979" s="76"/>
      <c r="S979" s="52" t="str">
        <f t="shared" si="45"/>
        <v>Compris entre 00h00 et 5h00</v>
      </c>
      <c r="T979" s="76"/>
      <c r="U979" s="53" t="str">
        <f t="shared" si="46"/>
        <v>Voyageur</v>
      </c>
      <c r="V979" s="76"/>
      <c r="W979" s="76"/>
      <c r="X979" s="76"/>
      <c r="Y979" s="76"/>
      <c r="Z979" s="76"/>
      <c r="AA979" s="76"/>
      <c r="AB979" s="53">
        <f>400</f>
        <v>400</v>
      </c>
      <c r="AC979" s="78" t="str">
        <f>IF(Tableau1[[#This Row],[Type de réponse]]='Paramètre (masquer)'!$A$10,Tableau1[[#This Row],[Période de début *]],"")</f>
        <v/>
      </c>
      <c r="AD979" s="78" t="str">
        <f>IF(Tableau1[[#This Row],[Type de réponse]]='Paramètre (masquer)'!$A$10,Tableau1[[#This Row],[Période de fin *]],"")</f>
        <v/>
      </c>
      <c r="AE979" s="78" t="str">
        <f>IF(Tableau1[[#This Row],[Type de réponse]]='Paramètre (masquer)'!$A$10,Tableau1[[#This Row],[Nuit
LU/MA]],"")</f>
        <v/>
      </c>
      <c r="AF979" s="78" t="str">
        <f>IF(Tableau1[[#This Row],[Type de réponse]]='Paramètre (masquer)'!$A$10,Tableau1[[#This Row],[Nuit
MA/ME]],"")</f>
        <v/>
      </c>
      <c r="AG979" s="78" t="str">
        <f>IF(Tableau1[[#This Row],[Type de réponse]]='Paramètre (masquer)'!$A$10,Tableau1[[#This Row],[Nuit
ME/JE]],"")</f>
        <v/>
      </c>
      <c r="AH979" s="78" t="str">
        <f>IF(Tableau1[[#This Row],[Type de réponse]]='Paramètre (masquer)'!$A$10,Tableau1[[#This Row],[Nuit JE/VE]],"")</f>
        <v/>
      </c>
      <c r="AI979" s="78" t="str">
        <f>IF(Tableau1[[#This Row],[Type de réponse]]='Paramètre (masquer)'!$A$10,Tableau1[[#This Row],[Nuit
VE/SA]],"")</f>
        <v/>
      </c>
      <c r="AJ979" s="78" t="str">
        <f>IF(Tableau1[[#This Row],[Type de réponse]]='Paramètre (masquer)'!$A$10,Tableau1[[#This Row],[Nuit
SA/DI]],"")</f>
        <v/>
      </c>
      <c r="AK979" s="78" t="str">
        <f>IF(Tableau1[[#This Row],[Type de réponse]]='Paramètre (masquer)'!$A$10,Tableau1[[#This Row],[Nuit
DI/LU]],"")</f>
        <v/>
      </c>
      <c r="AL979" s="76" t="str">
        <f>IF(Tableau1[[#This Row],[Nuit
LU /MA]]="Oui",0,IF(Tableau1[[#This Row],[Nuit
LU /MA]]="Non",1,""))</f>
        <v/>
      </c>
      <c r="AM979" s="76" t="str">
        <f>IF(Tableau1[[#This Row],[Nuit
MA/ ME]]="Oui",0,IF(Tableau1[[#This Row],[Nuit
MA/ ME]]="Non",1,""))</f>
        <v/>
      </c>
      <c r="AN979" s="76" t="str">
        <f>IF(Tableau1[[#This Row],[Nuit
ME/ JE]]="Oui",0,IF(Tableau1[[#This Row],[Nuit
ME/ JE]]="Non",1,""))</f>
        <v/>
      </c>
      <c r="AO979" s="76" t="str">
        <f>IF(Tableau1[[#This Row],[Nuit JE/ VE]]="Oui",0,IF(Tableau1[[#This Row],[Nuit JE/ VE]]="Non",1,""))</f>
        <v/>
      </c>
      <c r="AP979" s="76" t="str">
        <f>IF(Tableau1[[#This Row],[Nuit
VE/ SA]]="Oui",0,IF(Tableau1[[#This Row],[Nuit
VE/ SA]]="Non",1,""))</f>
        <v/>
      </c>
      <c r="AQ979" s="76" t="str">
        <f>IF(Tableau1[[#This Row],[Nuit
SA/ DI]]="Oui",0,IF(Tableau1[[#This Row],[Nuit
SA/ DI]]="Non",1,""))</f>
        <v/>
      </c>
      <c r="AR979" s="76" t="str">
        <f>IF(Tableau1[[#This Row],[Nuit
DI/ LU]]="Oui",0,IF(Tableau1[[#This Row],[Nuit
DI/ LU]]="Non",1,""))</f>
        <v/>
      </c>
      <c r="AS979" s="76" t="str">
        <f>IF(Tableau1[[#This Row],[Type de réponse]]='Paramètre (masquer)'!$A$10,Tableau1[[#This Row],[FE]],"")</f>
        <v/>
      </c>
      <c r="AT979" s="76" t="str">
        <f>_xlfn.CONCAT(Tableau1[[#This Row],[LUN]:[DIM]])</f>
        <v/>
      </c>
      <c r="AU979" s="79"/>
      <c r="AV9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9" s="76" t="e">
        <f>Tableau1[[#This Row],[Nbre de nuits sur la période]]*Tableau1[[#This Row],[Nombre de train accédant / nuit *]]</f>
        <v>#VALUE!</v>
      </c>
      <c r="AY979" s="76" t="e">
        <f>Tableau1[[#This Row],[Uo voies - nuit]]*((59*400/1000)+5)</f>
        <v>#VALUE!</v>
      </c>
    </row>
    <row r="980" spans="1:51" ht="15.75">
      <c r="A980" s="51">
        <f t="shared" si="47"/>
        <v>967</v>
      </c>
      <c r="B980" s="85"/>
      <c r="C980" s="52" t="str">
        <f>IFERROR(VLOOKUP(Tableau1[[#This Row],[Site *
Un fichier Excel par DT]],Tableau7[[#All],[Nom de la gare]:[EIC]],5,FALSE),"")</f>
        <v/>
      </c>
      <c r="D980" s="77"/>
      <c r="E980" s="74"/>
      <c r="F980" s="74"/>
      <c r="G980" s="76"/>
      <c r="H980" s="72" t="str">
        <f>IF(Tableau1[[#This Row],[Régime d''utilisation (Quotidien ? Oui ou Non)]]="Oui","Oui","Non")</f>
        <v>Non</v>
      </c>
      <c r="I980" s="72" t="str">
        <f>IF(Tableau1[[#This Row],[Régime d''utilisation (Quotidien ? Oui ou Non)]]="Oui","Oui","Non")</f>
        <v>Non</v>
      </c>
      <c r="J980" s="72" t="str">
        <f>IF(Tableau1[[#This Row],[Régime d''utilisation (Quotidien ? Oui ou Non)]]="Oui","Oui","Non")</f>
        <v>Non</v>
      </c>
      <c r="K980" s="72" t="str">
        <f>IF(Tableau1[[#This Row],[Régime d''utilisation (Quotidien ? Oui ou Non)]]="Oui","Oui","Non")</f>
        <v>Non</v>
      </c>
      <c r="L980" s="72" t="str">
        <f>IF(Tableau1[[#This Row],[Régime d''utilisation (Quotidien ? Oui ou Non)]]="Oui","Oui","Non")</f>
        <v>Non</v>
      </c>
      <c r="M980" s="72" t="str">
        <f>IF(Tableau1[[#This Row],[Régime d''utilisation (Quotidien ? Oui ou Non)]]="Oui","Oui","Non")</f>
        <v>Non</v>
      </c>
      <c r="N980" s="72" t="str">
        <f>IF(Tableau1[[#This Row],[Régime d''utilisation (Quotidien ? Oui ou Non)]]="Oui","Oui","Non")</f>
        <v>Non</v>
      </c>
      <c r="O980" s="72" t="str">
        <f>IF(Tableau1[[#This Row],[Régime d''utilisation (Quotidien ? Oui ou Non)]]="Oui","Oui","Non")</f>
        <v>Non</v>
      </c>
      <c r="P980" s="76"/>
      <c r="Q980" s="76"/>
      <c r="R980" s="76"/>
      <c r="S980" s="52" t="str">
        <f t="shared" si="45"/>
        <v>Compris entre 00h00 et 5h00</v>
      </c>
      <c r="T980" s="76"/>
      <c r="U980" s="53" t="str">
        <f t="shared" si="46"/>
        <v>Voyageur</v>
      </c>
      <c r="V980" s="76"/>
      <c r="W980" s="76"/>
      <c r="X980" s="76"/>
      <c r="Y980" s="76"/>
      <c r="Z980" s="76"/>
      <c r="AA980" s="76"/>
      <c r="AB980" s="53">
        <f>400</f>
        <v>400</v>
      </c>
      <c r="AC980" s="78" t="str">
        <f>IF(Tableau1[[#This Row],[Type de réponse]]='Paramètre (masquer)'!$A$10,Tableau1[[#This Row],[Période de début *]],"")</f>
        <v/>
      </c>
      <c r="AD980" s="78" t="str">
        <f>IF(Tableau1[[#This Row],[Type de réponse]]='Paramètre (masquer)'!$A$10,Tableau1[[#This Row],[Période de fin *]],"")</f>
        <v/>
      </c>
      <c r="AE980" s="78" t="str">
        <f>IF(Tableau1[[#This Row],[Type de réponse]]='Paramètre (masquer)'!$A$10,Tableau1[[#This Row],[Nuit
LU/MA]],"")</f>
        <v/>
      </c>
      <c r="AF980" s="78" t="str">
        <f>IF(Tableau1[[#This Row],[Type de réponse]]='Paramètre (masquer)'!$A$10,Tableau1[[#This Row],[Nuit
MA/ME]],"")</f>
        <v/>
      </c>
      <c r="AG980" s="78" t="str">
        <f>IF(Tableau1[[#This Row],[Type de réponse]]='Paramètre (masquer)'!$A$10,Tableau1[[#This Row],[Nuit
ME/JE]],"")</f>
        <v/>
      </c>
      <c r="AH980" s="78" t="str">
        <f>IF(Tableau1[[#This Row],[Type de réponse]]='Paramètre (masquer)'!$A$10,Tableau1[[#This Row],[Nuit JE/VE]],"")</f>
        <v/>
      </c>
      <c r="AI980" s="78" t="str">
        <f>IF(Tableau1[[#This Row],[Type de réponse]]='Paramètre (masquer)'!$A$10,Tableau1[[#This Row],[Nuit
VE/SA]],"")</f>
        <v/>
      </c>
      <c r="AJ980" s="78" t="str">
        <f>IF(Tableau1[[#This Row],[Type de réponse]]='Paramètre (masquer)'!$A$10,Tableau1[[#This Row],[Nuit
SA/DI]],"")</f>
        <v/>
      </c>
      <c r="AK980" s="78" t="str">
        <f>IF(Tableau1[[#This Row],[Type de réponse]]='Paramètre (masquer)'!$A$10,Tableau1[[#This Row],[Nuit
DI/LU]],"")</f>
        <v/>
      </c>
      <c r="AL980" s="76" t="str">
        <f>IF(Tableau1[[#This Row],[Nuit
LU /MA]]="Oui",0,IF(Tableau1[[#This Row],[Nuit
LU /MA]]="Non",1,""))</f>
        <v/>
      </c>
      <c r="AM980" s="76" t="str">
        <f>IF(Tableau1[[#This Row],[Nuit
MA/ ME]]="Oui",0,IF(Tableau1[[#This Row],[Nuit
MA/ ME]]="Non",1,""))</f>
        <v/>
      </c>
      <c r="AN980" s="76" t="str">
        <f>IF(Tableau1[[#This Row],[Nuit
ME/ JE]]="Oui",0,IF(Tableau1[[#This Row],[Nuit
ME/ JE]]="Non",1,""))</f>
        <v/>
      </c>
      <c r="AO980" s="76" t="str">
        <f>IF(Tableau1[[#This Row],[Nuit JE/ VE]]="Oui",0,IF(Tableau1[[#This Row],[Nuit JE/ VE]]="Non",1,""))</f>
        <v/>
      </c>
      <c r="AP980" s="76" t="str">
        <f>IF(Tableau1[[#This Row],[Nuit
VE/ SA]]="Oui",0,IF(Tableau1[[#This Row],[Nuit
VE/ SA]]="Non",1,""))</f>
        <v/>
      </c>
      <c r="AQ980" s="76" t="str">
        <f>IF(Tableau1[[#This Row],[Nuit
SA/ DI]]="Oui",0,IF(Tableau1[[#This Row],[Nuit
SA/ DI]]="Non",1,""))</f>
        <v/>
      </c>
      <c r="AR980" s="76" t="str">
        <f>IF(Tableau1[[#This Row],[Nuit
DI/ LU]]="Oui",0,IF(Tableau1[[#This Row],[Nuit
DI/ LU]]="Non",1,""))</f>
        <v/>
      </c>
      <c r="AS980" s="76" t="str">
        <f>IF(Tableau1[[#This Row],[Type de réponse]]='Paramètre (masquer)'!$A$10,Tableau1[[#This Row],[FE]],"")</f>
        <v/>
      </c>
      <c r="AT980" s="76" t="str">
        <f>_xlfn.CONCAT(Tableau1[[#This Row],[LUN]:[DIM]])</f>
        <v/>
      </c>
      <c r="AU980" s="79"/>
      <c r="AV9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0" s="76" t="e">
        <f>Tableau1[[#This Row],[Nbre de nuits sur la période]]*Tableau1[[#This Row],[Nombre de train accédant / nuit *]]</f>
        <v>#VALUE!</v>
      </c>
      <c r="AY980" s="76" t="e">
        <f>Tableau1[[#This Row],[Uo voies - nuit]]*((59*400/1000)+5)</f>
        <v>#VALUE!</v>
      </c>
    </row>
    <row r="981" spans="1:51" ht="15.75">
      <c r="A981" s="51">
        <f t="shared" si="47"/>
        <v>968</v>
      </c>
      <c r="B981" s="85"/>
      <c r="C981" s="52" t="str">
        <f>IFERROR(VLOOKUP(Tableau1[[#This Row],[Site *
Un fichier Excel par DT]],Tableau7[[#All],[Nom de la gare]:[EIC]],5,FALSE),"")</f>
        <v/>
      </c>
      <c r="D981" s="77"/>
      <c r="E981" s="74"/>
      <c r="F981" s="74"/>
      <c r="G981" s="76"/>
      <c r="H981" s="72" t="str">
        <f>IF(Tableau1[[#This Row],[Régime d''utilisation (Quotidien ? Oui ou Non)]]="Oui","Oui","Non")</f>
        <v>Non</v>
      </c>
      <c r="I981" s="72" t="str">
        <f>IF(Tableau1[[#This Row],[Régime d''utilisation (Quotidien ? Oui ou Non)]]="Oui","Oui","Non")</f>
        <v>Non</v>
      </c>
      <c r="J981" s="72" t="str">
        <f>IF(Tableau1[[#This Row],[Régime d''utilisation (Quotidien ? Oui ou Non)]]="Oui","Oui","Non")</f>
        <v>Non</v>
      </c>
      <c r="K981" s="72" t="str">
        <f>IF(Tableau1[[#This Row],[Régime d''utilisation (Quotidien ? Oui ou Non)]]="Oui","Oui","Non")</f>
        <v>Non</v>
      </c>
      <c r="L981" s="72" t="str">
        <f>IF(Tableau1[[#This Row],[Régime d''utilisation (Quotidien ? Oui ou Non)]]="Oui","Oui","Non")</f>
        <v>Non</v>
      </c>
      <c r="M981" s="72" t="str">
        <f>IF(Tableau1[[#This Row],[Régime d''utilisation (Quotidien ? Oui ou Non)]]="Oui","Oui","Non")</f>
        <v>Non</v>
      </c>
      <c r="N981" s="72" t="str">
        <f>IF(Tableau1[[#This Row],[Régime d''utilisation (Quotidien ? Oui ou Non)]]="Oui","Oui","Non")</f>
        <v>Non</v>
      </c>
      <c r="O981" s="72" t="str">
        <f>IF(Tableau1[[#This Row],[Régime d''utilisation (Quotidien ? Oui ou Non)]]="Oui","Oui","Non")</f>
        <v>Non</v>
      </c>
      <c r="P981" s="76"/>
      <c r="Q981" s="76"/>
      <c r="R981" s="76"/>
      <c r="S981" s="52" t="str">
        <f t="shared" si="45"/>
        <v>Compris entre 00h00 et 5h00</v>
      </c>
      <c r="T981" s="76"/>
      <c r="U981" s="53" t="str">
        <f t="shared" si="46"/>
        <v>Voyageur</v>
      </c>
      <c r="V981" s="76"/>
      <c r="W981" s="76"/>
      <c r="X981" s="76"/>
      <c r="Y981" s="76"/>
      <c r="Z981" s="76"/>
      <c r="AA981" s="76"/>
      <c r="AB981" s="53">
        <f>400</f>
        <v>400</v>
      </c>
      <c r="AC981" s="78" t="str">
        <f>IF(Tableau1[[#This Row],[Type de réponse]]='Paramètre (masquer)'!$A$10,Tableau1[[#This Row],[Période de début *]],"")</f>
        <v/>
      </c>
      <c r="AD981" s="78" t="str">
        <f>IF(Tableau1[[#This Row],[Type de réponse]]='Paramètre (masquer)'!$A$10,Tableau1[[#This Row],[Période de fin *]],"")</f>
        <v/>
      </c>
      <c r="AE981" s="78" t="str">
        <f>IF(Tableau1[[#This Row],[Type de réponse]]='Paramètre (masquer)'!$A$10,Tableau1[[#This Row],[Nuit
LU/MA]],"")</f>
        <v/>
      </c>
      <c r="AF981" s="78" t="str">
        <f>IF(Tableau1[[#This Row],[Type de réponse]]='Paramètre (masquer)'!$A$10,Tableau1[[#This Row],[Nuit
MA/ME]],"")</f>
        <v/>
      </c>
      <c r="AG981" s="78" t="str">
        <f>IF(Tableau1[[#This Row],[Type de réponse]]='Paramètre (masquer)'!$A$10,Tableau1[[#This Row],[Nuit
ME/JE]],"")</f>
        <v/>
      </c>
      <c r="AH981" s="78" t="str">
        <f>IF(Tableau1[[#This Row],[Type de réponse]]='Paramètre (masquer)'!$A$10,Tableau1[[#This Row],[Nuit JE/VE]],"")</f>
        <v/>
      </c>
      <c r="AI981" s="78" t="str">
        <f>IF(Tableau1[[#This Row],[Type de réponse]]='Paramètre (masquer)'!$A$10,Tableau1[[#This Row],[Nuit
VE/SA]],"")</f>
        <v/>
      </c>
      <c r="AJ981" s="78" t="str">
        <f>IF(Tableau1[[#This Row],[Type de réponse]]='Paramètre (masquer)'!$A$10,Tableau1[[#This Row],[Nuit
SA/DI]],"")</f>
        <v/>
      </c>
      <c r="AK981" s="78" t="str">
        <f>IF(Tableau1[[#This Row],[Type de réponse]]='Paramètre (masquer)'!$A$10,Tableau1[[#This Row],[Nuit
DI/LU]],"")</f>
        <v/>
      </c>
      <c r="AL981" s="76" t="str">
        <f>IF(Tableau1[[#This Row],[Nuit
LU /MA]]="Oui",0,IF(Tableau1[[#This Row],[Nuit
LU /MA]]="Non",1,""))</f>
        <v/>
      </c>
      <c r="AM981" s="76" t="str">
        <f>IF(Tableau1[[#This Row],[Nuit
MA/ ME]]="Oui",0,IF(Tableau1[[#This Row],[Nuit
MA/ ME]]="Non",1,""))</f>
        <v/>
      </c>
      <c r="AN981" s="76" t="str">
        <f>IF(Tableau1[[#This Row],[Nuit
ME/ JE]]="Oui",0,IF(Tableau1[[#This Row],[Nuit
ME/ JE]]="Non",1,""))</f>
        <v/>
      </c>
      <c r="AO981" s="76" t="str">
        <f>IF(Tableau1[[#This Row],[Nuit JE/ VE]]="Oui",0,IF(Tableau1[[#This Row],[Nuit JE/ VE]]="Non",1,""))</f>
        <v/>
      </c>
      <c r="AP981" s="76" t="str">
        <f>IF(Tableau1[[#This Row],[Nuit
VE/ SA]]="Oui",0,IF(Tableau1[[#This Row],[Nuit
VE/ SA]]="Non",1,""))</f>
        <v/>
      </c>
      <c r="AQ981" s="76" t="str">
        <f>IF(Tableau1[[#This Row],[Nuit
SA/ DI]]="Oui",0,IF(Tableau1[[#This Row],[Nuit
SA/ DI]]="Non",1,""))</f>
        <v/>
      </c>
      <c r="AR981" s="76" t="str">
        <f>IF(Tableau1[[#This Row],[Nuit
DI/ LU]]="Oui",0,IF(Tableau1[[#This Row],[Nuit
DI/ LU]]="Non",1,""))</f>
        <v/>
      </c>
      <c r="AS981" s="76" t="str">
        <f>IF(Tableau1[[#This Row],[Type de réponse]]='Paramètre (masquer)'!$A$10,Tableau1[[#This Row],[FE]],"")</f>
        <v/>
      </c>
      <c r="AT981" s="76" t="str">
        <f>_xlfn.CONCAT(Tableau1[[#This Row],[LUN]:[DIM]])</f>
        <v/>
      </c>
      <c r="AU981" s="79"/>
      <c r="AV9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1" s="76" t="e">
        <f>Tableau1[[#This Row],[Nbre de nuits sur la période]]*Tableau1[[#This Row],[Nombre de train accédant / nuit *]]</f>
        <v>#VALUE!</v>
      </c>
      <c r="AY981" s="76" t="e">
        <f>Tableau1[[#This Row],[Uo voies - nuit]]*((59*400/1000)+5)</f>
        <v>#VALUE!</v>
      </c>
    </row>
    <row r="982" spans="1:51" ht="15.75">
      <c r="A982" s="51">
        <f t="shared" si="47"/>
        <v>969</v>
      </c>
      <c r="B982" s="85"/>
      <c r="C982" s="52" t="str">
        <f>IFERROR(VLOOKUP(Tableau1[[#This Row],[Site *
Un fichier Excel par DT]],Tableau7[[#All],[Nom de la gare]:[EIC]],5,FALSE),"")</f>
        <v/>
      </c>
      <c r="D982" s="77"/>
      <c r="E982" s="74"/>
      <c r="F982" s="74"/>
      <c r="G982" s="76"/>
      <c r="H982" s="72" t="str">
        <f>IF(Tableau1[[#This Row],[Régime d''utilisation (Quotidien ? Oui ou Non)]]="Oui","Oui","Non")</f>
        <v>Non</v>
      </c>
      <c r="I982" s="72" t="str">
        <f>IF(Tableau1[[#This Row],[Régime d''utilisation (Quotidien ? Oui ou Non)]]="Oui","Oui","Non")</f>
        <v>Non</v>
      </c>
      <c r="J982" s="72" t="str">
        <f>IF(Tableau1[[#This Row],[Régime d''utilisation (Quotidien ? Oui ou Non)]]="Oui","Oui","Non")</f>
        <v>Non</v>
      </c>
      <c r="K982" s="72" t="str">
        <f>IF(Tableau1[[#This Row],[Régime d''utilisation (Quotidien ? Oui ou Non)]]="Oui","Oui","Non")</f>
        <v>Non</v>
      </c>
      <c r="L982" s="72" t="str">
        <f>IF(Tableau1[[#This Row],[Régime d''utilisation (Quotidien ? Oui ou Non)]]="Oui","Oui","Non")</f>
        <v>Non</v>
      </c>
      <c r="M982" s="72" t="str">
        <f>IF(Tableau1[[#This Row],[Régime d''utilisation (Quotidien ? Oui ou Non)]]="Oui","Oui","Non")</f>
        <v>Non</v>
      </c>
      <c r="N982" s="72" t="str">
        <f>IF(Tableau1[[#This Row],[Régime d''utilisation (Quotidien ? Oui ou Non)]]="Oui","Oui","Non")</f>
        <v>Non</v>
      </c>
      <c r="O982" s="72" t="str">
        <f>IF(Tableau1[[#This Row],[Régime d''utilisation (Quotidien ? Oui ou Non)]]="Oui","Oui","Non")</f>
        <v>Non</v>
      </c>
      <c r="P982" s="76"/>
      <c r="Q982" s="76"/>
      <c r="R982" s="76"/>
      <c r="S982" s="52" t="str">
        <f t="shared" si="45"/>
        <v>Compris entre 00h00 et 5h00</v>
      </c>
      <c r="T982" s="76"/>
      <c r="U982" s="53" t="str">
        <f t="shared" si="46"/>
        <v>Voyageur</v>
      </c>
      <c r="V982" s="76"/>
      <c r="W982" s="76"/>
      <c r="X982" s="76"/>
      <c r="Y982" s="76"/>
      <c r="Z982" s="76"/>
      <c r="AA982" s="76"/>
      <c r="AB982" s="53">
        <f>400</f>
        <v>400</v>
      </c>
      <c r="AC982" s="78" t="str">
        <f>IF(Tableau1[[#This Row],[Type de réponse]]='Paramètre (masquer)'!$A$10,Tableau1[[#This Row],[Période de début *]],"")</f>
        <v/>
      </c>
      <c r="AD982" s="78" t="str">
        <f>IF(Tableau1[[#This Row],[Type de réponse]]='Paramètre (masquer)'!$A$10,Tableau1[[#This Row],[Période de fin *]],"")</f>
        <v/>
      </c>
      <c r="AE982" s="78" t="str">
        <f>IF(Tableau1[[#This Row],[Type de réponse]]='Paramètre (masquer)'!$A$10,Tableau1[[#This Row],[Nuit
LU/MA]],"")</f>
        <v/>
      </c>
      <c r="AF982" s="78" t="str">
        <f>IF(Tableau1[[#This Row],[Type de réponse]]='Paramètre (masquer)'!$A$10,Tableau1[[#This Row],[Nuit
MA/ME]],"")</f>
        <v/>
      </c>
      <c r="AG982" s="78" t="str">
        <f>IF(Tableau1[[#This Row],[Type de réponse]]='Paramètre (masquer)'!$A$10,Tableau1[[#This Row],[Nuit
ME/JE]],"")</f>
        <v/>
      </c>
      <c r="AH982" s="78" t="str">
        <f>IF(Tableau1[[#This Row],[Type de réponse]]='Paramètre (masquer)'!$A$10,Tableau1[[#This Row],[Nuit JE/VE]],"")</f>
        <v/>
      </c>
      <c r="AI982" s="78" t="str">
        <f>IF(Tableau1[[#This Row],[Type de réponse]]='Paramètre (masquer)'!$A$10,Tableau1[[#This Row],[Nuit
VE/SA]],"")</f>
        <v/>
      </c>
      <c r="AJ982" s="78" t="str">
        <f>IF(Tableau1[[#This Row],[Type de réponse]]='Paramètre (masquer)'!$A$10,Tableau1[[#This Row],[Nuit
SA/DI]],"")</f>
        <v/>
      </c>
      <c r="AK982" s="78" t="str">
        <f>IF(Tableau1[[#This Row],[Type de réponse]]='Paramètre (masquer)'!$A$10,Tableau1[[#This Row],[Nuit
DI/LU]],"")</f>
        <v/>
      </c>
      <c r="AL982" s="76" t="str">
        <f>IF(Tableau1[[#This Row],[Nuit
LU /MA]]="Oui",0,IF(Tableau1[[#This Row],[Nuit
LU /MA]]="Non",1,""))</f>
        <v/>
      </c>
      <c r="AM982" s="76" t="str">
        <f>IF(Tableau1[[#This Row],[Nuit
MA/ ME]]="Oui",0,IF(Tableau1[[#This Row],[Nuit
MA/ ME]]="Non",1,""))</f>
        <v/>
      </c>
      <c r="AN982" s="76" t="str">
        <f>IF(Tableau1[[#This Row],[Nuit
ME/ JE]]="Oui",0,IF(Tableau1[[#This Row],[Nuit
ME/ JE]]="Non",1,""))</f>
        <v/>
      </c>
      <c r="AO982" s="76" t="str">
        <f>IF(Tableau1[[#This Row],[Nuit JE/ VE]]="Oui",0,IF(Tableau1[[#This Row],[Nuit JE/ VE]]="Non",1,""))</f>
        <v/>
      </c>
      <c r="AP982" s="76" t="str">
        <f>IF(Tableau1[[#This Row],[Nuit
VE/ SA]]="Oui",0,IF(Tableau1[[#This Row],[Nuit
VE/ SA]]="Non",1,""))</f>
        <v/>
      </c>
      <c r="AQ982" s="76" t="str">
        <f>IF(Tableau1[[#This Row],[Nuit
SA/ DI]]="Oui",0,IF(Tableau1[[#This Row],[Nuit
SA/ DI]]="Non",1,""))</f>
        <v/>
      </c>
      <c r="AR982" s="76" t="str">
        <f>IF(Tableau1[[#This Row],[Nuit
DI/ LU]]="Oui",0,IF(Tableau1[[#This Row],[Nuit
DI/ LU]]="Non",1,""))</f>
        <v/>
      </c>
      <c r="AS982" s="76" t="str">
        <f>IF(Tableau1[[#This Row],[Type de réponse]]='Paramètre (masquer)'!$A$10,Tableau1[[#This Row],[FE]],"")</f>
        <v/>
      </c>
      <c r="AT982" s="76" t="str">
        <f>_xlfn.CONCAT(Tableau1[[#This Row],[LUN]:[DIM]])</f>
        <v/>
      </c>
      <c r="AU982" s="79"/>
      <c r="AV9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2" s="76" t="e">
        <f>Tableau1[[#This Row],[Nbre de nuits sur la période]]*Tableau1[[#This Row],[Nombre de train accédant / nuit *]]</f>
        <v>#VALUE!</v>
      </c>
      <c r="AY982" s="76" t="e">
        <f>Tableau1[[#This Row],[Uo voies - nuit]]*((59*400/1000)+5)</f>
        <v>#VALUE!</v>
      </c>
    </row>
    <row r="983" spans="1:51" ht="15.75">
      <c r="A983" s="51">
        <f t="shared" si="47"/>
        <v>970</v>
      </c>
      <c r="B983" s="85"/>
      <c r="C983" s="52" t="str">
        <f>IFERROR(VLOOKUP(Tableau1[[#This Row],[Site *
Un fichier Excel par DT]],Tableau7[[#All],[Nom de la gare]:[EIC]],5,FALSE),"")</f>
        <v/>
      </c>
      <c r="D983" s="77"/>
      <c r="E983" s="74"/>
      <c r="F983" s="74"/>
      <c r="G983" s="76"/>
      <c r="H983" s="72" t="str">
        <f>IF(Tableau1[[#This Row],[Régime d''utilisation (Quotidien ? Oui ou Non)]]="Oui","Oui","Non")</f>
        <v>Non</v>
      </c>
      <c r="I983" s="72" t="str">
        <f>IF(Tableau1[[#This Row],[Régime d''utilisation (Quotidien ? Oui ou Non)]]="Oui","Oui","Non")</f>
        <v>Non</v>
      </c>
      <c r="J983" s="72" t="str">
        <f>IF(Tableau1[[#This Row],[Régime d''utilisation (Quotidien ? Oui ou Non)]]="Oui","Oui","Non")</f>
        <v>Non</v>
      </c>
      <c r="K983" s="72" t="str">
        <f>IF(Tableau1[[#This Row],[Régime d''utilisation (Quotidien ? Oui ou Non)]]="Oui","Oui","Non")</f>
        <v>Non</v>
      </c>
      <c r="L983" s="72" t="str">
        <f>IF(Tableau1[[#This Row],[Régime d''utilisation (Quotidien ? Oui ou Non)]]="Oui","Oui","Non")</f>
        <v>Non</v>
      </c>
      <c r="M983" s="72" t="str">
        <f>IF(Tableau1[[#This Row],[Régime d''utilisation (Quotidien ? Oui ou Non)]]="Oui","Oui","Non")</f>
        <v>Non</v>
      </c>
      <c r="N983" s="72" t="str">
        <f>IF(Tableau1[[#This Row],[Régime d''utilisation (Quotidien ? Oui ou Non)]]="Oui","Oui","Non")</f>
        <v>Non</v>
      </c>
      <c r="O983" s="72" t="str">
        <f>IF(Tableau1[[#This Row],[Régime d''utilisation (Quotidien ? Oui ou Non)]]="Oui","Oui","Non")</f>
        <v>Non</v>
      </c>
      <c r="P983" s="76"/>
      <c r="Q983" s="76"/>
      <c r="R983" s="76"/>
      <c r="S983" s="52" t="str">
        <f t="shared" si="45"/>
        <v>Compris entre 00h00 et 5h00</v>
      </c>
      <c r="T983" s="76"/>
      <c r="U983" s="53" t="str">
        <f t="shared" si="46"/>
        <v>Voyageur</v>
      </c>
      <c r="V983" s="76"/>
      <c r="W983" s="76"/>
      <c r="X983" s="76"/>
      <c r="Y983" s="76"/>
      <c r="Z983" s="76"/>
      <c r="AA983" s="76"/>
      <c r="AB983" s="53">
        <f>400</f>
        <v>400</v>
      </c>
      <c r="AC983" s="78" t="str">
        <f>IF(Tableau1[[#This Row],[Type de réponse]]='Paramètre (masquer)'!$A$10,Tableau1[[#This Row],[Période de début *]],"")</f>
        <v/>
      </c>
      <c r="AD983" s="78" t="str">
        <f>IF(Tableau1[[#This Row],[Type de réponse]]='Paramètre (masquer)'!$A$10,Tableau1[[#This Row],[Période de fin *]],"")</f>
        <v/>
      </c>
      <c r="AE983" s="78" t="str">
        <f>IF(Tableau1[[#This Row],[Type de réponse]]='Paramètre (masquer)'!$A$10,Tableau1[[#This Row],[Nuit
LU/MA]],"")</f>
        <v/>
      </c>
      <c r="AF983" s="78" t="str">
        <f>IF(Tableau1[[#This Row],[Type de réponse]]='Paramètre (masquer)'!$A$10,Tableau1[[#This Row],[Nuit
MA/ME]],"")</f>
        <v/>
      </c>
      <c r="AG983" s="78" t="str">
        <f>IF(Tableau1[[#This Row],[Type de réponse]]='Paramètre (masquer)'!$A$10,Tableau1[[#This Row],[Nuit
ME/JE]],"")</f>
        <v/>
      </c>
      <c r="AH983" s="78" t="str">
        <f>IF(Tableau1[[#This Row],[Type de réponse]]='Paramètre (masquer)'!$A$10,Tableau1[[#This Row],[Nuit JE/VE]],"")</f>
        <v/>
      </c>
      <c r="AI983" s="78" t="str">
        <f>IF(Tableau1[[#This Row],[Type de réponse]]='Paramètre (masquer)'!$A$10,Tableau1[[#This Row],[Nuit
VE/SA]],"")</f>
        <v/>
      </c>
      <c r="AJ983" s="78" t="str">
        <f>IF(Tableau1[[#This Row],[Type de réponse]]='Paramètre (masquer)'!$A$10,Tableau1[[#This Row],[Nuit
SA/DI]],"")</f>
        <v/>
      </c>
      <c r="AK983" s="78" t="str">
        <f>IF(Tableau1[[#This Row],[Type de réponse]]='Paramètre (masquer)'!$A$10,Tableau1[[#This Row],[Nuit
DI/LU]],"")</f>
        <v/>
      </c>
      <c r="AL983" s="76" t="str">
        <f>IF(Tableau1[[#This Row],[Nuit
LU /MA]]="Oui",0,IF(Tableau1[[#This Row],[Nuit
LU /MA]]="Non",1,""))</f>
        <v/>
      </c>
      <c r="AM983" s="76" t="str">
        <f>IF(Tableau1[[#This Row],[Nuit
MA/ ME]]="Oui",0,IF(Tableau1[[#This Row],[Nuit
MA/ ME]]="Non",1,""))</f>
        <v/>
      </c>
      <c r="AN983" s="76" t="str">
        <f>IF(Tableau1[[#This Row],[Nuit
ME/ JE]]="Oui",0,IF(Tableau1[[#This Row],[Nuit
ME/ JE]]="Non",1,""))</f>
        <v/>
      </c>
      <c r="AO983" s="76" t="str">
        <f>IF(Tableau1[[#This Row],[Nuit JE/ VE]]="Oui",0,IF(Tableau1[[#This Row],[Nuit JE/ VE]]="Non",1,""))</f>
        <v/>
      </c>
      <c r="AP983" s="76" t="str">
        <f>IF(Tableau1[[#This Row],[Nuit
VE/ SA]]="Oui",0,IF(Tableau1[[#This Row],[Nuit
VE/ SA]]="Non",1,""))</f>
        <v/>
      </c>
      <c r="AQ983" s="76" t="str">
        <f>IF(Tableau1[[#This Row],[Nuit
SA/ DI]]="Oui",0,IF(Tableau1[[#This Row],[Nuit
SA/ DI]]="Non",1,""))</f>
        <v/>
      </c>
      <c r="AR983" s="76" t="str">
        <f>IF(Tableau1[[#This Row],[Nuit
DI/ LU]]="Oui",0,IF(Tableau1[[#This Row],[Nuit
DI/ LU]]="Non",1,""))</f>
        <v/>
      </c>
      <c r="AS983" s="76" t="str">
        <f>IF(Tableau1[[#This Row],[Type de réponse]]='Paramètre (masquer)'!$A$10,Tableau1[[#This Row],[FE]],"")</f>
        <v/>
      </c>
      <c r="AT983" s="76" t="str">
        <f>_xlfn.CONCAT(Tableau1[[#This Row],[LUN]:[DIM]])</f>
        <v/>
      </c>
      <c r="AU983" s="79"/>
      <c r="AV9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3" s="76" t="e">
        <f>Tableau1[[#This Row],[Nbre de nuits sur la période]]*Tableau1[[#This Row],[Nombre de train accédant / nuit *]]</f>
        <v>#VALUE!</v>
      </c>
      <c r="AY983" s="76" t="e">
        <f>Tableau1[[#This Row],[Uo voies - nuit]]*((59*400/1000)+5)</f>
        <v>#VALUE!</v>
      </c>
    </row>
    <row r="984" spans="1:51" ht="15.75">
      <c r="A984" s="51">
        <f t="shared" si="47"/>
        <v>971</v>
      </c>
      <c r="B984" s="85"/>
      <c r="C984" s="52" t="str">
        <f>IFERROR(VLOOKUP(Tableau1[[#This Row],[Site *
Un fichier Excel par DT]],Tableau7[[#All],[Nom de la gare]:[EIC]],5,FALSE),"")</f>
        <v/>
      </c>
      <c r="D984" s="77"/>
      <c r="E984" s="74"/>
      <c r="F984" s="74"/>
      <c r="G984" s="76"/>
      <c r="H984" s="72" t="str">
        <f>IF(Tableau1[[#This Row],[Régime d''utilisation (Quotidien ? Oui ou Non)]]="Oui","Oui","Non")</f>
        <v>Non</v>
      </c>
      <c r="I984" s="72" t="str">
        <f>IF(Tableau1[[#This Row],[Régime d''utilisation (Quotidien ? Oui ou Non)]]="Oui","Oui","Non")</f>
        <v>Non</v>
      </c>
      <c r="J984" s="72" t="str">
        <f>IF(Tableau1[[#This Row],[Régime d''utilisation (Quotidien ? Oui ou Non)]]="Oui","Oui","Non")</f>
        <v>Non</v>
      </c>
      <c r="K984" s="72" t="str">
        <f>IF(Tableau1[[#This Row],[Régime d''utilisation (Quotidien ? Oui ou Non)]]="Oui","Oui","Non")</f>
        <v>Non</v>
      </c>
      <c r="L984" s="72" t="str">
        <f>IF(Tableau1[[#This Row],[Régime d''utilisation (Quotidien ? Oui ou Non)]]="Oui","Oui","Non")</f>
        <v>Non</v>
      </c>
      <c r="M984" s="72" t="str">
        <f>IF(Tableau1[[#This Row],[Régime d''utilisation (Quotidien ? Oui ou Non)]]="Oui","Oui","Non")</f>
        <v>Non</v>
      </c>
      <c r="N984" s="72" t="str">
        <f>IF(Tableau1[[#This Row],[Régime d''utilisation (Quotidien ? Oui ou Non)]]="Oui","Oui","Non")</f>
        <v>Non</v>
      </c>
      <c r="O984" s="72" t="str">
        <f>IF(Tableau1[[#This Row],[Régime d''utilisation (Quotidien ? Oui ou Non)]]="Oui","Oui","Non")</f>
        <v>Non</v>
      </c>
      <c r="P984" s="76"/>
      <c r="Q984" s="76"/>
      <c r="R984" s="76"/>
      <c r="S984" s="52" t="str">
        <f t="shared" si="45"/>
        <v>Compris entre 00h00 et 5h00</v>
      </c>
      <c r="T984" s="76"/>
      <c r="U984" s="53" t="str">
        <f t="shared" si="46"/>
        <v>Voyageur</v>
      </c>
      <c r="V984" s="76"/>
      <c r="W984" s="76"/>
      <c r="X984" s="76"/>
      <c r="Y984" s="76"/>
      <c r="Z984" s="76"/>
      <c r="AA984" s="76"/>
      <c r="AB984" s="53">
        <f>400</f>
        <v>400</v>
      </c>
      <c r="AC984" s="78" t="str">
        <f>IF(Tableau1[[#This Row],[Type de réponse]]='Paramètre (masquer)'!$A$10,Tableau1[[#This Row],[Période de début *]],"")</f>
        <v/>
      </c>
      <c r="AD984" s="78" t="str">
        <f>IF(Tableau1[[#This Row],[Type de réponse]]='Paramètre (masquer)'!$A$10,Tableau1[[#This Row],[Période de fin *]],"")</f>
        <v/>
      </c>
      <c r="AE984" s="78" t="str">
        <f>IF(Tableau1[[#This Row],[Type de réponse]]='Paramètre (masquer)'!$A$10,Tableau1[[#This Row],[Nuit
LU/MA]],"")</f>
        <v/>
      </c>
      <c r="AF984" s="78" t="str">
        <f>IF(Tableau1[[#This Row],[Type de réponse]]='Paramètre (masquer)'!$A$10,Tableau1[[#This Row],[Nuit
MA/ME]],"")</f>
        <v/>
      </c>
      <c r="AG984" s="78" t="str">
        <f>IF(Tableau1[[#This Row],[Type de réponse]]='Paramètre (masquer)'!$A$10,Tableau1[[#This Row],[Nuit
ME/JE]],"")</f>
        <v/>
      </c>
      <c r="AH984" s="78" t="str">
        <f>IF(Tableau1[[#This Row],[Type de réponse]]='Paramètre (masquer)'!$A$10,Tableau1[[#This Row],[Nuit JE/VE]],"")</f>
        <v/>
      </c>
      <c r="AI984" s="78" t="str">
        <f>IF(Tableau1[[#This Row],[Type de réponse]]='Paramètre (masquer)'!$A$10,Tableau1[[#This Row],[Nuit
VE/SA]],"")</f>
        <v/>
      </c>
      <c r="AJ984" s="78" t="str">
        <f>IF(Tableau1[[#This Row],[Type de réponse]]='Paramètre (masquer)'!$A$10,Tableau1[[#This Row],[Nuit
SA/DI]],"")</f>
        <v/>
      </c>
      <c r="AK984" s="78" t="str">
        <f>IF(Tableau1[[#This Row],[Type de réponse]]='Paramètre (masquer)'!$A$10,Tableau1[[#This Row],[Nuit
DI/LU]],"")</f>
        <v/>
      </c>
      <c r="AL984" s="76" t="str">
        <f>IF(Tableau1[[#This Row],[Nuit
LU /MA]]="Oui",0,IF(Tableau1[[#This Row],[Nuit
LU /MA]]="Non",1,""))</f>
        <v/>
      </c>
      <c r="AM984" s="76" t="str">
        <f>IF(Tableau1[[#This Row],[Nuit
MA/ ME]]="Oui",0,IF(Tableau1[[#This Row],[Nuit
MA/ ME]]="Non",1,""))</f>
        <v/>
      </c>
      <c r="AN984" s="76" t="str">
        <f>IF(Tableau1[[#This Row],[Nuit
ME/ JE]]="Oui",0,IF(Tableau1[[#This Row],[Nuit
ME/ JE]]="Non",1,""))</f>
        <v/>
      </c>
      <c r="AO984" s="76" t="str">
        <f>IF(Tableau1[[#This Row],[Nuit JE/ VE]]="Oui",0,IF(Tableau1[[#This Row],[Nuit JE/ VE]]="Non",1,""))</f>
        <v/>
      </c>
      <c r="AP984" s="76" t="str">
        <f>IF(Tableau1[[#This Row],[Nuit
VE/ SA]]="Oui",0,IF(Tableau1[[#This Row],[Nuit
VE/ SA]]="Non",1,""))</f>
        <v/>
      </c>
      <c r="AQ984" s="76" t="str">
        <f>IF(Tableau1[[#This Row],[Nuit
SA/ DI]]="Oui",0,IF(Tableau1[[#This Row],[Nuit
SA/ DI]]="Non",1,""))</f>
        <v/>
      </c>
      <c r="AR984" s="76" t="str">
        <f>IF(Tableau1[[#This Row],[Nuit
DI/ LU]]="Oui",0,IF(Tableau1[[#This Row],[Nuit
DI/ LU]]="Non",1,""))</f>
        <v/>
      </c>
      <c r="AS984" s="76" t="str">
        <f>IF(Tableau1[[#This Row],[Type de réponse]]='Paramètre (masquer)'!$A$10,Tableau1[[#This Row],[FE]],"")</f>
        <v/>
      </c>
      <c r="AT984" s="76" t="str">
        <f>_xlfn.CONCAT(Tableau1[[#This Row],[LUN]:[DIM]])</f>
        <v/>
      </c>
      <c r="AU984" s="79"/>
      <c r="AV9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4" s="76" t="e">
        <f>Tableau1[[#This Row],[Nbre de nuits sur la période]]*Tableau1[[#This Row],[Nombre de train accédant / nuit *]]</f>
        <v>#VALUE!</v>
      </c>
      <c r="AY984" s="76" t="e">
        <f>Tableau1[[#This Row],[Uo voies - nuit]]*((59*400/1000)+5)</f>
        <v>#VALUE!</v>
      </c>
    </row>
    <row r="985" spans="1:51" ht="15.75">
      <c r="A985" s="51">
        <f t="shared" si="47"/>
        <v>972</v>
      </c>
      <c r="B985" s="85"/>
      <c r="C985" s="52" t="str">
        <f>IFERROR(VLOOKUP(Tableau1[[#This Row],[Site *
Un fichier Excel par DT]],Tableau7[[#All],[Nom de la gare]:[EIC]],5,FALSE),"")</f>
        <v/>
      </c>
      <c r="D985" s="77"/>
      <c r="E985" s="74"/>
      <c r="F985" s="74"/>
      <c r="G985" s="76"/>
      <c r="H985" s="72" t="str">
        <f>IF(Tableau1[[#This Row],[Régime d''utilisation (Quotidien ? Oui ou Non)]]="Oui","Oui","Non")</f>
        <v>Non</v>
      </c>
      <c r="I985" s="72" t="str">
        <f>IF(Tableau1[[#This Row],[Régime d''utilisation (Quotidien ? Oui ou Non)]]="Oui","Oui","Non")</f>
        <v>Non</v>
      </c>
      <c r="J985" s="72" t="str">
        <f>IF(Tableau1[[#This Row],[Régime d''utilisation (Quotidien ? Oui ou Non)]]="Oui","Oui","Non")</f>
        <v>Non</v>
      </c>
      <c r="K985" s="72" t="str">
        <f>IF(Tableau1[[#This Row],[Régime d''utilisation (Quotidien ? Oui ou Non)]]="Oui","Oui","Non")</f>
        <v>Non</v>
      </c>
      <c r="L985" s="72" t="str">
        <f>IF(Tableau1[[#This Row],[Régime d''utilisation (Quotidien ? Oui ou Non)]]="Oui","Oui","Non")</f>
        <v>Non</v>
      </c>
      <c r="M985" s="72" t="str">
        <f>IF(Tableau1[[#This Row],[Régime d''utilisation (Quotidien ? Oui ou Non)]]="Oui","Oui","Non")</f>
        <v>Non</v>
      </c>
      <c r="N985" s="72" t="str">
        <f>IF(Tableau1[[#This Row],[Régime d''utilisation (Quotidien ? Oui ou Non)]]="Oui","Oui","Non")</f>
        <v>Non</v>
      </c>
      <c r="O985" s="72" t="str">
        <f>IF(Tableau1[[#This Row],[Régime d''utilisation (Quotidien ? Oui ou Non)]]="Oui","Oui","Non")</f>
        <v>Non</v>
      </c>
      <c r="P985" s="76"/>
      <c r="Q985" s="76"/>
      <c r="R985" s="76"/>
      <c r="S985" s="52" t="str">
        <f t="shared" si="45"/>
        <v>Compris entre 00h00 et 5h00</v>
      </c>
      <c r="T985" s="76"/>
      <c r="U985" s="53" t="str">
        <f t="shared" si="46"/>
        <v>Voyageur</v>
      </c>
      <c r="V985" s="76"/>
      <c r="W985" s="76"/>
      <c r="X985" s="76"/>
      <c r="Y985" s="76"/>
      <c r="Z985" s="76"/>
      <c r="AA985" s="76"/>
      <c r="AB985" s="53">
        <f>400</f>
        <v>400</v>
      </c>
      <c r="AC985" s="78" t="str">
        <f>IF(Tableau1[[#This Row],[Type de réponse]]='Paramètre (masquer)'!$A$10,Tableau1[[#This Row],[Période de début *]],"")</f>
        <v/>
      </c>
      <c r="AD985" s="78" t="str">
        <f>IF(Tableau1[[#This Row],[Type de réponse]]='Paramètre (masquer)'!$A$10,Tableau1[[#This Row],[Période de fin *]],"")</f>
        <v/>
      </c>
      <c r="AE985" s="78" t="str">
        <f>IF(Tableau1[[#This Row],[Type de réponse]]='Paramètre (masquer)'!$A$10,Tableau1[[#This Row],[Nuit
LU/MA]],"")</f>
        <v/>
      </c>
      <c r="AF985" s="78" t="str">
        <f>IF(Tableau1[[#This Row],[Type de réponse]]='Paramètre (masquer)'!$A$10,Tableau1[[#This Row],[Nuit
MA/ME]],"")</f>
        <v/>
      </c>
      <c r="AG985" s="78" t="str">
        <f>IF(Tableau1[[#This Row],[Type de réponse]]='Paramètre (masquer)'!$A$10,Tableau1[[#This Row],[Nuit
ME/JE]],"")</f>
        <v/>
      </c>
      <c r="AH985" s="78" t="str">
        <f>IF(Tableau1[[#This Row],[Type de réponse]]='Paramètre (masquer)'!$A$10,Tableau1[[#This Row],[Nuit JE/VE]],"")</f>
        <v/>
      </c>
      <c r="AI985" s="78" t="str">
        <f>IF(Tableau1[[#This Row],[Type de réponse]]='Paramètre (masquer)'!$A$10,Tableau1[[#This Row],[Nuit
VE/SA]],"")</f>
        <v/>
      </c>
      <c r="AJ985" s="78" t="str">
        <f>IF(Tableau1[[#This Row],[Type de réponse]]='Paramètre (masquer)'!$A$10,Tableau1[[#This Row],[Nuit
SA/DI]],"")</f>
        <v/>
      </c>
      <c r="AK985" s="78" t="str">
        <f>IF(Tableau1[[#This Row],[Type de réponse]]='Paramètre (masquer)'!$A$10,Tableau1[[#This Row],[Nuit
DI/LU]],"")</f>
        <v/>
      </c>
      <c r="AL985" s="76" t="str">
        <f>IF(Tableau1[[#This Row],[Nuit
LU /MA]]="Oui",0,IF(Tableau1[[#This Row],[Nuit
LU /MA]]="Non",1,""))</f>
        <v/>
      </c>
      <c r="AM985" s="76" t="str">
        <f>IF(Tableau1[[#This Row],[Nuit
MA/ ME]]="Oui",0,IF(Tableau1[[#This Row],[Nuit
MA/ ME]]="Non",1,""))</f>
        <v/>
      </c>
      <c r="AN985" s="76" t="str">
        <f>IF(Tableau1[[#This Row],[Nuit
ME/ JE]]="Oui",0,IF(Tableau1[[#This Row],[Nuit
ME/ JE]]="Non",1,""))</f>
        <v/>
      </c>
      <c r="AO985" s="76" t="str">
        <f>IF(Tableau1[[#This Row],[Nuit JE/ VE]]="Oui",0,IF(Tableau1[[#This Row],[Nuit JE/ VE]]="Non",1,""))</f>
        <v/>
      </c>
      <c r="AP985" s="76" t="str">
        <f>IF(Tableau1[[#This Row],[Nuit
VE/ SA]]="Oui",0,IF(Tableau1[[#This Row],[Nuit
VE/ SA]]="Non",1,""))</f>
        <v/>
      </c>
      <c r="AQ985" s="76" t="str">
        <f>IF(Tableau1[[#This Row],[Nuit
SA/ DI]]="Oui",0,IF(Tableau1[[#This Row],[Nuit
SA/ DI]]="Non",1,""))</f>
        <v/>
      </c>
      <c r="AR985" s="76" t="str">
        <f>IF(Tableau1[[#This Row],[Nuit
DI/ LU]]="Oui",0,IF(Tableau1[[#This Row],[Nuit
DI/ LU]]="Non",1,""))</f>
        <v/>
      </c>
      <c r="AS985" s="76" t="str">
        <f>IF(Tableau1[[#This Row],[Type de réponse]]='Paramètre (masquer)'!$A$10,Tableau1[[#This Row],[FE]],"")</f>
        <v/>
      </c>
      <c r="AT985" s="76" t="str">
        <f>_xlfn.CONCAT(Tableau1[[#This Row],[LUN]:[DIM]])</f>
        <v/>
      </c>
      <c r="AU985" s="79"/>
      <c r="AV9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5" s="76" t="e">
        <f>Tableau1[[#This Row],[Nbre de nuits sur la période]]*Tableau1[[#This Row],[Nombre de train accédant / nuit *]]</f>
        <v>#VALUE!</v>
      </c>
      <c r="AY985" s="76" t="e">
        <f>Tableau1[[#This Row],[Uo voies - nuit]]*((59*400/1000)+5)</f>
        <v>#VALUE!</v>
      </c>
    </row>
    <row r="986" spans="1:51" ht="15.75">
      <c r="A986" s="51">
        <f t="shared" si="47"/>
        <v>973</v>
      </c>
      <c r="B986" s="85"/>
      <c r="C986" s="52" t="str">
        <f>IFERROR(VLOOKUP(Tableau1[[#This Row],[Site *
Un fichier Excel par DT]],Tableau7[[#All],[Nom de la gare]:[EIC]],5,FALSE),"")</f>
        <v/>
      </c>
      <c r="D986" s="77"/>
      <c r="E986" s="74"/>
      <c r="F986" s="74"/>
      <c r="G986" s="76"/>
      <c r="H986" s="72" t="str">
        <f>IF(Tableau1[[#This Row],[Régime d''utilisation (Quotidien ? Oui ou Non)]]="Oui","Oui","Non")</f>
        <v>Non</v>
      </c>
      <c r="I986" s="72" t="str">
        <f>IF(Tableau1[[#This Row],[Régime d''utilisation (Quotidien ? Oui ou Non)]]="Oui","Oui","Non")</f>
        <v>Non</v>
      </c>
      <c r="J986" s="72" t="str">
        <f>IF(Tableau1[[#This Row],[Régime d''utilisation (Quotidien ? Oui ou Non)]]="Oui","Oui","Non")</f>
        <v>Non</v>
      </c>
      <c r="K986" s="72" t="str">
        <f>IF(Tableau1[[#This Row],[Régime d''utilisation (Quotidien ? Oui ou Non)]]="Oui","Oui","Non")</f>
        <v>Non</v>
      </c>
      <c r="L986" s="72" t="str">
        <f>IF(Tableau1[[#This Row],[Régime d''utilisation (Quotidien ? Oui ou Non)]]="Oui","Oui","Non")</f>
        <v>Non</v>
      </c>
      <c r="M986" s="72" t="str">
        <f>IF(Tableau1[[#This Row],[Régime d''utilisation (Quotidien ? Oui ou Non)]]="Oui","Oui","Non")</f>
        <v>Non</v>
      </c>
      <c r="N986" s="72" t="str">
        <f>IF(Tableau1[[#This Row],[Régime d''utilisation (Quotidien ? Oui ou Non)]]="Oui","Oui","Non")</f>
        <v>Non</v>
      </c>
      <c r="O986" s="72" t="str">
        <f>IF(Tableau1[[#This Row],[Régime d''utilisation (Quotidien ? Oui ou Non)]]="Oui","Oui","Non")</f>
        <v>Non</v>
      </c>
      <c r="P986" s="76"/>
      <c r="Q986" s="76"/>
      <c r="R986" s="76"/>
      <c r="S986" s="52" t="str">
        <f t="shared" si="45"/>
        <v>Compris entre 00h00 et 5h00</v>
      </c>
      <c r="T986" s="76"/>
      <c r="U986" s="53" t="str">
        <f t="shared" si="46"/>
        <v>Voyageur</v>
      </c>
      <c r="V986" s="76"/>
      <c r="W986" s="76"/>
      <c r="X986" s="76"/>
      <c r="Y986" s="76"/>
      <c r="Z986" s="76"/>
      <c r="AA986" s="76"/>
      <c r="AB986" s="53">
        <f>400</f>
        <v>400</v>
      </c>
      <c r="AC986" s="78" t="str">
        <f>IF(Tableau1[[#This Row],[Type de réponse]]='Paramètre (masquer)'!$A$10,Tableau1[[#This Row],[Période de début *]],"")</f>
        <v/>
      </c>
      <c r="AD986" s="78" t="str">
        <f>IF(Tableau1[[#This Row],[Type de réponse]]='Paramètre (masquer)'!$A$10,Tableau1[[#This Row],[Période de fin *]],"")</f>
        <v/>
      </c>
      <c r="AE986" s="78" t="str">
        <f>IF(Tableau1[[#This Row],[Type de réponse]]='Paramètre (masquer)'!$A$10,Tableau1[[#This Row],[Nuit
LU/MA]],"")</f>
        <v/>
      </c>
      <c r="AF986" s="78" t="str">
        <f>IF(Tableau1[[#This Row],[Type de réponse]]='Paramètre (masquer)'!$A$10,Tableau1[[#This Row],[Nuit
MA/ME]],"")</f>
        <v/>
      </c>
      <c r="AG986" s="78" t="str">
        <f>IF(Tableau1[[#This Row],[Type de réponse]]='Paramètre (masquer)'!$A$10,Tableau1[[#This Row],[Nuit
ME/JE]],"")</f>
        <v/>
      </c>
      <c r="AH986" s="78" t="str">
        <f>IF(Tableau1[[#This Row],[Type de réponse]]='Paramètre (masquer)'!$A$10,Tableau1[[#This Row],[Nuit JE/VE]],"")</f>
        <v/>
      </c>
      <c r="AI986" s="78" t="str">
        <f>IF(Tableau1[[#This Row],[Type de réponse]]='Paramètre (masquer)'!$A$10,Tableau1[[#This Row],[Nuit
VE/SA]],"")</f>
        <v/>
      </c>
      <c r="AJ986" s="78" t="str">
        <f>IF(Tableau1[[#This Row],[Type de réponse]]='Paramètre (masquer)'!$A$10,Tableau1[[#This Row],[Nuit
SA/DI]],"")</f>
        <v/>
      </c>
      <c r="AK986" s="78" t="str">
        <f>IF(Tableau1[[#This Row],[Type de réponse]]='Paramètre (masquer)'!$A$10,Tableau1[[#This Row],[Nuit
DI/LU]],"")</f>
        <v/>
      </c>
      <c r="AL986" s="76" t="str">
        <f>IF(Tableau1[[#This Row],[Nuit
LU /MA]]="Oui",0,IF(Tableau1[[#This Row],[Nuit
LU /MA]]="Non",1,""))</f>
        <v/>
      </c>
      <c r="AM986" s="76" t="str">
        <f>IF(Tableau1[[#This Row],[Nuit
MA/ ME]]="Oui",0,IF(Tableau1[[#This Row],[Nuit
MA/ ME]]="Non",1,""))</f>
        <v/>
      </c>
      <c r="AN986" s="76" t="str">
        <f>IF(Tableau1[[#This Row],[Nuit
ME/ JE]]="Oui",0,IF(Tableau1[[#This Row],[Nuit
ME/ JE]]="Non",1,""))</f>
        <v/>
      </c>
      <c r="AO986" s="76" t="str">
        <f>IF(Tableau1[[#This Row],[Nuit JE/ VE]]="Oui",0,IF(Tableau1[[#This Row],[Nuit JE/ VE]]="Non",1,""))</f>
        <v/>
      </c>
      <c r="AP986" s="76" t="str">
        <f>IF(Tableau1[[#This Row],[Nuit
VE/ SA]]="Oui",0,IF(Tableau1[[#This Row],[Nuit
VE/ SA]]="Non",1,""))</f>
        <v/>
      </c>
      <c r="AQ986" s="76" t="str">
        <f>IF(Tableau1[[#This Row],[Nuit
SA/ DI]]="Oui",0,IF(Tableau1[[#This Row],[Nuit
SA/ DI]]="Non",1,""))</f>
        <v/>
      </c>
      <c r="AR986" s="76" t="str">
        <f>IF(Tableau1[[#This Row],[Nuit
DI/ LU]]="Oui",0,IF(Tableau1[[#This Row],[Nuit
DI/ LU]]="Non",1,""))</f>
        <v/>
      </c>
      <c r="AS986" s="76" t="str">
        <f>IF(Tableau1[[#This Row],[Type de réponse]]='Paramètre (masquer)'!$A$10,Tableau1[[#This Row],[FE]],"")</f>
        <v/>
      </c>
      <c r="AT986" s="76" t="str">
        <f>_xlfn.CONCAT(Tableau1[[#This Row],[LUN]:[DIM]])</f>
        <v/>
      </c>
      <c r="AU986" s="79"/>
      <c r="AV9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6" s="76" t="e">
        <f>Tableau1[[#This Row],[Nbre de nuits sur la période]]*Tableau1[[#This Row],[Nombre de train accédant / nuit *]]</f>
        <v>#VALUE!</v>
      </c>
      <c r="AY986" s="76" t="e">
        <f>Tableau1[[#This Row],[Uo voies - nuit]]*((59*400/1000)+5)</f>
        <v>#VALUE!</v>
      </c>
    </row>
    <row r="987" spans="1:51" ht="15.75">
      <c r="A987" s="51">
        <f t="shared" si="47"/>
        <v>974</v>
      </c>
      <c r="B987" s="85"/>
      <c r="C987" s="52" t="str">
        <f>IFERROR(VLOOKUP(Tableau1[[#This Row],[Site *
Un fichier Excel par DT]],Tableau7[[#All],[Nom de la gare]:[EIC]],5,FALSE),"")</f>
        <v/>
      </c>
      <c r="D987" s="77"/>
      <c r="E987" s="74"/>
      <c r="F987" s="74"/>
      <c r="G987" s="76"/>
      <c r="H987" s="72" t="str">
        <f>IF(Tableau1[[#This Row],[Régime d''utilisation (Quotidien ? Oui ou Non)]]="Oui","Oui","Non")</f>
        <v>Non</v>
      </c>
      <c r="I987" s="72" t="str">
        <f>IF(Tableau1[[#This Row],[Régime d''utilisation (Quotidien ? Oui ou Non)]]="Oui","Oui","Non")</f>
        <v>Non</v>
      </c>
      <c r="J987" s="72" t="str">
        <f>IF(Tableau1[[#This Row],[Régime d''utilisation (Quotidien ? Oui ou Non)]]="Oui","Oui","Non")</f>
        <v>Non</v>
      </c>
      <c r="K987" s="72" t="str">
        <f>IF(Tableau1[[#This Row],[Régime d''utilisation (Quotidien ? Oui ou Non)]]="Oui","Oui","Non")</f>
        <v>Non</v>
      </c>
      <c r="L987" s="72" t="str">
        <f>IF(Tableau1[[#This Row],[Régime d''utilisation (Quotidien ? Oui ou Non)]]="Oui","Oui","Non")</f>
        <v>Non</v>
      </c>
      <c r="M987" s="72" t="str">
        <f>IF(Tableau1[[#This Row],[Régime d''utilisation (Quotidien ? Oui ou Non)]]="Oui","Oui","Non")</f>
        <v>Non</v>
      </c>
      <c r="N987" s="72" t="str">
        <f>IF(Tableau1[[#This Row],[Régime d''utilisation (Quotidien ? Oui ou Non)]]="Oui","Oui","Non")</f>
        <v>Non</v>
      </c>
      <c r="O987" s="72" t="str">
        <f>IF(Tableau1[[#This Row],[Régime d''utilisation (Quotidien ? Oui ou Non)]]="Oui","Oui","Non")</f>
        <v>Non</v>
      </c>
      <c r="P987" s="76"/>
      <c r="Q987" s="76"/>
      <c r="R987" s="76"/>
      <c r="S987" s="52" t="str">
        <f t="shared" si="45"/>
        <v>Compris entre 00h00 et 5h00</v>
      </c>
      <c r="T987" s="76"/>
      <c r="U987" s="53" t="str">
        <f t="shared" si="46"/>
        <v>Voyageur</v>
      </c>
      <c r="V987" s="76"/>
      <c r="W987" s="76"/>
      <c r="X987" s="76"/>
      <c r="Y987" s="76"/>
      <c r="Z987" s="76"/>
      <c r="AA987" s="76"/>
      <c r="AB987" s="53">
        <f>400</f>
        <v>400</v>
      </c>
      <c r="AC987" s="78" t="str">
        <f>IF(Tableau1[[#This Row],[Type de réponse]]='Paramètre (masquer)'!$A$10,Tableau1[[#This Row],[Période de début *]],"")</f>
        <v/>
      </c>
      <c r="AD987" s="78" t="str">
        <f>IF(Tableau1[[#This Row],[Type de réponse]]='Paramètre (masquer)'!$A$10,Tableau1[[#This Row],[Période de fin *]],"")</f>
        <v/>
      </c>
      <c r="AE987" s="78" t="str">
        <f>IF(Tableau1[[#This Row],[Type de réponse]]='Paramètre (masquer)'!$A$10,Tableau1[[#This Row],[Nuit
LU/MA]],"")</f>
        <v/>
      </c>
      <c r="AF987" s="78" t="str">
        <f>IF(Tableau1[[#This Row],[Type de réponse]]='Paramètre (masquer)'!$A$10,Tableau1[[#This Row],[Nuit
MA/ME]],"")</f>
        <v/>
      </c>
      <c r="AG987" s="78" t="str">
        <f>IF(Tableau1[[#This Row],[Type de réponse]]='Paramètre (masquer)'!$A$10,Tableau1[[#This Row],[Nuit
ME/JE]],"")</f>
        <v/>
      </c>
      <c r="AH987" s="78" t="str">
        <f>IF(Tableau1[[#This Row],[Type de réponse]]='Paramètre (masquer)'!$A$10,Tableau1[[#This Row],[Nuit JE/VE]],"")</f>
        <v/>
      </c>
      <c r="AI987" s="78" t="str">
        <f>IF(Tableau1[[#This Row],[Type de réponse]]='Paramètre (masquer)'!$A$10,Tableau1[[#This Row],[Nuit
VE/SA]],"")</f>
        <v/>
      </c>
      <c r="AJ987" s="78" t="str">
        <f>IF(Tableau1[[#This Row],[Type de réponse]]='Paramètre (masquer)'!$A$10,Tableau1[[#This Row],[Nuit
SA/DI]],"")</f>
        <v/>
      </c>
      <c r="AK987" s="78" t="str">
        <f>IF(Tableau1[[#This Row],[Type de réponse]]='Paramètre (masquer)'!$A$10,Tableau1[[#This Row],[Nuit
DI/LU]],"")</f>
        <v/>
      </c>
      <c r="AL987" s="76" t="str">
        <f>IF(Tableau1[[#This Row],[Nuit
LU /MA]]="Oui",0,IF(Tableau1[[#This Row],[Nuit
LU /MA]]="Non",1,""))</f>
        <v/>
      </c>
      <c r="AM987" s="76" t="str">
        <f>IF(Tableau1[[#This Row],[Nuit
MA/ ME]]="Oui",0,IF(Tableau1[[#This Row],[Nuit
MA/ ME]]="Non",1,""))</f>
        <v/>
      </c>
      <c r="AN987" s="76" t="str">
        <f>IF(Tableau1[[#This Row],[Nuit
ME/ JE]]="Oui",0,IF(Tableau1[[#This Row],[Nuit
ME/ JE]]="Non",1,""))</f>
        <v/>
      </c>
      <c r="AO987" s="76" t="str">
        <f>IF(Tableau1[[#This Row],[Nuit JE/ VE]]="Oui",0,IF(Tableau1[[#This Row],[Nuit JE/ VE]]="Non",1,""))</f>
        <v/>
      </c>
      <c r="AP987" s="76" t="str">
        <f>IF(Tableau1[[#This Row],[Nuit
VE/ SA]]="Oui",0,IF(Tableau1[[#This Row],[Nuit
VE/ SA]]="Non",1,""))</f>
        <v/>
      </c>
      <c r="AQ987" s="76" t="str">
        <f>IF(Tableau1[[#This Row],[Nuit
SA/ DI]]="Oui",0,IF(Tableau1[[#This Row],[Nuit
SA/ DI]]="Non",1,""))</f>
        <v/>
      </c>
      <c r="AR987" s="76" t="str">
        <f>IF(Tableau1[[#This Row],[Nuit
DI/ LU]]="Oui",0,IF(Tableau1[[#This Row],[Nuit
DI/ LU]]="Non",1,""))</f>
        <v/>
      </c>
      <c r="AS987" s="76" t="str">
        <f>IF(Tableau1[[#This Row],[Type de réponse]]='Paramètre (masquer)'!$A$10,Tableau1[[#This Row],[FE]],"")</f>
        <v/>
      </c>
      <c r="AT987" s="76" t="str">
        <f>_xlfn.CONCAT(Tableau1[[#This Row],[LUN]:[DIM]])</f>
        <v/>
      </c>
      <c r="AU987" s="79"/>
      <c r="AV9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7" s="76" t="e">
        <f>Tableau1[[#This Row],[Nbre de nuits sur la période]]*Tableau1[[#This Row],[Nombre de train accédant / nuit *]]</f>
        <v>#VALUE!</v>
      </c>
      <c r="AY987" s="76" t="e">
        <f>Tableau1[[#This Row],[Uo voies - nuit]]*((59*400/1000)+5)</f>
        <v>#VALUE!</v>
      </c>
    </row>
    <row r="988" spans="1:51" ht="15.75">
      <c r="A988" s="51">
        <f t="shared" si="47"/>
        <v>975</v>
      </c>
      <c r="B988" s="85"/>
      <c r="C988" s="52" t="str">
        <f>IFERROR(VLOOKUP(Tableau1[[#This Row],[Site *
Un fichier Excel par DT]],Tableau7[[#All],[Nom de la gare]:[EIC]],5,FALSE),"")</f>
        <v/>
      </c>
      <c r="D988" s="77"/>
      <c r="E988" s="74"/>
      <c r="F988" s="74"/>
      <c r="G988" s="76"/>
      <c r="H988" s="72" t="str">
        <f>IF(Tableau1[[#This Row],[Régime d''utilisation (Quotidien ? Oui ou Non)]]="Oui","Oui","Non")</f>
        <v>Non</v>
      </c>
      <c r="I988" s="72" t="str">
        <f>IF(Tableau1[[#This Row],[Régime d''utilisation (Quotidien ? Oui ou Non)]]="Oui","Oui","Non")</f>
        <v>Non</v>
      </c>
      <c r="J988" s="72" t="str">
        <f>IF(Tableau1[[#This Row],[Régime d''utilisation (Quotidien ? Oui ou Non)]]="Oui","Oui","Non")</f>
        <v>Non</v>
      </c>
      <c r="K988" s="72" t="str">
        <f>IF(Tableau1[[#This Row],[Régime d''utilisation (Quotidien ? Oui ou Non)]]="Oui","Oui","Non")</f>
        <v>Non</v>
      </c>
      <c r="L988" s="72" t="str">
        <f>IF(Tableau1[[#This Row],[Régime d''utilisation (Quotidien ? Oui ou Non)]]="Oui","Oui","Non")</f>
        <v>Non</v>
      </c>
      <c r="M988" s="72" t="str">
        <f>IF(Tableau1[[#This Row],[Régime d''utilisation (Quotidien ? Oui ou Non)]]="Oui","Oui","Non")</f>
        <v>Non</v>
      </c>
      <c r="N988" s="72" t="str">
        <f>IF(Tableau1[[#This Row],[Régime d''utilisation (Quotidien ? Oui ou Non)]]="Oui","Oui","Non")</f>
        <v>Non</v>
      </c>
      <c r="O988" s="72" t="str">
        <f>IF(Tableau1[[#This Row],[Régime d''utilisation (Quotidien ? Oui ou Non)]]="Oui","Oui","Non")</f>
        <v>Non</v>
      </c>
      <c r="P988" s="76"/>
      <c r="Q988" s="76"/>
      <c r="R988" s="76"/>
      <c r="S988" s="52" t="str">
        <f t="shared" si="45"/>
        <v>Compris entre 00h00 et 5h00</v>
      </c>
      <c r="T988" s="76"/>
      <c r="U988" s="53" t="str">
        <f t="shared" si="46"/>
        <v>Voyageur</v>
      </c>
      <c r="V988" s="76"/>
      <c r="W988" s="76"/>
      <c r="X988" s="76"/>
      <c r="Y988" s="76"/>
      <c r="Z988" s="76"/>
      <c r="AA988" s="76"/>
      <c r="AB988" s="53">
        <f>400</f>
        <v>400</v>
      </c>
      <c r="AC988" s="78" t="str">
        <f>IF(Tableau1[[#This Row],[Type de réponse]]='Paramètre (masquer)'!$A$10,Tableau1[[#This Row],[Période de début *]],"")</f>
        <v/>
      </c>
      <c r="AD988" s="78" t="str">
        <f>IF(Tableau1[[#This Row],[Type de réponse]]='Paramètre (masquer)'!$A$10,Tableau1[[#This Row],[Période de fin *]],"")</f>
        <v/>
      </c>
      <c r="AE988" s="78" t="str">
        <f>IF(Tableau1[[#This Row],[Type de réponse]]='Paramètre (masquer)'!$A$10,Tableau1[[#This Row],[Nuit
LU/MA]],"")</f>
        <v/>
      </c>
      <c r="AF988" s="78" t="str">
        <f>IF(Tableau1[[#This Row],[Type de réponse]]='Paramètre (masquer)'!$A$10,Tableau1[[#This Row],[Nuit
MA/ME]],"")</f>
        <v/>
      </c>
      <c r="AG988" s="78" t="str">
        <f>IF(Tableau1[[#This Row],[Type de réponse]]='Paramètre (masquer)'!$A$10,Tableau1[[#This Row],[Nuit
ME/JE]],"")</f>
        <v/>
      </c>
      <c r="AH988" s="78" t="str">
        <f>IF(Tableau1[[#This Row],[Type de réponse]]='Paramètre (masquer)'!$A$10,Tableau1[[#This Row],[Nuit JE/VE]],"")</f>
        <v/>
      </c>
      <c r="AI988" s="78" t="str">
        <f>IF(Tableau1[[#This Row],[Type de réponse]]='Paramètre (masquer)'!$A$10,Tableau1[[#This Row],[Nuit
VE/SA]],"")</f>
        <v/>
      </c>
      <c r="AJ988" s="78" t="str">
        <f>IF(Tableau1[[#This Row],[Type de réponse]]='Paramètre (masquer)'!$A$10,Tableau1[[#This Row],[Nuit
SA/DI]],"")</f>
        <v/>
      </c>
      <c r="AK988" s="78" t="str">
        <f>IF(Tableau1[[#This Row],[Type de réponse]]='Paramètre (masquer)'!$A$10,Tableau1[[#This Row],[Nuit
DI/LU]],"")</f>
        <v/>
      </c>
      <c r="AL988" s="76" t="str">
        <f>IF(Tableau1[[#This Row],[Nuit
LU /MA]]="Oui",0,IF(Tableau1[[#This Row],[Nuit
LU /MA]]="Non",1,""))</f>
        <v/>
      </c>
      <c r="AM988" s="76" t="str">
        <f>IF(Tableau1[[#This Row],[Nuit
MA/ ME]]="Oui",0,IF(Tableau1[[#This Row],[Nuit
MA/ ME]]="Non",1,""))</f>
        <v/>
      </c>
      <c r="AN988" s="76" t="str">
        <f>IF(Tableau1[[#This Row],[Nuit
ME/ JE]]="Oui",0,IF(Tableau1[[#This Row],[Nuit
ME/ JE]]="Non",1,""))</f>
        <v/>
      </c>
      <c r="AO988" s="76" t="str">
        <f>IF(Tableau1[[#This Row],[Nuit JE/ VE]]="Oui",0,IF(Tableau1[[#This Row],[Nuit JE/ VE]]="Non",1,""))</f>
        <v/>
      </c>
      <c r="AP988" s="76" t="str">
        <f>IF(Tableau1[[#This Row],[Nuit
VE/ SA]]="Oui",0,IF(Tableau1[[#This Row],[Nuit
VE/ SA]]="Non",1,""))</f>
        <v/>
      </c>
      <c r="AQ988" s="76" t="str">
        <f>IF(Tableau1[[#This Row],[Nuit
SA/ DI]]="Oui",0,IF(Tableau1[[#This Row],[Nuit
SA/ DI]]="Non",1,""))</f>
        <v/>
      </c>
      <c r="AR988" s="76" t="str">
        <f>IF(Tableau1[[#This Row],[Nuit
DI/ LU]]="Oui",0,IF(Tableau1[[#This Row],[Nuit
DI/ LU]]="Non",1,""))</f>
        <v/>
      </c>
      <c r="AS988" s="76" t="str">
        <f>IF(Tableau1[[#This Row],[Type de réponse]]='Paramètre (masquer)'!$A$10,Tableau1[[#This Row],[FE]],"")</f>
        <v/>
      </c>
      <c r="AT988" s="76" t="str">
        <f>_xlfn.CONCAT(Tableau1[[#This Row],[LUN]:[DIM]])</f>
        <v/>
      </c>
      <c r="AU988" s="79"/>
      <c r="AV9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8" s="76" t="e">
        <f>Tableau1[[#This Row],[Nbre de nuits sur la période]]*Tableau1[[#This Row],[Nombre de train accédant / nuit *]]</f>
        <v>#VALUE!</v>
      </c>
      <c r="AY988" s="76" t="e">
        <f>Tableau1[[#This Row],[Uo voies - nuit]]*((59*400/1000)+5)</f>
        <v>#VALUE!</v>
      </c>
    </row>
    <row r="989" spans="1:51" ht="15.75">
      <c r="A989" s="51">
        <f t="shared" si="47"/>
        <v>976</v>
      </c>
      <c r="B989" s="85"/>
      <c r="C989" s="52" t="str">
        <f>IFERROR(VLOOKUP(Tableau1[[#This Row],[Site *
Un fichier Excel par DT]],Tableau7[[#All],[Nom de la gare]:[EIC]],5,FALSE),"")</f>
        <v/>
      </c>
      <c r="D989" s="77"/>
      <c r="E989" s="74"/>
      <c r="F989" s="74"/>
      <c r="G989" s="76"/>
      <c r="H989" s="72" t="str">
        <f>IF(Tableau1[[#This Row],[Régime d''utilisation (Quotidien ? Oui ou Non)]]="Oui","Oui","Non")</f>
        <v>Non</v>
      </c>
      <c r="I989" s="72" t="str">
        <f>IF(Tableau1[[#This Row],[Régime d''utilisation (Quotidien ? Oui ou Non)]]="Oui","Oui","Non")</f>
        <v>Non</v>
      </c>
      <c r="J989" s="72" t="str">
        <f>IF(Tableau1[[#This Row],[Régime d''utilisation (Quotidien ? Oui ou Non)]]="Oui","Oui","Non")</f>
        <v>Non</v>
      </c>
      <c r="K989" s="72" t="str">
        <f>IF(Tableau1[[#This Row],[Régime d''utilisation (Quotidien ? Oui ou Non)]]="Oui","Oui","Non")</f>
        <v>Non</v>
      </c>
      <c r="L989" s="72" t="str">
        <f>IF(Tableau1[[#This Row],[Régime d''utilisation (Quotidien ? Oui ou Non)]]="Oui","Oui","Non")</f>
        <v>Non</v>
      </c>
      <c r="M989" s="72" t="str">
        <f>IF(Tableau1[[#This Row],[Régime d''utilisation (Quotidien ? Oui ou Non)]]="Oui","Oui","Non")</f>
        <v>Non</v>
      </c>
      <c r="N989" s="72" t="str">
        <f>IF(Tableau1[[#This Row],[Régime d''utilisation (Quotidien ? Oui ou Non)]]="Oui","Oui","Non")</f>
        <v>Non</v>
      </c>
      <c r="O989" s="72" t="str">
        <f>IF(Tableau1[[#This Row],[Régime d''utilisation (Quotidien ? Oui ou Non)]]="Oui","Oui","Non")</f>
        <v>Non</v>
      </c>
      <c r="P989" s="76"/>
      <c r="Q989" s="76"/>
      <c r="R989" s="76"/>
      <c r="S989" s="52" t="str">
        <f t="shared" si="45"/>
        <v>Compris entre 00h00 et 5h00</v>
      </c>
      <c r="T989" s="76"/>
      <c r="U989" s="53" t="str">
        <f t="shared" si="46"/>
        <v>Voyageur</v>
      </c>
      <c r="V989" s="76"/>
      <c r="W989" s="76"/>
      <c r="X989" s="76"/>
      <c r="Y989" s="76"/>
      <c r="Z989" s="76"/>
      <c r="AA989" s="76"/>
      <c r="AB989" s="53">
        <f>400</f>
        <v>400</v>
      </c>
      <c r="AC989" s="78" t="str">
        <f>IF(Tableau1[[#This Row],[Type de réponse]]='Paramètre (masquer)'!$A$10,Tableau1[[#This Row],[Période de début *]],"")</f>
        <v/>
      </c>
      <c r="AD989" s="78" t="str">
        <f>IF(Tableau1[[#This Row],[Type de réponse]]='Paramètre (masquer)'!$A$10,Tableau1[[#This Row],[Période de fin *]],"")</f>
        <v/>
      </c>
      <c r="AE989" s="78" t="str">
        <f>IF(Tableau1[[#This Row],[Type de réponse]]='Paramètre (masquer)'!$A$10,Tableau1[[#This Row],[Nuit
LU/MA]],"")</f>
        <v/>
      </c>
      <c r="AF989" s="78" t="str">
        <f>IF(Tableau1[[#This Row],[Type de réponse]]='Paramètre (masquer)'!$A$10,Tableau1[[#This Row],[Nuit
MA/ME]],"")</f>
        <v/>
      </c>
      <c r="AG989" s="78" t="str">
        <f>IF(Tableau1[[#This Row],[Type de réponse]]='Paramètre (masquer)'!$A$10,Tableau1[[#This Row],[Nuit
ME/JE]],"")</f>
        <v/>
      </c>
      <c r="AH989" s="78" t="str">
        <f>IF(Tableau1[[#This Row],[Type de réponse]]='Paramètre (masquer)'!$A$10,Tableau1[[#This Row],[Nuit JE/VE]],"")</f>
        <v/>
      </c>
      <c r="AI989" s="78" t="str">
        <f>IF(Tableau1[[#This Row],[Type de réponse]]='Paramètre (masquer)'!$A$10,Tableau1[[#This Row],[Nuit
VE/SA]],"")</f>
        <v/>
      </c>
      <c r="AJ989" s="78" t="str">
        <f>IF(Tableau1[[#This Row],[Type de réponse]]='Paramètre (masquer)'!$A$10,Tableau1[[#This Row],[Nuit
SA/DI]],"")</f>
        <v/>
      </c>
      <c r="AK989" s="78" t="str">
        <f>IF(Tableau1[[#This Row],[Type de réponse]]='Paramètre (masquer)'!$A$10,Tableau1[[#This Row],[Nuit
DI/LU]],"")</f>
        <v/>
      </c>
      <c r="AL989" s="76" t="str">
        <f>IF(Tableau1[[#This Row],[Nuit
LU /MA]]="Oui",0,IF(Tableau1[[#This Row],[Nuit
LU /MA]]="Non",1,""))</f>
        <v/>
      </c>
      <c r="AM989" s="76" t="str">
        <f>IF(Tableau1[[#This Row],[Nuit
MA/ ME]]="Oui",0,IF(Tableau1[[#This Row],[Nuit
MA/ ME]]="Non",1,""))</f>
        <v/>
      </c>
      <c r="AN989" s="76" t="str">
        <f>IF(Tableau1[[#This Row],[Nuit
ME/ JE]]="Oui",0,IF(Tableau1[[#This Row],[Nuit
ME/ JE]]="Non",1,""))</f>
        <v/>
      </c>
      <c r="AO989" s="76" t="str">
        <f>IF(Tableau1[[#This Row],[Nuit JE/ VE]]="Oui",0,IF(Tableau1[[#This Row],[Nuit JE/ VE]]="Non",1,""))</f>
        <v/>
      </c>
      <c r="AP989" s="76" t="str">
        <f>IF(Tableau1[[#This Row],[Nuit
VE/ SA]]="Oui",0,IF(Tableau1[[#This Row],[Nuit
VE/ SA]]="Non",1,""))</f>
        <v/>
      </c>
      <c r="AQ989" s="76" t="str">
        <f>IF(Tableau1[[#This Row],[Nuit
SA/ DI]]="Oui",0,IF(Tableau1[[#This Row],[Nuit
SA/ DI]]="Non",1,""))</f>
        <v/>
      </c>
      <c r="AR989" s="76" t="str">
        <f>IF(Tableau1[[#This Row],[Nuit
DI/ LU]]="Oui",0,IF(Tableau1[[#This Row],[Nuit
DI/ LU]]="Non",1,""))</f>
        <v/>
      </c>
      <c r="AS989" s="76" t="str">
        <f>IF(Tableau1[[#This Row],[Type de réponse]]='Paramètre (masquer)'!$A$10,Tableau1[[#This Row],[FE]],"")</f>
        <v/>
      </c>
      <c r="AT989" s="76" t="str">
        <f>_xlfn.CONCAT(Tableau1[[#This Row],[LUN]:[DIM]])</f>
        <v/>
      </c>
      <c r="AU989" s="79"/>
      <c r="AV9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9" s="76" t="e">
        <f>Tableau1[[#This Row],[Nbre de nuits sur la période]]*Tableau1[[#This Row],[Nombre de train accédant / nuit *]]</f>
        <v>#VALUE!</v>
      </c>
      <c r="AY989" s="76" t="e">
        <f>Tableau1[[#This Row],[Uo voies - nuit]]*((59*400/1000)+5)</f>
        <v>#VALUE!</v>
      </c>
    </row>
    <row r="990" spans="1:51" ht="15.75">
      <c r="A990" s="51">
        <f t="shared" si="47"/>
        <v>977</v>
      </c>
      <c r="B990" s="85"/>
      <c r="C990" s="52" t="str">
        <f>IFERROR(VLOOKUP(Tableau1[[#This Row],[Site *
Un fichier Excel par DT]],Tableau7[[#All],[Nom de la gare]:[EIC]],5,FALSE),"")</f>
        <v/>
      </c>
      <c r="D990" s="77"/>
      <c r="E990" s="74"/>
      <c r="F990" s="74"/>
      <c r="G990" s="76"/>
      <c r="H990" s="72" t="str">
        <f>IF(Tableau1[[#This Row],[Régime d''utilisation (Quotidien ? Oui ou Non)]]="Oui","Oui","Non")</f>
        <v>Non</v>
      </c>
      <c r="I990" s="72" t="str">
        <f>IF(Tableau1[[#This Row],[Régime d''utilisation (Quotidien ? Oui ou Non)]]="Oui","Oui","Non")</f>
        <v>Non</v>
      </c>
      <c r="J990" s="72" t="str">
        <f>IF(Tableau1[[#This Row],[Régime d''utilisation (Quotidien ? Oui ou Non)]]="Oui","Oui","Non")</f>
        <v>Non</v>
      </c>
      <c r="K990" s="72" t="str">
        <f>IF(Tableau1[[#This Row],[Régime d''utilisation (Quotidien ? Oui ou Non)]]="Oui","Oui","Non")</f>
        <v>Non</v>
      </c>
      <c r="L990" s="72" t="str">
        <f>IF(Tableau1[[#This Row],[Régime d''utilisation (Quotidien ? Oui ou Non)]]="Oui","Oui","Non")</f>
        <v>Non</v>
      </c>
      <c r="M990" s="72" t="str">
        <f>IF(Tableau1[[#This Row],[Régime d''utilisation (Quotidien ? Oui ou Non)]]="Oui","Oui","Non")</f>
        <v>Non</v>
      </c>
      <c r="N990" s="72" t="str">
        <f>IF(Tableau1[[#This Row],[Régime d''utilisation (Quotidien ? Oui ou Non)]]="Oui","Oui","Non")</f>
        <v>Non</v>
      </c>
      <c r="O990" s="72" t="str">
        <f>IF(Tableau1[[#This Row],[Régime d''utilisation (Quotidien ? Oui ou Non)]]="Oui","Oui","Non")</f>
        <v>Non</v>
      </c>
      <c r="P990" s="76"/>
      <c r="Q990" s="76"/>
      <c r="R990" s="76"/>
      <c r="S990" s="52" t="str">
        <f t="shared" si="45"/>
        <v>Compris entre 00h00 et 5h00</v>
      </c>
      <c r="T990" s="76"/>
      <c r="U990" s="53" t="str">
        <f t="shared" si="46"/>
        <v>Voyageur</v>
      </c>
      <c r="V990" s="76"/>
      <c r="W990" s="76"/>
      <c r="X990" s="76"/>
      <c r="Y990" s="76"/>
      <c r="Z990" s="76"/>
      <c r="AA990" s="76"/>
      <c r="AB990" s="53">
        <f>400</f>
        <v>400</v>
      </c>
      <c r="AC990" s="78" t="str">
        <f>IF(Tableau1[[#This Row],[Type de réponse]]='Paramètre (masquer)'!$A$10,Tableau1[[#This Row],[Période de début *]],"")</f>
        <v/>
      </c>
      <c r="AD990" s="78" t="str">
        <f>IF(Tableau1[[#This Row],[Type de réponse]]='Paramètre (masquer)'!$A$10,Tableau1[[#This Row],[Période de fin *]],"")</f>
        <v/>
      </c>
      <c r="AE990" s="78" t="str">
        <f>IF(Tableau1[[#This Row],[Type de réponse]]='Paramètre (masquer)'!$A$10,Tableau1[[#This Row],[Nuit
LU/MA]],"")</f>
        <v/>
      </c>
      <c r="AF990" s="78" t="str">
        <f>IF(Tableau1[[#This Row],[Type de réponse]]='Paramètre (masquer)'!$A$10,Tableau1[[#This Row],[Nuit
MA/ME]],"")</f>
        <v/>
      </c>
      <c r="AG990" s="78" t="str">
        <f>IF(Tableau1[[#This Row],[Type de réponse]]='Paramètre (masquer)'!$A$10,Tableau1[[#This Row],[Nuit
ME/JE]],"")</f>
        <v/>
      </c>
      <c r="AH990" s="78" t="str">
        <f>IF(Tableau1[[#This Row],[Type de réponse]]='Paramètre (masquer)'!$A$10,Tableau1[[#This Row],[Nuit JE/VE]],"")</f>
        <v/>
      </c>
      <c r="AI990" s="78" t="str">
        <f>IF(Tableau1[[#This Row],[Type de réponse]]='Paramètre (masquer)'!$A$10,Tableau1[[#This Row],[Nuit
VE/SA]],"")</f>
        <v/>
      </c>
      <c r="AJ990" s="78" t="str">
        <f>IF(Tableau1[[#This Row],[Type de réponse]]='Paramètre (masquer)'!$A$10,Tableau1[[#This Row],[Nuit
SA/DI]],"")</f>
        <v/>
      </c>
      <c r="AK990" s="78" t="str">
        <f>IF(Tableau1[[#This Row],[Type de réponse]]='Paramètre (masquer)'!$A$10,Tableau1[[#This Row],[Nuit
DI/LU]],"")</f>
        <v/>
      </c>
      <c r="AL990" s="76" t="str">
        <f>IF(Tableau1[[#This Row],[Nuit
LU /MA]]="Oui",0,IF(Tableau1[[#This Row],[Nuit
LU /MA]]="Non",1,""))</f>
        <v/>
      </c>
      <c r="AM990" s="76" t="str">
        <f>IF(Tableau1[[#This Row],[Nuit
MA/ ME]]="Oui",0,IF(Tableau1[[#This Row],[Nuit
MA/ ME]]="Non",1,""))</f>
        <v/>
      </c>
      <c r="AN990" s="76" t="str">
        <f>IF(Tableau1[[#This Row],[Nuit
ME/ JE]]="Oui",0,IF(Tableau1[[#This Row],[Nuit
ME/ JE]]="Non",1,""))</f>
        <v/>
      </c>
      <c r="AO990" s="76" t="str">
        <f>IF(Tableau1[[#This Row],[Nuit JE/ VE]]="Oui",0,IF(Tableau1[[#This Row],[Nuit JE/ VE]]="Non",1,""))</f>
        <v/>
      </c>
      <c r="AP990" s="76" t="str">
        <f>IF(Tableau1[[#This Row],[Nuit
VE/ SA]]="Oui",0,IF(Tableau1[[#This Row],[Nuit
VE/ SA]]="Non",1,""))</f>
        <v/>
      </c>
      <c r="AQ990" s="76" t="str">
        <f>IF(Tableau1[[#This Row],[Nuit
SA/ DI]]="Oui",0,IF(Tableau1[[#This Row],[Nuit
SA/ DI]]="Non",1,""))</f>
        <v/>
      </c>
      <c r="AR990" s="76" t="str">
        <f>IF(Tableau1[[#This Row],[Nuit
DI/ LU]]="Oui",0,IF(Tableau1[[#This Row],[Nuit
DI/ LU]]="Non",1,""))</f>
        <v/>
      </c>
      <c r="AS990" s="76" t="str">
        <f>IF(Tableau1[[#This Row],[Type de réponse]]='Paramètre (masquer)'!$A$10,Tableau1[[#This Row],[FE]],"")</f>
        <v/>
      </c>
      <c r="AT990" s="76" t="str">
        <f>_xlfn.CONCAT(Tableau1[[#This Row],[LUN]:[DIM]])</f>
        <v/>
      </c>
      <c r="AU990" s="79"/>
      <c r="AV9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0" s="76" t="e">
        <f>Tableau1[[#This Row],[Nbre de nuits sur la période]]*Tableau1[[#This Row],[Nombre de train accédant / nuit *]]</f>
        <v>#VALUE!</v>
      </c>
      <c r="AY990" s="76" t="e">
        <f>Tableau1[[#This Row],[Uo voies - nuit]]*((59*400/1000)+5)</f>
        <v>#VALUE!</v>
      </c>
    </row>
    <row r="991" spans="1:51" ht="15.75">
      <c r="A991" s="51">
        <f t="shared" si="47"/>
        <v>978</v>
      </c>
      <c r="B991" s="85"/>
      <c r="C991" s="52" t="str">
        <f>IFERROR(VLOOKUP(Tableau1[[#This Row],[Site *
Un fichier Excel par DT]],Tableau7[[#All],[Nom de la gare]:[EIC]],5,FALSE),"")</f>
        <v/>
      </c>
      <c r="D991" s="77"/>
      <c r="E991" s="74"/>
      <c r="F991" s="74"/>
      <c r="G991" s="76"/>
      <c r="H991" s="72" t="str">
        <f>IF(Tableau1[[#This Row],[Régime d''utilisation (Quotidien ? Oui ou Non)]]="Oui","Oui","Non")</f>
        <v>Non</v>
      </c>
      <c r="I991" s="72" t="str">
        <f>IF(Tableau1[[#This Row],[Régime d''utilisation (Quotidien ? Oui ou Non)]]="Oui","Oui","Non")</f>
        <v>Non</v>
      </c>
      <c r="J991" s="72" t="str">
        <f>IF(Tableau1[[#This Row],[Régime d''utilisation (Quotidien ? Oui ou Non)]]="Oui","Oui","Non")</f>
        <v>Non</v>
      </c>
      <c r="K991" s="72" t="str">
        <f>IF(Tableau1[[#This Row],[Régime d''utilisation (Quotidien ? Oui ou Non)]]="Oui","Oui","Non")</f>
        <v>Non</v>
      </c>
      <c r="L991" s="72" t="str">
        <f>IF(Tableau1[[#This Row],[Régime d''utilisation (Quotidien ? Oui ou Non)]]="Oui","Oui","Non")</f>
        <v>Non</v>
      </c>
      <c r="M991" s="72" t="str">
        <f>IF(Tableau1[[#This Row],[Régime d''utilisation (Quotidien ? Oui ou Non)]]="Oui","Oui","Non")</f>
        <v>Non</v>
      </c>
      <c r="N991" s="72" t="str">
        <f>IF(Tableau1[[#This Row],[Régime d''utilisation (Quotidien ? Oui ou Non)]]="Oui","Oui","Non")</f>
        <v>Non</v>
      </c>
      <c r="O991" s="72" t="str">
        <f>IF(Tableau1[[#This Row],[Régime d''utilisation (Quotidien ? Oui ou Non)]]="Oui","Oui","Non")</f>
        <v>Non</v>
      </c>
      <c r="P991" s="76"/>
      <c r="Q991" s="76"/>
      <c r="R991" s="76"/>
      <c r="S991" s="52" t="str">
        <f t="shared" si="45"/>
        <v>Compris entre 00h00 et 5h00</v>
      </c>
      <c r="T991" s="76"/>
      <c r="U991" s="53" t="str">
        <f t="shared" si="46"/>
        <v>Voyageur</v>
      </c>
      <c r="V991" s="76"/>
      <c r="W991" s="76"/>
      <c r="X991" s="76"/>
      <c r="Y991" s="76"/>
      <c r="Z991" s="76"/>
      <c r="AA991" s="76"/>
      <c r="AB991" s="53">
        <f>400</f>
        <v>400</v>
      </c>
      <c r="AC991" s="78" t="str">
        <f>IF(Tableau1[[#This Row],[Type de réponse]]='Paramètre (masquer)'!$A$10,Tableau1[[#This Row],[Période de début *]],"")</f>
        <v/>
      </c>
      <c r="AD991" s="78" t="str">
        <f>IF(Tableau1[[#This Row],[Type de réponse]]='Paramètre (masquer)'!$A$10,Tableau1[[#This Row],[Période de fin *]],"")</f>
        <v/>
      </c>
      <c r="AE991" s="78" t="str">
        <f>IF(Tableau1[[#This Row],[Type de réponse]]='Paramètre (masquer)'!$A$10,Tableau1[[#This Row],[Nuit
LU/MA]],"")</f>
        <v/>
      </c>
      <c r="AF991" s="78" t="str">
        <f>IF(Tableau1[[#This Row],[Type de réponse]]='Paramètre (masquer)'!$A$10,Tableau1[[#This Row],[Nuit
MA/ME]],"")</f>
        <v/>
      </c>
      <c r="AG991" s="78" t="str">
        <f>IF(Tableau1[[#This Row],[Type de réponse]]='Paramètre (masquer)'!$A$10,Tableau1[[#This Row],[Nuit
ME/JE]],"")</f>
        <v/>
      </c>
      <c r="AH991" s="78" t="str">
        <f>IF(Tableau1[[#This Row],[Type de réponse]]='Paramètre (masquer)'!$A$10,Tableau1[[#This Row],[Nuit JE/VE]],"")</f>
        <v/>
      </c>
      <c r="AI991" s="78" t="str">
        <f>IF(Tableau1[[#This Row],[Type de réponse]]='Paramètre (masquer)'!$A$10,Tableau1[[#This Row],[Nuit
VE/SA]],"")</f>
        <v/>
      </c>
      <c r="AJ991" s="78" t="str">
        <f>IF(Tableau1[[#This Row],[Type de réponse]]='Paramètre (masquer)'!$A$10,Tableau1[[#This Row],[Nuit
SA/DI]],"")</f>
        <v/>
      </c>
      <c r="AK991" s="78" t="str">
        <f>IF(Tableau1[[#This Row],[Type de réponse]]='Paramètre (masquer)'!$A$10,Tableau1[[#This Row],[Nuit
DI/LU]],"")</f>
        <v/>
      </c>
      <c r="AL991" s="76" t="str">
        <f>IF(Tableau1[[#This Row],[Nuit
LU /MA]]="Oui",0,IF(Tableau1[[#This Row],[Nuit
LU /MA]]="Non",1,""))</f>
        <v/>
      </c>
      <c r="AM991" s="76" t="str">
        <f>IF(Tableau1[[#This Row],[Nuit
MA/ ME]]="Oui",0,IF(Tableau1[[#This Row],[Nuit
MA/ ME]]="Non",1,""))</f>
        <v/>
      </c>
      <c r="AN991" s="76" t="str">
        <f>IF(Tableau1[[#This Row],[Nuit
ME/ JE]]="Oui",0,IF(Tableau1[[#This Row],[Nuit
ME/ JE]]="Non",1,""))</f>
        <v/>
      </c>
      <c r="AO991" s="76" t="str">
        <f>IF(Tableau1[[#This Row],[Nuit JE/ VE]]="Oui",0,IF(Tableau1[[#This Row],[Nuit JE/ VE]]="Non",1,""))</f>
        <v/>
      </c>
      <c r="AP991" s="76" t="str">
        <f>IF(Tableau1[[#This Row],[Nuit
VE/ SA]]="Oui",0,IF(Tableau1[[#This Row],[Nuit
VE/ SA]]="Non",1,""))</f>
        <v/>
      </c>
      <c r="AQ991" s="76" t="str">
        <f>IF(Tableau1[[#This Row],[Nuit
SA/ DI]]="Oui",0,IF(Tableau1[[#This Row],[Nuit
SA/ DI]]="Non",1,""))</f>
        <v/>
      </c>
      <c r="AR991" s="76" t="str">
        <f>IF(Tableau1[[#This Row],[Nuit
DI/ LU]]="Oui",0,IF(Tableau1[[#This Row],[Nuit
DI/ LU]]="Non",1,""))</f>
        <v/>
      </c>
      <c r="AS991" s="76" t="str">
        <f>IF(Tableau1[[#This Row],[Type de réponse]]='Paramètre (masquer)'!$A$10,Tableau1[[#This Row],[FE]],"")</f>
        <v/>
      </c>
      <c r="AT991" s="76" t="str">
        <f>_xlfn.CONCAT(Tableau1[[#This Row],[LUN]:[DIM]])</f>
        <v/>
      </c>
      <c r="AU991" s="79"/>
      <c r="AV9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1" s="76" t="e">
        <f>Tableau1[[#This Row],[Nbre de nuits sur la période]]*Tableau1[[#This Row],[Nombre de train accédant / nuit *]]</f>
        <v>#VALUE!</v>
      </c>
      <c r="AY991" s="76" t="e">
        <f>Tableau1[[#This Row],[Uo voies - nuit]]*((59*400/1000)+5)</f>
        <v>#VALUE!</v>
      </c>
    </row>
    <row r="992" spans="1:51" ht="15.75">
      <c r="A992" s="51">
        <f t="shared" si="47"/>
        <v>979</v>
      </c>
      <c r="B992" s="85"/>
      <c r="C992" s="52" t="str">
        <f>IFERROR(VLOOKUP(Tableau1[[#This Row],[Site *
Un fichier Excel par DT]],Tableau7[[#All],[Nom de la gare]:[EIC]],5,FALSE),"")</f>
        <v/>
      </c>
      <c r="D992" s="77"/>
      <c r="E992" s="74"/>
      <c r="F992" s="74"/>
      <c r="G992" s="76"/>
      <c r="H992" s="72" t="str">
        <f>IF(Tableau1[[#This Row],[Régime d''utilisation (Quotidien ? Oui ou Non)]]="Oui","Oui","Non")</f>
        <v>Non</v>
      </c>
      <c r="I992" s="72" t="str">
        <f>IF(Tableau1[[#This Row],[Régime d''utilisation (Quotidien ? Oui ou Non)]]="Oui","Oui","Non")</f>
        <v>Non</v>
      </c>
      <c r="J992" s="72" t="str">
        <f>IF(Tableau1[[#This Row],[Régime d''utilisation (Quotidien ? Oui ou Non)]]="Oui","Oui","Non")</f>
        <v>Non</v>
      </c>
      <c r="K992" s="72" t="str">
        <f>IF(Tableau1[[#This Row],[Régime d''utilisation (Quotidien ? Oui ou Non)]]="Oui","Oui","Non")</f>
        <v>Non</v>
      </c>
      <c r="L992" s="72" t="str">
        <f>IF(Tableau1[[#This Row],[Régime d''utilisation (Quotidien ? Oui ou Non)]]="Oui","Oui","Non")</f>
        <v>Non</v>
      </c>
      <c r="M992" s="72" t="str">
        <f>IF(Tableau1[[#This Row],[Régime d''utilisation (Quotidien ? Oui ou Non)]]="Oui","Oui","Non")</f>
        <v>Non</v>
      </c>
      <c r="N992" s="72" t="str">
        <f>IF(Tableau1[[#This Row],[Régime d''utilisation (Quotidien ? Oui ou Non)]]="Oui","Oui","Non")</f>
        <v>Non</v>
      </c>
      <c r="O992" s="72" t="str">
        <f>IF(Tableau1[[#This Row],[Régime d''utilisation (Quotidien ? Oui ou Non)]]="Oui","Oui","Non")</f>
        <v>Non</v>
      </c>
      <c r="P992" s="76"/>
      <c r="Q992" s="76"/>
      <c r="R992" s="76"/>
      <c r="S992" s="52" t="str">
        <f t="shared" si="45"/>
        <v>Compris entre 00h00 et 5h00</v>
      </c>
      <c r="T992" s="76"/>
      <c r="U992" s="53" t="str">
        <f t="shared" si="46"/>
        <v>Voyageur</v>
      </c>
      <c r="V992" s="76"/>
      <c r="W992" s="76"/>
      <c r="X992" s="76"/>
      <c r="Y992" s="76"/>
      <c r="Z992" s="76"/>
      <c r="AA992" s="76"/>
      <c r="AB992" s="53">
        <f>400</f>
        <v>400</v>
      </c>
      <c r="AC992" s="78" t="str">
        <f>IF(Tableau1[[#This Row],[Type de réponse]]='Paramètre (masquer)'!$A$10,Tableau1[[#This Row],[Période de début *]],"")</f>
        <v/>
      </c>
      <c r="AD992" s="78" t="str">
        <f>IF(Tableau1[[#This Row],[Type de réponse]]='Paramètre (masquer)'!$A$10,Tableau1[[#This Row],[Période de fin *]],"")</f>
        <v/>
      </c>
      <c r="AE992" s="78" t="str">
        <f>IF(Tableau1[[#This Row],[Type de réponse]]='Paramètre (masquer)'!$A$10,Tableau1[[#This Row],[Nuit
LU/MA]],"")</f>
        <v/>
      </c>
      <c r="AF992" s="78" t="str">
        <f>IF(Tableau1[[#This Row],[Type de réponse]]='Paramètre (masquer)'!$A$10,Tableau1[[#This Row],[Nuit
MA/ME]],"")</f>
        <v/>
      </c>
      <c r="AG992" s="78" t="str">
        <f>IF(Tableau1[[#This Row],[Type de réponse]]='Paramètre (masquer)'!$A$10,Tableau1[[#This Row],[Nuit
ME/JE]],"")</f>
        <v/>
      </c>
      <c r="AH992" s="78" t="str">
        <f>IF(Tableau1[[#This Row],[Type de réponse]]='Paramètre (masquer)'!$A$10,Tableau1[[#This Row],[Nuit JE/VE]],"")</f>
        <v/>
      </c>
      <c r="AI992" s="78" t="str">
        <f>IF(Tableau1[[#This Row],[Type de réponse]]='Paramètre (masquer)'!$A$10,Tableau1[[#This Row],[Nuit
VE/SA]],"")</f>
        <v/>
      </c>
      <c r="AJ992" s="78" t="str">
        <f>IF(Tableau1[[#This Row],[Type de réponse]]='Paramètre (masquer)'!$A$10,Tableau1[[#This Row],[Nuit
SA/DI]],"")</f>
        <v/>
      </c>
      <c r="AK992" s="78" t="str">
        <f>IF(Tableau1[[#This Row],[Type de réponse]]='Paramètre (masquer)'!$A$10,Tableau1[[#This Row],[Nuit
DI/LU]],"")</f>
        <v/>
      </c>
      <c r="AL992" s="76" t="str">
        <f>IF(Tableau1[[#This Row],[Nuit
LU /MA]]="Oui",0,IF(Tableau1[[#This Row],[Nuit
LU /MA]]="Non",1,""))</f>
        <v/>
      </c>
      <c r="AM992" s="76" t="str">
        <f>IF(Tableau1[[#This Row],[Nuit
MA/ ME]]="Oui",0,IF(Tableau1[[#This Row],[Nuit
MA/ ME]]="Non",1,""))</f>
        <v/>
      </c>
      <c r="AN992" s="76" t="str">
        <f>IF(Tableau1[[#This Row],[Nuit
ME/ JE]]="Oui",0,IF(Tableau1[[#This Row],[Nuit
ME/ JE]]="Non",1,""))</f>
        <v/>
      </c>
      <c r="AO992" s="76" t="str">
        <f>IF(Tableau1[[#This Row],[Nuit JE/ VE]]="Oui",0,IF(Tableau1[[#This Row],[Nuit JE/ VE]]="Non",1,""))</f>
        <v/>
      </c>
      <c r="AP992" s="76" t="str">
        <f>IF(Tableau1[[#This Row],[Nuit
VE/ SA]]="Oui",0,IF(Tableau1[[#This Row],[Nuit
VE/ SA]]="Non",1,""))</f>
        <v/>
      </c>
      <c r="AQ992" s="76" t="str">
        <f>IF(Tableau1[[#This Row],[Nuit
SA/ DI]]="Oui",0,IF(Tableau1[[#This Row],[Nuit
SA/ DI]]="Non",1,""))</f>
        <v/>
      </c>
      <c r="AR992" s="76" t="str">
        <f>IF(Tableau1[[#This Row],[Nuit
DI/ LU]]="Oui",0,IF(Tableau1[[#This Row],[Nuit
DI/ LU]]="Non",1,""))</f>
        <v/>
      </c>
      <c r="AS992" s="76" t="str">
        <f>IF(Tableau1[[#This Row],[Type de réponse]]='Paramètre (masquer)'!$A$10,Tableau1[[#This Row],[FE]],"")</f>
        <v/>
      </c>
      <c r="AT992" s="76" t="str">
        <f>_xlfn.CONCAT(Tableau1[[#This Row],[LUN]:[DIM]])</f>
        <v/>
      </c>
      <c r="AU992" s="79"/>
      <c r="AV9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2" s="76" t="e">
        <f>Tableau1[[#This Row],[Nbre de nuits sur la période]]*Tableau1[[#This Row],[Nombre de train accédant / nuit *]]</f>
        <v>#VALUE!</v>
      </c>
      <c r="AY992" s="76" t="e">
        <f>Tableau1[[#This Row],[Uo voies - nuit]]*((59*400/1000)+5)</f>
        <v>#VALUE!</v>
      </c>
    </row>
    <row r="993" spans="1:51" ht="15.75">
      <c r="A993" s="51">
        <f t="shared" si="47"/>
        <v>980</v>
      </c>
      <c r="B993" s="85"/>
      <c r="C993" s="52" t="str">
        <f>IFERROR(VLOOKUP(Tableau1[[#This Row],[Site *
Un fichier Excel par DT]],Tableau7[[#All],[Nom de la gare]:[EIC]],5,FALSE),"")</f>
        <v/>
      </c>
      <c r="D993" s="77"/>
      <c r="E993" s="74"/>
      <c r="F993" s="74"/>
      <c r="G993" s="76"/>
      <c r="H993" s="72" t="str">
        <f>IF(Tableau1[[#This Row],[Régime d''utilisation (Quotidien ? Oui ou Non)]]="Oui","Oui","Non")</f>
        <v>Non</v>
      </c>
      <c r="I993" s="72" t="str">
        <f>IF(Tableau1[[#This Row],[Régime d''utilisation (Quotidien ? Oui ou Non)]]="Oui","Oui","Non")</f>
        <v>Non</v>
      </c>
      <c r="J993" s="72" t="str">
        <f>IF(Tableau1[[#This Row],[Régime d''utilisation (Quotidien ? Oui ou Non)]]="Oui","Oui","Non")</f>
        <v>Non</v>
      </c>
      <c r="K993" s="72" t="str">
        <f>IF(Tableau1[[#This Row],[Régime d''utilisation (Quotidien ? Oui ou Non)]]="Oui","Oui","Non")</f>
        <v>Non</v>
      </c>
      <c r="L993" s="72" t="str">
        <f>IF(Tableau1[[#This Row],[Régime d''utilisation (Quotidien ? Oui ou Non)]]="Oui","Oui","Non")</f>
        <v>Non</v>
      </c>
      <c r="M993" s="72" t="str">
        <f>IF(Tableau1[[#This Row],[Régime d''utilisation (Quotidien ? Oui ou Non)]]="Oui","Oui","Non")</f>
        <v>Non</v>
      </c>
      <c r="N993" s="72" t="str">
        <f>IF(Tableau1[[#This Row],[Régime d''utilisation (Quotidien ? Oui ou Non)]]="Oui","Oui","Non")</f>
        <v>Non</v>
      </c>
      <c r="O993" s="72" t="str">
        <f>IF(Tableau1[[#This Row],[Régime d''utilisation (Quotidien ? Oui ou Non)]]="Oui","Oui","Non")</f>
        <v>Non</v>
      </c>
      <c r="P993" s="76"/>
      <c r="Q993" s="76"/>
      <c r="R993" s="76"/>
      <c r="S993" s="52" t="str">
        <f t="shared" si="45"/>
        <v>Compris entre 00h00 et 5h00</v>
      </c>
      <c r="T993" s="76"/>
      <c r="U993" s="53" t="str">
        <f t="shared" si="46"/>
        <v>Voyageur</v>
      </c>
      <c r="V993" s="76"/>
      <c r="W993" s="76"/>
      <c r="X993" s="76"/>
      <c r="Y993" s="76"/>
      <c r="Z993" s="76"/>
      <c r="AA993" s="76"/>
      <c r="AB993" s="53">
        <f>400</f>
        <v>400</v>
      </c>
      <c r="AC993" s="78" t="str">
        <f>IF(Tableau1[[#This Row],[Type de réponse]]='Paramètre (masquer)'!$A$10,Tableau1[[#This Row],[Période de début *]],"")</f>
        <v/>
      </c>
      <c r="AD993" s="78" t="str">
        <f>IF(Tableau1[[#This Row],[Type de réponse]]='Paramètre (masquer)'!$A$10,Tableau1[[#This Row],[Période de fin *]],"")</f>
        <v/>
      </c>
      <c r="AE993" s="78" t="str">
        <f>IF(Tableau1[[#This Row],[Type de réponse]]='Paramètre (masquer)'!$A$10,Tableau1[[#This Row],[Nuit
LU/MA]],"")</f>
        <v/>
      </c>
      <c r="AF993" s="78" t="str">
        <f>IF(Tableau1[[#This Row],[Type de réponse]]='Paramètre (masquer)'!$A$10,Tableau1[[#This Row],[Nuit
MA/ME]],"")</f>
        <v/>
      </c>
      <c r="AG993" s="78" t="str">
        <f>IF(Tableau1[[#This Row],[Type de réponse]]='Paramètre (masquer)'!$A$10,Tableau1[[#This Row],[Nuit
ME/JE]],"")</f>
        <v/>
      </c>
      <c r="AH993" s="78" t="str">
        <f>IF(Tableau1[[#This Row],[Type de réponse]]='Paramètre (masquer)'!$A$10,Tableau1[[#This Row],[Nuit JE/VE]],"")</f>
        <v/>
      </c>
      <c r="AI993" s="78" t="str">
        <f>IF(Tableau1[[#This Row],[Type de réponse]]='Paramètre (masquer)'!$A$10,Tableau1[[#This Row],[Nuit
VE/SA]],"")</f>
        <v/>
      </c>
      <c r="AJ993" s="78" t="str">
        <f>IF(Tableau1[[#This Row],[Type de réponse]]='Paramètre (masquer)'!$A$10,Tableau1[[#This Row],[Nuit
SA/DI]],"")</f>
        <v/>
      </c>
      <c r="AK993" s="78" t="str">
        <f>IF(Tableau1[[#This Row],[Type de réponse]]='Paramètre (masquer)'!$A$10,Tableau1[[#This Row],[Nuit
DI/LU]],"")</f>
        <v/>
      </c>
      <c r="AL993" s="76" t="str">
        <f>IF(Tableau1[[#This Row],[Nuit
LU /MA]]="Oui",0,IF(Tableau1[[#This Row],[Nuit
LU /MA]]="Non",1,""))</f>
        <v/>
      </c>
      <c r="AM993" s="76" t="str">
        <f>IF(Tableau1[[#This Row],[Nuit
MA/ ME]]="Oui",0,IF(Tableau1[[#This Row],[Nuit
MA/ ME]]="Non",1,""))</f>
        <v/>
      </c>
      <c r="AN993" s="76" t="str">
        <f>IF(Tableau1[[#This Row],[Nuit
ME/ JE]]="Oui",0,IF(Tableau1[[#This Row],[Nuit
ME/ JE]]="Non",1,""))</f>
        <v/>
      </c>
      <c r="AO993" s="76" t="str">
        <f>IF(Tableau1[[#This Row],[Nuit JE/ VE]]="Oui",0,IF(Tableau1[[#This Row],[Nuit JE/ VE]]="Non",1,""))</f>
        <v/>
      </c>
      <c r="AP993" s="76" t="str">
        <f>IF(Tableau1[[#This Row],[Nuit
VE/ SA]]="Oui",0,IF(Tableau1[[#This Row],[Nuit
VE/ SA]]="Non",1,""))</f>
        <v/>
      </c>
      <c r="AQ993" s="76" t="str">
        <f>IF(Tableau1[[#This Row],[Nuit
SA/ DI]]="Oui",0,IF(Tableau1[[#This Row],[Nuit
SA/ DI]]="Non",1,""))</f>
        <v/>
      </c>
      <c r="AR993" s="76" t="str">
        <f>IF(Tableau1[[#This Row],[Nuit
DI/ LU]]="Oui",0,IF(Tableau1[[#This Row],[Nuit
DI/ LU]]="Non",1,""))</f>
        <v/>
      </c>
      <c r="AS993" s="76" t="str">
        <f>IF(Tableau1[[#This Row],[Type de réponse]]='Paramètre (masquer)'!$A$10,Tableau1[[#This Row],[FE]],"")</f>
        <v/>
      </c>
      <c r="AT993" s="76" t="str">
        <f>_xlfn.CONCAT(Tableau1[[#This Row],[LUN]:[DIM]])</f>
        <v/>
      </c>
      <c r="AU993" s="79"/>
      <c r="AV9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3" s="76" t="e">
        <f>Tableau1[[#This Row],[Nbre de nuits sur la période]]*Tableau1[[#This Row],[Nombre de train accédant / nuit *]]</f>
        <v>#VALUE!</v>
      </c>
      <c r="AY993" s="76" t="e">
        <f>Tableau1[[#This Row],[Uo voies - nuit]]*((59*400/1000)+5)</f>
        <v>#VALUE!</v>
      </c>
    </row>
    <row r="994" spans="1:51" ht="15.75">
      <c r="A994" s="51">
        <f t="shared" si="47"/>
        <v>981</v>
      </c>
      <c r="B994" s="85"/>
      <c r="C994" s="52" t="str">
        <f>IFERROR(VLOOKUP(Tableau1[[#This Row],[Site *
Un fichier Excel par DT]],Tableau7[[#All],[Nom de la gare]:[EIC]],5,FALSE),"")</f>
        <v/>
      </c>
      <c r="D994" s="77"/>
      <c r="E994" s="74"/>
      <c r="F994" s="74"/>
      <c r="G994" s="76"/>
      <c r="H994" s="72" t="str">
        <f>IF(Tableau1[[#This Row],[Régime d''utilisation (Quotidien ? Oui ou Non)]]="Oui","Oui","Non")</f>
        <v>Non</v>
      </c>
      <c r="I994" s="72" t="str">
        <f>IF(Tableau1[[#This Row],[Régime d''utilisation (Quotidien ? Oui ou Non)]]="Oui","Oui","Non")</f>
        <v>Non</v>
      </c>
      <c r="J994" s="72" t="str">
        <f>IF(Tableau1[[#This Row],[Régime d''utilisation (Quotidien ? Oui ou Non)]]="Oui","Oui","Non")</f>
        <v>Non</v>
      </c>
      <c r="K994" s="72" t="str">
        <f>IF(Tableau1[[#This Row],[Régime d''utilisation (Quotidien ? Oui ou Non)]]="Oui","Oui","Non")</f>
        <v>Non</v>
      </c>
      <c r="L994" s="72" t="str">
        <f>IF(Tableau1[[#This Row],[Régime d''utilisation (Quotidien ? Oui ou Non)]]="Oui","Oui","Non")</f>
        <v>Non</v>
      </c>
      <c r="M994" s="72" t="str">
        <f>IF(Tableau1[[#This Row],[Régime d''utilisation (Quotidien ? Oui ou Non)]]="Oui","Oui","Non")</f>
        <v>Non</v>
      </c>
      <c r="N994" s="72" t="str">
        <f>IF(Tableau1[[#This Row],[Régime d''utilisation (Quotidien ? Oui ou Non)]]="Oui","Oui","Non")</f>
        <v>Non</v>
      </c>
      <c r="O994" s="72" t="str">
        <f>IF(Tableau1[[#This Row],[Régime d''utilisation (Quotidien ? Oui ou Non)]]="Oui","Oui","Non")</f>
        <v>Non</v>
      </c>
      <c r="P994" s="76"/>
      <c r="Q994" s="76"/>
      <c r="R994" s="76"/>
      <c r="S994" s="52" t="str">
        <f t="shared" si="45"/>
        <v>Compris entre 00h00 et 5h00</v>
      </c>
      <c r="T994" s="76"/>
      <c r="U994" s="53" t="str">
        <f t="shared" si="46"/>
        <v>Voyageur</v>
      </c>
      <c r="V994" s="76"/>
      <c r="W994" s="76"/>
      <c r="X994" s="76"/>
      <c r="Y994" s="76"/>
      <c r="Z994" s="76"/>
      <c r="AA994" s="76"/>
      <c r="AB994" s="53">
        <f>400</f>
        <v>400</v>
      </c>
      <c r="AC994" s="78" t="str">
        <f>IF(Tableau1[[#This Row],[Type de réponse]]='Paramètre (masquer)'!$A$10,Tableau1[[#This Row],[Période de début *]],"")</f>
        <v/>
      </c>
      <c r="AD994" s="78" t="str">
        <f>IF(Tableau1[[#This Row],[Type de réponse]]='Paramètre (masquer)'!$A$10,Tableau1[[#This Row],[Période de fin *]],"")</f>
        <v/>
      </c>
      <c r="AE994" s="78" t="str">
        <f>IF(Tableau1[[#This Row],[Type de réponse]]='Paramètre (masquer)'!$A$10,Tableau1[[#This Row],[Nuit
LU/MA]],"")</f>
        <v/>
      </c>
      <c r="AF994" s="78" t="str">
        <f>IF(Tableau1[[#This Row],[Type de réponse]]='Paramètre (masquer)'!$A$10,Tableau1[[#This Row],[Nuit
MA/ME]],"")</f>
        <v/>
      </c>
      <c r="AG994" s="78" t="str">
        <f>IF(Tableau1[[#This Row],[Type de réponse]]='Paramètre (masquer)'!$A$10,Tableau1[[#This Row],[Nuit
ME/JE]],"")</f>
        <v/>
      </c>
      <c r="AH994" s="78" t="str">
        <f>IF(Tableau1[[#This Row],[Type de réponse]]='Paramètre (masquer)'!$A$10,Tableau1[[#This Row],[Nuit JE/VE]],"")</f>
        <v/>
      </c>
      <c r="AI994" s="78" t="str">
        <f>IF(Tableau1[[#This Row],[Type de réponse]]='Paramètre (masquer)'!$A$10,Tableau1[[#This Row],[Nuit
VE/SA]],"")</f>
        <v/>
      </c>
      <c r="AJ994" s="78" t="str">
        <f>IF(Tableau1[[#This Row],[Type de réponse]]='Paramètre (masquer)'!$A$10,Tableau1[[#This Row],[Nuit
SA/DI]],"")</f>
        <v/>
      </c>
      <c r="AK994" s="78" t="str">
        <f>IF(Tableau1[[#This Row],[Type de réponse]]='Paramètre (masquer)'!$A$10,Tableau1[[#This Row],[Nuit
DI/LU]],"")</f>
        <v/>
      </c>
      <c r="AL994" s="76" t="str">
        <f>IF(Tableau1[[#This Row],[Nuit
LU /MA]]="Oui",0,IF(Tableau1[[#This Row],[Nuit
LU /MA]]="Non",1,""))</f>
        <v/>
      </c>
      <c r="AM994" s="76" t="str">
        <f>IF(Tableau1[[#This Row],[Nuit
MA/ ME]]="Oui",0,IF(Tableau1[[#This Row],[Nuit
MA/ ME]]="Non",1,""))</f>
        <v/>
      </c>
      <c r="AN994" s="76" t="str">
        <f>IF(Tableau1[[#This Row],[Nuit
ME/ JE]]="Oui",0,IF(Tableau1[[#This Row],[Nuit
ME/ JE]]="Non",1,""))</f>
        <v/>
      </c>
      <c r="AO994" s="76" t="str">
        <f>IF(Tableau1[[#This Row],[Nuit JE/ VE]]="Oui",0,IF(Tableau1[[#This Row],[Nuit JE/ VE]]="Non",1,""))</f>
        <v/>
      </c>
      <c r="AP994" s="76" t="str">
        <f>IF(Tableau1[[#This Row],[Nuit
VE/ SA]]="Oui",0,IF(Tableau1[[#This Row],[Nuit
VE/ SA]]="Non",1,""))</f>
        <v/>
      </c>
      <c r="AQ994" s="76" t="str">
        <f>IF(Tableau1[[#This Row],[Nuit
SA/ DI]]="Oui",0,IF(Tableau1[[#This Row],[Nuit
SA/ DI]]="Non",1,""))</f>
        <v/>
      </c>
      <c r="AR994" s="76" t="str">
        <f>IF(Tableau1[[#This Row],[Nuit
DI/ LU]]="Oui",0,IF(Tableau1[[#This Row],[Nuit
DI/ LU]]="Non",1,""))</f>
        <v/>
      </c>
      <c r="AS994" s="76" t="str">
        <f>IF(Tableau1[[#This Row],[Type de réponse]]='Paramètre (masquer)'!$A$10,Tableau1[[#This Row],[FE]],"")</f>
        <v/>
      </c>
      <c r="AT994" s="76" t="str">
        <f>_xlfn.CONCAT(Tableau1[[#This Row],[LUN]:[DIM]])</f>
        <v/>
      </c>
      <c r="AU994" s="79"/>
      <c r="AV9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4" s="76" t="e">
        <f>Tableau1[[#This Row],[Nbre de nuits sur la période]]*Tableau1[[#This Row],[Nombre de train accédant / nuit *]]</f>
        <v>#VALUE!</v>
      </c>
      <c r="AY994" s="76" t="e">
        <f>Tableau1[[#This Row],[Uo voies - nuit]]*((59*400/1000)+5)</f>
        <v>#VALUE!</v>
      </c>
    </row>
    <row r="995" spans="1:51" ht="15.75">
      <c r="A995" s="51">
        <f t="shared" si="47"/>
        <v>982</v>
      </c>
      <c r="B995" s="85"/>
      <c r="C995" s="52" t="str">
        <f>IFERROR(VLOOKUP(Tableau1[[#This Row],[Site *
Un fichier Excel par DT]],Tableau7[[#All],[Nom de la gare]:[EIC]],5,FALSE),"")</f>
        <v/>
      </c>
      <c r="D995" s="77"/>
      <c r="E995" s="74"/>
      <c r="F995" s="74"/>
      <c r="G995" s="76"/>
      <c r="H995" s="72" t="str">
        <f>IF(Tableau1[[#This Row],[Régime d''utilisation (Quotidien ? Oui ou Non)]]="Oui","Oui","Non")</f>
        <v>Non</v>
      </c>
      <c r="I995" s="72" t="str">
        <f>IF(Tableau1[[#This Row],[Régime d''utilisation (Quotidien ? Oui ou Non)]]="Oui","Oui","Non")</f>
        <v>Non</v>
      </c>
      <c r="J995" s="72" t="str">
        <f>IF(Tableau1[[#This Row],[Régime d''utilisation (Quotidien ? Oui ou Non)]]="Oui","Oui","Non")</f>
        <v>Non</v>
      </c>
      <c r="K995" s="72" t="str">
        <f>IF(Tableau1[[#This Row],[Régime d''utilisation (Quotidien ? Oui ou Non)]]="Oui","Oui","Non")</f>
        <v>Non</v>
      </c>
      <c r="L995" s="72" t="str">
        <f>IF(Tableau1[[#This Row],[Régime d''utilisation (Quotidien ? Oui ou Non)]]="Oui","Oui","Non")</f>
        <v>Non</v>
      </c>
      <c r="M995" s="72" t="str">
        <f>IF(Tableau1[[#This Row],[Régime d''utilisation (Quotidien ? Oui ou Non)]]="Oui","Oui","Non")</f>
        <v>Non</v>
      </c>
      <c r="N995" s="72" t="str">
        <f>IF(Tableau1[[#This Row],[Régime d''utilisation (Quotidien ? Oui ou Non)]]="Oui","Oui","Non")</f>
        <v>Non</v>
      </c>
      <c r="O995" s="72" t="str">
        <f>IF(Tableau1[[#This Row],[Régime d''utilisation (Quotidien ? Oui ou Non)]]="Oui","Oui","Non")</f>
        <v>Non</v>
      </c>
      <c r="P995" s="76"/>
      <c r="Q995" s="76"/>
      <c r="R995" s="76"/>
      <c r="S995" s="52" t="str">
        <f t="shared" si="45"/>
        <v>Compris entre 00h00 et 5h00</v>
      </c>
      <c r="T995" s="76"/>
      <c r="U995" s="53" t="str">
        <f t="shared" si="46"/>
        <v>Voyageur</v>
      </c>
      <c r="V995" s="76"/>
      <c r="W995" s="76"/>
      <c r="X995" s="76"/>
      <c r="Y995" s="76"/>
      <c r="Z995" s="76"/>
      <c r="AA995" s="76"/>
      <c r="AB995" s="53">
        <f>400</f>
        <v>400</v>
      </c>
      <c r="AC995" s="78" t="str">
        <f>IF(Tableau1[[#This Row],[Type de réponse]]='Paramètre (masquer)'!$A$10,Tableau1[[#This Row],[Période de début *]],"")</f>
        <v/>
      </c>
      <c r="AD995" s="78" t="str">
        <f>IF(Tableau1[[#This Row],[Type de réponse]]='Paramètre (masquer)'!$A$10,Tableau1[[#This Row],[Période de fin *]],"")</f>
        <v/>
      </c>
      <c r="AE995" s="78" t="str">
        <f>IF(Tableau1[[#This Row],[Type de réponse]]='Paramètre (masquer)'!$A$10,Tableau1[[#This Row],[Nuit
LU/MA]],"")</f>
        <v/>
      </c>
      <c r="AF995" s="78" t="str">
        <f>IF(Tableau1[[#This Row],[Type de réponse]]='Paramètre (masquer)'!$A$10,Tableau1[[#This Row],[Nuit
MA/ME]],"")</f>
        <v/>
      </c>
      <c r="AG995" s="78" t="str">
        <f>IF(Tableau1[[#This Row],[Type de réponse]]='Paramètre (masquer)'!$A$10,Tableau1[[#This Row],[Nuit
ME/JE]],"")</f>
        <v/>
      </c>
      <c r="AH995" s="78" t="str">
        <f>IF(Tableau1[[#This Row],[Type de réponse]]='Paramètre (masquer)'!$A$10,Tableau1[[#This Row],[Nuit JE/VE]],"")</f>
        <v/>
      </c>
      <c r="AI995" s="78" t="str">
        <f>IF(Tableau1[[#This Row],[Type de réponse]]='Paramètre (masquer)'!$A$10,Tableau1[[#This Row],[Nuit
VE/SA]],"")</f>
        <v/>
      </c>
      <c r="AJ995" s="78" t="str">
        <f>IF(Tableau1[[#This Row],[Type de réponse]]='Paramètre (masquer)'!$A$10,Tableau1[[#This Row],[Nuit
SA/DI]],"")</f>
        <v/>
      </c>
      <c r="AK995" s="78" t="str">
        <f>IF(Tableau1[[#This Row],[Type de réponse]]='Paramètre (masquer)'!$A$10,Tableau1[[#This Row],[Nuit
DI/LU]],"")</f>
        <v/>
      </c>
      <c r="AL995" s="76" t="str">
        <f>IF(Tableau1[[#This Row],[Nuit
LU /MA]]="Oui",0,IF(Tableau1[[#This Row],[Nuit
LU /MA]]="Non",1,""))</f>
        <v/>
      </c>
      <c r="AM995" s="76" t="str">
        <f>IF(Tableau1[[#This Row],[Nuit
MA/ ME]]="Oui",0,IF(Tableau1[[#This Row],[Nuit
MA/ ME]]="Non",1,""))</f>
        <v/>
      </c>
      <c r="AN995" s="76" t="str">
        <f>IF(Tableau1[[#This Row],[Nuit
ME/ JE]]="Oui",0,IF(Tableau1[[#This Row],[Nuit
ME/ JE]]="Non",1,""))</f>
        <v/>
      </c>
      <c r="AO995" s="76" t="str">
        <f>IF(Tableau1[[#This Row],[Nuit JE/ VE]]="Oui",0,IF(Tableau1[[#This Row],[Nuit JE/ VE]]="Non",1,""))</f>
        <v/>
      </c>
      <c r="AP995" s="76" t="str">
        <f>IF(Tableau1[[#This Row],[Nuit
VE/ SA]]="Oui",0,IF(Tableau1[[#This Row],[Nuit
VE/ SA]]="Non",1,""))</f>
        <v/>
      </c>
      <c r="AQ995" s="76" t="str">
        <f>IF(Tableau1[[#This Row],[Nuit
SA/ DI]]="Oui",0,IF(Tableau1[[#This Row],[Nuit
SA/ DI]]="Non",1,""))</f>
        <v/>
      </c>
      <c r="AR995" s="76" t="str">
        <f>IF(Tableau1[[#This Row],[Nuit
DI/ LU]]="Oui",0,IF(Tableau1[[#This Row],[Nuit
DI/ LU]]="Non",1,""))</f>
        <v/>
      </c>
      <c r="AS995" s="76" t="str">
        <f>IF(Tableau1[[#This Row],[Type de réponse]]='Paramètre (masquer)'!$A$10,Tableau1[[#This Row],[FE]],"")</f>
        <v/>
      </c>
      <c r="AT995" s="76" t="str">
        <f>_xlfn.CONCAT(Tableau1[[#This Row],[LUN]:[DIM]])</f>
        <v/>
      </c>
      <c r="AU995" s="79"/>
      <c r="AV9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5" s="76" t="e">
        <f>Tableau1[[#This Row],[Nbre de nuits sur la période]]*Tableau1[[#This Row],[Nombre de train accédant / nuit *]]</f>
        <v>#VALUE!</v>
      </c>
      <c r="AY995" s="76" t="e">
        <f>Tableau1[[#This Row],[Uo voies - nuit]]*((59*400/1000)+5)</f>
        <v>#VALUE!</v>
      </c>
    </row>
    <row r="996" spans="1:51" ht="15.75">
      <c r="A996" s="51">
        <f t="shared" si="47"/>
        <v>983</v>
      </c>
      <c r="B996" s="85"/>
      <c r="C996" s="52" t="str">
        <f>IFERROR(VLOOKUP(Tableau1[[#This Row],[Site *
Un fichier Excel par DT]],Tableau7[[#All],[Nom de la gare]:[EIC]],5,FALSE),"")</f>
        <v/>
      </c>
      <c r="D996" s="77"/>
      <c r="E996" s="74"/>
      <c r="F996" s="74"/>
      <c r="G996" s="76"/>
      <c r="H996" s="72" t="str">
        <f>IF(Tableau1[[#This Row],[Régime d''utilisation (Quotidien ? Oui ou Non)]]="Oui","Oui","Non")</f>
        <v>Non</v>
      </c>
      <c r="I996" s="72" t="str">
        <f>IF(Tableau1[[#This Row],[Régime d''utilisation (Quotidien ? Oui ou Non)]]="Oui","Oui","Non")</f>
        <v>Non</v>
      </c>
      <c r="J996" s="72" t="str">
        <f>IF(Tableau1[[#This Row],[Régime d''utilisation (Quotidien ? Oui ou Non)]]="Oui","Oui","Non")</f>
        <v>Non</v>
      </c>
      <c r="K996" s="72" t="str">
        <f>IF(Tableau1[[#This Row],[Régime d''utilisation (Quotidien ? Oui ou Non)]]="Oui","Oui","Non")</f>
        <v>Non</v>
      </c>
      <c r="L996" s="72" t="str">
        <f>IF(Tableau1[[#This Row],[Régime d''utilisation (Quotidien ? Oui ou Non)]]="Oui","Oui","Non")</f>
        <v>Non</v>
      </c>
      <c r="M996" s="72" t="str">
        <f>IF(Tableau1[[#This Row],[Régime d''utilisation (Quotidien ? Oui ou Non)]]="Oui","Oui","Non")</f>
        <v>Non</v>
      </c>
      <c r="N996" s="72" t="str">
        <f>IF(Tableau1[[#This Row],[Régime d''utilisation (Quotidien ? Oui ou Non)]]="Oui","Oui","Non")</f>
        <v>Non</v>
      </c>
      <c r="O996" s="72" t="str">
        <f>IF(Tableau1[[#This Row],[Régime d''utilisation (Quotidien ? Oui ou Non)]]="Oui","Oui","Non")</f>
        <v>Non</v>
      </c>
      <c r="P996" s="76"/>
      <c r="Q996" s="76"/>
      <c r="R996" s="76"/>
      <c r="S996" s="52" t="str">
        <f t="shared" si="45"/>
        <v>Compris entre 00h00 et 5h00</v>
      </c>
      <c r="T996" s="76"/>
      <c r="U996" s="53" t="str">
        <f t="shared" si="46"/>
        <v>Voyageur</v>
      </c>
      <c r="V996" s="76"/>
      <c r="W996" s="76"/>
      <c r="X996" s="76"/>
      <c r="Y996" s="76"/>
      <c r="Z996" s="76"/>
      <c r="AA996" s="76"/>
      <c r="AB996" s="53">
        <f>400</f>
        <v>400</v>
      </c>
      <c r="AC996" s="78" t="str">
        <f>IF(Tableau1[[#This Row],[Type de réponse]]='Paramètre (masquer)'!$A$10,Tableau1[[#This Row],[Période de début *]],"")</f>
        <v/>
      </c>
      <c r="AD996" s="78" t="str">
        <f>IF(Tableau1[[#This Row],[Type de réponse]]='Paramètre (masquer)'!$A$10,Tableau1[[#This Row],[Période de fin *]],"")</f>
        <v/>
      </c>
      <c r="AE996" s="78" t="str">
        <f>IF(Tableau1[[#This Row],[Type de réponse]]='Paramètre (masquer)'!$A$10,Tableau1[[#This Row],[Nuit
LU/MA]],"")</f>
        <v/>
      </c>
      <c r="AF996" s="78" t="str">
        <f>IF(Tableau1[[#This Row],[Type de réponse]]='Paramètre (masquer)'!$A$10,Tableau1[[#This Row],[Nuit
MA/ME]],"")</f>
        <v/>
      </c>
      <c r="AG996" s="78" t="str">
        <f>IF(Tableau1[[#This Row],[Type de réponse]]='Paramètre (masquer)'!$A$10,Tableau1[[#This Row],[Nuit
ME/JE]],"")</f>
        <v/>
      </c>
      <c r="AH996" s="78" t="str">
        <f>IF(Tableau1[[#This Row],[Type de réponse]]='Paramètre (masquer)'!$A$10,Tableau1[[#This Row],[Nuit JE/VE]],"")</f>
        <v/>
      </c>
      <c r="AI996" s="78" t="str">
        <f>IF(Tableau1[[#This Row],[Type de réponse]]='Paramètre (masquer)'!$A$10,Tableau1[[#This Row],[Nuit
VE/SA]],"")</f>
        <v/>
      </c>
      <c r="AJ996" s="78" t="str">
        <f>IF(Tableau1[[#This Row],[Type de réponse]]='Paramètre (masquer)'!$A$10,Tableau1[[#This Row],[Nuit
SA/DI]],"")</f>
        <v/>
      </c>
      <c r="AK996" s="78" t="str">
        <f>IF(Tableau1[[#This Row],[Type de réponse]]='Paramètre (masquer)'!$A$10,Tableau1[[#This Row],[Nuit
DI/LU]],"")</f>
        <v/>
      </c>
      <c r="AL996" s="76" t="str">
        <f>IF(Tableau1[[#This Row],[Nuit
LU /MA]]="Oui",0,IF(Tableau1[[#This Row],[Nuit
LU /MA]]="Non",1,""))</f>
        <v/>
      </c>
      <c r="AM996" s="76" t="str">
        <f>IF(Tableau1[[#This Row],[Nuit
MA/ ME]]="Oui",0,IF(Tableau1[[#This Row],[Nuit
MA/ ME]]="Non",1,""))</f>
        <v/>
      </c>
      <c r="AN996" s="76" t="str">
        <f>IF(Tableau1[[#This Row],[Nuit
ME/ JE]]="Oui",0,IF(Tableau1[[#This Row],[Nuit
ME/ JE]]="Non",1,""))</f>
        <v/>
      </c>
      <c r="AO996" s="76" t="str">
        <f>IF(Tableau1[[#This Row],[Nuit JE/ VE]]="Oui",0,IF(Tableau1[[#This Row],[Nuit JE/ VE]]="Non",1,""))</f>
        <v/>
      </c>
      <c r="AP996" s="76" t="str">
        <f>IF(Tableau1[[#This Row],[Nuit
VE/ SA]]="Oui",0,IF(Tableau1[[#This Row],[Nuit
VE/ SA]]="Non",1,""))</f>
        <v/>
      </c>
      <c r="AQ996" s="76" t="str">
        <f>IF(Tableau1[[#This Row],[Nuit
SA/ DI]]="Oui",0,IF(Tableau1[[#This Row],[Nuit
SA/ DI]]="Non",1,""))</f>
        <v/>
      </c>
      <c r="AR996" s="76" t="str">
        <f>IF(Tableau1[[#This Row],[Nuit
DI/ LU]]="Oui",0,IF(Tableau1[[#This Row],[Nuit
DI/ LU]]="Non",1,""))</f>
        <v/>
      </c>
      <c r="AS996" s="76" t="str">
        <f>IF(Tableau1[[#This Row],[Type de réponse]]='Paramètre (masquer)'!$A$10,Tableau1[[#This Row],[FE]],"")</f>
        <v/>
      </c>
      <c r="AT996" s="76" t="str">
        <f>_xlfn.CONCAT(Tableau1[[#This Row],[LUN]:[DIM]])</f>
        <v/>
      </c>
      <c r="AU996" s="79"/>
      <c r="AV9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6" s="76" t="e">
        <f>Tableau1[[#This Row],[Nbre de nuits sur la période]]*Tableau1[[#This Row],[Nombre de train accédant / nuit *]]</f>
        <v>#VALUE!</v>
      </c>
      <c r="AY996" s="76" t="e">
        <f>Tableau1[[#This Row],[Uo voies - nuit]]*((59*400/1000)+5)</f>
        <v>#VALUE!</v>
      </c>
    </row>
    <row r="997" spans="1:51" ht="15.75">
      <c r="A997" s="51">
        <f t="shared" si="47"/>
        <v>984</v>
      </c>
      <c r="B997" s="85"/>
      <c r="C997" s="52" t="str">
        <f>IFERROR(VLOOKUP(Tableau1[[#This Row],[Site *
Un fichier Excel par DT]],Tableau7[[#All],[Nom de la gare]:[EIC]],5,FALSE),"")</f>
        <v/>
      </c>
      <c r="D997" s="77"/>
      <c r="E997" s="74"/>
      <c r="F997" s="74"/>
      <c r="G997" s="76"/>
      <c r="H997" s="72" t="str">
        <f>IF(Tableau1[[#This Row],[Régime d''utilisation (Quotidien ? Oui ou Non)]]="Oui","Oui","Non")</f>
        <v>Non</v>
      </c>
      <c r="I997" s="72" t="str">
        <f>IF(Tableau1[[#This Row],[Régime d''utilisation (Quotidien ? Oui ou Non)]]="Oui","Oui","Non")</f>
        <v>Non</v>
      </c>
      <c r="J997" s="72" t="str">
        <f>IF(Tableau1[[#This Row],[Régime d''utilisation (Quotidien ? Oui ou Non)]]="Oui","Oui","Non")</f>
        <v>Non</v>
      </c>
      <c r="K997" s="72" t="str">
        <f>IF(Tableau1[[#This Row],[Régime d''utilisation (Quotidien ? Oui ou Non)]]="Oui","Oui","Non")</f>
        <v>Non</v>
      </c>
      <c r="L997" s="72" t="str">
        <f>IF(Tableau1[[#This Row],[Régime d''utilisation (Quotidien ? Oui ou Non)]]="Oui","Oui","Non")</f>
        <v>Non</v>
      </c>
      <c r="M997" s="72" t="str">
        <f>IF(Tableau1[[#This Row],[Régime d''utilisation (Quotidien ? Oui ou Non)]]="Oui","Oui","Non")</f>
        <v>Non</v>
      </c>
      <c r="N997" s="72" t="str">
        <f>IF(Tableau1[[#This Row],[Régime d''utilisation (Quotidien ? Oui ou Non)]]="Oui","Oui","Non")</f>
        <v>Non</v>
      </c>
      <c r="O997" s="72" t="str">
        <f>IF(Tableau1[[#This Row],[Régime d''utilisation (Quotidien ? Oui ou Non)]]="Oui","Oui","Non")</f>
        <v>Non</v>
      </c>
      <c r="P997" s="76"/>
      <c r="Q997" s="76"/>
      <c r="R997" s="76"/>
      <c r="S997" s="52" t="str">
        <f t="shared" si="45"/>
        <v>Compris entre 00h00 et 5h00</v>
      </c>
      <c r="T997" s="76"/>
      <c r="U997" s="53" t="str">
        <f t="shared" si="46"/>
        <v>Voyageur</v>
      </c>
      <c r="V997" s="76"/>
      <c r="W997" s="76"/>
      <c r="X997" s="76"/>
      <c r="Y997" s="76"/>
      <c r="Z997" s="76"/>
      <c r="AA997" s="76"/>
      <c r="AB997" s="53">
        <f>400</f>
        <v>400</v>
      </c>
      <c r="AC997" s="78" t="str">
        <f>IF(Tableau1[[#This Row],[Type de réponse]]='Paramètre (masquer)'!$A$10,Tableau1[[#This Row],[Période de début *]],"")</f>
        <v/>
      </c>
      <c r="AD997" s="78" t="str">
        <f>IF(Tableau1[[#This Row],[Type de réponse]]='Paramètre (masquer)'!$A$10,Tableau1[[#This Row],[Période de fin *]],"")</f>
        <v/>
      </c>
      <c r="AE997" s="78" t="str">
        <f>IF(Tableau1[[#This Row],[Type de réponse]]='Paramètre (masquer)'!$A$10,Tableau1[[#This Row],[Nuit
LU/MA]],"")</f>
        <v/>
      </c>
      <c r="AF997" s="78" t="str">
        <f>IF(Tableau1[[#This Row],[Type de réponse]]='Paramètre (masquer)'!$A$10,Tableau1[[#This Row],[Nuit
MA/ME]],"")</f>
        <v/>
      </c>
      <c r="AG997" s="78" t="str">
        <f>IF(Tableau1[[#This Row],[Type de réponse]]='Paramètre (masquer)'!$A$10,Tableau1[[#This Row],[Nuit
ME/JE]],"")</f>
        <v/>
      </c>
      <c r="AH997" s="78" t="str">
        <f>IF(Tableau1[[#This Row],[Type de réponse]]='Paramètre (masquer)'!$A$10,Tableau1[[#This Row],[Nuit JE/VE]],"")</f>
        <v/>
      </c>
      <c r="AI997" s="78" t="str">
        <f>IF(Tableau1[[#This Row],[Type de réponse]]='Paramètre (masquer)'!$A$10,Tableau1[[#This Row],[Nuit
VE/SA]],"")</f>
        <v/>
      </c>
      <c r="AJ997" s="78" t="str">
        <f>IF(Tableau1[[#This Row],[Type de réponse]]='Paramètre (masquer)'!$A$10,Tableau1[[#This Row],[Nuit
SA/DI]],"")</f>
        <v/>
      </c>
      <c r="AK997" s="78" t="str">
        <f>IF(Tableau1[[#This Row],[Type de réponse]]='Paramètre (masquer)'!$A$10,Tableau1[[#This Row],[Nuit
DI/LU]],"")</f>
        <v/>
      </c>
      <c r="AL997" s="76" t="str">
        <f>IF(Tableau1[[#This Row],[Nuit
LU /MA]]="Oui",0,IF(Tableau1[[#This Row],[Nuit
LU /MA]]="Non",1,""))</f>
        <v/>
      </c>
      <c r="AM997" s="76" t="str">
        <f>IF(Tableau1[[#This Row],[Nuit
MA/ ME]]="Oui",0,IF(Tableau1[[#This Row],[Nuit
MA/ ME]]="Non",1,""))</f>
        <v/>
      </c>
      <c r="AN997" s="76" t="str">
        <f>IF(Tableau1[[#This Row],[Nuit
ME/ JE]]="Oui",0,IF(Tableau1[[#This Row],[Nuit
ME/ JE]]="Non",1,""))</f>
        <v/>
      </c>
      <c r="AO997" s="76" t="str">
        <f>IF(Tableau1[[#This Row],[Nuit JE/ VE]]="Oui",0,IF(Tableau1[[#This Row],[Nuit JE/ VE]]="Non",1,""))</f>
        <v/>
      </c>
      <c r="AP997" s="76" t="str">
        <f>IF(Tableau1[[#This Row],[Nuit
VE/ SA]]="Oui",0,IF(Tableau1[[#This Row],[Nuit
VE/ SA]]="Non",1,""))</f>
        <v/>
      </c>
      <c r="AQ997" s="76" t="str">
        <f>IF(Tableau1[[#This Row],[Nuit
SA/ DI]]="Oui",0,IF(Tableau1[[#This Row],[Nuit
SA/ DI]]="Non",1,""))</f>
        <v/>
      </c>
      <c r="AR997" s="76" t="str">
        <f>IF(Tableau1[[#This Row],[Nuit
DI/ LU]]="Oui",0,IF(Tableau1[[#This Row],[Nuit
DI/ LU]]="Non",1,""))</f>
        <v/>
      </c>
      <c r="AS997" s="76" t="str">
        <f>IF(Tableau1[[#This Row],[Type de réponse]]='Paramètre (masquer)'!$A$10,Tableau1[[#This Row],[FE]],"")</f>
        <v/>
      </c>
      <c r="AT997" s="76" t="str">
        <f>_xlfn.CONCAT(Tableau1[[#This Row],[LUN]:[DIM]])</f>
        <v/>
      </c>
      <c r="AU997" s="79"/>
      <c r="AV9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7" s="76" t="e">
        <f>Tableau1[[#This Row],[Nbre de nuits sur la période]]*Tableau1[[#This Row],[Nombre de train accédant / nuit *]]</f>
        <v>#VALUE!</v>
      </c>
      <c r="AY997" s="76" t="e">
        <f>Tableau1[[#This Row],[Uo voies - nuit]]*((59*400/1000)+5)</f>
        <v>#VALUE!</v>
      </c>
    </row>
    <row r="998" spans="1:51" ht="15.75">
      <c r="A998" s="51">
        <f t="shared" si="47"/>
        <v>985</v>
      </c>
      <c r="B998" s="85"/>
      <c r="C998" s="52" t="str">
        <f>IFERROR(VLOOKUP(Tableau1[[#This Row],[Site *
Un fichier Excel par DT]],Tableau7[[#All],[Nom de la gare]:[EIC]],5,FALSE),"")</f>
        <v/>
      </c>
      <c r="D998" s="77"/>
      <c r="E998" s="74"/>
      <c r="F998" s="74"/>
      <c r="G998" s="76"/>
      <c r="H998" s="72" t="str">
        <f>IF(Tableau1[[#This Row],[Régime d''utilisation (Quotidien ? Oui ou Non)]]="Oui","Oui","Non")</f>
        <v>Non</v>
      </c>
      <c r="I998" s="72" t="str">
        <f>IF(Tableau1[[#This Row],[Régime d''utilisation (Quotidien ? Oui ou Non)]]="Oui","Oui","Non")</f>
        <v>Non</v>
      </c>
      <c r="J998" s="72" t="str">
        <f>IF(Tableau1[[#This Row],[Régime d''utilisation (Quotidien ? Oui ou Non)]]="Oui","Oui","Non")</f>
        <v>Non</v>
      </c>
      <c r="K998" s="72" t="str">
        <f>IF(Tableau1[[#This Row],[Régime d''utilisation (Quotidien ? Oui ou Non)]]="Oui","Oui","Non")</f>
        <v>Non</v>
      </c>
      <c r="L998" s="72" t="str">
        <f>IF(Tableau1[[#This Row],[Régime d''utilisation (Quotidien ? Oui ou Non)]]="Oui","Oui","Non")</f>
        <v>Non</v>
      </c>
      <c r="M998" s="72" t="str">
        <f>IF(Tableau1[[#This Row],[Régime d''utilisation (Quotidien ? Oui ou Non)]]="Oui","Oui","Non")</f>
        <v>Non</v>
      </c>
      <c r="N998" s="72" t="str">
        <f>IF(Tableau1[[#This Row],[Régime d''utilisation (Quotidien ? Oui ou Non)]]="Oui","Oui","Non")</f>
        <v>Non</v>
      </c>
      <c r="O998" s="72" t="str">
        <f>IF(Tableau1[[#This Row],[Régime d''utilisation (Quotidien ? Oui ou Non)]]="Oui","Oui","Non")</f>
        <v>Non</v>
      </c>
      <c r="P998" s="76"/>
      <c r="Q998" s="76"/>
      <c r="R998" s="76"/>
      <c r="S998" s="52" t="str">
        <f t="shared" si="45"/>
        <v>Compris entre 00h00 et 5h00</v>
      </c>
      <c r="T998" s="76"/>
      <c r="U998" s="53" t="str">
        <f t="shared" si="46"/>
        <v>Voyageur</v>
      </c>
      <c r="V998" s="76"/>
      <c r="W998" s="76"/>
      <c r="X998" s="76"/>
      <c r="Y998" s="76"/>
      <c r="Z998" s="76"/>
      <c r="AA998" s="76"/>
      <c r="AB998" s="53">
        <f>400</f>
        <v>400</v>
      </c>
      <c r="AC998" s="78" t="str">
        <f>IF(Tableau1[[#This Row],[Type de réponse]]='Paramètre (masquer)'!$A$10,Tableau1[[#This Row],[Période de début *]],"")</f>
        <v/>
      </c>
      <c r="AD998" s="78" t="str">
        <f>IF(Tableau1[[#This Row],[Type de réponse]]='Paramètre (masquer)'!$A$10,Tableau1[[#This Row],[Période de fin *]],"")</f>
        <v/>
      </c>
      <c r="AE998" s="78" t="str">
        <f>IF(Tableau1[[#This Row],[Type de réponse]]='Paramètre (masquer)'!$A$10,Tableau1[[#This Row],[Nuit
LU/MA]],"")</f>
        <v/>
      </c>
      <c r="AF998" s="78" t="str">
        <f>IF(Tableau1[[#This Row],[Type de réponse]]='Paramètre (masquer)'!$A$10,Tableau1[[#This Row],[Nuit
MA/ME]],"")</f>
        <v/>
      </c>
      <c r="AG998" s="78" t="str">
        <f>IF(Tableau1[[#This Row],[Type de réponse]]='Paramètre (masquer)'!$A$10,Tableau1[[#This Row],[Nuit
ME/JE]],"")</f>
        <v/>
      </c>
      <c r="AH998" s="78" t="str">
        <f>IF(Tableau1[[#This Row],[Type de réponse]]='Paramètre (masquer)'!$A$10,Tableau1[[#This Row],[Nuit JE/VE]],"")</f>
        <v/>
      </c>
      <c r="AI998" s="78" t="str">
        <f>IF(Tableau1[[#This Row],[Type de réponse]]='Paramètre (masquer)'!$A$10,Tableau1[[#This Row],[Nuit
VE/SA]],"")</f>
        <v/>
      </c>
      <c r="AJ998" s="78" t="str">
        <f>IF(Tableau1[[#This Row],[Type de réponse]]='Paramètre (masquer)'!$A$10,Tableau1[[#This Row],[Nuit
SA/DI]],"")</f>
        <v/>
      </c>
      <c r="AK998" s="78" t="str">
        <f>IF(Tableau1[[#This Row],[Type de réponse]]='Paramètre (masquer)'!$A$10,Tableau1[[#This Row],[Nuit
DI/LU]],"")</f>
        <v/>
      </c>
      <c r="AL998" s="76" t="str">
        <f>IF(Tableau1[[#This Row],[Nuit
LU /MA]]="Oui",0,IF(Tableau1[[#This Row],[Nuit
LU /MA]]="Non",1,""))</f>
        <v/>
      </c>
      <c r="AM998" s="76" t="str">
        <f>IF(Tableau1[[#This Row],[Nuit
MA/ ME]]="Oui",0,IF(Tableau1[[#This Row],[Nuit
MA/ ME]]="Non",1,""))</f>
        <v/>
      </c>
      <c r="AN998" s="76" t="str">
        <f>IF(Tableau1[[#This Row],[Nuit
ME/ JE]]="Oui",0,IF(Tableau1[[#This Row],[Nuit
ME/ JE]]="Non",1,""))</f>
        <v/>
      </c>
      <c r="AO998" s="76" t="str">
        <f>IF(Tableau1[[#This Row],[Nuit JE/ VE]]="Oui",0,IF(Tableau1[[#This Row],[Nuit JE/ VE]]="Non",1,""))</f>
        <v/>
      </c>
      <c r="AP998" s="76" t="str">
        <f>IF(Tableau1[[#This Row],[Nuit
VE/ SA]]="Oui",0,IF(Tableau1[[#This Row],[Nuit
VE/ SA]]="Non",1,""))</f>
        <v/>
      </c>
      <c r="AQ998" s="76" t="str">
        <f>IF(Tableau1[[#This Row],[Nuit
SA/ DI]]="Oui",0,IF(Tableau1[[#This Row],[Nuit
SA/ DI]]="Non",1,""))</f>
        <v/>
      </c>
      <c r="AR998" s="76" t="str">
        <f>IF(Tableau1[[#This Row],[Nuit
DI/ LU]]="Oui",0,IF(Tableau1[[#This Row],[Nuit
DI/ LU]]="Non",1,""))</f>
        <v/>
      </c>
      <c r="AS998" s="76" t="str">
        <f>IF(Tableau1[[#This Row],[Type de réponse]]='Paramètre (masquer)'!$A$10,Tableau1[[#This Row],[FE]],"")</f>
        <v/>
      </c>
      <c r="AT998" s="76" t="str">
        <f>_xlfn.CONCAT(Tableau1[[#This Row],[LUN]:[DIM]])</f>
        <v/>
      </c>
      <c r="AU998" s="79"/>
      <c r="AV9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8" s="76" t="e">
        <f>Tableau1[[#This Row],[Nbre de nuits sur la période]]*Tableau1[[#This Row],[Nombre de train accédant / nuit *]]</f>
        <v>#VALUE!</v>
      </c>
      <c r="AY998" s="76" t="e">
        <f>Tableau1[[#This Row],[Uo voies - nuit]]*((59*400/1000)+5)</f>
        <v>#VALUE!</v>
      </c>
    </row>
    <row r="999" spans="1:51" ht="15.75">
      <c r="A999" s="51">
        <f t="shared" si="47"/>
        <v>986</v>
      </c>
      <c r="B999" s="85"/>
      <c r="C999" s="52" t="str">
        <f>IFERROR(VLOOKUP(Tableau1[[#This Row],[Site *
Un fichier Excel par DT]],Tableau7[[#All],[Nom de la gare]:[EIC]],5,FALSE),"")</f>
        <v/>
      </c>
      <c r="D999" s="77"/>
      <c r="E999" s="74"/>
      <c r="F999" s="74"/>
      <c r="G999" s="76"/>
      <c r="H999" s="72" t="str">
        <f>IF(Tableau1[[#This Row],[Régime d''utilisation (Quotidien ? Oui ou Non)]]="Oui","Oui","Non")</f>
        <v>Non</v>
      </c>
      <c r="I999" s="72" t="str">
        <f>IF(Tableau1[[#This Row],[Régime d''utilisation (Quotidien ? Oui ou Non)]]="Oui","Oui","Non")</f>
        <v>Non</v>
      </c>
      <c r="J999" s="72" t="str">
        <f>IF(Tableau1[[#This Row],[Régime d''utilisation (Quotidien ? Oui ou Non)]]="Oui","Oui","Non")</f>
        <v>Non</v>
      </c>
      <c r="K999" s="72" t="str">
        <f>IF(Tableau1[[#This Row],[Régime d''utilisation (Quotidien ? Oui ou Non)]]="Oui","Oui","Non")</f>
        <v>Non</v>
      </c>
      <c r="L999" s="72" t="str">
        <f>IF(Tableau1[[#This Row],[Régime d''utilisation (Quotidien ? Oui ou Non)]]="Oui","Oui","Non")</f>
        <v>Non</v>
      </c>
      <c r="M999" s="72" t="str">
        <f>IF(Tableau1[[#This Row],[Régime d''utilisation (Quotidien ? Oui ou Non)]]="Oui","Oui","Non")</f>
        <v>Non</v>
      </c>
      <c r="N999" s="72" t="str">
        <f>IF(Tableau1[[#This Row],[Régime d''utilisation (Quotidien ? Oui ou Non)]]="Oui","Oui","Non")</f>
        <v>Non</v>
      </c>
      <c r="O999" s="72" t="str">
        <f>IF(Tableau1[[#This Row],[Régime d''utilisation (Quotidien ? Oui ou Non)]]="Oui","Oui","Non")</f>
        <v>Non</v>
      </c>
      <c r="P999" s="76"/>
      <c r="Q999" s="76"/>
      <c r="R999" s="76"/>
      <c r="S999" s="52" t="str">
        <f t="shared" si="45"/>
        <v>Compris entre 00h00 et 5h00</v>
      </c>
      <c r="T999" s="76"/>
      <c r="U999" s="53" t="str">
        <f t="shared" si="46"/>
        <v>Voyageur</v>
      </c>
      <c r="V999" s="76"/>
      <c r="W999" s="76"/>
      <c r="X999" s="76"/>
      <c r="Y999" s="76"/>
      <c r="Z999" s="76"/>
      <c r="AA999" s="76"/>
      <c r="AB999" s="53">
        <f>400</f>
        <v>400</v>
      </c>
      <c r="AC999" s="78" t="str">
        <f>IF(Tableau1[[#This Row],[Type de réponse]]='Paramètre (masquer)'!$A$10,Tableau1[[#This Row],[Période de début *]],"")</f>
        <v/>
      </c>
      <c r="AD999" s="78" t="str">
        <f>IF(Tableau1[[#This Row],[Type de réponse]]='Paramètre (masquer)'!$A$10,Tableau1[[#This Row],[Période de fin *]],"")</f>
        <v/>
      </c>
      <c r="AE999" s="78" t="str">
        <f>IF(Tableau1[[#This Row],[Type de réponse]]='Paramètre (masquer)'!$A$10,Tableau1[[#This Row],[Nuit
LU/MA]],"")</f>
        <v/>
      </c>
      <c r="AF999" s="78" t="str">
        <f>IF(Tableau1[[#This Row],[Type de réponse]]='Paramètre (masquer)'!$A$10,Tableau1[[#This Row],[Nuit
MA/ME]],"")</f>
        <v/>
      </c>
      <c r="AG999" s="78" t="str">
        <f>IF(Tableau1[[#This Row],[Type de réponse]]='Paramètre (masquer)'!$A$10,Tableau1[[#This Row],[Nuit
ME/JE]],"")</f>
        <v/>
      </c>
      <c r="AH999" s="78" t="str">
        <f>IF(Tableau1[[#This Row],[Type de réponse]]='Paramètre (masquer)'!$A$10,Tableau1[[#This Row],[Nuit JE/VE]],"")</f>
        <v/>
      </c>
      <c r="AI999" s="78" t="str">
        <f>IF(Tableau1[[#This Row],[Type de réponse]]='Paramètre (masquer)'!$A$10,Tableau1[[#This Row],[Nuit
VE/SA]],"")</f>
        <v/>
      </c>
      <c r="AJ999" s="78" t="str">
        <f>IF(Tableau1[[#This Row],[Type de réponse]]='Paramètre (masquer)'!$A$10,Tableau1[[#This Row],[Nuit
SA/DI]],"")</f>
        <v/>
      </c>
      <c r="AK999" s="78" t="str">
        <f>IF(Tableau1[[#This Row],[Type de réponse]]='Paramètre (masquer)'!$A$10,Tableau1[[#This Row],[Nuit
DI/LU]],"")</f>
        <v/>
      </c>
      <c r="AL999" s="76" t="str">
        <f>IF(Tableau1[[#This Row],[Nuit
LU /MA]]="Oui",0,IF(Tableau1[[#This Row],[Nuit
LU /MA]]="Non",1,""))</f>
        <v/>
      </c>
      <c r="AM999" s="76" t="str">
        <f>IF(Tableau1[[#This Row],[Nuit
MA/ ME]]="Oui",0,IF(Tableau1[[#This Row],[Nuit
MA/ ME]]="Non",1,""))</f>
        <v/>
      </c>
      <c r="AN999" s="76" t="str">
        <f>IF(Tableau1[[#This Row],[Nuit
ME/ JE]]="Oui",0,IF(Tableau1[[#This Row],[Nuit
ME/ JE]]="Non",1,""))</f>
        <v/>
      </c>
      <c r="AO999" s="76" t="str">
        <f>IF(Tableau1[[#This Row],[Nuit JE/ VE]]="Oui",0,IF(Tableau1[[#This Row],[Nuit JE/ VE]]="Non",1,""))</f>
        <v/>
      </c>
      <c r="AP999" s="76" t="str">
        <f>IF(Tableau1[[#This Row],[Nuit
VE/ SA]]="Oui",0,IF(Tableau1[[#This Row],[Nuit
VE/ SA]]="Non",1,""))</f>
        <v/>
      </c>
      <c r="AQ999" s="76" t="str">
        <f>IF(Tableau1[[#This Row],[Nuit
SA/ DI]]="Oui",0,IF(Tableau1[[#This Row],[Nuit
SA/ DI]]="Non",1,""))</f>
        <v/>
      </c>
      <c r="AR999" s="76" t="str">
        <f>IF(Tableau1[[#This Row],[Nuit
DI/ LU]]="Oui",0,IF(Tableau1[[#This Row],[Nuit
DI/ LU]]="Non",1,""))</f>
        <v/>
      </c>
      <c r="AS999" s="76" t="str">
        <f>IF(Tableau1[[#This Row],[Type de réponse]]='Paramètre (masquer)'!$A$10,Tableau1[[#This Row],[FE]],"")</f>
        <v/>
      </c>
      <c r="AT999" s="76" t="str">
        <f>_xlfn.CONCAT(Tableau1[[#This Row],[LUN]:[DIM]])</f>
        <v/>
      </c>
      <c r="AU999" s="79"/>
      <c r="AV9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9" s="76" t="e">
        <f>Tableau1[[#This Row],[Nbre de nuits sur la période]]*Tableau1[[#This Row],[Nombre de train accédant / nuit *]]</f>
        <v>#VALUE!</v>
      </c>
      <c r="AY999" s="76" t="e">
        <f>Tableau1[[#This Row],[Uo voies - nuit]]*((59*400/1000)+5)</f>
        <v>#VALUE!</v>
      </c>
    </row>
    <row r="1000" spans="1:51" ht="15.75">
      <c r="A1000" s="51">
        <f t="shared" si="47"/>
        <v>987</v>
      </c>
      <c r="B1000" s="85"/>
      <c r="C1000" s="52" t="str">
        <f>IFERROR(VLOOKUP(Tableau1[[#This Row],[Site *
Un fichier Excel par DT]],Tableau7[[#All],[Nom de la gare]:[EIC]],5,FALSE),"")</f>
        <v/>
      </c>
      <c r="D1000" s="77"/>
      <c r="E1000" s="74"/>
      <c r="F1000" s="74"/>
      <c r="G1000" s="76"/>
      <c r="H1000" s="72" t="str">
        <f>IF(Tableau1[[#This Row],[Régime d''utilisation (Quotidien ? Oui ou Non)]]="Oui","Oui","Non")</f>
        <v>Non</v>
      </c>
      <c r="I1000" s="72" t="str">
        <f>IF(Tableau1[[#This Row],[Régime d''utilisation (Quotidien ? Oui ou Non)]]="Oui","Oui","Non")</f>
        <v>Non</v>
      </c>
      <c r="J1000" s="72" t="str">
        <f>IF(Tableau1[[#This Row],[Régime d''utilisation (Quotidien ? Oui ou Non)]]="Oui","Oui","Non")</f>
        <v>Non</v>
      </c>
      <c r="K1000" s="72" t="str">
        <f>IF(Tableau1[[#This Row],[Régime d''utilisation (Quotidien ? Oui ou Non)]]="Oui","Oui","Non")</f>
        <v>Non</v>
      </c>
      <c r="L1000" s="72" t="str">
        <f>IF(Tableau1[[#This Row],[Régime d''utilisation (Quotidien ? Oui ou Non)]]="Oui","Oui","Non")</f>
        <v>Non</v>
      </c>
      <c r="M1000" s="72" t="str">
        <f>IF(Tableau1[[#This Row],[Régime d''utilisation (Quotidien ? Oui ou Non)]]="Oui","Oui","Non")</f>
        <v>Non</v>
      </c>
      <c r="N1000" s="72" t="str">
        <f>IF(Tableau1[[#This Row],[Régime d''utilisation (Quotidien ? Oui ou Non)]]="Oui","Oui","Non")</f>
        <v>Non</v>
      </c>
      <c r="O1000" s="72" t="str">
        <f>IF(Tableau1[[#This Row],[Régime d''utilisation (Quotidien ? Oui ou Non)]]="Oui","Oui","Non")</f>
        <v>Non</v>
      </c>
      <c r="P1000" s="76"/>
      <c r="Q1000" s="76"/>
      <c r="R1000" s="76"/>
      <c r="S1000" s="52" t="str">
        <f t="shared" si="45"/>
        <v>Compris entre 00h00 et 5h00</v>
      </c>
      <c r="T1000" s="76"/>
      <c r="U1000" s="53" t="str">
        <f t="shared" si="46"/>
        <v>Voyageur</v>
      </c>
      <c r="V1000" s="76"/>
      <c r="W1000" s="76"/>
      <c r="X1000" s="76"/>
      <c r="Y1000" s="76"/>
      <c r="Z1000" s="76"/>
      <c r="AA1000" s="76"/>
      <c r="AB1000" s="53">
        <f>400</f>
        <v>400</v>
      </c>
      <c r="AC1000" s="78" t="str">
        <f>IF(Tableau1[[#This Row],[Type de réponse]]='Paramètre (masquer)'!$A$10,Tableau1[[#This Row],[Période de début *]],"")</f>
        <v/>
      </c>
      <c r="AD1000" s="78" t="str">
        <f>IF(Tableau1[[#This Row],[Type de réponse]]='Paramètre (masquer)'!$A$10,Tableau1[[#This Row],[Période de fin *]],"")</f>
        <v/>
      </c>
      <c r="AE1000" s="78" t="str">
        <f>IF(Tableau1[[#This Row],[Type de réponse]]='Paramètre (masquer)'!$A$10,Tableau1[[#This Row],[Nuit
LU/MA]],"")</f>
        <v/>
      </c>
      <c r="AF1000" s="78" t="str">
        <f>IF(Tableau1[[#This Row],[Type de réponse]]='Paramètre (masquer)'!$A$10,Tableau1[[#This Row],[Nuit
MA/ME]],"")</f>
        <v/>
      </c>
      <c r="AG1000" s="78" t="str">
        <f>IF(Tableau1[[#This Row],[Type de réponse]]='Paramètre (masquer)'!$A$10,Tableau1[[#This Row],[Nuit
ME/JE]],"")</f>
        <v/>
      </c>
      <c r="AH1000" s="78" t="str">
        <f>IF(Tableau1[[#This Row],[Type de réponse]]='Paramètre (masquer)'!$A$10,Tableau1[[#This Row],[Nuit JE/VE]],"")</f>
        <v/>
      </c>
      <c r="AI1000" s="78" t="str">
        <f>IF(Tableau1[[#This Row],[Type de réponse]]='Paramètre (masquer)'!$A$10,Tableau1[[#This Row],[Nuit
VE/SA]],"")</f>
        <v/>
      </c>
      <c r="AJ1000" s="78" t="str">
        <f>IF(Tableau1[[#This Row],[Type de réponse]]='Paramètre (masquer)'!$A$10,Tableau1[[#This Row],[Nuit
SA/DI]],"")</f>
        <v/>
      </c>
      <c r="AK1000" s="78" t="str">
        <f>IF(Tableau1[[#This Row],[Type de réponse]]='Paramètre (masquer)'!$A$10,Tableau1[[#This Row],[Nuit
DI/LU]],"")</f>
        <v/>
      </c>
      <c r="AL1000" s="76" t="str">
        <f>IF(Tableau1[[#This Row],[Nuit
LU /MA]]="Oui",0,IF(Tableau1[[#This Row],[Nuit
LU /MA]]="Non",1,""))</f>
        <v/>
      </c>
      <c r="AM1000" s="76" t="str">
        <f>IF(Tableau1[[#This Row],[Nuit
MA/ ME]]="Oui",0,IF(Tableau1[[#This Row],[Nuit
MA/ ME]]="Non",1,""))</f>
        <v/>
      </c>
      <c r="AN1000" s="76" t="str">
        <f>IF(Tableau1[[#This Row],[Nuit
ME/ JE]]="Oui",0,IF(Tableau1[[#This Row],[Nuit
ME/ JE]]="Non",1,""))</f>
        <v/>
      </c>
      <c r="AO1000" s="76" t="str">
        <f>IF(Tableau1[[#This Row],[Nuit JE/ VE]]="Oui",0,IF(Tableau1[[#This Row],[Nuit JE/ VE]]="Non",1,""))</f>
        <v/>
      </c>
      <c r="AP1000" s="76" t="str">
        <f>IF(Tableau1[[#This Row],[Nuit
VE/ SA]]="Oui",0,IF(Tableau1[[#This Row],[Nuit
VE/ SA]]="Non",1,""))</f>
        <v/>
      </c>
      <c r="AQ1000" s="76" t="str">
        <f>IF(Tableau1[[#This Row],[Nuit
SA/ DI]]="Oui",0,IF(Tableau1[[#This Row],[Nuit
SA/ DI]]="Non",1,""))</f>
        <v/>
      </c>
      <c r="AR1000" s="76" t="str">
        <f>IF(Tableau1[[#This Row],[Nuit
DI/ LU]]="Oui",0,IF(Tableau1[[#This Row],[Nuit
DI/ LU]]="Non",1,""))</f>
        <v/>
      </c>
      <c r="AS1000" s="76" t="str">
        <f>IF(Tableau1[[#This Row],[Type de réponse]]='Paramètre (masquer)'!$A$10,Tableau1[[#This Row],[FE]],"")</f>
        <v/>
      </c>
      <c r="AT1000" s="76" t="str">
        <f>_xlfn.CONCAT(Tableau1[[#This Row],[LUN]:[DIM]])</f>
        <v/>
      </c>
      <c r="AU1000" s="79"/>
      <c r="AV10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0" s="76" t="e">
        <f>Tableau1[[#This Row],[Nbre de nuits sur la période]]*Tableau1[[#This Row],[Nombre de train accédant / nuit *]]</f>
        <v>#VALUE!</v>
      </c>
      <c r="AY1000" s="76" t="e">
        <f>Tableau1[[#This Row],[Uo voies - nuit]]*((59*400/1000)+5)</f>
        <v>#VALUE!</v>
      </c>
    </row>
    <row r="1001" spans="1:51" ht="15.75">
      <c r="A1001" s="51">
        <f t="shared" si="47"/>
        <v>988</v>
      </c>
      <c r="B1001" s="85"/>
      <c r="C1001" s="52" t="str">
        <f>IFERROR(VLOOKUP(Tableau1[[#This Row],[Site *
Un fichier Excel par DT]],Tableau7[[#All],[Nom de la gare]:[EIC]],5,FALSE),"")</f>
        <v/>
      </c>
      <c r="D1001" s="77"/>
      <c r="E1001" s="74"/>
      <c r="F1001" s="74"/>
      <c r="G1001" s="76"/>
      <c r="H1001" s="72" t="str">
        <f>IF(Tableau1[[#This Row],[Régime d''utilisation (Quotidien ? Oui ou Non)]]="Oui","Oui","Non")</f>
        <v>Non</v>
      </c>
      <c r="I1001" s="72" t="str">
        <f>IF(Tableau1[[#This Row],[Régime d''utilisation (Quotidien ? Oui ou Non)]]="Oui","Oui","Non")</f>
        <v>Non</v>
      </c>
      <c r="J1001" s="72" t="str">
        <f>IF(Tableau1[[#This Row],[Régime d''utilisation (Quotidien ? Oui ou Non)]]="Oui","Oui","Non")</f>
        <v>Non</v>
      </c>
      <c r="K1001" s="72" t="str">
        <f>IF(Tableau1[[#This Row],[Régime d''utilisation (Quotidien ? Oui ou Non)]]="Oui","Oui","Non")</f>
        <v>Non</v>
      </c>
      <c r="L1001" s="72" t="str">
        <f>IF(Tableau1[[#This Row],[Régime d''utilisation (Quotidien ? Oui ou Non)]]="Oui","Oui","Non")</f>
        <v>Non</v>
      </c>
      <c r="M1001" s="72" t="str">
        <f>IF(Tableau1[[#This Row],[Régime d''utilisation (Quotidien ? Oui ou Non)]]="Oui","Oui","Non")</f>
        <v>Non</v>
      </c>
      <c r="N1001" s="72" t="str">
        <f>IF(Tableau1[[#This Row],[Régime d''utilisation (Quotidien ? Oui ou Non)]]="Oui","Oui","Non")</f>
        <v>Non</v>
      </c>
      <c r="O1001" s="72" t="str">
        <f>IF(Tableau1[[#This Row],[Régime d''utilisation (Quotidien ? Oui ou Non)]]="Oui","Oui","Non")</f>
        <v>Non</v>
      </c>
      <c r="P1001" s="76"/>
      <c r="Q1001" s="76"/>
      <c r="R1001" s="76"/>
      <c r="S1001" s="52" t="str">
        <f t="shared" si="45"/>
        <v>Compris entre 00h00 et 5h00</v>
      </c>
      <c r="T1001" s="76"/>
      <c r="U1001" s="53" t="str">
        <f t="shared" si="46"/>
        <v>Voyageur</v>
      </c>
      <c r="V1001" s="76"/>
      <c r="W1001" s="76"/>
      <c r="X1001" s="76"/>
      <c r="Y1001" s="76"/>
      <c r="Z1001" s="76"/>
      <c r="AA1001" s="76"/>
      <c r="AB1001" s="53">
        <f>400</f>
        <v>400</v>
      </c>
      <c r="AC1001" s="78" t="str">
        <f>IF(Tableau1[[#This Row],[Type de réponse]]='Paramètre (masquer)'!$A$10,Tableau1[[#This Row],[Période de début *]],"")</f>
        <v/>
      </c>
      <c r="AD1001" s="78" t="str">
        <f>IF(Tableau1[[#This Row],[Type de réponse]]='Paramètre (masquer)'!$A$10,Tableau1[[#This Row],[Période de fin *]],"")</f>
        <v/>
      </c>
      <c r="AE1001" s="78" t="str">
        <f>IF(Tableau1[[#This Row],[Type de réponse]]='Paramètre (masquer)'!$A$10,Tableau1[[#This Row],[Nuit
LU/MA]],"")</f>
        <v/>
      </c>
      <c r="AF1001" s="78" t="str">
        <f>IF(Tableau1[[#This Row],[Type de réponse]]='Paramètre (masquer)'!$A$10,Tableau1[[#This Row],[Nuit
MA/ME]],"")</f>
        <v/>
      </c>
      <c r="AG1001" s="78" t="str">
        <f>IF(Tableau1[[#This Row],[Type de réponse]]='Paramètre (masquer)'!$A$10,Tableau1[[#This Row],[Nuit
ME/JE]],"")</f>
        <v/>
      </c>
      <c r="AH1001" s="78" t="str">
        <f>IF(Tableau1[[#This Row],[Type de réponse]]='Paramètre (masquer)'!$A$10,Tableau1[[#This Row],[Nuit JE/VE]],"")</f>
        <v/>
      </c>
      <c r="AI1001" s="78" t="str">
        <f>IF(Tableau1[[#This Row],[Type de réponse]]='Paramètre (masquer)'!$A$10,Tableau1[[#This Row],[Nuit
VE/SA]],"")</f>
        <v/>
      </c>
      <c r="AJ1001" s="78" t="str">
        <f>IF(Tableau1[[#This Row],[Type de réponse]]='Paramètre (masquer)'!$A$10,Tableau1[[#This Row],[Nuit
SA/DI]],"")</f>
        <v/>
      </c>
      <c r="AK1001" s="78" t="str">
        <f>IF(Tableau1[[#This Row],[Type de réponse]]='Paramètre (masquer)'!$A$10,Tableau1[[#This Row],[Nuit
DI/LU]],"")</f>
        <v/>
      </c>
      <c r="AL1001" s="76" t="str">
        <f>IF(Tableau1[[#This Row],[Nuit
LU /MA]]="Oui",0,IF(Tableau1[[#This Row],[Nuit
LU /MA]]="Non",1,""))</f>
        <v/>
      </c>
      <c r="AM1001" s="76" t="str">
        <f>IF(Tableau1[[#This Row],[Nuit
MA/ ME]]="Oui",0,IF(Tableau1[[#This Row],[Nuit
MA/ ME]]="Non",1,""))</f>
        <v/>
      </c>
      <c r="AN1001" s="76" t="str">
        <f>IF(Tableau1[[#This Row],[Nuit
ME/ JE]]="Oui",0,IF(Tableau1[[#This Row],[Nuit
ME/ JE]]="Non",1,""))</f>
        <v/>
      </c>
      <c r="AO1001" s="76" t="str">
        <f>IF(Tableau1[[#This Row],[Nuit JE/ VE]]="Oui",0,IF(Tableau1[[#This Row],[Nuit JE/ VE]]="Non",1,""))</f>
        <v/>
      </c>
      <c r="AP1001" s="76" t="str">
        <f>IF(Tableau1[[#This Row],[Nuit
VE/ SA]]="Oui",0,IF(Tableau1[[#This Row],[Nuit
VE/ SA]]="Non",1,""))</f>
        <v/>
      </c>
      <c r="AQ1001" s="76" t="str">
        <f>IF(Tableau1[[#This Row],[Nuit
SA/ DI]]="Oui",0,IF(Tableau1[[#This Row],[Nuit
SA/ DI]]="Non",1,""))</f>
        <v/>
      </c>
      <c r="AR1001" s="76" t="str">
        <f>IF(Tableau1[[#This Row],[Nuit
DI/ LU]]="Oui",0,IF(Tableau1[[#This Row],[Nuit
DI/ LU]]="Non",1,""))</f>
        <v/>
      </c>
      <c r="AS1001" s="76" t="str">
        <f>IF(Tableau1[[#This Row],[Type de réponse]]='Paramètre (masquer)'!$A$10,Tableau1[[#This Row],[FE]],"")</f>
        <v/>
      </c>
      <c r="AT1001" s="76" t="str">
        <f>_xlfn.CONCAT(Tableau1[[#This Row],[LUN]:[DIM]])</f>
        <v/>
      </c>
      <c r="AU1001" s="79"/>
      <c r="AV10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1" s="76" t="e">
        <f>Tableau1[[#This Row],[Nbre de nuits sur la période]]*Tableau1[[#This Row],[Nombre de train accédant / nuit *]]</f>
        <v>#VALUE!</v>
      </c>
      <c r="AY1001" s="76" t="e">
        <f>Tableau1[[#This Row],[Uo voies - nuit]]*((59*400/1000)+5)</f>
        <v>#VALUE!</v>
      </c>
    </row>
    <row r="1002" spans="1:51" ht="15.75">
      <c r="A1002" s="51">
        <f t="shared" si="47"/>
        <v>989</v>
      </c>
      <c r="B1002" s="85"/>
      <c r="C1002" s="52" t="str">
        <f>IFERROR(VLOOKUP(Tableau1[[#This Row],[Site *
Un fichier Excel par DT]],Tableau7[[#All],[Nom de la gare]:[EIC]],5,FALSE),"")</f>
        <v/>
      </c>
      <c r="D1002" s="77"/>
      <c r="E1002" s="74"/>
      <c r="F1002" s="74"/>
      <c r="G1002" s="76"/>
      <c r="H1002" s="72" t="str">
        <f>IF(Tableau1[[#This Row],[Régime d''utilisation (Quotidien ? Oui ou Non)]]="Oui","Oui","Non")</f>
        <v>Non</v>
      </c>
      <c r="I1002" s="72" t="str">
        <f>IF(Tableau1[[#This Row],[Régime d''utilisation (Quotidien ? Oui ou Non)]]="Oui","Oui","Non")</f>
        <v>Non</v>
      </c>
      <c r="J1002" s="72" t="str">
        <f>IF(Tableau1[[#This Row],[Régime d''utilisation (Quotidien ? Oui ou Non)]]="Oui","Oui","Non")</f>
        <v>Non</v>
      </c>
      <c r="K1002" s="72" t="str">
        <f>IF(Tableau1[[#This Row],[Régime d''utilisation (Quotidien ? Oui ou Non)]]="Oui","Oui","Non")</f>
        <v>Non</v>
      </c>
      <c r="L1002" s="72" t="str">
        <f>IF(Tableau1[[#This Row],[Régime d''utilisation (Quotidien ? Oui ou Non)]]="Oui","Oui","Non")</f>
        <v>Non</v>
      </c>
      <c r="M1002" s="72" t="str">
        <f>IF(Tableau1[[#This Row],[Régime d''utilisation (Quotidien ? Oui ou Non)]]="Oui","Oui","Non")</f>
        <v>Non</v>
      </c>
      <c r="N1002" s="72" t="str">
        <f>IF(Tableau1[[#This Row],[Régime d''utilisation (Quotidien ? Oui ou Non)]]="Oui","Oui","Non")</f>
        <v>Non</v>
      </c>
      <c r="O1002" s="72" t="str">
        <f>IF(Tableau1[[#This Row],[Régime d''utilisation (Quotidien ? Oui ou Non)]]="Oui","Oui","Non")</f>
        <v>Non</v>
      </c>
      <c r="P1002" s="76"/>
      <c r="Q1002" s="76"/>
      <c r="R1002" s="76"/>
      <c r="S1002" s="52" t="str">
        <f t="shared" si="45"/>
        <v>Compris entre 00h00 et 5h00</v>
      </c>
      <c r="T1002" s="76"/>
      <c r="U1002" s="53" t="str">
        <f t="shared" si="46"/>
        <v>Voyageur</v>
      </c>
      <c r="V1002" s="76"/>
      <c r="W1002" s="76"/>
      <c r="X1002" s="76"/>
      <c r="Y1002" s="76"/>
      <c r="Z1002" s="76"/>
      <c r="AA1002" s="76"/>
      <c r="AB1002" s="53">
        <f>400</f>
        <v>400</v>
      </c>
      <c r="AC1002" s="78" t="str">
        <f>IF(Tableau1[[#This Row],[Type de réponse]]='Paramètre (masquer)'!$A$10,Tableau1[[#This Row],[Période de début *]],"")</f>
        <v/>
      </c>
      <c r="AD1002" s="78" t="str">
        <f>IF(Tableau1[[#This Row],[Type de réponse]]='Paramètre (masquer)'!$A$10,Tableau1[[#This Row],[Période de fin *]],"")</f>
        <v/>
      </c>
      <c r="AE1002" s="78" t="str">
        <f>IF(Tableau1[[#This Row],[Type de réponse]]='Paramètre (masquer)'!$A$10,Tableau1[[#This Row],[Nuit
LU/MA]],"")</f>
        <v/>
      </c>
      <c r="AF1002" s="78" t="str">
        <f>IF(Tableau1[[#This Row],[Type de réponse]]='Paramètre (masquer)'!$A$10,Tableau1[[#This Row],[Nuit
MA/ME]],"")</f>
        <v/>
      </c>
      <c r="AG1002" s="78" t="str">
        <f>IF(Tableau1[[#This Row],[Type de réponse]]='Paramètre (masquer)'!$A$10,Tableau1[[#This Row],[Nuit
ME/JE]],"")</f>
        <v/>
      </c>
      <c r="AH1002" s="78" t="str">
        <f>IF(Tableau1[[#This Row],[Type de réponse]]='Paramètre (masquer)'!$A$10,Tableau1[[#This Row],[Nuit JE/VE]],"")</f>
        <v/>
      </c>
      <c r="AI1002" s="78" t="str">
        <f>IF(Tableau1[[#This Row],[Type de réponse]]='Paramètre (masquer)'!$A$10,Tableau1[[#This Row],[Nuit
VE/SA]],"")</f>
        <v/>
      </c>
      <c r="AJ1002" s="78" t="str">
        <f>IF(Tableau1[[#This Row],[Type de réponse]]='Paramètre (masquer)'!$A$10,Tableau1[[#This Row],[Nuit
SA/DI]],"")</f>
        <v/>
      </c>
      <c r="AK1002" s="78" t="str">
        <f>IF(Tableau1[[#This Row],[Type de réponse]]='Paramètre (masquer)'!$A$10,Tableau1[[#This Row],[Nuit
DI/LU]],"")</f>
        <v/>
      </c>
      <c r="AL1002" s="76" t="str">
        <f>IF(Tableau1[[#This Row],[Nuit
LU /MA]]="Oui",0,IF(Tableau1[[#This Row],[Nuit
LU /MA]]="Non",1,""))</f>
        <v/>
      </c>
      <c r="AM1002" s="76" t="str">
        <f>IF(Tableau1[[#This Row],[Nuit
MA/ ME]]="Oui",0,IF(Tableau1[[#This Row],[Nuit
MA/ ME]]="Non",1,""))</f>
        <v/>
      </c>
      <c r="AN1002" s="76" t="str">
        <f>IF(Tableau1[[#This Row],[Nuit
ME/ JE]]="Oui",0,IF(Tableau1[[#This Row],[Nuit
ME/ JE]]="Non",1,""))</f>
        <v/>
      </c>
      <c r="AO1002" s="76" t="str">
        <f>IF(Tableau1[[#This Row],[Nuit JE/ VE]]="Oui",0,IF(Tableau1[[#This Row],[Nuit JE/ VE]]="Non",1,""))</f>
        <v/>
      </c>
      <c r="AP1002" s="76" t="str">
        <f>IF(Tableau1[[#This Row],[Nuit
VE/ SA]]="Oui",0,IF(Tableau1[[#This Row],[Nuit
VE/ SA]]="Non",1,""))</f>
        <v/>
      </c>
      <c r="AQ1002" s="76" t="str">
        <f>IF(Tableau1[[#This Row],[Nuit
SA/ DI]]="Oui",0,IF(Tableau1[[#This Row],[Nuit
SA/ DI]]="Non",1,""))</f>
        <v/>
      </c>
      <c r="AR1002" s="76" t="str">
        <f>IF(Tableau1[[#This Row],[Nuit
DI/ LU]]="Oui",0,IF(Tableau1[[#This Row],[Nuit
DI/ LU]]="Non",1,""))</f>
        <v/>
      </c>
      <c r="AS1002" s="76" t="str">
        <f>IF(Tableau1[[#This Row],[Type de réponse]]='Paramètre (masquer)'!$A$10,Tableau1[[#This Row],[FE]],"")</f>
        <v/>
      </c>
      <c r="AT1002" s="76" t="str">
        <f>_xlfn.CONCAT(Tableau1[[#This Row],[LUN]:[DIM]])</f>
        <v/>
      </c>
      <c r="AU1002" s="79"/>
      <c r="AV10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2" s="76" t="e">
        <f>Tableau1[[#This Row],[Nbre de nuits sur la période]]*Tableau1[[#This Row],[Nombre de train accédant / nuit *]]</f>
        <v>#VALUE!</v>
      </c>
      <c r="AY1002" s="76" t="e">
        <f>Tableau1[[#This Row],[Uo voies - nuit]]*((59*400/1000)+5)</f>
        <v>#VALUE!</v>
      </c>
    </row>
    <row r="1003" spans="1:51" ht="15.75">
      <c r="A1003" s="51">
        <f t="shared" si="47"/>
        <v>990</v>
      </c>
      <c r="B1003" s="85"/>
      <c r="C1003" s="52" t="str">
        <f>IFERROR(VLOOKUP(Tableau1[[#This Row],[Site *
Un fichier Excel par DT]],Tableau7[[#All],[Nom de la gare]:[EIC]],5,FALSE),"")</f>
        <v/>
      </c>
      <c r="D1003" s="77"/>
      <c r="E1003" s="74"/>
      <c r="F1003" s="74"/>
      <c r="G1003" s="76"/>
      <c r="H1003" s="72" t="str">
        <f>IF(Tableau1[[#This Row],[Régime d''utilisation (Quotidien ? Oui ou Non)]]="Oui","Oui","Non")</f>
        <v>Non</v>
      </c>
      <c r="I1003" s="72" t="str">
        <f>IF(Tableau1[[#This Row],[Régime d''utilisation (Quotidien ? Oui ou Non)]]="Oui","Oui","Non")</f>
        <v>Non</v>
      </c>
      <c r="J1003" s="72" t="str">
        <f>IF(Tableau1[[#This Row],[Régime d''utilisation (Quotidien ? Oui ou Non)]]="Oui","Oui","Non")</f>
        <v>Non</v>
      </c>
      <c r="K1003" s="72" t="str">
        <f>IF(Tableau1[[#This Row],[Régime d''utilisation (Quotidien ? Oui ou Non)]]="Oui","Oui","Non")</f>
        <v>Non</v>
      </c>
      <c r="L1003" s="72" t="str">
        <f>IF(Tableau1[[#This Row],[Régime d''utilisation (Quotidien ? Oui ou Non)]]="Oui","Oui","Non")</f>
        <v>Non</v>
      </c>
      <c r="M1003" s="72" t="str">
        <f>IF(Tableau1[[#This Row],[Régime d''utilisation (Quotidien ? Oui ou Non)]]="Oui","Oui","Non")</f>
        <v>Non</v>
      </c>
      <c r="N1003" s="72" t="str">
        <f>IF(Tableau1[[#This Row],[Régime d''utilisation (Quotidien ? Oui ou Non)]]="Oui","Oui","Non")</f>
        <v>Non</v>
      </c>
      <c r="O1003" s="72" t="str">
        <f>IF(Tableau1[[#This Row],[Régime d''utilisation (Quotidien ? Oui ou Non)]]="Oui","Oui","Non")</f>
        <v>Non</v>
      </c>
      <c r="P1003" s="76"/>
      <c r="Q1003" s="76"/>
      <c r="R1003" s="76"/>
      <c r="S1003" s="52" t="str">
        <f t="shared" si="45"/>
        <v>Compris entre 00h00 et 5h00</v>
      </c>
      <c r="T1003" s="76"/>
      <c r="U1003" s="53" t="str">
        <f t="shared" si="46"/>
        <v>Voyageur</v>
      </c>
      <c r="V1003" s="76"/>
      <c r="W1003" s="76"/>
      <c r="X1003" s="76"/>
      <c r="Y1003" s="76"/>
      <c r="Z1003" s="76"/>
      <c r="AA1003" s="76"/>
      <c r="AB1003" s="53">
        <f>400</f>
        <v>400</v>
      </c>
      <c r="AC1003" s="78" t="str">
        <f>IF(Tableau1[[#This Row],[Type de réponse]]='Paramètre (masquer)'!$A$10,Tableau1[[#This Row],[Période de début *]],"")</f>
        <v/>
      </c>
      <c r="AD1003" s="78" t="str">
        <f>IF(Tableau1[[#This Row],[Type de réponse]]='Paramètre (masquer)'!$A$10,Tableau1[[#This Row],[Période de fin *]],"")</f>
        <v/>
      </c>
      <c r="AE1003" s="78" t="str">
        <f>IF(Tableau1[[#This Row],[Type de réponse]]='Paramètre (masquer)'!$A$10,Tableau1[[#This Row],[Nuit
LU/MA]],"")</f>
        <v/>
      </c>
      <c r="AF1003" s="78" t="str">
        <f>IF(Tableau1[[#This Row],[Type de réponse]]='Paramètre (masquer)'!$A$10,Tableau1[[#This Row],[Nuit
MA/ME]],"")</f>
        <v/>
      </c>
      <c r="AG1003" s="78" t="str">
        <f>IF(Tableau1[[#This Row],[Type de réponse]]='Paramètre (masquer)'!$A$10,Tableau1[[#This Row],[Nuit
ME/JE]],"")</f>
        <v/>
      </c>
      <c r="AH1003" s="78" t="str">
        <f>IF(Tableau1[[#This Row],[Type de réponse]]='Paramètre (masquer)'!$A$10,Tableau1[[#This Row],[Nuit JE/VE]],"")</f>
        <v/>
      </c>
      <c r="AI1003" s="78" t="str">
        <f>IF(Tableau1[[#This Row],[Type de réponse]]='Paramètre (masquer)'!$A$10,Tableau1[[#This Row],[Nuit
VE/SA]],"")</f>
        <v/>
      </c>
      <c r="AJ1003" s="78" t="str">
        <f>IF(Tableau1[[#This Row],[Type de réponse]]='Paramètre (masquer)'!$A$10,Tableau1[[#This Row],[Nuit
SA/DI]],"")</f>
        <v/>
      </c>
      <c r="AK1003" s="78" t="str">
        <f>IF(Tableau1[[#This Row],[Type de réponse]]='Paramètre (masquer)'!$A$10,Tableau1[[#This Row],[Nuit
DI/LU]],"")</f>
        <v/>
      </c>
      <c r="AL1003" s="76" t="str">
        <f>IF(Tableau1[[#This Row],[Nuit
LU /MA]]="Oui",0,IF(Tableau1[[#This Row],[Nuit
LU /MA]]="Non",1,""))</f>
        <v/>
      </c>
      <c r="AM1003" s="76" t="str">
        <f>IF(Tableau1[[#This Row],[Nuit
MA/ ME]]="Oui",0,IF(Tableau1[[#This Row],[Nuit
MA/ ME]]="Non",1,""))</f>
        <v/>
      </c>
      <c r="AN1003" s="76" t="str">
        <f>IF(Tableau1[[#This Row],[Nuit
ME/ JE]]="Oui",0,IF(Tableau1[[#This Row],[Nuit
ME/ JE]]="Non",1,""))</f>
        <v/>
      </c>
      <c r="AO1003" s="76" t="str">
        <f>IF(Tableau1[[#This Row],[Nuit JE/ VE]]="Oui",0,IF(Tableau1[[#This Row],[Nuit JE/ VE]]="Non",1,""))</f>
        <v/>
      </c>
      <c r="AP1003" s="76" t="str">
        <f>IF(Tableau1[[#This Row],[Nuit
VE/ SA]]="Oui",0,IF(Tableau1[[#This Row],[Nuit
VE/ SA]]="Non",1,""))</f>
        <v/>
      </c>
      <c r="AQ1003" s="76" t="str">
        <f>IF(Tableau1[[#This Row],[Nuit
SA/ DI]]="Oui",0,IF(Tableau1[[#This Row],[Nuit
SA/ DI]]="Non",1,""))</f>
        <v/>
      </c>
      <c r="AR1003" s="76" t="str">
        <f>IF(Tableau1[[#This Row],[Nuit
DI/ LU]]="Oui",0,IF(Tableau1[[#This Row],[Nuit
DI/ LU]]="Non",1,""))</f>
        <v/>
      </c>
      <c r="AS1003" s="76" t="str">
        <f>IF(Tableau1[[#This Row],[Type de réponse]]='Paramètre (masquer)'!$A$10,Tableau1[[#This Row],[FE]],"")</f>
        <v/>
      </c>
      <c r="AT1003" s="76" t="str">
        <f>_xlfn.CONCAT(Tableau1[[#This Row],[LUN]:[DIM]])</f>
        <v/>
      </c>
      <c r="AU1003" s="79"/>
      <c r="AV10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3" s="76" t="e">
        <f>Tableau1[[#This Row],[Nbre de nuits sur la période]]*Tableau1[[#This Row],[Nombre de train accédant / nuit *]]</f>
        <v>#VALUE!</v>
      </c>
      <c r="AY1003" s="76" t="e">
        <f>Tableau1[[#This Row],[Uo voies - nuit]]*((59*400/1000)+5)</f>
        <v>#VALUE!</v>
      </c>
    </row>
    <row r="1004" spans="1:51" ht="15.75">
      <c r="A1004" s="51">
        <f t="shared" si="47"/>
        <v>991</v>
      </c>
      <c r="B1004" s="85"/>
      <c r="C1004" s="52" t="str">
        <f>IFERROR(VLOOKUP(Tableau1[[#This Row],[Site *
Un fichier Excel par DT]],Tableau7[[#All],[Nom de la gare]:[EIC]],5,FALSE),"")</f>
        <v/>
      </c>
      <c r="D1004" s="77"/>
      <c r="E1004" s="74"/>
      <c r="F1004" s="74"/>
      <c r="G1004" s="76"/>
      <c r="H1004" s="72" t="str">
        <f>IF(Tableau1[[#This Row],[Régime d''utilisation (Quotidien ? Oui ou Non)]]="Oui","Oui","Non")</f>
        <v>Non</v>
      </c>
      <c r="I1004" s="72" t="str">
        <f>IF(Tableau1[[#This Row],[Régime d''utilisation (Quotidien ? Oui ou Non)]]="Oui","Oui","Non")</f>
        <v>Non</v>
      </c>
      <c r="J1004" s="72" t="str">
        <f>IF(Tableau1[[#This Row],[Régime d''utilisation (Quotidien ? Oui ou Non)]]="Oui","Oui","Non")</f>
        <v>Non</v>
      </c>
      <c r="K1004" s="72" t="str">
        <f>IF(Tableau1[[#This Row],[Régime d''utilisation (Quotidien ? Oui ou Non)]]="Oui","Oui","Non")</f>
        <v>Non</v>
      </c>
      <c r="L1004" s="72" t="str">
        <f>IF(Tableau1[[#This Row],[Régime d''utilisation (Quotidien ? Oui ou Non)]]="Oui","Oui","Non")</f>
        <v>Non</v>
      </c>
      <c r="M1004" s="72" t="str">
        <f>IF(Tableau1[[#This Row],[Régime d''utilisation (Quotidien ? Oui ou Non)]]="Oui","Oui","Non")</f>
        <v>Non</v>
      </c>
      <c r="N1004" s="72" t="str">
        <f>IF(Tableau1[[#This Row],[Régime d''utilisation (Quotidien ? Oui ou Non)]]="Oui","Oui","Non")</f>
        <v>Non</v>
      </c>
      <c r="O1004" s="72" t="str">
        <f>IF(Tableau1[[#This Row],[Régime d''utilisation (Quotidien ? Oui ou Non)]]="Oui","Oui","Non")</f>
        <v>Non</v>
      </c>
      <c r="P1004" s="76"/>
      <c r="Q1004" s="76"/>
      <c r="R1004" s="76"/>
      <c r="S1004" s="52" t="str">
        <f t="shared" si="45"/>
        <v>Compris entre 00h00 et 5h00</v>
      </c>
      <c r="T1004" s="76"/>
      <c r="U1004" s="53" t="str">
        <f t="shared" si="46"/>
        <v>Voyageur</v>
      </c>
      <c r="V1004" s="76"/>
      <c r="W1004" s="76"/>
      <c r="X1004" s="76"/>
      <c r="Y1004" s="76"/>
      <c r="Z1004" s="76"/>
      <c r="AA1004" s="76"/>
      <c r="AB1004" s="53">
        <f>400</f>
        <v>400</v>
      </c>
      <c r="AC1004" s="78" t="str">
        <f>IF(Tableau1[[#This Row],[Type de réponse]]='Paramètre (masquer)'!$A$10,Tableau1[[#This Row],[Période de début *]],"")</f>
        <v/>
      </c>
      <c r="AD1004" s="78" t="str">
        <f>IF(Tableau1[[#This Row],[Type de réponse]]='Paramètre (masquer)'!$A$10,Tableau1[[#This Row],[Période de fin *]],"")</f>
        <v/>
      </c>
      <c r="AE1004" s="78" t="str">
        <f>IF(Tableau1[[#This Row],[Type de réponse]]='Paramètre (masquer)'!$A$10,Tableau1[[#This Row],[Nuit
LU/MA]],"")</f>
        <v/>
      </c>
      <c r="AF1004" s="78" t="str">
        <f>IF(Tableau1[[#This Row],[Type de réponse]]='Paramètre (masquer)'!$A$10,Tableau1[[#This Row],[Nuit
MA/ME]],"")</f>
        <v/>
      </c>
      <c r="AG1004" s="78" t="str">
        <f>IF(Tableau1[[#This Row],[Type de réponse]]='Paramètre (masquer)'!$A$10,Tableau1[[#This Row],[Nuit
ME/JE]],"")</f>
        <v/>
      </c>
      <c r="AH1004" s="78" t="str">
        <f>IF(Tableau1[[#This Row],[Type de réponse]]='Paramètre (masquer)'!$A$10,Tableau1[[#This Row],[Nuit JE/VE]],"")</f>
        <v/>
      </c>
      <c r="AI1004" s="78" t="str">
        <f>IF(Tableau1[[#This Row],[Type de réponse]]='Paramètre (masquer)'!$A$10,Tableau1[[#This Row],[Nuit
VE/SA]],"")</f>
        <v/>
      </c>
      <c r="AJ1004" s="78" t="str">
        <f>IF(Tableau1[[#This Row],[Type de réponse]]='Paramètre (masquer)'!$A$10,Tableau1[[#This Row],[Nuit
SA/DI]],"")</f>
        <v/>
      </c>
      <c r="AK1004" s="78" t="str">
        <f>IF(Tableau1[[#This Row],[Type de réponse]]='Paramètre (masquer)'!$A$10,Tableau1[[#This Row],[Nuit
DI/LU]],"")</f>
        <v/>
      </c>
      <c r="AL1004" s="76" t="str">
        <f>IF(Tableau1[[#This Row],[Nuit
LU /MA]]="Oui",0,IF(Tableau1[[#This Row],[Nuit
LU /MA]]="Non",1,""))</f>
        <v/>
      </c>
      <c r="AM1004" s="76" t="str">
        <f>IF(Tableau1[[#This Row],[Nuit
MA/ ME]]="Oui",0,IF(Tableau1[[#This Row],[Nuit
MA/ ME]]="Non",1,""))</f>
        <v/>
      </c>
      <c r="AN1004" s="76" t="str">
        <f>IF(Tableau1[[#This Row],[Nuit
ME/ JE]]="Oui",0,IF(Tableau1[[#This Row],[Nuit
ME/ JE]]="Non",1,""))</f>
        <v/>
      </c>
      <c r="AO1004" s="76" t="str">
        <f>IF(Tableau1[[#This Row],[Nuit JE/ VE]]="Oui",0,IF(Tableau1[[#This Row],[Nuit JE/ VE]]="Non",1,""))</f>
        <v/>
      </c>
      <c r="AP1004" s="76" t="str">
        <f>IF(Tableau1[[#This Row],[Nuit
VE/ SA]]="Oui",0,IF(Tableau1[[#This Row],[Nuit
VE/ SA]]="Non",1,""))</f>
        <v/>
      </c>
      <c r="AQ1004" s="76" t="str">
        <f>IF(Tableau1[[#This Row],[Nuit
SA/ DI]]="Oui",0,IF(Tableau1[[#This Row],[Nuit
SA/ DI]]="Non",1,""))</f>
        <v/>
      </c>
      <c r="AR1004" s="76" t="str">
        <f>IF(Tableau1[[#This Row],[Nuit
DI/ LU]]="Oui",0,IF(Tableau1[[#This Row],[Nuit
DI/ LU]]="Non",1,""))</f>
        <v/>
      </c>
      <c r="AS1004" s="76" t="str">
        <f>IF(Tableau1[[#This Row],[Type de réponse]]='Paramètre (masquer)'!$A$10,Tableau1[[#This Row],[FE]],"")</f>
        <v/>
      </c>
      <c r="AT1004" s="76" t="str">
        <f>_xlfn.CONCAT(Tableau1[[#This Row],[LUN]:[DIM]])</f>
        <v/>
      </c>
      <c r="AU1004" s="79"/>
      <c r="AV10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4" s="76" t="e">
        <f>Tableau1[[#This Row],[Nbre de nuits sur la période]]*Tableau1[[#This Row],[Nombre de train accédant / nuit *]]</f>
        <v>#VALUE!</v>
      </c>
      <c r="AY1004" s="76" t="e">
        <f>Tableau1[[#This Row],[Uo voies - nuit]]*((59*400/1000)+5)</f>
        <v>#VALUE!</v>
      </c>
    </row>
    <row r="1005" spans="1:51" ht="15.75">
      <c r="A1005" s="51">
        <f t="shared" si="47"/>
        <v>992</v>
      </c>
      <c r="B1005" s="85"/>
      <c r="C1005" s="52" t="str">
        <f>IFERROR(VLOOKUP(Tableau1[[#This Row],[Site *
Un fichier Excel par DT]],Tableau7[[#All],[Nom de la gare]:[EIC]],5,FALSE),"")</f>
        <v/>
      </c>
      <c r="D1005" s="77"/>
      <c r="E1005" s="74"/>
      <c r="F1005" s="74"/>
      <c r="G1005" s="76"/>
      <c r="H1005" s="72" t="str">
        <f>IF(Tableau1[[#This Row],[Régime d''utilisation (Quotidien ? Oui ou Non)]]="Oui","Oui","Non")</f>
        <v>Non</v>
      </c>
      <c r="I1005" s="72" t="str">
        <f>IF(Tableau1[[#This Row],[Régime d''utilisation (Quotidien ? Oui ou Non)]]="Oui","Oui","Non")</f>
        <v>Non</v>
      </c>
      <c r="J1005" s="72" t="str">
        <f>IF(Tableau1[[#This Row],[Régime d''utilisation (Quotidien ? Oui ou Non)]]="Oui","Oui","Non")</f>
        <v>Non</v>
      </c>
      <c r="K1005" s="72" t="str">
        <f>IF(Tableau1[[#This Row],[Régime d''utilisation (Quotidien ? Oui ou Non)]]="Oui","Oui","Non")</f>
        <v>Non</v>
      </c>
      <c r="L1005" s="72" t="str">
        <f>IF(Tableau1[[#This Row],[Régime d''utilisation (Quotidien ? Oui ou Non)]]="Oui","Oui","Non")</f>
        <v>Non</v>
      </c>
      <c r="M1005" s="72" t="str">
        <f>IF(Tableau1[[#This Row],[Régime d''utilisation (Quotidien ? Oui ou Non)]]="Oui","Oui","Non")</f>
        <v>Non</v>
      </c>
      <c r="N1005" s="72" t="str">
        <f>IF(Tableau1[[#This Row],[Régime d''utilisation (Quotidien ? Oui ou Non)]]="Oui","Oui","Non")</f>
        <v>Non</v>
      </c>
      <c r="O1005" s="72" t="str">
        <f>IF(Tableau1[[#This Row],[Régime d''utilisation (Quotidien ? Oui ou Non)]]="Oui","Oui","Non")</f>
        <v>Non</v>
      </c>
      <c r="P1005" s="76"/>
      <c r="Q1005" s="76"/>
      <c r="R1005" s="76"/>
      <c r="S1005" s="52" t="str">
        <f t="shared" si="45"/>
        <v>Compris entre 00h00 et 5h00</v>
      </c>
      <c r="T1005" s="76"/>
      <c r="U1005" s="53" t="str">
        <f t="shared" si="46"/>
        <v>Voyageur</v>
      </c>
      <c r="V1005" s="76"/>
      <c r="W1005" s="76"/>
      <c r="X1005" s="76"/>
      <c r="Y1005" s="76"/>
      <c r="Z1005" s="76"/>
      <c r="AA1005" s="76"/>
      <c r="AB1005" s="53">
        <f>400</f>
        <v>400</v>
      </c>
      <c r="AC1005" s="78" t="str">
        <f>IF(Tableau1[[#This Row],[Type de réponse]]='Paramètre (masquer)'!$A$10,Tableau1[[#This Row],[Période de début *]],"")</f>
        <v/>
      </c>
      <c r="AD1005" s="78" t="str">
        <f>IF(Tableau1[[#This Row],[Type de réponse]]='Paramètre (masquer)'!$A$10,Tableau1[[#This Row],[Période de fin *]],"")</f>
        <v/>
      </c>
      <c r="AE1005" s="78" t="str">
        <f>IF(Tableau1[[#This Row],[Type de réponse]]='Paramètre (masquer)'!$A$10,Tableau1[[#This Row],[Nuit
LU/MA]],"")</f>
        <v/>
      </c>
      <c r="AF1005" s="78" t="str">
        <f>IF(Tableau1[[#This Row],[Type de réponse]]='Paramètre (masquer)'!$A$10,Tableau1[[#This Row],[Nuit
MA/ME]],"")</f>
        <v/>
      </c>
      <c r="AG1005" s="78" t="str">
        <f>IF(Tableau1[[#This Row],[Type de réponse]]='Paramètre (masquer)'!$A$10,Tableau1[[#This Row],[Nuit
ME/JE]],"")</f>
        <v/>
      </c>
      <c r="AH1005" s="78" t="str">
        <f>IF(Tableau1[[#This Row],[Type de réponse]]='Paramètre (masquer)'!$A$10,Tableau1[[#This Row],[Nuit JE/VE]],"")</f>
        <v/>
      </c>
      <c r="AI1005" s="78" t="str">
        <f>IF(Tableau1[[#This Row],[Type de réponse]]='Paramètre (masquer)'!$A$10,Tableau1[[#This Row],[Nuit
VE/SA]],"")</f>
        <v/>
      </c>
      <c r="AJ1005" s="78" t="str">
        <f>IF(Tableau1[[#This Row],[Type de réponse]]='Paramètre (masquer)'!$A$10,Tableau1[[#This Row],[Nuit
SA/DI]],"")</f>
        <v/>
      </c>
      <c r="AK1005" s="78" t="str">
        <f>IF(Tableau1[[#This Row],[Type de réponse]]='Paramètre (masquer)'!$A$10,Tableau1[[#This Row],[Nuit
DI/LU]],"")</f>
        <v/>
      </c>
      <c r="AL1005" s="76" t="str">
        <f>IF(Tableau1[[#This Row],[Nuit
LU /MA]]="Oui",0,IF(Tableau1[[#This Row],[Nuit
LU /MA]]="Non",1,""))</f>
        <v/>
      </c>
      <c r="AM1005" s="76" t="str">
        <f>IF(Tableau1[[#This Row],[Nuit
MA/ ME]]="Oui",0,IF(Tableau1[[#This Row],[Nuit
MA/ ME]]="Non",1,""))</f>
        <v/>
      </c>
      <c r="AN1005" s="76" t="str">
        <f>IF(Tableau1[[#This Row],[Nuit
ME/ JE]]="Oui",0,IF(Tableau1[[#This Row],[Nuit
ME/ JE]]="Non",1,""))</f>
        <v/>
      </c>
      <c r="AO1005" s="76" t="str">
        <f>IF(Tableau1[[#This Row],[Nuit JE/ VE]]="Oui",0,IF(Tableau1[[#This Row],[Nuit JE/ VE]]="Non",1,""))</f>
        <v/>
      </c>
      <c r="AP1005" s="76" t="str">
        <f>IF(Tableau1[[#This Row],[Nuit
VE/ SA]]="Oui",0,IF(Tableau1[[#This Row],[Nuit
VE/ SA]]="Non",1,""))</f>
        <v/>
      </c>
      <c r="AQ1005" s="76" t="str">
        <f>IF(Tableau1[[#This Row],[Nuit
SA/ DI]]="Oui",0,IF(Tableau1[[#This Row],[Nuit
SA/ DI]]="Non",1,""))</f>
        <v/>
      </c>
      <c r="AR1005" s="76" t="str">
        <f>IF(Tableau1[[#This Row],[Nuit
DI/ LU]]="Oui",0,IF(Tableau1[[#This Row],[Nuit
DI/ LU]]="Non",1,""))</f>
        <v/>
      </c>
      <c r="AS1005" s="76" t="str">
        <f>IF(Tableau1[[#This Row],[Type de réponse]]='Paramètre (masquer)'!$A$10,Tableau1[[#This Row],[FE]],"")</f>
        <v/>
      </c>
      <c r="AT1005" s="76" t="str">
        <f>_xlfn.CONCAT(Tableau1[[#This Row],[LUN]:[DIM]])</f>
        <v/>
      </c>
      <c r="AU1005" s="79"/>
      <c r="AV10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5" s="76" t="e">
        <f>Tableau1[[#This Row],[Nbre de nuits sur la période]]*Tableau1[[#This Row],[Nombre de train accédant / nuit *]]</f>
        <v>#VALUE!</v>
      </c>
      <c r="AY1005" s="76" t="e">
        <f>Tableau1[[#This Row],[Uo voies - nuit]]*((59*400/1000)+5)</f>
        <v>#VALUE!</v>
      </c>
    </row>
    <row r="1006" spans="1:51" ht="15.75">
      <c r="A1006" s="51">
        <f t="shared" si="47"/>
        <v>993</v>
      </c>
      <c r="B1006" s="85"/>
      <c r="C1006" s="52" t="str">
        <f>IFERROR(VLOOKUP(Tableau1[[#This Row],[Site *
Un fichier Excel par DT]],Tableau7[[#All],[Nom de la gare]:[EIC]],5,FALSE),"")</f>
        <v/>
      </c>
      <c r="D1006" s="77"/>
      <c r="E1006" s="74"/>
      <c r="F1006" s="74"/>
      <c r="G1006" s="76"/>
      <c r="H1006" s="72" t="str">
        <f>IF(Tableau1[[#This Row],[Régime d''utilisation (Quotidien ? Oui ou Non)]]="Oui","Oui","Non")</f>
        <v>Non</v>
      </c>
      <c r="I1006" s="72" t="str">
        <f>IF(Tableau1[[#This Row],[Régime d''utilisation (Quotidien ? Oui ou Non)]]="Oui","Oui","Non")</f>
        <v>Non</v>
      </c>
      <c r="J1006" s="72" t="str">
        <f>IF(Tableau1[[#This Row],[Régime d''utilisation (Quotidien ? Oui ou Non)]]="Oui","Oui","Non")</f>
        <v>Non</v>
      </c>
      <c r="K1006" s="72" t="str">
        <f>IF(Tableau1[[#This Row],[Régime d''utilisation (Quotidien ? Oui ou Non)]]="Oui","Oui","Non")</f>
        <v>Non</v>
      </c>
      <c r="L1006" s="72" t="str">
        <f>IF(Tableau1[[#This Row],[Régime d''utilisation (Quotidien ? Oui ou Non)]]="Oui","Oui","Non")</f>
        <v>Non</v>
      </c>
      <c r="M1006" s="72" t="str">
        <f>IF(Tableau1[[#This Row],[Régime d''utilisation (Quotidien ? Oui ou Non)]]="Oui","Oui","Non")</f>
        <v>Non</v>
      </c>
      <c r="N1006" s="72" t="str">
        <f>IF(Tableau1[[#This Row],[Régime d''utilisation (Quotidien ? Oui ou Non)]]="Oui","Oui","Non")</f>
        <v>Non</v>
      </c>
      <c r="O1006" s="72" t="str">
        <f>IF(Tableau1[[#This Row],[Régime d''utilisation (Quotidien ? Oui ou Non)]]="Oui","Oui","Non")</f>
        <v>Non</v>
      </c>
      <c r="P1006" s="76"/>
      <c r="Q1006" s="76"/>
      <c r="R1006" s="76"/>
      <c r="S1006" s="52" t="str">
        <f t="shared" si="45"/>
        <v>Compris entre 00h00 et 5h00</v>
      </c>
      <c r="T1006" s="76"/>
      <c r="U1006" s="53" t="str">
        <f t="shared" si="46"/>
        <v>Voyageur</v>
      </c>
      <c r="V1006" s="76"/>
      <c r="W1006" s="76"/>
      <c r="X1006" s="76"/>
      <c r="Y1006" s="76"/>
      <c r="Z1006" s="76"/>
      <c r="AA1006" s="76"/>
      <c r="AB1006" s="53">
        <f>400</f>
        <v>400</v>
      </c>
      <c r="AC1006" s="78" t="str">
        <f>IF(Tableau1[[#This Row],[Type de réponse]]='Paramètre (masquer)'!$A$10,Tableau1[[#This Row],[Période de début *]],"")</f>
        <v/>
      </c>
      <c r="AD1006" s="78" t="str">
        <f>IF(Tableau1[[#This Row],[Type de réponse]]='Paramètre (masquer)'!$A$10,Tableau1[[#This Row],[Période de fin *]],"")</f>
        <v/>
      </c>
      <c r="AE1006" s="78" t="str">
        <f>IF(Tableau1[[#This Row],[Type de réponse]]='Paramètre (masquer)'!$A$10,Tableau1[[#This Row],[Nuit
LU/MA]],"")</f>
        <v/>
      </c>
      <c r="AF1006" s="78" t="str">
        <f>IF(Tableau1[[#This Row],[Type de réponse]]='Paramètre (masquer)'!$A$10,Tableau1[[#This Row],[Nuit
MA/ME]],"")</f>
        <v/>
      </c>
      <c r="AG1006" s="78" t="str">
        <f>IF(Tableau1[[#This Row],[Type de réponse]]='Paramètre (masquer)'!$A$10,Tableau1[[#This Row],[Nuit
ME/JE]],"")</f>
        <v/>
      </c>
      <c r="AH1006" s="78" t="str">
        <f>IF(Tableau1[[#This Row],[Type de réponse]]='Paramètre (masquer)'!$A$10,Tableau1[[#This Row],[Nuit JE/VE]],"")</f>
        <v/>
      </c>
      <c r="AI1006" s="78" t="str">
        <f>IF(Tableau1[[#This Row],[Type de réponse]]='Paramètre (masquer)'!$A$10,Tableau1[[#This Row],[Nuit
VE/SA]],"")</f>
        <v/>
      </c>
      <c r="AJ1006" s="78" t="str">
        <f>IF(Tableau1[[#This Row],[Type de réponse]]='Paramètre (masquer)'!$A$10,Tableau1[[#This Row],[Nuit
SA/DI]],"")</f>
        <v/>
      </c>
      <c r="AK1006" s="78" t="str">
        <f>IF(Tableau1[[#This Row],[Type de réponse]]='Paramètre (masquer)'!$A$10,Tableau1[[#This Row],[Nuit
DI/LU]],"")</f>
        <v/>
      </c>
      <c r="AL1006" s="76" t="str">
        <f>IF(Tableau1[[#This Row],[Nuit
LU /MA]]="Oui",0,IF(Tableau1[[#This Row],[Nuit
LU /MA]]="Non",1,""))</f>
        <v/>
      </c>
      <c r="AM1006" s="76" t="str">
        <f>IF(Tableau1[[#This Row],[Nuit
MA/ ME]]="Oui",0,IF(Tableau1[[#This Row],[Nuit
MA/ ME]]="Non",1,""))</f>
        <v/>
      </c>
      <c r="AN1006" s="76" t="str">
        <f>IF(Tableau1[[#This Row],[Nuit
ME/ JE]]="Oui",0,IF(Tableau1[[#This Row],[Nuit
ME/ JE]]="Non",1,""))</f>
        <v/>
      </c>
      <c r="AO1006" s="76" t="str">
        <f>IF(Tableau1[[#This Row],[Nuit JE/ VE]]="Oui",0,IF(Tableau1[[#This Row],[Nuit JE/ VE]]="Non",1,""))</f>
        <v/>
      </c>
      <c r="AP1006" s="76" t="str">
        <f>IF(Tableau1[[#This Row],[Nuit
VE/ SA]]="Oui",0,IF(Tableau1[[#This Row],[Nuit
VE/ SA]]="Non",1,""))</f>
        <v/>
      </c>
      <c r="AQ1006" s="76" t="str">
        <f>IF(Tableau1[[#This Row],[Nuit
SA/ DI]]="Oui",0,IF(Tableau1[[#This Row],[Nuit
SA/ DI]]="Non",1,""))</f>
        <v/>
      </c>
      <c r="AR1006" s="76" t="str">
        <f>IF(Tableau1[[#This Row],[Nuit
DI/ LU]]="Oui",0,IF(Tableau1[[#This Row],[Nuit
DI/ LU]]="Non",1,""))</f>
        <v/>
      </c>
      <c r="AS1006" s="76" t="str">
        <f>IF(Tableau1[[#This Row],[Type de réponse]]='Paramètre (masquer)'!$A$10,Tableau1[[#This Row],[FE]],"")</f>
        <v/>
      </c>
      <c r="AT1006" s="76" t="str">
        <f>_xlfn.CONCAT(Tableau1[[#This Row],[LUN]:[DIM]])</f>
        <v/>
      </c>
      <c r="AU1006" s="79"/>
      <c r="AV10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6" s="76" t="e">
        <f>Tableau1[[#This Row],[Nbre de nuits sur la période]]*Tableau1[[#This Row],[Nombre de train accédant / nuit *]]</f>
        <v>#VALUE!</v>
      </c>
      <c r="AY1006" s="76" t="e">
        <f>Tableau1[[#This Row],[Uo voies - nuit]]*((59*400/1000)+5)</f>
        <v>#VALUE!</v>
      </c>
    </row>
    <row r="1007" spans="1:51" ht="15.75">
      <c r="A1007" s="51">
        <f t="shared" si="47"/>
        <v>994</v>
      </c>
      <c r="B1007" s="85"/>
      <c r="C1007" s="52" t="str">
        <f>IFERROR(VLOOKUP(Tableau1[[#This Row],[Site *
Un fichier Excel par DT]],Tableau7[[#All],[Nom de la gare]:[EIC]],5,FALSE),"")</f>
        <v/>
      </c>
      <c r="D1007" s="77"/>
      <c r="E1007" s="74"/>
      <c r="F1007" s="74"/>
      <c r="G1007" s="76"/>
      <c r="H1007" s="72" t="str">
        <f>IF(Tableau1[[#This Row],[Régime d''utilisation (Quotidien ? Oui ou Non)]]="Oui","Oui","Non")</f>
        <v>Non</v>
      </c>
      <c r="I1007" s="72" t="str">
        <f>IF(Tableau1[[#This Row],[Régime d''utilisation (Quotidien ? Oui ou Non)]]="Oui","Oui","Non")</f>
        <v>Non</v>
      </c>
      <c r="J1007" s="72" t="str">
        <f>IF(Tableau1[[#This Row],[Régime d''utilisation (Quotidien ? Oui ou Non)]]="Oui","Oui","Non")</f>
        <v>Non</v>
      </c>
      <c r="K1007" s="72" t="str">
        <f>IF(Tableau1[[#This Row],[Régime d''utilisation (Quotidien ? Oui ou Non)]]="Oui","Oui","Non")</f>
        <v>Non</v>
      </c>
      <c r="L1007" s="72" t="str">
        <f>IF(Tableau1[[#This Row],[Régime d''utilisation (Quotidien ? Oui ou Non)]]="Oui","Oui","Non")</f>
        <v>Non</v>
      </c>
      <c r="M1007" s="72" t="str">
        <f>IF(Tableau1[[#This Row],[Régime d''utilisation (Quotidien ? Oui ou Non)]]="Oui","Oui","Non")</f>
        <v>Non</v>
      </c>
      <c r="N1007" s="72" t="str">
        <f>IF(Tableau1[[#This Row],[Régime d''utilisation (Quotidien ? Oui ou Non)]]="Oui","Oui","Non")</f>
        <v>Non</v>
      </c>
      <c r="O1007" s="72" t="str">
        <f>IF(Tableau1[[#This Row],[Régime d''utilisation (Quotidien ? Oui ou Non)]]="Oui","Oui","Non")</f>
        <v>Non</v>
      </c>
      <c r="P1007" s="76"/>
      <c r="Q1007" s="76"/>
      <c r="R1007" s="76"/>
      <c r="S1007" s="52" t="str">
        <f t="shared" si="45"/>
        <v>Compris entre 00h00 et 5h00</v>
      </c>
      <c r="T1007" s="76"/>
      <c r="U1007" s="53" t="str">
        <f t="shared" si="46"/>
        <v>Voyageur</v>
      </c>
      <c r="V1007" s="76"/>
      <c r="W1007" s="76"/>
      <c r="X1007" s="76"/>
      <c r="Y1007" s="76"/>
      <c r="Z1007" s="76"/>
      <c r="AA1007" s="76"/>
      <c r="AB1007" s="53">
        <f>400</f>
        <v>400</v>
      </c>
      <c r="AC1007" s="78" t="str">
        <f>IF(Tableau1[[#This Row],[Type de réponse]]='Paramètre (masquer)'!$A$10,Tableau1[[#This Row],[Période de début *]],"")</f>
        <v/>
      </c>
      <c r="AD1007" s="78" t="str">
        <f>IF(Tableau1[[#This Row],[Type de réponse]]='Paramètre (masquer)'!$A$10,Tableau1[[#This Row],[Période de fin *]],"")</f>
        <v/>
      </c>
      <c r="AE1007" s="78" t="str">
        <f>IF(Tableau1[[#This Row],[Type de réponse]]='Paramètre (masquer)'!$A$10,Tableau1[[#This Row],[Nuit
LU/MA]],"")</f>
        <v/>
      </c>
      <c r="AF1007" s="78" t="str">
        <f>IF(Tableau1[[#This Row],[Type de réponse]]='Paramètre (masquer)'!$A$10,Tableau1[[#This Row],[Nuit
MA/ME]],"")</f>
        <v/>
      </c>
      <c r="AG1007" s="78" t="str">
        <f>IF(Tableau1[[#This Row],[Type de réponse]]='Paramètre (masquer)'!$A$10,Tableau1[[#This Row],[Nuit
ME/JE]],"")</f>
        <v/>
      </c>
      <c r="AH1007" s="78" t="str">
        <f>IF(Tableau1[[#This Row],[Type de réponse]]='Paramètre (masquer)'!$A$10,Tableau1[[#This Row],[Nuit JE/VE]],"")</f>
        <v/>
      </c>
      <c r="AI1007" s="78" t="str">
        <f>IF(Tableau1[[#This Row],[Type de réponse]]='Paramètre (masquer)'!$A$10,Tableau1[[#This Row],[Nuit
VE/SA]],"")</f>
        <v/>
      </c>
      <c r="AJ1007" s="78" t="str">
        <f>IF(Tableau1[[#This Row],[Type de réponse]]='Paramètre (masquer)'!$A$10,Tableau1[[#This Row],[Nuit
SA/DI]],"")</f>
        <v/>
      </c>
      <c r="AK1007" s="78" t="str">
        <f>IF(Tableau1[[#This Row],[Type de réponse]]='Paramètre (masquer)'!$A$10,Tableau1[[#This Row],[Nuit
DI/LU]],"")</f>
        <v/>
      </c>
      <c r="AL1007" s="76" t="str">
        <f>IF(Tableau1[[#This Row],[Nuit
LU /MA]]="Oui",0,IF(Tableau1[[#This Row],[Nuit
LU /MA]]="Non",1,""))</f>
        <v/>
      </c>
      <c r="AM1007" s="76" t="str">
        <f>IF(Tableau1[[#This Row],[Nuit
MA/ ME]]="Oui",0,IF(Tableau1[[#This Row],[Nuit
MA/ ME]]="Non",1,""))</f>
        <v/>
      </c>
      <c r="AN1007" s="76" t="str">
        <f>IF(Tableau1[[#This Row],[Nuit
ME/ JE]]="Oui",0,IF(Tableau1[[#This Row],[Nuit
ME/ JE]]="Non",1,""))</f>
        <v/>
      </c>
      <c r="AO1007" s="76" t="str">
        <f>IF(Tableau1[[#This Row],[Nuit JE/ VE]]="Oui",0,IF(Tableau1[[#This Row],[Nuit JE/ VE]]="Non",1,""))</f>
        <v/>
      </c>
      <c r="AP1007" s="76" t="str">
        <f>IF(Tableau1[[#This Row],[Nuit
VE/ SA]]="Oui",0,IF(Tableau1[[#This Row],[Nuit
VE/ SA]]="Non",1,""))</f>
        <v/>
      </c>
      <c r="AQ1007" s="76" t="str">
        <f>IF(Tableau1[[#This Row],[Nuit
SA/ DI]]="Oui",0,IF(Tableau1[[#This Row],[Nuit
SA/ DI]]="Non",1,""))</f>
        <v/>
      </c>
      <c r="AR1007" s="76" t="str">
        <f>IF(Tableau1[[#This Row],[Nuit
DI/ LU]]="Oui",0,IF(Tableau1[[#This Row],[Nuit
DI/ LU]]="Non",1,""))</f>
        <v/>
      </c>
      <c r="AS1007" s="76" t="str">
        <f>IF(Tableau1[[#This Row],[Type de réponse]]='Paramètre (masquer)'!$A$10,Tableau1[[#This Row],[FE]],"")</f>
        <v/>
      </c>
      <c r="AT1007" s="76" t="str">
        <f>_xlfn.CONCAT(Tableau1[[#This Row],[LUN]:[DIM]])</f>
        <v/>
      </c>
      <c r="AU1007" s="79"/>
      <c r="AV10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7" s="76" t="e">
        <f>Tableau1[[#This Row],[Nbre de nuits sur la période]]*Tableau1[[#This Row],[Nombre de train accédant / nuit *]]</f>
        <v>#VALUE!</v>
      </c>
      <c r="AY1007" s="76" t="e">
        <f>Tableau1[[#This Row],[Uo voies - nuit]]*((59*400/1000)+5)</f>
        <v>#VALUE!</v>
      </c>
    </row>
    <row r="1008" spans="1:51" ht="15.75">
      <c r="A1008" s="51">
        <f t="shared" si="47"/>
        <v>995</v>
      </c>
      <c r="B1008" s="85"/>
      <c r="C1008" s="52" t="str">
        <f>IFERROR(VLOOKUP(Tableau1[[#This Row],[Site *
Un fichier Excel par DT]],Tableau7[[#All],[Nom de la gare]:[EIC]],5,FALSE),"")</f>
        <v/>
      </c>
      <c r="D1008" s="77"/>
      <c r="E1008" s="74"/>
      <c r="F1008" s="74"/>
      <c r="G1008" s="76"/>
      <c r="H1008" s="72" t="str">
        <f>IF(Tableau1[[#This Row],[Régime d''utilisation (Quotidien ? Oui ou Non)]]="Oui","Oui","Non")</f>
        <v>Non</v>
      </c>
      <c r="I1008" s="72" t="str">
        <f>IF(Tableau1[[#This Row],[Régime d''utilisation (Quotidien ? Oui ou Non)]]="Oui","Oui","Non")</f>
        <v>Non</v>
      </c>
      <c r="J1008" s="72" t="str">
        <f>IF(Tableau1[[#This Row],[Régime d''utilisation (Quotidien ? Oui ou Non)]]="Oui","Oui","Non")</f>
        <v>Non</v>
      </c>
      <c r="K1008" s="72" t="str">
        <f>IF(Tableau1[[#This Row],[Régime d''utilisation (Quotidien ? Oui ou Non)]]="Oui","Oui","Non")</f>
        <v>Non</v>
      </c>
      <c r="L1008" s="72" t="str">
        <f>IF(Tableau1[[#This Row],[Régime d''utilisation (Quotidien ? Oui ou Non)]]="Oui","Oui","Non")</f>
        <v>Non</v>
      </c>
      <c r="M1008" s="72" t="str">
        <f>IF(Tableau1[[#This Row],[Régime d''utilisation (Quotidien ? Oui ou Non)]]="Oui","Oui","Non")</f>
        <v>Non</v>
      </c>
      <c r="N1008" s="72" t="str">
        <f>IF(Tableau1[[#This Row],[Régime d''utilisation (Quotidien ? Oui ou Non)]]="Oui","Oui","Non")</f>
        <v>Non</v>
      </c>
      <c r="O1008" s="72" t="str">
        <f>IF(Tableau1[[#This Row],[Régime d''utilisation (Quotidien ? Oui ou Non)]]="Oui","Oui","Non")</f>
        <v>Non</v>
      </c>
      <c r="P1008" s="76"/>
      <c r="Q1008" s="76"/>
      <c r="R1008" s="76"/>
      <c r="S1008" s="52" t="str">
        <f t="shared" si="45"/>
        <v>Compris entre 00h00 et 5h00</v>
      </c>
      <c r="T1008" s="76"/>
      <c r="U1008" s="53" t="str">
        <f t="shared" si="46"/>
        <v>Voyageur</v>
      </c>
      <c r="V1008" s="76"/>
      <c r="W1008" s="76"/>
      <c r="X1008" s="76"/>
      <c r="Y1008" s="76"/>
      <c r="Z1008" s="76"/>
      <c r="AA1008" s="76"/>
      <c r="AB1008" s="53">
        <f>400</f>
        <v>400</v>
      </c>
      <c r="AC1008" s="78" t="str">
        <f>IF(Tableau1[[#This Row],[Type de réponse]]='Paramètre (masquer)'!$A$10,Tableau1[[#This Row],[Période de début *]],"")</f>
        <v/>
      </c>
      <c r="AD1008" s="78" t="str">
        <f>IF(Tableau1[[#This Row],[Type de réponse]]='Paramètre (masquer)'!$A$10,Tableau1[[#This Row],[Période de fin *]],"")</f>
        <v/>
      </c>
      <c r="AE1008" s="78" t="str">
        <f>IF(Tableau1[[#This Row],[Type de réponse]]='Paramètre (masquer)'!$A$10,Tableau1[[#This Row],[Nuit
LU/MA]],"")</f>
        <v/>
      </c>
      <c r="AF1008" s="78" t="str">
        <f>IF(Tableau1[[#This Row],[Type de réponse]]='Paramètre (masquer)'!$A$10,Tableau1[[#This Row],[Nuit
MA/ME]],"")</f>
        <v/>
      </c>
      <c r="AG1008" s="78" t="str">
        <f>IF(Tableau1[[#This Row],[Type de réponse]]='Paramètre (masquer)'!$A$10,Tableau1[[#This Row],[Nuit
ME/JE]],"")</f>
        <v/>
      </c>
      <c r="AH1008" s="78" t="str">
        <f>IF(Tableau1[[#This Row],[Type de réponse]]='Paramètre (masquer)'!$A$10,Tableau1[[#This Row],[Nuit JE/VE]],"")</f>
        <v/>
      </c>
      <c r="AI1008" s="78" t="str">
        <f>IF(Tableau1[[#This Row],[Type de réponse]]='Paramètre (masquer)'!$A$10,Tableau1[[#This Row],[Nuit
VE/SA]],"")</f>
        <v/>
      </c>
      <c r="AJ1008" s="78" t="str">
        <f>IF(Tableau1[[#This Row],[Type de réponse]]='Paramètre (masquer)'!$A$10,Tableau1[[#This Row],[Nuit
SA/DI]],"")</f>
        <v/>
      </c>
      <c r="AK1008" s="78" t="str">
        <f>IF(Tableau1[[#This Row],[Type de réponse]]='Paramètre (masquer)'!$A$10,Tableau1[[#This Row],[Nuit
DI/LU]],"")</f>
        <v/>
      </c>
      <c r="AL1008" s="76" t="str">
        <f>IF(Tableau1[[#This Row],[Nuit
LU /MA]]="Oui",0,IF(Tableau1[[#This Row],[Nuit
LU /MA]]="Non",1,""))</f>
        <v/>
      </c>
      <c r="AM1008" s="76" t="str">
        <f>IF(Tableau1[[#This Row],[Nuit
MA/ ME]]="Oui",0,IF(Tableau1[[#This Row],[Nuit
MA/ ME]]="Non",1,""))</f>
        <v/>
      </c>
      <c r="AN1008" s="76" t="str">
        <f>IF(Tableau1[[#This Row],[Nuit
ME/ JE]]="Oui",0,IF(Tableau1[[#This Row],[Nuit
ME/ JE]]="Non",1,""))</f>
        <v/>
      </c>
      <c r="AO1008" s="76" t="str">
        <f>IF(Tableau1[[#This Row],[Nuit JE/ VE]]="Oui",0,IF(Tableau1[[#This Row],[Nuit JE/ VE]]="Non",1,""))</f>
        <v/>
      </c>
      <c r="AP1008" s="76" t="str">
        <f>IF(Tableau1[[#This Row],[Nuit
VE/ SA]]="Oui",0,IF(Tableau1[[#This Row],[Nuit
VE/ SA]]="Non",1,""))</f>
        <v/>
      </c>
      <c r="AQ1008" s="76" t="str">
        <f>IF(Tableau1[[#This Row],[Nuit
SA/ DI]]="Oui",0,IF(Tableau1[[#This Row],[Nuit
SA/ DI]]="Non",1,""))</f>
        <v/>
      </c>
      <c r="AR1008" s="76" t="str">
        <f>IF(Tableau1[[#This Row],[Nuit
DI/ LU]]="Oui",0,IF(Tableau1[[#This Row],[Nuit
DI/ LU]]="Non",1,""))</f>
        <v/>
      </c>
      <c r="AS1008" s="76" t="str">
        <f>IF(Tableau1[[#This Row],[Type de réponse]]='Paramètre (masquer)'!$A$10,Tableau1[[#This Row],[FE]],"")</f>
        <v/>
      </c>
      <c r="AT1008" s="76" t="str">
        <f>_xlfn.CONCAT(Tableau1[[#This Row],[LUN]:[DIM]])</f>
        <v/>
      </c>
      <c r="AU1008" s="79"/>
      <c r="AV10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8" s="76" t="e">
        <f>Tableau1[[#This Row],[Nbre de nuits sur la période]]*Tableau1[[#This Row],[Nombre de train accédant / nuit *]]</f>
        <v>#VALUE!</v>
      </c>
      <c r="AY1008" s="76" t="e">
        <f>Tableau1[[#This Row],[Uo voies - nuit]]*((59*400/1000)+5)</f>
        <v>#VALUE!</v>
      </c>
    </row>
    <row r="1009" spans="1:51" ht="15.75">
      <c r="A1009" s="51">
        <f t="shared" si="47"/>
        <v>996</v>
      </c>
      <c r="B1009" s="85"/>
      <c r="C1009" s="52" t="str">
        <f>IFERROR(VLOOKUP(Tableau1[[#This Row],[Site *
Un fichier Excel par DT]],Tableau7[[#All],[Nom de la gare]:[EIC]],5,FALSE),"")</f>
        <v/>
      </c>
      <c r="D1009" s="77"/>
      <c r="E1009" s="74"/>
      <c r="F1009" s="74"/>
      <c r="G1009" s="76"/>
      <c r="H1009" s="72" t="str">
        <f>IF(Tableau1[[#This Row],[Régime d''utilisation (Quotidien ? Oui ou Non)]]="Oui","Oui","Non")</f>
        <v>Non</v>
      </c>
      <c r="I1009" s="72" t="str">
        <f>IF(Tableau1[[#This Row],[Régime d''utilisation (Quotidien ? Oui ou Non)]]="Oui","Oui","Non")</f>
        <v>Non</v>
      </c>
      <c r="J1009" s="72" t="str">
        <f>IF(Tableau1[[#This Row],[Régime d''utilisation (Quotidien ? Oui ou Non)]]="Oui","Oui","Non")</f>
        <v>Non</v>
      </c>
      <c r="K1009" s="72" t="str">
        <f>IF(Tableau1[[#This Row],[Régime d''utilisation (Quotidien ? Oui ou Non)]]="Oui","Oui","Non")</f>
        <v>Non</v>
      </c>
      <c r="L1009" s="72" t="str">
        <f>IF(Tableau1[[#This Row],[Régime d''utilisation (Quotidien ? Oui ou Non)]]="Oui","Oui","Non")</f>
        <v>Non</v>
      </c>
      <c r="M1009" s="72" t="str">
        <f>IF(Tableau1[[#This Row],[Régime d''utilisation (Quotidien ? Oui ou Non)]]="Oui","Oui","Non")</f>
        <v>Non</v>
      </c>
      <c r="N1009" s="72" t="str">
        <f>IF(Tableau1[[#This Row],[Régime d''utilisation (Quotidien ? Oui ou Non)]]="Oui","Oui","Non")</f>
        <v>Non</v>
      </c>
      <c r="O1009" s="72" t="str">
        <f>IF(Tableau1[[#This Row],[Régime d''utilisation (Quotidien ? Oui ou Non)]]="Oui","Oui","Non")</f>
        <v>Non</v>
      </c>
      <c r="P1009" s="76"/>
      <c r="Q1009" s="76"/>
      <c r="R1009" s="76"/>
      <c r="S1009" s="52" t="str">
        <f t="shared" si="45"/>
        <v>Compris entre 00h00 et 5h00</v>
      </c>
      <c r="T1009" s="76"/>
      <c r="U1009" s="53" t="str">
        <f t="shared" si="46"/>
        <v>Voyageur</v>
      </c>
      <c r="V1009" s="76"/>
      <c r="W1009" s="76"/>
      <c r="X1009" s="76"/>
      <c r="Y1009" s="76"/>
      <c r="Z1009" s="76"/>
      <c r="AA1009" s="76"/>
      <c r="AB1009" s="53">
        <f>400</f>
        <v>400</v>
      </c>
      <c r="AC1009" s="78" t="str">
        <f>IF(Tableau1[[#This Row],[Type de réponse]]='Paramètre (masquer)'!$A$10,Tableau1[[#This Row],[Période de début *]],"")</f>
        <v/>
      </c>
      <c r="AD1009" s="78" t="str">
        <f>IF(Tableau1[[#This Row],[Type de réponse]]='Paramètre (masquer)'!$A$10,Tableau1[[#This Row],[Période de fin *]],"")</f>
        <v/>
      </c>
      <c r="AE1009" s="78" t="str">
        <f>IF(Tableau1[[#This Row],[Type de réponse]]='Paramètre (masquer)'!$A$10,Tableau1[[#This Row],[Nuit
LU/MA]],"")</f>
        <v/>
      </c>
      <c r="AF1009" s="78" t="str">
        <f>IF(Tableau1[[#This Row],[Type de réponse]]='Paramètre (masquer)'!$A$10,Tableau1[[#This Row],[Nuit
MA/ME]],"")</f>
        <v/>
      </c>
      <c r="AG1009" s="78" t="str">
        <f>IF(Tableau1[[#This Row],[Type de réponse]]='Paramètre (masquer)'!$A$10,Tableau1[[#This Row],[Nuit
ME/JE]],"")</f>
        <v/>
      </c>
      <c r="AH1009" s="78" t="str">
        <f>IF(Tableau1[[#This Row],[Type de réponse]]='Paramètre (masquer)'!$A$10,Tableau1[[#This Row],[Nuit JE/VE]],"")</f>
        <v/>
      </c>
      <c r="AI1009" s="78" t="str">
        <f>IF(Tableau1[[#This Row],[Type de réponse]]='Paramètre (masquer)'!$A$10,Tableau1[[#This Row],[Nuit
VE/SA]],"")</f>
        <v/>
      </c>
      <c r="AJ1009" s="78" t="str">
        <f>IF(Tableau1[[#This Row],[Type de réponse]]='Paramètre (masquer)'!$A$10,Tableau1[[#This Row],[Nuit
SA/DI]],"")</f>
        <v/>
      </c>
      <c r="AK1009" s="78" t="str">
        <f>IF(Tableau1[[#This Row],[Type de réponse]]='Paramètre (masquer)'!$A$10,Tableau1[[#This Row],[Nuit
DI/LU]],"")</f>
        <v/>
      </c>
      <c r="AL1009" s="76" t="str">
        <f>IF(Tableau1[[#This Row],[Nuit
LU /MA]]="Oui",0,IF(Tableau1[[#This Row],[Nuit
LU /MA]]="Non",1,""))</f>
        <v/>
      </c>
      <c r="AM1009" s="76" t="str">
        <f>IF(Tableau1[[#This Row],[Nuit
MA/ ME]]="Oui",0,IF(Tableau1[[#This Row],[Nuit
MA/ ME]]="Non",1,""))</f>
        <v/>
      </c>
      <c r="AN1009" s="76" t="str">
        <f>IF(Tableau1[[#This Row],[Nuit
ME/ JE]]="Oui",0,IF(Tableau1[[#This Row],[Nuit
ME/ JE]]="Non",1,""))</f>
        <v/>
      </c>
      <c r="AO1009" s="76" t="str">
        <f>IF(Tableau1[[#This Row],[Nuit JE/ VE]]="Oui",0,IF(Tableau1[[#This Row],[Nuit JE/ VE]]="Non",1,""))</f>
        <v/>
      </c>
      <c r="AP1009" s="76" t="str">
        <f>IF(Tableau1[[#This Row],[Nuit
VE/ SA]]="Oui",0,IF(Tableau1[[#This Row],[Nuit
VE/ SA]]="Non",1,""))</f>
        <v/>
      </c>
      <c r="AQ1009" s="76" t="str">
        <f>IF(Tableau1[[#This Row],[Nuit
SA/ DI]]="Oui",0,IF(Tableau1[[#This Row],[Nuit
SA/ DI]]="Non",1,""))</f>
        <v/>
      </c>
      <c r="AR1009" s="76" t="str">
        <f>IF(Tableau1[[#This Row],[Nuit
DI/ LU]]="Oui",0,IF(Tableau1[[#This Row],[Nuit
DI/ LU]]="Non",1,""))</f>
        <v/>
      </c>
      <c r="AS1009" s="76" t="str">
        <f>IF(Tableau1[[#This Row],[Type de réponse]]='Paramètre (masquer)'!$A$10,Tableau1[[#This Row],[FE]],"")</f>
        <v/>
      </c>
      <c r="AT1009" s="76" t="str">
        <f>_xlfn.CONCAT(Tableau1[[#This Row],[LUN]:[DIM]])</f>
        <v/>
      </c>
      <c r="AU1009" s="79"/>
      <c r="AV10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9" s="76" t="e">
        <f>Tableau1[[#This Row],[Nbre de nuits sur la période]]*Tableau1[[#This Row],[Nombre de train accédant / nuit *]]</f>
        <v>#VALUE!</v>
      </c>
      <c r="AY1009" s="76" t="e">
        <f>Tableau1[[#This Row],[Uo voies - nuit]]*((59*400/1000)+5)</f>
        <v>#VALUE!</v>
      </c>
    </row>
    <row r="1010" spans="1:51" ht="15.75">
      <c r="A1010" s="51">
        <f t="shared" si="47"/>
        <v>997</v>
      </c>
      <c r="B1010" s="85"/>
      <c r="C1010" s="52" t="str">
        <f>IFERROR(VLOOKUP(Tableau1[[#This Row],[Site *
Un fichier Excel par DT]],Tableau7[[#All],[Nom de la gare]:[EIC]],5,FALSE),"")</f>
        <v/>
      </c>
      <c r="D1010" s="77"/>
      <c r="E1010" s="74"/>
      <c r="F1010" s="74"/>
      <c r="G1010" s="76"/>
      <c r="H1010" s="72" t="str">
        <f>IF(Tableau1[[#This Row],[Régime d''utilisation (Quotidien ? Oui ou Non)]]="Oui","Oui","Non")</f>
        <v>Non</v>
      </c>
      <c r="I1010" s="72" t="str">
        <f>IF(Tableau1[[#This Row],[Régime d''utilisation (Quotidien ? Oui ou Non)]]="Oui","Oui","Non")</f>
        <v>Non</v>
      </c>
      <c r="J1010" s="72" t="str">
        <f>IF(Tableau1[[#This Row],[Régime d''utilisation (Quotidien ? Oui ou Non)]]="Oui","Oui","Non")</f>
        <v>Non</v>
      </c>
      <c r="K1010" s="72" t="str">
        <f>IF(Tableau1[[#This Row],[Régime d''utilisation (Quotidien ? Oui ou Non)]]="Oui","Oui","Non")</f>
        <v>Non</v>
      </c>
      <c r="L1010" s="72" t="str">
        <f>IF(Tableau1[[#This Row],[Régime d''utilisation (Quotidien ? Oui ou Non)]]="Oui","Oui","Non")</f>
        <v>Non</v>
      </c>
      <c r="M1010" s="72" t="str">
        <f>IF(Tableau1[[#This Row],[Régime d''utilisation (Quotidien ? Oui ou Non)]]="Oui","Oui","Non")</f>
        <v>Non</v>
      </c>
      <c r="N1010" s="72" t="str">
        <f>IF(Tableau1[[#This Row],[Régime d''utilisation (Quotidien ? Oui ou Non)]]="Oui","Oui","Non")</f>
        <v>Non</v>
      </c>
      <c r="O1010" s="72" t="str">
        <f>IF(Tableau1[[#This Row],[Régime d''utilisation (Quotidien ? Oui ou Non)]]="Oui","Oui","Non")</f>
        <v>Non</v>
      </c>
      <c r="P1010" s="76"/>
      <c r="Q1010" s="76"/>
      <c r="R1010" s="76"/>
      <c r="S1010" s="52" t="str">
        <f t="shared" si="45"/>
        <v>Compris entre 00h00 et 5h00</v>
      </c>
      <c r="T1010" s="76"/>
      <c r="U1010" s="53" t="str">
        <f t="shared" si="46"/>
        <v>Voyageur</v>
      </c>
      <c r="V1010" s="76"/>
      <c r="W1010" s="76"/>
      <c r="X1010" s="76"/>
      <c r="Y1010" s="76"/>
      <c r="Z1010" s="76"/>
      <c r="AA1010" s="76"/>
      <c r="AB1010" s="53">
        <f>400</f>
        <v>400</v>
      </c>
      <c r="AC1010" s="78" t="str">
        <f>IF(Tableau1[[#This Row],[Type de réponse]]='Paramètre (masquer)'!$A$10,Tableau1[[#This Row],[Période de début *]],"")</f>
        <v/>
      </c>
      <c r="AD1010" s="78" t="str">
        <f>IF(Tableau1[[#This Row],[Type de réponse]]='Paramètre (masquer)'!$A$10,Tableau1[[#This Row],[Période de fin *]],"")</f>
        <v/>
      </c>
      <c r="AE1010" s="78" t="str">
        <f>IF(Tableau1[[#This Row],[Type de réponse]]='Paramètre (masquer)'!$A$10,Tableau1[[#This Row],[Nuit
LU/MA]],"")</f>
        <v/>
      </c>
      <c r="AF1010" s="78" t="str">
        <f>IF(Tableau1[[#This Row],[Type de réponse]]='Paramètre (masquer)'!$A$10,Tableau1[[#This Row],[Nuit
MA/ME]],"")</f>
        <v/>
      </c>
      <c r="AG1010" s="78" t="str">
        <f>IF(Tableau1[[#This Row],[Type de réponse]]='Paramètre (masquer)'!$A$10,Tableau1[[#This Row],[Nuit
ME/JE]],"")</f>
        <v/>
      </c>
      <c r="AH1010" s="78" t="str">
        <f>IF(Tableau1[[#This Row],[Type de réponse]]='Paramètre (masquer)'!$A$10,Tableau1[[#This Row],[Nuit JE/VE]],"")</f>
        <v/>
      </c>
      <c r="AI1010" s="78" t="str">
        <f>IF(Tableau1[[#This Row],[Type de réponse]]='Paramètre (masquer)'!$A$10,Tableau1[[#This Row],[Nuit
VE/SA]],"")</f>
        <v/>
      </c>
      <c r="AJ1010" s="78" t="str">
        <f>IF(Tableau1[[#This Row],[Type de réponse]]='Paramètre (masquer)'!$A$10,Tableau1[[#This Row],[Nuit
SA/DI]],"")</f>
        <v/>
      </c>
      <c r="AK1010" s="78" t="str">
        <f>IF(Tableau1[[#This Row],[Type de réponse]]='Paramètre (masquer)'!$A$10,Tableau1[[#This Row],[Nuit
DI/LU]],"")</f>
        <v/>
      </c>
      <c r="AL1010" s="76" t="str">
        <f>IF(Tableau1[[#This Row],[Nuit
LU /MA]]="Oui",0,IF(Tableau1[[#This Row],[Nuit
LU /MA]]="Non",1,""))</f>
        <v/>
      </c>
      <c r="AM1010" s="76" t="str">
        <f>IF(Tableau1[[#This Row],[Nuit
MA/ ME]]="Oui",0,IF(Tableau1[[#This Row],[Nuit
MA/ ME]]="Non",1,""))</f>
        <v/>
      </c>
      <c r="AN1010" s="76" t="str">
        <f>IF(Tableau1[[#This Row],[Nuit
ME/ JE]]="Oui",0,IF(Tableau1[[#This Row],[Nuit
ME/ JE]]="Non",1,""))</f>
        <v/>
      </c>
      <c r="AO1010" s="76" t="str">
        <f>IF(Tableau1[[#This Row],[Nuit JE/ VE]]="Oui",0,IF(Tableau1[[#This Row],[Nuit JE/ VE]]="Non",1,""))</f>
        <v/>
      </c>
      <c r="AP1010" s="76" t="str">
        <f>IF(Tableau1[[#This Row],[Nuit
VE/ SA]]="Oui",0,IF(Tableau1[[#This Row],[Nuit
VE/ SA]]="Non",1,""))</f>
        <v/>
      </c>
      <c r="AQ1010" s="76" t="str">
        <f>IF(Tableau1[[#This Row],[Nuit
SA/ DI]]="Oui",0,IF(Tableau1[[#This Row],[Nuit
SA/ DI]]="Non",1,""))</f>
        <v/>
      </c>
      <c r="AR1010" s="76" t="str">
        <f>IF(Tableau1[[#This Row],[Nuit
DI/ LU]]="Oui",0,IF(Tableau1[[#This Row],[Nuit
DI/ LU]]="Non",1,""))</f>
        <v/>
      </c>
      <c r="AS1010" s="76" t="str">
        <f>IF(Tableau1[[#This Row],[Type de réponse]]='Paramètre (masquer)'!$A$10,Tableau1[[#This Row],[FE]],"")</f>
        <v/>
      </c>
      <c r="AT1010" s="76" t="str">
        <f>_xlfn.CONCAT(Tableau1[[#This Row],[LUN]:[DIM]])</f>
        <v/>
      </c>
      <c r="AU1010" s="79"/>
      <c r="AV10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0" s="76" t="e">
        <f>Tableau1[[#This Row],[Nbre de nuits sur la période]]*Tableau1[[#This Row],[Nombre de train accédant / nuit *]]</f>
        <v>#VALUE!</v>
      </c>
      <c r="AY1010" s="76" t="e">
        <f>Tableau1[[#This Row],[Uo voies - nuit]]*((59*400/1000)+5)</f>
        <v>#VALUE!</v>
      </c>
    </row>
    <row r="1011" spans="1:51" ht="15.75">
      <c r="A1011" s="51">
        <f t="shared" si="47"/>
        <v>998</v>
      </c>
      <c r="B1011" s="85"/>
      <c r="C1011" s="52" t="str">
        <f>IFERROR(VLOOKUP(Tableau1[[#This Row],[Site *
Un fichier Excel par DT]],Tableau7[[#All],[Nom de la gare]:[EIC]],5,FALSE),"")</f>
        <v/>
      </c>
      <c r="D1011" s="77"/>
      <c r="E1011" s="74"/>
      <c r="F1011" s="74"/>
      <c r="G1011" s="76"/>
      <c r="H1011" s="72" t="str">
        <f>IF(Tableau1[[#This Row],[Régime d''utilisation (Quotidien ? Oui ou Non)]]="Oui","Oui","Non")</f>
        <v>Non</v>
      </c>
      <c r="I1011" s="72" t="str">
        <f>IF(Tableau1[[#This Row],[Régime d''utilisation (Quotidien ? Oui ou Non)]]="Oui","Oui","Non")</f>
        <v>Non</v>
      </c>
      <c r="J1011" s="72" t="str">
        <f>IF(Tableau1[[#This Row],[Régime d''utilisation (Quotidien ? Oui ou Non)]]="Oui","Oui","Non")</f>
        <v>Non</v>
      </c>
      <c r="K1011" s="72" t="str">
        <f>IF(Tableau1[[#This Row],[Régime d''utilisation (Quotidien ? Oui ou Non)]]="Oui","Oui","Non")</f>
        <v>Non</v>
      </c>
      <c r="L1011" s="72" t="str">
        <f>IF(Tableau1[[#This Row],[Régime d''utilisation (Quotidien ? Oui ou Non)]]="Oui","Oui","Non")</f>
        <v>Non</v>
      </c>
      <c r="M1011" s="72" t="str">
        <f>IF(Tableau1[[#This Row],[Régime d''utilisation (Quotidien ? Oui ou Non)]]="Oui","Oui","Non")</f>
        <v>Non</v>
      </c>
      <c r="N1011" s="72" t="str">
        <f>IF(Tableau1[[#This Row],[Régime d''utilisation (Quotidien ? Oui ou Non)]]="Oui","Oui","Non")</f>
        <v>Non</v>
      </c>
      <c r="O1011" s="72" t="str">
        <f>IF(Tableau1[[#This Row],[Régime d''utilisation (Quotidien ? Oui ou Non)]]="Oui","Oui","Non")</f>
        <v>Non</v>
      </c>
      <c r="P1011" s="76"/>
      <c r="Q1011" s="76"/>
      <c r="R1011" s="76"/>
      <c r="S1011" s="52" t="str">
        <f t="shared" si="45"/>
        <v>Compris entre 00h00 et 5h00</v>
      </c>
      <c r="T1011" s="76"/>
      <c r="U1011" s="53" t="str">
        <f t="shared" si="46"/>
        <v>Voyageur</v>
      </c>
      <c r="V1011" s="76"/>
      <c r="W1011" s="76"/>
      <c r="X1011" s="76"/>
      <c r="Y1011" s="76"/>
      <c r="Z1011" s="76"/>
      <c r="AA1011" s="76"/>
      <c r="AB1011" s="53">
        <f>400</f>
        <v>400</v>
      </c>
      <c r="AC1011" s="78" t="str">
        <f>IF(Tableau1[[#This Row],[Type de réponse]]='Paramètre (masquer)'!$A$10,Tableau1[[#This Row],[Période de début *]],"")</f>
        <v/>
      </c>
      <c r="AD1011" s="78" t="str">
        <f>IF(Tableau1[[#This Row],[Type de réponse]]='Paramètre (masquer)'!$A$10,Tableau1[[#This Row],[Période de fin *]],"")</f>
        <v/>
      </c>
      <c r="AE1011" s="78" t="str">
        <f>IF(Tableau1[[#This Row],[Type de réponse]]='Paramètre (masquer)'!$A$10,Tableau1[[#This Row],[Nuit
LU/MA]],"")</f>
        <v/>
      </c>
      <c r="AF1011" s="78" t="str">
        <f>IF(Tableau1[[#This Row],[Type de réponse]]='Paramètre (masquer)'!$A$10,Tableau1[[#This Row],[Nuit
MA/ME]],"")</f>
        <v/>
      </c>
      <c r="AG1011" s="78" t="str">
        <f>IF(Tableau1[[#This Row],[Type de réponse]]='Paramètre (masquer)'!$A$10,Tableau1[[#This Row],[Nuit
ME/JE]],"")</f>
        <v/>
      </c>
      <c r="AH1011" s="78" t="str">
        <f>IF(Tableau1[[#This Row],[Type de réponse]]='Paramètre (masquer)'!$A$10,Tableau1[[#This Row],[Nuit JE/VE]],"")</f>
        <v/>
      </c>
      <c r="AI1011" s="78" t="str">
        <f>IF(Tableau1[[#This Row],[Type de réponse]]='Paramètre (masquer)'!$A$10,Tableau1[[#This Row],[Nuit
VE/SA]],"")</f>
        <v/>
      </c>
      <c r="AJ1011" s="78" t="str">
        <f>IF(Tableau1[[#This Row],[Type de réponse]]='Paramètre (masquer)'!$A$10,Tableau1[[#This Row],[Nuit
SA/DI]],"")</f>
        <v/>
      </c>
      <c r="AK1011" s="78" t="str">
        <f>IF(Tableau1[[#This Row],[Type de réponse]]='Paramètre (masquer)'!$A$10,Tableau1[[#This Row],[Nuit
DI/LU]],"")</f>
        <v/>
      </c>
      <c r="AL1011" s="76" t="str">
        <f>IF(Tableau1[[#This Row],[Nuit
LU /MA]]="Oui",0,IF(Tableau1[[#This Row],[Nuit
LU /MA]]="Non",1,""))</f>
        <v/>
      </c>
      <c r="AM1011" s="76" t="str">
        <f>IF(Tableau1[[#This Row],[Nuit
MA/ ME]]="Oui",0,IF(Tableau1[[#This Row],[Nuit
MA/ ME]]="Non",1,""))</f>
        <v/>
      </c>
      <c r="AN1011" s="76" t="str">
        <f>IF(Tableau1[[#This Row],[Nuit
ME/ JE]]="Oui",0,IF(Tableau1[[#This Row],[Nuit
ME/ JE]]="Non",1,""))</f>
        <v/>
      </c>
      <c r="AO1011" s="76" t="str">
        <f>IF(Tableau1[[#This Row],[Nuit JE/ VE]]="Oui",0,IF(Tableau1[[#This Row],[Nuit JE/ VE]]="Non",1,""))</f>
        <v/>
      </c>
      <c r="AP1011" s="76" t="str">
        <f>IF(Tableau1[[#This Row],[Nuit
VE/ SA]]="Oui",0,IF(Tableau1[[#This Row],[Nuit
VE/ SA]]="Non",1,""))</f>
        <v/>
      </c>
      <c r="AQ1011" s="76" t="str">
        <f>IF(Tableau1[[#This Row],[Nuit
SA/ DI]]="Oui",0,IF(Tableau1[[#This Row],[Nuit
SA/ DI]]="Non",1,""))</f>
        <v/>
      </c>
      <c r="AR1011" s="76" t="str">
        <f>IF(Tableau1[[#This Row],[Nuit
DI/ LU]]="Oui",0,IF(Tableau1[[#This Row],[Nuit
DI/ LU]]="Non",1,""))</f>
        <v/>
      </c>
      <c r="AS1011" s="76" t="str">
        <f>IF(Tableau1[[#This Row],[Type de réponse]]='Paramètre (masquer)'!$A$10,Tableau1[[#This Row],[FE]],"")</f>
        <v/>
      </c>
      <c r="AT1011" s="76" t="str">
        <f>_xlfn.CONCAT(Tableau1[[#This Row],[LUN]:[DIM]])</f>
        <v/>
      </c>
      <c r="AU1011" s="79"/>
      <c r="AV10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1" s="76" t="e">
        <f>Tableau1[[#This Row],[Nbre de nuits sur la période]]*Tableau1[[#This Row],[Nombre de train accédant / nuit *]]</f>
        <v>#VALUE!</v>
      </c>
      <c r="AY1011" s="76" t="e">
        <f>Tableau1[[#This Row],[Uo voies - nuit]]*((59*400/1000)+5)</f>
        <v>#VALUE!</v>
      </c>
    </row>
    <row r="1012" spans="1:51" ht="15.75">
      <c r="A1012" s="51">
        <f t="shared" si="47"/>
        <v>999</v>
      </c>
      <c r="B1012" s="85"/>
      <c r="C1012" s="52" t="str">
        <f>IFERROR(VLOOKUP(Tableau1[[#This Row],[Site *
Un fichier Excel par DT]],Tableau7[[#All],[Nom de la gare]:[EIC]],5,FALSE),"")</f>
        <v/>
      </c>
      <c r="D1012" s="77"/>
      <c r="E1012" s="74"/>
      <c r="F1012" s="74"/>
      <c r="G1012" s="76"/>
      <c r="H1012" s="72" t="str">
        <f>IF(Tableau1[[#This Row],[Régime d''utilisation (Quotidien ? Oui ou Non)]]="Oui","Oui","Non")</f>
        <v>Non</v>
      </c>
      <c r="I1012" s="72" t="str">
        <f>IF(Tableau1[[#This Row],[Régime d''utilisation (Quotidien ? Oui ou Non)]]="Oui","Oui","Non")</f>
        <v>Non</v>
      </c>
      <c r="J1012" s="72" t="str">
        <f>IF(Tableau1[[#This Row],[Régime d''utilisation (Quotidien ? Oui ou Non)]]="Oui","Oui","Non")</f>
        <v>Non</v>
      </c>
      <c r="K1012" s="72" t="str">
        <f>IF(Tableau1[[#This Row],[Régime d''utilisation (Quotidien ? Oui ou Non)]]="Oui","Oui","Non")</f>
        <v>Non</v>
      </c>
      <c r="L1012" s="72" t="str">
        <f>IF(Tableau1[[#This Row],[Régime d''utilisation (Quotidien ? Oui ou Non)]]="Oui","Oui","Non")</f>
        <v>Non</v>
      </c>
      <c r="M1012" s="72" t="str">
        <f>IF(Tableau1[[#This Row],[Régime d''utilisation (Quotidien ? Oui ou Non)]]="Oui","Oui","Non")</f>
        <v>Non</v>
      </c>
      <c r="N1012" s="72" t="str">
        <f>IF(Tableau1[[#This Row],[Régime d''utilisation (Quotidien ? Oui ou Non)]]="Oui","Oui","Non")</f>
        <v>Non</v>
      </c>
      <c r="O1012" s="72" t="str">
        <f>IF(Tableau1[[#This Row],[Régime d''utilisation (Quotidien ? Oui ou Non)]]="Oui","Oui","Non")</f>
        <v>Non</v>
      </c>
      <c r="P1012" s="76"/>
      <c r="Q1012" s="76"/>
      <c r="R1012" s="76"/>
      <c r="S1012" s="52" t="str">
        <f t="shared" si="45"/>
        <v>Compris entre 00h00 et 5h00</v>
      </c>
      <c r="T1012" s="76"/>
      <c r="U1012" s="53" t="str">
        <f t="shared" si="46"/>
        <v>Voyageur</v>
      </c>
      <c r="V1012" s="76"/>
      <c r="W1012" s="76"/>
      <c r="X1012" s="76"/>
      <c r="Y1012" s="76"/>
      <c r="Z1012" s="76"/>
      <c r="AA1012" s="76"/>
      <c r="AB1012" s="53">
        <f>400</f>
        <v>400</v>
      </c>
      <c r="AC1012" s="78" t="str">
        <f>IF(Tableau1[[#This Row],[Type de réponse]]='Paramètre (masquer)'!$A$10,Tableau1[[#This Row],[Période de début *]],"")</f>
        <v/>
      </c>
      <c r="AD1012" s="78" t="str">
        <f>IF(Tableau1[[#This Row],[Type de réponse]]='Paramètre (masquer)'!$A$10,Tableau1[[#This Row],[Période de fin *]],"")</f>
        <v/>
      </c>
      <c r="AE1012" s="78" t="str">
        <f>IF(Tableau1[[#This Row],[Type de réponse]]='Paramètre (masquer)'!$A$10,Tableau1[[#This Row],[Nuit
LU/MA]],"")</f>
        <v/>
      </c>
      <c r="AF1012" s="78" t="str">
        <f>IF(Tableau1[[#This Row],[Type de réponse]]='Paramètre (masquer)'!$A$10,Tableau1[[#This Row],[Nuit
MA/ME]],"")</f>
        <v/>
      </c>
      <c r="AG1012" s="78" t="str">
        <f>IF(Tableau1[[#This Row],[Type de réponse]]='Paramètre (masquer)'!$A$10,Tableau1[[#This Row],[Nuit
ME/JE]],"")</f>
        <v/>
      </c>
      <c r="AH1012" s="78" t="str">
        <f>IF(Tableau1[[#This Row],[Type de réponse]]='Paramètre (masquer)'!$A$10,Tableau1[[#This Row],[Nuit JE/VE]],"")</f>
        <v/>
      </c>
      <c r="AI1012" s="78" t="str">
        <f>IF(Tableau1[[#This Row],[Type de réponse]]='Paramètre (masquer)'!$A$10,Tableau1[[#This Row],[Nuit
VE/SA]],"")</f>
        <v/>
      </c>
      <c r="AJ1012" s="78" t="str">
        <f>IF(Tableau1[[#This Row],[Type de réponse]]='Paramètre (masquer)'!$A$10,Tableau1[[#This Row],[Nuit
SA/DI]],"")</f>
        <v/>
      </c>
      <c r="AK1012" s="78" t="str">
        <f>IF(Tableau1[[#This Row],[Type de réponse]]='Paramètre (masquer)'!$A$10,Tableau1[[#This Row],[Nuit
DI/LU]],"")</f>
        <v/>
      </c>
      <c r="AL1012" s="76" t="str">
        <f>IF(Tableau1[[#This Row],[Nuit
LU /MA]]="Oui",0,IF(Tableau1[[#This Row],[Nuit
LU /MA]]="Non",1,""))</f>
        <v/>
      </c>
      <c r="AM1012" s="76" t="str">
        <f>IF(Tableau1[[#This Row],[Nuit
MA/ ME]]="Oui",0,IF(Tableau1[[#This Row],[Nuit
MA/ ME]]="Non",1,""))</f>
        <v/>
      </c>
      <c r="AN1012" s="76" t="str">
        <f>IF(Tableau1[[#This Row],[Nuit
ME/ JE]]="Oui",0,IF(Tableau1[[#This Row],[Nuit
ME/ JE]]="Non",1,""))</f>
        <v/>
      </c>
      <c r="AO1012" s="76" t="str">
        <f>IF(Tableau1[[#This Row],[Nuit JE/ VE]]="Oui",0,IF(Tableau1[[#This Row],[Nuit JE/ VE]]="Non",1,""))</f>
        <v/>
      </c>
      <c r="AP1012" s="76" t="str">
        <f>IF(Tableau1[[#This Row],[Nuit
VE/ SA]]="Oui",0,IF(Tableau1[[#This Row],[Nuit
VE/ SA]]="Non",1,""))</f>
        <v/>
      </c>
      <c r="AQ1012" s="76" t="str">
        <f>IF(Tableau1[[#This Row],[Nuit
SA/ DI]]="Oui",0,IF(Tableau1[[#This Row],[Nuit
SA/ DI]]="Non",1,""))</f>
        <v/>
      </c>
      <c r="AR1012" s="76" t="str">
        <f>IF(Tableau1[[#This Row],[Nuit
DI/ LU]]="Oui",0,IF(Tableau1[[#This Row],[Nuit
DI/ LU]]="Non",1,""))</f>
        <v/>
      </c>
      <c r="AS1012" s="76" t="str">
        <f>IF(Tableau1[[#This Row],[Type de réponse]]='Paramètre (masquer)'!$A$10,Tableau1[[#This Row],[FE]],"")</f>
        <v/>
      </c>
      <c r="AT1012" s="76" t="str">
        <f>_xlfn.CONCAT(Tableau1[[#This Row],[LUN]:[DIM]])</f>
        <v/>
      </c>
      <c r="AU1012" s="79"/>
      <c r="AV10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2" s="76" t="e">
        <f>Tableau1[[#This Row],[Nbre de nuits sur la période]]*Tableau1[[#This Row],[Nombre de train accédant / nuit *]]</f>
        <v>#VALUE!</v>
      </c>
      <c r="AY1012" s="76" t="e">
        <f>Tableau1[[#This Row],[Uo voies - nuit]]*((59*400/1000)+5)</f>
        <v>#VALUE!</v>
      </c>
    </row>
    <row r="1013" spans="1:51" ht="15.75">
      <c r="A1013" s="51">
        <f t="shared" si="47"/>
        <v>1000</v>
      </c>
      <c r="B1013" s="85"/>
      <c r="C1013" s="52" t="str">
        <f>IFERROR(VLOOKUP(Tableau1[[#This Row],[Site *
Un fichier Excel par DT]],Tableau7[[#All],[Nom de la gare]:[EIC]],5,FALSE),"")</f>
        <v/>
      </c>
      <c r="D1013" s="77"/>
      <c r="E1013" s="74"/>
      <c r="F1013" s="74"/>
      <c r="G1013" s="76"/>
      <c r="H1013" s="72" t="str">
        <f>IF(Tableau1[[#This Row],[Régime d''utilisation (Quotidien ? Oui ou Non)]]="Oui","Oui","Non")</f>
        <v>Non</v>
      </c>
      <c r="I1013" s="72" t="str">
        <f>IF(Tableau1[[#This Row],[Régime d''utilisation (Quotidien ? Oui ou Non)]]="Oui","Oui","Non")</f>
        <v>Non</v>
      </c>
      <c r="J1013" s="72" t="str">
        <f>IF(Tableau1[[#This Row],[Régime d''utilisation (Quotidien ? Oui ou Non)]]="Oui","Oui","Non")</f>
        <v>Non</v>
      </c>
      <c r="K1013" s="72" t="str">
        <f>IF(Tableau1[[#This Row],[Régime d''utilisation (Quotidien ? Oui ou Non)]]="Oui","Oui","Non")</f>
        <v>Non</v>
      </c>
      <c r="L1013" s="72" t="str">
        <f>IF(Tableau1[[#This Row],[Régime d''utilisation (Quotidien ? Oui ou Non)]]="Oui","Oui","Non")</f>
        <v>Non</v>
      </c>
      <c r="M1013" s="72" t="str">
        <f>IF(Tableau1[[#This Row],[Régime d''utilisation (Quotidien ? Oui ou Non)]]="Oui","Oui","Non")</f>
        <v>Non</v>
      </c>
      <c r="N1013" s="72" t="str">
        <f>IF(Tableau1[[#This Row],[Régime d''utilisation (Quotidien ? Oui ou Non)]]="Oui","Oui","Non")</f>
        <v>Non</v>
      </c>
      <c r="O1013" s="72" t="str">
        <f>IF(Tableau1[[#This Row],[Régime d''utilisation (Quotidien ? Oui ou Non)]]="Oui","Oui","Non")</f>
        <v>Non</v>
      </c>
      <c r="P1013" s="76"/>
      <c r="Q1013" s="76"/>
      <c r="R1013" s="76"/>
      <c r="S1013" s="52" t="str">
        <f t="shared" si="45"/>
        <v>Compris entre 00h00 et 5h00</v>
      </c>
      <c r="T1013" s="76"/>
      <c r="U1013" s="53" t="str">
        <f t="shared" si="46"/>
        <v>Voyageur</v>
      </c>
      <c r="V1013" s="76"/>
      <c r="W1013" s="76"/>
      <c r="X1013" s="76"/>
      <c r="Y1013" s="76"/>
      <c r="Z1013" s="76"/>
      <c r="AA1013" s="76"/>
      <c r="AB1013" s="53">
        <f>400</f>
        <v>400</v>
      </c>
      <c r="AC1013" s="78" t="str">
        <f>IF(Tableau1[[#This Row],[Type de réponse]]='Paramètre (masquer)'!$A$10,Tableau1[[#This Row],[Période de début *]],"")</f>
        <v/>
      </c>
      <c r="AD1013" s="78" t="str">
        <f>IF(Tableau1[[#This Row],[Type de réponse]]='Paramètre (masquer)'!$A$10,Tableau1[[#This Row],[Période de fin *]],"")</f>
        <v/>
      </c>
      <c r="AE1013" s="78" t="str">
        <f>IF(Tableau1[[#This Row],[Type de réponse]]='Paramètre (masquer)'!$A$10,Tableau1[[#This Row],[Nuit
LU/MA]],"")</f>
        <v/>
      </c>
      <c r="AF1013" s="78" t="str">
        <f>IF(Tableau1[[#This Row],[Type de réponse]]='Paramètre (masquer)'!$A$10,Tableau1[[#This Row],[Nuit
MA/ME]],"")</f>
        <v/>
      </c>
      <c r="AG1013" s="78" t="str">
        <f>IF(Tableau1[[#This Row],[Type de réponse]]='Paramètre (masquer)'!$A$10,Tableau1[[#This Row],[Nuit
ME/JE]],"")</f>
        <v/>
      </c>
      <c r="AH1013" s="78" t="str">
        <f>IF(Tableau1[[#This Row],[Type de réponse]]='Paramètre (masquer)'!$A$10,Tableau1[[#This Row],[Nuit JE/VE]],"")</f>
        <v/>
      </c>
      <c r="AI1013" s="78" t="str">
        <f>IF(Tableau1[[#This Row],[Type de réponse]]='Paramètre (masquer)'!$A$10,Tableau1[[#This Row],[Nuit
VE/SA]],"")</f>
        <v/>
      </c>
      <c r="AJ1013" s="78" t="str">
        <f>IF(Tableau1[[#This Row],[Type de réponse]]='Paramètre (masquer)'!$A$10,Tableau1[[#This Row],[Nuit
SA/DI]],"")</f>
        <v/>
      </c>
      <c r="AK1013" s="78" t="str">
        <f>IF(Tableau1[[#This Row],[Type de réponse]]='Paramètre (masquer)'!$A$10,Tableau1[[#This Row],[Nuit
DI/LU]],"")</f>
        <v/>
      </c>
      <c r="AL1013" s="76" t="str">
        <f>IF(Tableau1[[#This Row],[Nuit
LU /MA]]="Oui",0,IF(Tableau1[[#This Row],[Nuit
LU /MA]]="Non",1,""))</f>
        <v/>
      </c>
      <c r="AM1013" s="76" t="str">
        <f>IF(Tableau1[[#This Row],[Nuit
MA/ ME]]="Oui",0,IF(Tableau1[[#This Row],[Nuit
MA/ ME]]="Non",1,""))</f>
        <v/>
      </c>
      <c r="AN1013" s="76" t="str">
        <f>IF(Tableau1[[#This Row],[Nuit
ME/ JE]]="Oui",0,IF(Tableau1[[#This Row],[Nuit
ME/ JE]]="Non",1,""))</f>
        <v/>
      </c>
      <c r="AO1013" s="76" t="str">
        <f>IF(Tableau1[[#This Row],[Nuit JE/ VE]]="Oui",0,IF(Tableau1[[#This Row],[Nuit JE/ VE]]="Non",1,""))</f>
        <v/>
      </c>
      <c r="AP1013" s="76" t="str">
        <f>IF(Tableau1[[#This Row],[Nuit
VE/ SA]]="Oui",0,IF(Tableau1[[#This Row],[Nuit
VE/ SA]]="Non",1,""))</f>
        <v/>
      </c>
      <c r="AQ1013" s="76" t="str">
        <f>IF(Tableau1[[#This Row],[Nuit
SA/ DI]]="Oui",0,IF(Tableau1[[#This Row],[Nuit
SA/ DI]]="Non",1,""))</f>
        <v/>
      </c>
      <c r="AR1013" s="76" t="str">
        <f>IF(Tableau1[[#This Row],[Nuit
DI/ LU]]="Oui",0,IF(Tableau1[[#This Row],[Nuit
DI/ LU]]="Non",1,""))</f>
        <v/>
      </c>
      <c r="AS1013" s="76" t="str">
        <f>IF(Tableau1[[#This Row],[Type de réponse]]='Paramètre (masquer)'!$A$10,Tableau1[[#This Row],[FE]],"")</f>
        <v/>
      </c>
      <c r="AT1013" s="76" t="str">
        <f>_xlfn.CONCAT(Tableau1[[#This Row],[LUN]:[DIM]])</f>
        <v/>
      </c>
      <c r="AU1013" s="79"/>
      <c r="AV10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3" s="76" t="e">
        <f>Tableau1[[#This Row],[Nbre de nuits sur la période]]*Tableau1[[#This Row],[Nombre de train accédant / nuit *]]</f>
        <v>#VALUE!</v>
      </c>
      <c r="AY1013" s="76" t="e">
        <f>Tableau1[[#This Row],[Uo voies - nuit]]*((59*400/1000)+5)</f>
        <v>#VALUE!</v>
      </c>
    </row>
    <row r="1014" spans="1:51" ht="15.75">
      <c r="A1014" s="51">
        <f t="shared" si="47"/>
        <v>1001</v>
      </c>
      <c r="B1014" s="85"/>
      <c r="C1014" s="52" t="str">
        <f>IFERROR(VLOOKUP(Tableau1[[#This Row],[Site *
Un fichier Excel par DT]],Tableau7[[#All],[Nom de la gare]:[EIC]],5,FALSE),"")</f>
        <v/>
      </c>
      <c r="D1014" s="77"/>
      <c r="E1014" s="74"/>
      <c r="F1014" s="74"/>
      <c r="G1014" s="76"/>
      <c r="H1014" s="72" t="str">
        <f>IF(Tableau1[[#This Row],[Régime d''utilisation (Quotidien ? Oui ou Non)]]="Oui","Oui","Non")</f>
        <v>Non</v>
      </c>
      <c r="I1014" s="72" t="str">
        <f>IF(Tableau1[[#This Row],[Régime d''utilisation (Quotidien ? Oui ou Non)]]="Oui","Oui","Non")</f>
        <v>Non</v>
      </c>
      <c r="J1014" s="72" t="str">
        <f>IF(Tableau1[[#This Row],[Régime d''utilisation (Quotidien ? Oui ou Non)]]="Oui","Oui","Non")</f>
        <v>Non</v>
      </c>
      <c r="K1014" s="72" t="str">
        <f>IF(Tableau1[[#This Row],[Régime d''utilisation (Quotidien ? Oui ou Non)]]="Oui","Oui","Non")</f>
        <v>Non</v>
      </c>
      <c r="L1014" s="72" t="str">
        <f>IF(Tableau1[[#This Row],[Régime d''utilisation (Quotidien ? Oui ou Non)]]="Oui","Oui","Non")</f>
        <v>Non</v>
      </c>
      <c r="M1014" s="72" t="str">
        <f>IF(Tableau1[[#This Row],[Régime d''utilisation (Quotidien ? Oui ou Non)]]="Oui","Oui","Non")</f>
        <v>Non</v>
      </c>
      <c r="N1014" s="72" t="str">
        <f>IF(Tableau1[[#This Row],[Régime d''utilisation (Quotidien ? Oui ou Non)]]="Oui","Oui","Non")</f>
        <v>Non</v>
      </c>
      <c r="O1014" s="72" t="str">
        <f>IF(Tableau1[[#This Row],[Régime d''utilisation (Quotidien ? Oui ou Non)]]="Oui","Oui","Non")</f>
        <v>Non</v>
      </c>
      <c r="P1014" s="76"/>
      <c r="Q1014" s="76"/>
      <c r="R1014" s="76"/>
      <c r="S1014" s="52" t="str">
        <f t="shared" si="45"/>
        <v>Compris entre 00h00 et 5h00</v>
      </c>
      <c r="T1014" s="76"/>
      <c r="U1014" s="53" t="str">
        <f t="shared" si="46"/>
        <v>Voyageur</v>
      </c>
      <c r="V1014" s="76"/>
      <c r="W1014" s="76"/>
      <c r="X1014" s="76"/>
      <c r="Y1014" s="76"/>
      <c r="Z1014" s="76"/>
      <c r="AA1014" s="76"/>
      <c r="AB1014" s="53">
        <f>400</f>
        <v>400</v>
      </c>
      <c r="AC1014" s="78" t="str">
        <f>IF(Tableau1[[#This Row],[Type de réponse]]='Paramètre (masquer)'!$A$10,Tableau1[[#This Row],[Période de début *]],"")</f>
        <v/>
      </c>
      <c r="AD1014" s="78" t="str">
        <f>IF(Tableau1[[#This Row],[Type de réponse]]='Paramètre (masquer)'!$A$10,Tableau1[[#This Row],[Période de fin *]],"")</f>
        <v/>
      </c>
      <c r="AE1014" s="78" t="str">
        <f>IF(Tableau1[[#This Row],[Type de réponse]]='Paramètre (masquer)'!$A$10,Tableau1[[#This Row],[Nuit
LU/MA]],"")</f>
        <v/>
      </c>
      <c r="AF1014" s="78" t="str">
        <f>IF(Tableau1[[#This Row],[Type de réponse]]='Paramètre (masquer)'!$A$10,Tableau1[[#This Row],[Nuit
MA/ME]],"")</f>
        <v/>
      </c>
      <c r="AG1014" s="78" t="str">
        <f>IF(Tableau1[[#This Row],[Type de réponse]]='Paramètre (masquer)'!$A$10,Tableau1[[#This Row],[Nuit
ME/JE]],"")</f>
        <v/>
      </c>
      <c r="AH1014" s="78" t="str">
        <f>IF(Tableau1[[#This Row],[Type de réponse]]='Paramètre (masquer)'!$A$10,Tableau1[[#This Row],[Nuit JE/VE]],"")</f>
        <v/>
      </c>
      <c r="AI1014" s="78" t="str">
        <f>IF(Tableau1[[#This Row],[Type de réponse]]='Paramètre (masquer)'!$A$10,Tableau1[[#This Row],[Nuit
VE/SA]],"")</f>
        <v/>
      </c>
      <c r="AJ1014" s="78" t="str">
        <f>IF(Tableau1[[#This Row],[Type de réponse]]='Paramètre (masquer)'!$A$10,Tableau1[[#This Row],[Nuit
SA/DI]],"")</f>
        <v/>
      </c>
      <c r="AK1014" s="78" t="str">
        <f>IF(Tableau1[[#This Row],[Type de réponse]]='Paramètre (masquer)'!$A$10,Tableau1[[#This Row],[Nuit
DI/LU]],"")</f>
        <v/>
      </c>
      <c r="AL1014" s="76" t="str">
        <f>IF(Tableau1[[#This Row],[Nuit
LU /MA]]="Oui",0,IF(Tableau1[[#This Row],[Nuit
LU /MA]]="Non",1,""))</f>
        <v/>
      </c>
      <c r="AM1014" s="76" t="str">
        <f>IF(Tableau1[[#This Row],[Nuit
MA/ ME]]="Oui",0,IF(Tableau1[[#This Row],[Nuit
MA/ ME]]="Non",1,""))</f>
        <v/>
      </c>
      <c r="AN1014" s="76" t="str">
        <f>IF(Tableau1[[#This Row],[Nuit
ME/ JE]]="Oui",0,IF(Tableau1[[#This Row],[Nuit
ME/ JE]]="Non",1,""))</f>
        <v/>
      </c>
      <c r="AO1014" s="76" t="str">
        <f>IF(Tableau1[[#This Row],[Nuit JE/ VE]]="Oui",0,IF(Tableau1[[#This Row],[Nuit JE/ VE]]="Non",1,""))</f>
        <v/>
      </c>
      <c r="AP1014" s="76" t="str">
        <f>IF(Tableau1[[#This Row],[Nuit
VE/ SA]]="Oui",0,IF(Tableau1[[#This Row],[Nuit
VE/ SA]]="Non",1,""))</f>
        <v/>
      </c>
      <c r="AQ1014" s="76" t="str">
        <f>IF(Tableau1[[#This Row],[Nuit
SA/ DI]]="Oui",0,IF(Tableau1[[#This Row],[Nuit
SA/ DI]]="Non",1,""))</f>
        <v/>
      </c>
      <c r="AR1014" s="76" t="str">
        <f>IF(Tableau1[[#This Row],[Nuit
DI/ LU]]="Oui",0,IF(Tableau1[[#This Row],[Nuit
DI/ LU]]="Non",1,""))</f>
        <v/>
      </c>
      <c r="AS1014" s="76" t="str">
        <f>IF(Tableau1[[#This Row],[Type de réponse]]='Paramètre (masquer)'!$A$10,Tableau1[[#This Row],[FE]],"")</f>
        <v/>
      </c>
      <c r="AT1014" s="76" t="str">
        <f>_xlfn.CONCAT(Tableau1[[#This Row],[LUN]:[DIM]])</f>
        <v/>
      </c>
      <c r="AU1014" s="79"/>
      <c r="AV10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4" s="76" t="e">
        <f>Tableau1[[#This Row],[Nbre de nuits sur la période]]*Tableau1[[#This Row],[Nombre de train accédant / nuit *]]</f>
        <v>#VALUE!</v>
      </c>
      <c r="AY1014" s="76" t="e">
        <f>Tableau1[[#This Row],[Uo voies - nuit]]*((59*400/1000)+5)</f>
        <v>#VALUE!</v>
      </c>
    </row>
    <row r="1015" spans="1:51" ht="15.75">
      <c r="A1015" s="51">
        <f t="shared" si="47"/>
        <v>1002</v>
      </c>
      <c r="B1015" s="85"/>
      <c r="C1015" s="52" t="str">
        <f>IFERROR(VLOOKUP(Tableau1[[#This Row],[Site *
Un fichier Excel par DT]],Tableau7[[#All],[Nom de la gare]:[EIC]],5,FALSE),"")</f>
        <v/>
      </c>
      <c r="D1015" s="77"/>
      <c r="E1015" s="74"/>
      <c r="F1015" s="74"/>
      <c r="G1015" s="76"/>
      <c r="H1015" s="72" t="str">
        <f>IF(Tableau1[[#This Row],[Régime d''utilisation (Quotidien ? Oui ou Non)]]="Oui","Oui","Non")</f>
        <v>Non</v>
      </c>
      <c r="I1015" s="72" t="str">
        <f>IF(Tableau1[[#This Row],[Régime d''utilisation (Quotidien ? Oui ou Non)]]="Oui","Oui","Non")</f>
        <v>Non</v>
      </c>
      <c r="J1015" s="72" t="str">
        <f>IF(Tableau1[[#This Row],[Régime d''utilisation (Quotidien ? Oui ou Non)]]="Oui","Oui","Non")</f>
        <v>Non</v>
      </c>
      <c r="K1015" s="72" t="str">
        <f>IF(Tableau1[[#This Row],[Régime d''utilisation (Quotidien ? Oui ou Non)]]="Oui","Oui","Non")</f>
        <v>Non</v>
      </c>
      <c r="L1015" s="72" t="str">
        <f>IF(Tableau1[[#This Row],[Régime d''utilisation (Quotidien ? Oui ou Non)]]="Oui","Oui","Non")</f>
        <v>Non</v>
      </c>
      <c r="M1015" s="72" t="str">
        <f>IF(Tableau1[[#This Row],[Régime d''utilisation (Quotidien ? Oui ou Non)]]="Oui","Oui","Non")</f>
        <v>Non</v>
      </c>
      <c r="N1015" s="72" t="str">
        <f>IF(Tableau1[[#This Row],[Régime d''utilisation (Quotidien ? Oui ou Non)]]="Oui","Oui","Non")</f>
        <v>Non</v>
      </c>
      <c r="O1015" s="72" t="str">
        <f>IF(Tableau1[[#This Row],[Régime d''utilisation (Quotidien ? Oui ou Non)]]="Oui","Oui","Non")</f>
        <v>Non</v>
      </c>
      <c r="P1015" s="76"/>
      <c r="Q1015" s="76"/>
      <c r="R1015" s="76"/>
      <c r="S1015" s="52" t="str">
        <f t="shared" si="45"/>
        <v>Compris entre 00h00 et 5h00</v>
      </c>
      <c r="T1015" s="76"/>
      <c r="U1015" s="53" t="str">
        <f t="shared" si="46"/>
        <v>Voyageur</v>
      </c>
      <c r="V1015" s="76"/>
      <c r="W1015" s="76"/>
      <c r="X1015" s="76"/>
      <c r="Y1015" s="76"/>
      <c r="Z1015" s="76"/>
      <c r="AA1015" s="76"/>
      <c r="AB1015" s="53">
        <f>400</f>
        <v>400</v>
      </c>
      <c r="AC1015" s="78" t="str">
        <f>IF(Tableau1[[#This Row],[Type de réponse]]='Paramètre (masquer)'!$A$10,Tableau1[[#This Row],[Période de début *]],"")</f>
        <v/>
      </c>
      <c r="AD1015" s="78" t="str">
        <f>IF(Tableau1[[#This Row],[Type de réponse]]='Paramètre (masquer)'!$A$10,Tableau1[[#This Row],[Période de fin *]],"")</f>
        <v/>
      </c>
      <c r="AE1015" s="78" t="str">
        <f>IF(Tableau1[[#This Row],[Type de réponse]]='Paramètre (masquer)'!$A$10,Tableau1[[#This Row],[Nuit
LU/MA]],"")</f>
        <v/>
      </c>
      <c r="AF1015" s="78" t="str">
        <f>IF(Tableau1[[#This Row],[Type de réponse]]='Paramètre (masquer)'!$A$10,Tableau1[[#This Row],[Nuit
MA/ME]],"")</f>
        <v/>
      </c>
      <c r="AG1015" s="78" t="str">
        <f>IF(Tableau1[[#This Row],[Type de réponse]]='Paramètre (masquer)'!$A$10,Tableau1[[#This Row],[Nuit
ME/JE]],"")</f>
        <v/>
      </c>
      <c r="AH1015" s="78" t="str">
        <f>IF(Tableau1[[#This Row],[Type de réponse]]='Paramètre (masquer)'!$A$10,Tableau1[[#This Row],[Nuit JE/VE]],"")</f>
        <v/>
      </c>
      <c r="AI1015" s="78" t="str">
        <f>IF(Tableau1[[#This Row],[Type de réponse]]='Paramètre (masquer)'!$A$10,Tableau1[[#This Row],[Nuit
VE/SA]],"")</f>
        <v/>
      </c>
      <c r="AJ1015" s="78" t="str">
        <f>IF(Tableau1[[#This Row],[Type de réponse]]='Paramètre (masquer)'!$A$10,Tableau1[[#This Row],[Nuit
SA/DI]],"")</f>
        <v/>
      </c>
      <c r="AK1015" s="78" t="str">
        <f>IF(Tableau1[[#This Row],[Type de réponse]]='Paramètre (masquer)'!$A$10,Tableau1[[#This Row],[Nuit
DI/LU]],"")</f>
        <v/>
      </c>
      <c r="AL1015" s="76" t="str">
        <f>IF(Tableau1[[#This Row],[Nuit
LU /MA]]="Oui",0,IF(Tableau1[[#This Row],[Nuit
LU /MA]]="Non",1,""))</f>
        <v/>
      </c>
      <c r="AM1015" s="76" t="str">
        <f>IF(Tableau1[[#This Row],[Nuit
MA/ ME]]="Oui",0,IF(Tableau1[[#This Row],[Nuit
MA/ ME]]="Non",1,""))</f>
        <v/>
      </c>
      <c r="AN1015" s="76" t="str">
        <f>IF(Tableau1[[#This Row],[Nuit
ME/ JE]]="Oui",0,IF(Tableau1[[#This Row],[Nuit
ME/ JE]]="Non",1,""))</f>
        <v/>
      </c>
      <c r="AO1015" s="76" t="str">
        <f>IF(Tableau1[[#This Row],[Nuit JE/ VE]]="Oui",0,IF(Tableau1[[#This Row],[Nuit JE/ VE]]="Non",1,""))</f>
        <v/>
      </c>
      <c r="AP1015" s="76" t="str">
        <f>IF(Tableau1[[#This Row],[Nuit
VE/ SA]]="Oui",0,IF(Tableau1[[#This Row],[Nuit
VE/ SA]]="Non",1,""))</f>
        <v/>
      </c>
      <c r="AQ1015" s="76" t="str">
        <f>IF(Tableau1[[#This Row],[Nuit
SA/ DI]]="Oui",0,IF(Tableau1[[#This Row],[Nuit
SA/ DI]]="Non",1,""))</f>
        <v/>
      </c>
      <c r="AR1015" s="76" t="str">
        <f>IF(Tableau1[[#This Row],[Nuit
DI/ LU]]="Oui",0,IF(Tableau1[[#This Row],[Nuit
DI/ LU]]="Non",1,""))</f>
        <v/>
      </c>
      <c r="AS1015" s="76" t="str">
        <f>IF(Tableau1[[#This Row],[Type de réponse]]='Paramètre (masquer)'!$A$10,Tableau1[[#This Row],[FE]],"")</f>
        <v/>
      </c>
      <c r="AT1015" s="76" t="str">
        <f>_xlfn.CONCAT(Tableau1[[#This Row],[LUN]:[DIM]])</f>
        <v/>
      </c>
      <c r="AU1015" s="79"/>
      <c r="AV10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5" s="76" t="e">
        <f>Tableau1[[#This Row],[Nbre de nuits sur la période]]*Tableau1[[#This Row],[Nombre de train accédant / nuit *]]</f>
        <v>#VALUE!</v>
      </c>
      <c r="AY1015" s="76" t="e">
        <f>Tableau1[[#This Row],[Uo voies - nuit]]*((59*400/1000)+5)</f>
        <v>#VALUE!</v>
      </c>
    </row>
    <row r="1016" spans="1:51" ht="15.75">
      <c r="A1016" s="51">
        <f t="shared" si="47"/>
        <v>1003</v>
      </c>
      <c r="B1016" s="85"/>
      <c r="C1016" s="52" t="str">
        <f>IFERROR(VLOOKUP(Tableau1[[#This Row],[Site *
Un fichier Excel par DT]],Tableau7[[#All],[Nom de la gare]:[EIC]],5,FALSE),"")</f>
        <v/>
      </c>
      <c r="D1016" s="77"/>
      <c r="E1016" s="74"/>
      <c r="F1016" s="74"/>
      <c r="G1016" s="76"/>
      <c r="H1016" s="72" t="str">
        <f>IF(Tableau1[[#This Row],[Régime d''utilisation (Quotidien ? Oui ou Non)]]="Oui","Oui","Non")</f>
        <v>Non</v>
      </c>
      <c r="I1016" s="72" t="str">
        <f>IF(Tableau1[[#This Row],[Régime d''utilisation (Quotidien ? Oui ou Non)]]="Oui","Oui","Non")</f>
        <v>Non</v>
      </c>
      <c r="J1016" s="72" t="str">
        <f>IF(Tableau1[[#This Row],[Régime d''utilisation (Quotidien ? Oui ou Non)]]="Oui","Oui","Non")</f>
        <v>Non</v>
      </c>
      <c r="K1016" s="72" t="str">
        <f>IF(Tableau1[[#This Row],[Régime d''utilisation (Quotidien ? Oui ou Non)]]="Oui","Oui","Non")</f>
        <v>Non</v>
      </c>
      <c r="L1016" s="72" t="str">
        <f>IF(Tableau1[[#This Row],[Régime d''utilisation (Quotidien ? Oui ou Non)]]="Oui","Oui","Non")</f>
        <v>Non</v>
      </c>
      <c r="M1016" s="72" t="str">
        <f>IF(Tableau1[[#This Row],[Régime d''utilisation (Quotidien ? Oui ou Non)]]="Oui","Oui","Non")</f>
        <v>Non</v>
      </c>
      <c r="N1016" s="72" t="str">
        <f>IF(Tableau1[[#This Row],[Régime d''utilisation (Quotidien ? Oui ou Non)]]="Oui","Oui","Non")</f>
        <v>Non</v>
      </c>
      <c r="O1016" s="72" t="str">
        <f>IF(Tableau1[[#This Row],[Régime d''utilisation (Quotidien ? Oui ou Non)]]="Oui","Oui","Non")</f>
        <v>Non</v>
      </c>
      <c r="P1016" s="76"/>
      <c r="Q1016" s="76"/>
      <c r="R1016" s="76"/>
      <c r="S1016" s="52" t="str">
        <f t="shared" si="45"/>
        <v>Compris entre 00h00 et 5h00</v>
      </c>
      <c r="T1016" s="76"/>
      <c r="U1016" s="53" t="str">
        <f t="shared" si="46"/>
        <v>Voyageur</v>
      </c>
      <c r="V1016" s="76"/>
      <c r="W1016" s="76"/>
      <c r="X1016" s="76"/>
      <c r="Y1016" s="76"/>
      <c r="Z1016" s="76"/>
      <c r="AA1016" s="76"/>
      <c r="AB1016" s="53">
        <f>400</f>
        <v>400</v>
      </c>
      <c r="AC1016" s="78" t="str">
        <f>IF(Tableau1[[#This Row],[Type de réponse]]='Paramètre (masquer)'!$A$10,Tableau1[[#This Row],[Période de début *]],"")</f>
        <v/>
      </c>
      <c r="AD1016" s="78" t="str">
        <f>IF(Tableau1[[#This Row],[Type de réponse]]='Paramètre (masquer)'!$A$10,Tableau1[[#This Row],[Période de fin *]],"")</f>
        <v/>
      </c>
      <c r="AE1016" s="78" t="str">
        <f>IF(Tableau1[[#This Row],[Type de réponse]]='Paramètre (masquer)'!$A$10,Tableau1[[#This Row],[Nuit
LU/MA]],"")</f>
        <v/>
      </c>
      <c r="AF1016" s="78" t="str">
        <f>IF(Tableau1[[#This Row],[Type de réponse]]='Paramètre (masquer)'!$A$10,Tableau1[[#This Row],[Nuit
MA/ME]],"")</f>
        <v/>
      </c>
      <c r="AG1016" s="78" t="str">
        <f>IF(Tableau1[[#This Row],[Type de réponse]]='Paramètre (masquer)'!$A$10,Tableau1[[#This Row],[Nuit
ME/JE]],"")</f>
        <v/>
      </c>
      <c r="AH1016" s="78" t="str">
        <f>IF(Tableau1[[#This Row],[Type de réponse]]='Paramètre (masquer)'!$A$10,Tableau1[[#This Row],[Nuit JE/VE]],"")</f>
        <v/>
      </c>
      <c r="AI1016" s="78" t="str">
        <f>IF(Tableau1[[#This Row],[Type de réponse]]='Paramètre (masquer)'!$A$10,Tableau1[[#This Row],[Nuit
VE/SA]],"")</f>
        <v/>
      </c>
      <c r="AJ1016" s="78" t="str">
        <f>IF(Tableau1[[#This Row],[Type de réponse]]='Paramètre (masquer)'!$A$10,Tableau1[[#This Row],[Nuit
SA/DI]],"")</f>
        <v/>
      </c>
      <c r="AK1016" s="78" t="str">
        <f>IF(Tableau1[[#This Row],[Type de réponse]]='Paramètre (masquer)'!$A$10,Tableau1[[#This Row],[Nuit
DI/LU]],"")</f>
        <v/>
      </c>
      <c r="AL1016" s="76" t="str">
        <f>IF(Tableau1[[#This Row],[Nuit
LU /MA]]="Oui",0,IF(Tableau1[[#This Row],[Nuit
LU /MA]]="Non",1,""))</f>
        <v/>
      </c>
      <c r="AM1016" s="76" t="str">
        <f>IF(Tableau1[[#This Row],[Nuit
MA/ ME]]="Oui",0,IF(Tableau1[[#This Row],[Nuit
MA/ ME]]="Non",1,""))</f>
        <v/>
      </c>
      <c r="AN1016" s="76" t="str">
        <f>IF(Tableau1[[#This Row],[Nuit
ME/ JE]]="Oui",0,IF(Tableau1[[#This Row],[Nuit
ME/ JE]]="Non",1,""))</f>
        <v/>
      </c>
      <c r="AO1016" s="76" t="str">
        <f>IF(Tableau1[[#This Row],[Nuit JE/ VE]]="Oui",0,IF(Tableau1[[#This Row],[Nuit JE/ VE]]="Non",1,""))</f>
        <v/>
      </c>
      <c r="AP1016" s="76" t="str">
        <f>IF(Tableau1[[#This Row],[Nuit
VE/ SA]]="Oui",0,IF(Tableau1[[#This Row],[Nuit
VE/ SA]]="Non",1,""))</f>
        <v/>
      </c>
      <c r="AQ1016" s="76" t="str">
        <f>IF(Tableau1[[#This Row],[Nuit
SA/ DI]]="Oui",0,IF(Tableau1[[#This Row],[Nuit
SA/ DI]]="Non",1,""))</f>
        <v/>
      </c>
      <c r="AR1016" s="76" t="str">
        <f>IF(Tableau1[[#This Row],[Nuit
DI/ LU]]="Oui",0,IF(Tableau1[[#This Row],[Nuit
DI/ LU]]="Non",1,""))</f>
        <v/>
      </c>
      <c r="AS1016" s="76" t="str">
        <f>IF(Tableau1[[#This Row],[Type de réponse]]='Paramètre (masquer)'!$A$10,Tableau1[[#This Row],[FE]],"")</f>
        <v/>
      </c>
      <c r="AT1016" s="76" t="str">
        <f>_xlfn.CONCAT(Tableau1[[#This Row],[LUN]:[DIM]])</f>
        <v/>
      </c>
      <c r="AU1016" s="79"/>
      <c r="AV10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6" s="76" t="e">
        <f>Tableau1[[#This Row],[Nbre de nuits sur la période]]*Tableau1[[#This Row],[Nombre de train accédant / nuit *]]</f>
        <v>#VALUE!</v>
      </c>
      <c r="AY1016" s="76" t="e">
        <f>Tableau1[[#This Row],[Uo voies - nuit]]*((59*400/1000)+5)</f>
        <v>#VALUE!</v>
      </c>
    </row>
    <row r="1017" spans="1:51" ht="15.75">
      <c r="A1017" s="51">
        <f t="shared" si="47"/>
        <v>1004</v>
      </c>
      <c r="B1017" s="85"/>
      <c r="C1017" s="52" t="str">
        <f>IFERROR(VLOOKUP(Tableau1[[#This Row],[Site *
Un fichier Excel par DT]],Tableau7[[#All],[Nom de la gare]:[EIC]],5,FALSE),"")</f>
        <v/>
      </c>
      <c r="D1017" s="77"/>
      <c r="E1017" s="74"/>
      <c r="F1017" s="74"/>
      <c r="G1017" s="76"/>
      <c r="H1017" s="72" t="str">
        <f>IF(Tableau1[[#This Row],[Régime d''utilisation (Quotidien ? Oui ou Non)]]="Oui","Oui","Non")</f>
        <v>Non</v>
      </c>
      <c r="I1017" s="72" t="str">
        <f>IF(Tableau1[[#This Row],[Régime d''utilisation (Quotidien ? Oui ou Non)]]="Oui","Oui","Non")</f>
        <v>Non</v>
      </c>
      <c r="J1017" s="72" t="str">
        <f>IF(Tableau1[[#This Row],[Régime d''utilisation (Quotidien ? Oui ou Non)]]="Oui","Oui","Non")</f>
        <v>Non</v>
      </c>
      <c r="K1017" s="72" t="str">
        <f>IF(Tableau1[[#This Row],[Régime d''utilisation (Quotidien ? Oui ou Non)]]="Oui","Oui","Non")</f>
        <v>Non</v>
      </c>
      <c r="L1017" s="72" t="str">
        <f>IF(Tableau1[[#This Row],[Régime d''utilisation (Quotidien ? Oui ou Non)]]="Oui","Oui","Non")</f>
        <v>Non</v>
      </c>
      <c r="M1017" s="72" t="str">
        <f>IF(Tableau1[[#This Row],[Régime d''utilisation (Quotidien ? Oui ou Non)]]="Oui","Oui","Non")</f>
        <v>Non</v>
      </c>
      <c r="N1017" s="72" t="str">
        <f>IF(Tableau1[[#This Row],[Régime d''utilisation (Quotidien ? Oui ou Non)]]="Oui","Oui","Non")</f>
        <v>Non</v>
      </c>
      <c r="O1017" s="72" t="str">
        <f>IF(Tableau1[[#This Row],[Régime d''utilisation (Quotidien ? Oui ou Non)]]="Oui","Oui","Non")</f>
        <v>Non</v>
      </c>
      <c r="P1017" s="76"/>
      <c r="Q1017" s="76"/>
      <c r="R1017" s="76"/>
      <c r="S1017" s="52" t="str">
        <f t="shared" si="45"/>
        <v>Compris entre 00h00 et 5h00</v>
      </c>
      <c r="T1017" s="76"/>
      <c r="U1017" s="53" t="str">
        <f t="shared" si="46"/>
        <v>Voyageur</v>
      </c>
      <c r="V1017" s="76"/>
      <c r="W1017" s="76"/>
      <c r="X1017" s="76"/>
      <c r="Y1017" s="76"/>
      <c r="Z1017" s="76"/>
      <c r="AA1017" s="76"/>
      <c r="AB1017" s="53">
        <f>400</f>
        <v>400</v>
      </c>
      <c r="AC1017" s="78" t="str">
        <f>IF(Tableau1[[#This Row],[Type de réponse]]='Paramètre (masquer)'!$A$10,Tableau1[[#This Row],[Période de début *]],"")</f>
        <v/>
      </c>
      <c r="AD1017" s="78" t="str">
        <f>IF(Tableau1[[#This Row],[Type de réponse]]='Paramètre (masquer)'!$A$10,Tableau1[[#This Row],[Période de fin *]],"")</f>
        <v/>
      </c>
      <c r="AE1017" s="78" t="str">
        <f>IF(Tableau1[[#This Row],[Type de réponse]]='Paramètre (masquer)'!$A$10,Tableau1[[#This Row],[Nuit
LU/MA]],"")</f>
        <v/>
      </c>
      <c r="AF1017" s="78" t="str">
        <f>IF(Tableau1[[#This Row],[Type de réponse]]='Paramètre (masquer)'!$A$10,Tableau1[[#This Row],[Nuit
MA/ME]],"")</f>
        <v/>
      </c>
      <c r="AG1017" s="78" t="str">
        <f>IF(Tableau1[[#This Row],[Type de réponse]]='Paramètre (masquer)'!$A$10,Tableau1[[#This Row],[Nuit
ME/JE]],"")</f>
        <v/>
      </c>
      <c r="AH1017" s="78" t="str">
        <f>IF(Tableau1[[#This Row],[Type de réponse]]='Paramètre (masquer)'!$A$10,Tableau1[[#This Row],[Nuit JE/VE]],"")</f>
        <v/>
      </c>
      <c r="AI1017" s="78" t="str">
        <f>IF(Tableau1[[#This Row],[Type de réponse]]='Paramètre (masquer)'!$A$10,Tableau1[[#This Row],[Nuit
VE/SA]],"")</f>
        <v/>
      </c>
      <c r="AJ1017" s="78" t="str">
        <f>IF(Tableau1[[#This Row],[Type de réponse]]='Paramètre (masquer)'!$A$10,Tableau1[[#This Row],[Nuit
SA/DI]],"")</f>
        <v/>
      </c>
      <c r="AK1017" s="78" t="str">
        <f>IF(Tableau1[[#This Row],[Type de réponse]]='Paramètre (masquer)'!$A$10,Tableau1[[#This Row],[Nuit
DI/LU]],"")</f>
        <v/>
      </c>
      <c r="AL1017" s="76" t="str">
        <f>IF(Tableau1[[#This Row],[Nuit
LU /MA]]="Oui",0,IF(Tableau1[[#This Row],[Nuit
LU /MA]]="Non",1,""))</f>
        <v/>
      </c>
      <c r="AM1017" s="76" t="str">
        <f>IF(Tableau1[[#This Row],[Nuit
MA/ ME]]="Oui",0,IF(Tableau1[[#This Row],[Nuit
MA/ ME]]="Non",1,""))</f>
        <v/>
      </c>
      <c r="AN1017" s="76" t="str">
        <f>IF(Tableau1[[#This Row],[Nuit
ME/ JE]]="Oui",0,IF(Tableau1[[#This Row],[Nuit
ME/ JE]]="Non",1,""))</f>
        <v/>
      </c>
      <c r="AO1017" s="76" t="str">
        <f>IF(Tableau1[[#This Row],[Nuit JE/ VE]]="Oui",0,IF(Tableau1[[#This Row],[Nuit JE/ VE]]="Non",1,""))</f>
        <v/>
      </c>
      <c r="AP1017" s="76" t="str">
        <f>IF(Tableau1[[#This Row],[Nuit
VE/ SA]]="Oui",0,IF(Tableau1[[#This Row],[Nuit
VE/ SA]]="Non",1,""))</f>
        <v/>
      </c>
      <c r="AQ1017" s="76" t="str">
        <f>IF(Tableau1[[#This Row],[Nuit
SA/ DI]]="Oui",0,IF(Tableau1[[#This Row],[Nuit
SA/ DI]]="Non",1,""))</f>
        <v/>
      </c>
      <c r="AR1017" s="76" t="str">
        <f>IF(Tableau1[[#This Row],[Nuit
DI/ LU]]="Oui",0,IF(Tableau1[[#This Row],[Nuit
DI/ LU]]="Non",1,""))</f>
        <v/>
      </c>
      <c r="AS1017" s="76" t="str">
        <f>IF(Tableau1[[#This Row],[Type de réponse]]='Paramètre (masquer)'!$A$10,Tableau1[[#This Row],[FE]],"")</f>
        <v/>
      </c>
      <c r="AT1017" s="76" t="str">
        <f>_xlfn.CONCAT(Tableau1[[#This Row],[LUN]:[DIM]])</f>
        <v/>
      </c>
      <c r="AU1017" s="79"/>
      <c r="AV10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7" s="76" t="e">
        <f>Tableau1[[#This Row],[Nbre de nuits sur la période]]*Tableau1[[#This Row],[Nombre de train accédant / nuit *]]</f>
        <v>#VALUE!</v>
      </c>
      <c r="AY1017" s="76" t="e">
        <f>Tableau1[[#This Row],[Uo voies - nuit]]*((59*400/1000)+5)</f>
        <v>#VALUE!</v>
      </c>
    </row>
    <row r="1018" spans="1:51" ht="15.75">
      <c r="A1018" s="51">
        <f t="shared" si="47"/>
        <v>1005</v>
      </c>
      <c r="B1018" s="85"/>
      <c r="C1018" s="52" t="str">
        <f>IFERROR(VLOOKUP(Tableau1[[#This Row],[Site *
Un fichier Excel par DT]],Tableau7[[#All],[Nom de la gare]:[EIC]],5,FALSE),"")</f>
        <v/>
      </c>
      <c r="D1018" s="77"/>
      <c r="E1018" s="74"/>
      <c r="F1018" s="74"/>
      <c r="G1018" s="76"/>
      <c r="H1018" s="72" t="str">
        <f>IF(Tableau1[[#This Row],[Régime d''utilisation (Quotidien ? Oui ou Non)]]="Oui","Oui","Non")</f>
        <v>Non</v>
      </c>
      <c r="I1018" s="72" t="str">
        <f>IF(Tableau1[[#This Row],[Régime d''utilisation (Quotidien ? Oui ou Non)]]="Oui","Oui","Non")</f>
        <v>Non</v>
      </c>
      <c r="J1018" s="72" t="str">
        <f>IF(Tableau1[[#This Row],[Régime d''utilisation (Quotidien ? Oui ou Non)]]="Oui","Oui","Non")</f>
        <v>Non</v>
      </c>
      <c r="K1018" s="72" t="str">
        <f>IF(Tableau1[[#This Row],[Régime d''utilisation (Quotidien ? Oui ou Non)]]="Oui","Oui","Non")</f>
        <v>Non</v>
      </c>
      <c r="L1018" s="72" t="str">
        <f>IF(Tableau1[[#This Row],[Régime d''utilisation (Quotidien ? Oui ou Non)]]="Oui","Oui","Non")</f>
        <v>Non</v>
      </c>
      <c r="M1018" s="72" t="str">
        <f>IF(Tableau1[[#This Row],[Régime d''utilisation (Quotidien ? Oui ou Non)]]="Oui","Oui","Non")</f>
        <v>Non</v>
      </c>
      <c r="N1018" s="72" t="str">
        <f>IF(Tableau1[[#This Row],[Régime d''utilisation (Quotidien ? Oui ou Non)]]="Oui","Oui","Non")</f>
        <v>Non</v>
      </c>
      <c r="O1018" s="72" t="str">
        <f>IF(Tableau1[[#This Row],[Régime d''utilisation (Quotidien ? Oui ou Non)]]="Oui","Oui","Non")</f>
        <v>Non</v>
      </c>
      <c r="P1018" s="76"/>
      <c r="Q1018" s="76"/>
      <c r="R1018" s="76"/>
      <c r="S1018" s="52" t="str">
        <f t="shared" si="45"/>
        <v>Compris entre 00h00 et 5h00</v>
      </c>
      <c r="T1018" s="76"/>
      <c r="U1018" s="53" t="str">
        <f t="shared" si="46"/>
        <v>Voyageur</v>
      </c>
      <c r="V1018" s="76"/>
      <c r="W1018" s="76"/>
      <c r="X1018" s="76"/>
      <c r="Y1018" s="76"/>
      <c r="Z1018" s="76"/>
      <c r="AA1018" s="76"/>
      <c r="AB1018" s="53">
        <f>400</f>
        <v>400</v>
      </c>
      <c r="AC1018" s="78" t="str">
        <f>IF(Tableau1[[#This Row],[Type de réponse]]='Paramètre (masquer)'!$A$10,Tableau1[[#This Row],[Période de début *]],"")</f>
        <v/>
      </c>
      <c r="AD1018" s="78" t="str">
        <f>IF(Tableau1[[#This Row],[Type de réponse]]='Paramètre (masquer)'!$A$10,Tableau1[[#This Row],[Période de fin *]],"")</f>
        <v/>
      </c>
      <c r="AE1018" s="78" t="str">
        <f>IF(Tableau1[[#This Row],[Type de réponse]]='Paramètre (masquer)'!$A$10,Tableau1[[#This Row],[Nuit
LU/MA]],"")</f>
        <v/>
      </c>
      <c r="AF1018" s="78" t="str">
        <f>IF(Tableau1[[#This Row],[Type de réponse]]='Paramètre (masquer)'!$A$10,Tableau1[[#This Row],[Nuit
MA/ME]],"")</f>
        <v/>
      </c>
      <c r="AG1018" s="78" t="str">
        <f>IF(Tableau1[[#This Row],[Type de réponse]]='Paramètre (masquer)'!$A$10,Tableau1[[#This Row],[Nuit
ME/JE]],"")</f>
        <v/>
      </c>
      <c r="AH1018" s="78" t="str">
        <f>IF(Tableau1[[#This Row],[Type de réponse]]='Paramètre (masquer)'!$A$10,Tableau1[[#This Row],[Nuit JE/VE]],"")</f>
        <v/>
      </c>
      <c r="AI1018" s="78" t="str">
        <f>IF(Tableau1[[#This Row],[Type de réponse]]='Paramètre (masquer)'!$A$10,Tableau1[[#This Row],[Nuit
VE/SA]],"")</f>
        <v/>
      </c>
      <c r="AJ1018" s="78" t="str">
        <f>IF(Tableau1[[#This Row],[Type de réponse]]='Paramètre (masquer)'!$A$10,Tableau1[[#This Row],[Nuit
SA/DI]],"")</f>
        <v/>
      </c>
      <c r="AK1018" s="78" t="str">
        <f>IF(Tableau1[[#This Row],[Type de réponse]]='Paramètre (masquer)'!$A$10,Tableau1[[#This Row],[Nuit
DI/LU]],"")</f>
        <v/>
      </c>
      <c r="AL1018" s="76" t="str">
        <f>IF(Tableau1[[#This Row],[Nuit
LU /MA]]="Oui",0,IF(Tableau1[[#This Row],[Nuit
LU /MA]]="Non",1,""))</f>
        <v/>
      </c>
      <c r="AM1018" s="76" t="str">
        <f>IF(Tableau1[[#This Row],[Nuit
MA/ ME]]="Oui",0,IF(Tableau1[[#This Row],[Nuit
MA/ ME]]="Non",1,""))</f>
        <v/>
      </c>
      <c r="AN1018" s="76" t="str">
        <f>IF(Tableau1[[#This Row],[Nuit
ME/ JE]]="Oui",0,IF(Tableau1[[#This Row],[Nuit
ME/ JE]]="Non",1,""))</f>
        <v/>
      </c>
      <c r="AO1018" s="76" t="str">
        <f>IF(Tableau1[[#This Row],[Nuit JE/ VE]]="Oui",0,IF(Tableau1[[#This Row],[Nuit JE/ VE]]="Non",1,""))</f>
        <v/>
      </c>
      <c r="AP1018" s="76" t="str">
        <f>IF(Tableau1[[#This Row],[Nuit
VE/ SA]]="Oui",0,IF(Tableau1[[#This Row],[Nuit
VE/ SA]]="Non",1,""))</f>
        <v/>
      </c>
      <c r="AQ1018" s="76" t="str">
        <f>IF(Tableau1[[#This Row],[Nuit
SA/ DI]]="Oui",0,IF(Tableau1[[#This Row],[Nuit
SA/ DI]]="Non",1,""))</f>
        <v/>
      </c>
      <c r="AR1018" s="76" t="str">
        <f>IF(Tableau1[[#This Row],[Nuit
DI/ LU]]="Oui",0,IF(Tableau1[[#This Row],[Nuit
DI/ LU]]="Non",1,""))</f>
        <v/>
      </c>
      <c r="AS1018" s="76" t="str">
        <f>IF(Tableau1[[#This Row],[Type de réponse]]='Paramètre (masquer)'!$A$10,Tableau1[[#This Row],[FE]],"")</f>
        <v/>
      </c>
      <c r="AT1018" s="76" t="str">
        <f>_xlfn.CONCAT(Tableau1[[#This Row],[LUN]:[DIM]])</f>
        <v/>
      </c>
      <c r="AU1018" s="79"/>
      <c r="AV10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8" s="76" t="e">
        <f>Tableau1[[#This Row],[Nbre de nuits sur la période]]*Tableau1[[#This Row],[Nombre de train accédant / nuit *]]</f>
        <v>#VALUE!</v>
      </c>
      <c r="AY1018" s="76" t="e">
        <f>Tableau1[[#This Row],[Uo voies - nuit]]*((59*400/1000)+5)</f>
        <v>#VALUE!</v>
      </c>
    </row>
    <row r="1019" spans="1:51" ht="15.75">
      <c r="A1019" s="51">
        <f t="shared" si="47"/>
        <v>1006</v>
      </c>
      <c r="B1019" s="85"/>
      <c r="C1019" s="52" t="str">
        <f>IFERROR(VLOOKUP(Tableau1[[#This Row],[Site *
Un fichier Excel par DT]],Tableau7[[#All],[Nom de la gare]:[EIC]],5,FALSE),"")</f>
        <v/>
      </c>
      <c r="D1019" s="77"/>
      <c r="E1019" s="74"/>
      <c r="F1019" s="74"/>
      <c r="G1019" s="76"/>
      <c r="H1019" s="72" t="str">
        <f>IF(Tableau1[[#This Row],[Régime d''utilisation (Quotidien ? Oui ou Non)]]="Oui","Oui","Non")</f>
        <v>Non</v>
      </c>
      <c r="I1019" s="72" t="str">
        <f>IF(Tableau1[[#This Row],[Régime d''utilisation (Quotidien ? Oui ou Non)]]="Oui","Oui","Non")</f>
        <v>Non</v>
      </c>
      <c r="J1019" s="72" t="str">
        <f>IF(Tableau1[[#This Row],[Régime d''utilisation (Quotidien ? Oui ou Non)]]="Oui","Oui","Non")</f>
        <v>Non</v>
      </c>
      <c r="K1019" s="72" t="str">
        <f>IF(Tableau1[[#This Row],[Régime d''utilisation (Quotidien ? Oui ou Non)]]="Oui","Oui","Non")</f>
        <v>Non</v>
      </c>
      <c r="L1019" s="72" t="str">
        <f>IF(Tableau1[[#This Row],[Régime d''utilisation (Quotidien ? Oui ou Non)]]="Oui","Oui","Non")</f>
        <v>Non</v>
      </c>
      <c r="M1019" s="72" t="str">
        <f>IF(Tableau1[[#This Row],[Régime d''utilisation (Quotidien ? Oui ou Non)]]="Oui","Oui","Non")</f>
        <v>Non</v>
      </c>
      <c r="N1019" s="72" t="str">
        <f>IF(Tableau1[[#This Row],[Régime d''utilisation (Quotidien ? Oui ou Non)]]="Oui","Oui","Non")</f>
        <v>Non</v>
      </c>
      <c r="O1019" s="72" t="str">
        <f>IF(Tableau1[[#This Row],[Régime d''utilisation (Quotidien ? Oui ou Non)]]="Oui","Oui","Non")</f>
        <v>Non</v>
      </c>
      <c r="P1019" s="76"/>
      <c r="Q1019" s="76"/>
      <c r="R1019" s="76"/>
      <c r="S1019" s="52" t="str">
        <f t="shared" si="45"/>
        <v>Compris entre 00h00 et 5h00</v>
      </c>
      <c r="T1019" s="76"/>
      <c r="U1019" s="53" t="str">
        <f t="shared" si="46"/>
        <v>Voyageur</v>
      </c>
      <c r="V1019" s="76"/>
      <c r="W1019" s="76"/>
      <c r="X1019" s="76"/>
      <c r="Y1019" s="76"/>
      <c r="Z1019" s="76"/>
      <c r="AA1019" s="76"/>
      <c r="AB1019" s="53">
        <f>400</f>
        <v>400</v>
      </c>
      <c r="AC1019" s="78" t="str">
        <f>IF(Tableau1[[#This Row],[Type de réponse]]='Paramètre (masquer)'!$A$10,Tableau1[[#This Row],[Période de début *]],"")</f>
        <v/>
      </c>
      <c r="AD1019" s="78" t="str">
        <f>IF(Tableau1[[#This Row],[Type de réponse]]='Paramètre (masquer)'!$A$10,Tableau1[[#This Row],[Période de fin *]],"")</f>
        <v/>
      </c>
      <c r="AE1019" s="78" t="str">
        <f>IF(Tableau1[[#This Row],[Type de réponse]]='Paramètre (masquer)'!$A$10,Tableau1[[#This Row],[Nuit
LU/MA]],"")</f>
        <v/>
      </c>
      <c r="AF1019" s="78" t="str">
        <f>IF(Tableau1[[#This Row],[Type de réponse]]='Paramètre (masquer)'!$A$10,Tableau1[[#This Row],[Nuit
MA/ME]],"")</f>
        <v/>
      </c>
      <c r="AG1019" s="78" t="str">
        <f>IF(Tableau1[[#This Row],[Type de réponse]]='Paramètre (masquer)'!$A$10,Tableau1[[#This Row],[Nuit
ME/JE]],"")</f>
        <v/>
      </c>
      <c r="AH1019" s="78" t="str">
        <f>IF(Tableau1[[#This Row],[Type de réponse]]='Paramètre (masquer)'!$A$10,Tableau1[[#This Row],[Nuit JE/VE]],"")</f>
        <v/>
      </c>
      <c r="AI1019" s="78" t="str">
        <f>IF(Tableau1[[#This Row],[Type de réponse]]='Paramètre (masquer)'!$A$10,Tableau1[[#This Row],[Nuit
VE/SA]],"")</f>
        <v/>
      </c>
      <c r="AJ1019" s="78" t="str">
        <f>IF(Tableau1[[#This Row],[Type de réponse]]='Paramètre (masquer)'!$A$10,Tableau1[[#This Row],[Nuit
SA/DI]],"")</f>
        <v/>
      </c>
      <c r="AK1019" s="78" t="str">
        <f>IF(Tableau1[[#This Row],[Type de réponse]]='Paramètre (masquer)'!$A$10,Tableau1[[#This Row],[Nuit
DI/LU]],"")</f>
        <v/>
      </c>
      <c r="AL1019" s="76" t="str">
        <f>IF(Tableau1[[#This Row],[Nuit
LU /MA]]="Oui",0,IF(Tableau1[[#This Row],[Nuit
LU /MA]]="Non",1,""))</f>
        <v/>
      </c>
      <c r="AM1019" s="76" t="str">
        <f>IF(Tableau1[[#This Row],[Nuit
MA/ ME]]="Oui",0,IF(Tableau1[[#This Row],[Nuit
MA/ ME]]="Non",1,""))</f>
        <v/>
      </c>
      <c r="AN1019" s="76" t="str">
        <f>IF(Tableau1[[#This Row],[Nuit
ME/ JE]]="Oui",0,IF(Tableau1[[#This Row],[Nuit
ME/ JE]]="Non",1,""))</f>
        <v/>
      </c>
      <c r="AO1019" s="76" t="str">
        <f>IF(Tableau1[[#This Row],[Nuit JE/ VE]]="Oui",0,IF(Tableau1[[#This Row],[Nuit JE/ VE]]="Non",1,""))</f>
        <v/>
      </c>
      <c r="AP1019" s="76" t="str">
        <f>IF(Tableau1[[#This Row],[Nuit
VE/ SA]]="Oui",0,IF(Tableau1[[#This Row],[Nuit
VE/ SA]]="Non",1,""))</f>
        <v/>
      </c>
      <c r="AQ1019" s="76" t="str">
        <f>IF(Tableau1[[#This Row],[Nuit
SA/ DI]]="Oui",0,IF(Tableau1[[#This Row],[Nuit
SA/ DI]]="Non",1,""))</f>
        <v/>
      </c>
      <c r="AR1019" s="76" t="str">
        <f>IF(Tableau1[[#This Row],[Nuit
DI/ LU]]="Oui",0,IF(Tableau1[[#This Row],[Nuit
DI/ LU]]="Non",1,""))</f>
        <v/>
      </c>
      <c r="AS1019" s="76" t="str">
        <f>IF(Tableau1[[#This Row],[Type de réponse]]='Paramètre (masquer)'!$A$10,Tableau1[[#This Row],[FE]],"")</f>
        <v/>
      </c>
      <c r="AT1019" s="76" t="str">
        <f>_xlfn.CONCAT(Tableau1[[#This Row],[LUN]:[DIM]])</f>
        <v/>
      </c>
      <c r="AU1019" s="79"/>
      <c r="AV10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9" s="76" t="e">
        <f>Tableau1[[#This Row],[Nbre de nuits sur la période]]*Tableau1[[#This Row],[Nombre de train accédant / nuit *]]</f>
        <v>#VALUE!</v>
      </c>
      <c r="AY1019" s="76" t="e">
        <f>Tableau1[[#This Row],[Uo voies - nuit]]*((59*400/1000)+5)</f>
        <v>#VALUE!</v>
      </c>
    </row>
    <row r="1020" spans="1:51" ht="15.75">
      <c r="A1020" s="51">
        <f t="shared" si="47"/>
        <v>1007</v>
      </c>
      <c r="B1020" s="85"/>
      <c r="C1020" s="52" t="str">
        <f>IFERROR(VLOOKUP(Tableau1[[#This Row],[Site *
Un fichier Excel par DT]],Tableau7[[#All],[Nom de la gare]:[EIC]],5,FALSE),"")</f>
        <v/>
      </c>
      <c r="D1020" s="77"/>
      <c r="E1020" s="74"/>
      <c r="F1020" s="74"/>
      <c r="G1020" s="76"/>
      <c r="H1020" s="72" t="str">
        <f>IF(Tableau1[[#This Row],[Régime d''utilisation (Quotidien ? Oui ou Non)]]="Oui","Oui","Non")</f>
        <v>Non</v>
      </c>
      <c r="I1020" s="72" t="str">
        <f>IF(Tableau1[[#This Row],[Régime d''utilisation (Quotidien ? Oui ou Non)]]="Oui","Oui","Non")</f>
        <v>Non</v>
      </c>
      <c r="J1020" s="72" t="str">
        <f>IF(Tableau1[[#This Row],[Régime d''utilisation (Quotidien ? Oui ou Non)]]="Oui","Oui","Non")</f>
        <v>Non</v>
      </c>
      <c r="K1020" s="72" t="str">
        <f>IF(Tableau1[[#This Row],[Régime d''utilisation (Quotidien ? Oui ou Non)]]="Oui","Oui","Non")</f>
        <v>Non</v>
      </c>
      <c r="L1020" s="72" t="str">
        <f>IF(Tableau1[[#This Row],[Régime d''utilisation (Quotidien ? Oui ou Non)]]="Oui","Oui","Non")</f>
        <v>Non</v>
      </c>
      <c r="M1020" s="72" t="str">
        <f>IF(Tableau1[[#This Row],[Régime d''utilisation (Quotidien ? Oui ou Non)]]="Oui","Oui","Non")</f>
        <v>Non</v>
      </c>
      <c r="N1020" s="72" t="str">
        <f>IF(Tableau1[[#This Row],[Régime d''utilisation (Quotidien ? Oui ou Non)]]="Oui","Oui","Non")</f>
        <v>Non</v>
      </c>
      <c r="O1020" s="72" t="str">
        <f>IF(Tableau1[[#This Row],[Régime d''utilisation (Quotidien ? Oui ou Non)]]="Oui","Oui","Non")</f>
        <v>Non</v>
      </c>
      <c r="P1020" s="76"/>
      <c r="Q1020" s="76"/>
      <c r="R1020" s="76"/>
      <c r="S1020" s="52" t="str">
        <f t="shared" si="45"/>
        <v>Compris entre 00h00 et 5h00</v>
      </c>
      <c r="T1020" s="76"/>
      <c r="U1020" s="53" t="str">
        <f t="shared" si="46"/>
        <v>Voyageur</v>
      </c>
      <c r="V1020" s="76"/>
      <c r="W1020" s="76"/>
      <c r="X1020" s="76"/>
      <c r="Y1020" s="76"/>
      <c r="Z1020" s="76"/>
      <c r="AA1020" s="76"/>
      <c r="AB1020" s="53">
        <f>400</f>
        <v>400</v>
      </c>
      <c r="AC1020" s="78" t="str">
        <f>IF(Tableau1[[#This Row],[Type de réponse]]='Paramètre (masquer)'!$A$10,Tableau1[[#This Row],[Période de début *]],"")</f>
        <v/>
      </c>
      <c r="AD1020" s="78" t="str">
        <f>IF(Tableau1[[#This Row],[Type de réponse]]='Paramètre (masquer)'!$A$10,Tableau1[[#This Row],[Période de fin *]],"")</f>
        <v/>
      </c>
      <c r="AE1020" s="78" t="str">
        <f>IF(Tableau1[[#This Row],[Type de réponse]]='Paramètre (masquer)'!$A$10,Tableau1[[#This Row],[Nuit
LU/MA]],"")</f>
        <v/>
      </c>
      <c r="AF1020" s="78" t="str">
        <f>IF(Tableau1[[#This Row],[Type de réponse]]='Paramètre (masquer)'!$A$10,Tableau1[[#This Row],[Nuit
MA/ME]],"")</f>
        <v/>
      </c>
      <c r="AG1020" s="78" t="str">
        <f>IF(Tableau1[[#This Row],[Type de réponse]]='Paramètre (masquer)'!$A$10,Tableau1[[#This Row],[Nuit
ME/JE]],"")</f>
        <v/>
      </c>
      <c r="AH1020" s="78" t="str">
        <f>IF(Tableau1[[#This Row],[Type de réponse]]='Paramètre (masquer)'!$A$10,Tableau1[[#This Row],[Nuit JE/VE]],"")</f>
        <v/>
      </c>
      <c r="AI1020" s="78" t="str">
        <f>IF(Tableau1[[#This Row],[Type de réponse]]='Paramètre (masquer)'!$A$10,Tableau1[[#This Row],[Nuit
VE/SA]],"")</f>
        <v/>
      </c>
      <c r="AJ1020" s="78" t="str">
        <f>IF(Tableau1[[#This Row],[Type de réponse]]='Paramètre (masquer)'!$A$10,Tableau1[[#This Row],[Nuit
SA/DI]],"")</f>
        <v/>
      </c>
      <c r="AK1020" s="78" t="str">
        <f>IF(Tableau1[[#This Row],[Type de réponse]]='Paramètre (masquer)'!$A$10,Tableau1[[#This Row],[Nuit
DI/LU]],"")</f>
        <v/>
      </c>
      <c r="AL1020" s="76" t="str">
        <f>IF(Tableau1[[#This Row],[Nuit
LU /MA]]="Oui",0,IF(Tableau1[[#This Row],[Nuit
LU /MA]]="Non",1,""))</f>
        <v/>
      </c>
      <c r="AM1020" s="76" t="str">
        <f>IF(Tableau1[[#This Row],[Nuit
MA/ ME]]="Oui",0,IF(Tableau1[[#This Row],[Nuit
MA/ ME]]="Non",1,""))</f>
        <v/>
      </c>
      <c r="AN1020" s="76" t="str">
        <f>IF(Tableau1[[#This Row],[Nuit
ME/ JE]]="Oui",0,IF(Tableau1[[#This Row],[Nuit
ME/ JE]]="Non",1,""))</f>
        <v/>
      </c>
      <c r="AO1020" s="76" t="str">
        <f>IF(Tableau1[[#This Row],[Nuit JE/ VE]]="Oui",0,IF(Tableau1[[#This Row],[Nuit JE/ VE]]="Non",1,""))</f>
        <v/>
      </c>
      <c r="AP1020" s="76" t="str">
        <f>IF(Tableau1[[#This Row],[Nuit
VE/ SA]]="Oui",0,IF(Tableau1[[#This Row],[Nuit
VE/ SA]]="Non",1,""))</f>
        <v/>
      </c>
      <c r="AQ1020" s="76" t="str">
        <f>IF(Tableau1[[#This Row],[Nuit
SA/ DI]]="Oui",0,IF(Tableau1[[#This Row],[Nuit
SA/ DI]]="Non",1,""))</f>
        <v/>
      </c>
      <c r="AR1020" s="76" t="str">
        <f>IF(Tableau1[[#This Row],[Nuit
DI/ LU]]="Oui",0,IF(Tableau1[[#This Row],[Nuit
DI/ LU]]="Non",1,""))</f>
        <v/>
      </c>
      <c r="AS1020" s="76" t="str">
        <f>IF(Tableau1[[#This Row],[Type de réponse]]='Paramètre (masquer)'!$A$10,Tableau1[[#This Row],[FE]],"")</f>
        <v/>
      </c>
      <c r="AT1020" s="76" t="str">
        <f>_xlfn.CONCAT(Tableau1[[#This Row],[LUN]:[DIM]])</f>
        <v/>
      </c>
      <c r="AU1020" s="79"/>
      <c r="AV10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0" s="76" t="e">
        <f>Tableau1[[#This Row],[Nbre de nuits sur la période]]*Tableau1[[#This Row],[Nombre de train accédant / nuit *]]</f>
        <v>#VALUE!</v>
      </c>
      <c r="AY1020" s="76" t="e">
        <f>Tableau1[[#This Row],[Uo voies - nuit]]*((59*400/1000)+5)</f>
        <v>#VALUE!</v>
      </c>
    </row>
    <row r="1021" spans="1:51" ht="15.75">
      <c r="A1021" s="51">
        <f t="shared" si="47"/>
        <v>1008</v>
      </c>
      <c r="B1021" s="85"/>
      <c r="C1021" s="52" t="str">
        <f>IFERROR(VLOOKUP(Tableau1[[#This Row],[Site *
Un fichier Excel par DT]],Tableau7[[#All],[Nom de la gare]:[EIC]],5,FALSE),"")</f>
        <v/>
      </c>
      <c r="D1021" s="77"/>
      <c r="E1021" s="74"/>
      <c r="F1021" s="74"/>
      <c r="G1021" s="76"/>
      <c r="H1021" s="72" t="str">
        <f>IF(Tableau1[[#This Row],[Régime d''utilisation (Quotidien ? Oui ou Non)]]="Oui","Oui","Non")</f>
        <v>Non</v>
      </c>
      <c r="I1021" s="72" t="str">
        <f>IF(Tableau1[[#This Row],[Régime d''utilisation (Quotidien ? Oui ou Non)]]="Oui","Oui","Non")</f>
        <v>Non</v>
      </c>
      <c r="J1021" s="72" t="str">
        <f>IF(Tableau1[[#This Row],[Régime d''utilisation (Quotidien ? Oui ou Non)]]="Oui","Oui","Non")</f>
        <v>Non</v>
      </c>
      <c r="K1021" s="72" t="str">
        <f>IF(Tableau1[[#This Row],[Régime d''utilisation (Quotidien ? Oui ou Non)]]="Oui","Oui","Non")</f>
        <v>Non</v>
      </c>
      <c r="L1021" s="72" t="str">
        <f>IF(Tableau1[[#This Row],[Régime d''utilisation (Quotidien ? Oui ou Non)]]="Oui","Oui","Non")</f>
        <v>Non</v>
      </c>
      <c r="M1021" s="72" t="str">
        <f>IF(Tableau1[[#This Row],[Régime d''utilisation (Quotidien ? Oui ou Non)]]="Oui","Oui","Non")</f>
        <v>Non</v>
      </c>
      <c r="N1021" s="72" t="str">
        <f>IF(Tableau1[[#This Row],[Régime d''utilisation (Quotidien ? Oui ou Non)]]="Oui","Oui","Non")</f>
        <v>Non</v>
      </c>
      <c r="O1021" s="72" t="str">
        <f>IF(Tableau1[[#This Row],[Régime d''utilisation (Quotidien ? Oui ou Non)]]="Oui","Oui","Non")</f>
        <v>Non</v>
      </c>
      <c r="P1021" s="76"/>
      <c r="Q1021" s="76"/>
      <c r="R1021" s="76"/>
      <c r="S1021" s="52" t="str">
        <f t="shared" si="45"/>
        <v>Compris entre 00h00 et 5h00</v>
      </c>
      <c r="T1021" s="76"/>
      <c r="U1021" s="53" t="str">
        <f t="shared" si="46"/>
        <v>Voyageur</v>
      </c>
      <c r="V1021" s="76"/>
      <c r="W1021" s="76"/>
      <c r="X1021" s="76"/>
      <c r="Y1021" s="76"/>
      <c r="Z1021" s="76"/>
      <c r="AA1021" s="76"/>
      <c r="AB1021" s="53">
        <f>400</f>
        <v>400</v>
      </c>
      <c r="AC1021" s="78" t="str">
        <f>IF(Tableau1[[#This Row],[Type de réponse]]='Paramètre (masquer)'!$A$10,Tableau1[[#This Row],[Période de début *]],"")</f>
        <v/>
      </c>
      <c r="AD1021" s="78" t="str">
        <f>IF(Tableau1[[#This Row],[Type de réponse]]='Paramètre (masquer)'!$A$10,Tableau1[[#This Row],[Période de fin *]],"")</f>
        <v/>
      </c>
      <c r="AE1021" s="78" t="str">
        <f>IF(Tableau1[[#This Row],[Type de réponse]]='Paramètre (masquer)'!$A$10,Tableau1[[#This Row],[Nuit
LU/MA]],"")</f>
        <v/>
      </c>
      <c r="AF1021" s="78" t="str">
        <f>IF(Tableau1[[#This Row],[Type de réponse]]='Paramètre (masquer)'!$A$10,Tableau1[[#This Row],[Nuit
MA/ME]],"")</f>
        <v/>
      </c>
      <c r="AG1021" s="78" t="str">
        <f>IF(Tableau1[[#This Row],[Type de réponse]]='Paramètre (masquer)'!$A$10,Tableau1[[#This Row],[Nuit
ME/JE]],"")</f>
        <v/>
      </c>
      <c r="AH1021" s="78" t="str">
        <f>IF(Tableau1[[#This Row],[Type de réponse]]='Paramètre (masquer)'!$A$10,Tableau1[[#This Row],[Nuit JE/VE]],"")</f>
        <v/>
      </c>
      <c r="AI1021" s="78" t="str">
        <f>IF(Tableau1[[#This Row],[Type de réponse]]='Paramètre (masquer)'!$A$10,Tableau1[[#This Row],[Nuit
VE/SA]],"")</f>
        <v/>
      </c>
      <c r="AJ1021" s="78" t="str">
        <f>IF(Tableau1[[#This Row],[Type de réponse]]='Paramètre (masquer)'!$A$10,Tableau1[[#This Row],[Nuit
SA/DI]],"")</f>
        <v/>
      </c>
      <c r="AK1021" s="78" t="str">
        <f>IF(Tableau1[[#This Row],[Type de réponse]]='Paramètre (masquer)'!$A$10,Tableau1[[#This Row],[Nuit
DI/LU]],"")</f>
        <v/>
      </c>
      <c r="AL1021" s="76" t="str">
        <f>IF(Tableau1[[#This Row],[Nuit
LU /MA]]="Oui",0,IF(Tableau1[[#This Row],[Nuit
LU /MA]]="Non",1,""))</f>
        <v/>
      </c>
      <c r="AM1021" s="76" t="str">
        <f>IF(Tableau1[[#This Row],[Nuit
MA/ ME]]="Oui",0,IF(Tableau1[[#This Row],[Nuit
MA/ ME]]="Non",1,""))</f>
        <v/>
      </c>
      <c r="AN1021" s="76" t="str">
        <f>IF(Tableau1[[#This Row],[Nuit
ME/ JE]]="Oui",0,IF(Tableau1[[#This Row],[Nuit
ME/ JE]]="Non",1,""))</f>
        <v/>
      </c>
      <c r="AO1021" s="76" t="str">
        <f>IF(Tableau1[[#This Row],[Nuit JE/ VE]]="Oui",0,IF(Tableau1[[#This Row],[Nuit JE/ VE]]="Non",1,""))</f>
        <v/>
      </c>
      <c r="AP1021" s="76" t="str">
        <f>IF(Tableau1[[#This Row],[Nuit
VE/ SA]]="Oui",0,IF(Tableau1[[#This Row],[Nuit
VE/ SA]]="Non",1,""))</f>
        <v/>
      </c>
      <c r="AQ1021" s="76" t="str">
        <f>IF(Tableau1[[#This Row],[Nuit
SA/ DI]]="Oui",0,IF(Tableau1[[#This Row],[Nuit
SA/ DI]]="Non",1,""))</f>
        <v/>
      </c>
      <c r="AR1021" s="76" t="str">
        <f>IF(Tableau1[[#This Row],[Nuit
DI/ LU]]="Oui",0,IF(Tableau1[[#This Row],[Nuit
DI/ LU]]="Non",1,""))</f>
        <v/>
      </c>
      <c r="AS1021" s="76" t="str">
        <f>IF(Tableau1[[#This Row],[Type de réponse]]='Paramètre (masquer)'!$A$10,Tableau1[[#This Row],[FE]],"")</f>
        <v/>
      </c>
      <c r="AT1021" s="76" t="str">
        <f>_xlfn.CONCAT(Tableau1[[#This Row],[LUN]:[DIM]])</f>
        <v/>
      </c>
      <c r="AU1021" s="79"/>
      <c r="AV10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1" s="76" t="e">
        <f>Tableau1[[#This Row],[Nbre de nuits sur la période]]*Tableau1[[#This Row],[Nombre de train accédant / nuit *]]</f>
        <v>#VALUE!</v>
      </c>
      <c r="AY1021" s="76" t="e">
        <f>Tableau1[[#This Row],[Uo voies - nuit]]*((59*400/1000)+5)</f>
        <v>#VALUE!</v>
      </c>
    </row>
    <row r="1022" spans="1:51" ht="15.75">
      <c r="A1022" s="51">
        <f t="shared" si="47"/>
        <v>1009</v>
      </c>
      <c r="B1022" s="85"/>
      <c r="C1022" s="52" t="str">
        <f>IFERROR(VLOOKUP(Tableau1[[#This Row],[Site *
Un fichier Excel par DT]],Tableau7[[#All],[Nom de la gare]:[EIC]],5,FALSE),"")</f>
        <v/>
      </c>
      <c r="D1022" s="77"/>
      <c r="E1022" s="74"/>
      <c r="F1022" s="74"/>
      <c r="G1022" s="76"/>
      <c r="H1022" s="72" t="str">
        <f>IF(Tableau1[[#This Row],[Régime d''utilisation (Quotidien ? Oui ou Non)]]="Oui","Oui","Non")</f>
        <v>Non</v>
      </c>
      <c r="I1022" s="72" t="str">
        <f>IF(Tableau1[[#This Row],[Régime d''utilisation (Quotidien ? Oui ou Non)]]="Oui","Oui","Non")</f>
        <v>Non</v>
      </c>
      <c r="J1022" s="72" t="str">
        <f>IF(Tableau1[[#This Row],[Régime d''utilisation (Quotidien ? Oui ou Non)]]="Oui","Oui","Non")</f>
        <v>Non</v>
      </c>
      <c r="K1022" s="72" t="str">
        <f>IF(Tableau1[[#This Row],[Régime d''utilisation (Quotidien ? Oui ou Non)]]="Oui","Oui","Non")</f>
        <v>Non</v>
      </c>
      <c r="L1022" s="72" t="str">
        <f>IF(Tableau1[[#This Row],[Régime d''utilisation (Quotidien ? Oui ou Non)]]="Oui","Oui","Non")</f>
        <v>Non</v>
      </c>
      <c r="M1022" s="72" t="str">
        <f>IF(Tableau1[[#This Row],[Régime d''utilisation (Quotidien ? Oui ou Non)]]="Oui","Oui","Non")</f>
        <v>Non</v>
      </c>
      <c r="N1022" s="72" t="str">
        <f>IF(Tableau1[[#This Row],[Régime d''utilisation (Quotidien ? Oui ou Non)]]="Oui","Oui","Non")</f>
        <v>Non</v>
      </c>
      <c r="O1022" s="72" t="str">
        <f>IF(Tableau1[[#This Row],[Régime d''utilisation (Quotidien ? Oui ou Non)]]="Oui","Oui","Non")</f>
        <v>Non</v>
      </c>
      <c r="P1022" s="76"/>
      <c r="Q1022" s="76"/>
      <c r="R1022" s="76"/>
      <c r="S1022" s="52" t="str">
        <f t="shared" si="45"/>
        <v>Compris entre 00h00 et 5h00</v>
      </c>
      <c r="T1022" s="76"/>
      <c r="U1022" s="53" t="str">
        <f t="shared" si="46"/>
        <v>Voyageur</v>
      </c>
      <c r="V1022" s="76"/>
      <c r="W1022" s="76"/>
      <c r="X1022" s="76"/>
      <c r="Y1022" s="76"/>
      <c r="Z1022" s="76"/>
      <c r="AA1022" s="76"/>
      <c r="AB1022" s="53">
        <f>400</f>
        <v>400</v>
      </c>
      <c r="AC1022" s="78" t="str">
        <f>IF(Tableau1[[#This Row],[Type de réponse]]='Paramètre (masquer)'!$A$10,Tableau1[[#This Row],[Période de début *]],"")</f>
        <v/>
      </c>
      <c r="AD1022" s="78" t="str">
        <f>IF(Tableau1[[#This Row],[Type de réponse]]='Paramètre (masquer)'!$A$10,Tableau1[[#This Row],[Période de fin *]],"")</f>
        <v/>
      </c>
      <c r="AE1022" s="78" t="str">
        <f>IF(Tableau1[[#This Row],[Type de réponse]]='Paramètre (masquer)'!$A$10,Tableau1[[#This Row],[Nuit
LU/MA]],"")</f>
        <v/>
      </c>
      <c r="AF1022" s="78" t="str">
        <f>IF(Tableau1[[#This Row],[Type de réponse]]='Paramètre (masquer)'!$A$10,Tableau1[[#This Row],[Nuit
MA/ME]],"")</f>
        <v/>
      </c>
      <c r="AG1022" s="78" t="str">
        <f>IF(Tableau1[[#This Row],[Type de réponse]]='Paramètre (masquer)'!$A$10,Tableau1[[#This Row],[Nuit
ME/JE]],"")</f>
        <v/>
      </c>
      <c r="AH1022" s="78" t="str">
        <f>IF(Tableau1[[#This Row],[Type de réponse]]='Paramètre (masquer)'!$A$10,Tableau1[[#This Row],[Nuit JE/VE]],"")</f>
        <v/>
      </c>
      <c r="AI1022" s="78" t="str">
        <f>IF(Tableau1[[#This Row],[Type de réponse]]='Paramètre (masquer)'!$A$10,Tableau1[[#This Row],[Nuit
VE/SA]],"")</f>
        <v/>
      </c>
      <c r="AJ1022" s="78" t="str">
        <f>IF(Tableau1[[#This Row],[Type de réponse]]='Paramètre (masquer)'!$A$10,Tableau1[[#This Row],[Nuit
SA/DI]],"")</f>
        <v/>
      </c>
      <c r="AK1022" s="78" t="str">
        <f>IF(Tableau1[[#This Row],[Type de réponse]]='Paramètre (masquer)'!$A$10,Tableau1[[#This Row],[Nuit
DI/LU]],"")</f>
        <v/>
      </c>
      <c r="AL1022" s="76" t="str">
        <f>IF(Tableau1[[#This Row],[Nuit
LU /MA]]="Oui",0,IF(Tableau1[[#This Row],[Nuit
LU /MA]]="Non",1,""))</f>
        <v/>
      </c>
      <c r="AM1022" s="76" t="str">
        <f>IF(Tableau1[[#This Row],[Nuit
MA/ ME]]="Oui",0,IF(Tableau1[[#This Row],[Nuit
MA/ ME]]="Non",1,""))</f>
        <v/>
      </c>
      <c r="AN1022" s="76" t="str">
        <f>IF(Tableau1[[#This Row],[Nuit
ME/ JE]]="Oui",0,IF(Tableau1[[#This Row],[Nuit
ME/ JE]]="Non",1,""))</f>
        <v/>
      </c>
      <c r="AO1022" s="76" t="str">
        <f>IF(Tableau1[[#This Row],[Nuit JE/ VE]]="Oui",0,IF(Tableau1[[#This Row],[Nuit JE/ VE]]="Non",1,""))</f>
        <v/>
      </c>
      <c r="AP1022" s="76" t="str">
        <f>IF(Tableau1[[#This Row],[Nuit
VE/ SA]]="Oui",0,IF(Tableau1[[#This Row],[Nuit
VE/ SA]]="Non",1,""))</f>
        <v/>
      </c>
      <c r="AQ1022" s="76" t="str">
        <f>IF(Tableau1[[#This Row],[Nuit
SA/ DI]]="Oui",0,IF(Tableau1[[#This Row],[Nuit
SA/ DI]]="Non",1,""))</f>
        <v/>
      </c>
      <c r="AR1022" s="76" t="str">
        <f>IF(Tableau1[[#This Row],[Nuit
DI/ LU]]="Oui",0,IF(Tableau1[[#This Row],[Nuit
DI/ LU]]="Non",1,""))</f>
        <v/>
      </c>
      <c r="AS1022" s="76" t="str">
        <f>IF(Tableau1[[#This Row],[Type de réponse]]='Paramètre (masquer)'!$A$10,Tableau1[[#This Row],[FE]],"")</f>
        <v/>
      </c>
      <c r="AT1022" s="76" t="str">
        <f>_xlfn.CONCAT(Tableau1[[#This Row],[LUN]:[DIM]])</f>
        <v/>
      </c>
      <c r="AU1022" s="79"/>
      <c r="AV10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2" s="76" t="e">
        <f>Tableau1[[#This Row],[Nbre de nuits sur la période]]*Tableau1[[#This Row],[Nombre de train accédant / nuit *]]</f>
        <v>#VALUE!</v>
      </c>
      <c r="AY1022" s="76" t="e">
        <f>Tableau1[[#This Row],[Uo voies - nuit]]*((59*400/1000)+5)</f>
        <v>#VALUE!</v>
      </c>
    </row>
    <row r="1023" spans="1:51" ht="15.75">
      <c r="A1023" s="51">
        <f t="shared" si="47"/>
        <v>1010</v>
      </c>
      <c r="B1023" s="85"/>
      <c r="C1023" s="52" t="str">
        <f>IFERROR(VLOOKUP(Tableau1[[#This Row],[Site *
Un fichier Excel par DT]],Tableau7[[#All],[Nom de la gare]:[EIC]],5,FALSE),"")</f>
        <v/>
      </c>
      <c r="D1023" s="77"/>
      <c r="E1023" s="74"/>
      <c r="F1023" s="74"/>
      <c r="G1023" s="76"/>
      <c r="H1023" s="72" t="str">
        <f>IF(Tableau1[[#This Row],[Régime d''utilisation (Quotidien ? Oui ou Non)]]="Oui","Oui","Non")</f>
        <v>Non</v>
      </c>
      <c r="I1023" s="72" t="str">
        <f>IF(Tableau1[[#This Row],[Régime d''utilisation (Quotidien ? Oui ou Non)]]="Oui","Oui","Non")</f>
        <v>Non</v>
      </c>
      <c r="J1023" s="72" t="str">
        <f>IF(Tableau1[[#This Row],[Régime d''utilisation (Quotidien ? Oui ou Non)]]="Oui","Oui","Non")</f>
        <v>Non</v>
      </c>
      <c r="K1023" s="72" t="str">
        <f>IF(Tableau1[[#This Row],[Régime d''utilisation (Quotidien ? Oui ou Non)]]="Oui","Oui","Non")</f>
        <v>Non</v>
      </c>
      <c r="L1023" s="72" t="str">
        <f>IF(Tableau1[[#This Row],[Régime d''utilisation (Quotidien ? Oui ou Non)]]="Oui","Oui","Non")</f>
        <v>Non</v>
      </c>
      <c r="M1023" s="72" t="str">
        <f>IF(Tableau1[[#This Row],[Régime d''utilisation (Quotidien ? Oui ou Non)]]="Oui","Oui","Non")</f>
        <v>Non</v>
      </c>
      <c r="N1023" s="72" t="str">
        <f>IF(Tableau1[[#This Row],[Régime d''utilisation (Quotidien ? Oui ou Non)]]="Oui","Oui","Non")</f>
        <v>Non</v>
      </c>
      <c r="O1023" s="72" t="str">
        <f>IF(Tableau1[[#This Row],[Régime d''utilisation (Quotidien ? Oui ou Non)]]="Oui","Oui","Non")</f>
        <v>Non</v>
      </c>
      <c r="P1023" s="76"/>
      <c r="Q1023" s="76"/>
      <c r="R1023" s="76"/>
      <c r="S1023" s="52" t="str">
        <f t="shared" si="45"/>
        <v>Compris entre 00h00 et 5h00</v>
      </c>
      <c r="T1023" s="76"/>
      <c r="U1023" s="53" t="str">
        <f t="shared" si="46"/>
        <v>Voyageur</v>
      </c>
      <c r="V1023" s="76"/>
      <c r="W1023" s="76"/>
      <c r="X1023" s="76"/>
      <c r="Y1023" s="76"/>
      <c r="Z1023" s="76"/>
      <c r="AA1023" s="76"/>
      <c r="AB1023" s="53">
        <f>400</f>
        <v>400</v>
      </c>
      <c r="AC1023" s="78" t="str">
        <f>IF(Tableau1[[#This Row],[Type de réponse]]='Paramètre (masquer)'!$A$10,Tableau1[[#This Row],[Période de début *]],"")</f>
        <v/>
      </c>
      <c r="AD1023" s="78" t="str">
        <f>IF(Tableau1[[#This Row],[Type de réponse]]='Paramètre (masquer)'!$A$10,Tableau1[[#This Row],[Période de fin *]],"")</f>
        <v/>
      </c>
      <c r="AE1023" s="78" t="str">
        <f>IF(Tableau1[[#This Row],[Type de réponse]]='Paramètre (masquer)'!$A$10,Tableau1[[#This Row],[Nuit
LU/MA]],"")</f>
        <v/>
      </c>
      <c r="AF1023" s="78" t="str">
        <f>IF(Tableau1[[#This Row],[Type de réponse]]='Paramètre (masquer)'!$A$10,Tableau1[[#This Row],[Nuit
MA/ME]],"")</f>
        <v/>
      </c>
      <c r="AG1023" s="78" t="str">
        <f>IF(Tableau1[[#This Row],[Type de réponse]]='Paramètre (masquer)'!$A$10,Tableau1[[#This Row],[Nuit
ME/JE]],"")</f>
        <v/>
      </c>
      <c r="AH1023" s="78" t="str">
        <f>IF(Tableau1[[#This Row],[Type de réponse]]='Paramètre (masquer)'!$A$10,Tableau1[[#This Row],[Nuit JE/VE]],"")</f>
        <v/>
      </c>
      <c r="AI1023" s="78" t="str">
        <f>IF(Tableau1[[#This Row],[Type de réponse]]='Paramètre (masquer)'!$A$10,Tableau1[[#This Row],[Nuit
VE/SA]],"")</f>
        <v/>
      </c>
      <c r="AJ1023" s="78" t="str">
        <f>IF(Tableau1[[#This Row],[Type de réponse]]='Paramètre (masquer)'!$A$10,Tableau1[[#This Row],[Nuit
SA/DI]],"")</f>
        <v/>
      </c>
      <c r="AK1023" s="78" t="str">
        <f>IF(Tableau1[[#This Row],[Type de réponse]]='Paramètre (masquer)'!$A$10,Tableau1[[#This Row],[Nuit
DI/LU]],"")</f>
        <v/>
      </c>
      <c r="AL1023" s="76" t="str">
        <f>IF(Tableau1[[#This Row],[Nuit
LU /MA]]="Oui",0,IF(Tableau1[[#This Row],[Nuit
LU /MA]]="Non",1,""))</f>
        <v/>
      </c>
      <c r="AM1023" s="76" t="str">
        <f>IF(Tableau1[[#This Row],[Nuit
MA/ ME]]="Oui",0,IF(Tableau1[[#This Row],[Nuit
MA/ ME]]="Non",1,""))</f>
        <v/>
      </c>
      <c r="AN1023" s="76" t="str">
        <f>IF(Tableau1[[#This Row],[Nuit
ME/ JE]]="Oui",0,IF(Tableau1[[#This Row],[Nuit
ME/ JE]]="Non",1,""))</f>
        <v/>
      </c>
      <c r="AO1023" s="76" t="str">
        <f>IF(Tableau1[[#This Row],[Nuit JE/ VE]]="Oui",0,IF(Tableau1[[#This Row],[Nuit JE/ VE]]="Non",1,""))</f>
        <v/>
      </c>
      <c r="AP1023" s="76" t="str">
        <f>IF(Tableau1[[#This Row],[Nuit
VE/ SA]]="Oui",0,IF(Tableau1[[#This Row],[Nuit
VE/ SA]]="Non",1,""))</f>
        <v/>
      </c>
      <c r="AQ1023" s="76" t="str">
        <f>IF(Tableau1[[#This Row],[Nuit
SA/ DI]]="Oui",0,IF(Tableau1[[#This Row],[Nuit
SA/ DI]]="Non",1,""))</f>
        <v/>
      </c>
      <c r="AR1023" s="76" t="str">
        <f>IF(Tableau1[[#This Row],[Nuit
DI/ LU]]="Oui",0,IF(Tableau1[[#This Row],[Nuit
DI/ LU]]="Non",1,""))</f>
        <v/>
      </c>
      <c r="AS1023" s="76" t="str">
        <f>IF(Tableau1[[#This Row],[Type de réponse]]='Paramètre (masquer)'!$A$10,Tableau1[[#This Row],[FE]],"")</f>
        <v/>
      </c>
      <c r="AT1023" s="76" t="str">
        <f>_xlfn.CONCAT(Tableau1[[#This Row],[LUN]:[DIM]])</f>
        <v/>
      </c>
      <c r="AU1023" s="79"/>
      <c r="AV10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3" s="76" t="e">
        <f>Tableau1[[#This Row],[Nbre de nuits sur la période]]*Tableau1[[#This Row],[Nombre de train accédant / nuit *]]</f>
        <v>#VALUE!</v>
      </c>
      <c r="AY1023" s="76" t="e">
        <f>Tableau1[[#This Row],[Uo voies - nuit]]*((59*400/1000)+5)</f>
        <v>#VALUE!</v>
      </c>
    </row>
    <row r="1024" spans="1:51" ht="15.75">
      <c r="A1024" s="51">
        <f t="shared" si="47"/>
        <v>1011</v>
      </c>
      <c r="B1024" s="85"/>
      <c r="C1024" s="52" t="str">
        <f>IFERROR(VLOOKUP(Tableau1[[#This Row],[Site *
Un fichier Excel par DT]],Tableau7[[#All],[Nom de la gare]:[EIC]],5,FALSE),"")</f>
        <v/>
      </c>
      <c r="D1024" s="77"/>
      <c r="E1024" s="74"/>
      <c r="F1024" s="74"/>
      <c r="G1024" s="76"/>
      <c r="H1024" s="72" t="str">
        <f>IF(Tableau1[[#This Row],[Régime d''utilisation (Quotidien ? Oui ou Non)]]="Oui","Oui","Non")</f>
        <v>Non</v>
      </c>
      <c r="I1024" s="72" t="str">
        <f>IF(Tableau1[[#This Row],[Régime d''utilisation (Quotidien ? Oui ou Non)]]="Oui","Oui","Non")</f>
        <v>Non</v>
      </c>
      <c r="J1024" s="72" t="str">
        <f>IF(Tableau1[[#This Row],[Régime d''utilisation (Quotidien ? Oui ou Non)]]="Oui","Oui","Non")</f>
        <v>Non</v>
      </c>
      <c r="K1024" s="72" t="str">
        <f>IF(Tableau1[[#This Row],[Régime d''utilisation (Quotidien ? Oui ou Non)]]="Oui","Oui","Non")</f>
        <v>Non</v>
      </c>
      <c r="L1024" s="72" t="str">
        <f>IF(Tableau1[[#This Row],[Régime d''utilisation (Quotidien ? Oui ou Non)]]="Oui","Oui","Non")</f>
        <v>Non</v>
      </c>
      <c r="M1024" s="72" t="str">
        <f>IF(Tableau1[[#This Row],[Régime d''utilisation (Quotidien ? Oui ou Non)]]="Oui","Oui","Non")</f>
        <v>Non</v>
      </c>
      <c r="N1024" s="72" t="str">
        <f>IF(Tableau1[[#This Row],[Régime d''utilisation (Quotidien ? Oui ou Non)]]="Oui","Oui","Non")</f>
        <v>Non</v>
      </c>
      <c r="O1024" s="72" t="str">
        <f>IF(Tableau1[[#This Row],[Régime d''utilisation (Quotidien ? Oui ou Non)]]="Oui","Oui","Non")</f>
        <v>Non</v>
      </c>
      <c r="P1024" s="76"/>
      <c r="Q1024" s="76"/>
      <c r="R1024" s="76"/>
      <c r="S1024" s="52" t="str">
        <f t="shared" si="45"/>
        <v>Compris entre 00h00 et 5h00</v>
      </c>
      <c r="T1024" s="76"/>
      <c r="U1024" s="53" t="str">
        <f t="shared" si="46"/>
        <v>Voyageur</v>
      </c>
      <c r="V1024" s="76"/>
      <c r="W1024" s="76"/>
      <c r="X1024" s="76"/>
      <c r="Y1024" s="76"/>
      <c r="Z1024" s="76"/>
      <c r="AA1024" s="76"/>
      <c r="AB1024" s="53">
        <f>400</f>
        <v>400</v>
      </c>
      <c r="AC1024" s="78" t="str">
        <f>IF(Tableau1[[#This Row],[Type de réponse]]='Paramètre (masquer)'!$A$10,Tableau1[[#This Row],[Période de début *]],"")</f>
        <v/>
      </c>
      <c r="AD1024" s="78" t="str">
        <f>IF(Tableau1[[#This Row],[Type de réponse]]='Paramètre (masquer)'!$A$10,Tableau1[[#This Row],[Période de fin *]],"")</f>
        <v/>
      </c>
      <c r="AE1024" s="78" t="str">
        <f>IF(Tableau1[[#This Row],[Type de réponse]]='Paramètre (masquer)'!$A$10,Tableau1[[#This Row],[Nuit
LU/MA]],"")</f>
        <v/>
      </c>
      <c r="AF1024" s="78" t="str">
        <f>IF(Tableau1[[#This Row],[Type de réponse]]='Paramètre (masquer)'!$A$10,Tableau1[[#This Row],[Nuit
MA/ME]],"")</f>
        <v/>
      </c>
      <c r="AG1024" s="78" t="str">
        <f>IF(Tableau1[[#This Row],[Type de réponse]]='Paramètre (masquer)'!$A$10,Tableau1[[#This Row],[Nuit
ME/JE]],"")</f>
        <v/>
      </c>
      <c r="AH1024" s="78" t="str">
        <f>IF(Tableau1[[#This Row],[Type de réponse]]='Paramètre (masquer)'!$A$10,Tableau1[[#This Row],[Nuit JE/VE]],"")</f>
        <v/>
      </c>
      <c r="AI1024" s="78" t="str">
        <f>IF(Tableau1[[#This Row],[Type de réponse]]='Paramètre (masquer)'!$A$10,Tableau1[[#This Row],[Nuit
VE/SA]],"")</f>
        <v/>
      </c>
      <c r="AJ1024" s="78" t="str">
        <f>IF(Tableau1[[#This Row],[Type de réponse]]='Paramètre (masquer)'!$A$10,Tableau1[[#This Row],[Nuit
SA/DI]],"")</f>
        <v/>
      </c>
      <c r="AK1024" s="78" t="str">
        <f>IF(Tableau1[[#This Row],[Type de réponse]]='Paramètre (masquer)'!$A$10,Tableau1[[#This Row],[Nuit
DI/LU]],"")</f>
        <v/>
      </c>
      <c r="AL1024" s="76" t="str">
        <f>IF(Tableau1[[#This Row],[Nuit
LU /MA]]="Oui",0,IF(Tableau1[[#This Row],[Nuit
LU /MA]]="Non",1,""))</f>
        <v/>
      </c>
      <c r="AM1024" s="76" t="str">
        <f>IF(Tableau1[[#This Row],[Nuit
MA/ ME]]="Oui",0,IF(Tableau1[[#This Row],[Nuit
MA/ ME]]="Non",1,""))</f>
        <v/>
      </c>
      <c r="AN1024" s="76" t="str">
        <f>IF(Tableau1[[#This Row],[Nuit
ME/ JE]]="Oui",0,IF(Tableau1[[#This Row],[Nuit
ME/ JE]]="Non",1,""))</f>
        <v/>
      </c>
      <c r="AO1024" s="76" t="str">
        <f>IF(Tableau1[[#This Row],[Nuit JE/ VE]]="Oui",0,IF(Tableau1[[#This Row],[Nuit JE/ VE]]="Non",1,""))</f>
        <v/>
      </c>
      <c r="AP1024" s="76" t="str">
        <f>IF(Tableau1[[#This Row],[Nuit
VE/ SA]]="Oui",0,IF(Tableau1[[#This Row],[Nuit
VE/ SA]]="Non",1,""))</f>
        <v/>
      </c>
      <c r="AQ1024" s="76" t="str">
        <f>IF(Tableau1[[#This Row],[Nuit
SA/ DI]]="Oui",0,IF(Tableau1[[#This Row],[Nuit
SA/ DI]]="Non",1,""))</f>
        <v/>
      </c>
      <c r="AR1024" s="76" t="str">
        <f>IF(Tableau1[[#This Row],[Nuit
DI/ LU]]="Oui",0,IF(Tableau1[[#This Row],[Nuit
DI/ LU]]="Non",1,""))</f>
        <v/>
      </c>
      <c r="AS1024" s="76" t="str">
        <f>IF(Tableau1[[#This Row],[Type de réponse]]='Paramètre (masquer)'!$A$10,Tableau1[[#This Row],[FE]],"")</f>
        <v/>
      </c>
      <c r="AT1024" s="76" t="str">
        <f>_xlfn.CONCAT(Tableau1[[#This Row],[LUN]:[DIM]])</f>
        <v/>
      </c>
      <c r="AU1024" s="79"/>
      <c r="AV10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4" s="76" t="e">
        <f>Tableau1[[#This Row],[Nbre de nuits sur la période]]*Tableau1[[#This Row],[Nombre de train accédant / nuit *]]</f>
        <v>#VALUE!</v>
      </c>
      <c r="AY1024" s="76" t="e">
        <f>Tableau1[[#This Row],[Uo voies - nuit]]*((59*400/1000)+5)</f>
        <v>#VALUE!</v>
      </c>
    </row>
    <row r="1025" spans="1:51" ht="15.75">
      <c r="A1025" s="51">
        <f t="shared" si="47"/>
        <v>1012</v>
      </c>
      <c r="B1025" s="85"/>
      <c r="C1025" s="52" t="str">
        <f>IFERROR(VLOOKUP(Tableau1[[#This Row],[Site *
Un fichier Excel par DT]],Tableau7[[#All],[Nom de la gare]:[EIC]],5,FALSE),"")</f>
        <v/>
      </c>
      <c r="D1025" s="77"/>
      <c r="E1025" s="74"/>
      <c r="F1025" s="74"/>
      <c r="G1025" s="76"/>
      <c r="H1025" s="72" t="str">
        <f>IF(Tableau1[[#This Row],[Régime d''utilisation (Quotidien ? Oui ou Non)]]="Oui","Oui","Non")</f>
        <v>Non</v>
      </c>
      <c r="I1025" s="72" t="str">
        <f>IF(Tableau1[[#This Row],[Régime d''utilisation (Quotidien ? Oui ou Non)]]="Oui","Oui","Non")</f>
        <v>Non</v>
      </c>
      <c r="J1025" s="72" t="str">
        <f>IF(Tableau1[[#This Row],[Régime d''utilisation (Quotidien ? Oui ou Non)]]="Oui","Oui","Non")</f>
        <v>Non</v>
      </c>
      <c r="K1025" s="72" t="str">
        <f>IF(Tableau1[[#This Row],[Régime d''utilisation (Quotidien ? Oui ou Non)]]="Oui","Oui","Non")</f>
        <v>Non</v>
      </c>
      <c r="L1025" s="72" t="str">
        <f>IF(Tableau1[[#This Row],[Régime d''utilisation (Quotidien ? Oui ou Non)]]="Oui","Oui","Non")</f>
        <v>Non</v>
      </c>
      <c r="M1025" s="72" t="str">
        <f>IF(Tableau1[[#This Row],[Régime d''utilisation (Quotidien ? Oui ou Non)]]="Oui","Oui","Non")</f>
        <v>Non</v>
      </c>
      <c r="N1025" s="72" t="str">
        <f>IF(Tableau1[[#This Row],[Régime d''utilisation (Quotidien ? Oui ou Non)]]="Oui","Oui","Non")</f>
        <v>Non</v>
      </c>
      <c r="O1025" s="72" t="str">
        <f>IF(Tableau1[[#This Row],[Régime d''utilisation (Quotidien ? Oui ou Non)]]="Oui","Oui","Non")</f>
        <v>Non</v>
      </c>
      <c r="P1025" s="76"/>
      <c r="Q1025" s="76"/>
      <c r="R1025" s="76"/>
      <c r="S1025" s="52" t="str">
        <f t="shared" si="45"/>
        <v>Compris entre 00h00 et 5h00</v>
      </c>
      <c r="T1025" s="76"/>
      <c r="U1025" s="53" t="str">
        <f t="shared" si="46"/>
        <v>Voyageur</v>
      </c>
      <c r="V1025" s="76"/>
      <c r="W1025" s="76"/>
      <c r="X1025" s="76"/>
      <c r="Y1025" s="76"/>
      <c r="Z1025" s="76"/>
      <c r="AA1025" s="76"/>
      <c r="AB1025" s="53">
        <f>400</f>
        <v>400</v>
      </c>
      <c r="AC1025" s="78" t="str">
        <f>IF(Tableau1[[#This Row],[Type de réponse]]='Paramètre (masquer)'!$A$10,Tableau1[[#This Row],[Période de début *]],"")</f>
        <v/>
      </c>
      <c r="AD1025" s="78" t="str">
        <f>IF(Tableau1[[#This Row],[Type de réponse]]='Paramètre (masquer)'!$A$10,Tableau1[[#This Row],[Période de fin *]],"")</f>
        <v/>
      </c>
      <c r="AE1025" s="78" t="str">
        <f>IF(Tableau1[[#This Row],[Type de réponse]]='Paramètre (masquer)'!$A$10,Tableau1[[#This Row],[Nuit
LU/MA]],"")</f>
        <v/>
      </c>
      <c r="AF1025" s="78" t="str">
        <f>IF(Tableau1[[#This Row],[Type de réponse]]='Paramètre (masquer)'!$A$10,Tableau1[[#This Row],[Nuit
MA/ME]],"")</f>
        <v/>
      </c>
      <c r="AG1025" s="78" t="str">
        <f>IF(Tableau1[[#This Row],[Type de réponse]]='Paramètre (masquer)'!$A$10,Tableau1[[#This Row],[Nuit
ME/JE]],"")</f>
        <v/>
      </c>
      <c r="AH1025" s="78" t="str">
        <f>IF(Tableau1[[#This Row],[Type de réponse]]='Paramètre (masquer)'!$A$10,Tableau1[[#This Row],[Nuit JE/VE]],"")</f>
        <v/>
      </c>
      <c r="AI1025" s="78" t="str">
        <f>IF(Tableau1[[#This Row],[Type de réponse]]='Paramètre (masquer)'!$A$10,Tableau1[[#This Row],[Nuit
VE/SA]],"")</f>
        <v/>
      </c>
      <c r="AJ1025" s="78" t="str">
        <f>IF(Tableau1[[#This Row],[Type de réponse]]='Paramètre (masquer)'!$A$10,Tableau1[[#This Row],[Nuit
SA/DI]],"")</f>
        <v/>
      </c>
      <c r="AK1025" s="78" t="str">
        <f>IF(Tableau1[[#This Row],[Type de réponse]]='Paramètre (masquer)'!$A$10,Tableau1[[#This Row],[Nuit
DI/LU]],"")</f>
        <v/>
      </c>
      <c r="AL1025" s="76" t="str">
        <f>IF(Tableau1[[#This Row],[Nuit
LU /MA]]="Oui",0,IF(Tableau1[[#This Row],[Nuit
LU /MA]]="Non",1,""))</f>
        <v/>
      </c>
      <c r="AM1025" s="76" t="str">
        <f>IF(Tableau1[[#This Row],[Nuit
MA/ ME]]="Oui",0,IF(Tableau1[[#This Row],[Nuit
MA/ ME]]="Non",1,""))</f>
        <v/>
      </c>
      <c r="AN1025" s="76" t="str">
        <f>IF(Tableau1[[#This Row],[Nuit
ME/ JE]]="Oui",0,IF(Tableau1[[#This Row],[Nuit
ME/ JE]]="Non",1,""))</f>
        <v/>
      </c>
      <c r="AO1025" s="76" t="str">
        <f>IF(Tableau1[[#This Row],[Nuit JE/ VE]]="Oui",0,IF(Tableau1[[#This Row],[Nuit JE/ VE]]="Non",1,""))</f>
        <v/>
      </c>
      <c r="AP1025" s="76" t="str">
        <f>IF(Tableau1[[#This Row],[Nuit
VE/ SA]]="Oui",0,IF(Tableau1[[#This Row],[Nuit
VE/ SA]]="Non",1,""))</f>
        <v/>
      </c>
      <c r="AQ1025" s="76" t="str">
        <f>IF(Tableau1[[#This Row],[Nuit
SA/ DI]]="Oui",0,IF(Tableau1[[#This Row],[Nuit
SA/ DI]]="Non",1,""))</f>
        <v/>
      </c>
      <c r="AR1025" s="76" t="str">
        <f>IF(Tableau1[[#This Row],[Nuit
DI/ LU]]="Oui",0,IF(Tableau1[[#This Row],[Nuit
DI/ LU]]="Non",1,""))</f>
        <v/>
      </c>
      <c r="AS1025" s="76" t="str">
        <f>IF(Tableau1[[#This Row],[Type de réponse]]='Paramètre (masquer)'!$A$10,Tableau1[[#This Row],[FE]],"")</f>
        <v/>
      </c>
      <c r="AT1025" s="76" t="str">
        <f>_xlfn.CONCAT(Tableau1[[#This Row],[LUN]:[DIM]])</f>
        <v/>
      </c>
      <c r="AU1025" s="79"/>
      <c r="AV10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5" s="76" t="e">
        <f>Tableau1[[#This Row],[Nbre de nuits sur la période]]*Tableau1[[#This Row],[Nombre de train accédant / nuit *]]</f>
        <v>#VALUE!</v>
      </c>
      <c r="AY1025" s="76" t="e">
        <f>Tableau1[[#This Row],[Uo voies - nuit]]*((59*400/1000)+5)</f>
        <v>#VALUE!</v>
      </c>
    </row>
    <row r="1026" spans="1:51" ht="15.75">
      <c r="A1026" s="51">
        <f t="shared" si="47"/>
        <v>1013</v>
      </c>
      <c r="B1026" s="85"/>
      <c r="C1026" s="52" t="str">
        <f>IFERROR(VLOOKUP(Tableau1[[#This Row],[Site *
Un fichier Excel par DT]],Tableau7[[#All],[Nom de la gare]:[EIC]],5,FALSE),"")</f>
        <v/>
      </c>
      <c r="D1026" s="77"/>
      <c r="E1026" s="74"/>
      <c r="F1026" s="74"/>
      <c r="G1026" s="76"/>
      <c r="H1026" s="72" t="str">
        <f>IF(Tableau1[[#This Row],[Régime d''utilisation (Quotidien ? Oui ou Non)]]="Oui","Oui","Non")</f>
        <v>Non</v>
      </c>
      <c r="I1026" s="72" t="str">
        <f>IF(Tableau1[[#This Row],[Régime d''utilisation (Quotidien ? Oui ou Non)]]="Oui","Oui","Non")</f>
        <v>Non</v>
      </c>
      <c r="J1026" s="72" t="str">
        <f>IF(Tableau1[[#This Row],[Régime d''utilisation (Quotidien ? Oui ou Non)]]="Oui","Oui","Non")</f>
        <v>Non</v>
      </c>
      <c r="K1026" s="72" t="str">
        <f>IF(Tableau1[[#This Row],[Régime d''utilisation (Quotidien ? Oui ou Non)]]="Oui","Oui","Non")</f>
        <v>Non</v>
      </c>
      <c r="L1026" s="72" t="str">
        <f>IF(Tableau1[[#This Row],[Régime d''utilisation (Quotidien ? Oui ou Non)]]="Oui","Oui","Non")</f>
        <v>Non</v>
      </c>
      <c r="M1026" s="72" t="str">
        <f>IF(Tableau1[[#This Row],[Régime d''utilisation (Quotidien ? Oui ou Non)]]="Oui","Oui","Non")</f>
        <v>Non</v>
      </c>
      <c r="N1026" s="72" t="str">
        <f>IF(Tableau1[[#This Row],[Régime d''utilisation (Quotidien ? Oui ou Non)]]="Oui","Oui","Non")</f>
        <v>Non</v>
      </c>
      <c r="O1026" s="72" t="str">
        <f>IF(Tableau1[[#This Row],[Régime d''utilisation (Quotidien ? Oui ou Non)]]="Oui","Oui","Non")</f>
        <v>Non</v>
      </c>
      <c r="P1026" s="76"/>
      <c r="Q1026" s="76"/>
      <c r="R1026" s="76"/>
      <c r="S1026" s="52" t="str">
        <f t="shared" si="45"/>
        <v>Compris entre 00h00 et 5h00</v>
      </c>
      <c r="T1026" s="76"/>
      <c r="U1026" s="53" t="str">
        <f t="shared" si="46"/>
        <v>Voyageur</v>
      </c>
      <c r="V1026" s="76"/>
      <c r="W1026" s="76"/>
      <c r="X1026" s="76"/>
      <c r="Y1026" s="76"/>
      <c r="Z1026" s="76"/>
      <c r="AA1026" s="76"/>
      <c r="AB1026" s="53">
        <f>400</f>
        <v>400</v>
      </c>
      <c r="AC1026" s="78" t="str">
        <f>IF(Tableau1[[#This Row],[Type de réponse]]='Paramètre (masquer)'!$A$10,Tableau1[[#This Row],[Période de début *]],"")</f>
        <v/>
      </c>
      <c r="AD1026" s="78" t="str">
        <f>IF(Tableau1[[#This Row],[Type de réponse]]='Paramètre (masquer)'!$A$10,Tableau1[[#This Row],[Période de fin *]],"")</f>
        <v/>
      </c>
      <c r="AE1026" s="78" t="str">
        <f>IF(Tableau1[[#This Row],[Type de réponse]]='Paramètre (masquer)'!$A$10,Tableau1[[#This Row],[Nuit
LU/MA]],"")</f>
        <v/>
      </c>
      <c r="AF1026" s="78" t="str">
        <f>IF(Tableau1[[#This Row],[Type de réponse]]='Paramètre (masquer)'!$A$10,Tableau1[[#This Row],[Nuit
MA/ME]],"")</f>
        <v/>
      </c>
      <c r="AG1026" s="78" t="str">
        <f>IF(Tableau1[[#This Row],[Type de réponse]]='Paramètre (masquer)'!$A$10,Tableau1[[#This Row],[Nuit
ME/JE]],"")</f>
        <v/>
      </c>
      <c r="AH1026" s="78" t="str">
        <f>IF(Tableau1[[#This Row],[Type de réponse]]='Paramètre (masquer)'!$A$10,Tableau1[[#This Row],[Nuit JE/VE]],"")</f>
        <v/>
      </c>
      <c r="AI1026" s="78" t="str">
        <f>IF(Tableau1[[#This Row],[Type de réponse]]='Paramètre (masquer)'!$A$10,Tableau1[[#This Row],[Nuit
VE/SA]],"")</f>
        <v/>
      </c>
      <c r="AJ1026" s="78" t="str">
        <f>IF(Tableau1[[#This Row],[Type de réponse]]='Paramètre (masquer)'!$A$10,Tableau1[[#This Row],[Nuit
SA/DI]],"")</f>
        <v/>
      </c>
      <c r="AK1026" s="78" t="str">
        <f>IF(Tableau1[[#This Row],[Type de réponse]]='Paramètre (masquer)'!$A$10,Tableau1[[#This Row],[Nuit
DI/LU]],"")</f>
        <v/>
      </c>
      <c r="AL1026" s="76" t="str">
        <f>IF(Tableau1[[#This Row],[Nuit
LU /MA]]="Oui",0,IF(Tableau1[[#This Row],[Nuit
LU /MA]]="Non",1,""))</f>
        <v/>
      </c>
      <c r="AM1026" s="76" t="str">
        <f>IF(Tableau1[[#This Row],[Nuit
MA/ ME]]="Oui",0,IF(Tableau1[[#This Row],[Nuit
MA/ ME]]="Non",1,""))</f>
        <v/>
      </c>
      <c r="AN1026" s="76" t="str">
        <f>IF(Tableau1[[#This Row],[Nuit
ME/ JE]]="Oui",0,IF(Tableau1[[#This Row],[Nuit
ME/ JE]]="Non",1,""))</f>
        <v/>
      </c>
      <c r="AO1026" s="76" t="str">
        <f>IF(Tableau1[[#This Row],[Nuit JE/ VE]]="Oui",0,IF(Tableau1[[#This Row],[Nuit JE/ VE]]="Non",1,""))</f>
        <v/>
      </c>
      <c r="AP1026" s="76" t="str">
        <f>IF(Tableau1[[#This Row],[Nuit
VE/ SA]]="Oui",0,IF(Tableau1[[#This Row],[Nuit
VE/ SA]]="Non",1,""))</f>
        <v/>
      </c>
      <c r="AQ1026" s="76" t="str">
        <f>IF(Tableau1[[#This Row],[Nuit
SA/ DI]]="Oui",0,IF(Tableau1[[#This Row],[Nuit
SA/ DI]]="Non",1,""))</f>
        <v/>
      </c>
      <c r="AR1026" s="76" t="str">
        <f>IF(Tableau1[[#This Row],[Nuit
DI/ LU]]="Oui",0,IF(Tableau1[[#This Row],[Nuit
DI/ LU]]="Non",1,""))</f>
        <v/>
      </c>
      <c r="AS1026" s="76" t="str">
        <f>IF(Tableau1[[#This Row],[Type de réponse]]='Paramètre (masquer)'!$A$10,Tableau1[[#This Row],[FE]],"")</f>
        <v/>
      </c>
      <c r="AT1026" s="76" t="str">
        <f>_xlfn.CONCAT(Tableau1[[#This Row],[LUN]:[DIM]])</f>
        <v/>
      </c>
      <c r="AU1026" s="79"/>
      <c r="AV10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6" s="76" t="e">
        <f>Tableau1[[#This Row],[Nbre de nuits sur la période]]*Tableau1[[#This Row],[Nombre de train accédant / nuit *]]</f>
        <v>#VALUE!</v>
      </c>
      <c r="AY1026" s="76" t="e">
        <f>Tableau1[[#This Row],[Uo voies - nuit]]*((59*400/1000)+5)</f>
        <v>#VALUE!</v>
      </c>
    </row>
    <row r="1027" spans="1:51" ht="15.75">
      <c r="A1027" s="51">
        <f t="shared" si="47"/>
        <v>1014</v>
      </c>
      <c r="B1027" s="85"/>
      <c r="C1027" s="52" t="str">
        <f>IFERROR(VLOOKUP(Tableau1[[#This Row],[Site *
Un fichier Excel par DT]],Tableau7[[#All],[Nom de la gare]:[EIC]],5,FALSE),"")</f>
        <v/>
      </c>
      <c r="D1027" s="77"/>
      <c r="E1027" s="74"/>
      <c r="F1027" s="74"/>
      <c r="G1027" s="76"/>
      <c r="H1027" s="72" t="str">
        <f>IF(Tableau1[[#This Row],[Régime d''utilisation (Quotidien ? Oui ou Non)]]="Oui","Oui","Non")</f>
        <v>Non</v>
      </c>
      <c r="I1027" s="72" t="str">
        <f>IF(Tableau1[[#This Row],[Régime d''utilisation (Quotidien ? Oui ou Non)]]="Oui","Oui","Non")</f>
        <v>Non</v>
      </c>
      <c r="J1027" s="72" t="str">
        <f>IF(Tableau1[[#This Row],[Régime d''utilisation (Quotidien ? Oui ou Non)]]="Oui","Oui","Non")</f>
        <v>Non</v>
      </c>
      <c r="K1027" s="72" t="str">
        <f>IF(Tableau1[[#This Row],[Régime d''utilisation (Quotidien ? Oui ou Non)]]="Oui","Oui","Non")</f>
        <v>Non</v>
      </c>
      <c r="L1027" s="72" t="str">
        <f>IF(Tableau1[[#This Row],[Régime d''utilisation (Quotidien ? Oui ou Non)]]="Oui","Oui","Non")</f>
        <v>Non</v>
      </c>
      <c r="M1027" s="72" t="str">
        <f>IF(Tableau1[[#This Row],[Régime d''utilisation (Quotidien ? Oui ou Non)]]="Oui","Oui","Non")</f>
        <v>Non</v>
      </c>
      <c r="N1027" s="72" t="str">
        <f>IF(Tableau1[[#This Row],[Régime d''utilisation (Quotidien ? Oui ou Non)]]="Oui","Oui","Non")</f>
        <v>Non</v>
      </c>
      <c r="O1027" s="72" t="str">
        <f>IF(Tableau1[[#This Row],[Régime d''utilisation (Quotidien ? Oui ou Non)]]="Oui","Oui","Non")</f>
        <v>Non</v>
      </c>
      <c r="P1027" s="76"/>
      <c r="Q1027" s="76"/>
      <c r="R1027" s="76"/>
      <c r="S1027" s="52" t="str">
        <f t="shared" si="45"/>
        <v>Compris entre 00h00 et 5h00</v>
      </c>
      <c r="T1027" s="76"/>
      <c r="U1027" s="53" t="str">
        <f t="shared" si="46"/>
        <v>Voyageur</v>
      </c>
      <c r="V1027" s="76"/>
      <c r="W1027" s="76"/>
      <c r="X1027" s="76"/>
      <c r="Y1027" s="76"/>
      <c r="Z1027" s="76"/>
      <c r="AA1027" s="76"/>
      <c r="AB1027" s="53">
        <f>400</f>
        <v>400</v>
      </c>
      <c r="AC1027" s="78" t="str">
        <f>IF(Tableau1[[#This Row],[Type de réponse]]='Paramètre (masquer)'!$A$10,Tableau1[[#This Row],[Période de début *]],"")</f>
        <v/>
      </c>
      <c r="AD1027" s="78" t="str">
        <f>IF(Tableau1[[#This Row],[Type de réponse]]='Paramètre (masquer)'!$A$10,Tableau1[[#This Row],[Période de fin *]],"")</f>
        <v/>
      </c>
      <c r="AE1027" s="78" t="str">
        <f>IF(Tableau1[[#This Row],[Type de réponse]]='Paramètre (masquer)'!$A$10,Tableau1[[#This Row],[Nuit
LU/MA]],"")</f>
        <v/>
      </c>
      <c r="AF1027" s="78" t="str">
        <f>IF(Tableau1[[#This Row],[Type de réponse]]='Paramètre (masquer)'!$A$10,Tableau1[[#This Row],[Nuit
MA/ME]],"")</f>
        <v/>
      </c>
      <c r="AG1027" s="78" t="str">
        <f>IF(Tableau1[[#This Row],[Type de réponse]]='Paramètre (masquer)'!$A$10,Tableau1[[#This Row],[Nuit
ME/JE]],"")</f>
        <v/>
      </c>
      <c r="AH1027" s="78" t="str">
        <f>IF(Tableau1[[#This Row],[Type de réponse]]='Paramètre (masquer)'!$A$10,Tableau1[[#This Row],[Nuit JE/VE]],"")</f>
        <v/>
      </c>
      <c r="AI1027" s="78" t="str">
        <f>IF(Tableau1[[#This Row],[Type de réponse]]='Paramètre (masquer)'!$A$10,Tableau1[[#This Row],[Nuit
VE/SA]],"")</f>
        <v/>
      </c>
      <c r="AJ1027" s="78" t="str">
        <f>IF(Tableau1[[#This Row],[Type de réponse]]='Paramètre (masquer)'!$A$10,Tableau1[[#This Row],[Nuit
SA/DI]],"")</f>
        <v/>
      </c>
      <c r="AK1027" s="78" t="str">
        <f>IF(Tableau1[[#This Row],[Type de réponse]]='Paramètre (masquer)'!$A$10,Tableau1[[#This Row],[Nuit
DI/LU]],"")</f>
        <v/>
      </c>
      <c r="AL1027" s="76" t="str">
        <f>IF(Tableau1[[#This Row],[Nuit
LU /MA]]="Oui",0,IF(Tableau1[[#This Row],[Nuit
LU /MA]]="Non",1,""))</f>
        <v/>
      </c>
      <c r="AM1027" s="76" t="str">
        <f>IF(Tableau1[[#This Row],[Nuit
MA/ ME]]="Oui",0,IF(Tableau1[[#This Row],[Nuit
MA/ ME]]="Non",1,""))</f>
        <v/>
      </c>
      <c r="AN1027" s="76" t="str">
        <f>IF(Tableau1[[#This Row],[Nuit
ME/ JE]]="Oui",0,IF(Tableau1[[#This Row],[Nuit
ME/ JE]]="Non",1,""))</f>
        <v/>
      </c>
      <c r="AO1027" s="76" t="str">
        <f>IF(Tableau1[[#This Row],[Nuit JE/ VE]]="Oui",0,IF(Tableau1[[#This Row],[Nuit JE/ VE]]="Non",1,""))</f>
        <v/>
      </c>
      <c r="AP1027" s="76" t="str">
        <f>IF(Tableau1[[#This Row],[Nuit
VE/ SA]]="Oui",0,IF(Tableau1[[#This Row],[Nuit
VE/ SA]]="Non",1,""))</f>
        <v/>
      </c>
      <c r="AQ1027" s="76" t="str">
        <f>IF(Tableau1[[#This Row],[Nuit
SA/ DI]]="Oui",0,IF(Tableau1[[#This Row],[Nuit
SA/ DI]]="Non",1,""))</f>
        <v/>
      </c>
      <c r="AR1027" s="76" t="str">
        <f>IF(Tableau1[[#This Row],[Nuit
DI/ LU]]="Oui",0,IF(Tableau1[[#This Row],[Nuit
DI/ LU]]="Non",1,""))</f>
        <v/>
      </c>
      <c r="AS1027" s="76" t="str">
        <f>IF(Tableau1[[#This Row],[Type de réponse]]='Paramètre (masquer)'!$A$10,Tableau1[[#This Row],[FE]],"")</f>
        <v/>
      </c>
      <c r="AT1027" s="76" t="str">
        <f>_xlfn.CONCAT(Tableau1[[#This Row],[LUN]:[DIM]])</f>
        <v/>
      </c>
      <c r="AU1027" s="79"/>
      <c r="AV10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7" s="76" t="e">
        <f>Tableau1[[#This Row],[Nbre de nuits sur la période]]*Tableau1[[#This Row],[Nombre de train accédant / nuit *]]</f>
        <v>#VALUE!</v>
      </c>
      <c r="AY1027" s="76" t="e">
        <f>Tableau1[[#This Row],[Uo voies - nuit]]*((59*400/1000)+5)</f>
        <v>#VALUE!</v>
      </c>
    </row>
    <row r="1028" spans="1:51" ht="15.75">
      <c r="A1028" s="51">
        <f t="shared" si="47"/>
        <v>1015</v>
      </c>
      <c r="B1028" s="85"/>
      <c r="C1028" s="52" t="str">
        <f>IFERROR(VLOOKUP(Tableau1[[#This Row],[Site *
Un fichier Excel par DT]],Tableau7[[#All],[Nom de la gare]:[EIC]],5,FALSE),"")</f>
        <v/>
      </c>
      <c r="D1028" s="77"/>
      <c r="E1028" s="74"/>
      <c r="F1028" s="74"/>
      <c r="G1028" s="76"/>
      <c r="H1028" s="72" t="str">
        <f>IF(Tableau1[[#This Row],[Régime d''utilisation (Quotidien ? Oui ou Non)]]="Oui","Oui","Non")</f>
        <v>Non</v>
      </c>
      <c r="I1028" s="72" t="str">
        <f>IF(Tableau1[[#This Row],[Régime d''utilisation (Quotidien ? Oui ou Non)]]="Oui","Oui","Non")</f>
        <v>Non</v>
      </c>
      <c r="J1028" s="72" t="str">
        <f>IF(Tableau1[[#This Row],[Régime d''utilisation (Quotidien ? Oui ou Non)]]="Oui","Oui","Non")</f>
        <v>Non</v>
      </c>
      <c r="K1028" s="72" t="str">
        <f>IF(Tableau1[[#This Row],[Régime d''utilisation (Quotidien ? Oui ou Non)]]="Oui","Oui","Non")</f>
        <v>Non</v>
      </c>
      <c r="L1028" s="72" t="str">
        <f>IF(Tableau1[[#This Row],[Régime d''utilisation (Quotidien ? Oui ou Non)]]="Oui","Oui","Non")</f>
        <v>Non</v>
      </c>
      <c r="M1028" s="72" t="str">
        <f>IF(Tableau1[[#This Row],[Régime d''utilisation (Quotidien ? Oui ou Non)]]="Oui","Oui","Non")</f>
        <v>Non</v>
      </c>
      <c r="N1028" s="72" t="str">
        <f>IF(Tableau1[[#This Row],[Régime d''utilisation (Quotidien ? Oui ou Non)]]="Oui","Oui","Non")</f>
        <v>Non</v>
      </c>
      <c r="O1028" s="72" t="str">
        <f>IF(Tableau1[[#This Row],[Régime d''utilisation (Quotidien ? Oui ou Non)]]="Oui","Oui","Non")</f>
        <v>Non</v>
      </c>
      <c r="P1028" s="76"/>
      <c r="Q1028" s="76"/>
      <c r="R1028" s="76"/>
      <c r="S1028" s="52" t="str">
        <f t="shared" si="45"/>
        <v>Compris entre 00h00 et 5h00</v>
      </c>
      <c r="T1028" s="76"/>
      <c r="U1028" s="53" t="str">
        <f t="shared" si="46"/>
        <v>Voyageur</v>
      </c>
      <c r="V1028" s="76"/>
      <c r="W1028" s="76"/>
      <c r="X1028" s="76"/>
      <c r="Y1028" s="76"/>
      <c r="Z1028" s="76"/>
      <c r="AA1028" s="76"/>
      <c r="AB1028" s="53">
        <f>400</f>
        <v>400</v>
      </c>
      <c r="AC1028" s="78" t="str">
        <f>IF(Tableau1[[#This Row],[Type de réponse]]='Paramètre (masquer)'!$A$10,Tableau1[[#This Row],[Période de début *]],"")</f>
        <v/>
      </c>
      <c r="AD1028" s="78" t="str">
        <f>IF(Tableau1[[#This Row],[Type de réponse]]='Paramètre (masquer)'!$A$10,Tableau1[[#This Row],[Période de fin *]],"")</f>
        <v/>
      </c>
      <c r="AE1028" s="78" t="str">
        <f>IF(Tableau1[[#This Row],[Type de réponse]]='Paramètre (masquer)'!$A$10,Tableau1[[#This Row],[Nuit
LU/MA]],"")</f>
        <v/>
      </c>
      <c r="AF1028" s="78" t="str">
        <f>IF(Tableau1[[#This Row],[Type de réponse]]='Paramètre (masquer)'!$A$10,Tableau1[[#This Row],[Nuit
MA/ME]],"")</f>
        <v/>
      </c>
      <c r="AG1028" s="78" t="str">
        <f>IF(Tableau1[[#This Row],[Type de réponse]]='Paramètre (masquer)'!$A$10,Tableau1[[#This Row],[Nuit
ME/JE]],"")</f>
        <v/>
      </c>
      <c r="AH1028" s="78" t="str">
        <f>IF(Tableau1[[#This Row],[Type de réponse]]='Paramètre (masquer)'!$A$10,Tableau1[[#This Row],[Nuit JE/VE]],"")</f>
        <v/>
      </c>
      <c r="AI1028" s="78" t="str">
        <f>IF(Tableau1[[#This Row],[Type de réponse]]='Paramètre (masquer)'!$A$10,Tableau1[[#This Row],[Nuit
VE/SA]],"")</f>
        <v/>
      </c>
      <c r="AJ1028" s="78" t="str">
        <f>IF(Tableau1[[#This Row],[Type de réponse]]='Paramètre (masquer)'!$A$10,Tableau1[[#This Row],[Nuit
SA/DI]],"")</f>
        <v/>
      </c>
      <c r="AK1028" s="78" t="str">
        <f>IF(Tableau1[[#This Row],[Type de réponse]]='Paramètre (masquer)'!$A$10,Tableau1[[#This Row],[Nuit
DI/LU]],"")</f>
        <v/>
      </c>
      <c r="AL1028" s="76" t="str">
        <f>IF(Tableau1[[#This Row],[Nuit
LU /MA]]="Oui",0,IF(Tableau1[[#This Row],[Nuit
LU /MA]]="Non",1,""))</f>
        <v/>
      </c>
      <c r="AM1028" s="76" t="str">
        <f>IF(Tableau1[[#This Row],[Nuit
MA/ ME]]="Oui",0,IF(Tableau1[[#This Row],[Nuit
MA/ ME]]="Non",1,""))</f>
        <v/>
      </c>
      <c r="AN1028" s="76" t="str">
        <f>IF(Tableau1[[#This Row],[Nuit
ME/ JE]]="Oui",0,IF(Tableau1[[#This Row],[Nuit
ME/ JE]]="Non",1,""))</f>
        <v/>
      </c>
      <c r="AO1028" s="76" t="str">
        <f>IF(Tableau1[[#This Row],[Nuit JE/ VE]]="Oui",0,IF(Tableau1[[#This Row],[Nuit JE/ VE]]="Non",1,""))</f>
        <v/>
      </c>
      <c r="AP1028" s="76" t="str">
        <f>IF(Tableau1[[#This Row],[Nuit
VE/ SA]]="Oui",0,IF(Tableau1[[#This Row],[Nuit
VE/ SA]]="Non",1,""))</f>
        <v/>
      </c>
      <c r="AQ1028" s="76" t="str">
        <f>IF(Tableau1[[#This Row],[Nuit
SA/ DI]]="Oui",0,IF(Tableau1[[#This Row],[Nuit
SA/ DI]]="Non",1,""))</f>
        <v/>
      </c>
      <c r="AR1028" s="76" t="str">
        <f>IF(Tableau1[[#This Row],[Nuit
DI/ LU]]="Oui",0,IF(Tableau1[[#This Row],[Nuit
DI/ LU]]="Non",1,""))</f>
        <v/>
      </c>
      <c r="AS1028" s="76" t="str">
        <f>IF(Tableau1[[#This Row],[Type de réponse]]='Paramètre (masquer)'!$A$10,Tableau1[[#This Row],[FE]],"")</f>
        <v/>
      </c>
      <c r="AT1028" s="76" t="str">
        <f>_xlfn.CONCAT(Tableau1[[#This Row],[LUN]:[DIM]])</f>
        <v/>
      </c>
      <c r="AU1028" s="79"/>
      <c r="AV10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8" s="76" t="e">
        <f>Tableau1[[#This Row],[Nbre de nuits sur la période]]*Tableau1[[#This Row],[Nombre de train accédant / nuit *]]</f>
        <v>#VALUE!</v>
      </c>
      <c r="AY1028" s="76" t="e">
        <f>Tableau1[[#This Row],[Uo voies - nuit]]*((59*400/1000)+5)</f>
        <v>#VALUE!</v>
      </c>
    </row>
    <row r="1029" spans="1:51" ht="15.75">
      <c r="A1029" s="51">
        <f t="shared" si="47"/>
        <v>1016</v>
      </c>
      <c r="B1029" s="85"/>
      <c r="C1029" s="52" t="str">
        <f>IFERROR(VLOOKUP(Tableau1[[#This Row],[Site *
Un fichier Excel par DT]],Tableau7[[#All],[Nom de la gare]:[EIC]],5,FALSE),"")</f>
        <v/>
      </c>
      <c r="D1029" s="77"/>
      <c r="E1029" s="74"/>
      <c r="F1029" s="74"/>
      <c r="G1029" s="76"/>
      <c r="H1029" s="72" t="str">
        <f>IF(Tableau1[[#This Row],[Régime d''utilisation (Quotidien ? Oui ou Non)]]="Oui","Oui","Non")</f>
        <v>Non</v>
      </c>
      <c r="I1029" s="72" t="str">
        <f>IF(Tableau1[[#This Row],[Régime d''utilisation (Quotidien ? Oui ou Non)]]="Oui","Oui","Non")</f>
        <v>Non</v>
      </c>
      <c r="J1029" s="72" t="str">
        <f>IF(Tableau1[[#This Row],[Régime d''utilisation (Quotidien ? Oui ou Non)]]="Oui","Oui","Non")</f>
        <v>Non</v>
      </c>
      <c r="K1029" s="72" t="str">
        <f>IF(Tableau1[[#This Row],[Régime d''utilisation (Quotidien ? Oui ou Non)]]="Oui","Oui","Non")</f>
        <v>Non</v>
      </c>
      <c r="L1029" s="72" t="str">
        <f>IF(Tableau1[[#This Row],[Régime d''utilisation (Quotidien ? Oui ou Non)]]="Oui","Oui","Non")</f>
        <v>Non</v>
      </c>
      <c r="M1029" s="72" t="str">
        <f>IF(Tableau1[[#This Row],[Régime d''utilisation (Quotidien ? Oui ou Non)]]="Oui","Oui","Non")</f>
        <v>Non</v>
      </c>
      <c r="N1029" s="72" t="str">
        <f>IF(Tableau1[[#This Row],[Régime d''utilisation (Quotidien ? Oui ou Non)]]="Oui","Oui","Non")</f>
        <v>Non</v>
      </c>
      <c r="O1029" s="72" t="str">
        <f>IF(Tableau1[[#This Row],[Régime d''utilisation (Quotidien ? Oui ou Non)]]="Oui","Oui","Non")</f>
        <v>Non</v>
      </c>
      <c r="P1029" s="76"/>
      <c r="Q1029" s="76"/>
      <c r="R1029" s="76"/>
      <c r="S1029" s="52" t="str">
        <f t="shared" si="45"/>
        <v>Compris entre 00h00 et 5h00</v>
      </c>
      <c r="T1029" s="76"/>
      <c r="U1029" s="53" t="str">
        <f t="shared" si="46"/>
        <v>Voyageur</v>
      </c>
      <c r="V1029" s="76"/>
      <c r="W1029" s="76"/>
      <c r="X1029" s="76"/>
      <c r="Y1029" s="76"/>
      <c r="Z1029" s="76"/>
      <c r="AA1029" s="76"/>
      <c r="AB1029" s="53">
        <f>400</f>
        <v>400</v>
      </c>
      <c r="AC1029" s="78" t="str">
        <f>IF(Tableau1[[#This Row],[Type de réponse]]='Paramètre (masquer)'!$A$10,Tableau1[[#This Row],[Période de début *]],"")</f>
        <v/>
      </c>
      <c r="AD1029" s="78" t="str">
        <f>IF(Tableau1[[#This Row],[Type de réponse]]='Paramètre (masquer)'!$A$10,Tableau1[[#This Row],[Période de fin *]],"")</f>
        <v/>
      </c>
      <c r="AE1029" s="78" t="str">
        <f>IF(Tableau1[[#This Row],[Type de réponse]]='Paramètre (masquer)'!$A$10,Tableau1[[#This Row],[Nuit
LU/MA]],"")</f>
        <v/>
      </c>
      <c r="AF1029" s="78" t="str">
        <f>IF(Tableau1[[#This Row],[Type de réponse]]='Paramètre (masquer)'!$A$10,Tableau1[[#This Row],[Nuit
MA/ME]],"")</f>
        <v/>
      </c>
      <c r="AG1029" s="78" t="str">
        <f>IF(Tableau1[[#This Row],[Type de réponse]]='Paramètre (masquer)'!$A$10,Tableau1[[#This Row],[Nuit
ME/JE]],"")</f>
        <v/>
      </c>
      <c r="AH1029" s="78" t="str">
        <f>IF(Tableau1[[#This Row],[Type de réponse]]='Paramètre (masquer)'!$A$10,Tableau1[[#This Row],[Nuit JE/VE]],"")</f>
        <v/>
      </c>
      <c r="AI1029" s="78" t="str">
        <f>IF(Tableau1[[#This Row],[Type de réponse]]='Paramètre (masquer)'!$A$10,Tableau1[[#This Row],[Nuit
VE/SA]],"")</f>
        <v/>
      </c>
      <c r="AJ1029" s="78" t="str">
        <f>IF(Tableau1[[#This Row],[Type de réponse]]='Paramètre (masquer)'!$A$10,Tableau1[[#This Row],[Nuit
SA/DI]],"")</f>
        <v/>
      </c>
      <c r="AK1029" s="78" t="str">
        <f>IF(Tableau1[[#This Row],[Type de réponse]]='Paramètre (masquer)'!$A$10,Tableau1[[#This Row],[Nuit
DI/LU]],"")</f>
        <v/>
      </c>
      <c r="AL1029" s="76" t="str">
        <f>IF(Tableau1[[#This Row],[Nuit
LU /MA]]="Oui",0,IF(Tableau1[[#This Row],[Nuit
LU /MA]]="Non",1,""))</f>
        <v/>
      </c>
      <c r="AM1029" s="76" t="str">
        <f>IF(Tableau1[[#This Row],[Nuit
MA/ ME]]="Oui",0,IF(Tableau1[[#This Row],[Nuit
MA/ ME]]="Non",1,""))</f>
        <v/>
      </c>
      <c r="AN1029" s="76" t="str">
        <f>IF(Tableau1[[#This Row],[Nuit
ME/ JE]]="Oui",0,IF(Tableau1[[#This Row],[Nuit
ME/ JE]]="Non",1,""))</f>
        <v/>
      </c>
      <c r="AO1029" s="76" t="str">
        <f>IF(Tableau1[[#This Row],[Nuit JE/ VE]]="Oui",0,IF(Tableau1[[#This Row],[Nuit JE/ VE]]="Non",1,""))</f>
        <v/>
      </c>
      <c r="AP1029" s="76" t="str">
        <f>IF(Tableau1[[#This Row],[Nuit
VE/ SA]]="Oui",0,IF(Tableau1[[#This Row],[Nuit
VE/ SA]]="Non",1,""))</f>
        <v/>
      </c>
      <c r="AQ1029" s="76" t="str">
        <f>IF(Tableau1[[#This Row],[Nuit
SA/ DI]]="Oui",0,IF(Tableau1[[#This Row],[Nuit
SA/ DI]]="Non",1,""))</f>
        <v/>
      </c>
      <c r="AR1029" s="76" t="str">
        <f>IF(Tableau1[[#This Row],[Nuit
DI/ LU]]="Oui",0,IF(Tableau1[[#This Row],[Nuit
DI/ LU]]="Non",1,""))</f>
        <v/>
      </c>
      <c r="AS1029" s="76" t="str">
        <f>IF(Tableau1[[#This Row],[Type de réponse]]='Paramètre (masquer)'!$A$10,Tableau1[[#This Row],[FE]],"")</f>
        <v/>
      </c>
      <c r="AT1029" s="76" t="str">
        <f>_xlfn.CONCAT(Tableau1[[#This Row],[LUN]:[DIM]])</f>
        <v/>
      </c>
      <c r="AU1029" s="79"/>
      <c r="AV10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9" s="76" t="e">
        <f>Tableau1[[#This Row],[Nbre de nuits sur la période]]*Tableau1[[#This Row],[Nombre de train accédant / nuit *]]</f>
        <v>#VALUE!</v>
      </c>
      <c r="AY1029" s="76" t="e">
        <f>Tableau1[[#This Row],[Uo voies - nuit]]*((59*400/1000)+5)</f>
        <v>#VALUE!</v>
      </c>
    </row>
    <row r="1030" spans="1:51" ht="15.75">
      <c r="A1030" s="51">
        <f t="shared" si="47"/>
        <v>1017</v>
      </c>
      <c r="B1030" s="85"/>
      <c r="C1030" s="52" t="str">
        <f>IFERROR(VLOOKUP(Tableau1[[#This Row],[Site *
Un fichier Excel par DT]],Tableau7[[#All],[Nom de la gare]:[EIC]],5,FALSE),"")</f>
        <v/>
      </c>
      <c r="D1030" s="77"/>
      <c r="E1030" s="74"/>
      <c r="F1030" s="74"/>
      <c r="G1030" s="76"/>
      <c r="H1030" s="72" t="str">
        <f>IF(Tableau1[[#This Row],[Régime d''utilisation (Quotidien ? Oui ou Non)]]="Oui","Oui","Non")</f>
        <v>Non</v>
      </c>
      <c r="I1030" s="72" t="str">
        <f>IF(Tableau1[[#This Row],[Régime d''utilisation (Quotidien ? Oui ou Non)]]="Oui","Oui","Non")</f>
        <v>Non</v>
      </c>
      <c r="J1030" s="72" t="str">
        <f>IF(Tableau1[[#This Row],[Régime d''utilisation (Quotidien ? Oui ou Non)]]="Oui","Oui","Non")</f>
        <v>Non</v>
      </c>
      <c r="K1030" s="72" t="str">
        <f>IF(Tableau1[[#This Row],[Régime d''utilisation (Quotidien ? Oui ou Non)]]="Oui","Oui","Non")</f>
        <v>Non</v>
      </c>
      <c r="L1030" s="72" t="str">
        <f>IF(Tableau1[[#This Row],[Régime d''utilisation (Quotidien ? Oui ou Non)]]="Oui","Oui","Non")</f>
        <v>Non</v>
      </c>
      <c r="M1030" s="72" t="str">
        <f>IF(Tableau1[[#This Row],[Régime d''utilisation (Quotidien ? Oui ou Non)]]="Oui","Oui","Non")</f>
        <v>Non</v>
      </c>
      <c r="N1030" s="72" t="str">
        <f>IF(Tableau1[[#This Row],[Régime d''utilisation (Quotidien ? Oui ou Non)]]="Oui","Oui","Non")</f>
        <v>Non</v>
      </c>
      <c r="O1030" s="72" t="str">
        <f>IF(Tableau1[[#This Row],[Régime d''utilisation (Quotidien ? Oui ou Non)]]="Oui","Oui","Non")</f>
        <v>Non</v>
      </c>
      <c r="P1030" s="76"/>
      <c r="Q1030" s="76"/>
      <c r="R1030" s="76"/>
      <c r="S1030" s="52" t="str">
        <f t="shared" si="45"/>
        <v>Compris entre 00h00 et 5h00</v>
      </c>
      <c r="T1030" s="76"/>
      <c r="U1030" s="53" t="str">
        <f t="shared" si="46"/>
        <v>Voyageur</v>
      </c>
      <c r="V1030" s="76"/>
      <c r="W1030" s="76"/>
      <c r="X1030" s="76"/>
      <c r="Y1030" s="76"/>
      <c r="Z1030" s="76"/>
      <c r="AA1030" s="76"/>
      <c r="AB1030" s="53">
        <f>400</f>
        <v>400</v>
      </c>
      <c r="AC1030" s="78" t="str">
        <f>IF(Tableau1[[#This Row],[Type de réponse]]='Paramètre (masquer)'!$A$10,Tableau1[[#This Row],[Période de début *]],"")</f>
        <v/>
      </c>
      <c r="AD1030" s="78" t="str">
        <f>IF(Tableau1[[#This Row],[Type de réponse]]='Paramètre (masquer)'!$A$10,Tableau1[[#This Row],[Période de fin *]],"")</f>
        <v/>
      </c>
      <c r="AE1030" s="78" t="str">
        <f>IF(Tableau1[[#This Row],[Type de réponse]]='Paramètre (masquer)'!$A$10,Tableau1[[#This Row],[Nuit
LU/MA]],"")</f>
        <v/>
      </c>
      <c r="AF1030" s="78" t="str">
        <f>IF(Tableau1[[#This Row],[Type de réponse]]='Paramètre (masquer)'!$A$10,Tableau1[[#This Row],[Nuit
MA/ME]],"")</f>
        <v/>
      </c>
      <c r="AG1030" s="78" t="str">
        <f>IF(Tableau1[[#This Row],[Type de réponse]]='Paramètre (masquer)'!$A$10,Tableau1[[#This Row],[Nuit
ME/JE]],"")</f>
        <v/>
      </c>
      <c r="AH1030" s="78" t="str">
        <f>IF(Tableau1[[#This Row],[Type de réponse]]='Paramètre (masquer)'!$A$10,Tableau1[[#This Row],[Nuit JE/VE]],"")</f>
        <v/>
      </c>
      <c r="AI1030" s="78" t="str">
        <f>IF(Tableau1[[#This Row],[Type de réponse]]='Paramètre (masquer)'!$A$10,Tableau1[[#This Row],[Nuit
VE/SA]],"")</f>
        <v/>
      </c>
      <c r="AJ1030" s="78" t="str">
        <f>IF(Tableau1[[#This Row],[Type de réponse]]='Paramètre (masquer)'!$A$10,Tableau1[[#This Row],[Nuit
SA/DI]],"")</f>
        <v/>
      </c>
      <c r="AK1030" s="78" t="str">
        <f>IF(Tableau1[[#This Row],[Type de réponse]]='Paramètre (masquer)'!$A$10,Tableau1[[#This Row],[Nuit
DI/LU]],"")</f>
        <v/>
      </c>
      <c r="AL1030" s="76" t="str">
        <f>IF(Tableau1[[#This Row],[Nuit
LU /MA]]="Oui",0,IF(Tableau1[[#This Row],[Nuit
LU /MA]]="Non",1,""))</f>
        <v/>
      </c>
      <c r="AM1030" s="76" t="str">
        <f>IF(Tableau1[[#This Row],[Nuit
MA/ ME]]="Oui",0,IF(Tableau1[[#This Row],[Nuit
MA/ ME]]="Non",1,""))</f>
        <v/>
      </c>
      <c r="AN1030" s="76" t="str">
        <f>IF(Tableau1[[#This Row],[Nuit
ME/ JE]]="Oui",0,IF(Tableau1[[#This Row],[Nuit
ME/ JE]]="Non",1,""))</f>
        <v/>
      </c>
      <c r="AO1030" s="76" t="str">
        <f>IF(Tableau1[[#This Row],[Nuit JE/ VE]]="Oui",0,IF(Tableau1[[#This Row],[Nuit JE/ VE]]="Non",1,""))</f>
        <v/>
      </c>
      <c r="AP1030" s="76" t="str">
        <f>IF(Tableau1[[#This Row],[Nuit
VE/ SA]]="Oui",0,IF(Tableau1[[#This Row],[Nuit
VE/ SA]]="Non",1,""))</f>
        <v/>
      </c>
      <c r="AQ1030" s="76" t="str">
        <f>IF(Tableau1[[#This Row],[Nuit
SA/ DI]]="Oui",0,IF(Tableau1[[#This Row],[Nuit
SA/ DI]]="Non",1,""))</f>
        <v/>
      </c>
      <c r="AR1030" s="76" t="str">
        <f>IF(Tableau1[[#This Row],[Nuit
DI/ LU]]="Oui",0,IF(Tableau1[[#This Row],[Nuit
DI/ LU]]="Non",1,""))</f>
        <v/>
      </c>
      <c r="AS1030" s="76" t="str">
        <f>IF(Tableau1[[#This Row],[Type de réponse]]='Paramètre (masquer)'!$A$10,Tableau1[[#This Row],[FE]],"")</f>
        <v/>
      </c>
      <c r="AT1030" s="76" t="str">
        <f>_xlfn.CONCAT(Tableau1[[#This Row],[LUN]:[DIM]])</f>
        <v/>
      </c>
      <c r="AU1030" s="79"/>
      <c r="AV10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0" s="76" t="e">
        <f>Tableau1[[#This Row],[Nbre de nuits sur la période]]*Tableau1[[#This Row],[Nombre de train accédant / nuit *]]</f>
        <v>#VALUE!</v>
      </c>
      <c r="AY1030" s="76" t="e">
        <f>Tableau1[[#This Row],[Uo voies - nuit]]*((59*400/1000)+5)</f>
        <v>#VALUE!</v>
      </c>
    </row>
    <row r="1031" spans="1:51" ht="15.75">
      <c r="A1031" s="51">
        <f t="shared" si="47"/>
        <v>1018</v>
      </c>
      <c r="B1031" s="85"/>
      <c r="C1031" s="52" t="str">
        <f>IFERROR(VLOOKUP(Tableau1[[#This Row],[Site *
Un fichier Excel par DT]],Tableau7[[#All],[Nom de la gare]:[EIC]],5,FALSE),"")</f>
        <v/>
      </c>
      <c r="D1031" s="77"/>
      <c r="E1031" s="74"/>
      <c r="F1031" s="74"/>
      <c r="G1031" s="76"/>
      <c r="H1031" s="72" t="str">
        <f>IF(Tableau1[[#This Row],[Régime d''utilisation (Quotidien ? Oui ou Non)]]="Oui","Oui","Non")</f>
        <v>Non</v>
      </c>
      <c r="I1031" s="72" t="str">
        <f>IF(Tableau1[[#This Row],[Régime d''utilisation (Quotidien ? Oui ou Non)]]="Oui","Oui","Non")</f>
        <v>Non</v>
      </c>
      <c r="J1031" s="72" t="str">
        <f>IF(Tableau1[[#This Row],[Régime d''utilisation (Quotidien ? Oui ou Non)]]="Oui","Oui","Non")</f>
        <v>Non</v>
      </c>
      <c r="K1031" s="72" t="str">
        <f>IF(Tableau1[[#This Row],[Régime d''utilisation (Quotidien ? Oui ou Non)]]="Oui","Oui","Non")</f>
        <v>Non</v>
      </c>
      <c r="L1031" s="72" t="str">
        <f>IF(Tableau1[[#This Row],[Régime d''utilisation (Quotidien ? Oui ou Non)]]="Oui","Oui","Non")</f>
        <v>Non</v>
      </c>
      <c r="M1031" s="72" t="str">
        <f>IF(Tableau1[[#This Row],[Régime d''utilisation (Quotidien ? Oui ou Non)]]="Oui","Oui","Non")</f>
        <v>Non</v>
      </c>
      <c r="N1031" s="72" t="str">
        <f>IF(Tableau1[[#This Row],[Régime d''utilisation (Quotidien ? Oui ou Non)]]="Oui","Oui","Non")</f>
        <v>Non</v>
      </c>
      <c r="O1031" s="72" t="str">
        <f>IF(Tableau1[[#This Row],[Régime d''utilisation (Quotidien ? Oui ou Non)]]="Oui","Oui","Non")</f>
        <v>Non</v>
      </c>
      <c r="P1031" s="76"/>
      <c r="Q1031" s="76"/>
      <c r="R1031" s="76"/>
      <c r="S1031" s="52" t="str">
        <f t="shared" si="45"/>
        <v>Compris entre 00h00 et 5h00</v>
      </c>
      <c r="T1031" s="76"/>
      <c r="U1031" s="53" t="str">
        <f t="shared" si="46"/>
        <v>Voyageur</v>
      </c>
      <c r="V1031" s="76"/>
      <c r="W1031" s="76"/>
      <c r="X1031" s="76"/>
      <c r="Y1031" s="76"/>
      <c r="Z1031" s="76"/>
      <c r="AA1031" s="76"/>
      <c r="AB1031" s="53">
        <f>400</f>
        <v>400</v>
      </c>
      <c r="AC1031" s="78" t="str">
        <f>IF(Tableau1[[#This Row],[Type de réponse]]='Paramètre (masquer)'!$A$10,Tableau1[[#This Row],[Période de début *]],"")</f>
        <v/>
      </c>
      <c r="AD1031" s="78" t="str">
        <f>IF(Tableau1[[#This Row],[Type de réponse]]='Paramètre (masquer)'!$A$10,Tableau1[[#This Row],[Période de fin *]],"")</f>
        <v/>
      </c>
      <c r="AE1031" s="78" t="str">
        <f>IF(Tableau1[[#This Row],[Type de réponse]]='Paramètre (masquer)'!$A$10,Tableau1[[#This Row],[Nuit
LU/MA]],"")</f>
        <v/>
      </c>
      <c r="AF1031" s="78" t="str">
        <f>IF(Tableau1[[#This Row],[Type de réponse]]='Paramètre (masquer)'!$A$10,Tableau1[[#This Row],[Nuit
MA/ME]],"")</f>
        <v/>
      </c>
      <c r="AG1031" s="78" t="str">
        <f>IF(Tableau1[[#This Row],[Type de réponse]]='Paramètre (masquer)'!$A$10,Tableau1[[#This Row],[Nuit
ME/JE]],"")</f>
        <v/>
      </c>
      <c r="AH1031" s="78" t="str">
        <f>IF(Tableau1[[#This Row],[Type de réponse]]='Paramètre (masquer)'!$A$10,Tableau1[[#This Row],[Nuit JE/VE]],"")</f>
        <v/>
      </c>
      <c r="AI1031" s="78" t="str">
        <f>IF(Tableau1[[#This Row],[Type de réponse]]='Paramètre (masquer)'!$A$10,Tableau1[[#This Row],[Nuit
VE/SA]],"")</f>
        <v/>
      </c>
      <c r="AJ1031" s="78" t="str">
        <f>IF(Tableau1[[#This Row],[Type de réponse]]='Paramètre (masquer)'!$A$10,Tableau1[[#This Row],[Nuit
SA/DI]],"")</f>
        <v/>
      </c>
      <c r="AK1031" s="78" t="str">
        <f>IF(Tableau1[[#This Row],[Type de réponse]]='Paramètre (masquer)'!$A$10,Tableau1[[#This Row],[Nuit
DI/LU]],"")</f>
        <v/>
      </c>
      <c r="AL1031" s="76" t="str">
        <f>IF(Tableau1[[#This Row],[Nuit
LU /MA]]="Oui",0,IF(Tableau1[[#This Row],[Nuit
LU /MA]]="Non",1,""))</f>
        <v/>
      </c>
      <c r="AM1031" s="76" t="str">
        <f>IF(Tableau1[[#This Row],[Nuit
MA/ ME]]="Oui",0,IF(Tableau1[[#This Row],[Nuit
MA/ ME]]="Non",1,""))</f>
        <v/>
      </c>
      <c r="AN1031" s="76" t="str">
        <f>IF(Tableau1[[#This Row],[Nuit
ME/ JE]]="Oui",0,IF(Tableau1[[#This Row],[Nuit
ME/ JE]]="Non",1,""))</f>
        <v/>
      </c>
      <c r="AO1031" s="76" t="str">
        <f>IF(Tableau1[[#This Row],[Nuit JE/ VE]]="Oui",0,IF(Tableau1[[#This Row],[Nuit JE/ VE]]="Non",1,""))</f>
        <v/>
      </c>
      <c r="AP1031" s="76" t="str">
        <f>IF(Tableau1[[#This Row],[Nuit
VE/ SA]]="Oui",0,IF(Tableau1[[#This Row],[Nuit
VE/ SA]]="Non",1,""))</f>
        <v/>
      </c>
      <c r="AQ1031" s="76" t="str">
        <f>IF(Tableau1[[#This Row],[Nuit
SA/ DI]]="Oui",0,IF(Tableau1[[#This Row],[Nuit
SA/ DI]]="Non",1,""))</f>
        <v/>
      </c>
      <c r="AR1031" s="76" t="str">
        <f>IF(Tableau1[[#This Row],[Nuit
DI/ LU]]="Oui",0,IF(Tableau1[[#This Row],[Nuit
DI/ LU]]="Non",1,""))</f>
        <v/>
      </c>
      <c r="AS1031" s="76" t="str">
        <f>IF(Tableau1[[#This Row],[Type de réponse]]='Paramètre (masquer)'!$A$10,Tableau1[[#This Row],[FE]],"")</f>
        <v/>
      </c>
      <c r="AT1031" s="76" t="str">
        <f>_xlfn.CONCAT(Tableau1[[#This Row],[LUN]:[DIM]])</f>
        <v/>
      </c>
      <c r="AU1031" s="79"/>
      <c r="AV10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1" s="76" t="e">
        <f>Tableau1[[#This Row],[Nbre de nuits sur la période]]*Tableau1[[#This Row],[Nombre de train accédant / nuit *]]</f>
        <v>#VALUE!</v>
      </c>
      <c r="AY1031" s="76" t="e">
        <f>Tableau1[[#This Row],[Uo voies - nuit]]*((59*400/1000)+5)</f>
        <v>#VALUE!</v>
      </c>
    </row>
    <row r="1032" spans="1:51" ht="15.75">
      <c r="A1032" s="51">
        <f t="shared" si="47"/>
        <v>1019</v>
      </c>
      <c r="B1032" s="85"/>
      <c r="C1032" s="52" t="str">
        <f>IFERROR(VLOOKUP(Tableau1[[#This Row],[Site *
Un fichier Excel par DT]],Tableau7[[#All],[Nom de la gare]:[EIC]],5,FALSE),"")</f>
        <v/>
      </c>
      <c r="D1032" s="77"/>
      <c r="E1032" s="74"/>
      <c r="F1032" s="74"/>
      <c r="G1032" s="76"/>
      <c r="H1032" s="72" t="str">
        <f>IF(Tableau1[[#This Row],[Régime d''utilisation (Quotidien ? Oui ou Non)]]="Oui","Oui","Non")</f>
        <v>Non</v>
      </c>
      <c r="I1032" s="72" t="str">
        <f>IF(Tableau1[[#This Row],[Régime d''utilisation (Quotidien ? Oui ou Non)]]="Oui","Oui","Non")</f>
        <v>Non</v>
      </c>
      <c r="J1032" s="72" t="str">
        <f>IF(Tableau1[[#This Row],[Régime d''utilisation (Quotidien ? Oui ou Non)]]="Oui","Oui","Non")</f>
        <v>Non</v>
      </c>
      <c r="K1032" s="72" t="str">
        <f>IF(Tableau1[[#This Row],[Régime d''utilisation (Quotidien ? Oui ou Non)]]="Oui","Oui","Non")</f>
        <v>Non</v>
      </c>
      <c r="L1032" s="72" t="str">
        <f>IF(Tableau1[[#This Row],[Régime d''utilisation (Quotidien ? Oui ou Non)]]="Oui","Oui","Non")</f>
        <v>Non</v>
      </c>
      <c r="M1032" s="72" t="str">
        <f>IF(Tableau1[[#This Row],[Régime d''utilisation (Quotidien ? Oui ou Non)]]="Oui","Oui","Non")</f>
        <v>Non</v>
      </c>
      <c r="N1032" s="72" t="str">
        <f>IF(Tableau1[[#This Row],[Régime d''utilisation (Quotidien ? Oui ou Non)]]="Oui","Oui","Non")</f>
        <v>Non</v>
      </c>
      <c r="O1032" s="72" t="str">
        <f>IF(Tableau1[[#This Row],[Régime d''utilisation (Quotidien ? Oui ou Non)]]="Oui","Oui","Non")</f>
        <v>Non</v>
      </c>
      <c r="P1032" s="76"/>
      <c r="Q1032" s="76"/>
      <c r="R1032" s="76"/>
      <c r="S1032" s="52" t="str">
        <f t="shared" si="45"/>
        <v>Compris entre 00h00 et 5h00</v>
      </c>
      <c r="T1032" s="76"/>
      <c r="U1032" s="53" t="str">
        <f t="shared" si="46"/>
        <v>Voyageur</v>
      </c>
      <c r="V1032" s="76"/>
      <c r="W1032" s="76"/>
      <c r="X1032" s="76"/>
      <c r="Y1032" s="76"/>
      <c r="Z1032" s="76"/>
      <c r="AA1032" s="76"/>
      <c r="AB1032" s="53">
        <f>400</f>
        <v>400</v>
      </c>
      <c r="AC1032" s="78" t="str">
        <f>IF(Tableau1[[#This Row],[Type de réponse]]='Paramètre (masquer)'!$A$10,Tableau1[[#This Row],[Période de début *]],"")</f>
        <v/>
      </c>
      <c r="AD1032" s="78" t="str">
        <f>IF(Tableau1[[#This Row],[Type de réponse]]='Paramètre (masquer)'!$A$10,Tableau1[[#This Row],[Période de fin *]],"")</f>
        <v/>
      </c>
      <c r="AE1032" s="78" t="str">
        <f>IF(Tableau1[[#This Row],[Type de réponse]]='Paramètre (masquer)'!$A$10,Tableau1[[#This Row],[Nuit
LU/MA]],"")</f>
        <v/>
      </c>
      <c r="AF1032" s="78" t="str">
        <f>IF(Tableau1[[#This Row],[Type de réponse]]='Paramètre (masquer)'!$A$10,Tableau1[[#This Row],[Nuit
MA/ME]],"")</f>
        <v/>
      </c>
      <c r="AG1032" s="78" t="str">
        <f>IF(Tableau1[[#This Row],[Type de réponse]]='Paramètre (masquer)'!$A$10,Tableau1[[#This Row],[Nuit
ME/JE]],"")</f>
        <v/>
      </c>
      <c r="AH1032" s="78" t="str">
        <f>IF(Tableau1[[#This Row],[Type de réponse]]='Paramètre (masquer)'!$A$10,Tableau1[[#This Row],[Nuit JE/VE]],"")</f>
        <v/>
      </c>
      <c r="AI1032" s="78" t="str">
        <f>IF(Tableau1[[#This Row],[Type de réponse]]='Paramètre (masquer)'!$A$10,Tableau1[[#This Row],[Nuit
VE/SA]],"")</f>
        <v/>
      </c>
      <c r="AJ1032" s="78" t="str">
        <f>IF(Tableau1[[#This Row],[Type de réponse]]='Paramètre (masquer)'!$A$10,Tableau1[[#This Row],[Nuit
SA/DI]],"")</f>
        <v/>
      </c>
      <c r="AK1032" s="78" t="str">
        <f>IF(Tableau1[[#This Row],[Type de réponse]]='Paramètre (masquer)'!$A$10,Tableau1[[#This Row],[Nuit
DI/LU]],"")</f>
        <v/>
      </c>
      <c r="AL1032" s="76" t="str">
        <f>IF(Tableau1[[#This Row],[Nuit
LU /MA]]="Oui",0,IF(Tableau1[[#This Row],[Nuit
LU /MA]]="Non",1,""))</f>
        <v/>
      </c>
      <c r="AM1032" s="76" t="str">
        <f>IF(Tableau1[[#This Row],[Nuit
MA/ ME]]="Oui",0,IF(Tableau1[[#This Row],[Nuit
MA/ ME]]="Non",1,""))</f>
        <v/>
      </c>
      <c r="AN1032" s="76" t="str">
        <f>IF(Tableau1[[#This Row],[Nuit
ME/ JE]]="Oui",0,IF(Tableau1[[#This Row],[Nuit
ME/ JE]]="Non",1,""))</f>
        <v/>
      </c>
      <c r="AO1032" s="76" t="str">
        <f>IF(Tableau1[[#This Row],[Nuit JE/ VE]]="Oui",0,IF(Tableau1[[#This Row],[Nuit JE/ VE]]="Non",1,""))</f>
        <v/>
      </c>
      <c r="AP1032" s="76" t="str">
        <f>IF(Tableau1[[#This Row],[Nuit
VE/ SA]]="Oui",0,IF(Tableau1[[#This Row],[Nuit
VE/ SA]]="Non",1,""))</f>
        <v/>
      </c>
      <c r="AQ1032" s="76" t="str">
        <f>IF(Tableau1[[#This Row],[Nuit
SA/ DI]]="Oui",0,IF(Tableau1[[#This Row],[Nuit
SA/ DI]]="Non",1,""))</f>
        <v/>
      </c>
      <c r="AR1032" s="76" t="str">
        <f>IF(Tableau1[[#This Row],[Nuit
DI/ LU]]="Oui",0,IF(Tableau1[[#This Row],[Nuit
DI/ LU]]="Non",1,""))</f>
        <v/>
      </c>
      <c r="AS1032" s="76" t="str">
        <f>IF(Tableau1[[#This Row],[Type de réponse]]='Paramètre (masquer)'!$A$10,Tableau1[[#This Row],[FE]],"")</f>
        <v/>
      </c>
      <c r="AT1032" s="76" t="str">
        <f>_xlfn.CONCAT(Tableau1[[#This Row],[LUN]:[DIM]])</f>
        <v/>
      </c>
      <c r="AU1032" s="79"/>
      <c r="AV10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2" s="76" t="e">
        <f>Tableau1[[#This Row],[Nbre de nuits sur la période]]*Tableau1[[#This Row],[Nombre de train accédant / nuit *]]</f>
        <v>#VALUE!</v>
      </c>
      <c r="AY1032" s="76" t="e">
        <f>Tableau1[[#This Row],[Uo voies - nuit]]*((59*400/1000)+5)</f>
        <v>#VALUE!</v>
      </c>
    </row>
    <row r="1033" spans="1:51" ht="15.75">
      <c r="A1033" s="51">
        <f t="shared" si="47"/>
        <v>1020</v>
      </c>
      <c r="B1033" s="85"/>
      <c r="C1033" s="52" t="str">
        <f>IFERROR(VLOOKUP(Tableau1[[#This Row],[Site *
Un fichier Excel par DT]],Tableau7[[#All],[Nom de la gare]:[EIC]],5,FALSE),"")</f>
        <v/>
      </c>
      <c r="D1033" s="77"/>
      <c r="E1033" s="74"/>
      <c r="F1033" s="74"/>
      <c r="G1033" s="76"/>
      <c r="H1033" s="72" t="str">
        <f>IF(Tableau1[[#This Row],[Régime d''utilisation (Quotidien ? Oui ou Non)]]="Oui","Oui","Non")</f>
        <v>Non</v>
      </c>
      <c r="I1033" s="72" t="str">
        <f>IF(Tableau1[[#This Row],[Régime d''utilisation (Quotidien ? Oui ou Non)]]="Oui","Oui","Non")</f>
        <v>Non</v>
      </c>
      <c r="J1033" s="72" t="str">
        <f>IF(Tableau1[[#This Row],[Régime d''utilisation (Quotidien ? Oui ou Non)]]="Oui","Oui","Non")</f>
        <v>Non</v>
      </c>
      <c r="K1033" s="72" t="str">
        <f>IF(Tableau1[[#This Row],[Régime d''utilisation (Quotidien ? Oui ou Non)]]="Oui","Oui","Non")</f>
        <v>Non</v>
      </c>
      <c r="L1033" s="72" t="str">
        <f>IF(Tableau1[[#This Row],[Régime d''utilisation (Quotidien ? Oui ou Non)]]="Oui","Oui","Non")</f>
        <v>Non</v>
      </c>
      <c r="M1033" s="72" t="str">
        <f>IF(Tableau1[[#This Row],[Régime d''utilisation (Quotidien ? Oui ou Non)]]="Oui","Oui","Non")</f>
        <v>Non</v>
      </c>
      <c r="N1033" s="72" t="str">
        <f>IF(Tableau1[[#This Row],[Régime d''utilisation (Quotidien ? Oui ou Non)]]="Oui","Oui","Non")</f>
        <v>Non</v>
      </c>
      <c r="O1033" s="72" t="str">
        <f>IF(Tableau1[[#This Row],[Régime d''utilisation (Quotidien ? Oui ou Non)]]="Oui","Oui","Non")</f>
        <v>Non</v>
      </c>
      <c r="P1033" s="76"/>
      <c r="Q1033" s="76"/>
      <c r="R1033" s="76"/>
      <c r="S1033" s="52" t="str">
        <f t="shared" si="45"/>
        <v>Compris entre 00h00 et 5h00</v>
      </c>
      <c r="T1033" s="76"/>
      <c r="U1033" s="53" t="str">
        <f t="shared" si="46"/>
        <v>Voyageur</v>
      </c>
      <c r="V1033" s="76"/>
      <c r="W1033" s="76"/>
      <c r="X1033" s="76"/>
      <c r="Y1033" s="76"/>
      <c r="Z1033" s="76"/>
      <c r="AA1033" s="76"/>
      <c r="AB1033" s="53">
        <f>400</f>
        <v>400</v>
      </c>
      <c r="AC1033" s="78" t="str">
        <f>IF(Tableau1[[#This Row],[Type de réponse]]='Paramètre (masquer)'!$A$10,Tableau1[[#This Row],[Période de début *]],"")</f>
        <v/>
      </c>
      <c r="AD1033" s="78" t="str">
        <f>IF(Tableau1[[#This Row],[Type de réponse]]='Paramètre (masquer)'!$A$10,Tableau1[[#This Row],[Période de fin *]],"")</f>
        <v/>
      </c>
      <c r="AE1033" s="78" t="str">
        <f>IF(Tableau1[[#This Row],[Type de réponse]]='Paramètre (masquer)'!$A$10,Tableau1[[#This Row],[Nuit
LU/MA]],"")</f>
        <v/>
      </c>
      <c r="AF1033" s="78" t="str">
        <f>IF(Tableau1[[#This Row],[Type de réponse]]='Paramètre (masquer)'!$A$10,Tableau1[[#This Row],[Nuit
MA/ME]],"")</f>
        <v/>
      </c>
      <c r="AG1033" s="78" t="str">
        <f>IF(Tableau1[[#This Row],[Type de réponse]]='Paramètre (masquer)'!$A$10,Tableau1[[#This Row],[Nuit
ME/JE]],"")</f>
        <v/>
      </c>
      <c r="AH1033" s="78" t="str">
        <f>IF(Tableau1[[#This Row],[Type de réponse]]='Paramètre (masquer)'!$A$10,Tableau1[[#This Row],[Nuit JE/VE]],"")</f>
        <v/>
      </c>
      <c r="AI1033" s="78" t="str">
        <f>IF(Tableau1[[#This Row],[Type de réponse]]='Paramètre (masquer)'!$A$10,Tableau1[[#This Row],[Nuit
VE/SA]],"")</f>
        <v/>
      </c>
      <c r="AJ1033" s="78" t="str">
        <f>IF(Tableau1[[#This Row],[Type de réponse]]='Paramètre (masquer)'!$A$10,Tableau1[[#This Row],[Nuit
SA/DI]],"")</f>
        <v/>
      </c>
      <c r="AK1033" s="78" t="str">
        <f>IF(Tableau1[[#This Row],[Type de réponse]]='Paramètre (masquer)'!$A$10,Tableau1[[#This Row],[Nuit
DI/LU]],"")</f>
        <v/>
      </c>
      <c r="AL1033" s="76" t="str">
        <f>IF(Tableau1[[#This Row],[Nuit
LU /MA]]="Oui",0,IF(Tableau1[[#This Row],[Nuit
LU /MA]]="Non",1,""))</f>
        <v/>
      </c>
      <c r="AM1033" s="76" t="str">
        <f>IF(Tableau1[[#This Row],[Nuit
MA/ ME]]="Oui",0,IF(Tableau1[[#This Row],[Nuit
MA/ ME]]="Non",1,""))</f>
        <v/>
      </c>
      <c r="AN1033" s="76" t="str">
        <f>IF(Tableau1[[#This Row],[Nuit
ME/ JE]]="Oui",0,IF(Tableau1[[#This Row],[Nuit
ME/ JE]]="Non",1,""))</f>
        <v/>
      </c>
      <c r="AO1033" s="76" t="str">
        <f>IF(Tableau1[[#This Row],[Nuit JE/ VE]]="Oui",0,IF(Tableau1[[#This Row],[Nuit JE/ VE]]="Non",1,""))</f>
        <v/>
      </c>
      <c r="AP1033" s="76" t="str">
        <f>IF(Tableau1[[#This Row],[Nuit
VE/ SA]]="Oui",0,IF(Tableau1[[#This Row],[Nuit
VE/ SA]]="Non",1,""))</f>
        <v/>
      </c>
      <c r="AQ1033" s="76" t="str">
        <f>IF(Tableau1[[#This Row],[Nuit
SA/ DI]]="Oui",0,IF(Tableau1[[#This Row],[Nuit
SA/ DI]]="Non",1,""))</f>
        <v/>
      </c>
      <c r="AR1033" s="76" t="str">
        <f>IF(Tableau1[[#This Row],[Nuit
DI/ LU]]="Oui",0,IF(Tableau1[[#This Row],[Nuit
DI/ LU]]="Non",1,""))</f>
        <v/>
      </c>
      <c r="AS1033" s="76" t="str">
        <f>IF(Tableau1[[#This Row],[Type de réponse]]='Paramètre (masquer)'!$A$10,Tableau1[[#This Row],[FE]],"")</f>
        <v/>
      </c>
      <c r="AT1033" s="76" t="str">
        <f>_xlfn.CONCAT(Tableau1[[#This Row],[LUN]:[DIM]])</f>
        <v/>
      </c>
      <c r="AU1033" s="79"/>
      <c r="AV10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3" s="76" t="e">
        <f>Tableau1[[#This Row],[Nbre de nuits sur la période]]*Tableau1[[#This Row],[Nombre de train accédant / nuit *]]</f>
        <v>#VALUE!</v>
      </c>
      <c r="AY1033" s="76" t="e">
        <f>Tableau1[[#This Row],[Uo voies - nuit]]*((59*400/1000)+5)</f>
        <v>#VALUE!</v>
      </c>
    </row>
    <row r="1034" spans="1:51" ht="15.75">
      <c r="A1034" s="51">
        <f t="shared" si="47"/>
        <v>1021</v>
      </c>
      <c r="B1034" s="85"/>
      <c r="C1034" s="52" t="str">
        <f>IFERROR(VLOOKUP(Tableau1[[#This Row],[Site *
Un fichier Excel par DT]],Tableau7[[#All],[Nom de la gare]:[EIC]],5,FALSE),"")</f>
        <v/>
      </c>
      <c r="D1034" s="77"/>
      <c r="E1034" s="74"/>
      <c r="F1034" s="74"/>
      <c r="G1034" s="76"/>
      <c r="H1034" s="72" t="str">
        <f>IF(Tableau1[[#This Row],[Régime d''utilisation (Quotidien ? Oui ou Non)]]="Oui","Oui","Non")</f>
        <v>Non</v>
      </c>
      <c r="I1034" s="72" t="str">
        <f>IF(Tableau1[[#This Row],[Régime d''utilisation (Quotidien ? Oui ou Non)]]="Oui","Oui","Non")</f>
        <v>Non</v>
      </c>
      <c r="J1034" s="72" t="str">
        <f>IF(Tableau1[[#This Row],[Régime d''utilisation (Quotidien ? Oui ou Non)]]="Oui","Oui","Non")</f>
        <v>Non</v>
      </c>
      <c r="K1034" s="72" t="str">
        <f>IF(Tableau1[[#This Row],[Régime d''utilisation (Quotidien ? Oui ou Non)]]="Oui","Oui","Non")</f>
        <v>Non</v>
      </c>
      <c r="L1034" s="72" t="str">
        <f>IF(Tableau1[[#This Row],[Régime d''utilisation (Quotidien ? Oui ou Non)]]="Oui","Oui","Non")</f>
        <v>Non</v>
      </c>
      <c r="M1034" s="72" t="str">
        <f>IF(Tableau1[[#This Row],[Régime d''utilisation (Quotidien ? Oui ou Non)]]="Oui","Oui","Non")</f>
        <v>Non</v>
      </c>
      <c r="N1034" s="72" t="str">
        <f>IF(Tableau1[[#This Row],[Régime d''utilisation (Quotidien ? Oui ou Non)]]="Oui","Oui","Non")</f>
        <v>Non</v>
      </c>
      <c r="O1034" s="72" t="str">
        <f>IF(Tableau1[[#This Row],[Régime d''utilisation (Quotidien ? Oui ou Non)]]="Oui","Oui","Non")</f>
        <v>Non</v>
      </c>
      <c r="P1034" s="76"/>
      <c r="Q1034" s="76"/>
      <c r="R1034" s="76"/>
      <c r="S1034" s="52" t="str">
        <f t="shared" si="45"/>
        <v>Compris entre 00h00 et 5h00</v>
      </c>
      <c r="T1034" s="76"/>
      <c r="U1034" s="53" t="str">
        <f t="shared" si="46"/>
        <v>Voyageur</v>
      </c>
      <c r="V1034" s="76"/>
      <c r="W1034" s="76"/>
      <c r="X1034" s="76"/>
      <c r="Y1034" s="76"/>
      <c r="Z1034" s="76"/>
      <c r="AA1034" s="76"/>
      <c r="AB1034" s="53">
        <f>400</f>
        <v>400</v>
      </c>
      <c r="AC1034" s="78" t="str">
        <f>IF(Tableau1[[#This Row],[Type de réponse]]='Paramètre (masquer)'!$A$10,Tableau1[[#This Row],[Période de début *]],"")</f>
        <v/>
      </c>
      <c r="AD1034" s="78" t="str">
        <f>IF(Tableau1[[#This Row],[Type de réponse]]='Paramètre (masquer)'!$A$10,Tableau1[[#This Row],[Période de fin *]],"")</f>
        <v/>
      </c>
      <c r="AE1034" s="78" t="str">
        <f>IF(Tableau1[[#This Row],[Type de réponse]]='Paramètre (masquer)'!$A$10,Tableau1[[#This Row],[Nuit
LU/MA]],"")</f>
        <v/>
      </c>
      <c r="AF1034" s="78" t="str">
        <f>IF(Tableau1[[#This Row],[Type de réponse]]='Paramètre (masquer)'!$A$10,Tableau1[[#This Row],[Nuit
MA/ME]],"")</f>
        <v/>
      </c>
      <c r="AG1034" s="78" t="str">
        <f>IF(Tableau1[[#This Row],[Type de réponse]]='Paramètre (masquer)'!$A$10,Tableau1[[#This Row],[Nuit
ME/JE]],"")</f>
        <v/>
      </c>
      <c r="AH1034" s="78" t="str">
        <f>IF(Tableau1[[#This Row],[Type de réponse]]='Paramètre (masquer)'!$A$10,Tableau1[[#This Row],[Nuit JE/VE]],"")</f>
        <v/>
      </c>
      <c r="AI1034" s="78" t="str">
        <f>IF(Tableau1[[#This Row],[Type de réponse]]='Paramètre (masquer)'!$A$10,Tableau1[[#This Row],[Nuit
VE/SA]],"")</f>
        <v/>
      </c>
      <c r="AJ1034" s="78" t="str">
        <f>IF(Tableau1[[#This Row],[Type de réponse]]='Paramètre (masquer)'!$A$10,Tableau1[[#This Row],[Nuit
SA/DI]],"")</f>
        <v/>
      </c>
      <c r="AK1034" s="78" t="str">
        <f>IF(Tableau1[[#This Row],[Type de réponse]]='Paramètre (masquer)'!$A$10,Tableau1[[#This Row],[Nuit
DI/LU]],"")</f>
        <v/>
      </c>
      <c r="AL1034" s="76" t="str">
        <f>IF(Tableau1[[#This Row],[Nuit
LU /MA]]="Oui",0,IF(Tableau1[[#This Row],[Nuit
LU /MA]]="Non",1,""))</f>
        <v/>
      </c>
      <c r="AM1034" s="76" t="str">
        <f>IF(Tableau1[[#This Row],[Nuit
MA/ ME]]="Oui",0,IF(Tableau1[[#This Row],[Nuit
MA/ ME]]="Non",1,""))</f>
        <v/>
      </c>
      <c r="AN1034" s="76" t="str">
        <f>IF(Tableau1[[#This Row],[Nuit
ME/ JE]]="Oui",0,IF(Tableau1[[#This Row],[Nuit
ME/ JE]]="Non",1,""))</f>
        <v/>
      </c>
      <c r="AO1034" s="76" t="str">
        <f>IF(Tableau1[[#This Row],[Nuit JE/ VE]]="Oui",0,IF(Tableau1[[#This Row],[Nuit JE/ VE]]="Non",1,""))</f>
        <v/>
      </c>
      <c r="AP1034" s="76" t="str">
        <f>IF(Tableau1[[#This Row],[Nuit
VE/ SA]]="Oui",0,IF(Tableau1[[#This Row],[Nuit
VE/ SA]]="Non",1,""))</f>
        <v/>
      </c>
      <c r="AQ1034" s="76" t="str">
        <f>IF(Tableau1[[#This Row],[Nuit
SA/ DI]]="Oui",0,IF(Tableau1[[#This Row],[Nuit
SA/ DI]]="Non",1,""))</f>
        <v/>
      </c>
      <c r="AR1034" s="76" t="str">
        <f>IF(Tableau1[[#This Row],[Nuit
DI/ LU]]="Oui",0,IF(Tableau1[[#This Row],[Nuit
DI/ LU]]="Non",1,""))</f>
        <v/>
      </c>
      <c r="AS1034" s="76" t="str">
        <f>IF(Tableau1[[#This Row],[Type de réponse]]='Paramètre (masquer)'!$A$10,Tableau1[[#This Row],[FE]],"")</f>
        <v/>
      </c>
      <c r="AT1034" s="76" t="str">
        <f>_xlfn.CONCAT(Tableau1[[#This Row],[LUN]:[DIM]])</f>
        <v/>
      </c>
      <c r="AU1034" s="79"/>
      <c r="AV10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4" s="76" t="e">
        <f>Tableau1[[#This Row],[Nbre de nuits sur la période]]*Tableau1[[#This Row],[Nombre de train accédant / nuit *]]</f>
        <v>#VALUE!</v>
      </c>
      <c r="AY1034" s="76" t="e">
        <f>Tableau1[[#This Row],[Uo voies - nuit]]*((59*400/1000)+5)</f>
        <v>#VALUE!</v>
      </c>
    </row>
    <row r="1035" spans="1:51" ht="15.75">
      <c r="A1035" s="51">
        <f t="shared" si="47"/>
        <v>1022</v>
      </c>
      <c r="B1035" s="85"/>
      <c r="C1035" s="52" t="str">
        <f>IFERROR(VLOOKUP(Tableau1[[#This Row],[Site *
Un fichier Excel par DT]],Tableau7[[#All],[Nom de la gare]:[EIC]],5,FALSE),"")</f>
        <v/>
      </c>
      <c r="D1035" s="77"/>
      <c r="E1035" s="74"/>
      <c r="F1035" s="74"/>
      <c r="G1035" s="76"/>
      <c r="H1035" s="72" t="str">
        <f>IF(Tableau1[[#This Row],[Régime d''utilisation (Quotidien ? Oui ou Non)]]="Oui","Oui","Non")</f>
        <v>Non</v>
      </c>
      <c r="I1035" s="72" t="str">
        <f>IF(Tableau1[[#This Row],[Régime d''utilisation (Quotidien ? Oui ou Non)]]="Oui","Oui","Non")</f>
        <v>Non</v>
      </c>
      <c r="J1035" s="72" t="str">
        <f>IF(Tableau1[[#This Row],[Régime d''utilisation (Quotidien ? Oui ou Non)]]="Oui","Oui","Non")</f>
        <v>Non</v>
      </c>
      <c r="K1035" s="72" t="str">
        <f>IF(Tableau1[[#This Row],[Régime d''utilisation (Quotidien ? Oui ou Non)]]="Oui","Oui","Non")</f>
        <v>Non</v>
      </c>
      <c r="L1035" s="72" t="str">
        <f>IF(Tableau1[[#This Row],[Régime d''utilisation (Quotidien ? Oui ou Non)]]="Oui","Oui","Non")</f>
        <v>Non</v>
      </c>
      <c r="M1035" s="72" t="str">
        <f>IF(Tableau1[[#This Row],[Régime d''utilisation (Quotidien ? Oui ou Non)]]="Oui","Oui","Non")</f>
        <v>Non</v>
      </c>
      <c r="N1035" s="72" t="str">
        <f>IF(Tableau1[[#This Row],[Régime d''utilisation (Quotidien ? Oui ou Non)]]="Oui","Oui","Non")</f>
        <v>Non</v>
      </c>
      <c r="O1035" s="72" t="str">
        <f>IF(Tableau1[[#This Row],[Régime d''utilisation (Quotidien ? Oui ou Non)]]="Oui","Oui","Non")</f>
        <v>Non</v>
      </c>
      <c r="P1035" s="76"/>
      <c r="Q1035" s="76"/>
      <c r="R1035" s="76"/>
      <c r="S1035" s="52" t="str">
        <f t="shared" si="45"/>
        <v>Compris entre 00h00 et 5h00</v>
      </c>
      <c r="T1035" s="76"/>
      <c r="U1035" s="53" t="str">
        <f t="shared" si="46"/>
        <v>Voyageur</v>
      </c>
      <c r="V1035" s="76"/>
      <c r="W1035" s="76"/>
      <c r="X1035" s="76"/>
      <c r="Y1035" s="76"/>
      <c r="Z1035" s="76"/>
      <c r="AA1035" s="76"/>
      <c r="AB1035" s="53">
        <f>400</f>
        <v>400</v>
      </c>
      <c r="AC1035" s="78" t="str">
        <f>IF(Tableau1[[#This Row],[Type de réponse]]='Paramètre (masquer)'!$A$10,Tableau1[[#This Row],[Période de début *]],"")</f>
        <v/>
      </c>
      <c r="AD1035" s="78" t="str">
        <f>IF(Tableau1[[#This Row],[Type de réponse]]='Paramètre (masquer)'!$A$10,Tableau1[[#This Row],[Période de fin *]],"")</f>
        <v/>
      </c>
      <c r="AE1035" s="78" t="str">
        <f>IF(Tableau1[[#This Row],[Type de réponse]]='Paramètre (masquer)'!$A$10,Tableau1[[#This Row],[Nuit
LU/MA]],"")</f>
        <v/>
      </c>
      <c r="AF1035" s="78" t="str">
        <f>IF(Tableau1[[#This Row],[Type de réponse]]='Paramètre (masquer)'!$A$10,Tableau1[[#This Row],[Nuit
MA/ME]],"")</f>
        <v/>
      </c>
      <c r="AG1035" s="78" t="str">
        <f>IF(Tableau1[[#This Row],[Type de réponse]]='Paramètre (masquer)'!$A$10,Tableau1[[#This Row],[Nuit
ME/JE]],"")</f>
        <v/>
      </c>
      <c r="AH1035" s="78" t="str">
        <f>IF(Tableau1[[#This Row],[Type de réponse]]='Paramètre (masquer)'!$A$10,Tableau1[[#This Row],[Nuit JE/VE]],"")</f>
        <v/>
      </c>
      <c r="AI1035" s="78" t="str">
        <f>IF(Tableau1[[#This Row],[Type de réponse]]='Paramètre (masquer)'!$A$10,Tableau1[[#This Row],[Nuit
VE/SA]],"")</f>
        <v/>
      </c>
      <c r="AJ1035" s="78" t="str">
        <f>IF(Tableau1[[#This Row],[Type de réponse]]='Paramètre (masquer)'!$A$10,Tableau1[[#This Row],[Nuit
SA/DI]],"")</f>
        <v/>
      </c>
      <c r="AK1035" s="78" t="str">
        <f>IF(Tableau1[[#This Row],[Type de réponse]]='Paramètre (masquer)'!$A$10,Tableau1[[#This Row],[Nuit
DI/LU]],"")</f>
        <v/>
      </c>
      <c r="AL1035" s="76" t="str">
        <f>IF(Tableau1[[#This Row],[Nuit
LU /MA]]="Oui",0,IF(Tableau1[[#This Row],[Nuit
LU /MA]]="Non",1,""))</f>
        <v/>
      </c>
      <c r="AM1035" s="76" t="str">
        <f>IF(Tableau1[[#This Row],[Nuit
MA/ ME]]="Oui",0,IF(Tableau1[[#This Row],[Nuit
MA/ ME]]="Non",1,""))</f>
        <v/>
      </c>
      <c r="AN1035" s="76" t="str">
        <f>IF(Tableau1[[#This Row],[Nuit
ME/ JE]]="Oui",0,IF(Tableau1[[#This Row],[Nuit
ME/ JE]]="Non",1,""))</f>
        <v/>
      </c>
      <c r="AO1035" s="76" t="str">
        <f>IF(Tableau1[[#This Row],[Nuit JE/ VE]]="Oui",0,IF(Tableau1[[#This Row],[Nuit JE/ VE]]="Non",1,""))</f>
        <v/>
      </c>
      <c r="AP1035" s="76" t="str">
        <f>IF(Tableau1[[#This Row],[Nuit
VE/ SA]]="Oui",0,IF(Tableau1[[#This Row],[Nuit
VE/ SA]]="Non",1,""))</f>
        <v/>
      </c>
      <c r="AQ1035" s="76" t="str">
        <f>IF(Tableau1[[#This Row],[Nuit
SA/ DI]]="Oui",0,IF(Tableau1[[#This Row],[Nuit
SA/ DI]]="Non",1,""))</f>
        <v/>
      </c>
      <c r="AR1035" s="76" t="str">
        <f>IF(Tableau1[[#This Row],[Nuit
DI/ LU]]="Oui",0,IF(Tableau1[[#This Row],[Nuit
DI/ LU]]="Non",1,""))</f>
        <v/>
      </c>
      <c r="AS1035" s="76" t="str">
        <f>IF(Tableau1[[#This Row],[Type de réponse]]='Paramètre (masquer)'!$A$10,Tableau1[[#This Row],[FE]],"")</f>
        <v/>
      </c>
      <c r="AT1035" s="76" t="str">
        <f>_xlfn.CONCAT(Tableau1[[#This Row],[LUN]:[DIM]])</f>
        <v/>
      </c>
      <c r="AU1035" s="79"/>
      <c r="AV10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5" s="76" t="e">
        <f>Tableau1[[#This Row],[Nbre de nuits sur la période]]*Tableau1[[#This Row],[Nombre de train accédant / nuit *]]</f>
        <v>#VALUE!</v>
      </c>
      <c r="AY1035" s="76" t="e">
        <f>Tableau1[[#This Row],[Uo voies - nuit]]*((59*400/1000)+5)</f>
        <v>#VALUE!</v>
      </c>
    </row>
    <row r="1036" spans="1:51" ht="15.75">
      <c r="A1036" s="51">
        <f t="shared" si="47"/>
        <v>1023</v>
      </c>
      <c r="B1036" s="85"/>
      <c r="C1036" s="52" t="str">
        <f>IFERROR(VLOOKUP(Tableau1[[#This Row],[Site *
Un fichier Excel par DT]],Tableau7[[#All],[Nom de la gare]:[EIC]],5,FALSE),"")</f>
        <v/>
      </c>
      <c r="D1036" s="77"/>
      <c r="E1036" s="74"/>
      <c r="F1036" s="74"/>
      <c r="G1036" s="76"/>
      <c r="H1036" s="72" t="str">
        <f>IF(Tableau1[[#This Row],[Régime d''utilisation (Quotidien ? Oui ou Non)]]="Oui","Oui","Non")</f>
        <v>Non</v>
      </c>
      <c r="I1036" s="72" t="str">
        <f>IF(Tableau1[[#This Row],[Régime d''utilisation (Quotidien ? Oui ou Non)]]="Oui","Oui","Non")</f>
        <v>Non</v>
      </c>
      <c r="J1036" s="72" t="str">
        <f>IF(Tableau1[[#This Row],[Régime d''utilisation (Quotidien ? Oui ou Non)]]="Oui","Oui","Non")</f>
        <v>Non</v>
      </c>
      <c r="K1036" s="72" t="str">
        <f>IF(Tableau1[[#This Row],[Régime d''utilisation (Quotidien ? Oui ou Non)]]="Oui","Oui","Non")</f>
        <v>Non</v>
      </c>
      <c r="L1036" s="72" t="str">
        <f>IF(Tableau1[[#This Row],[Régime d''utilisation (Quotidien ? Oui ou Non)]]="Oui","Oui","Non")</f>
        <v>Non</v>
      </c>
      <c r="M1036" s="72" t="str">
        <f>IF(Tableau1[[#This Row],[Régime d''utilisation (Quotidien ? Oui ou Non)]]="Oui","Oui","Non")</f>
        <v>Non</v>
      </c>
      <c r="N1036" s="72" t="str">
        <f>IF(Tableau1[[#This Row],[Régime d''utilisation (Quotidien ? Oui ou Non)]]="Oui","Oui","Non")</f>
        <v>Non</v>
      </c>
      <c r="O1036" s="72" t="str">
        <f>IF(Tableau1[[#This Row],[Régime d''utilisation (Quotidien ? Oui ou Non)]]="Oui","Oui","Non")</f>
        <v>Non</v>
      </c>
      <c r="P1036" s="76"/>
      <c r="Q1036" s="76"/>
      <c r="R1036" s="76"/>
      <c r="S1036" s="52" t="str">
        <f t="shared" si="45"/>
        <v>Compris entre 00h00 et 5h00</v>
      </c>
      <c r="T1036" s="76"/>
      <c r="U1036" s="53" t="str">
        <f t="shared" si="46"/>
        <v>Voyageur</v>
      </c>
      <c r="V1036" s="76"/>
      <c r="W1036" s="76"/>
      <c r="X1036" s="76"/>
      <c r="Y1036" s="76"/>
      <c r="Z1036" s="76"/>
      <c r="AA1036" s="76"/>
      <c r="AB1036" s="53">
        <f>400</f>
        <v>400</v>
      </c>
      <c r="AC1036" s="78" t="str">
        <f>IF(Tableau1[[#This Row],[Type de réponse]]='Paramètre (masquer)'!$A$10,Tableau1[[#This Row],[Période de début *]],"")</f>
        <v/>
      </c>
      <c r="AD1036" s="78" t="str">
        <f>IF(Tableau1[[#This Row],[Type de réponse]]='Paramètre (masquer)'!$A$10,Tableau1[[#This Row],[Période de fin *]],"")</f>
        <v/>
      </c>
      <c r="AE1036" s="78" t="str">
        <f>IF(Tableau1[[#This Row],[Type de réponse]]='Paramètre (masquer)'!$A$10,Tableau1[[#This Row],[Nuit
LU/MA]],"")</f>
        <v/>
      </c>
      <c r="AF1036" s="78" t="str">
        <f>IF(Tableau1[[#This Row],[Type de réponse]]='Paramètre (masquer)'!$A$10,Tableau1[[#This Row],[Nuit
MA/ME]],"")</f>
        <v/>
      </c>
      <c r="AG1036" s="78" t="str">
        <f>IF(Tableau1[[#This Row],[Type de réponse]]='Paramètre (masquer)'!$A$10,Tableau1[[#This Row],[Nuit
ME/JE]],"")</f>
        <v/>
      </c>
      <c r="AH1036" s="78" t="str">
        <f>IF(Tableau1[[#This Row],[Type de réponse]]='Paramètre (masquer)'!$A$10,Tableau1[[#This Row],[Nuit JE/VE]],"")</f>
        <v/>
      </c>
      <c r="AI1036" s="78" t="str">
        <f>IF(Tableau1[[#This Row],[Type de réponse]]='Paramètre (masquer)'!$A$10,Tableau1[[#This Row],[Nuit
VE/SA]],"")</f>
        <v/>
      </c>
      <c r="AJ1036" s="78" t="str">
        <f>IF(Tableau1[[#This Row],[Type de réponse]]='Paramètre (masquer)'!$A$10,Tableau1[[#This Row],[Nuit
SA/DI]],"")</f>
        <v/>
      </c>
      <c r="AK1036" s="78" t="str">
        <f>IF(Tableau1[[#This Row],[Type de réponse]]='Paramètre (masquer)'!$A$10,Tableau1[[#This Row],[Nuit
DI/LU]],"")</f>
        <v/>
      </c>
      <c r="AL1036" s="76" t="str">
        <f>IF(Tableau1[[#This Row],[Nuit
LU /MA]]="Oui",0,IF(Tableau1[[#This Row],[Nuit
LU /MA]]="Non",1,""))</f>
        <v/>
      </c>
      <c r="AM1036" s="76" t="str">
        <f>IF(Tableau1[[#This Row],[Nuit
MA/ ME]]="Oui",0,IF(Tableau1[[#This Row],[Nuit
MA/ ME]]="Non",1,""))</f>
        <v/>
      </c>
      <c r="AN1036" s="76" t="str">
        <f>IF(Tableau1[[#This Row],[Nuit
ME/ JE]]="Oui",0,IF(Tableau1[[#This Row],[Nuit
ME/ JE]]="Non",1,""))</f>
        <v/>
      </c>
      <c r="AO1036" s="76" t="str">
        <f>IF(Tableau1[[#This Row],[Nuit JE/ VE]]="Oui",0,IF(Tableau1[[#This Row],[Nuit JE/ VE]]="Non",1,""))</f>
        <v/>
      </c>
      <c r="AP1036" s="76" t="str">
        <f>IF(Tableau1[[#This Row],[Nuit
VE/ SA]]="Oui",0,IF(Tableau1[[#This Row],[Nuit
VE/ SA]]="Non",1,""))</f>
        <v/>
      </c>
      <c r="AQ1036" s="76" t="str">
        <f>IF(Tableau1[[#This Row],[Nuit
SA/ DI]]="Oui",0,IF(Tableau1[[#This Row],[Nuit
SA/ DI]]="Non",1,""))</f>
        <v/>
      </c>
      <c r="AR1036" s="76" t="str">
        <f>IF(Tableau1[[#This Row],[Nuit
DI/ LU]]="Oui",0,IF(Tableau1[[#This Row],[Nuit
DI/ LU]]="Non",1,""))</f>
        <v/>
      </c>
      <c r="AS1036" s="76" t="str">
        <f>IF(Tableau1[[#This Row],[Type de réponse]]='Paramètre (masquer)'!$A$10,Tableau1[[#This Row],[FE]],"")</f>
        <v/>
      </c>
      <c r="AT1036" s="76" t="str">
        <f>_xlfn.CONCAT(Tableau1[[#This Row],[LUN]:[DIM]])</f>
        <v/>
      </c>
      <c r="AU1036" s="79"/>
      <c r="AV10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6" s="76" t="e">
        <f>Tableau1[[#This Row],[Nbre de nuits sur la période]]*Tableau1[[#This Row],[Nombre de train accédant / nuit *]]</f>
        <v>#VALUE!</v>
      </c>
      <c r="AY1036" s="76" t="e">
        <f>Tableau1[[#This Row],[Uo voies - nuit]]*((59*400/1000)+5)</f>
        <v>#VALUE!</v>
      </c>
    </row>
    <row r="1037" spans="1:51" ht="15.75">
      <c r="A1037" s="51">
        <f t="shared" si="47"/>
        <v>1024</v>
      </c>
      <c r="B1037" s="85"/>
      <c r="C1037" s="52" t="str">
        <f>IFERROR(VLOOKUP(Tableau1[[#This Row],[Site *
Un fichier Excel par DT]],Tableau7[[#All],[Nom de la gare]:[EIC]],5,FALSE),"")</f>
        <v/>
      </c>
      <c r="D1037" s="77"/>
      <c r="E1037" s="74"/>
      <c r="F1037" s="74"/>
      <c r="G1037" s="76"/>
      <c r="H1037" s="72" t="str">
        <f>IF(Tableau1[[#This Row],[Régime d''utilisation (Quotidien ? Oui ou Non)]]="Oui","Oui","Non")</f>
        <v>Non</v>
      </c>
      <c r="I1037" s="72" t="str">
        <f>IF(Tableau1[[#This Row],[Régime d''utilisation (Quotidien ? Oui ou Non)]]="Oui","Oui","Non")</f>
        <v>Non</v>
      </c>
      <c r="J1037" s="72" t="str">
        <f>IF(Tableau1[[#This Row],[Régime d''utilisation (Quotidien ? Oui ou Non)]]="Oui","Oui","Non")</f>
        <v>Non</v>
      </c>
      <c r="K1037" s="72" t="str">
        <f>IF(Tableau1[[#This Row],[Régime d''utilisation (Quotidien ? Oui ou Non)]]="Oui","Oui","Non")</f>
        <v>Non</v>
      </c>
      <c r="L1037" s="72" t="str">
        <f>IF(Tableau1[[#This Row],[Régime d''utilisation (Quotidien ? Oui ou Non)]]="Oui","Oui","Non")</f>
        <v>Non</v>
      </c>
      <c r="M1037" s="72" t="str">
        <f>IF(Tableau1[[#This Row],[Régime d''utilisation (Quotidien ? Oui ou Non)]]="Oui","Oui","Non")</f>
        <v>Non</v>
      </c>
      <c r="N1037" s="72" t="str">
        <f>IF(Tableau1[[#This Row],[Régime d''utilisation (Quotidien ? Oui ou Non)]]="Oui","Oui","Non")</f>
        <v>Non</v>
      </c>
      <c r="O1037" s="72" t="str">
        <f>IF(Tableau1[[#This Row],[Régime d''utilisation (Quotidien ? Oui ou Non)]]="Oui","Oui","Non")</f>
        <v>Non</v>
      </c>
      <c r="P1037" s="76"/>
      <c r="Q1037" s="76"/>
      <c r="R1037" s="76"/>
      <c r="S1037" s="52" t="str">
        <f t="shared" si="45"/>
        <v>Compris entre 00h00 et 5h00</v>
      </c>
      <c r="T1037" s="76"/>
      <c r="U1037" s="53" t="str">
        <f t="shared" si="46"/>
        <v>Voyageur</v>
      </c>
      <c r="V1037" s="76"/>
      <c r="W1037" s="76"/>
      <c r="X1037" s="76"/>
      <c r="Y1037" s="76"/>
      <c r="Z1037" s="76"/>
      <c r="AA1037" s="76"/>
      <c r="AB1037" s="53">
        <f>400</f>
        <v>400</v>
      </c>
      <c r="AC1037" s="78" t="str">
        <f>IF(Tableau1[[#This Row],[Type de réponse]]='Paramètre (masquer)'!$A$10,Tableau1[[#This Row],[Période de début *]],"")</f>
        <v/>
      </c>
      <c r="AD1037" s="78" t="str">
        <f>IF(Tableau1[[#This Row],[Type de réponse]]='Paramètre (masquer)'!$A$10,Tableau1[[#This Row],[Période de fin *]],"")</f>
        <v/>
      </c>
      <c r="AE1037" s="78" t="str">
        <f>IF(Tableau1[[#This Row],[Type de réponse]]='Paramètre (masquer)'!$A$10,Tableau1[[#This Row],[Nuit
LU/MA]],"")</f>
        <v/>
      </c>
      <c r="AF1037" s="78" t="str">
        <f>IF(Tableau1[[#This Row],[Type de réponse]]='Paramètre (masquer)'!$A$10,Tableau1[[#This Row],[Nuit
MA/ME]],"")</f>
        <v/>
      </c>
      <c r="AG1037" s="78" t="str">
        <f>IF(Tableau1[[#This Row],[Type de réponse]]='Paramètre (masquer)'!$A$10,Tableau1[[#This Row],[Nuit
ME/JE]],"")</f>
        <v/>
      </c>
      <c r="AH1037" s="78" t="str">
        <f>IF(Tableau1[[#This Row],[Type de réponse]]='Paramètre (masquer)'!$A$10,Tableau1[[#This Row],[Nuit JE/VE]],"")</f>
        <v/>
      </c>
      <c r="AI1037" s="78" t="str">
        <f>IF(Tableau1[[#This Row],[Type de réponse]]='Paramètre (masquer)'!$A$10,Tableau1[[#This Row],[Nuit
VE/SA]],"")</f>
        <v/>
      </c>
      <c r="AJ1037" s="78" t="str">
        <f>IF(Tableau1[[#This Row],[Type de réponse]]='Paramètre (masquer)'!$A$10,Tableau1[[#This Row],[Nuit
SA/DI]],"")</f>
        <v/>
      </c>
      <c r="AK1037" s="78" t="str">
        <f>IF(Tableau1[[#This Row],[Type de réponse]]='Paramètre (masquer)'!$A$10,Tableau1[[#This Row],[Nuit
DI/LU]],"")</f>
        <v/>
      </c>
      <c r="AL1037" s="76" t="str">
        <f>IF(Tableau1[[#This Row],[Nuit
LU /MA]]="Oui",0,IF(Tableau1[[#This Row],[Nuit
LU /MA]]="Non",1,""))</f>
        <v/>
      </c>
      <c r="AM1037" s="76" t="str">
        <f>IF(Tableau1[[#This Row],[Nuit
MA/ ME]]="Oui",0,IF(Tableau1[[#This Row],[Nuit
MA/ ME]]="Non",1,""))</f>
        <v/>
      </c>
      <c r="AN1037" s="76" t="str">
        <f>IF(Tableau1[[#This Row],[Nuit
ME/ JE]]="Oui",0,IF(Tableau1[[#This Row],[Nuit
ME/ JE]]="Non",1,""))</f>
        <v/>
      </c>
      <c r="AO1037" s="76" t="str">
        <f>IF(Tableau1[[#This Row],[Nuit JE/ VE]]="Oui",0,IF(Tableau1[[#This Row],[Nuit JE/ VE]]="Non",1,""))</f>
        <v/>
      </c>
      <c r="AP1037" s="76" t="str">
        <f>IF(Tableau1[[#This Row],[Nuit
VE/ SA]]="Oui",0,IF(Tableau1[[#This Row],[Nuit
VE/ SA]]="Non",1,""))</f>
        <v/>
      </c>
      <c r="AQ1037" s="76" t="str">
        <f>IF(Tableau1[[#This Row],[Nuit
SA/ DI]]="Oui",0,IF(Tableau1[[#This Row],[Nuit
SA/ DI]]="Non",1,""))</f>
        <v/>
      </c>
      <c r="AR1037" s="76" t="str">
        <f>IF(Tableau1[[#This Row],[Nuit
DI/ LU]]="Oui",0,IF(Tableau1[[#This Row],[Nuit
DI/ LU]]="Non",1,""))</f>
        <v/>
      </c>
      <c r="AS1037" s="76" t="str">
        <f>IF(Tableau1[[#This Row],[Type de réponse]]='Paramètre (masquer)'!$A$10,Tableau1[[#This Row],[FE]],"")</f>
        <v/>
      </c>
      <c r="AT1037" s="76" t="str">
        <f>_xlfn.CONCAT(Tableau1[[#This Row],[LUN]:[DIM]])</f>
        <v/>
      </c>
      <c r="AU1037" s="79"/>
      <c r="AV10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7" s="76" t="e">
        <f>Tableau1[[#This Row],[Nbre de nuits sur la période]]*Tableau1[[#This Row],[Nombre de train accédant / nuit *]]</f>
        <v>#VALUE!</v>
      </c>
      <c r="AY1037" s="76" t="e">
        <f>Tableau1[[#This Row],[Uo voies - nuit]]*((59*400/1000)+5)</f>
        <v>#VALUE!</v>
      </c>
    </row>
    <row r="1038" spans="1:51" ht="15.75">
      <c r="A1038" s="51">
        <f t="shared" si="47"/>
        <v>1025</v>
      </c>
      <c r="B1038" s="85"/>
      <c r="C1038" s="52" t="str">
        <f>IFERROR(VLOOKUP(Tableau1[[#This Row],[Site *
Un fichier Excel par DT]],Tableau7[[#All],[Nom de la gare]:[EIC]],5,FALSE),"")</f>
        <v/>
      </c>
      <c r="D1038" s="77"/>
      <c r="E1038" s="74"/>
      <c r="F1038" s="74"/>
      <c r="G1038" s="76"/>
      <c r="H1038" s="72" t="str">
        <f>IF(Tableau1[[#This Row],[Régime d''utilisation (Quotidien ? Oui ou Non)]]="Oui","Oui","Non")</f>
        <v>Non</v>
      </c>
      <c r="I1038" s="72" t="str">
        <f>IF(Tableau1[[#This Row],[Régime d''utilisation (Quotidien ? Oui ou Non)]]="Oui","Oui","Non")</f>
        <v>Non</v>
      </c>
      <c r="J1038" s="72" t="str">
        <f>IF(Tableau1[[#This Row],[Régime d''utilisation (Quotidien ? Oui ou Non)]]="Oui","Oui","Non")</f>
        <v>Non</v>
      </c>
      <c r="K1038" s="72" t="str">
        <f>IF(Tableau1[[#This Row],[Régime d''utilisation (Quotidien ? Oui ou Non)]]="Oui","Oui","Non")</f>
        <v>Non</v>
      </c>
      <c r="L1038" s="72" t="str">
        <f>IF(Tableau1[[#This Row],[Régime d''utilisation (Quotidien ? Oui ou Non)]]="Oui","Oui","Non")</f>
        <v>Non</v>
      </c>
      <c r="M1038" s="72" t="str">
        <f>IF(Tableau1[[#This Row],[Régime d''utilisation (Quotidien ? Oui ou Non)]]="Oui","Oui","Non")</f>
        <v>Non</v>
      </c>
      <c r="N1038" s="72" t="str">
        <f>IF(Tableau1[[#This Row],[Régime d''utilisation (Quotidien ? Oui ou Non)]]="Oui","Oui","Non")</f>
        <v>Non</v>
      </c>
      <c r="O1038" s="72" t="str">
        <f>IF(Tableau1[[#This Row],[Régime d''utilisation (Quotidien ? Oui ou Non)]]="Oui","Oui","Non")</f>
        <v>Non</v>
      </c>
      <c r="P1038" s="76"/>
      <c r="Q1038" s="76"/>
      <c r="R1038" s="76"/>
      <c r="S1038" s="52" t="str">
        <f t="shared" ref="S1038:S1101" si="48">"Compris entre 00h00 et 5h00"</f>
        <v>Compris entre 00h00 et 5h00</v>
      </c>
      <c r="T1038" s="76"/>
      <c r="U1038" s="53" t="str">
        <f t="shared" ref="U1038:U1101" si="49">"Voyageur"</f>
        <v>Voyageur</v>
      </c>
      <c r="V1038" s="76"/>
      <c r="W1038" s="76"/>
      <c r="X1038" s="76"/>
      <c r="Y1038" s="76"/>
      <c r="Z1038" s="76"/>
      <c r="AA1038" s="76"/>
      <c r="AB1038" s="53">
        <f>400</f>
        <v>400</v>
      </c>
      <c r="AC1038" s="78" t="str">
        <f>IF(Tableau1[[#This Row],[Type de réponse]]='Paramètre (masquer)'!$A$10,Tableau1[[#This Row],[Période de début *]],"")</f>
        <v/>
      </c>
      <c r="AD1038" s="78" t="str">
        <f>IF(Tableau1[[#This Row],[Type de réponse]]='Paramètre (masquer)'!$A$10,Tableau1[[#This Row],[Période de fin *]],"")</f>
        <v/>
      </c>
      <c r="AE1038" s="78" t="str">
        <f>IF(Tableau1[[#This Row],[Type de réponse]]='Paramètre (masquer)'!$A$10,Tableau1[[#This Row],[Nuit
LU/MA]],"")</f>
        <v/>
      </c>
      <c r="AF1038" s="78" t="str">
        <f>IF(Tableau1[[#This Row],[Type de réponse]]='Paramètre (masquer)'!$A$10,Tableau1[[#This Row],[Nuit
MA/ME]],"")</f>
        <v/>
      </c>
      <c r="AG1038" s="78" t="str">
        <f>IF(Tableau1[[#This Row],[Type de réponse]]='Paramètre (masquer)'!$A$10,Tableau1[[#This Row],[Nuit
ME/JE]],"")</f>
        <v/>
      </c>
      <c r="AH1038" s="78" t="str">
        <f>IF(Tableau1[[#This Row],[Type de réponse]]='Paramètre (masquer)'!$A$10,Tableau1[[#This Row],[Nuit JE/VE]],"")</f>
        <v/>
      </c>
      <c r="AI1038" s="78" t="str">
        <f>IF(Tableau1[[#This Row],[Type de réponse]]='Paramètre (masquer)'!$A$10,Tableau1[[#This Row],[Nuit
VE/SA]],"")</f>
        <v/>
      </c>
      <c r="AJ1038" s="78" t="str">
        <f>IF(Tableau1[[#This Row],[Type de réponse]]='Paramètre (masquer)'!$A$10,Tableau1[[#This Row],[Nuit
SA/DI]],"")</f>
        <v/>
      </c>
      <c r="AK1038" s="78" t="str">
        <f>IF(Tableau1[[#This Row],[Type de réponse]]='Paramètre (masquer)'!$A$10,Tableau1[[#This Row],[Nuit
DI/LU]],"")</f>
        <v/>
      </c>
      <c r="AL1038" s="76" t="str">
        <f>IF(Tableau1[[#This Row],[Nuit
LU /MA]]="Oui",0,IF(Tableau1[[#This Row],[Nuit
LU /MA]]="Non",1,""))</f>
        <v/>
      </c>
      <c r="AM1038" s="76" t="str">
        <f>IF(Tableau1[[#This Row],[Nuit
MA/ ME]]="Oui",0,IF(Tableau1[[#This Row],[Nuit
MA/ ME]]="Non",1,""))</f>
        <v/>
      </c>
      <c r="AN1038" s="76" t="str">
        <f>IF(Tableau1[[#This Row],[Nuit
ME/ JE]]="Oui",0,IF(Tableau1[[#This Row],[Nuit
ME/ JE]]="Non",1,""))</f>
        <v/>
      </c>
      <c r="AO1038" s="76" t="str">
        <f>IF(Tableau1[[#This Row],[Nuit JE/ VE]]="Oui",0,IF(Tableau1[[#This Row],[Nuit JE/ VE]]="Non",1,""))</f>
        <v/>
      </c>
      <c r="AP1038" s="76" t="str">
        <f>IF(Tableau1[[#This Row],[Nuit
VE/ SA]]="Oui",0,IF(Tableau1[[#This Row],[Nuit
VE/ SA]]="Non",1,""))</f>
        <v/>
      </c>
      <c r="AQ1038" s="76" t="str">
        <f>IF(Tableau1[[#This Row],[Nuit
SA/ DI]]="Oui",0,IF(Tableau1[[#This Row],[Nuit
SA/ DI]]="Non",1,""))</f>
        <v/>
      </c>
      <c r="AR1038" s="76" t="str">
        <f>IF(Tableau1[[#This Row],[Nuit
DI/ LU]]="Oui",0,IF(Tableau1[[#This Row],[Nuit
DI/ LU]]="Non",1,""))</f>
        <v/>
      </c>
      <c r="AS1038" s="76" t="str">
        <f>IF(Tableau1[[#This Row],[Type de réponse]]='Paramètre (masquer)'!$A$10,Tableau1[[#This Row],[FE]],"")</f>
        <v/>
      </c>
      <c r="AT1038" s="76" t="str">
        <f>_xlfn.CONCAT(Tableau1[[#This Row],[LUN]:[DIM]])</f>
        <v/>
      </c>
      <c r="AU1038" s="79"/>
      <c r="AV10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8" s="76" t="e">
        <f>Tableau1[[#This Row],[Nbre de nuits sur la période]]*Tableau1[[#This Row],[Nombre de train accédant / nuit *]]</f>
        <v>#VALUE!</v>
      </c>
      <c r="AY1038" s="76" t="e">
        <f>Tableau1[[#This Row],[Uo voies - nuit]]*((59*400/1000)+5)</f>
        <v>#VALUE!</v>
      </c>
    </row>
    <row r="1039" spans="1:51" ht="15.75">
      <c r="A1039" s="51">
        <f t="shared" ref="A1039:A1102" si="50">1+A1038</f>
        <v>1026</v>
      </c>
      <c r="B1039" s="85"/>
      <c r="C1039" s="52" t="str">
        <f>IFERROR(VLOOKUP(Tableau1[[#This Row],[Site *
Un fichier Excel par DT]],Tableau7[[#All],[Nom de la gare]:[EIC]],5,FALSE),"")</f>
        <v/>
      </c>
      <c r="D1039" s="77"/>
      <c r="E1039" s="74"/>
      <c r="F1039" s="74"/>
      <c r="G1039" s="76"/>
      <c r="H1039" s="72" t="str">
        <f>IF(Tableau1[[#This Row],[Régime d''utilisation (Quotidien ? Oui ou Non)]]="Oui","Oui","Non")</f>
        <v>Non</v>
      </c>
      <c r="I1039" s="72" t="str">
        <f>IF(Tableau1[[#This Row],[Régime d''utilisation (Quotidien ? Oui ou Non)]]="Oui","Oui","Non")</f>
        <v>Non</v>
      </c>
      <c r="J1039" s="72" t="str">
        <f>IF(Tableau1[[#This Row],[Régime d''utilisation (Quotidien ? Oui ou Non)]]="Oui","Oui","Non")</f>
        <v>Non</v>
      </c>
      <c r="K1039" s="72" t="str">
        <f>IF(Tableau1[[#This Row],[Régime d''utilisation (Quotidien ? Oui ou Non)]]="Oui","Oui","Non")</f>
        <v>Non</v>
      </c>
      <c r="L1039" s="72" t="str">
        <f>IF(Tableau1[[#This Row],[Régime d''utilisation (Quotidien ? Oui ou Non)]]="Oui","Oui","Non")</f>
        <v>Non</v>
      </c>
      <c r="M1039" s="72" t="str">
        <f>IF(Tableau1[[#This Row],[Régime d''utilisation (Quotidien ? Oui ou Non)]]="Oui","Oui","Non")</f>
        <v>Non</v>
      </c>
      <c r="N1039" s="72" t="str">
        <f>IF(Tableau1[[#This Row],[Régime d''utilisation (Quotidien ? Oui ou Non)]]="Oui","Oui","Non")</f>
        <v>Non</v>
      </c>
      <c r="O1039" s="72" t="str">
        <f>IF(Tableau1[[#This Row],[Régime d''utilisation (Quotidien ? Oui ou Non)]]="Oui","Oui","Non")</f>
        <v>Non</v>
      </c>
      <c r="P1039" s="76"/>
      <c r="Q1039" s="76"/>
      <c r="R1039" s="76"/>
      <c r="S1039" s="52" t="str">
        <f t="shared" si="48"/>
        <v>Compris entre 00h00 et 5h00</v>
      </c>
      <c r="T1039" s="76"/>
      <c r="U1039" s="53" t="str">
        <f t="shared" si="49"/>
        <v>Voyageur</v>
      </c>
      <c r="V1039" s="76"/>
      <c r="W1039" s="76"/>
      <c r="X1039" s="76"/>
      <c r="Y1039" s="76"/>
      <c r="Z1039" s="76"/>
      <c r="AA1039" s="76"/>
      <c r="AB1039" s="53">
        <f>400</f>
        <v>400</v>
      </c>
      <c r="AC1039" s="78" t="str">
        <f>IF(Tableau1[[#This Row],[Type de réponse]]='Paramètre (masquer)'!$A$10,Tableau1[[#This Row],[Période de début *]],"")</f>
        <v/>
      </c>
      <c r="AD1039" s="78" t="str">
        <f>IF(Tableau1[[#This Row],[Type de réponse]]='Paramètre (masquer)'!$A$10,Tableau1[[#This Row],[Période de fin *]],"")</f>
        <v/>
      </c>
      <c r="AE1039" s="78" t="str">
        <f>IF(Tableau1[[#This Row],[Type de réponse]]='Paramètre (masquer)'!$A$10,Tableau1[[#This Row],[Nuit
LU/MA]],"")</f>
        <v/>
      </c>
      <c r="AF1039" s="78" t="str">
        <f>IF(Tableau1[[#This Row],[Type de réponse]]='Paramètre (masquer)'!$A$10,Tableau1[[#This Row],[Nuit
MA/ME]],"")</f>
        <v/>
      </c>
      <c r="AG1039" s="78" t="str">
        <f>IF(Tableau1[[#This Row],[Type de réponse]]='Paramètre (masquer)'!$A$10,Tableau1[[#This Row],[Nuit
ME/JE]],"")</f>
        <v/>
      </c>
      <c r="AH1039" s="78" t="str">
        <f>IF(Tableau1[[#This Row],[Type de réponse]]='Paramètre (masquer)'!$A$10,Tableau1[[#This Row],[Nuit JE/VE]],"")</f>
        <v/>
      </c>
      <c r="AI1039" s="78" t="str">
        <f>IF(Tableau1[[#This Row],[Type de réponse]]='Paramètre (masquer)'!$A$10,Tableau1[[#This Row],[Nuit
VE/SA]],"")</f>
        <v/>
      </c>
      <c r="AJ1039" s="78" t="str">
        <f>IF(Tableau1[[#This Row],[Type de réponse]]='Paramètre (masquer)'!$A$10,Tableau1[[#This Row],[Nuit
SA/DI]],"")</f>
        <v/>
      </c>
      <c r="AK1039" s="78" t="str">
        <f>IF(Tableau1[[#This Row],[Type de réponse]]='Paramètre (masquer)'!$A$10,Tableau1[[#This Row],[Nuit
DI/LU]],"")</f>
        <v/>
      </c>
      <c r="AL1039" s="76" t="str">
        <f>IF(Tableau1[[#This Row],[Nuit
LU /MA]]="Oui",0,IF(Tableau1[[#This Row],[Nuit
LU /MA]]="Non",1,""))</f>
        <v/>
      </c>
      <c r="AM1039" s="76" t="str">
        <f>IF(Tableau1[[#This Row],[Nuit
MA/ ME]]="Oui",0,IF(Tableau1[[#This Row],[Nuit
MA/ ME]]="Non",1,""))</f>
        <v/>
      </c>
      <c r="AN1039" s="76" t="str">
        <f>IF(Tableau1[[#This Row],[Nuit
ME/ JE]]="Oui",0,IF(Tableau1[[#This Row],[Nuit
ME/ JE]]="Non",1,""))</f>
        <v/>
      </c>
      <c r="AO1039" s="76" t="str">
        <f>IF(Tableau1[[#This Row],[Nuit JE/ VE]]="Oui",0,IF(Tableau1[[#This Row],[Nuit JE/ VE]]="Non",1,""))</f>
        <v/>
      </c>
      <c r="AP1039" s="76" t="str">
        <f>IF(Tableau1[[#This Row],[Nuit
VE/ SA]]="Oui",0,IF(Tableau1[[#This Row],[Nuit
VE/ SA]]="Non",1,""))</f>
        <v/>
      </c>
      <c r="AQ1039" s="76" t="str">
        <f>IF(Tableau1[[#This Row],[Nuit
SA/ DI]]="Oui",0,IF(Tableau1[[#This Row],[Nuit
SA/ DI]]="Non",1,""))</f>
        <v/>
      </c>
      <c r="AR1039" s="76" t="str">
        <f>IF(Tableau1[[#This Row],[Nuit
DI/ LU]]="Oui",0,IF(Tableau1[[#This Row],[Nuit
DI/ LU]]="Non",1,""))</f>
        <v/>
      </c>
      <c r="AS1039" s="76" t="str">
        <f>IF(Tableau1[[#This Row],[Type de réponse]]='Paramètre (masquer)'!$A$10,Tableau1[[#This Row],[FE]],"")</f>
        <v/>
      </c>
      <c r="AT1039" s="76" t="str">
        <f>_xlfn.CONCAT(Tableau1[[#This Row],[LUN]:[DIM]])</f>
        <v/>
      </c>
      <c r="AU1039" s="79"/>
      <c r="AV10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9" s="76" t="e">
        <f>Tableau1[[#This Row],[Nbre de nuits sur la période]]*Tableau1[[#This Row],[Nombre de train accédant / nuit *]]</f>
        <v>#VALUE!</v>
      </c>
      <c r="AY1039" s="76" t="e">
        <f>Tableau1[[#This Row],[Uo voies - nuit]]*((59*400/1000)+5)</f>
        <v>#VALUE!</v>
      </c>
    </row>
    <row r="1040" spans="1:51" ht="15.75">
      <c r="A1040" s="51">
        <f t="shared" si="50"/>
        <v>1027</v>
      </c>
      <c r="B1040" s="85"/>
      <c r="C1040" s="52" t="str">
        <f>IFERROR(VLOOKUP(Tableau1[[#This Row],[Site *
Un fichier Excel par DT]],Tableau7[[#All],[Nom de la gare]:[EIC]],5,FALSE),"")</f>
        <v/>
      </c>
      <c r="D1040" s="77"/>
      <c r="E1040" s="74"/>
      <c r="F1040" s="74"/>
      <c r="G1040" s="76"/>
      <c r="H1040" s="72" t="str">
        <f>IF(Tableau1[[#This Row],[Régime d''utilisation (Quotidien ? Oui ou Non)]]="Oui","Oui","Non")</f>
        <v>Non</v>
      </c>
      <c r="I1040" s="72" t="str">
        <f>IF(Tableau1[[#This Row],[Régime d''utilisation (Quotidien ? Oui ou Non)]]="Oui","Oui","Non")</f>
        <v>Non</v>
      </c>
      <c r="J1040" s="72" t="str">
        <f>IF(Tableau1[[#This Row],[Régime d''utilisation (Quotidien ? Oui ou Non)]]="Oui","Oui","Non")</f>
        <v>Non</v>
      </c>
      <c r="K1040" s="72" t="str">
        <f>IF(Tableau1[[#This Row],[Régime d''utilisation (Quotidien ? Oui ou Non)]]="Oui","Oui","Non")</f>
        <v>Non</v>
      </c>
      <c r="L1040" s="72" t="str">
        <f>IF(Tableau1[[#This Row],[Régime d''utilisation (Quotidien ? Oui ou Non)]]="Oui","Oui","Non")</f>
        <v>Non</v>
      </c>
      <c r="M1040" s="72" t="str">
        <f>IF(Tableau1[[#This Row],[Régime d''utilisation (Quotidien ? Oui ou Non)]]="Oui","Oui","Non")</f>
        <v>Non</v>
      </c>
      <c r="N1040" s="72" t="str">
        <f>IF(Tableau1[[#This Row],[Régime d''utilisation (Quotidien ? Oui ou Non)]]="Oui","Oui","Non")</f>
        <v>Non</v>
      </c>
      <c r="O1040" s="72" t="str">
        <f>IF(Tableau1[[#This Row],[Régime d''utilisation (Quotidien ? Oui ou Non)]]="Oui","Oui","Non")</f>
        <v>Non</v>
      </c>
      <c r="P1040" s="76"/>
      <c r="Q1040" s="76"/>
      <c r="R1040" s="76"/>
      <c r="S1040" s="52" t="str">
        <f t="shared" si="48"/>
        <v>Compris entre 00h00 et 5h00</v>
      </c>
      <c r="T1040" s="76"/>
      <c r="U1040" s="53" t="str">
        <f t="shared" si="49"/>
        <v>Voyageur</v>
      </c>
      <c r="V1040" s="76"/>
      <c r="W1040" s="76"/>
      <c r="X1040" s="76"/>
      <c r="Y1040" s="76"/>
      <c r="Z1040" s="76"/>
      <c r="AA1040" s="76"/>
      <c r="AB1040" s="53">
        <f>400</f>
        <v>400</v>
      </c>
      <c r="AC1040" s="78" t="str">
        <f>IF(Tableau1[[#This Row],[Type de réponse]]='Paramètre (masquer)'!$A$10,Tableau1[[#This Row],[Période de début *]],"")</f>
        <v/>
      </c>
      <c r="AD1040" s="78" t="str">
        <f>IF(Tableau1[[#This Row],[Type de réponse]]='Paramètre (masquer)'!$A$10,Tableau1[[#This Row],[Période de fin *]],"")</f>
        <v/>
      </c>
      <c r="AE1040" s="78" t="str">
        <f>IF(Tableau1[[#This Row],[Type de réponse]]='Paramètre (masquer)'!$A$10,Tableau1[[#This Row],[Nuit
LU/MA]],"")</f>
        <v/>
      </c>
      <c r="AF1040" s="78" t="str">
        <f>IF(Tableau1[[#This Row],[Type de réponse]]='Paramètre (masquer)'!$A$10,Tableau1[[#This Row],[Nuit
MA/ME]],"")</f>
        <v/>
      </c>
      <c r="AG1040" s="78" t="str">
        <f>IF(Tableau1[[#This Row],[Type de réponse]]='Paramètre (masquer)'!$A$10,Tableau1[[#This Row],[Nuit
ME/JE]],"")</f>
        <v/>
      </c>
      <c r="AH1040" s="78" t="str">
        <f>IF(Tableau1[[#This Row],[Type de réponse]]='Paramètre (masquer)'!$A$10,Tableau1[[#This Row],[Nuit JE/VE]],"")</f>
        <v/>
      </c>
      <c r="AI1040" s="78" t="str">
        <f>IF(Tableau1[[#This Row],[Type de réponse]]='Paramètre (masquer)'!$A$10,Tableau1[[#This Row],[Nuit
VE/SA]],"")</f>
        <v/>
      </c>
      <c r="AJ1040" s="78" t="str">
        <f>IF(Tableau1[[#This Row],[Type de réponse]]='Paramètre (masquer)'!$A$10,Tableau1[[#This Row],[Nuit
SA/DI]],"")</f>
        <v/>
      </c>
      <c r="AK1040" s="78" t="str">
        <f>IF(Tableau1[[#This Row],[Type de réponse]]='Paramètre (masquer)'!$A$10,Tableau1[[#This Row],[Nuit
DI/LU]],"")</f>
        <v/>
      </c>
      <c r="AL1040" s="76" t="str">
        <f>IF(Tableau1[[#This Row],[Nuit
LU /MA]]="Oui",0,IF(Tableau1[[#This Row],[Nuit
LU /MA]]="Non",1,""))</f>
        <v/>
      </c>
      <c r="AM1040" s="76" t="str">
        <f>IF(Tableau1[[#This Row],[Nuit
MA/ ME]]="Oui",0,IF(Tableau1[[#This Row],[Nuit
MA/ ME]]="Non",1,""))</f>
        <v/>
      </c>
      <c r="AN1040" s="76" t="str">
        <f>IF(Tableau1[[#This Row],[Nuit
ME/ JE]]="Oui",0,IF(Tableau1[[#This Row],[Nuit
ME/ JE]]="Non",1,""))</f>
        <v/>
      </c>
      <c r="AO1040" s="76" t="str">
        <f>IF(Tableau1[[#This Row],[Nuit JE/ VE]]="Oui",0,IF(Tableau1[[#This Row],[Nuit JE/ VE]]="Non",1,""))</f>
        <v/>
      </c>
      <c r="AP1040" s="76" t="str">
        <f>IF(Tableau1[[#This Row],[Nuit
VE/ SA]]="Oui",0,IF(Tableau1[[#This Row],[Nuit
VE/ SA]]="Non",1,""))</f>
        <v/>
      </c>
      <c r="AQ1040" s="76" t="str">
        <f>IF(Tableau1[[#This Row],[Nuit
SA/ DI]]="Oui",0,IF(Tableau1[[#This Row],[Nuit
SA/ DI]]="Non",1,""))</f>
        <v/>
      </c>
      <c r="AR1040" s="76" t="str">
        <f>IF(Tableau1[[#This Row],[Nuit
DI/ LU]]="Oui",0,IF(Tableau1[[#This Row],[Nuit
DI/ LU]]="Non",1,""))</f>
        <v/>
      </c>
      <c r="AS1040" s="76" t="str">
        <f>IF(Tableau1[[#This Row],[Type de réponse]]='Paramètre (masquer)'!$A$10,Tableau1[[#This Row],[FE]],"")</f>
        <v/>
      </c>
      <c r="AT1040" s="76" t="str">
        <f>_xlfn.CONCAT(Tableau1[[#This Row],[LUN]:[DIM]])</f>
        <v/>
      </c>
      <c r="AU1040" s="79"/>
      <c r="AV10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0" s="76" t="e">
        <f>Tableau1[[#This Row],[Nbre de nuits sur la période]]*Tableau1[[#This Row],[Nombre de train accédant / nuit *]]</f>
        <v>#VALUE!</v>
      </c>
      <c r="AY1040" s="76" t="e">
        <f>Tableau1[[#This Row],[Uo voies - nuit]]*((59*400/1000)+5)</f>
        <v>#VALUE!</v>
      </c>
    </row>
    <row r="1041" spans="1:51" ht="15.75">
      <c r="A1041" s="51">
        <f t="shared" si="50"/>
        <v>1028</v>
      </c>
      <c r="B1041" s="85"/>
      <c r="C1041" s="52" t="str">
        <f>IFERROR(VLOOKUP(Tableau1[[#This Row],[Site *
Un fichier Excel par DT]],Tableau7[[#All],[Nom de la gare]:[EIC]],5,FALSE),"")</f>
        <v/>
      </c>
      <c r="D1041" s="77"/>
      <c r="E1041" s="74"/>
      <c r="F1041" s="74"/>
      <c r="G1041" s="76"/>
      <c r="H1041" s="72" t="str">
        <f>IF(Tableau1[[#This Row],[Régime d''utilisation (Quotidien ? Oui ou Non)]]="Oui","Oui","Non")</f>
        <v>Non</v>
      </c>
      <c r="I1041" s="72" t="str">
        <f>IF(Tableau1[[#This Row],[Régime d''utilisation (Quotidien ? Oui ou Non)]]="Oui","Oui","Non")</f>
        <v>Non</v>
      </c>
      <c r="J1041" s="72" t="str">
        <f>IF(Tableau1[[#This Row],[Régime d''utilisation (Quotidien ? Oui ou Non)]]="Oui","Oui","Non")</f>
        <v>Non</v>
      </c>
      <c r="K1041" s="72" t="str">
        <f>IF(Tableau1[[#This Row],[Régime d''utilisation (Quotidien ? Oui ou Non)]]="Oui","Oui","Non")</f>
        <v>Non</v>
      </c>
      <c r="L1041" s="72" t="str">
        <f>IF(Tableau1[[#This Row],[Régime d''utilisation (Quotidien ? Oui ou Non)]]="Oui","Oui","Non")</f>
        <v>Non</v>
      </c>
      <c r="M1041" s="72" t="str">
        <f>IF(Tableau1[[#This Row],[Régime d''utilisation (Quotidien ? Oui ou Non)]]="Oui","Oui","Non")</f>
        <v>Non</v>
      </c>
      <c r="N1041" s="72" t="str">
        <f>IF(Tableau1[[#This Row],[Régime d''utilisation (Quotidien ? Oui ou Non)]]="Oui","Oui","Non")</f>
        <v>Non</v>
      </c>
      <c r="O1041" s="72" t="str">
        <f>IF(Tableau1[[#This Row],[Régime d''utilisation (Quotidien ? Oui ou Non)]]="Oui","Oui","Non")</f>
        <v>Non</v>
      </c>
      <c r="P1041" s="76"/>
      <c r="Q1041" s="76"/>
      <c r="R1041" s="76"/>
      <c r="S1041" s="52" t="str">
        <f t="shared" si="48"/>
        <v>Compris entre 00h00 et 5h00</v>
      </c>
      <c r="T1041" s="76"/>
      <c r="U1041" s="53" t="str">
        <f t="shared" si="49"/>
        <v>Voyageur</v>
      </c>
      <c r="V1041" s="76"/>
      <c r="W1041" s="76"/>
      <c r="X1041" s="76"/>
      <c r="Y1041" s="76"/>
      <c r="Z1041" s="76"/>
      <c r="AA1041" s="76"/>
      <c r="AB1041" s="53">
        <f>400</f>
        <v>400</v>
      </c>
      <c r="AC1041" s="78" t="str">
        <f>IF(Tableau1[[#This Row],[Type de réponse]]='Paramètre (masquer)'!$A$10,Tableau1[[#This Row],[Période de début *]],"")</f>
        <v/>
      </c>
      <c r="AD1041" s="78" t="str">
        <f>IF(Tableau1[[#This Row],[Type de réponse]]='Paramètre (masquer)'!$A$10,Tableau1[[#This Row],[Période de fin *]],"")</f>
        <v/>
      </c>
      <c r="AE1041" s="78" t="str">
        <f>IF(Tableau1[[#This Row],[Type de réponse]]='Paramètre (masquer)'!$A$10,Tableau1[[#This Row],[Nuit
LU/MA]],"")</f>
        <v/>
      </c>
      <c r="AF1041" s="78" t="str">
        <f>IF(Tableau1[[#This Row],[Type de réponse]]='Paramètre (masquer)'!$A$10,Tableau1[[#This Row],[Nuit
MA/ME]],"")</f>
        <v/>
      </c>
      <c r="AG1041" s="78" t="str">
        <f>IF(Tableau1[[#This Row],[Type de réponse]]='Paramètre (masquer)'!$A$10,Tableau1[[#This Row],[Nuit
ME/JE]],"")</f>
        <v/>
      </c>
      <c r="AH1041" s="78" t="str">
        <f>IF(Tableau1[[#This Row],[Type de réponse]]='Paramètre (masquer)'!$A$10,Tableau1[[#This Row],[Nuit JE/VE]],"")</f>
        <v/>
      </c>
      <c r="AI1041" s="78" t="str">
        <f>IF(Tableau1[[#This Row],[Type de réponse]]='Paramètre (masquer)'!$A$10,Tableau1[[#This Row],[Nuit
VE/SA]],"")</f>
        <v/>
      </c>
      <c r="AJ1041" s="78" t="str">
        <f>IF(Tableau1[[#This Row],[Type de réponse]]='Paramètre (masquer)'!$A$10,Tableau1[[#This Row],[Nuit
SA/DI]],"")</f>
        <v/>
      </c>
      <c r="AK1041" s="78" t="str">
        <f>IF(Tableau1[[#This Row],[Type de réponse]]='Paramètre (masquer)'!$A$10,Tableau1[[#This Row],[Nuit
DI/LU]],"")</f>
        <v/>
      </c>
      <c r="AL1041" s="76" t="str">
        <f>IF(Tableau1[[#This Row],[Nuit
LU /MA]]="Oui",0,IF(Tableau1[[#This Row],[Nuit
LU /MA]]="Non",1,""))</f>
        <v/>
      </c>
      <c r="AM1041" s="76" t="str">
        <f>IF(Tableau1[[#This Row],[Nuit
MA/ ME]]="Oui",0,IF(Tableau1[[#This Row],[Nuit
MA/ ME]]="Non",1,""))</f>
        <v/>
      </c>
      <c r="AN1041" s="76" t="str">
        <f>IF(Tableau1[[#This Row],[Nuit
ME/ JE]]="Oui",0,IF(Tableau1[[#This Row],[Nuit
ME/ JE]]="Non",1,""))</f>
        <v/>
      </c>
      <c r="AO1041" s="76" t="str">
        <f>IF(Tableau1[[#This Row],[Nuit JE/ VE]]="Oui",0,IF(Tableau1[[#This Row],[Nuit JE/ VE]]="Non",1,""))</f>
        <v/>
      </c>
      <c r="AP1041" s="76" t="str">
        <f>IF(Tableau1[[#This Row],[Nuit
VE/ SA]]="Oui",0,IF(Tableau1[[#This Row],[Nuit
VE/ SA]]="Non",1,""))</f>
        <v/>
      </c>
      <c r="AQ1041" s="76" t="str">
        <f>IF(Tableau1[[#This Row],[Nuit
SA/ DI]]="Oui",0,IF(Tableau1[[#This Row],[Nuit
SA/ DI]]="Non",1,""))</f>
        <v/>
      </c>
      <c r="AR1041" s="76" t="str">
        <f>IF(Tableau1[[#This Row],[Nuit
DI/ LU]]="Oui",0,IF(Tableau1[[#This Row],[Nuit
DI/ LU]]="Non",1,""))</f>
        <v/>
      </c>
      <c r="AS1041" s="76" t="str">
        <f>IF(Tableau1[[#This Row],[Type de réponse]]='Paramètre (masquer)'!$A$10,Tableau1[[#This Row],[FE]],"")</f>
        <v/>
      </c>
      <c r="AT1041" s="76" t="str">
        <f>_xlfn.CONCAT(Tableau1[[#This Row],[LUN]:[DIM]])</f>
        <v/>
      </c>
      <c r="AU1041" s="79"/>
      <c r="AV10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1" s="76" t="e">
        <f>Tableau1[[#This Row],[Nbre de nuits sur la période]]*Tableau1[[#This Row],[Nombre de train accédant / nuit *]]</f>
        <v>#VALUE!</v>
      </c>
      <c r="AY1041" s="76" t="e">
        <f>Tableau1[[#This Row],[Uo voies - nuit]]*((59*400/1000)+5)</f>
        <v>#VALUE!</v>
      </c>
    </row>
    <row r="1042" spans="1:51" ht="15.75">
      <c r="A1042" s="51">
        <f t="shared" si="50"/>
        <v>1029</v>
      </c>
      <c r="B1042" s="85"/>
      <c r="C1042" s="52" t="str">
        <f>IFERROR(VLOOKUP(Tableau1[[#This Row],[Site *
Un fichier Excel par DT]],Tableau7[[#All],[Nom de la gare]:[EIC]],5,FALSE),"")</f>
        <v/>
      </c>
      <c r="D1042" s="77"/>
      <c r="E1042" s="74"/>
      <c r="F1042" s="74"/>
      <c r="G1042" s="76"/>
      <c r="H1042" s="72" t="str">
        <f>IF(Tableau1[[#This Row],[Régime d''utilisation (Quotidien ? Oui ou Non)]]="Oui","Oui","Non")</f>
        <v>Non</v>
      </c>
      <c r="I1042" s="72" t="str">
        <f>IF(Tableau1[[#This Row],[Régime d''utilisation (Quotidien ? Oui ou Non)]]="Oui","Oui","Non")</f>
        <v>Non</v>
      </c>
      <c r="J1042" s="72" t="str">
        <f>IF(Tableau1[[#This Row],[Régime d''utilisation (Quotidien ? Oui ou Non)]]="Oui","Oui","Non")</f>
        <v>Non</v>
      </c>
      <c r="K1042" s="72" t="str">
        <f>IF(Tableau1[[#This Row],[Régime d''utilisation (Quotidien ? Oui ou Non)]]="Oui","Oui","Non")</f>
        <v>Non</v>
      </c>
      <c r="L1042" s="72" t="str">
        <f>IF(Tableau1[[#This Row],[Régime d''utilisation (Quotidien ? Oui ou Non)]]="Oui","Oui","Non")</f>
        <v>Non</v>
      </c>
      <c r="M1042" s="72" t="str">
        <f>IF(Tableau1[[#This Row],[Régime d''utilisation (Quotidien ? Oui ou Non)]]="Oui","Oui","Non")</f>
        <v>Non</v>
      </c>
      <c r="N1042" s="72" t="str">
        <f>IF(Tableau1[[#This Row],[Régime d''utilisation (Quotidien ? Oui ou Non)]]="Oui","Oui","Non")</f>
        <v>Non</v>
      </c>
      <c r="O1042" s="72" t="str">
        <f>IF(Tableau1[[#This Row],[Régime d''utilisation (Quotidien ? Oui ou Non)]]="Oui","Oui","Non")</f>
        <v>Non</v>
      </c>
      <c r="P1042" s="76"/>
      <c r="Q1042" s="76"/>
      <c r="R1042" s="76"/>
      <c r="S1042" s="52" t="str">
        <f t="shared" si="48"/>
        <v>Compris entre 00h00 et 5h00</v>
      </c>
      <c r="T1042" s="76"/>
      <c r="U1042" s="53" t="str">
        <f t="shared" si="49"/>
        <v>Voyageur</v>
      </c>
      <c r="V1042" s="76"/>
      <c r="W1042" s="76"/>
      <c r="X1042" s="76"/>
      <c r="Y1042" s="76"/>
      <c r="Z1042" s="76"/>
      <c r="AA1042" s="76"/>
      <c r="AB1042" s="53">
        <f>400</f>
        <v>400</v>
      </c>
      <c r="AC1042" s="78" t="str">
        <f>IF(Tableau1[[#This Row],[Type de réponse]]='Paramètre (masquer)'!$A$10,Tableau1[[#This Row],[Période de début *]],"")</f>
        <v/>
      </c>
      <c r="AD1042" s="78" t="str">
        <f>IF(Tableau1[[#This Row],[Type de réponse]]='Paramètre (masquer)'!$A$10,Tableau1[[#This Row],[Période de fin *]],"")</f>
        <v/>
      </c>
      <c r="AE1042" s="78" t="str">
        <f>IF(Tableau1[[#This Row],[Type de réponse]]='Paramètre (masquer)'!$A$10,Tableau1[[#This Row],[Nuit
LU/MA]],"")</f>
        <v/>
      </c>
      <c r="AF1042" s="78" t="str">
        <f>IF(Tableau1[[#This Row],[Type de réponse]]='Paramètre (masquer)'!$A$10,Tableau1[[#This Row],[Nuit
MA/ME]],"")</f>
        <v/>
      </c>
      <c r="AG1042" s="78" t="str">
        <f>IF(Tableau1[[#This Row],[Type de réponse]]='Paramètre (masquer)'!$A$10,Tableau1[[#This Row],[Nuit
ME/JE]],"")</f>
        <v/>
      </c>
      <c r="AH1042" s="78" t="str">
        <f>IF(Tableau1[[#This Row],[Type de réponse]]='Paramètre (masquer)'!$A$10,Tableau1[[#This Row],[Nuit JE/VE]],"")</f>
        <v/>
      </c>
      <c r="AI1042" s="78" t="str">
        <f>IF(Tableau1[[#This Row],[Type de réponse]]='Paramètre (masquer)'!$A$10,Tableau1[[#This Row],[Nuit
VE/SA]],"")</f>
        <v/>
      </c>
      <c r="AJ1042" s="78" t="str">
        <f>IF(Tableau1[[#This Row],[Type de réponse]]='Paramètre (masquer)'!$A$10,Tableau1[[#This Row],[Nuit
SA/DI]],"")</f>
        <v/>
      </c>
      <c r="AK1042" s="78" t="str">
        <f>IF(Tableau1[[#This Row],[Type de réponse]]='Paramètre (masquer)'!$A$10,Tableau1[[#This Row],[Nuit
DI/LU]],"")</f>
        <v/>
      </c>
      <c r="AL1042" s="76" t="str">
        <f>IF(Tableau1[[#This Row],[Nuit
LU /MA]]="Oui",0,IF(Tableau1[[#This Row],[Nuit
LU /MA]]="Non",1,""))</f>
        <v/>
      </c>
      <c r="AM1042" s="76" t="str">
        <f>IF(Tableau1[[#This Row],[Nuit
MA/ ME]]="Oui",0,IF(Tableau1[[#This Row],[Nuit
MA/ ME]]="Non",1,""))</f>
        <v/>
      </c>
      <c r="AN1042" s="76" t="str">
        <f>IF(Tableau1[[#This Row],[Nuit
ME/ JE]]="Oui",0,IF(Tableau1[[#This Row],[Nuit
ME/ JE]]="Non",1,""))</f>
        <v/>
      </c>
      <c r="AO1042" s="76" t="str">
        <f>IF(Tableau1[[#This Row],[Nuit JE/ VE]]="Oui",0,IF(Tableau1[[#This Row],[Nuit JE/ VE]]="Non",1,""))</f>
        <v/>
      </c>
      <c r="AP1042" s="76" t="str">
        <f>IF(Tableau1[[#This Row],[Nuit
VE/ SA]]="Oui",0,IF(Tableau1[[#This Row],[Nuit
VE/ SA]]="Non",1,""))</f>
        <v/>
      </c>
      <c r="AQ1042" s="76" t="str">
        <f>IF(Tableau1[[#This Row],[Nuit
SA/ DI]]="Oui",0,IF(Tableau1[[#This Row],[Nuit
SA/ DI]]="Non",1,""))</f>
        <v/>
      </c>
      <c r="AR1042" s="76" t="str">
        <f>IF(Tableau1[[#This Row],[Nuit
DI/ LU]]="Oui",0,IF(Tableau1[[#This Row],[Nuit
DI/ LU]]="Non",1,""))</f>
        <v/>
      </c>
      <c r="AS1042" s="76" t="str">
        <f>IF(Tableau1[[#This Row],[Type de réponse]]='Paramètre (masquer)'!$A$10,Tableau1[[#This Row],[FE]],"")</f>
        <v/>
      </c>
      <c r="AT1042" s="76" t="str">
        <f>_xlfn.CONCAT(Tableau1[[#This Row],[LUN]:[DIM]])</f>
        <v/>
      </c>
      <c r="AU1042" s="79"/>
      <c r="AV10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2" s="76" t="e">
        <f>Tableau1[[#This Row],[Nbre de nuits sur la période]]*Tableau1[[#This Row],[Nombre de train accédant / nuit *]]</f>
        <v>#VALUE!</v>
      </c>
      <c r="AY1042" s="76" t="e">
        <f>Tableau1[[#This Row],[Uo voies - nuit]]*((59*400/1000)+5)</f>
        <v>#VALUE!</v>
      </c>
    </row>
    <row r="1043" spans="1:51" ht="15.75">
      <c r="A1043" s="51">
        <f t="shared" si="50"/>
        <v>1030</v>
      </c>
      <c r="B1043" s="85"/>
      <c r="C1043" s="52" t="str">
        <f>IFERROR(VLOOKUP(Tableau1[[#This Row],[Site *
Un fichier Excel par DT]],Tableau7[[#All],[Nom de la gare]:[EIC]],5,FALSE),"")</f>
        <v/>
      </c>
      <c r="D1043" s="77"/>
      <c r="E1043" s="74"/>
      <c r="F1043" s="74"/>
      <c r="G1043" s="76"/>
      <c r="H1043" s="72" t="str">
        <f>IF(Tableau1[[#This Row],[Régime d''utilisation (Quotidien ? Oui ou Non)]]="Oui","Oui","Non")</f>
        <v>Non</v>
      </c>
      <c r="I1043" s="72" t="str">
        <f>IF(Tableau1[[#This Row],[Régime d''utilisation (Quotidien ? Oui ou Non)]]="Oui","Oui","Non")</f>
        <v>Non</v>
      </c>
      <c r="J1043" s="72" t="str">
        <f>IF(Tableau1[[#This Row],[Régime d''utilisation (Quotidien ? Oui ou Non)]]="Oui","Oui","Non")</f>
        <v>Non</v>
      </c>
      <c r="K1043" s="72" t="str">
        <f>IF(Tableau1[[#This Row],[Régime d''utilisation (Quotidien ? Oui ou Non)]]="Oui","Oui","Non")</f>
        <v>Non</v>
      </c>
      <c r="L1043" s="72" t="str">
        <f>IF(Tableau1[[#This Row],[Régime d''utilisation (Quotidien ? Oui ou Non)]]="Oui","Oui","Non")</f>
        <v>Non</v>
      </c>
      <c r="M1043" s="72" t="str">
        <f>IF(Tableau1[[#This Row],[Régime d''utilisation (Quotidien ? Oui ou Non)]]="Oui","Oui","Non")</f>
        <v>Non</v>
      </c>
      <c r="N1043" s="72" t="str">
        <f>IF(Tableau1[[#This Row],[Régime d''utilisation (Quotidien ? Oui ou Non)]]="Oui","Oui","Non")</f>
        <v>Non</v>
      </c>
      <c r="O1043" s="72" t="str">
        <f>IF(Tableau1[[#This Row],[Régime d''utilisation (Quotidien ? Oui ou Non)]]="Oui","Oui","Non")</f>
        <v>Non</v>
      </c>
      <c r="P1043" s="76"/>
      <c r="Q1043" s="76"/>
      <c r="R1043" s="76"/>
      <c r="S1043" s="52" t="str">
        <f t="shared" si="48"/>
        <v>Compris entre 00h00 et 5h00</v>
      </c>
      <c r="T1043" s="76"/>
      <c r="U1043" s="53" t="str">
        <f t="shared" si="49"/>
        <v>Voyageur</v>
      </c>
      <c r="V1043" s="76"/>
      <c r="W1043" s="76"/>
      <c r="X1043" s="76"/>
      <c r="Y1043" s="76"/>
      <c r="Z1043" s="76"/>
      <c r="AA1043" s="76"/>
      <c r="AB1043" s="53">
        <f>400</f>
        <v>400</v>
      </c>
      <c r="AC1043" s="78" t="str">
        <f>IF(Tableau1[[#This Row],[Type de réponse]]='Paramètre (masquer)'!$A$10,Tableau1[[#This Row],[Période de début *]],"")</f>
        <v/>
      </c>
      <c r="AD1043" s="78" t="str">
        <f>IF(Tableau1[[#This Row],[Type de réponse]]='Paramètre (masquer)'!$A$10,Tableau1[[#This Row],[Période de fin *]],"")</f>
        <v/>
      </c>
      <c r="AE1043" s="78" t="str">
        <f>IF(Tableau1[[#This Row],[Type de réponse]]='Paramètre (masquer)'!$A$10,Tableau1[[#This Row],[Nuit
LU/MA]],"")</f>
        <v/>
      </c>
      <c r="AF1043" s="78" t="str">
        <f>IF(Tableau1[[#This Row],[Type de réponse]]='Paramètre (masquer)'!$A$10,Tableau1[[#This Row],[Nuit
MA/ME]],"")</f>
        <v/>
      </c>
      <c r="AG1043" s="78" t="str">
        <f>IF(Tableau1[[#This Row],[Type de réponse]]='Paramètre (masquer)'!$A$10,Tableau1[[#This Row],[Nuit
ME/JE]],"")</f>
        <v/>
      </c>
      <c r="AH1043" s="78" t="str">
        <f>IF(Tableau1[[#This Row],[Type de réponse]]='Paramètre (masquer)'!$A$10,Tableau1[[#This Row],[Nuit JE/VE]],"")</f>
        <v/>
      </c>
      <c r="AI1043" s="78" t="str">
        <f>IF(Tableau1[[#This Row],[Type de réponse]]='Paramètre (masquer)'!$A$10,Tableau1[[#This Row],[Nuit
VE/SA]],"")</f>
        <v/>
      </c>
      <c r="AJ1043" s="78" t="str">
        <f>IF(Tableau1[[#This Row],[Type de réponse]]='Paramètre (masquer)'!$A$10,Tableau1[[#This Row],[Nuit
SA/DI]],"")</f>
        <v/>
      </c>
      <c r="AK1043" s="78" t="str">
        <f>IF(Tableau1[[#This Row],[Type de réponse]]='Paramètre (masquer)'!$A$10,Tableau1[[#This Row],[Nuit
DI/LU]],"")</f>
        <v/>
      </c>
      <c r="AL1043" s="76" t="str">
        <f>IF(Tableau1[[#This Row],[Nuit
LU /MA]]="Oui",0,IF(Tableau1[[#This Row],[Nuit
LU /MA]]="Non",1,""))</f>
        <v/>
      </c>
      <c r="AM1043" s="76" t="str">
        <f>IF(Tableau1[[#This Row],[Nuit
MA/ ME]]="Oui",0,IF(Tableau1[[#This Row],[Nuit
MA/ ME]]="Non",1,""))</f>
        <v/>
      </c>
      <c r="AN1043" s="76" t="str">
        <f>IF(Tableau1[[#This Row],[Nuit
ME/ JE]]="Oui",0,IF(Tableau1[[#This Row],[Nuit
ME/ JE]]="Non",1,""))</f>
        <v/>
      </c>
      <c r="AO1043" s="76" t="str">
        <f>IF(Tableau1[[#This Row],[Nuit JE/ VE]]="Oui",0,IF(Tableau1[[#This Row],[Nuit JE/ VE]]="Non",1,""))</f>
        <v/>
      </c>
      <c r="AP1043" s="76" t="str">
        <f>IF(Tableau1[[#This Row],[Nuit
VE/ SA]]="Oui",0,IF(Tableau1[[#This Row],[Nuit
VE/ SA]]="Non",1,""))</f>
        <v/>
      </c>
      <c r="AQ1043" s="76" t="str">
        <f>IF(Tableau1[[#This Row],[Nuit
SA/ DI]]="Oui",0,IF(Tableau1[[#This Row],[Nuit
SA/ DI]]="Non",1,""))</f>
        <v/>
      </c>
      <c r="AR1043" s="76" t="str">
        <f>IF(Tableau1[[#This Row],[Nuit
DI/ LU]]="Oui",0,IF(Tableau1[[#This Row],[Nuit
DI/ LU]]="Non",1,""))</f>
        <v/>
      </c>
      <c r="AS1043" s="76" t="str">
        <f>IF(Tableau1[[#This Row],[Type de réponse]]='Paramètre (masquer)'!$A$10,Tableau1[[#This Row],[FE]],"")</f>
        <v/>
      </c>
      <c r="AT1043" s="76" t="str">
        <f>_xlfn.CONCAT(Tableau1[[#This Row],[LUN]:[DIM]])</f>
        <v/>
      </c>
      <c r="AU1043" s="79"/>
      <c r="AV10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3" s="76" t="e">
        <f>Tableau1[[#This Row],[Nbre de nuits sur la période]]*Tableau1[[#This Row],[Nombre de train accédant / nuit *]]</f>
        <v>#VALUE!</v>
      </c>
      <c r="AY1043" s="76" t="e">
        <f>Tableau1[[#This Row],[Uo voies - nuit]]*((59*400/1000)+5)</f>
        <v>#VALUE!</v>
      </c>
    </row>
    <row r="1044" spans="1:51" ht="15.75">
      <c r="A1044" s="51">
        <f t="shared" si="50"/>
        <v>1031</v>
      </c>
      <c r="B1044" s="85"/>
      <c r="C1044" s="52" t="str">
        <f>IFERROR(VLOOKUP(Tableau1[[#This Row],[Site *
Un fichier Excel par DT]],Tableau7[[#All],[Nom de la gare]:[EIC]],5,FALSE),"")</f>
        <v/>
      </c>
      <c r="D1044" s="77"/>
      <c r="E1044" s="74"/>
      <c r="F1044" s="74"/>
      <c r="G1044" s="76"/>
      <c r="H1044" s="72" t="str">
        <f>IF(Tableau1[[#This Row],[Régime d''utilisation (Quotidien ? Oui ou Non)]]="Oui","Oui","Non")</f>
        <v>Non</v>
      </c>
      <c r="I1044" s="72" t="str">
        <f>IF(Tableau1[[#This Row],[Régime d''utilisation (Quotidien ? Oui ou Non)]]="Oui","Oui","Non")</f>
        <v>Non</v>
      </c>
      <c r="J1044" s="72" t="str">
        <f>IF(Tableau1[[#This Row],[Régime d''utilisation (Quotidien ? Oui ou Non)]]="Oui","Oui","Non")</f>
        <v>Non</v>
      </c>
      <c r="K1044" s="72" t="str">
        <f>IF(Tableau1[[#This Row],[Régime d''utilisation (Quotidien ? Oui ou Non)]]="Oui","Oui","Non")</f>
        <v>Non</v>
      </c>
      <c r="L1044" s="72" t="str">
        <f>IF(Tableau1[[#This Row],[Régime d''utilisation (Quotidien ? Oui ou Non)]]="Oui","Oui","Non")</f>
        <v>Non</v>
      </c>
      <c r="M1044" s="72" t="str">
        <f>IF(Tableau1[[#This Row],[Régime d''utilisation (Quotidien ? Oui ou Non)]]="Oui","Oui","Non")</f>
        <v>Non</v>
      </c>
      <c r="N1044" s="72" t="str">
        <f>IF(Tableau1[[#This Row],[Régime d''utilisation (Quotidien ? Oui ou Non)]]="Oui","Oui","Non")</f>
        <v>Non</v>
      </c>
      <c r="O1044" s="72" t="str">
        <f>IF(Tableau1[[#This Row],[Régime d''utilisation (Quotidien ? Oui ou Non)]]="Oui","Oui","Non")</f>
        <v>Non</v>
      </c>
      <c r="P1044" s="76"/>
      <c r="Q1044" s="76"/>
      <c r="R1044" s="76"/>
      <c r="S1044" s="52" t="str">
        <f t="shared" si="48"/>
        <v>Compris entre 00h00 et 5h00</v>
      </c>
      <c r="T1044" s="76"/>
      <c r="U1044" s="53" t="str">
        <f t="shared" si="49"/>
        <v>Voyageur</v>
      </c>
      <c r="V1044" s="76"/>
      <c r="W1044" s="76"/>
      <c r="X1044" s="76"/>
      <c r="Y1044" s="76"/>
      <c r="Z1044" s="76"/>
      <c r="AA1044" s="76"/>
      <c r="AB1044" s="53">
        <f>400</f>
        <v>400</v>
      </c>
      <c r="AC1044" s="78" t="str">
        <f>IF(Tableau1[[#This Row],[Type de réponse]]='Paramètre (masquer)'!$A$10,Tableau1[[#This Row],[Période de début *]],"")</f>
        <v/>
      </c>
      <c r="AD1044" s="78" t="str">
        <f>IF(Tableau1[[#This Row],[Type de réponse]]='Paramètre (masquer)'!$A$10,Tableau1[[#This Row],[Période de fin *]],"")</f>
        <v/>
      </c>
      <c r="AE1044" s="78" t="str">
        <f>IF(Tableau1[[#This Row],[Type de réponse]]='Paramètre (masquer)'!$A$10,Tableau1[[#This Row],[Nuit
LU/MA]],"")</f>
        <v/>
      </c>
      <c r="AF1044" s="78" t="str">
        <f>IF(Tableau1[[#This Row],[Type de réponse]]='Paramètre (masquer)'!$A$10,Tableau1[[#This Row],[Nuit
MA/ME]],"")</f>
        <v/>
      </c>
      <c r="AG1044" s="78" t="str">
        <f>IF(Tableau1[[#This Row],[Type de réponse]]='Paramètre (masquer)'!$A$10,Tableau1[[#This Row],[Nuit
ME/JE]],"")</f>
        <v/>
      </c>
      <c r="AH1044" s="78" t="str">
        <f>IF(Tableau1[[#This Row],[Type de réponse]]='Paramètre (masquer)'!$A$10,Tableau1[[#This Row],[Nuit JE/VE]],"")</f>
        <v/>
      </c>
      <c r="AI1044" s="78" t="str">
        <f>IF(Tableau1[[#This Row],[Type de réponse]]='Paramètre (masquer)'!$A$10,Tableau1[[#This Row],[Nuit
VE/SA]],"")</f>
        <v/>
      </c>
      <c r="AJ1044" s="78" t="str">
        <f>IF(Tableau1[[#This Row],[Type de réponse]]='Paramètre (masquer)'!$A$10,Tableau1[[#This Row],[Nuit
SA/DI]],"")</f>
        <v/>
      </c>
      <c r="AK1044" s="78" t="str">
        <f>IF(Tableau1[[#This Row],[Type de réponse]]='Paramètre (masquer)'!$A$10,Tableau1[[#This Row],[Nuit
DI/LU]],"")</f>
        <v/>
      </c>
      <c r="AL1044" s="76" t="str">
        <f>IF(Tableau1[[#This Row],[Nuit
LU /MA]]="Oui",0,IF(Tableau1[[#This Row],[Nuit
LU /MA]]="Non",1,""))</f>
        <v/>
      </c>
      <c r="AM1044" s="76" t="str">
        <f>IF(Tableau1[[#This Row],[Nuit
MA/ ME]]="Oui",0,IF(Tableau1[[#This Row],[Nuit
MA/ ME]]="Non",1,""))</f>
        <v/>
      </c>
      <c r="AN1044" s="76" t="str">
        <f>IF(Tableau1[[#This Row],[Nuit
ME/ JE]]="Oui",0,IF(Tableau1[[#This Row],[Nuit
ME/ JE]]="Non",1,""))</f>
        <v/>
      </c>
      <c r="AO1044" s="76" t="str">
        <f>IF(Tableau1[[#This Row],[Nuit JE/ VE]]="Oui",0,IF(Tableau1[[#This Row],[Nuit JE/ VE]]="Non",1,""))</f>
        <v/>
      </c>
      <c r="AP1044" s="76" t="str">
        <f>IF(Tableau1[[#This Row],[Nuit
VE/ SA]]="Oui",0,IF(Tableau1[[#This Row],[Nuit
VE/ SA]]="Non",1,""))</f>
        <v/>
      </c>
      <c r="AQ1044" s="76" t="str">
        <f>IF(Tableau1[[#This Row],[Nuit
SA/ DI]]="Oui",0,IF(Tableau1[[#This Row],[Nuit
SA/ DI]]="Non",1,""))</f>
        <v/>
      </c>
      <c r="AR1044" s="76" t="str">
        <f>IF(Tableau1[[#This Row],[Nuit
DI/ LU]]="Oui",0,IF(Tableau1[[#This Row],[Nuit
DI/ LU]]="Non",1,""))</f>
        <v/>
      </c>
      <c r="AS1044" s="76" t="str">
        <f>IF(Tableau1[[#This Row],[Type de réponse]]='Paramètre (masquer)'!$A$10,Tableau1[[#This Row],[FE]],"")</f>
        <v/>
      </c>
      <c r="AT1044" s="76" t="str">
        <f>_xlfn.CONCAT(Tableau1[[#This Row],[LUN]:[DIM]])</f>
        <v/>
      </c>
      <c r="AU1044" s="79"/>
      <c r="AV10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4" s="76" t="e">
        <f>Tableau1[[#This Row],[Nbre de nuits sur la période]]*Tableau1[[#This Row],[Nombre de train accédant / nuit *]]</f>
        <v>#VALUE!</v>
      </c>
      <c r="AY1044" s="76" t="e">
        <f>Tableau1[[#This Row],[Uo voies - nuit]]*((59*400/1000)+5)</f>
        <v>#VALUE!</v>
      </c>
    </row>
    <row r="1045" spans="1:51" ht="15.75">
      <c r="A1045" s="51">
        <f t="shared" si="50"/>
        <v>1032</v>
      </c>
      <c r="B1045" s="85"/>
      <c r="C1045" s="52" t="str">
        <f>IFERROR(VLOOKUP(Tableau1[[#This Row],[Site *
Un fichier Excel par DT]],Tableau7[[#All],[Nom de la gare]:[EIC]],5,FALSE),"")</f>
        <v/>
      </c>
      <c r="D1045" s="77"/>
      <c r="E1045" s="74"/>
      <c r="F1045" s="74"/>
      <c r="G1045" s="76"/>
      <c r="H1045" s="72" t="str">
        <f>IF(Tableau1[[#This Row],[Régime d''utilisation (Quotidien ? Oui ou Non)]]="Oui","Oui","Non")</f>
        <v>Non</v>
      </c>
      <c r="I1045" s="72" t="str">
        <f>IF(Tableau1[[#This Row],[Régime d''utilisation (Quotidien ? Oui ou Non)]]="Oui","Oui","Non")</f>
        <v>Non</v>
      </c>
      <c r="J1045" s="72" t="str">
        <f>IF(Tableau1[[#This Row],[Régime d''utilisation (Quotidien ? Oui ou Non)]]="Oui","Oui","Non")</f>
        <v>Non</v>
      </c>
      <c r="K1045" s="72" t="str">
        <f>IF(Tableau1[[#This Row],[Régime d''utilisation (Quotidien ? Oui ou Non)]]="Oui","Oui","Non")</f>
        <v>Non</v>
      </c>
      <c r="L1045" s="72" t="str">
        <f>IF(Tableau1[[#This Row],[Régime d''utilisation (Quotidien ? Oui ou Non)]]="Oui","Oui","Non")</f>
        <v>Non</v>
      </c>
      <c r="M1045" s="72" t="str">
        <f>IF(Tableau1[[#This Row],[Régime d''utilisation (Quotidien ? Oui ou Non)]]="Oui","Oui","Non")</f>
        <v>Non</v>
      </c>
      <c r="N1045" s="72" t="str">
        <f>IF(Tableau1[[#This Row],[Régime d''utilisation (Quotidien ? Oui ou Non)]]="Oui","Oui","Non")</f>
        <v>Non</v>
      </c>
      <c r="O1045" s="72" t="str">
        <f>IF(Tableau1[[#This Row],[Régime d''utilisation (Quotidien ? Oui ou Non)]]="Oui","Oui","Non")</f>
        <v>Non</v>
      </c>
      <c r="P1045" s="76"/>
      <c r="Q1045" s="76"/>
      <c r="R1045" s="76"/>
      <c r="S1045" s="52" t="str">
        <f t="shared" si="48"/>
        <v>Compris entre 00h00 et 5h00</v>
      </c>
      <c r="T1045" s="76"/>
      <c r="U1045" s="53" t="str">
        <f t="shared" si="49"/>
        <v>Voyageur</v>
      </c>
      <c r="V1045" s="76"/>
      <c r="W1045" s="76"/>
      <c r="X1045" s="76"/>
      <c r="Y1045" s="76"/>
      <c r="Z1045" s="76"/>
      <c r="AA1045" s="76"/>
      <c r="AB1045" s="53">
        <f>400</f>
        <v>400</v>
      </c>
      <c r="AC1045" s="78" t="str">
        <f>IF(Tableau1[[#This Row],[Type de réponse]]='Paramètre (masquer)'!$A$10,Tableau1[[#This Row],[Période de début *]],"")</f>
        <v/>
      </c>
      <c r="AD1045" s="78" t="str">
        <f>IF(Tableau1[[#This Row],[Type de réponse]]='Paramètre (masquer)'!$A$10,Tableau1[[#This Row],[Période de fin *]],"")</f>
        <v/>
      </c>
      <c r="AE1045" s="78" t="str">
        <f>IF(Tableau1[[#This Row],[Type de réponse]]='Paramètre (masquer)'!$A$10,Tableau1[[#This Row],[Nuit
LU/MA]],"")</f>
        <v/>
      </c>
      <c r="AF1045" s="78" t="str">
        <f>IF(Tableau1[[#This Row],[Type de réponse]]='Paramètre (masquer)'!$A$10,Tableau1[[#This Row],[Nuit
MA/ME]],"")</f>
        <v/>
      </c>
      <c r="AG1045" s="78" t="str">
        <f>IF(Tableau1[[#This Row],[Type de réponse]]='Paramètre (masquer)'!$A$10,Tableau1[[#This Row],[Nuit
ME/JE]],"")</f>
        <v/>
      </c>
      <c r="AH1045" s="78" t="str">
        <f>IF(Tableau1[[#This Row],[Type de réponse]]='Paramètre (masquer)'!$A$10,Tableau1[[#This Row],[Nuit JE/VE]],"")</f>
        <v/>
      </c>
      <c r="AI1045" s="78" t="str">
        <f>IF(Tableau1[[#This Row],[Type de réponse]]='Paramètre (masquer)'!$A$10,Tableau1[[#This Row],[Nuit
VE/SA]],"")</f>
        <v/>
      </c>
      <c r="AJ1045" s="78" t="str">
        <f>IF(Tableau1[[#This Row],[Type de réponse]]='Paramètre (masquer)'!$A$10,Tableau1[[#This Row],[Nuit
SA/DI]],"")</f>
        <v/>
      </c>
      <c r="AK1045" s="78" t="str">
        <f>IF(Tableau1[[#This Row],[Type de réponse]]='Paramètre (masquer)'!$A$10,Tableau1[[#This Row],[Nuit
DI/LU]],"")</f>
        <v/>
      </c>
      <c r="AL1045" s="76" t="str">
        <f>IF(Tableau1[[#This Row],[Nuit
LU /MA]]="Oui",0,IF(Tableau1[[#This Row],[Nuit
LU /MA]]="Non",1,""))</f>
        <v/>
      </c>
      <c r="AM1045" s="76" t="str">
        <f>IF(Tableau1[[#This Row],[Nuit
MA/ ME]]="Oui",0,IF(Tableau1[[#This Row],[Nuit
MA/ ME]]="Non",1,""))</f>
        <v/>
      </c>
      <c r="AN1045" s="76" t="str">
        <f>IF(Tableau1[[#This Row],[Nuit
ME/ JE]]="Oui",0,IF(Tableau1[[#This Row],[Nuit
ME/ JE]]="Non",1,""))</f>
        <v/>
      </c>
      <c r="AO1045" s="76" t="str">
        <f>IF(Tableau1[[#This Row],[Nuit JE/ VE]]="Oui",0,IF(Tableau1[[#This Row],[Nuit JE/ VE]]="Non",1,""))</f>
        <v/>
      </c>
      <c r="AP1045" s="76" t="str">
        <f>IF(Tableau1[[#This Row],[Nuit
VE/ SA]]="Oui",0,IF(Tableau1[[#This Row],[Nuit
VE/ SA]]="Non",1,""))</f>
        <v/>
      </c>
      <c r="AQ1045" s="76" t="str">
        <f>IF(Tableau1[[#This Row],[Nuit
SA/ DI]]="Oui",0,IF(Tableau1[[#This Row],[Nuit
SA/ DI]]="Non",1,""))</f>
        <v/>
      </c>
      <c r="AR1045" s="76" t="str">
        <f>IF(Tableau1[[#This Row],[Nuit
DI/ LU]]="Oui",0,IF(Tableau1[[#This Row],[Nuit
DI/ LU]]="Non",1,""))</f>
        <v/>
      </c>
      <c r="AS1045" s="76" t="str">
        <f>IF(Tableau1[[#This Row],[Type de réponse]]='Paramètre (masquer)'!$A$10,Tableau1[[#This Row],[FE]],"")</f>
        <v/>
      </c>
      <c r="AT1045" s="76" t="str">
        <f>_xlfn.CONCAT(Tableau1[[#This Row],[LUN]:[DIM]])</f>
        <v/>
      </c>
      <c r="AU1045" s="79"/>
      <c r="AV10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5" s="76" t="e">
        <f>Tableau1[[#This Row],[Nbre de nuits sur la période]]*Tableau1[[#This Row],[Nombre de train accédant / nuit *]]</f>
        <v>#VALUE!</v>
      </c>
      <c r="AY1045" s="76" t="e">
        <f>Tableau1[[#This Row],[Uo voies - nuit]]*((59*400/1000)+5)</f>
        <v>#VALUE!</v>
      </c>
    </row>
    <row r="1046" spans="1:51" ht="15.75">
      <c r="A1046" s="51">
        <f t="shared" si="50"/>
        <v>1033</v>
      </c>
      <c r="B1046" s="85"/>
      <c r="C1046" s="52" t="str">
        <f>IFERROR(VLOOKUP(Tableau1[[#This Row],[Site *
Un fichier Excel par DT]],Tableau7[[#All],[Nom de la gare]:[EIC]],5,FALSE),"")</f>
        <v/>
      </c>
      <c r="D1046" s="77"/>
      <c r="E1046" s="74"/>
      <c r="F1046" s="74"/>
      <c r="G1046" s="76"/>
      <c r="H1046" s="72" t="str">
        <f>IF(Tableau1[[#This Row],[Régime d''utilisation (Quotidien ? Oui ou Non)]]="Oui","Oui","Non")</f>
        <v>Non</v>
      </c>
      <c r="I1046" s="72" t="str">
        <f>IF(Tableau1[[#This Row],[Régime d''utilisation (Quotidien ? Oui ou Non)]]="Oui","Oui","Non")</f>
        <v>Non</v>
      </c>
      <c r="J1046" s="72" t="str">
        <f>IF(Tableau1[[#This Row],[Régime d''utilisation (Quotidien ? Oui ou Non)]]="Oui","Oui","Non")</f>
        <v>Non</v>
      </c>
      <c r="K1046" s="72" t="str">
        <f>IF(Tableau1[[#This Row],[Régime d''utilisation (Quotidien ? Oui ou Non)]]="Oui","Oui","Non")</f>
        <v>Non</v>
      </c>
      <c r="L1046" s="72" t="str">
        <f>IF(Tableau1[[#This Row],[Régime d''utilisation (Quotidien ? Oui ou Non)]]="Oui","Oui","Non")</f>
        <v>Non</v>
      </c>
      <c r="M1046" s="72" t="str">
        <f>IF(Tableau1[[#This Row],[Régime d''utilisation (Quotidien ? Oui ou Non)]]="Oui","Oui","Non")</f>
        <v>Non</v>
      </c>
      <c r="N1046" s="72" t="str">
        <f>IF(Tableau1[[#This Row],[Régime d''utilisation (Quotidien ? Oui ou Non)]]="Oui","Oui","Non")</f>
        <v>Non</v>
      </c>
      <c r="O1046" s="72" t="str">
        <f>IF(Tableau1[[#This Row],[Régime d''utilisation (Quotidien ? Oui ou Non)]]="Oui","Oui","Non")</f>
        <v>Non</v>
      </c>
      <c r="P1046" s="76"/>
      <c r="Q1046" s="76"/>
      <c r="R1046" s="76"/>
      <c r="S1046" s="52" t="str">
        <f t="shared" si="48"/>
        <v>Compris entre 00h00 et 5h00</v>
      </c>
      <c r="T1046" s="76"/>
      <c r="U1046" s="53" t="str">
        <f t="shared" si="49"/>
        <v>Voyageur</v>
      </c>
      <c r="V1046" s="76"/>
      <c r="W1046" s="76"/>
      <c r="X1046" s="76"/>
      <c r="Y1046" s="76"/>
      <c r="Z1046" s="76"/>
      <c r="AA1046" s="76"/>
      <c r="AB1046" s="53">
        <f>400</f>
        <v>400</v>
      </c>
      <c r="AC1046" s="78" t="str">
        <f>IF(Tableau1[[#This Row],[Type de réponse]]='Paramètre (masquer)'!$A$10,Tableau1[[#This Row],[Période de début *]],"")</f>
        <v/>
      </c>
      <c r="AD1046" s="78" t="str">
        <f>IF(Tableau1[[#This Row],[Type de réponse]]='Paramètre (masquer)'!$A$10,Tableau1[[#This Row],[Période de fin *]],"")</f>
        <v/>
      </c>
      <c r="AE1046" s="78" t="str">
        <f>IF(Tableau1[[#This Row],[Type de réponse]]='Paramètre (masquer)'!$A$10,Tableau1[[#This Row],[Nuit
LU/MA]],"")</f>
        <v/>
      </c>
      <c r="AF1046" s="78" t="str">
        <f>IF(Tableau1[[#This Row],[Type de réponse]]='Paramètre (masquer)'!$A$10,Tableau1[[#This Row],[Nuit
MA/ME]],"")</f>
        <v/>
      </c>
      <c r="AG1046" s="78" t="str">
        <f>IF(Tableau1[[#This Row],[Type de réponse]]='Paramètre (masquer)'!$A$10,Tableau1[[#This Row],[Nuit
ME/JE]],"")</f>
        <v/>
      </c>
      <c r="AH1046" s="78" t="str">
        <f>IF(Tableau1[[#This Row],[Type de réponse]]='Paramètre (masquer)'!$A$10,Tableau1[[#This Row],[Nuit JE/VE]],"")</f>
        <v/>
      </c>
      <c r="AI1046" s="78" t="str">
        <f>IF(Tableau1[[#This Row],[Type de réponse]]='Paramètre (masquer)'!$A$10,Tableau1[[#This Row],[Nuit
VE/SA]],"")</f>
        <v/>
      </c>
      <c r="AJ1046" s="78" t="str">
        <f>IF(Tableau1[[#This Row],[Type de réponse]]='Paramètre (masquer)'!$A$10,Tableau1[[#This Row],[Nuit
SA/DI]],"")</f>
        <v/>
      </c>
      <c r="AK1046" s="78" t="str">
        <f>IF(Tableau1[[#This Row],[Type de réponse]]='Paramètre (masquer)'!$A$10,Tableau1[[#This Row],[Nuit
DI/LU]],"")</f>
        <v/>
      </c>
      <c r="AL1046" s="76" t="str">
        <f>IF(Tableau1[[#This Row],[Nuit
LU /MA]]="Oui",0,IF(Tableau1[[#This Row],[Nuit
LU /MA]]="Non",1,""))</f>
        <v/>
      </c>
      <c r="AM1046" s="76" t="str">
        <f>IF(Tableau1[[#This Row],[Nuit
MA/ ME]]="Oui",0,IF(Tableau1[[#This Row],[Nuit
MA/ ME]]="Non",1,""))</f>
        <v/>
      </c>
      <c r="AN1046" s="76" t="str">
        <f>IF(Tableau1[[#This Row],[Nuit
ME/ JE]]="Oui",0,IF(Tableau1[[#This Row],[Nuit
ME/ JE]]="Non",1,""))</f>
        <v/>
      </c>
      <c r="AO1046" s="76" t="str">
        <f>IF(Tableau1[[#This Row],[Nuit JE/ VE]]="Oui",0,IF(Tableau1[[#This Row],[Nuit JE/ VE]]="Non",1,""))</f>
        <v/>
      </c>
      <c r="AP1046" s="76" t="str">
        <f>IF(Tableau1[[#This Row],[Nuit
VE/ SA]]="Oui",0,IF(Tableau1[[#This Row],[Nuit
VE/ SA]]="Non",1,""))</f>
        <v/>
      </c>
      <c r="AQ1046" s="76" t="str">
        <f>IF(Tableau1[[#This Row],[Nuit
SA/ DI]]="Oui",0,IF(Tableau1[[#This Row],[Nuit
SA/ DI]]="Non",1,""))</f>
        <v/>
      </c>
      <c r="AR1046" s="76" t="str">
        <f>IF(Tableau1[[#This Row],[Nuit
DI/ LU]]="Oui",0,IF(Tableau1[[#This Row],[Nuit
DI/ LU]]="Non",1,""))</f>
        <v/>
      </c>
      <c r="AS1046" s="76" t="str">
        <f>IF(Tableau1[[#This Row],[Type de réponse]]='Paramètre (masquer)'!$A$10,Tableau1[[#This Row],[FE]],"")</f>
        <v/>
      </c>
      <c r="AT1046" s="76" t="str">
        <f>_xlfn.CONCAT(Tableau1[[#This Row],[LUN]:[DIM]])</f>
        <v/>
      </c>
      <c r="AU1046" s="79"/>
      <c r="AV10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6" s="76" t="e">
        <f>Tableau1[[#This Row],[Nbre de nuits sur la période]]*Tableau1[[#This Row],[Nombre de train accédant / nuit *]]</f>
        <v>#VALUE!</v>
      </c>
      <c r="AY1046" s="76" t="e">
        <f>Tableau1[[#This Row],[Uo voies - nuit]]*((59*400/1000)+5)</f>
        <v>#VALUE!</v>
      </c>
    </row>
    <row r="1047" spans="1:51" ht="15.75">
      <c r="A1047" s="51">
        <f t="shared" si="50"/>
        <v>1034</v>
      </c>
      <c r="B1047" s="85"/>
      <c r="C1047" s="52" t="str">
        <f>IFERROR(VLOOKUP(Tableau1[[#This Row],[Site *
Un fichier Excel par DT]],Tableau7[[#All],[Nom de la gare]:[EIC]],5,FALSE),"")</f>
        <v/>
      </c>
      <c r="D1047" s="77"/>
      <c r="E1047" s="74"/>
      <c r="F1047" s="74"/>
      <c r="G1047" s="76"/>
      <c r="H1047" s="72" t="str">
        <f>IF(Tableau1[[#This Row],[Régime d''utilisation (Quotidien ? Oui ou Non)]]="Oui","Oui","Non")</f>
        <v>Non</v>
      </c>
      <c r="I1047" s="72" t="str">
        <f>IF(Tableau1[[#This Row],[Régime d''utilisation (Quotidien ? Oui ou Non)]]="Oui","Oui","Non")</f>
        <v>Non</v>
      </c>
      <c r="J1047" s="72" t="str">
        <f>IF(Tableau1[[#This Row],[Régime d''utilisation (Quotidien ? Oui ou Non)]]="Oui","Oui","Non")</f>
        <v>Non</v>
      </c>
      <c r="K1047" s="72" t="str">
        <f>IF(Tableau1[[#This Row],[Régime d''utilisation (Quotidien ? Oui ou Non)]]="Oui","Oui","Non")</f>
        <v>Non</v>
      </c>
      <c r="L1047" s="72" t="str">
        <f>IF(Tableau1[[#This Row],[Régime d''utilisation (Quotidien ? Oui ou Non)]]="Oui","Oui","Non")</f>
        <v>Non</v>
      </c>
      <c r="M1047" s="72" t="str">
        <f>IF(Tableau1[[#This Row],[Régime d''utilisation (Quotidien ? Oui ou Non)]]="Oui","Oui","Non")</f>
        <v>Non</v>
      </c>
      <c r="N1047" s="72" t="str">
        <f>IF(Tableau1[[#This Row],[Régime d''utilisation (Quotidien ? Oui ou Non)]]="Oui","Oui","Non")</f>
        <v>Non</v>
      </c>
      <c r="O1047" s="72" t="str">
        <f>IF(Tableau1[[#This Row],[Régime d''utilisation (Quotidien ? Oui ou Non)]]="Oui","Oui","Non")</f>
        <v>Non</v>
      </c>
      <c r="P1047" s="76"/>
      <c r="Q1047" s="76"/>
      <c r="R1047" s="76"/>
      <c r="S1047" s="52" t="str">
        <f t="shared" si="48"/>
        <v>Compris entre 00h00 et 5h00</v>
      </c>
      <c r="T1047" s="76"/>
      <c r="U1047" s="53" t="str">
        <f t="shared" si="49"/>
        <v>Voyageur</v>
      </c>
      <c r="V1047" s="76"/>
      <c r="W1047" s="76"/>
      <c r="X1047" s="76"/>
      <c r="Y1047" s="76"/>
      <c r="Z1047" s="76"/>
      <c r="AA1047" s="76"/>
      <c r="AB1047" s="53">
        <f>400</f>
        <v>400</v>
      </c>
      <c r="AC1047" s="78" t="str">
        <f>IF(Tableau1[[#This Row],[Type de réponse]]='Paramètre (masquer)'!$A$10,Tableau1[[#This Row],[Période de début *]],"")</f>
        <v/>
      </c>
      <c r="AD1047" s="78" t="str">
        <f>IF(Tableau1[[#This Row],[Type de réponse]]='Paramètre (masquer)'!$A$10,Tableau1[[#This Row],[Période de fin *]],"")</f>
        <v/>
      </c>
      <c r="AE1047" s="78" t="str">
        <f>IF(Tableau1[[#This Row],[Type de réponse]]='Paramètre (masquer)'!$A$10,Tableau1[[#This Row],[Nuit
LU/MA]],"")</f>
        <v/>
      </c>
      <c r="AF1047" s="78" t="str">
        <f>IF(Tableau1[[#This Row],[Type de réponse]]='Paramètre (masquer)'!$A$10,Tableau1[[#This Row],[Nuit
MA/ME]],"")</f>
        <v/>
      </c>
      <c r="AG1047" s="78" t="str">
        <f>IF(Tableau1[[#This Row],[Type de réponse]]='Paramètre (masquer)'!$A$10,Tableau1[[#This Row],[Nuit
ME/JE]],"")</f>
        <v/>
      </c>
      <c r="AH1047" s="78" t="str">
        <f>IF(Tableau1[[#This Row],[Type de réponse]]='Paramètre (masquer)'!$A$10,Tableau1[[#This Row],[Nuit JE/VE]],"")</f>
        <v/>
      </c>
      <c r="AI1047" s="78" t="str">
        <f>IF(Tableau1[[#This Row],[Type de réponse]]='Paramètre (masquer)'!$A$10,Tableau1[[#This Row],[Nuit
VE/SA]],"")</f>
        <v/>
      </c>
      <c r="AJ1047" s="78" t="str">
        <f>IF(Tableau1[[#This Row],[Type de réponse]]='Paramètre (masquer)'!$A$10,Tableau1[[#This Row],[Nuit
SA/DI]],"")</f>
        <v/>
      </c>
      <c r="AK1047" s="78" t="str">
        <f>IF(Tableau1[[#This Row],[Type de réponse]]='Paramètre (masquer)'!$A$10,Tableau1[[#This Row],[Nuit
DI/LU]],"")</f>
        <v/>
      </c>
      <c r="AL1047" s="76" t="str">
        <f>IF(Tableau1[[#This Row],[Nuit
LU /MA]]="Oui",0,IF(Tableau1[[#This Row],[Nuit
LU /MA]]="Non",1,""))</f>
        <v/>
      </c>
      <c r="AM1047" s="76" t="str">
        <f>IF(Tableau1[[#This Row],[Nuit
MA/ ME]]="Oui",0,IF(Tableau1[[#This Row],[Nuit
MA/ ME]]="Non",1,""))</f>
        <v/>
      </c>
      <c r="AN1047" s="76" t="str">
        <f>IF(Tableau1[[#This Row],[Nuit
ME/ JE]]="Oui",0,IF(Tableau1[[#This Row],[Nuit
ME/ JE]]="Non",1,""))</f>
        <v/>
      </c>
      <c r="AO1047" s="76" t="str">
        <f>IF(Tableau1[[#This Row],[Nuit JE/ VE]]="Oui",0,IF(Tableau1[[#This Row],[Nuit JE/ VE]]="Non",1,""))</f>
        <v/>
      </c>
      <c r="AP1047" s="76" t="str">
        <f>IF(Tableau1[[#This Row],[Nuit
VE/ SA]]="Oui",0,IF(Tableau1[[#This Row],[Nuit
VE/ SA]]="Non",1,""))</f>
        <v/>
      </c>
      <c r="AQ1047" s="76" t="str">
        <f>IF(Tableau1[[#This Row],[Nuit
SA/ DI]]="Oui",0,IF(Tableau1[[#This Row],[Nuit
SA/ DI]]="Non",1,""))</f>
        <v/>
      </c>
      <c r="AR1047" s="76" t="str">
        <f>IF(Tableau1[[#This Row],[Nuit
DI/ LU]]="Oui",0,IF(Tableau1[[#This Row],[Nuit
DI/ LU]]="Non",1,""))</f>
        <v/>
      </c>
      <c r="AS1047" s="76" t="str">
        <f>IF(Tableau1[[#This Row],[Type de réponse]]='Paramètre (masquer)'!$A$10,Tableau1[[#This Row],[FE]],"")</f>
        <v/>
      </c>
      <c r="AT1047" s="76" t="str">
        <f>_xlfn.CONCAT(Tableau1[[#This Row],[LUN]:[DIM]])</f>
        <v/>
      </c>
      <c r="AU1047" s="79"/>
      <c r="AV10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7" s="76" t="e">
        <f>Tableau1[[#This Row],[Nbre de nuits sur la période]]*Tableau1[[#This Row],[Nombre de train accédant / nuit *]]</f>
        <v>#VALUE!</v>
      </c>
      <c r="AY1047" s="76" t="e">
        <f>Tableau1[[#This Row],[Uo voies - nuit]]*((59*400/1000)+5)</f>
        <v>#VALUE!</v>
      </c>
    </row>
    <row r="1048" spans="1:51" ht="15.75">
      <c r="A1048" s="51">
        <f t="shared" si="50"/>
        <v>1035</v>
      </c>
      <c r="B1048" s="85"/>
      <c r="C1048" s="52" t="str">
        <f>IFERROR(VLOOKUP(Tableau1[[#This Row],[Site *
Un fichier Excel par DT]],Tableau7[[#All],[Nom de la gare]:[EIC]],5,FALSE),"")</f>
        <v/>
      </c>
      <c r="D1048" s="77"/>
      <c r="E1048" s="74"/>
      <c r="F1048" s="74"/>
      <c r="G1048" s="76"/>
      <c r="H1048" s="72" t="str">
        <f>IF(Tableau1[[#This Row],[Régime d''utilisation (Quotidien ? Oui ou Non)]]="Oui","Oui","Non")</f>
        <v>Non</v>
      </c>
      <c r="I1048" s="72" t="str">
        <f>IF(Tableau1[[#This Row],[Régime d''utilisation (Quotidien ? Oui ou Non)]]="Oui","Oui","Non")</f>
        <v>Non</v>
      </c>
      <c r="J1048" s="72" t="str">
        <f>IF(Tableau1[[#This Row],[Régime d''utilisation (Quotidien ? Oui ou Non)]]="Oui","Oui","Non")</f>
        <v>Non</v>
      </c>
      <c r="K1048" s="72" t="str">
        <f>IF(Tableau1[[#This Row],[Régime d''utilisation (Quotidien ? Oui ou Non)]]="Oui","Oui","Non")</f>
        <v>Non</v>
      </c>
      <c r="L1048" s="72" t="str">
        <f>IF(Tableau1[[#This Row],[Régime d''utilisation (Quotidien ? Oui ou Non)]]="Oui","Oui","Non")</f>
        <v>Non</v>
      </c>
      <c r="M1048" s="72" t="str">
        <f>IF(Tableau1[[#This Row],[Régime d''utilisation (Quotidien ? Oui ou Non)]]="Oui","Oui","Non")</f>
        <v>Non</v>
      </c>
      <c r="N1048" s="72" t="str">
        <f>IF(Tableau1[[#This Row],[Régime d''utilisation (Quotidien ? Oui ou Non)]]="Oui","Oui","Non")</f>
        <v>Non</v>
      </c>
      <c r="O1048" s="72" t="str">
        <f>IF(Tableau1[[#This Row],[Régime d''utilisation (Quotidien ? Oui ou Non)]]="Oui","Oui","Non")</f>
        <v>Non</v>
      </c>
      <c r="P1048" s="76"/>
      <c r="Q1048" s="76"/>
      <c r="R1048" s="76"/>
      <c r="S1048" s="52" t="str">
        <f t="shared" si="48"/>
        <v>Compris entre 00h00 et 5h00</v>
      </c>
      <c r="T1048" s="76"/>
      <c r="U1048" s="53" t="str">
        <f t="shared" si="49"/>
        <v>Voyageur</v>
      </c>
      <c r="V1048" s="76"/>
      <c r="W1048" s="76"/>
      <c r="X1048" s="76"/>
      <c r="Y1048" s="76"/>
      <c r="Z1048" s="76"/>
      <c r="AA1048" s="76"/>
      <c r="AB1048" s="53">
        <f>400</f>
        <v>400</v>
      </c>
      <c r="AC1048" s="78" t="str">
        <f>IF(Tableau1[[#This Row],[Type de réponse]]='Paramètre (masquer)'!$A$10,Tableau1[[#This Row],[Période de début *]],"")</f>
        <v/>
      </c>
      <c r="AD1048" s="78" t="str">
        <f>IF(Tableau1[[#This Row],[Type de réponse]]='Paramètre (masquer)'!$A$10,Tableau1[[#This Row],[Période de fin *]],"")</f>
        <v/>
      </c>
      <c r="AE1048" s="78" t="str">
        <f>IF(Tableau1[[#This Row],[Type de réponse]]='Paramètre (masquer)'!$A$10,Tableau1[[#This Row],[Nuit
LU/MA]],"")</f>
        <v/>
      </c>
      <c r="AF1048" s="78" t="str">
        <f>IF(Tableau1[[#This Row],[Type de réponse]]='Paramètre (masquer)'!$A$10,Tableau1[[#This Row],[Nuit
MA/ME]],"")</f>
        <v/>
      </c>
      <c r="AG1048" s="78" t="str">
        <f>IF(Tableau1[[#This Row],[Type de réponse]]='Paramètre (masquer)'!$A$10,Tableau1[[#This Row],[Nuit
ME/JE]],"")</f>
        <v/>
      </c>
      <c r="AH1048" s="78" t="str">
        <f>IF(Tableau1[[#This Row],[Type de réponse]]='Paramètre (masquer)'!$A$10,Tableau1[[#This Row],[Nuit JE/VE]],"")</f>
        <v/>
      </c>
      <c r="AI1048" s="78" t="str">
        <f>IF(Tableau1[[#This Row],[Type de réponse]]='Paramètre (masquer)'!$A$10,Tableau1[[#This Row],[Nuit
VE/SA]],"")</f>
        <v/>
      </c>
      <c r="AJ1048" s="78" t="str">
        <f>IF(Tableau1[[#This Row],[Type de réponse]]='Paramètre (masquer)'!$A$10,Tableau1[[#This Row],[Nuit
SA/DI]],"")</f>
        <v/>
      </c>
      <c r="AK1048" s="78" t="str">
        <f>IF(Tableau1[[#This Row],[Type de réponse]]='Paramètre (masquer)'!$A$10,Tableau1[[#This Row],[Nuit
DI/LU]],"")</f>
        <v/>
      </c>
      <c r="AL1048" s="76" t="str">
        <f>IF(Tableau1[[#This Row],[Nuit
LU /MA]]="Oui",0,IF(Tableau1[[#This Row],[Nuit
LU /MA]]="Non",1,""))</f>
        <v/>
      </c>
      <c r="AM1048" s="76" t="str">
        <f>IF(Tableau1[[#This Row],[Nuit
MA/ ME]]="Oui",0,IF(Tableau1[[#This Row],[Nuit
MA/ ME]]="Non",1,""))</f>
        <v/>
      </c>
      <c r="AN1048" s="76" t="str">
        <f>IF(Tableau1[[#This Row],[Nuit
ME/ JE]]="Oui",0,IF(Tableau1[[#This Row],[Nuit
ME/ JE]]="Non",1,""))</f>
        <v/>
      </c>
      <c r="AO1048" s="76" t="str">
        <f>IF(Tableau1[[#This Row],[Nuit JE/ VE]]="Oui",0,IF(Tableau1[[#This Row],[Nuit JE/ VE]]="Non",1,""))</f>
        <v/>
      </c>
      <c r="AP1048" s="76" t="str">
        <f>IF(Tableau1[[#This Row],[Nuit
VE/ SA]]="Oui",0,IF(Tableau1[[#This Row],[Nuit
VE/ SA]]="Non",1,""))</f>
        <v/>
      </c>
      <c r="AQ1048" s="76" t="str">
        <f>IF(Tableau1[[#This Row],[Nuit
SA/ DI]]="Oui",0,IF(Tableau1[[#This Row],[Nuit
SA/ DI]]="Non",1,""))</f>
        <v/>
      </c>
      <c r="AR1048" s="76" t="str">
        <f>IF(Tableau1[[#This Row],[Nuit
DI/ LU]]="Oui",0,IF(Tableau1[[#This Row],[Nuit
DI/ LU]]="Non",1,""))</f>
        <v/>
      </c>
      <c r="AS1048" s="76" t="str">
        <f>IF(Tableau1[[#This Row],[Type de réponse]]='Paramètre (masquer)'!$A$10,Tableau1[[#This Row],[FE]],"")</f>
        <v/>
      </c>
      <c r="AT1048" s="76" t="str">
        <f>_xlfn.CONCAT(Tableau1[[#This Row],[LUN]:[DIM]])</f>
        <v/>
      </c>
      <c r="AU1048" s="79"/>
      <c r="AV10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8" s="76" t="e">
        <f>Tableau1[[#This Row],[Nbre de nuits sur la période]]*Tableau1[[#This Row],[Nombre de train accédant / nuit *]]</f>
        <v>#VALUE!</v>
      </c>
      <c r="AY1048" s="76" t="e">
        <f>Tableau1[[#This Row],[Uo voies - nuit]]*((59*400/1000)+5)</f>
        <v>#VALUE!</v>
      </c>
    </row>
    <row r="1049" spans="1:51" ht="15.75">
      <c r="A1049" s="51">
        <f t="shared" si="50"/>
        <v>1036</v>
      </c>
      <c r="B1049" s="85"/>
      <c r="C1049" s="52" t="str">
        <f>IFERROR(VLOOKUP(Tableau1[[#This Row],[Site *
Un fichier Excel par DT]],Tableau7[[#All],[Nom de la gare]:[EIC]],5,FALSE),"")</f>
        <v/>
      </c>
      <c r="D1049" s="77"/>
      <c r="E1049" s="74"/>
      <c r="F1049" s="74"/>
      <c r="G1049" s="76"/>
      <c r="H1049" s="72" t="str">
        <f>IF(Tableau1[[#This Row],[Régime d''utilisation (Quotidien ? Oui ou Non)]]="Oui","Oui","Non")</f>
        <v>Non</v>
      </c>
      <c r="I1049" s="72" t="str">
        <f>IF(Tableau1[[#This Row],[Régime d''utilisation (Quotidien ? Oui ou Non)]]="Oui","Oui","Non")</f>
        <v>Non</v>
      </c>
      <c r="J1049" s="72" t="str">
        <f>IF(Tableau1[[#This Row],[Régime d''utilisation (Quotidien ? Oui ou Non)]]="Oui","Oui","Non")</f>
        <v>Non</v>
      </c>
      <c r="K1049" s="72" t="str">
        <f>IF(Tableau1[[#This Row],[Régime d''utilisation (Quotidien ? Oui ou Non)]]="Oui","Oui","Non")</f>
        <v>Non</v>
      </c>
      <c r="L1049" s="72" t="str">
        <f>IF(Tableau1[[#This Row],[Régime d''utilisation (Quotidien ? Oui ou Non)]]="Oui","Oui","Non")</f>
        <v>Non</v>
      </c>
      <c r="M1049" s="72" t="str">
        <f>IF(Tableau1[[#This Row],[Régime d''utilisation (Quotidien ? Oui ou Non)]]="Oui","Oui","Non")</f>
        <v>Non</v>
      </c>
      <c r="N1049" s="72" t="str">
        <f>IF(Tableau1[[#This Row],[Régime d''utilisation (Quotidien ? Oui ou Non)]]="Oui","Oui","Non")</f>
        <v>Non</v>
      </c>
      <c r="O1049" s="72" t="str">
        <f>IF(Tableau1[[#This Row],[Régime d''utilisation (Quotidien ? Oui ou Non)]]="Oui","Oui","Non")</f>
        <v>Non</v>
      </c>
      <c r="P1049" s="76"/>
      <c r="Q1049" s="76"/>
      <c r="R1049" s="76"/>
      <c r="S1049" s="52" t="str">
        <f t="shared" si="48"/>
        <v>Compris entre 00h00 et 5h00</v>
      </c>
      <c r="T1049" s="76"/>
      <c r="U1049" s="53" t="str">
        <f t="shared" si="49"/>
        <v>Voyageur</v>
      </c>
      <c r="V1049" s="76"/>
      <c r="W1049" s="76"/>
      <c r="X1049" s="76"/>
      <c r="Y1049" s="76"/>
      <c r="Z1049" s="76"/>
      <c r="AA1049" s="76"/>
      <c r="AB1049" s="53">
        <f>400</f>
        <v>400</v>
      </c>
      <c r="AC1049" s="78" t="str">
        <f>IF(Tableau1[[#This Row],[Type de réponse]]='Paramètre (masquer)'!$A$10,Tableau1[[#This Row],[Période de début *]],"")</f>
        <v/>
      </c>
      <c r="AD1049" s="78" t="str">
        <f>IF(Tableau1[[#This Row],[Type de réponse]]='Paramètre (masquer)'!$A$10,Tableau1[[#This Row],[Période de fin *]],"")</f>
        <v/>
      </c>
      <c r="AE1049" s="78" t="str">
        <f>IF(Tableau1[[#This Row],[Type de réponse]]='Paramètre (masquer)'!$A$10,Tableau1[[#This Row],[Nuit
LU/MA]],"")</f>
        <v/>
      </c>
      <c r="AF1049" s="78" t="str">
        <f>IF(Tableau1[[#This Row],[Type de réponse]]='Paramètre (masquer)'!$A$10,Tableau1[[#This Row],[Nuit
MA/ME]],"")</f>
        <v/>
      </c>
      <c r="AG1049" s="78" t="str">
        <f>IF(Tableau1[[#This Row],[Type de réponse]]='Paramètre (masquer)'!$A$10,Tableau1[[#This Row],[Nuit
ME/JE]],"")</f>
        <v/>
      </c>
      <c r="AH1049" s="78" t="str">
        <f>IF(Tableau1[[#This Row],[Type de réponse]]='Paramètre (masquer)'!$A$10,Tableau1[[#This Row],[Nuit JE/VE]],"")</f>
        <v/>
      </c>
      <c r="AI1049" s="78" t="str">
        <f>IF(Tableau1[[#This Row],[Type de réponse]]='Paramètre (masquer)'!$A$10,Tableau1[[#This Row],[Nuit
VE/SA]],"")</f>
        <v/>
      </c>
      <c r="AJ1049" s="78" t="str">
        <f>IF(Tableau1[[#This Row],[Type de réponse]]='Paramètre (masquer)'!$A$10,Tableau1[[#This Row],[Nuit
SA/DI]],"")</f>
        <v/>
      </c>
      <c r="AK1049" s="78" t="str">
        <f>IF(Tableau1[[#This Row],[Type de réponse]]='Paramètre (masquer)'!$A$10,Tableau1[[#This Row],[Nuit
DI/LU]],"")</f>
        <v/>
      </c>
      <c r="AL1049" s="76" t="str">
        <f>IF(Tableau1[[#This Row],[Nuit
LU /MA]]="Oui",0,IF(Tableau1[[#This Row],[Nuit
LU /MA]]="Non",1,""))</f>
        <v/>
      </c>
      <c r="AM1049" s="76" t="str">
        <f>IF(Tableau1[[#This Row],[Nuit
MA/ ME]]="Oui",0,IF(Tableau1[[#This Row],[Nuit
MA/ ME]]="Non",1,""))</f>
        <v/>
      </c>
      <c r="AN1049" s="76" t="str">
        <f>IF(Tableau1[[#This Row],[Nuit
ME/ JE]]="Oui",0,IF(Tableau1[[#This Row],[Nuit
ME/ JE]]="Non",1,""))</f>
        <v/>
      </c>
      <c r="AO1049" s="76" t="str">
        <f>IF(Tableau1[[#This Row],[Nuit JE/ VE]]="Oui",0,IF(Tableau1[[#This Row],[Nuit JE/ VE]]="Non",1,""))</f>
        <v/>
      </c>
      <c r="AP1049" s="76" t="str">
        <f>IF(Tableau1[[#This Row],[Nuit
VE/ SA]]="Oui",0,IF(Tableau1[[#This Row],[Nuit
VE/ SA]]="Non",1,""))</f>
        <v/>
      </c>
      <c r="AQ1049" s="76" t="str">
        <f>IF(Tableau1[[#This Row],[Nuit
SA/ DI]]="Oui",0,IF(Tableau1[[#This Row],[Nuit
SA/ DI]]="Non",1,""))</f>
        <v/>
      </c>
      <c r="AR1049" s="76" t="str">
        <f>IF(Tableau1[[#This Row],[Nuit
DI/ LU]]="Oui",0,IF(Tableau1[[#This Row],[Nuit
DI/ LU]]="Non",1,""))</f>
        <v/>
      </c>
      <c r="AS1049" s="76" t="str">
        <f>IF(Tableau1[[#This Row],[Type de réponse]]='Paramètre (masquer)'!$A$10,Tableau1[[#This Row],[FE]],"")</f>
        <v/>
      </c>
      <c r="AT1049" s="76" t="str">
        <f>_xlfn.CONCAT(Tableau1[[#This Row],[LUN]:[DIM]])</f>
        <v/>
      </c>
      <c r="AU1049" s="79"/>
      <c r="AV10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9" s="76" t="e">
        <f>Tableau1[[#This Row],[Nbre de nuits sur la période]]*Tableau1[[#This Row],[Nombre de train accédant / nuit *]]</f>
        <v>#VALUE!</v>
      </c>
      <c r="AY1049" s="76" t="e">
        <f>Tableau1[[#This Row],[Uo voies - nuit]]*((59*400/1000)+5)</f>
        <v>#VALUE!</v>
      </c>
    </row>
    <row r="1050" spans="1:51" ht="15.75">
      <c r="A1050" s="51">
        <f t="shared" si="50"/>
        <v>1037</v>
      </c>
      <c r="B1050" s="85"/>
      <c r="C1050" s="52" t="str">
        <f>IFERROR(VLOOKUP(Tableau1[[#This Row],[Site *
Un fichier Excel par DT]],Tableau7[[#All],[Nom de la gare]:[EIC]],5,FALSE),"")</f>
        <v/>
      </c>
      <c r="D1050" s="77"/>
      <c r="E1050" s="74"/>
      <c r="F1050" s="74"/>
      <c r="G1050" s="76"/>
      <c r="H1050" s="72" t="str">
        <f>IF(Tableau1[[#This Row],[Régime d''utilisation (Quotidien ? Oui ou Non)]]="Oui","Oui","Non")</f>
        <v>Non</v>
      </c>
      <c r="I1050" s="72" t="str">
        <f>IF(Tableau1[[#This Row],[Régime d''utilisation (Quotidien ? Oui ou Non)]]="Oui","Oui","Non")</f>
        <v>Non</v>
      </c>
      <c r="J1050" s="72" t="str">
        <f>IF(Tableau1[[#This Row],[Régime d''utilisation (Quotidien ? Oui ou Non)]]="Oui","Oui","Non")</f>
        <v>Non</v>
      </c>
      <c r="K1050" s="72" t="str">
        <f>IF(Tableau1[[#This Row],[Régime d''utilisation (Quotidien ? Oui ou Non)]]="Oui","Oui","Non")</f>
        <v>Non</v>
      </c>
      <c r="L1050" s="72" t="str">
        <f>IF(Tableau1[[#This Row],[Régime d''utilisation (Quotidien ? Oui ou Non)]]="Oui","Oui","Non")</f>
        <v>Non</v>
      </c>
      <c r="M1050" s="72" t="str">
        <f>IF(Tableau1[[#This Row],[Régime d''utilisation (Quotidien ? Oui ou Non)]]="Oui","Oui","Non")</f>
        <v>Non</v>
      </c>
      <c r="N1050" s="72" t="str">
        <f>IF(Tableau1[[#This Row],[Régime d''utilisation (Quotidien ? Oui ou Non)]]="Oui","Oui","Non")</f>
        <v>Non</v>
      </c>
      <c r="O1050" s="72" t="str">
        <f>IF(Tableau1[[#This Row],[Régime d''utilisation (Quotidien ? Oui ou Non)]]="Oui","Oui","Non")</f>
        <v>Non</v>
      </c>
      <c r="P1050" s="76"/>
      <c r="Q1050" s="76"/>
      <c r="R1050" s="76"/>
      <c r="S1050" s="52" t="str">
        <f t="shared" si="48"/>
        <v>Compris entre 00h00 et 5h00</v>
      </c>
      <c r="T1050" s="76"/>
      <c r="U1050" s="53" t="str">
        <f t="shared" si="49"/>
        <v>Voyageur</v>
      </c>
      <c r="V1050" s="76"/>
      <c r="W1050" s="76"/>
      <c r="X1050" s="76"/>
      <c r="Y1050" s="76"/>
      <c r="Z1050" s="76"/>
      <c r="AA1050" s="76"/>
      <c r="AB1050" s="53">
        <f>400</f>
        <v>400</v>
      </c>
      <c r="AC1050" s="78" t="str">
        <f>IF(Tableau1[[#This Row],[Type de réponse]]='Paramètre (masquer)'!$A$10,Tableau1[[#This Row],[Période de début *]],"")</f>
        <v/>
      </c>
      <c r="AD1050" s="78" t="str">
        <f>IF(Tableau1[[#This Row],[Type de réponse]]='Paramètre (masquer)'!$A$10,Tableau1[[#This Row],[Période de fin *]],"")</f>
        <v/>
      </c>
      <c r="AE1050" s="78" t="str">
        <f>IF(Tableau1[[#This Row],[Type de réponse]]='Paramètre (masquer)'!$A$10,Tableau1[[#This Row],[Nuit
LU/MA]],"")</f>
        <v/>
      </c>
      <c r="AF1050" s="78" t="str">
        <f>IF(Tableau1[[#This Row],[Type de réponse]]='Paramètre (masquer)'!$A$10,Tableau1[[#This Row],[Nuit
MA/ME]],"")</f>
        <v/>
      </c>
      <c r="AG1050" s="78" t="str">
        <f>IF(Tableau1[[#This Row],[Type de réponse]]='Paramètre (masquer)'!$A$10,Tableau1[[#This Row],[Nuit
ME/JE]],"")</f>
        <v/>
      </c>
      <c r="AH1050" s="78" t="str">
        <f>IF(Tableau1[[#This Row],[Type de réponse]]='Paramètre (masquer)'!$A$10,Tableau1[[#This Row],[Nuit JE/VE]],"")</f>
        <v/>
      </c>
      <c r="AI1050" s="78" t="str">
        <f>IF(Tableau1[[#This Row],[Type de réponse]]='Paramètre (masquer)'!$A$10,Tableau1[[#This Row],[Nuit
VE/SA]],"")</f>
        <v/>
      </c>
      <c r="AJ1050" s="78" t="str">
        <f>IF(Tableau1[[#This Row],[Type de réponse]]='Paramètre (masquer)'!$A$10,Tableau1[[#This Row],[Nuit
SA/DI]],"")</f>
        <v/>
      </c>
      <c r="AK1050" s="78" t="str">
        <f>IF(Tableau1[[#This Row],[Type de réponse]]='Paramètre (masquer)'!$A$10,Tableau1[[#This Row],[Nuit
DI/LU]],"")</f>
        <v/>
      </c>
      <c r="AL1050" s="76" t="str">
        <f>IF(Tableau1[[#This Row],[Nuit
LU /MA]]="Oui",0,IF(Tableau1[[#This Row],[Nuit
LU /MA]]="Non",1,""))</f>
        <v/>
      </c>
      <c r="AM1050" s="76" t="str">
        <f>IF(Tableau1[[#This Row],[Nuit
MA/ ME]]="Oui",0,IF(Tableau1[[#This Row],[Nuit
MA/ ME]]="Non",1,""))</f>
        <v/>
      </c>
      <c r="AN1050" s="76" t="str">
        <f>IF(Tableau1[[#This Row],[Nuit
ME/ JE]]="Oui",0,IF(Tableau1[[#This Row],[Nuit
ME/ JE]]="Non",1,""))</f>
        <v/>
      </c>
      <c r="AO1050" s="76" t="str">
        <f>IF(Tableau1[[#This Row],[Nuit JE/ VE]]="Oui",0,IF(Tableau1[[#This Row],[Nuit JE/ VE]]="Non",1,""))</f>
        <v/>
      </c>
      <c r="AP1050" s="76" t="str">
        <f>IF(Tableau1[[#This Row],[Nuit
VE/ SA]]="Oui",0,IF(Tableau1[[#This Row],[Nuit
VE/ SA]]="Non",1,""))</f>
        <v/>
      </c>
      <c r="AQ1050" s="76" t="str">
        <f>IF(Tableau1[[#This Row],[Nuit
SA/ DI]]="Oui",0,IF(Tableau1[[#This Row],[Nuit
SA/ DI]]="Non",1,""))</f>
        <v/>
      </c>
      <c r="AR1050" s="76" t="str">
        <f>IF(Tableau1[[#This Row],[Nuit
DI/ LU]]="Oui",0,IF(Tableau1[[#This Row],[Nuit
DI/ LU]]="Non",1,""))</f>
        <v/>
      </c>
      <c r="AS1050" s="76" t="str">
        <f>IF(Tableau1[[#This Row],[Type de réponse]]='Paramètre (masquer)'!$A$10,Tableau1[[#This Row],[FE]],"")</f>
        <v/>
      </c>
      <c r="AT1050" s="76" t="str">
        <f>_xlfn.CONCAT(Tableau1[[#This Row],[LUN]:[DIM]])</f>
        <v/>
      </c>
      <c r="AU1050" s="79"/>
      <c r="AV10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0" s="76" t="e">
        <f>Tableau1[[#This Row],[Nbre de nuits sur la période]]*Tableau1[[#This Row],[Nombre de train accédant / nuit *]]</f>
        <v>#VALUE!</v>
      </c>
      <c r="AY1050" s="76" t="e">
        <f>Tableau1[[#This Row],[Uo voies - nuit]]*((59*400/1000)+5)</f>
        <v>#VALUE!</v>
      </c>
    </row>
    <row r="1051" spans="1:51" ht="15.75">
      <c r="A1051" s="51">
        <f t="shared" si="50"/>
        <v>1038</v>
      </c>
      <c r="B1051" s="85"/>
      <c r="C1051" s="52" t="str">
        <f>IFERROR(VLOOKUP(Tableau1[[#This Row],[Site *
Un fichier Excel par DT]],Tableau7[[#All],[Nom de la gare]:[EIC]],5,FALSE),"")</f>
        <v/>
      </c>
      <c r="D1051" s="77"/>
      <c r="E1051" s="74"/>
      <c r="F1051" s="74"/>
      <c r="G1051" s="76"/>
      <c r="H1051" s="72" t="str">
        <f>IF(Tableau1[[#This Row],[Régime d''utilisation (Quotidien ? Oui ou Non)]]="Oui","Oui","Non")</f>
        <v>Non</v>
      </c>
      <c r="I1051" s="72" t="str">
        <f>IF(Tableau1[[#This Row],[Régime d''utilisation (Quotidien ? Oui ou Non)]]="Oui","Oui","Non")</f>
        <v>Non</v>
      </c>
      <c r="J1051" s="72" t="str">
        <f>IF(Tableau1[[#This Row],[Régime d''utilisation (Quotidien ? Oui ou Non)]]="Oui","Oui","Non")</f>
        <v>Non</v>
      </c>
      <c r="K1051" s="72" t="str">
        <f>IF(Tableau1[[#This Row],[Régime d''utilisation (Quotidien ? Oui ou Non)]]="Oui","Oui","Non")</f>
        <v>Non</v>
      </c>
      <c r="L1051" s="72" t="str">
        <f>IF(Tableau1[[#This Row],[Régime d''utilisation (Quotidien ? Oui ou Non)]]="Oui","Oui","Non")</f>
        <v>Non</v>
      </c>
      <c r="M1051" s="72" t="str">
        <f>IF(Tableau1[[#This Row],[Régime d''utilisation (Quotidien ? Oui ou Non)]]="Oui","Oui","Non")</f>
        <v>Non</v>
      </c>
      <c r="N1051" s="72" t="str">
        <f>IF(Tableau1[[#This Row],[Régime d''utilisation (Quotidien ? Oui ou Non)]]="Oui","Oui","Non")</f>
        <v>Non</v>
      </c>
      <c r="O1051" s="72" t="str">
        <f>IF(Tableau1[[#This Row],[Régime d''utilisation (Quotidien ? Oui ou Non)]]="Oui","Oui","Non")</f>
        <v>Non</v>
      </c>
      <c r="P1051" s="76"/>
      <c r="Q1051" s="76"/>
      <c r="R1051" s="76"/>
      <c r="S1051" s="52" t="str">
        <f t="shared" si="48"/>
        <v>Compris entre 00h00 et 5h00</v>
      </c>
      <c r="T1051" s="76"/>
      <c r="U1051" s="53" t="str">
        <f t="shared" si="49"/>
        <v>Voyageur</v>
      </c>
      <c r="V1051" s="76"/>
      <c r="W1051" s="76"/>
      <c r="X1051" s="76"/>
      <c r="Y1051" s="76"/>
      <c r="Z1051" s="76"/>
      <c r="AA1051" s="76"/>
      <c r="AB1051" s="53">
        <f>400</f>
        <v>400</v>
      </c>
      <c r="AC1051" s="78" t="str">
        <f>IF(Tableau1[[#This Row],[Type de réponse]]='Paramètre (masquer)'!$A$10,Tableau1[[#This Row],[Période de début *]],"")</f>
        <v/>
      </c>
      <c r="AD1051" s="78" t="str">
        <f>IF(Tableau1[[#This Row],[Type de réponse]]='Paramètre (masquer)'!$A$10,Tableau1[[#This Row],[Période de fin *]],"")</f>
        <v/>
      </c>
      <c r="AE1051" s="78" t="str">
        <f>IF(Tableau1[[#This Row],[Type de réponse]]='Paramètre (masquer)'!$A$10,Tableau1[[#This Row],[Nuit
LU/MA]],"")</f>
        <v/>
      </c>
      <c r="AF1051" s="78" t="str">
        <f>IF(Tableau1[[#This Row],[Type de réponse]]='Paramètre (masquer)'!$A$10,Tableau1[[#This Row],[Nuit
MA/ME]],"")</f>
        <v/>
      </c>
      <c r="AG1051" s="78" t="str">
        <f>IF(Tableau1[[#This Row],[Type de réponse]]='Paramètre (masquer)'!$A$10,Tableau1[[#This Row],[Nuit
ME/JE]],"")</f>
        <v/>
      </c>
      <c r="AH1051" s="78" t="str">
        <f>IF(Tableau1[[#This Row],[Type de réponse]]='Paramètre (masquer)'!$A$10,Tableau1[[#This Row],[Nuit JE/VE]],"")</f>
        <v/>
      </c>
      <c r="AI1051" s="78" t="str">
        <f>IF(Tableau1[[#This Row],[Type de réponse]]='Paramètre (masquer)'!$A$10,Tableau1[[#This Row],[Nuit
VE/SA]],"")</f>
        <v/>
      </c>
      <c r="AJ1051" s="78" t="str">
        <f>IF(Tableau1[[#This Row],[Type de réponse]]='Paramètre (masquer)'!$A$10,Tableau1[[#This Row],[Nuit
SA/DI]],"")</f>
        <v/>
      </c>
      <c r="AK1051" s="78" t="str">
        <f>IF(Tableau1[[#This Row],[Type de réponse]]='Paramètre (masquer)'!$A$10,Tableau1[[#This Row],[Nuit
DI/LU]],"")</f>
        <v/>
      </c>
      <c r="AL1051" s="76" t="str">
        <f>IF(Tableau1[[#This Row],[Nuit
LU /MA]]="Oui",0,IF(Tableau1[[#This Row],[Nuit
LU /MA]]="Non",1,""))</f>
        <v/>
      </c>
      <c r="AM1051" s="76" t="str">
        <f>IF(Tableau1[[#This Row],[Nuit
MA/ ME]]="Oui",0,IF(Tableau1[[#This Row],[Nuit
MA/ ME]]="Non",1,""))</f>
        <v/>
      </c>
      <c r="AN1051" s="76" t="str">
        <f>IF(Tableau1[[#This Row],[Nuit
ME/ JE]]="Oui",0,IF(Tableau1[[#This Row],[Nuit
ME/ JE]]="Non",1,""))</f>
        <v/>
      </c>
      <c r="AO1051" s="76" t="str">
        <f>IF(Tableau1[[#This Row],[Nuit JE/ VE]]="Oui",0,IF(Tableau1[[#This Row],[Nuit JE/ VE]]="Non",1,""))</f>
        <v/>
      </c>
      <c r="AP1051" s="76" t="str">
        <f>IF(Tableau1[[#This Row],[Nuit
VE/ SA]]="Oui",0,IF(Tableau1[[#This Row],[Nuit
VE/ SA]]="Non",1,""))</f>
        <v/>
      </c>
      <c r="AQ1051" s="76" t="str">
        <f>IF(Tableau1[[#This Row],[Nuit
SA/ DI]]="Oui",0,IF(Tableau1[[#This Row],[Nuit
SA/ DI]]="Non",1,""))</f>
        <v/>
      </c>
      <c r="AR1051" s="76" t="str">
        <f>IF(Tableau1[[#This Row],[Nuit
DI/ LU]]="Oui",0,IF(Tableau1[[#This Row],[Nuit
DI/ LU]]="Non",1,""))</f>
        <v/>
      </c>
      <c r="AS1051" s="76" t="str">
        <f>IF(Tableau1[[#This Row],[Type de réponse]]='Paramètre (masquer)'!$A$10,Tableau1[[#This Row],[FE]],"")</f>
        <v/>
      </c>
      <c r="AT1051" s="76" t="str">
        <f>_xlfn.CONCAT(Tableau1[[#This Row],[LUN]:[DIM]])</f>
        <v/>
      </c>
      <c r="AU1051" s="79"/>
      <c r="AV10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1" s="76" t="e">
        <f>Tableau1[[#This Row],[Nbre de nuits sur la période]]*Tableau1[[#This Row],[Nombre de train accédant / nuit *]]</f>
        <v>#VALUE!</v>
      </c>
      <c r="AY1051" s="76" t="e">
        <f>Tableau1[[#This Row],[Uo voies - nuit]]*((59*400/1000)+5)</f>
        <v>#VALUE!</v>
      </c>
    </row>
    <row r="1052" spans="1:51" ht="15.75">
      <c r="A1052" s="51">
        <f t="shared" si="50"/>
        <v>1039</v>
      </c>
      <c r="B1052" s="85"/>
      <c r="C1052" s="52" t="str">
        <f>IFERROR(VLOOKUP(Tableau1[[#This Row],[Site *
Un fichier Excel par DT]],Tableau7[[#All],[Nom de la gare]:[EIC]],5,FALSE),"")</f>
        <v/>
      </c>
      <c r="D1052" s="77"/>
      <c r="E1052" s="74"/>
      <c r="F1052" s="74"/>
      <c r="G1052" s="76"/>
      <c r="H1052" s="72" t="str">
        <f>IF(Tableau1[[#This Row],[Régime d''utilisation (Quotidien ? Oui ou Non)]]="Oui","Oui","Non")</f>
        <v>Non</v>
      </c>
      <c r="I1052" s="72" t="str">
        <f>IF(Tableau1[[#This Row],[Régime d''utilisation (Quotidien ? Oui ou Non)]]="Oui","Oui","Non")</f>
        <v>Non</v>
      </c>
      <c r="J1052" s="72" t="str">
        <f>IF(Tableau1[[#This Row],[Régime d''utilisation (Quotidien ? Oui ou Non)]]="Oui","Oui","Non")</f>
        <v>Non</v>
      </c>
      <c r="K1052" s="72" t="str">
        <f>IF(Tableau1[[#This Row],[Régime d''utilisation (Quotidien ? Oui ou Non)]]="Oui","Oui","Non")</f>
        <v>Non</v>
      </c>
      <c r="L1052" s="72" t="str">
        <f>IF(Tableau1[[#This Row],[Régime d''utilisation (Quotidien ? Oui ou Non)]]="Oui","Oui","Non")</f>
        <v>Non</v>
      </c>
      <c r="M1052" s="72" t="str">
        <f>IF(Tableau1[[#This Row],[Régime d''utilisation (Quotidien ? Oui ou Non)]]="Oui","Oui","Non")</f>
        <v>Non</v>
      </c>
      <c r="N1052" s="72" t="str">
        <f>IF(Tableau1[[#This Row],[Régime d''utilisation (Quotidien ? Oui ou Non)]]="Oui","Oui","Non")</f>
        <v>Non</v>
      </c>
      <c r="O1052" s="72" t="str">
        <f>IF(Tableau1[[#This Row],[Régime d''utilisation (Quotidien ? Oui ou Non)]]="Oui","Oui","Non")</f>
        <v>Non</v>
      </c>
      <c r="P1052" s="76"/>
      <c r="Q1052" s="76"/>
      <c r="R1052" s="76"/>
      <c r="S1052" s="52" t="str">
        <f t="shared" si="48"/>
        <v>Compris entre 00h00 et 5h00</v>
      </c>
      <c r="T1052" s="76"/>
      <c r="U1052" s="53" t="str">
        <f t="shared" si="49"/>
        <v>Voyageur</v>
      </c>
      <c r="V1052" s="76"/>
      <c r="W1052" s="76"/>
      <c r="X1052" s="76"/>
      <c r="Y1052" s="76"/>
      <c r="Z1052" s="76"/>
      <c r="AA1052" s="76"/>
      <c r="AB1052" s="53">
        <f>400</f>
        <v>400</v>
      </c>
      <c r="AC1052" s="78" t="str">
        <f>IF(Tableau1[[#This Row],[Type de réponse]]='Paramètre (masquer)'!$A$10,Tableau1[[#This Row],[Période de début *]],"")</f>
        <v/>
      </c>
      <c r="AD1052" s="78" t="str">
        <f>IF(Tableau1[[#This Row],[Type de réponse]]='Paramètre (masquer)'!$A$10,Tableau1[[#This Row],[Période de fin *]],"")</f>
        <v/>
      </c>
      <c r="AE1052" s="78" t="str">
        <f>IF(Tableau1[[#This Row],[Type de réponse]]='Paramètre (masquer)'!$A$10,Tableau1[[#This Row],[Nuit
LU/MA]],"")</f>
        <v/>
      </c>
      <c r="AF1052" s="78" t="str">
        <f>IF(Tableau1[[#This Row],[Type de réponse]]='Paramètre (masquer)'!$A$10,Tableau1[[#This Row],[Nuit
MA/ME]],"")</f>
        <v/>
      </c>
      <c r="AG1052" s="78" t="str">
        <f>IF(Tableau1[[#This Row],[Type de réponse]]='Paramètre (masquer)'!$A$10,Tableau1[[#This Row],[Nuit
ME/JE]],"")</f>
        <v/>
      </c>
      <c r="AH1052" s="78" t="str">
        <f>IF(Tableau1[[#This Row],[Type de réponse]]='Paramètre (masquer)'!$A$10,Tableau1[[#This Row],[Nuit JE/VE]],"")</f>
        <v/>
      </c>
      <c r="AI1052" s="78" t="str">
        <f>IF(Tableau1[[#This Row],[Type de réponse]]='Paramètre (masquer)'!$A$10,Tableau1[[#This Row],[Nuit
VE/SA]],"")</f>
        <v/>
      </c>
      <c r="AJ1052" s="78" t="str">
        <f>IF(Tableau1[[#This Row],[Type de réponse]]='Paramètre (masquer)'!$A$10,Tableau1[[#This Row],[Nuit
SA/DI]],"")</f>
        <v/>
      </c>
      <c r="AK1052" s="78" t="str">
        <f>IF(Tableau1[[#This Row],[Type de réponse]]='Paramètre (masquer)'!$A$10,Tableau1[[#This Row],[Nuit
DI/LU]],"")</f>
        <v/>
      </c>
      <c r="AL1052" s="76" t="str">
        <f>IF(Tableau1[[#This Row],[Nuit
LU /MA]]="Oui",0,IF(Tableau1[[#This Row],[Nuit
LU /MA]]="Non",1,""))</f>
        <v/>
      </c>
      <c r="AM1052" s="76" t="str">
        <f>IF(Tableau1[[#This Row],[Nuit
MA/ ME]]="Oui",0,IF(Tableau1[[#This Row],[Nuit
MA/ ME]]="Non",1,""))</f>
        <v/>
      </c>
      <c r="AN1052" s="76" t="str">
        <f>IF(Tableau1[[#This Row],[Nuit
ME/ JE]]="Oui",0,IF(Tableau1[[#This Row],[Nuit
ME/ JE]]="Non",1,""))</f>
        <v/>
      </c>
      <c r="AO1052" s="76" t="str">
        <f>IF(Tableau1[[#This Row],[Nuit JE/ VE]]="Oui",0,IF(Tableau1[[#This Row],[Nuit JE/ VE]]="Non",1,""))</f>
        <v/>
      </c>
      <c r="AP1052" s="76" t="str">
        <f>IF(Tableau1[[#This Row],[Nuit
VE/ SA]]="Oui",0,IF(Tableau1[[#This Row],[Nuit
VE/ SA]]="Non",1,""))</f>
        <v/>
      </c>
      <c r="AQ1052" s="76" t="str">
        <f>IF(Tableau1[[#This Row],[Nuit
SA/ DI]]="Oui",0,IF(Tableau1[[#This Row],[Nuit
SA/ DI]]="Non",1,""))</f>
        <v/>
      </c>
      <c r="AR1052" s="76" t="str">
        <f>IF(Tableau1[[#This Row],[Nuit
DI/ LU]]="Oui",0,IF(Tableau1[[#This Row],[Nuit
DI/ LU]]="Non",1,""))</f>
        <v/>
      </c>
      <c r="AS1052" s="76" t="str">
        <f>IF(Tableau1[[#This Row],[Type de réponse]]='Paramètre (masquer)'!$A$10,Tableau1[[#This Row],[FE]],"")</f>
        <v/>
      </c>
      <c r="AT1052" s="76" t="str">
        <f>_xlfn.CONCAT(Tableau1[[#This Row],[LUN]:[DIM]])</f>
        <v/>
      </c>
      <c r="AU1052" s="79"/>
      <c r="AV10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2" s="76" t="e">
        <f>Tableau1[[#This Row],[Nbre de nuits sur la période]]*Tableau1[[#This Row],[Nombre de train accédant / nuit *]]</f>
        <v>#VALUE!</v>
      </c>
      <c r="AY1052" s="76" t="e">
        <f>Tableau1[[#This Row],[Uo voies - nuit]]*((59*400/1000)+5)</f>
        <v>#VALUE!</v>
      </c>
    </row>
    <row r="1053" spans="1:51" ht="15.75">
      <c r="A1053" s="51">
        <f t="shared" si="50"/>
        <v>1040</v>
      </c>
      <c r="B1053" s="85"/>
      <c r="C1053" s="52" t="str">
        <f>IFERROR(VLOOKUP(Tableau1[[#This Row],[Site *
Un fichier Excel par DT]],Tableau7[[#All],[Nom de la gare]:[EIC]],5,FALSE),"")</f>
        <v/>
      </c>
      <c r="D1053" s="77"/>
      <c r="E1053" s="74"/>
      <c r="F1053" s="74"/>
      <c r="G1053" s="76"/>
      <c r="H1053" s="72" t="str">
        <f>IF(Tableau1[[#This Row],[Régime d''utilisation (Quotidien ? Oui ou Non)]]="Oui","Oui","Non")</f>
        <v>Non</v>
      </c>
      <c r="I1053" s="72" t="str">
        <f>IF(Tableau1[[#This Row],[Régime d''utilisation (Quotidien ? Oui ou Non)]]="Oui","Oui","Non")</f>
        <v>Non</v>
      </c>
      <c r="J1053" s="72" t="str">
        <f>IF(Tableau1[[#This Row],[Régime d''utilisation (Quotidien ? Oui ou Non)]]="Oui","Oui","Non")</f>
        <v>Non</v>
      </c>
      <c r="K1053" s="72" t="str">
        <f>IF(Tableau1[[#This Row],[Régime d''utilisation (Quotidien ? Oui ou Non)]]="Oui","Oui","Non")</f>
        <v>Non</v>
      </c>
      <c r="L1053" s="72" t="str">
        <f>IF(Tableau1[[#This Row],[Régime d''utilisation (Quotidien ? Oui ou Non)]]="Oui","Oui","Non")</f>
        <v>Non</v>
      </c>
      <c r="M1053" s="72" t="str">
        <f>IF(Tableau1[[#This Row],[Régime d''utilisation (Quotidien ? Oui ou Non)]]="Oui","Oui","Non")</f>
        <v>Non</v>
      </c>
      <c r="N1053" s="72" t="str">
        <f>IF(Tableau1[[#This Row],[Régime d''utilisation (Quotidien ? Oui ou Non)]]="Oui","Oui","Non")</f>
        <v>Non</v>
      </c>
      <c r="O1053" s="72" t="str">
        <f>IF(Tableau1[[#This Row],[Régime d''utilisation (Quotidien ? Oui ou Non)]]="Oui","Oui","Non")</f>
        <v>Non</v>
      </c>
      <c r="P1053" s="76"/>
      <c r="Q1053" s="76"/>
      <c r="R1053" s="76"/>
      <c r="S1053" s="52" t="str">
        <f t="shared" si="48"/>
        <v>Compris entre 00h00 et 5h00</v>
      </c>
      <c r="T1053" s="76"/>
      <c r="U1053" s="53" t="str">
        <f t="shared" si="49"/>
        <v>Voyageur</v>
      </c>
      <c r="V1053" s="76"/>
      <c r="W1053" s="76"/>
      <c r="X1053" s="76"/>
      <c r="Y1053" s="76"/>
      <c r="Z1053" s="76"/>
      <c r="AA1053" s="76"/>
      <c r="AB1053" s="53">
        <f>400</f>
        <v>400</v>
      </c>
      <c r="AC1053" s="78" t="str">
        <f>IF(Tableau1[[#This Row],[Type de réponse]]='Paramètre (masquer)'!$A$10,Tableau1[[#This Row],[Période de début *]],"")</f>
        <v/>
      </c>
      <c r="AD1053" s="78" t="str">
        <f>IF(Tableau1[[#This Row],[Type de réponse]]='Paramètre (masquer)'!$A$10,Tableau1[[#This Row],[Période de fin *]],"")</f>
        <v/>
      </c>
      <c r="AE1053" s="78" t="str">
        <f>IF(Tableau1[[#This Row],[Type de réponse]]='Paramètre (masquer)'!$A$10,Tableau1[[#This Row],[Nuit
LU/MA]],"")</f>
        <v/>
      </c>
      <c r="AF1053" s="78" t="str">
        <f>IF(Tableau1[[#This Row],[Type de réponse]]='Paramètre (masquer)'!$A$10,Tableau1[[#This Row],[Nuit
MA/ME]],"")</f>
        <v/>
      </c>
      <c r="AG1053" s="78" t="str">
        <f>IF(Tableau1[[#This Row],[Type de réponse]]='Paramètre (masquer)'!$A$10,Tableau1[[#This Row],[Nuit
ME/JE]],"")</f>
        <v/>
      </c>
      <c r="AH1053" s="78" t="str">
        <f>IF(Tableau1[[#This Row],[Type de réponse]]='Paramètre (masquer)'!$A$10,Tableau1[[#This Row],[Nuit JE/VE]],"")</f>
        <v/>
      </c>
      <c r="AI1053" s="78" t="str">
        <f>IF(Tableau1[[#This Row],[Type de réponse]]='Paramètre (masquer)'!$A$10,Tableau1[[#This Row],[Nuit
VE/SA]],"")</f>
        <v/>
      </c>
      <c r="AJ1053" s="78" t="str">
        <f>IF(Tableau1[[#This Row],[Type de réponse]]='Paramètre (masquer)'!$A$10,Tableau1[[#This Row],[Nuit
SA/DI]],"")</f>
        <v/>
      </c>
      <c r="AK1053" s="78" t="str">
        <f>IF(Tableau1[[#This Row],[Type de réponse]]='Paramètre (masquer)'!$A$10,Tableau1[[#This Row],[Nuit
DI/LU]],"")</f>
        <v/>
      </c>
      <c r="AL1053" s="76" t="str">
        <f>IF(Tableau1[[#This Row],[Nuit
LU /MA]]="Oui",0,IF(Tableau1[[#This Row],[Nuit
LU /MA]]="Non",1,""))</f>
        <v/>
      </c>
      <c r="AM1053" s="76" t="str">
        <f>IF(Tableau1[[#This Row],[Nuit
MA/ ME]]="Oui",0,IF(Tableau1[[#This Row],[Nuit
MA/ ME]]="Non",1,""))</f>
        <v/>
      </c>
      <c r="AN1053" s="76" t="str">
        <f>IF(Tableau1[[#This Row],[Nuit
ME/ JE]]="Oui",0,IF(Tableau1[[#This Row],[Nuit
ME/ JE]]="Non",1,""))</f>
        <v/>
      </c>
      <c r="AO1053" s="76" t="str">
        <f>IF(Tableau1[[#This Row],[Nuit JE/ VE]]="Oui",0,IF(Tableau1[[#This Row],[Nuit JE/ VE]]="Non",1,""))</f>
        <v/>
      </c>
      <c r="AP1053" s="76" t="str">
        <f>IF(Tableau1[[#This Row],[Nuit
VE/ SA]]="Oui",0,IF(Tableau1[[#This Row],[Nuit
VE/ SA]]="Non",1,""))</f>
        <v/>
      </c>
      <c r="AQ1053" s="76" t="str">
        <f>IF(Tableau1[[#This Row],[Nuit
SA/ DI]]="Oui",0,IF(Tableau1[[#This Row],[Nuit
SA/ DI]]="Non",1,""))</f>
        <v/>
      </c>
      <c r="AR1053" s="76" t="str">
        <f>IF(Tableau1[[#This Row],[Nuit
DI/ LU]]="Oui",0,IF(Tableau1[[#This Row],[Nuit
DI/ LU]]="Non",1,""))</f>
        <v/>
      </c>
      <c r="AS1053" s="76" t="str">
        <f>IF(Tableau1[[#This Row],[Type de réponse]]='Paramètre (masquer)'!$A$10,Tableau1[[#This Row],[FE]],"")</f>
        <v/>
      </c>
      <c r="AT1053" s="76" t="str">
        <f>_xlfn.CONCAT(Tableau1[[#This Row],[LUN]:[DIM]])</f>
        <v/>
      </c>
      <c r="AU1053" s="79"/>
      <c r="AV10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3" s="76" t="e">
        <f>Tableau1[[#This Row],[Nbre de nuits sur la période]]*Tableau1[[#This Row],[Nombre de train accédant / nuit *]]</f>
        <v>#VALUE!</v>
      </c>
      <c r="AY1053" s="76" t="e">
        <f>Tableau1[[#This Row],[Uo voies - nuit]]*((59*400/1000)+5)</f>
        <v>#VALUE!</v>
      </c>
    </row>
    <row r="1054" spans="1:51" ht="15.75">
      <c r="A1054" s="51">
        <f t="shared" si="50"/>
        <v>1041</v>
      </c>
      <c r="B1054" s="85"/>
      <c r="C1054" s="52" t="str">
        <f>IFERROR(VLOOKUP(Tableau1[[#This Row],[Site *
Un fichier Excel par DT]],Tableau7[[#All],[Nom de la gare]:[EIC]],5,FALSE),"")</f>
        <v/>
      </c>
      <c r="D1054" s="77"/>
      <c r="E1054" s="74"/>
      <c r="F1054" s="74"/>
      <c r="G1054" s="76"/>
      <c r="H1054" s="72" t="str">
        <f>IF(Tableau1[[#This Row],[Régime d''utilisation (Quotidien ? Oui ou Non)]]="Oui","Oui","Non")</f>
        <v>Non</v>
      </c>
      <c r="I1054" s="72" t="str">
        <f>IF(Tableau1[[#This Row],[Régime d''utilisation (Quotidien ? Oui ou Non)]]="Oui","Oui","Non")</f>
        <v>Non</v>
      </c>
      <c r="J1054" s="72" t="str">
        <f>IF(Tableau1[[#This Row],[Régime d''utilisation (Quotidien ? Oui ou Non)]]="Oui","Oui","Non")</f>
        <v>Non</v>
      </c>
      <c r="K1054" s="72" t="str">
        <f>IF(Tableau1[[#This Row],[Régime d''utilisation (Quotidien ? Oui ou Non)]]="Oui","Oui","Non")</f>
        <v>Non</v>
      </c>
      <c r="L1054" s="72" t="str">
        <f>IF(Tableau1[[#This Row],[Régime d''utilisation (Quotidien ? Oui ou Non)]]="Oui","Oui","Non")</f>
        <v>Non</v>
      </c>
      <c r="M1054" s="72" t="str">
        <f>IF(Tableau1[[#This Row],[Régime d''utilisation (Quotidien ? Oui ou Non)]]="Oui","Oui","Non")</f>
        <v>Non</v>
      </c>
      <c r="N1054" s="72" t="str">
        <f>IF(Tableau1[[#This Row],[Régime d''utilisation (Quotidien ? Oui ou Non)]]="Oui","Oui","Non")</f>
        <v>Non</v>
      </c>
      <c r="O1054" s="72" t="str">
        <f>IF(Tableau1[[#This Row],[Régime d''utilisation (Quotidien ? Oui ou Non)]]="Oui","Oui","Non")</f>
        <v>Non</v>
      </c>
      <c r="P1054" s="76"/>
      <c r="Q1054" s="76"/>
      <c r="R1054" s="76"/>
      <c r="S1054" s="52" t="str">
        <f t="shared" si="48"/>
        <v>Compris entre 00h00 et 5h00</v>
      </c>
      <c r="T1054" s="76"/>
      <c r="U1054" s="53" t="str">
        <f t="shared" si="49"/>
        <v>Voyageur</v>
      </c>
      <c r="V1054" s="76"/>
      <c r="W1054" s="76"/>
      <c r="X1054" s="76"/>
      <c r="Y1054" s="76"/>
      <c r="Z1054" s="76"/>
      <c r="AA1054" s="76"/>
      <c r="AB1054" s="53">
        <f>400</f>
        <v>400</v>
      </c>
      <c r="AC1054" s="78" t="str">
        <f>IF(Tableau1[[#This Row],[Type de réponse]]='Paramètre (masquer)'!$A$10,Tableau1[[#This Row],[Période de début *]],"")</f>
        <v/>
      </c>
      <c r="AD1054" s="78" t="str">
        <f>IF(Tableau1[[#This Row],[Type de réponse]]='Paramètre (masquer)'!$A$10,Tableau1[[#This Row],[Période de fin *]],"")</f>
        <v/>
      </c>
      <c r="AE1054" s="78" t="str">
        <f>IF(Tableau1[[#This Row],[Type de réponse]]='Paramètre (masquer)'!$A$10,Tableau1[[#This Row],[Nuit
LU/MA]],"")</f>
        <v/>
      </c>
      <c r="AF1054" s="78" t="str">
        <f>IF(Tableau1[[#This Row],[Type de réponse]]='Paramètre (masquer)'!$A$10,Tableau1[[#This Row],[Nuit
MA/ME]],"")</f>
        <v/>
      </c>
      <c r="AG1054" s="78" t="str">
        <f>IF(Tableau1[[#This Row],[Type de réponse]]='Paramètre (masquer)'!$A$10,Tableau1[[#This Row],[Nuit
ME/JE]],"")</f>
        <v/>
      </c>
      <c r="AH1054" s="78" t="str">
        <f>IF(Tableau1[[#This Row],[Type de réponse]]='Paramètre (masquer)'!$A$10,Tableau1[[#This Row],[Nuit JE/VE]],"")</f>
        <v/>
      </c>
      <c r="AI1054" s="78" t="str">
        <f>IF(Tableau1[[#This Row],[Type de réponse]]='Paramètre (masquer)'!$A$10,Tableau1[[#This Row],[Nuit
VE/SA]],"")</f>
        <v/>
      </c>
      <c r="AJ1054" s="78" t="str">
        <f>IF(Tableau1[[#This Row],[Type de réponse]]='Paramètre (masquer)'!$A$10,Tableau1[[#This Row],[Nuit
SA/DI]],"")</f>
        <v/>
      </c>
      <c r="AK1054" s="78" t="str">
        <f>IF(Tableau1[[#This Row],[Type de réponse]]='Paramètre (masquer)'!$A$10,Tableau1[[#This Row],[Nuit
DI/LU]],"")</f>
        <v/>
      </c>
      <c r="AL1054" s="76" t="str">
        <f>IF(Tableau1[[#This Row],[Nuit
LU /MA]]="Oui",0,IF(Tableau1[[#This Row],[Nuit
LU /MA]]="Non",1,""))</f>
        <v/>
      </c>
      <c r="AM1054" s="76" t="str">
        <f>IF(Tableau1[[#This Row],[Nuit
MA/ ME]]="Oui",0,IF(Tableau1[[#This Row],[Nuit
MA/ ME]]="Non",1,""))</f>
        <v/>
      </c>
      <c r="AN1054" s="76" t="str">
        <f>IF(Tableau1[[#This Row],[Nuit
ME/ JE]]="Oui",0,IF(Tableau1[[#This Row],[Nuit
ME/ JE]]="Non",1,""))</f>
        <v/>
      </c>
      <c r="AO1054" s="76" t="str">
        <f>IF(Tableau1[[#This Row],[Nuit JE/ VE]]="Oui",0,IF(Tableau1[[#This Row],[Nuit JE/ VE]]="Non",1,""))</f>
        <v/>
      </c>
      <c r="AP1054" s="76" t="str">
        <f>IF(Tableau1[[#This Row],[Nuit
VE/ SA]]="Oui",0,IF(Tableau1[[#This Row],[Nuit
VE/ SA]]="Non",1,""))</f>
        <v/>
      </c>
      <c r="AQ1054" s="76" t="str">
        <f>IF(Tableau1[[#This Row],[Nuit
SA/ DI]]="Oui",0,IF(Tableau1[[#This Row],[Nuit
SA/ DI]]="Non",1,""))</f>
        <v/>
      </c>
      <c r="AR1054" s="76" t="str">
        <f>IF(Tableau1[[#This Row],[Nuit
DI/ LU]]="Oui",0,IF(Tableau1[[#This Row],[Nuit
DI/ LU]]="Non",1,""))</f>
        <v/>
      </c>
      <c r="AS1054" s="76" t="str">
        <f>IF(Tableau1[[#This Row],[Type de réponse]]='Paramètre (masquer)'!$A$10,Tableau1[[#This Row],[FE]],"")</f>
        <v/>
      </c>
      <c r="AT1054" s="76" t="str">
        <f>_xlfn.CONCAT(Tableau1[[#This Row],[LUN]:[DIM]])</f>
        <v/>
      </c>
      <c r="AU1054" s="79"/>
      <c r="AV10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4" s="76" t="e">
        <f>Tableau1[[#This Row],[Nbre de nuits sur la période]]*Tableau1[[#This Row],[Nombre de train accédant / nuit *]]</f>
        <v>#VALUE!</v>
      </c>
      <c r="AY1054" s="76" t="e">
        <f>Tableau1[[#This Row],[Uo voies - nuit]]*((59*400/1000)+5)</f>
        <v>#VALUE!</v>
      </c>
    </row>
    <row r="1055" spans="1:51" ht="15.75">
      <c r="A1055" s="51">
        <f t="shared" si="50"/>
        <v>1042</v>
      </c>
      <c r="B1055" s="85"/>
      <c r="C1055" s="52" t="str">
        <f>IFERROR(VLOOKUP(Tableau1[[#This Row],[Site *
Un fichier Excel par DT]],Tableau7[[#All],[Nom de la gare]:[EIC]],5,FALSE),"")</f>
        <v/>
      </c>
      <c r="D1055" s="77"/>
      <c r="E1055" s="74"/>
      <c r="F1055" s="74"/>
      <c r="G1055" s="76"/>
      <c r="H1055" s="72" t="str">
        <f>IF(Tableau1[[#This Row],[Régime d''utilisation (Quotidien ? Oui ou Non)]]="Oui","Oui","Non")</f>
        <v>Non</v>
      </c>
      <c r="I1055" s="72" t="str">
        <f>IF(Tableau1[[#This Row],[Régime d''utilisation (Quotidien ? Oui ou Non)]]="Oui","Oui","Non")</f>
        <v>Non</v>
      </c>
      <c r="J1055" s="72" t="str">
        <f>IF(Tableau1[[#This Row],[Régime d''utilisation (Quotidien ? Oui ou Non)]]="Oui","Oui","Non")</f>
        <v>Non</v>
      </c>
      <c r="K1055" s="72" t="str">
        <f>IF(Tableau1[[#This Row],[Régime d''utilisation (Quotidien ? Oui ou Non)]]="Oui","Oui","Non")</f>
        <v>Non</v>
      </c>
      <c r="L1055" s="72" t="str">
        <f>IF(Tableau1[[#This Row],[Régime d''utilisation (Quotidien ? Oui ou Non)]]="Oui","Oui","Non")</f>
        <v>Non</v>
      </c>
      <c r="M1055" s="72" t="str">
        <f>IF(Tableau1[[#This Row],[Régime d''utilisation (Quotidien ? Oui ou Non)]]="Oui","Oui","Non")</f>
        <v>Non</v>
      </c>
      <c r="N1055" s="72" t="str">
        <f>IF(Tableau1[[#This Row],[Régime d''utilisation (Quotidien ? Oui ou Non)]]="Oui","Oui","Non")</f>
        <v>Non</v>
      </c>
      <c r="O1055" s="72" t="str">
        <f>IF(Tableau1[[#This Row],[Régime d''utilisation (Quotidien ? Oui ou Non)]]="Oui","Oui","Non")</f>
        <v>Non</v>
      </c>
      <c r="P1055" s="76"/>
      <c r="Q1055" s="76"/>
      <c r="R1055" s="76"/>
      <c r="S1055" s="52" t="str">
        <f t="shared" si="48"/>
        <v>Compris entre 00h00 et 5h00</v>
      </c>
      <c r="T1055" s="76"/>
      <c r="U1055" s="53" t="str">
        <f t="shared" si="49"/>
        <v>Voyageur</v>
      </c>
      <c r="V1055" s="76"/>
      <c r="W1055" s="76"/>
      <c r="X1055" s="76"/>
      <c r="Y1055" s="76"/>
      <c r="Z1055" s="76"/>
      <c r="AA1055" s="76"/>
      <c r="AB1055" s="53">
        <f>400</f>
        <v>400</v>
      </c>
      <c r="AC1055" s="78" t="str">
        <f>IF(Tableau1[[#This Row],[Type de réponse]]='Paramètre (masquer)'!$A$10,Tableau1[[#This Row],[Période de début *]],"")</f>
        <v/>
      </c>
      <c r="AD1055" s="78" t="str">
        <f>IF(Tableau1[[#This Row],[Type de réponse]]='Paramètre (masquer)'!$A$10,Tableau1[[#This Row],[Période de fin *]],"")</f>
        <v/>
      </c>
      <c r="AE1055" s="78" t="str">
        <f>IF(Tableau1[[#This Row],[Type de réponse]]='Paramètre (masquer)'!$A$10,Tableau1[[#This Row],[Nuit
LU/MA]],"")</f>
        <v/>
      </c>
      <c r="AF1055" s="78" t="str">
        <f>IF(Tableau1[[#This Row],[Type de réponse]]='Paramètre (masquer)'!$A$10,Tableau1[[#This Row],[Nuit
MA/ME]],"")</f>
        <v/>
      </c>
      <c r="AG1055" s="78" t="str">
        <f>IF(Tableau1[[#This Row],[Type de réponse]]='Paramètre (masquer)'!$A$10,Tableau1[[#This Row],[Nuit
ME/JE]],"")</f>
        <v/>
      </c>
      <c r="AH1055" s="78" t="str">
        <f>IF(Tableau1[[#This Row],[Type de réponse]]='Paramètre (masquer)'!$A$10,Tableau1[[#This Row],[Nuit JE/VE]],"")</f>
        <v/>
      </c>
      <c r="AI1055" s="78" t="str">
        <f>IF(Tableau1[[#This Row],[Type de réponse]]='Paramètre (masquer)'!$A$10,Tableau1[[#This Row],[Nuit
VE/SA]],"")</f>
        <v/>
      </c>
      <c r="AJ1055" s="78" t="str">
        <f>IF(Tableau1[[#This Row],[Type de réponse]]='Paramètre (masquer)'!$A$10,Tableau1[[#This Row],[Nuit
SA/DI]],"")</f>
        <v/>
      </c>
      <c r="AK1055" s="78" t="str">
        <f>IF(Tableau1[[#This Row],[Type de réponse]]='Paramètre (masquer)'!$A$10,Tableau1[[#This Row],[Nuit
DI/LU]],"")</f>
        <v/>
      </c>
      <c r="AL1055" s="76" t="str">
        <f>IF(Tableau1[[#This Row],[Nuit
LU /MA]]="Oui",0,IF(Tableau1[[#This Row],[Nuit
LU /MA]]="Non",1,""))</f>
        <v/>
      </c>
      <c r="AM1055" s="76" t="str">
        <f>IF(Tableau1[[#This Row],[Nuit
MA/ ME]]="Oui",0,IF(Tableau1[[#This Row],[Nuit
MA/ ME]]="Non",1,""))</f>
        <v/>
      </c>
      <c r="AN1055" s="76" t="str">
        <f>IF(Tableau1[[#This Row],[Nuit
ME/ JE]]="Oui",0,IF(Tableau1[[#This Row],[Nuit
ME/ JE]]="Non",1,""))</f>
        <v/>
      </c>
      <c r="AO1055" s="76" t="str">
        <f>IF(Tableau1[[#This Row],[Nuit JE/ VE]]="Oui",0,IF(Tableau1[[#This Row],[Nuit JE/ VE]]="Non",1,""))</f>
        <v/>
      </c>
      <c r="AP1055" s="76" t="str">
        <f>IF(Tableau1[[#This Row],[Nuit
VE/ SA]]="Oui",0,IF(Tableau1[[#This Row],[Nuit
VE/ SA]]="Non",1,""))</f>
        <v/>
      </c>
      <c r="AQ1055" s="76" t="str">
        <f>IF(Tableau1[[#This Row],[Nuit
SA/ DI]]="Oui",0,IF(Tableau1[[#This Row],[Nuit
SA/ DI]]="Non",1,""))</f>
        <v/>
      </c>
      <c r="AR1055" s="76" t="str">
        <f>IF(Tableau1[[#This Row],[Nuit
DI/ LU]]="Oui",0,IF(Tableau1[[#This Row],[Nuit
DI/ LU]]="Non",1,""))</f>
        <v/>
      </c>
      <c r="AS1055" s="76" t="str">
        <f>IF(Tableau1[[#This Row],[Type de réponse]]='Paramètre (masquer)'!$A$10,Tableau1[[#This Row],[FE]],"")</f>
        <v/>
      </c>
      <c r="AT1055" s="76" t="str">
        <f>_xlfn.CONCAT(Tableau1[[#This Row],[LUN]:[DIM]])</f>
        <v/>
      </c>
      <c r="AU1055" s="79"/>
      <c r="AV10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5" s="76" t="e">
        <f>Tableau1[[#This Row],[Nbre de nuits sur la période]]*Tableau1[[#This Row],[Nombre de train accédant / nuit *]]</f>
        <v>#VALUE!</v>
      </c>
      <c r="AY1055" s="76" t="e">
        <f>Tableau1[[#This Row],[Uo voies - nuit]]*((59*400/1000)+5)</f>
        <v>#VALUE!</v>
      </c>
    </row>
    <row r="1056" spans="1:51" ht="15.75">
      <c r="A1056" s="51">
        <f t="shared" si="50"/>
        <v>1043</v>
      </c>
      <c r="B1056" s="85"/>
      <c r="C1056" s="52" t="str">
        <f>IFERROR(VLOOKUP(Tableau1[[#This Row],[Site *
Un fichier Excel par DT]],Tableau7[[#All],[Nom de la gare]:[EIC]],5,FALSE),"")</f>
        <v/>
      </c>
      <c r="D1056" s="77"/>
      <c r="E1056" s="74"/>
      <c r="F1056" s="74"/>
      <c r="G1056" s="76"/>
      <c r="H1056" s="72" t="str">
        <f>IF(Tableau1[[#This Row],[Régime d''utilisation (Quotidien ? Oui ou Non)]]="Oui","Oui","Non")</f>
        <v>Non</v>
      </c>
      <c r="I1056" s="72" t="str">
        <f>IF(Tableau1[[#This Row],[Régime d''utilisation (Quotidien ? Oui ou Non)]]="Oui","Oui","Non")</f>
        <v>Non</v>
      </c>
      <c r="J1056" s="72" t="str">
        <f>IF(Tableau1[[#This Row],[Régime d''utilisation (Quotidien ? Oui ou Non)]]="Oui","Oui","Non")</f>
        <v>Non</v>
      </c>
      <c r="K1056" s="72" t="str">
        <f>IF(Tableau1[[#This Row],[Régime d''utilisation (Quotidien ? Oui ou Non)]]="Oui","Oui","Non")</f>
        <v>Non</v>
      </c>
      <c r="L1056" s="72" t="str">
        <f>IF(Tableau1[[#This Row],[Régime d''utilisation (Quotidien ? Oui ou Non)]]="Oui","Oui","Non")</f>
        <v>Non</v>
      </c>
      <c r="M1056" s="72" t="str">
        <f>IF(Tableau1[[#This Row],[Régime d''utilisation (Quotidien ? Oui ou Non)]]="Oui","Oui","Non")</f>
        <v>Non</v>
      </c>
      <c r="N1056" s="72" t="str">
        <f>IF(Tableau1[[#This Row],[Régime d''utilisation (Quotidien ? Oui ou Non)]]="Oui","Oui","Non")</f>
        <v>Non</v>
      </c>
      <c r="O1056" s="72" t="str">
        <f>IF(Tableau1[[#This Row],[Régime d''utilisation (Quotidien ? Oui ou Non)]]="Oui","Oui","Non")</f>
        <v>Non</v>
      </c>
      <c r="P1056" s="76"/>
      <c r="Q1056" s="76"/>
      <c r="R1056" s="76"/>
      <c r="S1056" s="52" t="str">
        <f t="shared" si="48"/>
        <v>Compris entre 00h00 et 5h00</v>
      </c>
      <c r="T1056" s="76"/>
      <c r="U1056" s="53" t="str">
        <f t="shared" si="49"/>
        <v>Voyageur</v>
      </c>
      <c r="V1056" s="76"/>
      <c r="W1056" s="76"/>
      <c r="X1056" s="76"/>
      <c r="Y1056" s="76"/>
      <c r="Z1056" s="76"/>
      <c r="AA1056" s="76"/>
      <c r="AB1056" s="53">
        <f>400</f>
        <v>400</v>
      </c>
      <c r="AC1056" s="78" t="str">
        <f>IF(Tableau1[[#This Row],[Type de réponse]]='Paramètre (masquer)'!$A$10,Tableau1[[#This Row],[Période de début *]],"")</f>
        <v/>
      </c>
      <c r="AD1056" s="78" t="str">
        <f>IF(Tableau1[[#This Row],[Type de réponse]]='Paramètre (masquer)'!$A$10,Tableau1[[#This Row],[Période de fin *]],"")</f>
        <v/>
      </c>
      <c r="AE1056" s="78" t="str">
        <f>IF(Tableau1[[#This Row],[Type de réponse]]='Paramètre (masquer)'!$A$10,Tableau1[[#This Row],[Nuit
LU/MA]],"")</f>
        <v/>
      </c>
      <c r="AF1056" s="78" t="str">
        <f>IF(Tableau1[[#This Row],[Type de réponse]]='Paramètre (masquer)'!$A$10,Tableau1[[#This Row],[Nuit
MA/ME]],"")</f>
        <v/>
      </c>
      <c r="AG1056" s="78" t="str">
        <f>IF(Tableau1[[#This Row],[Type de réponse]]='Paramètre (masquer)'!$A$10,Tableau1[[#This Row],[Nuit
ME/JE]],"")</f>
        <v/>
      </c>
      <c r="AH1056" s="78" t="str">
        <f>IF(Tableau1[[#This Row],[Type de réponse]]='Paramètre (masquer)'!$A$10,Tableau1[[#This Row],[Nuit JE/VE]],"")</f>
        <v/>
      </c>
      <c r="AI1056" s="78" t="str">
        <f>IF(Tableau1[[#This Row],[Type de réponse]]='Paramètre (masquer)'!$A$10,Tableau1[[#This Row],[Nuit
VE/SA]],"")</f>
        <v/>
      </c>
      <c r="AJ1056" s="78" t="str">
        <f>IF(Tableau1[[#This Row],[Type de réponse]]='Paramètre (masquer)'!$A$10,Tableau1[[#This Row],[Nuit
SA/DI]],"")</f>
        <v/>
      </c>
      <c r="AK1056" s="78" t="str">
        <f>IF(Tableau1[[#This Row],[Type de réponse]]='Paramètre (masquer)'!$A$10,Tableau1[[#This Row],[Nuit
DI/LU]],"")</f>
        <v/>
      </c>
      <c r="AL1056" s="76" t="str">
        <f>IF(Tableau1[[#This Row],[Nuit
LU /MA]]="Oui",0,IF(Tableau1[[#This Row],[Nuit
LU /MA]]="Non",1,""))</f>
        <v/>
      </c>
      <c r="AM1056" s="76" t="str">
        <f>IF(Tableau1[[#This Row],[Nuit
MA/ ME]]="Oui",0,IF(Tableau1[[#This Row],[Nuit
MA/ ME]]="Non",1,""))</f>
        <v/>
      </c>
      <c r="AN1056" s="76" t="str">
        <f>IF(Tableau1[[#This Row],[Nuit
ME/ JE]]="Oui",0,IF(Tableau1[[#This Row],[Nuit
ME/ JE]]="Non",1,""))</f>
        <v/>
      </c>
      <c r="AO1056" s="76" t="str">
        <f>IF(Tableau1[[#This Row],[Nuit JE/ VE]]="Oui",0,IF(Tableau1[[#This Row],[Nuit JE/ VE]]="Non",1,""))</f>
        <v/>
      </c>
      <c r="AP1056" s="76" t="str">
        <f>IF(Tableau1[[#This Row],[Nuit
VE/ SA]]="Oui",0,IF(Tableau1[[#This Row],[Nuit
VE/ SA]]="Non",1,""))</f>
        <v/>
      </c>
      <c r="AQ1056" s="76" t="str">
        <f>IF(Tableau1[[#This Row],[Nuit
SA/ DI]]="Oui",0,IF(Tableau1[[#This Row],[Nuit
SA/ DI]]="Non",1,""))</f>
        <v/>
      </c>
      <c r="AR1056" s="76" t="str">
        <f>IF(Tableau1[[#This Row],[Nuit
DI/ LU]]="Oui",0,IF(Tableau1[[#This Row],[Nuit
DI/ LU]]="Non",1,""))</f>
        <v/>
      </c>
      <c r="AS1056" s="76" t="str">
        <f>IF(Tableau1[[#This Row],[Type de réponse]]='Paramètre (masquer)'!$A$10,Tableau1[[#This Row],[FE]],"")</f>
        <v/>
      </c>
      <c r="AT1056" s="76" t="str">
        <f>_xlfn.CONCAT(Tableau1[[#This Row],[LUN]:[DIM]])</f>
        <v/>
      </c>
      <c r="AU1056" s="79"/>
      <c r="AV10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6" s="76" t="e">
        <f>Tableau1[[#This Row],[Nbre de nuits sur la période]]*Tableau1[[#This Row],[Nombre de train accédant / nuit *]]</f>
        <v>#VALUE!</v>
      </c>
      <c r="AY1056" s="76" t="e">
        <f>Tableau1[[#This Row],[Uo voies - nuit]]*((59*400/1000)+5)</f>
        <v>#VALUE!</v>
      </c>
    </row>
    <row r="1057" spans="1:51" ht="15.75">
      <c r="A1057" s="51">
        <f t="shared" si="50"/>
        <v>1044</v>
      </c>
      <c r="B1057" s="85"/>
      <c r="C1057" s="52" t="str">
        <f>IFERROR(VLOOKUP(Tableau1[[#This Row],[Site *
Un fichier Excel par DT]],Tableau7[[#All],[Nom de la gare]:[EIC]],5,FALSE),"")</f>
        <v/>
      </c>
      <c r="D1057" s="77"/>
      <c r="E1057" s="74"/>
      <c r="F1057" s="74"/>
      <c r="G1057" s="76"/>
      <c r="H1057" s="72" t="str">
        <f>IF(Tableau1[[#This Row],[Régime d''utilisation (Quotidien ? Oui ou Non)]]="Oui","Oui","Non")</f>
        <v>Non</v>
      </c>
      <c r="I1057" s="72" t="str">
        <f>IF(Tableau1[[#This Row],[Régime d''utilisation (Quotidien ? Oui ou Non)]]="Oui","Oui","Non")</f>
        <v>Non</v>
      </c>
      <c r="J1057" s="72" t="str">
        <f>IF(Tableau1[[#This Row],[Régime d''utilisation (Quotidien ? Oui ou Non)]]="Oui","Oui","Non")</f>
        <v>Non</v>
      </c>
      <c r="K1057" s="72" t="str">
        <f>IF(Tableau1[[#This Row],[Régime d''utilisation (Quotidien ? Oui ou Non)]]="Oui","Oui","Non")</f>
        <v>Non</v>
      </c>
      <c r="L1057" s="72" t="str">
        <f>IF(Tableau1[[#This Row],[Régime d''utilisation (Quotidien ? Oui ou Non)]]="Oui","Oui","Non")</f>
        <v>Non</v>
      </c>
      <c r="M1057" s="72" t="str">
        <f>IF(Tableau1[[#This Row],[Régime d''utilisation (Quotidien ? Oui ou Non)]]="Oui","Oui","Non")</f>
        <v>Non</v>
      </c>
      <c r="N1057" s="72" t="str">
        <f>IF(Tableau1[[#This Row],[Régime d''utilisation (Quotidien ? Oui ou Non)]]="Oui","Oui","Non")</f>
        <v>Non</v>
      </c>
      <c r="O1057" s="72" t="str">
        <f>IF(Tableau1[[#This Row],[Régime d''utilisation (Quotidien ? Oui ou Non)]]="Oui","Oui","Non")</f>
        <v>Non</v>
      </c>
      <c r="P1057" s="76"/>
      <c r="Q1057" s="76"/>
      <c r="R1057" s="76"/>
      <c r="S1057" s="52" t="str">
        <f t="shared" si="48"/>
        <v>Compris entre 00h00 et 5h00</v>
      </c>
      <c r="T1057" s="76"/>
      <c r="U1057" s="53" t="str">
        <f t="shared" si="49"/>
        <v>Voyageur</v>
      </c>
      <c r="V1057" s="76"/>
      <c r="W1057" s="76"/>
      <c r="X1057" s="76"/>
      <c r="Y1057" s="76"/>
      <c r="Z1057" s="76"/>
      <c r="AA1057" s="76"/>
      <c r="AB1057" s="53">
        <f>400</f>
        <v>400</v>
      </c>
      <c r="AC1057" s="78" t="str">
        <f>IF(Tableau1[[#This Row],[Type de réponse]]='Paramètre (masquer)'!$A$10,Tableau1[[#This Row],[Période de début *]],"")</f>
        <v/>
      </c>
      <c r="AD1057" s="78" t="str">
        <f>IF(Tableau1[[#This Row],[Type de réponse]]='Paramètre (masquer)'!$A$10,Tableau1[[#This Row],[Période de fin *]],"")</f>
        <v/>
      </c>
      <c r="AE1057" s="78" t="str">
        <f>IF(Tableau1[[#This Row],[Type de réponse]]='Paramètre (masquer)'!$A$10,Tableau1[[#This Row],[Nuit
LU/MA]],"")</f>
        <v/>
      </c>
      <c r="AF1057" s="78" t="str">
        <f>IF(Tableau1[[#This Row],[Type de réponse]]='Paramètre (masquer)'!$A$10,Tableau1[[#This Row],[Nuit
MA/ME]],"")</f>
        <v/>
      </c>
      <c r="AG1057" s="78" t="str">
        <f>IF(Tableau1[[#This Row],[Type de réponse]]='Paramètre (masquer)'!$A$10,Tableau1[[#This Row],[Nuit
ME/JE]],"")</f>
        <v/>
      </c>
      <c r="AH1057" s="78" t="str">
        <f>IF(Tableau1[[#This Row],[Type de réponse]]='Paramètre (masquer)'!$A$10,Tableau1[[#This Row],[Nuit JE/VE]],"")</f>
        <v/>
      </c>
      <c r="AI1057" s="78" t="str">
        <f>IF(Tableau1[[#This Row],[Type de réponse]]='Paramètre (masquer)'!$A$10,Tableau1[[#This Row],[Nuit
VE/SA]],"")</f>
        <v/>
      </c>
      <c r="AJ1057" s="78" t="str">
        <f>IF(Tableau1[[#This Row],[Type de réponse]]='Paramètre (masquer)'!$A$10,Tableau1[[#This Row],[Nuit
SA/DI]],"")</f>
        <v/>
      </c>
      <c r="AK1057" s="78" t="str">
        <f>IF(Tableau1[[#This Row],[Type de réponse]]='Paramètre (masquer)'!$A$10,Tableau1[[#This Row],[Nuit
DI/LU]],"")</f>
        <v/>
      </c>
      <c r="AL1057" s="76" t="str">
        <f>IF(Tableau1[[#This Row],[Nuit
LU /MA]]="Oui",0,IF(Tableau1[[#This Row],[Nuit
LU /MA]]="Non",1,""))</f>
        <v/>
      </c>
      <c r="AM1057" s="76" t="str">
        <f>IF(Tableau1[[#This Row],[Nuit
MA/ ME]]="Oui",0,IF(Tableau1[[#This Row],[Nuit
MA/ ME]]="Non",1,""))</f>
        <v/>
      </c>
      <c r="AN1057" s="76" t="str">
        <f>IF(Tableau1[[#This Row],[Nuit
ME/ JE]]="Oui",0,IF(Tableau1[[#This Row],[Nuit
ME/ JE]]="Non",1,""))</f>
        <v/>
      </c>
      <c r="AO1057" s="76" t="str">
        <f>IF(Tableau1[[#This Row],[Nuit JE/ VE]]="Oui",0,IF(Tableau1[[#This Row],[Nuit JE/ VE]]="Non",1,""))</f>
        <v/>
      </c>
      <c r="AP1057" s="76" t="str">
        <f>IF(Tableau1[[#This Row],[Nuit
VE/ SA]]="Oui",0,IF(Tableau1[[#This Row],[Nuit
VE/ SA]]="Non",1,""))</f>
        <v/>
      </c>
      <c r="AQ1057" s="76" t="str">
        <f>IF(Tableau1[[#This Row],[Nuit
SA/ DI]]="Oui",0,IF(Tableau1[[#This Row],[Nuit
SA/ DI]]="Non",1,""))</f>
        <v/>
      </c>
      <c r="AR1057" s="76" t="str">
        <f>IF(Tableau1[[#This Row],[Nuit
DI/ LU]]="Oui",0,IF(Tableau1[[#This Row],[Nuit
DI/ LU]]="Non",1,""))</f>
        <v/>
      </c>
      <c r="AS1057" s="76" t="str">
        <f>IF(Tableau1[[#This Row],[Type de réponse]]='Paramètre (masquer)'!$A$10,Tableau1[[#This Row],[FE]],"")</f>
        <v/>
      </c>
      <c r="AT1057" s="76" t="str">
        <f>_xlfn.CONCAT(Tableau1[[#This Row],[LUN]:[DIM]])</f>
        <v/>
      </c>
      <c r="AU1057" s="79"/>
      <c r="AV10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7" s="76" t="e">
        <f>Tableau1[[#This Row],[Nbre de nuits sur la période]]*Tableau1[[#This Row],[Nombre de train accédant / nuit *]]</f>
        <v>#VALUE!</v>
      </c>
      <c r="AY1057" s="76" t="e">
        <f>Tableau1[[#This Row],[Uo voies - nuit]]*((59*400/1000)+5)</f>
        <v>#VALUE!</v>
      </c>
    </row>
    <row r="1058" spans="1:51" ht="15.75">
      <c r="A1058" s="51">
        <f t="shared" si="50"/>
        <v>1045</v>
      </c>
      <c r="B1058" s="85"/>
      <c r="C1058" s="52" t="str">
        <f>IFERROR(VLOOKUP(Tableau1[[#This Row],[Site *
Un fichier Excel par DT]],Tableau7[[#All],[Nom de la gare]:[EIC]],5,FALSE),"")</f>
        <v/>
      </c>
      <c r="D1058" s="77"/>
      <c r="E1058" s="74"/>
      <c r="F1058" s="74"/>
      <c r="G1058" s="76"/>
      <c r="H1058" s="72" t="str">
        <f>IF(Tableau1[[#This Row],[Régime d''utilisation (Quotidien ? Oui ou Non)]]="Oui","Oui","Non")</f>
        <v>Non</v>
      </c>
      <c r="I1058" s="72" t="str">
        <f>IF(Tableau1[[#This Row],[Régime d''utilisation (Quotidien ? Oui ou Non)]]="Oui","Oui","Non")</f>
        <v>Non</v>
      </c>
      <c r="J1058" s="72" t="str">
        <f>IF(Tableau1[[#This Row],[Régime d''utilisation (Quotidien ? Oui ou Non)]]="Oui","Oui","Non")</f>
        <v>Non</v>
      </c>
      <c r="K1058" s="72" t="str">
        <f>IF(Tableau1[[#This Row],[Régime d''utilisation (Quotidien ? Oui ou Non)]]="Oui","Oui","Non")</f>
        <v>Non</v>
      </c>
      <c r="L1058" s="72" t="str">
        <f>IF(Tableau1[[#This Row],[Régime d''utilisation (Quotidien ? Oui ou Non)]]="Oui","Oui","Non")</f>
        <v>Non</v>
      </c>
      <c r="M1058" s="72" t="str">
        <f>IF(Tableau1[[#This Row],[Régime d''utilisation (Quotidien ? Oui ou Non)]]="Oui","Oui","Non")</f>
        <v>Non</v>
      </c>
      <c r="N1058" s="72" t="str">
        <f>IF(Tableau1[[#This Row],[Régime d''utilisation (Quotidien ? Oui ou Non)]]="Oui","Oui","Non")</f>
        <v>Non</v>
      </c>
      <c r="O1058" s="72" t="str">
        <f>IF(Tableau1[[#This Row],[Régime d''utilisation (Quotidien ? Oui ou Non)]]="Oui","Oui","Non")</f>
        <v>Non</v>
      </c>
      <c r="P1058" s="76"/>
      <c r="Q1058" s="76"/>
      <c r="R1058" s="76"/>
      <c r="S1058" s="52" t="str">
        <f t="shared" si="48"/>
        <v>Compris entre 00h00 et 5h00</v>
      </c>
      <c r="T1058" s="76"/>
      <c r="U1058" s="53" t="str">
        <f t="shared" si="49"/>
        <v>Voyageur</v>
      </c>
      <c r="V1058" s="76"/>
      <c r="W1058" s="76"/>
      <c r="X1058" s="76"/>
      <c r="Y1058" s="76"/>
      <c r="Z1058" s="76"/>
      <c r="AA1058" s="76"/>
      <c r="AB1058" s="53">
        <f>400</f>
        <v>400</v>
      </c>
      <c r="AC1058" s="78" t="str">
        <f>IF(Tableau1[[#This Row],[Type de réponse]]='Paramètre (masquer)'!$A$10,Tableau1[[#This Row],[Période de début *]],"")</f>
        <v/>
      </c>
      <c r="AD1058" s="78" t="str">
        <f>IF(Tableau1[[#This Row],[Type de réponse]]='Paramètre (masquer)'!$A$10,Tableau1[[#This Row],[Période de fin *]],"")</f>
        <v/>
      </c>
      <c r="AE1058" s="78" t="str">
        <f>IF(Tableau1[[#This Row],[Type de réponse]]='Paramètre (masquer)'!$A$10,Tableau1[[#This Row],[Nuit
LU/MA]],"")</f>
        <v/>
      </c>
      <c r="AF1058" s="78" t="str">
        <f>IF(Tableau1[[#This Row],[Type de réponse]]='Paramètre (masquer)'!$A$10,Tableau1[[#This Row],[Nuit
MA/ME]],"")</f>
        <v/>
      </c>
      <c r="AG1058" s="78" t="str">
        <f>IF(Tableau1[[#This Row],[Type de réponse]]='Paramètre (masquer)'!$A$10,Tableau1[[#This Row],[Nuit
ME/JE]],"")</f>
        <v/>
      </c>
      <c r="AH1058" s="78" t="str">
        <f>IF(Tableau1[[#This Row],[Type de réponse]]='Paramètre (masquer)'!$A$10,Tableau1[[#This Row],[Nuit JE/VE]],"")</f>
        <v/>
      </c>
      <c r="AI1058" s="78" t="str">
        <f>IF(Tableau1[[#This Row],[Type de réponse]]='Paramètre (masquer)'!$A$10,Tableau1[[#This Row],[Nuit
VE/SA]],"")</f>
        <v/>
      </c>
      <c r="AJ1058" s="78" t="str">
        <f>IF(Tableau1[[#This Row],[Type de réponse]]='Paramètre (masquer)'!$A$10,Tableau1[[#This Row],[Nuit
SA/DI]],"")</f>
        <v/>
      </c>
      <c r="AK1058" s="78" t="str">
        <f>IF(Tableau1[[#This Row],[Type de réponse]]='Paramètre (masquer)'!$A$10,Tableau1[[#This Row],[Nuit
DI/LU]],"")</f>
        <v/>
      </c>
      <c r="AL1058" s="76" t="str">
        <f>IF(Tableau1[[#This Row],[Nuit
LU /MA]]="Oui",0,IF(Tableau1[[#This Row],[Nuit
LU /MA]]="Non",1,""))</f>
        <v/>
      </c>
      <c r="AM1058" s="76" t="str">
        <f>IF(Tableau1[[#This Row],[Nuit
MA/ ME]]="Oui",0,IF(Tableau1[[#This Row],[Nuit
MA/ ME]]="Non",1,""))</f>
        <v/>
      </c>
      <c r="AN1058" s="76" t="str">
        <f>IF(Tableau1[[#This Row],[Nuit
ME/ JE]]="Oui",0,IF(Tableau1[[#This Row],[Nuit
ME/ JE]]="Non",1,""))</f>
        <v/>
      </c>
      <c r="AO1058" s="76" t="str">
        <f>IF(Tableau1[[#This Row],[Nuit JE/ VE]]="Oui",0,IF(Tableau1[[#This Row],[Nuit JE/ VE]]="Non",1,""))</f>
        <v/>
      </c>
      <c r="AP1058" s="76" t="str">
        <f>IF(Tableau1[[#This Row],[Nuit
VE/ SA]]="Oui",0,IF(Tableau1[[#This Row],[Nuit
VE/ SA]]="Non",1,""))</f>
        <v/>
      </c>
      <c r="AQ1058" s="76" t="str">
        <f>IF(Tableau1[[#This Row],[Nuit
SA/ DI]]="Oui",0,IF(Tableau1[[#This Row],[Nuit
SA/ DI]]="Non",1,""))</f>
        <v/>
      </c>
      <c r="AR1058" s="76" t="str">
        <f>IF(Tableau1[[#This Row],[Nuit
DI/ LU]]="Oui",0,IF(Tableau1[[#This Row],[Nuit
DI/ LU]]="Non",1,""))</f>
        <v/>
      </c>
      <c r="AS1058" s="76" t="str">
        <f>IF(Tableau1[[#This Row],[Type de réponse]]='Paramètre (masquer)'!$A$10,Tableau1[[#This Row],[FE]],"")</f>
        <v/>
      </c>
      <c r="AT1058" s="76" t="str">
        <f>_xlfn.CONCAT(Tableau1[[#This Row],[LUN]:[DIM]])</f>
        <v/>
      </c>
      <c r="AU1058" s="79"/>
      <c r="AV10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8" s="76" t="e">
        <f>Tableau1[[#This Row],[Nbre de nuits sur la période]]*Tableau1[[#This Row],[Nombre de train accédant / nuit *]]</f>
        <v>#VALUE!</v>
      </c>
      <c r="AY1058" s="76" t="e">
        <f>Tableau1[[#This Row],[Uo voies - nuit]]*((59*400/1000)+5)</f>
        <v>#VALUE!</v>
      </c>
    </row>
    <row r="1059" spans="1:51" ht="15.75">
      <c r="A1059" s="51">
        <f t="shared" si="50"/>
        <v>1046</v>
      </c>
      <c r="B1059" s="85"/>
      <c r="C1059" s="52" t="str">
        <f>IFERROR(VLOOKUP(Tableau1[[#This Row],[Site *
Un fichier Excel par DT]],Tableau7[[#All],[Nom de la gare]:[EIC]],5,FALSE),"")</f>
        <v/>
      </c>
      <c r="D1059" s="77"/>
      <c r="E1059" s="74"/>
      <c r="F1059" s="74"/>
      <c r="G1059" s="76"/>
      <c r="H1059" s="72" t="str">
        <f>IF(Tableau1[[#This Row],[Régime d''utilisation (Quotidien ? Oui ou Non)]]="Oui","Oui","Non")</f>
        <v>Non</v>
      </c>
      <c r="I1059" s="72" t="str">
        <f>IF(Tableau1[[#This Row],[Régime d''utilisation (Quotidien ? Oui ou Non)]]="Oui","Oui","Non")</f>
        <v>Non</v>
      </c>
      <c r="J1059" s="72" t="str">
        <f>IF(Tableau1[[#This Row],[Régime d''utilisation (Quotidien ? Oui ou Non)]]="Oui","Oui","Non")</f>
        <v>Non</v>
      </c>
      <c r="K1059" s="72" t="str">
        <f>IF(Tableau1[[#This Row],[Régime d''utilisation (Quotidien ? Oui ou Non)]]="Oui","Oui","Non")</f>
        <v>Non</v>
      </c>
      <c r="L1059" s="72" t="str">
        <f>IF(Tableau1[[#This Row],[Régime d''utilisation (Quotidien ? Oui ou Non)]]="Oui","Oui","Non")</f>
        <v>Non</v>
      </c>
      <c r="M1059" s="72" t="str">
        <f>IF(Tableau1[[#This Row],[Régime d''utilisation (Quotidien ? Oui ou Non)]]="Oui","Oui","Non")</f>
        <v>Non</v>
      </c>
      <c r="N1059" s="72" t="str">
        <f>IF(Tableau1[[#This Row],[Régime d''utilisation (Quotidien ? Oui ou Non)]]="Oui","Oui","Non")</f>
        <v>Non</v>
      </c>
      <c r="O1059" s="72" t="str">
        <f>IF(Tableau1[[#This Row],[Régime d''utilisation (Quotidien ? Oui ou Non)]]="Oui","Oui","Non")</f>
        <v>Non</v>
      </c>
      <c r="P1059" s="76"/>
      <c r="Q1059" s="76"/>
      <c r="R1059" s="76"/>
      <c r="S1059" s="52" t="str">
        <f t="shared" si="48"/>
        <v>Compris entre 00h00 et 5h00</v>
      </c>
      <c r="T1059" s="76"/>
      <c r="U1059" s="53" t="str">
        <f t="shared" si="49"/>
        <v>Voyageur</v>
      </c>
      <c r="V1059" s="76"/>
      <c r="W1059" s="76"/>
      <c r="X1059" s="76"/>
      <c r="Y1059" s="76"/>
      <c r="Z1059" s="76"/>
      <c r="AA1059" s="76"/>
      <c r="AB1059" s="53">
        <f>400</f>
        <v>400</v>
      </c>
      <c r="AC1059" s="78" t="str">
        <f>IF(Tableau1[[#This Row],[Type de réponse]]='Paramètre (masquer)'!$A$10,Tableau1[[#This Row],[Période de début *]],"")</f>
        <v/>
      </c>
      <c r="AD1059" s="78" t="str">
        <f>IF(Tableau1[[#This Row],[Type de réponse]]='Paramètre (masquer)'!$A$10,Tableau1[[#This Row],[Période de fin *]],"")</f>
        <v/>
      </c>
      <c r="AE1059" s="78" t="str">
        <f>IF(Tableau1[[#This Row],[Type de réponse]]='Paramètre (masquer)'!$A$10,Tableau1[[#This Row],[Nuit
LU/MA]],"")</f>
        <v/>
      </c>
      <c r="AF1059" s="78" t="str">
        <f>IF(Tableau1[[#This Row],[Type de réponse]]='Paramètre (masquer)'!$A$10,Tableau1[[#This Row],[Nuit
MA/ME]],"")</f>
        <v/>
      </c>
      <c r="AG1059" s="78" t="str">
        <f>IF(Tableau1[[#This Row],[Type de réponse]]='Paramètre (masquer)'!$A$10,Tableau1[[#This Row],[Nuit
ME/JE]],"")</f>
        <v/>
      </c>
      <c r="AH1059" s="78" t="str">
        <f>IF(Tableau1[[#This Row],[Type de réponse]]='Paramètre (masquer)'!$A$10,Tableau1[[#This Row],[Nuit JE/VE]],"")</f>
        <v/>
      </c>
      <c r="AI1059" s="78" t="str">
        <f>IF(Tableau1[[#This Row],[Type de réponse]]='Paramètre (masquer)'!$A$10,Tableau1[[#This Row],[Nuit
VE/SA]],"")</f>
        <v/>
      </c>
      <c r="AJ1059" s="78" t="str">
        <f>IF(Tableau1[[#This Row],[Type de réponse]]='Paramètre (masquer)'!$A$10,Tableau1[[#This Row],[Nuit
SA/DI]],"")</f>
        <v/>
      </c>
      <c r="AK1059" s="78" t="str">
        <f>IF(Tableau1[[#This Row],[Type de réponse]]='Paramètre (masquer)'!$A$10,Tableau1[[#This Row],[Nuit
DI/LU]],"")</f>
        <v/>
      </c>
      <c r="AL1059" s="76" t="str">
        <f>IF(Tableau1[[#This Row],[Nuit
LU /MA]]="Oui",0,IF(Tableau1[[#This Row],[Nuit
LU /MA]]="Non",1,""))</f>
        <v/>
      </c>
      <c r="AM1059" s="76" t="str">
        <f>IF(Tableau1[[#This Row],[Nuit
MA/ ME]]="Oui",0,IF(Tableau1[[#This Row],[Nuit
MA/ ME]]="Non",1,""))</f>
        <v/>
      </c>
      <c r="AN1059" s="76" t="str">
        <f>IF(Tableau1[[#This Row],[Nuit
ME/ JE]]="Oui",0,IF(Tableau1[[#This Row],[Nuit
ME/ JE]]="Non",1,""))</f>
        <v/>
      </c>
      <c r="AO1059" s="76" t="str">
        <f>IF(Tableau1[[#This Row],[Nuit JE/ VE]]="Oui",0,IF(Tableau1[[#This Row],[Nuit JE/ VE]]="Non",1,""))</f>
        <v/>
      </c>
      <c r="AP1059" s="76" t="str">
        <f>IF(Tableau1[[#This Row],[Nuit
VE/ SA]]="Oui",0,IF(Tableau1[[#This Row],[Nuit
VE/ SA]]="Non",1,""))</f>
        <v/>
      </c>
      <c r="AQ1059" s="76" t="str">
        <f>IF(Tableau1[[#This Row],[Nuit
SA/ DI]]="Oui",0,IF(Tableau1[[#This Row],[Nuit
SA/ DI]]="Non",1,""))</f>
        <v/>
      </c>
      <c r="AR1059" s="76" t="str">
        <f>IF(Tableau1[[#This Row],[Nuit
DI/ LU]]="Oui",0,IF(Tableau1[[#This Row],[Nuit
DI/ LU]]="Non",1,""))</f>
        <v/>
      </c>
      <c r="AS1059" s="76" t="str">
        <f>IF(Tableau1[[#This Row],[Type de réponse]]='Paramètre (masquer)'!$A$10,Tableau1[[#This Row],[FE]],"")</f>
        <v/>
      </c>
      <c r="AT1059" s="76" t="str">
        <f>_xlfn.CONCAT(Tableau1[[#This Row],[LUN]:[DIM]])</f>
        <v/>
      </c>
      <c r="AU1059" s="79"/>
      <c r="AV10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9" s="76" t="e">
        <f>Tableau1[[#This Row],[Nbre de nuits sur la période]]*Tableau1[[#This Row],[Nombre de train accédant / nuit *]]</f>
        <v>#VALUE!</v>
      </c>
      <c r="AY1059" s="76" t="e">
        <f>Tableau1[[#This Row],[Uo voies - nuit]]*((59*400/1000)+5)</f>
        <v>#VALUE!</v>
      </c>
    </row>
    <row r="1060" spans="1:51" ht="15.75">
      <c r="A1060" s="51">
        <f t="shared" si="50"/>
        <v>1047</v>
      </c>
      <c r="B1060" s="85"/>
      <c r="C1060" s="52" t="str">
        <f>IFERROR(VLOOKUP(Tableau1[[#This Row],[Site *
Un fichier Excel par DT]],Tableau7[[#All],[Nom de la gare]:[EIC]],5,FALSE),"")</f>
        <v/>
      </c>
      <c r="D1060" s="77"/>
      <c r="E1060" s="74"/>
      <c r="F1060" s="74"/>
      <c r="G1060" s="76"/>
      <c r="H1060" s="72" t="str">
        <f>IF(Tableau1[[#This Row],[Régime d''utilisation (Quotidien ? Oui ou Non)]]="Oui","Oui","Non")</f>
        <v>Non</v>
      </c>
      <c r="I1060" s="72" t="str">
        <f>IF(Tableau1[[#This Row],[Régime d''utilisation (Quotidien ? Oui ou Non)]]="Oui","Oui","Non")</f>
        <v>Non</v>
      </c>
      <c r="J1060" s="72" t="str">
        <f>IF(Tableau1[[#This Row],[Régime d''utilisation (Quotidien ? Oui ou Non)]]="Oui","Oui","Non")</f>
        <v>Non</v>
      </c>
      <c r="K1060" s="72" t="str">
        <f>IF(Tableau1[[#This Row],[Régime d''utilisation (Quotidien ? Oui ou Non)]]="Oui","Oui","Non")</f>
        <v>Non</v>
      </c>
      <c r="L1060" s="72" t="str">
        <f>IF(Tableau1[[#This Row],[Régime d''utilisation (Quotidien ? Oui ou Non)]]="Oui","Oui","Non")</f>
        <v>Non</v>
      </c>
      <c r="M1060" s="72" t="str">
        <f>IF(Tableau1[[#This Row],[Régime d''utilisation (Quotidien ? Oui ou Non)]]="Oui","Oui","Non")</f>
        <v>Non</v>
      </c>
      <c r="N1060" s="72" t="str">
        <f>IF(Tableau1[[#This Row],[Régime d''utilisation (Quotidien ? Oui ou Non)]]="Oui","Oui","Non")</f>
        <v>Non</v>
      </c>
      <c r="O1060" s="72" t="str">
        <f>IF(Tableau1[[#This Row],[Régime d''utilisation (Quotidien ? Oui ou Non)]]="Oui","Oui","Non")</f>
        <v>Non</v>
      </c>
      <c r="P1060" s="76"/>
      <c r="Q1060" s="76"/>
      <c r="R1060" s="76"/>
      <c r="S1060" s="52" t="str">
        <f t="shared" si="48"/>
        <v>Compris entre 00h00 et 5h00</v>
      </c>
      <c r="T1060" s="76"/>
      <c r="U1060" s="53" t="str">
        <f t="shared" si="49"/>
        <v>Voyageur</v>
      </c>
      <c r="V1060" s="76"/>
      <c r="W1060" s="76"/>
      <c r="X1060" s="76"/>
      <c r="Y1060" s="76"/>
      <c r="Z1060" s="76"/>
      <c r="AA1060" s="76"/>
      <c r="AB1060" s="53">
        <f>400</f>
        <v>400</v>
      </c>
      <c r="AC1060" s="78" t="str">
        <f>IF(Tableau1[[#This Row],[Type de réponse]]='Paramètre (masquer)'!$A$10,Tableau1[[#This Row],[Période de début *]],"")</f>
        <v/>
      </c>
      <c r="AD1060" s="78" t="str">
        <f>IF(Tableau1[[#This Row],[Type de réponse]]='Paramètre (masquer)'!$A$10,Tableau1[[#This Row],[Période de fin *]],"")</f>
        <v/>
      </c>
      <c r="AE1060" s="78" t="str">
        <f>IF(Tableau1[[#This Row],[Type de réponse]]='Paramètre (masquer)'!$A$10,Tableau1[[#This Row],[Nuit
LU/MA]],"")</f>
        <v/>
      </c>
      <c r="AF1060" s="78" t="str">
        <f>IF(Tableau1[[#This Row],[Type de réponse]]='Paramètre (masquer)'!$A$10,Tableau1[[#This Row],[Nuit
MA/ME]],"")</f>
        <v/>
      </c>
      <c r="AG1060" s="78" t="str">
        <f>IF(Tableau1[[#This Row],[Type de réponse]]='Paramètre (masquer)'!$A$10,Tableau1[[#This Row],[Nuit
ME/JE]],"")</f>
        <v/>
      </c>
      <c r="AH1060" s="78" t="str">
        <f>IF(Tableau1[[#This Row],[Type de réponse]]='Paramètre (masquer)'!$A$10,Tableau1[[#This Row],[Nuit JE/VE]],"")</f>
        <v/>
      </c>
      <c r="AI1060" s="78" t="str">
        <f>IF(Tableau1[[#This Row],[Type de réponse]]='Paramètre (masquer)'!$A$10,Tableau1[[#This Row],[Nuit
VE/SA]],"")</f>
        <v/>
      </c>
      <c r="AJ1060" s="78" t="str">
        <f>IF(Tableau1[[#This Row],[Type de réponse]]='Paramètre (masquer)'!$A$10,Tableau1[[#This Row],[Nuit
SA/DI]],"")</f>
        <v/>
      </c>
      <c r="AK1060" s="78" t="str">
        <f>IF(Tableau1[[#This Row],[Type de réponse]]='Paramètre (masquer)'!$A$10,Tableau1[[#This Row],[Nuit
DI/LU]],"")</f>
        <v/>
      </c>
      <c r="AL1060" s="76" t="str">
        <f>IF(Tableau1[[#This Row],[Nuit
LU /MA]]="Oui",0,IF(Tableau1[[#This Row],[Nuit
LU /MA]]="Non",1,""))</f>
        <v/>
      </c>
      <c r="AM1060" s="76" t="str">
        <f>IF(Tableau1[[#This Row],[Nuit
MA/ ME]]="Oui",0,IF(Tableau1[[#This Row],[Nuit
MA/ ME]]="Non",1,""))</f>
        <v/>
      </c>
      <c r="AN1060" s="76" t="str">
        <f>IF(Tableau1[[#This Row],[Nuit
ME/ JE]]="Oui",0,IF(Tableau1[[#This Row],[Nuit
ME/ JE]]="Non",1,""))</f>
        <v/>
      </c>
      <c r="AO1060" s="76" t="str">
        <f>IF(Tableau1[[#This Row],[Nuit JE/ VE]]="Oui",0,IF(Tableau1[[#This Row],[Nuit JE/ VE]]="Non",1,""))</f>
        <v/>
      </c>
      <c r="AP1060" s="76" t="str">
        <f>IF(Tableau1[[#This Row],[Nuit
VE/ SA]]="Oui",0,IF(Tableau1[[#This Row],[Nuit
VE/ SA]]="Non",1,""))</f>
        <v/>
      </c>
      <c r="AQ1060" s="76" t="str">
        <f>IF(Tableau1[[#This Row],[Nuit
SA/ DI]]="Oui",0,IF(Tableau1[[#This Row],[Nuit
SA/ DI]]="Non",1,""))</f>
        <v/>
      </c>
      <c r="AR1060" s="76" t="str">
        <f>IF(Tableau1[[#This Row],[Nuit
DI/ LU]]="Oui",0,IF(Tableau1[[#This Row],[Nuit
DI/ LU]]="Non",1,""))</f>
        <v/>
      </c>
      <c r="AS1060" s="76" t="str">
        <f>IF(Tableau1[[#This Row],[Type de réponse]]='Paramètre (masquer)'!$A$10,Tableau1[[#This Row],[FE]],"")</f>
        <v/>
      </c>
      <c r="AT1060" s="76" t="str">
        <f>_xlfn.CONCAT(Tableau1[[#This Row],[LUN]:[DIM]])</f>
        <v/>
      </c>
      <c r="AU1060" s="79"/>
      <c r="AV10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0" s="76" t="e">
        <f>Tableau1[[#This Row],[Nbre de nuits sur la période]]*Tableau1[[#This Row],[Nombre de train accédant / nuit *]]</f>
        <v>#VALUE!</v>
      </c>
      <c r="AY1060" s="76" t="e">
        <f>Tableau1[[#This Row],[Uo voies - nuit]]*((59*400/1000)+5)</f>
        <v>#VALUE!</v>
      </c>
    </row>
    <row r="1061" spans="1:51" ht="15.75">
      <c r="A1061" s="51">
        <f t="shared" si="50"/>
        <v>1048</v>
      </c>
      <c r="B1061" s="85"/>
      <c r="C1061" s="52" t="str">
        <f>IFERROR(VLOOKUP(Tableau1[[#This Row],[Site *
Un fichier Excel par DT]],Tableau7[[#All],[Nom de la gare]:[EIC]],5,FALSE),"")</f>
        <v/>
      </c>
      <c r="D1061" s="77"/>
      <c r="E1061" s="74"/>
      <c r="F1061" s="74"/>
      <c r="G1061" s="76"/>
      <c r="H1061" s="72" t="str">
        <f>IF(Tableau1[[#This Row],[Régime d''utilisation (Quotidien ? Oui ou Non)]]="Oui","Oui","Non")</f>
        <v>Non</v>
      </c>
      <c r="I1061" s="72" t="str">
        <f>IF(Tableau1[[#This Row],[Régime d''utilisation (Quotidien ? Oui ou Non)]]="Oui","Oui","Non")</f>
        <v>Non</v>
      </c>
      <c r="J1061" s="72" t="str">
        <f>IF(Tableau1[[#This Row],[Régime d''utilisation (Quotidien ? Oui ou Non)]]="Oui","Oui","Non")</f>
        <v>Non</v>
      </c>
      <c r="K1061" s="72" t="str">
        <f>IF(Tableau1[[#This Row],[Régime d''utilisation (Quotidien ? Oui ou Non)]]="Oui","Oui","Non")</f>
        <v>Non</v>
      </c>
      <c r="L1061" s="72" t="str">
        <f>IF(Tableau1[[#This Row],[Régime d''utilisation (Quotidien ? Oui ou Non)]]="Oui","Oui","Non")</f>
        <v>Non</v>
      </c>
      <c r="M1061" s="72" t="str">
        <f>IF(Tableau1[[#This Row],[Régime d''utilisation (Quotidien ? Oui ou Non)]]="Oui","Oui","Non")</f>
        <v>Non</v>
      </c>
      <c r="N1061" s="72" t="str">
        <f>IF(Tableau1[[#This Row],[Régime d''utilisation (Quotidien ? Oui ou Non)]]="Oui","Oui","Non")</f>
        <v>Non</v>
      </c>
      <c r="O1061" s="72" t="str">
        <f>IF(Tableau1[[#This Row],[Régime d''utilisation (Quotidien ? Oui ou Non)]]="Oui","Oui","Non")</f>
        <v>Non</v>
      </c>
      <c r="P1061" s="76"/>
      <c r="Q1061" s="76"/>
      <c r="R1061" s="76"/>
      <c r="S1061" s="52" t="str">
        <f t="shared" si="48"/>
        <v>Compris entre 00h00 et 5h00</v>
      </c>
      <c r="T1061" s="76"/>
      <c r="U1061" s="53" t="str">
        <f t="shared" si="49"/>
        <v>Voyageur</v>
      </c>
      <c r="V1061" s="76"/>
      <c r="W1061" s="76"/>
      <c r="X1061" s="76"/>
      <c r="Y1061" s="76"/>
      <c r="Z1061" s="76"/>
      <c r="AA1061" s="76"/>
      <c r="AB1061" s="53">
        <f>400</f>
        <v>400</v>
      </c>
      <c r="AC1061" s="78" t="str">
        <f>IF(Tableau1[[#This Row],[Type de réponse]]='Paramètre (masquer)'!$A$10,Tableau1[[#This Row],[Période de début *]],"")</f>
        <v/>
      </c>
      <c r="AD1061" s="78" t="str">
        <f>IF(Tableau1[[#This Row],[Type de réponse]]='Paramètre (masquer)'!$A$10,Tableau1[[#This Row],[Période de fin *]],"")</f>
        <v/>
      </c>
      <c r="AE1061" s="78" t="str">
        <f>IF(Tableau1[[#This Row],[Type de réponse]]='Paramètre (masquer)'!$A$10,Tableau1[[#This Row],[Nuit
LU/MA]],"")</f>
        <v/>
      </c>
      <c r="AF1061" s="78" t="str">
        <f>IF(Tableau1[[#This Row],[Type de réponse]]='Paramètre (masquer)'!$A$10,Tableau1[[#This Row],[Nuit
MA/ME]],"")</f>
        <v/>
      </c>
      <c r="AG1061" s="78" t="str">
        <f>IF(Tableau1[[#This Row],[Type de réponse]]='Paramètre (masquer)'!$A$10,Tableau1[[#This Row],[Nuit
ME/JE]],"")</f>
        <v/>
      </c>
      <c r="AH1061" s="78" t="str">
        <f>IF(Tableau1[[#This Row],[Type de réponse]]='Paramètre (masquer)'!$A$10,Tableau1[[#This Row],[Nuit JE/VE]],"")</f>
        <v/>
      </c>
      <c r="AI1061" s="78" t="str">
        <f>IF(Tableau1[[#This Row],[Type de réponse]]='Paramètre (masquer)'!$A$10,Tableau1[[#This Row],[Nuit
VE/SA]],"")</f>
        <v/>
      </c>
      <c r="AJ1061" s="78" t="str">
        <f>IF(Tableau1[[#This Row],[Type de réponse]]='Paramètre (masquer)'!$A$10,Tableau1[[#This Row],[Nuit
SA/DI]],"")</f>
        <v/>
      </c>
      <c r="AK1061" s="78" t="str">
        <f>IF(Tableau1[[#This Row],[Type de réponse]]='Paramètre (masquer)'!$A$10,Tableau1[[#This Row],[Nuit
DI/LU]],"")</f>
        <v/>
      </c>
      <c r="AL1061" s="76" t="str">
        <f>IF(Tableau1[[#This Row],[Nuit
LU /MA]]="Oui",0,IF(Tableau1[[#This Row],[Nuit
LU /MA]]="Non",1,""))</f>
        <v/>
      </c>
      <c r="AM1061" s="76" t="str">
        <f>IF(Tableau1[[#This Row],[Nuit
MA/ ME]]="Oui",0,IF(Tableau1[[#This Row],[Nuit
MA/ ME]]="Non",1,""))</f>
        <v/>
      </c>
      <c r="AN1061" s="76" t="str">
        <f>IF(Tableau1[[#This Row],[Nuit
ME/ JE]]="Oui",0,IF(Tableau1[[#This Row],[Nuit
ME/ JE]]="Non",1,""))</f>
        <v/>
      </c>
      <c r="AO1061" s="76" t="str">
        <f>IF(Tableau1[[#This Row],[Nuit JE/ VE]]="Oui",0,IF(Tableau1[[#This Row],[Nuit JE/ VE]]="Non",1,""))</f>
        <v/>
      </c>
      <c r="AP1061" s="76" t="str">
        <f>IF(Tableau1[[#This Row],[Nuit
VE/ SA]]="Oui",0,IF(Tableau1[[#This Row],[Nuit
VE/ SA]]="Non",1,""))</f>
        <v/>
      </c>
      <c r="AQ1061" s="76" t="str">
        <f>IF(Tableau1[[#This Row],[Nuit
SA/ DI]]="Oui",0,IF(Tableau1[[#This Row],[Nuit
SA/ DI]]="Non",1,""))</f>
        <v/>
      </c>
      <c r="AR1061" s="76" t="str">
        <f>IF(Tableau1[[#This Row],[Nuit
DI/ LU]]="Oui",0,IF(Tableau1[[#This Row],[Nuit
DI/ LU]]="Non",1,""))</f>
        <v/>
      </c>
      <c r="AS1061" s="76" t="str">
        <f>IF(Tableau1[[#This Row],[Type de réponse]]='Paramètre (masquer)'!$A$10,Tableau1[[#This Row],[FE]],"")</f>
        <v/>
      </c>
      <c r="AT1061" s="76" t="str">
        <f>_xlfn.CONCAT(Tableau1[[#This Row],[LUN]:[DIM]])</f>
        <v/>
      </c>
      <c r="AU1061" s="79"/>
      <c r="AV10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1" s="76" t="e">
        <f>Tableau1[[#This Row],[Nbre de nuits sur la période]]*Tableau1[[#This Row],[Nombre de train accédant / nuit *]]</f>
        <v>#VALUE!</v>
      </c>
      <c r="AY1061" s="76" t="e">
        <f>Tableau1[[#This Row],[Uo voies - nuit]]*((59*400/1000)+5)</f>
        <v>#VALUE!</v>
      </c>
    </row>
    <row r="1062" spans="1:51" ht="15.75">
      <c r="A1062" s="51">
        <f t="shared" si="50"/>
        <v>1049</v>
      </c>
      <c r="B1062" s="85"/>
      <c r="C1062" s="52" t="str">
        <f>IFERROR(VLOOKUP(Tableau1[[#This Row],[Site *
Un fichier Excel par DT]],Tableau7[[#All],[Nom de la gare]:[EIC]],5,FALSE),"")</f>
        <v/>
      </c>
      <c r="D1062" s="77"/>
      <c r="E1062" s="74"/>
      <c r="F1062" s="74"/>
      <c r="G1062" s="76"/>
      <c r="H1062" s="72" t="str">
        <f>IF(Tableau1[[#This Row],[Régime d''utilisation (Quotidien ? Oui ou Non)]]="Oui","Oui","Non")</f>
        <v>Non</v>
      </c>
      <c r="I1062" s="72" t="str">
        <f>IF(Tableau1[[#This Row],[Régime d''utilisation (Quotidien ? Oui ou Non)]]="Oui","Oui","Non")</f>
        <v>Non</v>
      </c>
      <c r="J1062" s="72" t="str">
        <f>IF(Tableau1[[#This Row],[Régime d''utilisation (Quotidien ? Oui ou Non)]]="Oui","Oui","Non")</f>
        <v>Non</v>
      </c>
      <c r="K1062" s="72" t="str">
        <f>IF(Tableau1[[#This Row],[Régime d''utilisation (Quotidien ? Oui ou Non)]]="Oui","Oui","Non")</f>
        <v>Non</v>
      </c>
      <c r="L1062" s="72" t="str">
        <f>IF(Tableau1[[#This Row],[Régime d''utilisation (Quotidien ? Oui ou Non)]]="Oui","Oui","Non")</f>
        <v>Non</v>
      </c>
      <c r="M1062" s="72" t="str">
        <f>IF(Tableau1[[#This Row],[Régime d''utilisation (Quotidien ? Oui ou Non)]]="Oui","Oui","Non")</f>
        <v>Non</v>
      </c>
      <c r="N1062" s="72" t="str">
        <f>IF(Tableau1[[#This Row],[Régime d''utilisation (Quotidien ? Oui ou Non)]]="Oui","Oui","Non")</f>
        <v>Non</v>
      </c>
      <c r="O1062" s="72" t="str">
        <f>IF(Tableau1[[#This Row],[Régime d''utilisation (Quotidien ? Oui ou Non)]]="Oui","Oui","Non")</f>
        <v>Non</v>
      </c>
      <c r="P1062" s="76"/>
      <c r="Q1062" s="76"/>
      <c r="R1062" s="76"/>
      <c r="S1062" s="52" t="str">
        <f t="shared" si="48"/>
        <v>Compris entre 00h00 et 5h00</v>
      </c>
      <c r="T1062" s="76"/>
      <c r="U1062" s="53" t="str">
        <f t="shared" si="49"/>
        <v>Voyageur</v>
      </c>
      <c r="V1062" s="76"/>
      <c r="W1062" s="76"/>
      <c r="X1062" s="76"/>
      <c r="Y1062" s="76"/>
      <c r="Z1062" s="76"/>
      <c r="AA1062" s="76"/>
      <c r="AB1062" s="53">
        <f>400</f>
        <v>400</v>
      </c>
      <c r="AC1062" s="78" t="str">
        <f>IF(Tableau1[[#This Row],[Type de réponse]]='Paramètre (masquer)'!$A$10,Tableau1[[#This Row],[Période de début *]],"")</f>
        <v/>
      </c>
      <c r="AD1062" s="78" t="str">
        <f>IF(Tableau1[[#This Row],[Type de réponse]]='Paramètre (masquer)'!$A$10,Tableau1[[#This Row],[Période de fin *]],"")</f>
        <v/>
      </c>
      <c r="AE1062" s="78" t="str">
        <f>IF(Tableau1[[#This Row],[Type de réponse]]='Paramètre (masquer)'!$A$10,Tableau1[[#This Row],[Nuit
LU/MA]],"")</f>
        <v/>
      </c>
      <c r="AF1062" s="78" t="str">
        <f>IF(Tableau1[[#This Row],[Type de réponse]]='Paramètre (masquer)'!$A$10,Tableau1[[#This Row],[Nuit
MA/ME]],"")</f>
        <v/>
      </c>
      <c r="AG1062" s="78" t="str">
        <f>IF(Tableau1[[#This Row],[Type de réponse]]='Paramètre (masquer)'!$A$10,Tableau1[[#This Row],[Nuit
ME/JE]],"")</f>
        <v/>
      </c>
      <c r="AH1062" s="78" t="str">
        <f>IF(Tableau1[[#This Row],[Type de réponse]]='Paramètre (masquer)'!$A$10,Tableau1[[#This Row],[Nuit JE/VE]],"")</f>
        <v/>
      </c>
      <c r="AI1062" s="78" t="str">
        <f>IF(Tableau1[[#This Row],[Type de réponse]]='Paramètre (masquer)'!$A$10,Tableau1[[#This Row],[Nuit
VE/SA]],"")</f>
        <v/>
      </c>
      <c r="AJ1062" s="78" t="str">
        <f>IF(Tableau1[[#This Row],[Type de réponse]]='Paramètre (masquer)'!$A$10,Tableau1[[#This Row],[Nuit
SA/DI]],"")</f>
        <v/>
      </c>
      <c r="AK1062" s="78" t="str">
        <f>IF(Tableau1[[#This Row],[Type de réponse]]='Paramètre (masquer)'!$A$10,Tableau1[[#This Row],[Nuit
DI/LU]],"")</f>
        <v/>
      </c>
      <c r="AL1062" s="76" t="str">
        <f>IF(Tableau1[[#This Row],[Nuit
LU /MA]]="Oui",0,IF(Tableau1[[#This Row],[Nuit
LU /MA]]="Non",1,""))</f>
        <v/>
      </c>
      <c r="AM1062" s="76" t="str">
        <f>IF(Tableau1[[#This Row],[Nuit
MA/ ME]]="Oui",0,IF(Tableau1[[#This Row],[Nuit
MA/ ME]]="Non",1,""))</f>
        <v/>
      </c>
      <c r="AN1062" s="76" t="str">
        <f>IF(Tableau1[[#This Row],[Nuit
ME/ JE]]="Oui",0,IF(Tableau1[[#This Row],[Nuit
ME/ JE]]="Non",1,""))</f>
        <v/>
      </c>
      <c r="AO1062" s="76" t="str">
        <f>IF(Tableau1[[#This Row],[Nuit JE/ VE]]="Oui",0,IF(Tableau1[[#This Row],[Nuit JE/ VE]]="Non",1,""))</f>
        <v/>
      </c>
      <c r="AP1062" s="76" t="str">
        <f>IF(Tableau1[[#This Row],[Nuit
VE/ SA]]="Oui",0,IF(Tableau1[[#This Row],[Nuit
VE/ SA]]="Non",1,""))</f>
        <v/>
      </c>
      <c r="AQ1062" s="76" t="str">
        <f>IF(Tableau1[[#This Row],[Nuit
SA/ DI]]="Oui",0,IF(Tableau1[[#This Row],[Nuit
SA/ DI]]="Non",1,""))</f>
        <v/>
      </c>
      <c r="AR1062" s="76" t="str">
        <f>IF(Tableau1[[#This Row],[Nuit
DI/ LU]]="Oui",0,IF(Tableau1[[#This Row],[Nuit
DI/ LU]]="Non",1,""))</f>
        <v/>
      </c>
      <c r="AS1062" s="76" t="str">
        <f>IF(Tableau1[[#This Row],[Type de réponse]]='Paramètre (masquer)'!$A$10,Tableau1[[#This Row],[FE]],"")</f>
        <v/>
      </c>
      <c r="AT1062" s="76" t="str">
        <f>_xlfn.CONCAT(Tableau1[[#This Row],[LUN]:[DIM]])</f>
        <v/>
      </c>
      <c r="AU1062" s="79"/>
      <c r="AV10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2" s="76" t="e">
        <f>Tableau1[[#This Row],[Nbre de nuits sur la période]]*Tableau1[[#This Row],[Nombre de train accédant / nuit *]]</f>
        <v>#VALUE!</v>
      </c>
      <c r="AY1062" s="76" t="e">
        <f>Tableau1[[#This Row],[Uo voies - nuit]]*((59*400/1000)+5)</f>
        <v>#VALUE!</v>
      </c>
    </row>
    <row r="1063" spans="1:51" ht="15.75">
      <c r="A1063" s="51">
        <f t="shared" si="50"/>
        <v>1050</v>
      </c>
      <c r="B1063" s="85"/>
      <c r="C1063" s="52" t="str">
        <f>IFERROR(VLOOKUP(Tableau1[[#This Row],[Site *
Un fichier Excel par DT]],Tableau7[[#All],[Nom de la gare]:[EIC]],5,FALSE),"")</f>
        <v/>
      </c>
      <c r="D1063" s="77"/>
      <c r="E1063" s="74"/>
      <c r="F1063" s="74"/>
      <c r="G1063" s="76"/>
      <c r="H1063" s="72" t="str">
        <f>IF(Tableau1[[#This Row],[Régime d''utilisation (Quotidien ? Oui ou Non)]]="Oui","Oui","Non")</f>
        <v>Non</v>
      </c>
      <c r="I1063" s="72" t="str">
        <f>IF(Tableau1[[#This Row],[Régime d''utilisation (Quotidien ? Oui ou Non)]]="Oui","Oui","Non")</f>
        <v>Non</v>
      </c>
      <c r="J1063" s="72" t="str">
        <f>IF(Tableau1[[#This Row],[Régime d''utilisation (Quotidien ? Oui ou Non)]]="Oui","Oui","Non")</f>
        <v>Non</v>
      </c>
      <c r="K1063" s="72" t="str">
        <f>IF(Tableau1[[#This Row],[Régime d''utilisation (Quotidien ? Oui ou Non)]]="Oui","Oui","Non")</f>
        <v>Non</v>
      </c>
      <c r="L1063" s="72" t="str">
        <f>IF(Tableau1[[#This Row],[Régime d''utilisation (Quotidien ? Oui ou Non)]]="Oui","Oui","Non")</f>
        <v>Non</v>
      </c>
      <c r="M1063" s="72" t="str">
        <f>IF(Tableau1[[#This Row],[Régime d''utilisation (Quotidien ? Oui ou Non)]]="Oui","Oui","Non")</f>
        <v>Non</v>
      </c>
      <c r="N1063" s="72" t="str">
        <f>IF(Tableau1[[#This Row],[Régime d''utilisation (Quotidien ? Oui ou Non)]]="Oui","Oui","Non")</f>
        <v>Non</v>
      </c>
      <c r="O1063" s="72" t="str">
        <f>IF(Tableau1[[#This Row],[Régime d''utilisation (Quotidien ? Oui ou Non)]]="Oui","Oui","Non")</f>
        <v>Non</v>
      </c>
      <c r="P1063" s="76"/>
      <c r="Q1063" s="76"/>
      <c r="R1063" s="76"/>
      <c r="S1063" s="52" t="str">
        <f t="shared" si="48"/>
        <v>Compris entre 00h00 et 5h00</v>
      </c>
      <c r="T1063" s="76"/>
      <c r="U1063" s="53" t="str">
        <f t="shared" si="49"/>
        <v>Voyageur</v>
      </c>
      <c r="V1063" s="76"/>
      <c r="W1063" s="76"/>
      <c r="X1063" s="76"/>
      <c r="Y1063" s="76"/>
      <c r="Z1063" s="76"/>
      <c r="AA1063" s="76"/>
      <c r="AB1063" s="53">
        <f>400</f>
        <v>400</v>
      </c>
      <c r="AC1063" s="78" t="str">
        <f>IF(Tableau1[[#This Row],[Type de réponse]]='Paramètre (masquer)'!$A$10,Tableau1[[#This Row],[Période de début *]],"")</f>
        <v/>
      </c>
      <c r="AD1063" s="78" t="str">
        <f>IF(Tableau1[[#This Row],[Type de réponse]]='Paramètre (masquer)'!$A$10,Tableau1[[#This Row],[Période de fin *]],"")</f>
        <v/>
      </c>
      <c r="AE1063" s="78" t="str">
        <f>IF(Tableau1[[#This Row],[Type de réponse]]='Paramètre (masquer)'!$A$10,Tableau1[[#This Row],[Nuit
LU/MA]],"")</f>
        <v/>
      </c>
      <c r="AF1063" s="78" t="str">
        <f>IF(Tableau1[[#This Row],[Type de réponse]]='Paramètre (masquer)'!$A$10,Tableau1[[#This Row],[Nuit
MA/ME]],"")</f>
        <v/>
      </c>
      <c r="AG1063" s="78" t="str">
        <f>IF(Tableau1[[#This Row],[Type de réponse]]='Paramètre (masquer)'!$A$10,Tableau1[[#This Row],[Nuit
ME/JE]],"")</f>
        <v/>
      </c>
      <c r="AH1063" s="78" t="str">
        <f>IF(Tableau1[[#This Row],[Type de réponse]]='Paramètre (masquer)'!$A$10,Tableau1[[#This Row],[Nuit JE/VE]],"")</f>
        <v/>
      </c>
      <c r="AI1063" s="78" t="str">
        <f>IF(Tableau1[[#This Row],[Type de réponse]]='Paramètre (masquer)'!$A$10,Tableau1[[#This Row],[Nuit
VE/SA]],"")</f>
        <v/>
      </c>
      <c r="AJ1063" s="78" t="str">
        <f>IF(Tableau1[[#This Row],[Type de réponse]]='Paramètre (masquer)'!$A$10,Tableau1[[#This Row],[Nuit
SA/DI]],"")</f>
        <v/>
      </c>
      <c r="AK1063" s="78" t="str">
        <f>IF(Tableau1[[#This Row],[Type de réponse]]='Paramètre (masquer)'!$A$10,Tableau1[[#This Row],[Nuit
DI/LU]],"")</f>
        <v/>
      </c>
      <c r="AL1063" s="76" t="str">
        <f>IF(Tableau1[[#This Row],[Nuit
LU /MA]]="Oui",0,IF(Tableau1[[#This Row],[Nuit
LU /MA]]="Non",1,""))</f>
        <v/>
      </c>
      <c r="AM1063" s="76" t="str">
        <f>IF(Tableau1[[#This Row],[Nuit
MA/ ME]]="Oui",0,IF(Tableau1[[#This Row],[Nuit
MA/ ME]]="Non",1,""))</f>
        <v/>
      </c>
      <c r="AN1063" s="76" t="str">
        <f>IF(Tableau1[[#This Row],[Nuit
ME/ JE]]="Oui",0,IF(Tableau1[[#This Row],[Nuit
ME/ JE]]="Non",1,""))</f>
        <v/>
      </c>
      <c r="AO1063" s="76" t="str">
        <f>IF(Tableau1[[#This Row],[Nuit JE/ VE]]="Oui",0,IF(Tableau1[[#This Row],[Nuit JE/ VE]]="Non",1,""))</f>
        <v/>
      </c>
      <c r="AP1063" s="76" t="str">
        <f>IF(Tableau1[[#This Row],[Nuit
VE/ SA]]="Oui",0,IF(Tableau1[[#This Row],[Nuit
VE/ SA]]="Non",1,""))</f>
        <v/>
      </c>
      <c r="AQ1063" s="76" t="str">
        <f>IF(Tableau1[[#This Row],[Nuit
SA/ DI]]="Oui",0,IF(Tableau1[[#This Row],[Nuit
SA/ DI]]="Non",1,""))</f>
        <v/>
      </c>
      <c r="AR1063" s="76" t="str">
        <f>IF(Tableau1[[#This Row],[Nuit
DI/ LU]]="Oui",0,IF(Tableau1[[#This Row],[Nuit
DI/ LU]]="Non",1,""))</f>
        <v/>
      </c>
      <c r="AS1063" s="76" t="str">
        <f>IF(Tableau1[[#This Row],[Type de réponse]]='Paramètre (masquer)'!$A$10,Tableau1[[#This Row],[FE]],"")</f>
        <v/>
      </c>
      <c r="AT1063" s="76" t="str">
        <f>_xlfn.CONCAT(Tableau1[[#This Row],[LUN]:[DIM]])</f>
        <v/>
      </c>
      <c r="AU1063" s="79"/>
      <c r="AV10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3" s="76" t="e">
        <f>Tableau1[[#This Row],[Nbre de nuits sur la période]]*Tableau1[[#This Row],[Nombre de train accédant / nuit *]]</f>
        <v>#VALUE!</v>
      </c>
      <c r="AY1063" s="76" t="e">
        <f>Tableau1[[#This Row],[Uo voies - nuit]]*((59*400/1000)+5)</f>
        <v>#VALUE!</v>
      </c>
    </row>
    <row r="1064" spans="1:51" ht="15.75">
      <c r="A1064" s="51">
        <f t="shared" si="50"/>
        <v>1051</v>
      </c>
      <c r="B1064" s="85"/>
      <c r="C1064" s="52" t="str">
        <f>IFERROR(VLOOKUP(Tableau1[[#This Row],[Site *
Un fichier Excel par DT]],Tableau7[[#All],[Nom de la gare]:[EIC]],5,FALSE),"")</f>
        <v/>
      </c>
      <c r="D1064" s="77"/>
      <c r="E1064" s="74"/>
      <c r="F1064" s="74"/>
      <c r="G1064" s="76"/>
      <c r="H1064" s="72" t="str">
        <f>IF(Tableau1[[#This Row],[Régime d''utilisation (Quotidien ? Oui ou Non)]]="Oui","Oui","Non")</f>
        <v>Non</v>
      </c>
      <c r="I1064" s="72" t="str">
        <f>IF(Tableau1[[#This Row],[Régime d''utilisation (Quotidien ? Oui ou Non)]]="Oui","Oui","Non")</f>
        <v>Non</v>
      </c>
      <c r="J1064" s="72" t="str">
        <f>IF(Tableau1[[#This Row],[Régime d''utilisation (Quotidien ? Oui ou Non)]]="Oui","Oui","Non")</f>
        <v>Non</v>
      </c>
      <c r="K1064" s="72" t="str">
        <f>IF(Tableau1[[#This Row],[Régime d''utilisation (Quotidien ? Oui ou Non)]]="Oui","Oui","Non")</f>
        <v>Non</v>
      </c>
      <c r="L1064" s="72" t="str">
        <f>IF(Tableau1[[#This Row],[Régime d''utilisation (Quotidien ? Oui ou Non)]]="Oui","Oui","Non")</f>
        <v>Non</v>
      </c>
      <c r="M1064" s="72" t="str">
        <f>IF(Tableau1[[#This Row],[Régime d''utilisation (Quotidien ? Oui ou Non)]]="Oui","Oui","Non")</f>
        <v>Non</v>
      </c>
      <c r="N1064" s="72" t="str">
        <f>IF(Tableau1[[#This Row],[Régime d''utilisation (Quotidien ? Oui ou Non)]]="Oui","Oui","Non")</f>
        <v>Non</v>
      </c>
      <c r="O1064" s="72" t="str">
        <f>IF(Tableau1[[#This Row],[Régime d''utilisation (Quotidien ? Oui ou Non)]]="Oui","Oui","Non")</f>
        <v>Non</v>
      </c>
      <c r="P1064" s="76"/>
      <c r="Q1064" s="76"/>
      <c r="R1064" s="76"/>
      <c r="S1064" s="52" t="str">
        <f t="shared" si="48"/>
        <v>Compris entre 00h00 et 5h00</v>
      </c>
      <c r="T1064" s="76"/>
      <c r="U1064" s="53" t="str">
        <f t="shared" si="49"/>
        <v>Voyageur</v>
      </c>
      <c r="V1064" s="76"/>
      <c r="W1064" s="76"/>
      <c r="X1064" s="76"/>
      <c r="Y1064" s="76"/>
      <c r="Z1064" s="76"/>
      <c r="AA1064" s="76"/>
      <c r="AB1064" s="53">
        <f>400</f>
        <v>400</v>
      </c>
      <c r="AC1064" s="78" t="str">
        <f>IF(Tableau1[[#This Row],[Type de réponse]]='Paramètre (masquer)'!$A$10,Tableau1[[#This Row],[Période de début *]],"")</f>
        <v/>
      </c>
      <c r="AD1064" s="78" t="str">
        <f>IF(Tableau1[[#This Row],[Type de réponse]]='Paramètre (masquer)'!$A$10,Tableau1[[#This Row],[Période de fin *]],"")</f>
        <v/>
      </c>
      <c r="AE1064" s="78" t="str">
        <f>IF(Tableau1[[#This Row],[Type de réponse]]='Paramètre (masquer)'!$A$10,Tableau1[[#This Row],[Nuit
LU/MA]],"")</f>
        <v/>
      </c>
      <c r="AF1064" s="78" t="str">
        <f>IF(Tableau1[[#This Row],[Type de réponse]]='Paramètre (masquer)'!$A$10,Tableau1[[#This Row],[Nuit
MA/ME]],"")</f>
        <v/>
      </c>
      <c r="AG1064" s="78" t="str">
        <f>IF(Tableau1[[#This Row],[Type de réponse]]='Paramètre (masquer)'!$A$10,Tableau1[[#This Row],[Nuit
ME/JE]],"")</f>
        <v/>
      </c>
      <c r="AH1064" s="78" t="str">
        <f>IF(Tableau1[[#This Row],[Type de réponse]]='Paramètre (masquer)'!$A$10,Tableau1[[#This Row],[Nuit JE/VE]],"")</f>
        <v/>
      </c>
      <c r="AI1064" s="78" t="str">
        <f>IF(Tableau1[[#This Row],[Type de réponse]]='Paramètre (masquer)'!$A$10,Tableau1[[#This Row],[Nuit
VE/SA]],"")</f>
        <v/>
      </c>
      <c r="AJ1064" s="78" t="str">
        <f>IF(Tableau1[[#This Row],[Type de réponse]]='Paramètre (masquer)'!$A$10,Tableau1[[#This Row],[Nuit
SA/DI]],"")</f>
        <v/>
      </c>
      <c r="AK1064" s="78" t="str">
        <f>IF(Tableau1[[#This Row],[Type de réponse]]='Paramètre (masquer)'!$A$10,Tableau1[[#This Row],[Nuit
DI/LU]],"")</f>
        <v/>
      </c>
      <c r="AL1064" s="76" t="str">
        <f>IF(Tableau1[[#This Row],[Nuit
LU /MA]]="Oui",0,IF(Tableau1[[#This Row],[Nuit
LU /MA]]="Non",1,""))</f>
        <v/>
      </c>
      <c r="AM1064" s="76" t="str">
        <f>IF(Tableau1[[#This Row],[Nuit
MA/ ME]]="Oui",0,IF(Tableau1[[#This Row],[Nuit
MA/ ME]]="Non",1,""))</f>
        <v/>
      </c>
      <c r="AN1064" s="76" t="str">
        <f>IF(Tableau1[[#This Row],[Nuit
ME/ JE]]="Oui",0,IF(Tableau1[[#This Row],[Nuit
ME/ JE]]="Non",1,""))</f>
        <v/>
      </c>
      <c r="AO1064" s="76" t="str">
        <f>IF(Tableau1[[#This Row],[Nuit JE/ VE]]="Oui",0,IF(Tableau1[[#This Row],[Nuit JE/ VE]]="Non",1,""))</f>
        <v/>
      </c>
      <c r="AP1064" s="76" t="str">
        <f>IF(Tableau1[[#This Row],[Nuit
VE/ SA]]="Oui",0,IF(Tableau1[[#This Row],[Nuit
VE/ SA]]="Non",1,""))</f>
        <v/>
      </c>
      <c r="AQ1064" s="76" t="str">
        <f>IF(Tableau1[[#This Row],[Nuit
SA/ DI]]="Oui",0,IF(Tableau1[[#This Row],[Nuit
SA/ DI]]="Non",1,""))</f>
        <v/>
      </c>
      <c r="AR1064" s="76" t="str">
        <f>IF(Tableau1[[#This Row],[Nuit
DI/ LU]]="Oui",0,IF(Tableau1[[#This Row],[Nuit
DI/ LU]]="Non",1,""))</f>
        <v/>
      </c>
      <c r="AS1064" s="76" t="str">
        <f>IF(Tableau1[[#This Row],[Type de réponse]]='Paramètre (masquer)'!$A$10,Tableau1[[#This Row],[FE]],"")</f>
        <v/>
      </c>
      <c r="AT1064" s="76" t="str">
        <f>_xlfn.CONCAT(Tableau1[[#This Row],[LUN]:[DIM]])</f>
        <v/>
      </c>
      <c r="AU1064" s="79"/>
      <c r="AV10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4" s="76" t="e">
        <f>Tableau1[[#This Row],[Nbre de nuits sur la période]]*Tableau1[[#This Row],[Nombre de train accédant / nuit *]]</f>
        <v>#VALUE!</v>
      </c>
      <c r="AY1064" s="76" t="e">
        <f>Tableau1[[#This Row],[Uo voies - nuit]]*((59*400/1000)+5)</f>
        <v>#VALUE!</v>
      </c>
    </row>
    <row r="1065" spans="1:51" ht="15.75">
      <c r="A1065" s="51">
        <f t="shared" si="50"/>
        <v>1052</v>
      </c>
      <c r="B1065" s="85"/>
      <c r="C1065" s="52" t="str">
        <f>IFERROR(VLOOKUP(Tableau1[[#This Row],[Site *
Un fichier Excel par DT]],Tableau7[[#All],[Nom de la gare]:[EIC]],5,FALSE),"")</f>
        <v/>
      </c>
      <c r="D1065" s="77"/>
      <c r="E1065" s="74"/>
      <c r="F1065" s="74"/>
      <c r="G1065" s="76"/>
      <c r="H1065" s="72" t="str">
        <f>IF(Tableau1[[#This Row],[Régime d''utilisation (Quotidien ? Oui ou Non)]]="Oui","Oui","Non")</f>
        <v>Non</v>
      </c>
      <c r="I1065" s="72" t="str">
        <f>IF(Tableau1[[#This Row],[Régime d''utilisation (Quotidien ? Oui ou Non)]]="Oui","Oui","Non")</f>
        <v>Non</v>
      </c>
      <c r="J1065" s="72" t="str">
        <f>IF(Tableau1[[#This Row],[Régime d''utilisation (Quotidien ? Oui ou Non)]]="Oui","Oui","Non")</f>
        <v>Non</v>
      </c>
      <c r="K1065" s="72" t="str">
        <f>IF(Tableau1[[#This Row],[Régime d''utilisation (Quotidien ? Oui ou Non)]]="Oui","Oui","Non")</f>
        <v>Non</v>
      </c>
      <c r="L1065" s="72" t="str">
        <f>IF(Tableau1[[#This Row],[Régime d''utilisation (Quotidien ? Oui ou Non)]]="Oui","Oui","Non")</f>
        <v>Non</v>
      </c>
      <c r="M1065" s="72" t="str">
        <f>IF(Tableau1[[#This Row],[Régime d''utilisation (Quotidien ? Oui ou Non)]]="Oui","Oui","Non")</f>
        <v>Non</v>
      </c>
      <c r="N1065" s="72" t="str">
        <f>IF(Tableau1[[#This Row],[Régime d''utilisation (Quotidien ? Oui ou Non)]]="Oui","Oui","Non")</f>
        <v>Non</v>
      </c>
      <c r="O1065" s="72" t="str">
        <f>IF(Tableau1[[#This Row],[Régime d''utilisation (Quotidien ? Oui ou Non)]]="Oui","Oui","Non")</f>
        <v>Non</v>
      </c>
      <c r="P1065" s="76"/>
      <c r="Q1065" s="76"/>
      <c r="R1065" s="76"/>
      <c r="S1065" s="52" t="str">
        <f t="shared" si="48"/>
        <v>Compris entre 00h00 et 5h00</v>
      </c>
      <c r="T1065" s="76"/>
      <c r="U1065" s="53" t="str">
        <f t="shared" si="49"/>
        <v>Voyageur</v>
      </c>
      <c r="V1065" s="76"/>
      <c r="W1065" s="76"/>
      <c r="X1065" s="76"/>
      <c r="Y1065" s="76"/>
      <c r="Z1065" s="76"/>
      <c r="AA1065" s="76"/>
      <c r="AB1065" s="53">
        <f>400</f>
        <v>400</v>
      </c>
      <c r="AC1065" s="78" t="str">
        <f>IF(Tableau1[[#This Row],[Type de réponse]]='Paramètre (masquer)'!$A$10,Tableau1[[#This Row],[Période de début *]],"")</f>
        <v/>
      </c>
      <c r="AD1065" s="78" t="str">
        <f>IF(Tableau1[[#This Row],[Type de réponse]]='Paramètre (masquer)'!$A$10,Tableau1[[#This Row],[Période de fin *]],"")</f>
        <v/>
      </c>
      <c r="AE1065" s="78" t="str">
        <f>IF(Tableau1[[#This Row],[Type de réponse]]='Paramètre (masquer)'!$A$10,Tableau1[[#This Row],[Nuit
LU/MA]],"")</f>
        <v/>
      </c>
      <c r="AF1065" s="78" t="str">
        <f>IF(Tableau1[[#This Row],[Type de réponse]]='Paramètre (masquer)'!$A$10,Tableau1[[#This Row],[Nuit
MA/ME]],"")</f>
        <v/>
      </c>
      <c r="AG1065" s="78" t="str">
        <f>IF(Tableau1[[#This Row],[Type de réponse]]='Paramètre (masquer)'!$A$10,Tableau1[[#This Row],[Nuit
ME/JE]],"")</f>
        <v/>
      </c>
      <c r="AH1065" s="78" t="str">
        <f>IF(Tableau1[[#This Row],[Type de réponse]]='Paramètre (masquer)'!$A$10,Tableau1[[#This Row],[Nuit JE/VE]],"")</f>
        <v/>
      </c>
      <c r="AI1065" s="78" t="str">
        <f>IF(Tableau1[[#This Row],[Type de réponse]]='Paramètre (masquer)'!$A$10,Tableau1[[#This Row],[Nuit
VE/SA]],"")</f>
        <v/>
      </c>
      <c r="AJ1065" s="78" t="str">
        <f>IF(Tableau1[[#This Row],[Type de réponse]]='Paramètre (masquer)'!$A$10,Tableau1[[#This Row],[Nuit
SA/DI]],"")</f>
        <v/>
      </c>
      <c r="AK1065" s="78" t="str">
        <f>IF(Tableau1[[#This Row],[Type de réponse]]='Paramètre (masquer)'!$A$10,Tableau1[[#This Row],[Nuit
DI/LU]],"")</f>
        <v/>
      </c>
      <c r="AL1065" s="76" t="str">
        <f>IF(Tableau1[[#This Row],[Nuit
LU /MA]]="Oui",0,IF(Tableau1[[#This Row],[Nuit
LU /MA]]="Non",1,""))</f>
        <v/>
      </c>
      <c r="AM1065" s="76" t="str">
        <f>IF(Tableau1[[#This Row],[Nuit
MA/ ME]]="Oui",0,IF(Tableau1[[#This Row],[Nuit
MA/ ME]]="Non",1,""))</f>
        <v/>
      </c>
      <c r="AN1065" s="76" t="str">
        <f>IF(Tableau1[[#This Row],[Nuit
ME/ JE]]="Oui",0,IF(Tableau1[[#This Row],[Nuit
ME/ JE]]="Non",1,""))</f>
        <v/>
      </c>
      <c r="AO1065" s="76" t="str">
        <f>IF(Tableau1[[#This Row],[Nuit JE/ VE]]="Oui",0,IF(Tableau1[[#This Row],[Nuit JE/ VE]]="Non",1,""))</f>
        <v/>
      </c>
      <c r="AP1065" s="76" t="str">
        <f>IF(Tableau1[[#This Row],[Nuit
VE/ SA]]="Oui",0,IF(Tableau1[[#This Row],[Nuit
VE/ SA]]="Non",1,""))</f>
        <v/>
      </c>
      <c r="AQ1065" s="76" t="str">
        <f>IF(Tableau1[[#This Row],[Nuit
SA/ DI]]="Oui",0,IF(Tableau1[[#This Row],[Nuit
SA/ DI]]="Non",1,""))</f>
        <v/>
      </c>
      <c r="AR1065" s="76" t="str">
        <f>IF(Tableau1[[#This Row],[Nuit
DI/ LU]]="Oui",0,IF(Tableau1[[#This Row],[Nuit
DI/ LU]]="Non",1,""))</f>
        <v/>
      </c>
      <c r="AS1065" s="76" t="str">
        <f>IF(Tableau1[[#This Row],[Type de réponse]]='Paramètre (masquer)'!$A$10,Tableau1[[#This Row],[FE]],"")</f>
        <v/>
      </c>
      <c r="AT1065" s="76" t="str">
        <f>_xlfn.CONCAT(Tableau1[[#This Row],[LUN]:[DIM]])</f>
        <v/>
      </c>
      <c r="AU1065" s="79"/>
      <c r="AV10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5" s="76" t="e">
        <f>Tableau1[[#This Row],[Nbre de nuits sur la période]]*Tableau1[[#This Row],[Nombre de train accédant / nuit *]]</f>
        <v>#VALUE!</v>
      </c>
      <c r="AY1065" s="76" t="e">
        <f>Tableau1[[#This Row],[Uo voies - nuit]]*((59*400/1000)+5)</f>
        <v>#VALUE!</v>
      </c>
    </row>
    <row r="1066" spans="1:51" ht="15.75">
      <c r="A1066" s="51">
        <f t="shared" si="50"/>
        <v>1053</v>
      </c>
      <c r="B1066" s="85"/>
      <c r="C1066" s="52" t="str">
        <f>IFERROR(VLOOKUP(Tableau1[[#This Row],[Site *
Un fichier Excel par DT]],Tableau7[[#All],[Nom de la gare]:[EIC]],5,FALSE),"")</f>
        <v/>
      </c>
      <c r="D1066" s="77"/>
      <c r="E1066" s="74"/>
      <c r="F1066" s="74"/>
      <c r="G1066" s="76"/>
      <c r="H1066" s="72" t="str">
        <f>IF(Tableau1[[#This Row],[Régime d''utilisation (Quotidien ? Oui ou Non)]]="Oui","Oui","Non")</f>
        <v>Non</v>
      </c>
      <c r="I1066" s="72" t="str">
        <f>IF(Tableau1[[#This Row],[Régime d''utilisation (Quotidien ? Oui ou Non)]]="Oui","Oui","Non")</f>
        <v>Non</v>
      </c>
      <c r="J1066" s="72" t="str">
        <f>IF(Tableau1[[#This Row],[Régime d''utilisation (Quotidien ? Oui ou Non)]]="Oui","Oui","Non")</f>
        <v>Non</v>
      </c>
      <c r="K1066" s="72" t="str">
        <f>IF(Tableau1[[#This Row],[Régime d''utilisation (Quotidien ? Oui ou Non)]]="Oui","Oui","Non")</f>
        <v>Non</v>
      </c>
      <c r="L1066" s="72" t="str">
        <f>IF(Tableau1[[#This Row],[Régime d''utilisation (Quotidien ? Oui ou Non)]]="Oui","Oui","Non")</f>
        <v>Non</v>
      </c>
      <c r="M1066" s="72" t="str">
        <f>IF(Tableau1[[#This Row],[Régime d''utilisation (Quotidien ? Oui ou Non)]]="Oui","Oui","Non")</f>
        <v>Non</v>
      </c>
      <c r="N1066" s="72" t="str">
        <f>IF(Tableau1[[#This Row],[Régime d''utilisation (Quotidien ? Oui ou Non)]]="Oui","Oui","Non")</f>
        <v>Non</v>
      </c>
      <c r="O1066" s="72" t="str">
        <f>IF(Tableau1[[#This Row],[Régime d''utilisation (Quotidien ? Oui ou Non)]]="Oui","Oui","Non")</f>
        <v>Non</v>
      </c>
      <c r="P1066" s="76"/>
      <c r="Q1066" s="76"/>
      <c r="R1066" s="76"/>
      <c r="S1066" s="52" t="str">
        <f t="shared" si="48"/>
        <v>Compris entre 00h00 et 5h00</v>
      </c>
      <c r="T1066" s="76"/>
      <c r="U1066" s="53" t="str">
        <f t="shared" si="49"/>
        <v>Voyageur</v>
      </c>
      <c r="V1066" s="76"/>
      <c r="W1066" s="76"/>
      <c r="X1066" s="76"/>
      <c r="Y1066" s="76"/>
      <c r="Z1066" s="76"/>
      <c r="AA1066" s="76"/>
      <c r="AB1066" s="53">
        <f>400</f>
        <v>400</v>
      </c>
      <c r="AC1066" s="78" t="str">
        <f>IF(Tableau1[[#This Row],[Type de réponse]]='Paramètre (masquer)'!$A$10,Tableau1[[#This Row],[Période de début *]],"")</f>
        <v/>
      </c>
      <c r="AD1066" s="78" t="str">
        <f>IF(Tableau1[[#This Row],[Type de réponse]]='Paramètre (masquer)'!$A$10,Tableau1[[#This Row],[Période de fin *]],"")</f>
        <v/>
      </c>
      <c r="AE1066" s="78" t="str">
        <f>IF(Tableau1[[#This Row],[Type de réponse]]='Paramètre (masquer)'!$A$10,Tableau1[[#This Row],[Nuit
LU/MA]],"")</f>
        <v/>
      </c>
      <c r="AF1066" s="78" t="str">
        <f>IF(Tableau1[[#This Row],[Type de réponse]]='Paramètre (masquer)'!$A$10,Tableau1[[#This Row],[Nuit
MA/ME]],"")</f>
        <v/>
      </c>
      <c r="AG1066" s="78" t="str">
        <f>IF(Tableau1[[#This Row],[Type de réponse]]='Paramètre (masquer)'!$A$10,Tableau1[[#This Row],[Nuit
ME/JE]],"")</f>
        <v/>
      </c>
      <c r="AH1066" s="78" t="str">
        <f>IF(Tableau1[[#This Row],[Type de réponse]]='Paramètre (masquer)'!$A$10,Tableau1[[#This Row],[Nuit JE/VE]],"")</f>
        <v/>
      </c>
      <c r="AI1066" s="78" t="str">
        <f>IF(Tableau1[[#This Row],[Type de réponse]]='Paramètre (masquer)'!$A$10,Tableau1[[#This Row],[Nuit
VE/SA]],"")</f>
        <v/>
      </c>
      <c r="AJ1066" s="78" t="str">
        <f>IF(Tableau1[[#This Row],[Type de réponse]]='Paramètre (masquer)'!$A$10,Tableau1[[#This Row],[Nuit
SA/DI]],"")</f>
        <v/>
      </c>
      <c r="AK1066" s="78" t="str">
        <f>IF(Tableau1[[#This Row],[Type de réponse]]='Paramètre (masquer)'!$A$10,Tableau1[[#This Row],[Nuit
DI/LU]],"")</f>
        <v/>
      </c>
      <c r="AL1066" s="76" t="str">
        <f>IF(Tableau1[[#This Row],[Nuit
LU /MA]]="Oui",0,IF(Tableau1[[#This Row],[Nuit
LU /MA]]="Non",1,""))</f>
        <v/>
      </c>
      <c r="AM1066" s="76" t="str">
        <f>IF(Tableau1[[#This Row],[Nuit
MA/ ME]]="Oui",0,IF(Tableau1[[#This Row],[Nuit
MA/ ME]]="Non",1,""))</f>
        <v/>
      </c>
      <c r="AN1066" s="76" t="str">
        <f>IF(Tableau1[[#This Row],[Nuit
ME/ JE]]="Oui",0,IF(Tableau1[[#This Row],[Nuit
ME/ JE]]="Non",1,""))</f>
        <v/>
      </c>
      <c r="AO1066" s="76" t="str">
        <f>IF(Tableau1[[#This Row],[Nuit JE/ VE]]="Oui",0,IF(Tableau1[[#This Row],[Nuit JE/ VE]]="Non",1,""))</f>
        <v/>
      </c>
      <c r="AP1066" s="76" t="str">
        <f>IF(Tableau1[[#This Row],[Nuit
VE/ SA]]="Oui",0,IF(Tableau1[[#This Row],[Nuit
VE/ SA]]="Non",1,""))</f>
        <v/>
      </c>
      <c r="AQ1066" s="76" t="str">
        <f>IF(Tableau1[[#This Row],[Nuit
SA/ DI]]="Oui",0,IF(Tableau1[[#This Row],[Nuit
SA/ DI]]="Non",1,""))</f>
        <v/>
      </c>
      <c r="AR1066" s="76" t="str">
        <f>IF(Tableau1[[#This Row],[Nuit
DI/ LU]]="Oui",0,IF(Tableau1[[#This Row],[Nuit
DI/ LU]]="Non",1,""))</f>
        <v/>
      </c>
      <c r="AS1066" s="76" t="str">
        <f>IF(Tableau1[[#This Row],[Type de réponse]]='Paramètre (masquer)'!$A$10,Tableau1[[#This Row],[FE]],"")</f>
        <v/>
      </c>
      <c r="AT1066" s="76" t="str">
        <f>_xlfn.CONCAT(Tableau1[[#This Row],[LUN]:[DIM]])</f>
        <v/>
      </c>
      <c r="AU1066" s="79"/>
      <c r="AV10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6" s="76" t="e">
        <f>Tableau1[[#This Row],[Nbre de nuits sur la période]]*Tableau1[[#This Row],[Nombre de train accédant / nuit *]]</f>
        <v>#VALUE!</v>
      </c>
      <c r="AY1066" s="76" t="e">
        <f>Tableau1[[#This Row],[Uo voies - nuit]]*((59*400/1000)+5)</f>
        <v>#VALUE!</v>
      </c>
    </row>
    <row r="1067" spans="1:51" ht="15.75">
      <c r="A1067" s="51">
        <f t="shared" si="50"/>
        <v>1054</v>
      </c>
      <c r="B1067" s="85"/>
      <c r="C1067" s="52" t="str">
        <f>IFERROR(VLOOKUP(Tableau1[[#This Row],[Site *
Un fichier Excel par DT]],Tableau7[[#All],[Nom de la gare]:[EIC]],5,FALSE),"")</f>
        <v/>
      </c>
      <c r="D1067" s="77"/>
      <c r="E1067" s="74"/>
      <c r="F1067" s="74"/>
      <c r="G1067" s="76"/>
      <c r="H1067" s="72" t="str">
        <f>IF(Tableau1[[#This Row],[Régime d''utilisation (Quotidien ? Oui ou Non)]]="Oui","Oui","Non")</f>
        <v>Non</v>
      </c>
      <c r="I1067" s="72" t="str">
        <f>IF(Tableau1[[#This Row],[Régime d''utilisation (Quotidien ? Oui ou Non)]]="Oui","Oui","Non")</f>
        <v>Non</v>
      </c>
      <c r="J1067" s="72" t="str">
        <f>IF(Tableau1[[#This Row],[Régime d''utilisation (Quotidien ? Oui ou Non)]]="Oui","Oui","Non")</f>
        <v>Non</v>
      </c>
      <c r="K1067" s="72" t="str">
        <f>IF(Tableau1[[#This Row],[Régime d''utilisation (Quotidien ? Oui ou Non)]]="Oui","Oui","Non")</f>
        <v>Non</v>
      </c>
      <c r="L1067" s="72" t="str">
        <f>IF(Tableau1[[#This Row],[Régime d''utilisation (Quotidien ? Oui ou Non)]]="Oui","Oui","Non")</f>
        <v>Non</v>
      </c>
      <c r="M1067" s="72" t="str">
        <f>IF(Tableau1[[#This Row],[Régime d''utilisation (Quotidien ? Oui ou Non)]]="Oui","Oui","Non")</f>
        <v>Non</v>
      </c>
      <c r="N1067" s="72" t="str">
        <f>IF(Tableau1[[#This Row],[Régime d''utilisation (Quotidien ? Oui ou Non)]]="Oui","Oui","Non")</f>
        <v>Non</v>
      </c>
      <c r="O1067" s="72" t="str">
        <f>IF(Tableau1[[#This Row],[Régime d''utilisation (Quotidien ? Oui ou Non)]]="Oui","Oui","Non")</f>
        <v>Non</v>
      </c>
      <c r="P1067" s="76"/>
      <c r="Q1067" s="76"/>
      <c r="R1067" s="76"/>
      <c r="S1067" s="52" t="str">
        <f t="shared" si="48"/>
        <v>Compris entre 00h00 et 5h00</v>
      </c>
      <c r="T1067" s="76"/>
      <c r="U1067" s="53" t="str">
        <f t="shared" si="49"/>
        <v>Voyageur</v>
      </c>
      <c r="V1067" s="76"/>
      <c r="W1067" s="76"/>
      <c r="X1067" s="76"/>
      <c r="Y1067" s="76"/>
      <c r="Z1067" s="76"/>
      <c r="AA1067" s="76"/>
      <c r="AB1067" s="53">
        <f>400</f>
        <v>400</v>
      </c>
      <c r="AC1067" s="78" t="str">
        <f>IF(Tableau1[[#This Row],[Type de réponse]]='Paramètre (masquer)'!$A$10,Tableau1[[#This Row],[Période de début *]],"")</f>
        <v/>
      </c>
      <c r="AD1067" s="78" t="str">
        <f>IF(Tableau1[[#This Row],[Type de réponse]]='Paramètre (masquer)'!$A$10,Tableau1[[#This Row],[Période de fin *]],"")</f>
        <v/>
      </c>
      <c r="AE1067" s="78" t="str">
        <f>IF(Tableau1[[#This Row],[Type de réponse]]='Paramètre (masquer)'!$A$10,Tableau1[[#This Row],[Nuit
LU/MA]],"")</f>
        <v/>
      </c>
      <c r="AF1067" s="78" t="str">
        <f>IF(Tableau1[[#This Row],[Type de réponse]]='Paramètre (masquer)'!$A$10,Tableau1[[#This Row],[Nuit
MA/ME]],"")</f>
        <v/>
      </c>
      <c r="AG1067" s="78" t="str">
        <f>IF(Tableau1[[#This Row],[Type de réponse]]='Paramètre (masquer)'!$A$10,Tableau1[[#This Row],[Nuit
ME/JE]],"")</f>
        <v/>
      </c>
      <c r="AH1067" s="78" t="str">
        <f>IF(Tableau1[[#This Row],[Type de réponse]]='Paramètre (masquer)'!$A$10,Tableau1[[#This Row],[Nuit JE/VE]],"")</f>
        <v/>
      </c>
      <c r="AI1067" s="78" t="str">
        <f>IF(Tableau1[[#This Row],[Type de réponse]]='Paramètre (masquer)'!$A$10,Tableau1[[#This Row],[Nuit
VE/SA]],"")</f>
        <v/>
      </c>
      <c r="AJ1067" s="78" t="str">
        <f>IF(Tableau1[[#This Row],[Type de réponse]]='Paramètre (masquer)'!$A$10,Tableau1[[#This Row],[Nuit
SA/DI]],"")</f>
        <v/>
      </c>
      <c r="AK1067" s="78" t="str">
        <f>IF(Tableau1[[#This Row],[Type de réponse]]='Paramètre (masquer)'!$A$10,Tableau1[[#This Row],[Nuit
DI/LU]],"")</f>
        <v/>
      </c>
      <c r="AL1067" s="76" t="str">
        <f>IF(Tableau1[[#This Row],[Nuit
LU /MA]]="Oui",0,IF(Tableau1[[#This Row],[Nuit
LU /MA]]="Non",1,""))</f>
        <v/>
      </c>
      <c r="AM1067" s="76" t="str">
        <f>IF(Tableau1[[#This Row],[Nuit
MA/ ME]]="Oui",0,IF(Tableau1[[#This Row],[Nuit
MA/ ME]]="Non",1,""))</f>
        <v/>
      </c>
      <c r="AN1067" s="76" t="str">
        <f>IF(Tableau1[[#This Row],[Nuit
ME/ JE]]="Oui",0,IF(Tableau1[[#This Row],[Nuit
ME/ JE]]="Non",1,""))</f>
        <v/>
      </c>
      <c r="AO1067" s="76" t="str">
        <f>IF(Tableau1[[#This Row],[Nuit JE/ VE]]="Oui",0,IF(Tableau1[[#This Row],[Nuit JE/ VE]]="Non",1,""))</f>
        <v/>
      </c>
      <c r="AP1067" s="76" t="str">
        <f>IF(Tableau1[[#This Row],[Nuit
VE/ SA]]="Oui",0,IF(Tableau1[[#This Row],[Nuit
VE/ SA]]="Non",1,""))</f>
        <v/>
      </c>
      <c r="AQ1067" s="76" t="str">
        <f>IF(Tableau1[[#This Row],[Nuit
SA/ DI]]="Oui",0,IF(Tableau1[[#This Row],[Nuit
SA/ DI]]="Non",1,""))</f>
        <v/>
      </c>
      <c r="AR1067" s="76" t="str">
        <f>IF(Tableau1[[#This Row],[Nuit
DI/ LU]]="Oui",0,IF(Tableau1[[#This Row],[Nuit
DI/ LU]]="Non",1,""))</f>
        <v/>
      </c>
      <c r="AS1067" s="76" t="str">
        <f>IF(Tableau1[[#This Row],[Type de réponse]]='Paramètre (masquer)'!$A$10,Tableau1[[#This Row],[FE]],"")</f>
        <v/>
      </c>
      <c r="AT1067" s="76" t="str">
        <f>_xlfn.CONCAT(Tableau1[[#This Row],[LUN]:[DIM]])</f>
        <v/>
      </c>
      <c r="AU1067" s="79"/>
      <c r="AV10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7" s="76" t="e">
        <f>Tableau1[[#This Row],[Nbre de nuits sur la période]]*Tableau1[[#This Row],[Nombre de train accédant / nuit *]]</f>
        <v>#VALUE!</v>
      </c>
      <c r="AY1067" s="76" t="e">
        <f>Tableau1[[#This Row],[Uo voies - nuit]]*((59*400/1000)+5)</f>
        <v>#VALUE!</v>
      </c>
    </row>
    <row r="1068" spans="1:51" ht="15.75">
      <c r="A1068" s="51">
        <f t="shared" si="50"/>
        <v>1055</v>
      </c>
      <c r="B1068" s="85"/>
      <c r="C1068" s="52" t="str">
        <f>IFERROR(VLOOKUP(Tableau1[[#This Row],[Site *
Un fichier Excel par DT]],Tableau7[[#All],[Nom de la gare]:[EIC]],5,FALSE),"")</f>
        <v/>
      </c>
      <c r="D1068" s="77"/>
      <c r="E1068" s="74"/>
      <c r="F1068" s="74"/>
      <c r="G1068" s="76"/>
      <c r="H1068" s="72" t="str">
        <f>IF(Tableau1[[#This Row],[Régime d''utilisation (Quotidien ? Oui ou Non)]]="Oui","Oui","Non")</f>
        <v>Non</v>
      </c>
      <c r="I1068" s="72" t="str">
        <f>IF(Tableau1[[#This Row],[Régime d''utilisation (Quotidien ? Oui ou Non)]]="Oui","Oui","Non")</f>
        <v>Non</v>
      </c>
      <c r="J1068" s="72" t="str">
        <f>IF(Tableau1[[#This Row],[Régime d''utilisation (Quotidien ? Oui ou Non)]]="Oui","Oui","Non")</f>
        <v>Non</v>
      </c>
      <c r="K1068" s="72" t="str">
        <f>IF(Tableau1[[#This Row],[Régime d''utilisation (Quotidien ? Oui ou Non)]]="Oui","Oui","Non")</f>
        <v>Non</v>
      </c>
      <c r="L1068" s="72" t="str">
        <f>IF(Tableau1[[#This Row],[Régime d''utilisation (Quotidien ? Oui ou Non)]]="Oui","Oui","Non")</f>
        <v>Non</v>
      </c>
      <c r="M1068" s="72" t="str">
        <f>IF(Tableau1[[#This Row],[Régime d''utilisation (Quotidien ? Oui ou Non)]]="Oui","Oui","Non")</f>
        <v>Non</v>
      </c>
      <c r="N1068" s="72" t="str">
        <f>IF(Tableau1[[#This Row],[Régime d''utilisation (Quotidien ? Oui ou Non)]]="Oui","Oui","Non")</f>
        <v>Non</v>
      </c>
      <c r="O1068" s="72" t="str">
        <f>IF(Tableau1[[#This Row],[Régime d''utilisation (Quotidien ? Oui ou Non)]]="Oui","Oui","Non")</f>
        <v>Non</v>
      </c>
      <c r="P1068" s="76"/>
      <c r="Q1068" s="76"/>
      <c r="R1068" s="76"/>
      <c r="S1068" s="52" t="str">
        <f t="shared" si="48"/>
        <v>Compris entre 00h00 et 5h00</v>
      </c>
      <c r="T1068" s="76"/>
      <c r="U1068" s="53" t="str">
        <f t="shared" si="49"/>
        <v>Voyageur</v>
      </c>
      <c r="V1068" s="76"/>
      <c r="W1068" s="76"/>
      <c r="X1068" s="76"/>
      <c r="Y1068" s="76"/>
      <c r="Z1068" s="76"/>
      <c r="AA1068" s="76"/>
      <c r="AB1068" s="53">
        <f>400</f>
        <v>400</v>
      </c>
      <c r="AC1068" s="78" t="str">
        <f>IF(Tableau1[[#This Row],[Type de réponse]]='Paramètre (masquer)'!$A$10,Tableau1[[#This Row],[Période de début *]],"")</f>
        <v/>
      </c>
      <c r="AD1068" s="78" t="str">
        <f>IF(Tableau1[[#This Row],[Type de réponse]]='Paramètre (masquer)'!$A$10,Tableau1[[#This Row],[Période de fin *]],"")</f>
        <v/>
      </c>
      <c r="AE1068" s="78" t="str">
        <f>IF(Tableau1[[#This Row],[Type de réponse]]='Paramètre (masquer)'!$A$10,Tableau1[[#This Row],[Nuit
LU/MA]],"")</f>
        <v/>
      </c>
      <c r="AF1068" s="78" t="str">
        <f>IF(Tableau1[[#This Row],[Type de réponse]]='Paramètre (masquer)'!$A$10,Tableau1[[#This Row],[Nuit
MA/ME]],"")</f>
        <v/>
      </c>
      <c r="AG1068" s="78" t="str">
        <f>IF(Tableau1[[#This Row],[Type de réponse]]='Paramètre (masquer)'!$A$10,Tableau1[[#This Row],[Nuit
ME/JE]],"")</f>
        <v/>
      </c>
      <c r="AH1068" s="78" t="str">
        <f>IF(Tableau1[[#This Row],[Type de réponse]]='Paramètre (masquer)'!$A$10,Tableau1[[#This Row],[Nuit JE/VE]],"")</f>
        <v/>
      </c>
      <c r="AI1068" s="78" t="str">
        <f>IF(Tableau1[[#This Row],[Type de réponse]]='Paramètre (masquer)'!$A$10,Tableau1[[#This Row],[Nuit
VE/SA]],"")</f>
        <v/>
      </c>
      <c r="AJ1068" s="78" t="str">
        <f>IF(Tableau1[[#This Row],[Type de réponse]]='Paramètre (masquer)'!$A$10,Tableau1[[#This Row],[Nuit
SA/DI]],"")</f>
        <v/>
      </c>
      <c r="AK1068" s="78" t="str">
        <f>IF(Tableau1[[#This Row],[Type de réponse]]='Paramètre (masquer)'!$A$10,Tableau1[[#This Row],[Nuit
DI/LU]],"")</f>
        <v/>
      </c>
      <c r="AL1068" s="76" t="str">
        <f>IF(Tableau1[[#This Row],[Nuit
LU /MA]]="Oui",0,IF(Tableau1[[#This Row],[Nuit
LU /MA]]="Non",1,""))</f>
        <v/>
      </c>
      <c r="AM1068" s="76" t="str">
        <f>IF(Tableau1[[#This Row],[Nuit
MA/ ME]]="Oui",0,IF(Tableau1[[#This Row],[Nuit
MA/ ME]]="Non",1,""))</f>
        <v/>
      </c>
      <c r="AN1068" s="76" t="str">
        <f>IF(Tableau1[[#This Row],[Nuit
ME/ JE]]="Oui",0,IF(Tableau1[[#This Row],[Nuit
ME/ JE]]="Non",1,""))</f>
        <v/>
      </c>
      <c r="AO1068" s="76" t="str">
        <f>IF(Tableau1[[#This Row],[Nuit JE/ VE]]="Oui",0,IF(Tableau1[[#This Row],[Nuit JE/ VE]]="Non",1,""))</f>
        <v/>
      </c>
      <c r="AP1068" s="76" t="str">
        <f>IF(Tableau1[[#This Row],[Nuit
VE/ SA]]="Oui",0,IF(Tableau1[[#This Row],[Nuit
VE/ SA]]="Non",1,""))</f>
        <v/>
      </c>
      <c r="AQ1068" s="76" t="str">
        <f>IF(Tableau1[[#This Row],[Nuit
SA/ DI]]="Oui",0,IF(Tableau1[[#This Row],[Nuit
SA/ DI]]="Non",1,""))</f>
        <v/>
      </c>
      <c r="AR1068" s="76" t="str">
        <f>IF(Tableau1[[#This Row],[Nuit
DI/ LU]]="Oui",0,IF(Tableau1[[#This Row],[Nuit
DI/ LU]]="Non",1,""))</f>
        <v/>
      </c>
      <c r="AS1068" s="76" t="str">
        <f>IF(Tableau1[[#This Row],[Type de réponse]]='Paramètre (masquer)'!$A$10,Tableau1[[#This Row],[FE]],"")</f>
        <v/>
      </c>
      <c r="AT1068" s="76" t="str">
        <f>_xlfn.CONCAT(Tableau1[[#This Row],[LUN]:[DIM]])</f>
        <v/>
      </c>
      <c r="AU1068" s="79"/>
      <c r="AV10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8" s="76" t="e">
        <f>Tableau1[[#This Row],[Nbre de nuits sur la période]]*Tableau1[[#This Row],[Nombre de train accédant / nuit *]]</f>
        <v>#VALUE!</v>
      </c>
      <c r="AY1068" s="76" t="e">
        <f>Tableau1[[#This Row],[Uo voies - nuit]]*((59*400/1000)+5)</f>
        <v>#VALUE!</v>
      </c>
    </row>
    <row r="1069" spans="1:51" ht="15.75">
      <c r="A1069" s="51">
        <f t="shared" si="50"/>
        <v>1056</v>
      </c>
      <c r="B1069" s="85"/>
      <c r="C1069" s="52" t="str">
        <f>IFERROR(VLOOKUP(Tableau1[[#This Row],[Site *
Un fichier Excel par DT]],Tableau7[[#All],[Nom de la gare]:[EIC]],5,FALSE),"")</f>
        <v/>
      </c>
      <c r="D1069" s="77"/>
      <c r="E1069" s="74"/>
      <c r="F1069" s="74"/>
      <c r="G1069" s="76"/>
      <c r="H1069" s="72" t="str">
        <f>IF(Tableau1[[#This Row],[Régime d''utilisation (Quotidien ? Oui ou Non)]]="Oui","Oui","Non")</f>
        <v>Non</v>
      </c>
      <c r="I1069" s="72" t="str">
        <f>IF(Tableau1[[#This Row],[Régime d''utilisation (Quotidien ? Oui ou Non)]]="Oui","Oui","Non")</f>
        <v>Non</v>
      </c>
      <c r="J1069" s="72" t="str">
        <f>IF(Tableau1[[#This Row],[Régime d''utilisation (Quotidien ? Oui ou Non)]]="Oui","Oui","Non")</f>
        <v>Non</v>
      </c>
      <c r="K1069" s="72" t="str">
        <f>IF(Tableau1[[#This Row],[Régime d''utilisation (Quotidien ? Oui ou Non)]]="Oui","Oui","Non")</f>
        <v>Non</v>
      </c>
      <c r="L1069" s="72" t="str">
        <f>IF(Tableau1[[#This Row],[Régime d''utilisation (Quotidien ? Oui ou Non)]]="Oui","Oui","Non")</f>
        <v>Non</v>
      </c>
      <c r="M1069" s="72" t="str">
        <f>IF(Tableau1[[#This Row],[Régime d''utilisation (Quotidien ? Oui ou Non)]]="Oui","Oui","Non")</f>
        <v>Non</v>
      </c>
      <c r="N1069" s="72" t="str">
        <f>IF(Tableau1[[#This Row],[Régime d''utilisation (Quotidien ? Oui ou Non)]]="Oui","Oui","Non")</f>
        <v>Non</v>
      </c>
      <c r="O1069" s="72" t="str">
        <f>IF(Tableau1[[#This Row],[Régime d''utilisation (Quotidien ? Oui ou Non)]]="Oui","Oui","Non")</f>
        <v>Non</v>
      </c>
      <c r="P1069" s="76"/>
      <c r="Q1069" s="76"/>
      <c r="R1069" s="76"/>
      <c r="S1069" s="52" t="str">
        <f t="shared" si="48"/>
        <v>Compris entre 00h00 et 5h00</v>
      </c>
      <c r="T1069" s="76"/>
      <c r="U1069" s="53" t="str">
        <f t="shared" si="49"/>
        <v>Voyageur</v>
      </c>
      <c r="V1069" s="76"/>
      <c r="W1069" s="76"/>
      <c r="X1069" s="76"/>
      <c r="Y1069" s="76"/>
      <c r="Z1069" s="76"/>
      <c r="AA1069" s="76"/>
      <c r="AB1069" s="53">
        <f>400</f>
        <v>400</v>
      </c>
      <c r="AC1069" s="78" t="str">
        <f>IF(Tableau1[[#This Row],[Type de réponse]]='Paramètre (masquer)'!$A$10,Tableau1[[#This Row],[Période de début *]],"")</f>
        <v/>
      </c>
      <c r="AD1069" s="78" t="str">
        <f>IF(Tableau1[[#This Row],[Type de réponse]]='Paramètre (masquer)'!$A$10,Tableau1[[#This Row],[Période de fin *]],"")</f>
        <v/>
      </c>
      <c r="AE1069" s="78" t="str">
        <f>IF(Tableau1[[#This Row],[Type de réponse]]='Paramètre (masquer)'!$A$10,Tableau1[[#This Row],[Nuit
LU/MA]],"")</f>
        <v/>
      </c>
      <c r="AF1069" s="78" t="str">
        <f>IF(Tableau1[[#This Row],[Type de réponse]]='Paramètre (masquer)'!$A$10,Tableau1[[#This Row],[Nuit
MA/ME]],"")</f>
        <v/>
      </c>
      <c r="AG1069" s="78" t="str">
        <f>IF(Tableau1[[#This Row],[Type de réponse]]='Paramètre (masquer)'!$A$10,Tableau1[[#This Row],[Nuit
ME/JE]],"")</f>
        <v/>
      </c>
      <c r="AH1069" s="78" t="str">
        <f>IF(Tableau1[[#This Row],[Type de réponse]]='Paramètre (masquer)'!$A$10,Tableau1[[#This Row],[Nuit JE/VE]],"")</f>
        <v/>
      </c>
      <c r="AI1069" s="78" t="str">
        <f>IF(Tableau1[[#This Row],[Type de réponse]]='Paramètre (masquer)'!$A$10,Tableau1[[#This Row],[Nuit
VE/SA]],"")</f>
        <v/>
      </c>
      <c r="AJ1069" s="78" t="str">
        <f>IF(Tableau1[[#This Row],[Type de réponse]]='Paramètre (masquer)'!$A$10,Tableau1[[#This Row],[Nuit
SA/DI]],"")</f>
        <v/>
      </c>
      <c r="AK1069" s="78" t="str">
        <f>IF(Tableau1[[#This Row],[Type de réponse]]='Paramètre (masquer)'!$A$10,Tableau1[[#This Row],[Nuit
DI/LU]],"")</f>
        <v/>
      </c>
      <c r="AL1069" s="76" t="str">
        <f>IF(Tableau1[[#This Row],[Nuit
LU /MA]]="Oui",0,IF(Tableau1[[#This Row],[Nuit
LU /MA]]="Non",1,""))</f>
        <v/>
      </c>
      <c r="AM1069" s="76" t="str">
        <f>IF(Tableau1[[#This Row],[Nuit
MA/ ME]]="Oui",0,IF(Tableau1[[#This Row],[Nuit
MA/ ME]]="Non",1,""))</f>
        <v/>
      </c>
      <c r="AN1069" s="76" t="str">
        <f>IF(Tableau1[[#This Row],[Nuit
ME/ JE]]="Oui",0,IF(Tableau1[[#This Row],[Nuit
ME/ JE]]="Non",1,""))</f>
        <v/>
      </c>
      <c r="AO1069" s="76" t="str">
        <f>IF(Tableau1[[#This Row],[Nuit JE/ VE]]="Oui",0,IF(Tableau1[[#This Row],[Nuit JE/ VE]]="Non",1,""))</f>
        <v/>
      </c>
      <c r="AP1069" s="76" t="str">
        <f>IF(Tableau1[[#This Row],[Nuit
VE/ SA]]="Oui",0,IF(Tableau1[[#This Row],[Nuit
VE/ SA]]="Non",1,""))</f>
        <v/>
      </c>
      <c r="AQ1069" s="76" t="str">
        <f>IF(Tableau1[[#This Row],[Nuit
SA/ DI]]="Oui",0,IF(Tableau1[[#This Row],[Nuit
SA/ DI]]="Non",1,""))</f>
        <v/>
      </c>
      <c r="AR1069" s="76" t="str">
        <f>IF(Tableau1[[#This Row],[Nuit
DI/ LU]]="Oui",0,IF(Tableau1[[#This Row],[Nuit
DI/ LU]]="Non",1,""))</f>
        <v/>
      </c>
      <c r="AS1069" s="76" t="str">
        <f>IF(Tableau1[[#This Row],[Type de réponse]]='Paramètre (masquer)'!$A$10,Tableau1[[#This Row],[FE]],"")</f>
        <v/>
      </c>
      <c r="AT1069" s="76" t="str">
        <f>_xlfn.CONCAT(Tableau1[[#This Row],[LUN]:[DIM]])</f>
        <v/>
      </c>
      <c r="AU1069" s="79"/>
      <c r="AV10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9" s="76" t="e">
        <f>Tableau1[[#This Row],[Nbre de nuits sur la période]]*Tableau1[[#This Row],[Nombre de train accédant / nuit *]]</f>
        <v>#VALUE!</v>
      </c>
      <c r="AY1069" s="76" t="e">
        <f>Tableau1[[#This Row],[Uo voies - nuit]]*((59*400/1000)+5)</f>
        <v>#VALUE!</v>
      </c>
    </row>
    <row r="1070" spans="1:51" ht="15.75">
      <c r="A1070" s="51">
        <f t="shared" si="50"/>
        <v>1057</v>
      </c>
      <c r="B1070" s="85"/>
      <c r="C1070" s="52" t="str">
        <f>IFERROR(VLOOKUP(Tableau1[[#This Row],[Site *
Un fichier Excel par DT]],Tableau7[[#All],[Nom de la gare]:[EIC]],5,FALSE),"")</f>
        <v/>
      </c>
      <c r="D1070" s="77"/>
      <c r="E1070" s="74"/>
      <c r="F1070" s="74"/>
      <c r="G1070" s="76"/>
      <c r="H1070" s="72" t="str">
        <f>IF(Tableau1[[#This Row],[Régime d''utilisation (Quotidien ? Oui ou Non)]]="Oui","Oui","Non")</f>
        <v>Non</v>
      </c>
      <c r="I1070" s="72" t="str">
        <f>IF(Tableau1[[#This Row],[Régime d''utilisation (Quotidien ? Oui ou Non)]]="Oui","Oui","Non")</f>
        <v>Non</v>
      </c>
      <c r="J1070" s="72" t="str">
        <f>IF(Tableau1[[#This Row],[Régime d''utilisation (Quotidien ? Oui ou Non)]]="Oui","Oui","Non")</f>
        <v>Non</v>
      </c>
      <c r="K1070" s="72" t="str">
        <f>IF(Tableau1[[#This Row],[Régime d''utilisation (Quotidien ? Oui ou Non)]]="Oui","Oui","Non")</f>
        <v>Non</v>
      </c>
      <c r="L1070" s="72" t="str">
        <f>IF(Tableau1[[#This Row],[Régime d''utilisation (Quotidien ? Oui ou Non)]]="Oui","Oui","Non")</f>
        <v>Non</v>
      </c>
      <c r="M1070" s="72" t="str">
        <f>IF(Tableau1[[#This Row],[Régime d''utilisation (Quotidien ? Oui ou Non)]]="Oui","Oui","Non")</f>
        <v>Non</v>
      </c>
      <c r="N1070" s="72" t="str">
        <f>IF(Tableau1[[#This Row],[Régime d''utilisation (Quotidien ? Oui ou Non)]]="Oui","Oui","Non")</f>
        <v>Non</v>
      </c>
      <c r="O1070" s="72" t="str">
        <f>IF(Tableau1[[#This Row],[Régime d''utilisation (Quotidien ? Oui ou Non)]]="Oui","Oui","Non")</f>
        <v>Non</v>
      </c>
      <c r="P1070" s="76"/>
      <c r="Q1070" s="76"/>
      <c r="R1070" s="76"/>
      <c r="S1070" s="52" t="str">
        <f t="shared" si="48"/>
        <v>Compris entre 00h00 et 5h00</v>
      </c>
      <c r="T1070" s="76"/>
      <c r="U1070" s="53" t="str">
        <f t="shared" si="49"/>
        <v>Voyageur</v>
      </c>
      <c r="V1070" s="76"/>
      <c r="W1070" s="76"/>
      <c r="X1070" s="76"/>
      <c r="Y1070" s="76"/>
      <c r="Z1070" s="76"/>
      <c r="AA1070" s="76"/>
      <c r="AB1070" s="53">
        <f>400</f>
        <v>400</v>
      </c>
      <c r="AC1070" s="78" t="str">
        <f>IF(Tableau1[[#This Row],[Type de réponse]]='Paramètre (masquer)'!$A$10,Tableau1[[#This Row],[Période de début *]],"")</f>
        <v/>
      </c>
      <c r="AD1070" s="78" t="str">
        <f>IF(Tableau1[[#This Row],[Type de réponse]]='Paramètre (masquer)'!$A$10,Tableau1[[#This Row],[Période de fin *]],"")</f>
        <v/>
      </c>
      <c r="AE1070" s="78" t="str">
        <f>IF(Tableau1[[#This Row],[Type de réponse]]='Paramètre (masquer)'!$A$10,Tableau1[[#This Row],[Nuit
LU/MA]],"")</f>
        <v/>
      </c>
      <c r="AF1070" s="78" t="str">
        <f>IF(Tableau1[[#This Row],[Type de réponse]]='Paramètre (masquer)'!$A$10,Tableau1[[#This Row],[Nuit
MA/ME]],"")</f>
        <v/>
      </c>
      <c r="AG1070" s="78" t="str">
        <f>IF(Tableau1[[#This Row],[Type de réponse]]='Paramètre (masquer)'!$A$10,Tableau1[[#This Row],[Nuit
ME/JE]],"")</f>
        <v/>
      </c>
      <c r="AH1070" s="78" t="str">
        <f>IF(Tableau1[[#This Row],[Type de réponse]]='Paramètre (masquer)'!$A$10,Tableau1[[#This Row],[Nuit JE/VE]],"")</f>
        <v/>
      </c>
      <c r="AI1070" s="78" t="str">
        <f>IF(Tableau1[[#This Row],[Type de réponse]]='Paramètre (masquer)'!$A$10,Tableau1[[#This Row],[Nuit
VE/SA]],"")</f>
        <v/>
      </c>
      <c r="AJ1070" s="78" t="str">
        <f>IF(Tableau1[[#This Row],[Type de réponse]]='Paramètre (masquer)'!$A$10,Tableau1[[#This Row],[Nuit
SA/DI]],"")</f>
        <v/>
      </c>
      <c r="AK1070" s="78" t="str">
        <f>IF(Tableau1[[#This Row],[Type de réponse]]='Paramètre (masquer)'!$A$10,Tableau1[[#This Row],[Nuit
DI/LU]],"")</f>
        <v/>
      </c>
      <c r="AL1070" s="76" t="str">
        <f>IF(Tableau1[[#This Row],[Nuit
LU /MA]]="Oui",0,IF(Tableau1[[#This Row],[Nuit
LU /MA]]="Non",1,""))</f>
        <v/>
      </c>
      <c r="AM1070" s="76" t="str">
        <f>IF(Tableau1[[#This Row],[Nuit
MA/ ME]]="Oui",0,IF(Tableau1[[#This Row],[Nuit
MA/ ME]]="Non",1,""))</f>
        <v/>
      </c>
      <c r="AN1070" s="76" t="str">
        <f>IF(Tableau1[[#This Row],[Nuit
ME/ JE]]="Oui",0,IF(Tableau1[[#This Row],[Nuit
ME/ JE]]="Non",1,""))</f>
        <v/>
      </c>
      <c r="AO1070" s="76" t="str">
        <f>IF(Tableau1[[#This Row],[Nuit JE/ VE]]="Oui",0,IF(Tableau1[[#This Row],[Nuit JE/ VE]]="Non",1,""))</f>
        <v/>
      </c>
      <c r="AP1070" s="76" t="str">
        <f>IF(Tableau1[[#This Row],[Nuit
VE/ SA]]="Oui",0,IF(Tableau1[[#This Row],[Nuit
VE/ SA]]="Non",1,""))</f>
        <v/>
      </c>
      <c r="AQ1070" s="76" t="str">
        <f>IF(Tableau1[[#This Row],[Nuit
SA/ DI]]="Oui",0,IF(Tableau1[[#This Row],[Nuit
SA/ DI]]="Non",1,""))</f>
        <v/>
      </c>
      <c r="AR1070" s="76" t="str">
        <f>IF(Tableau1[[#This Row],[Nuit
DI/ LU]]="Oui",0,IF(Tableau1[[#This Row],[Nuit
DI/ LU]]="Non",1,""))</f>
        <v/>
      </c>
      <c r="AS1070" s="76" t="str">
        <f>IF(Tableau1[[#This Row],[Type de réponse]]='Paramètre (masquer)'!$A$10,Tableau1[[#This Row],[FE]],"")</f>
        <v/>
      </c>
      <c r="AT1070" s="76" t="str">
        <f>_xlfn.CONCAT(Tableau1[[#This Row],[LUN]:[DIM]])</f>
        <v/>
      </c>
      <c r="AU1070" s="79"/>
      <c r="AV10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0" s="76" t="e">
        <f>Tableau1[[#This Row],[Nbre de nuits sur la période]]*Tableau1[[#This Row],[Nombre de train accédant / nuit *]]</f>
        <v>#VALUE!</v>
      </c>
      <c r="AY1070" s="76" t="e">
        <f>Tableau1[[#This Row],[Uo voies - nuit]]*((59*400/1000)+5)</f>
        <v>#VALUE!</v>
      </c>
    </row>
    <row r="1071" spans="1:51" ht="15.75">
      <c r="A1071" s="51">
        <f t="shared" si="50"/>
        <v>1058</v>
      </c>
      <c r="B1071" s="85"/>
      <c r="C1071" s="52" t="str">
        <f>IFERROR(VLOOKUP(Tableau1[[#This Row],[Site *
Un fichier Excel par DT]],Tableau7[[#All],[Nom de la gare]:[EIC]],5,FALSE),"")</f>
        <v/>
      </c>
      <c r="D1071" s="77"/>
      <c r="E1071" s="74"/>
      <c r="F1071" s="74"/>
      <c r="G1071" s="76"/>
      <c r="H1071" s="72" t="str">
        <f>IF(Tableau1[[#This Row],[Régime d''utilisation (Quotidien ? Oui ou Non)]]="Oui","Oui","Non")</f>
        <v>Non</v>
      </c>
      <c r="I1071" s="72" t="str">
        <f>IF(Tableau1[[#This Row],[Régime d''utilisation (Quotidien ? Oui ou Non)]]="Oui","Oui","Non")</f>
        <v>Non</v>
      </c>
      <c r="J1071" s="72" t="str">
        <f>IF(Tableau1[[#This Row],[Régime d''utilisation (Quotidien ? Oui ou Non)]]="Oui","Oui","Non")</f>
        <v>Non</v>
      </c>
      <c r="K1071" s="72" t="str">
        <f>IF(Tableau1[[#This Row],[Régime d''utilisation (Quotidien ? Oui ou Non)]]="Oui","Oui","Non")</f>
        <v>Non</v>
      </c>
      <c r="L1071" s="72" t="str">
        <f>IF(Tableau1[[#This Row],[Régime d''utilisation (Quotidien ? Oui ou Non)]]="Oui","Oui","Non")</f>
        <v>Non</v>
      </c>
      <c r="M1071" s="72" t="str">
        <f>IF(Tableau1[[#This Row],[Régime d''utilisation (Quotidien ? Oui ou Non)]]="Oui","Oui","Non")</f>
        <v>Non</v>
      </c>
      <c r="N1071" s="72" t="str">
        <f>IF(Tableau1[[#This Row],[Régime d''utilisation (Quotidien ? Oui ou Non)]]="Oui","Oui","Non")</f>
        <v>Non</v>
      </c>
      <c r="O1071" s="72" t="str">
        <f>IF(Tableau1[[#This Row],[Régime d''utilisation (Quotidien ? Oui ou Non)]]="Oui","Oui","Non")</f>
        <v>Non</v>
      </c>
      <c r="P1071" s="76"/>
      <c r="Q1071" s="76"/>
      <c r="R1071" s="76"/>
      <c r="S1071" s="52" t="str">
        <f t="shared" si="48"/>
        <v>Compris entre 00h00 et 5h00</v>
      </c>
      <c r="T1071" s="76"/>
      <c r="U1071" s="53" t="str">
        <f t="shared" si="49"/>
        <v>Voyageur</v>
      </c>
      <c r="V1071" s="76"/>
      <c r="W1071" s="76"/>
      <c r="X1071" s="76"/>
      <c r="Y1071" s="76"/>
      <c r="Z1071" s="76"/>
      <c r="AA1071" s="76"/>
      <c r="AB1071" s="53">
        <f>400</f>
        <v>400</v>
      </c>
      <c r="AC1071" s="78" t="str">
        <f>IF(Tableau1[[#This Row],[Type de réponse]]='Paramètre (masquer)'!$A$10,Tableau1[[#This Row],[Période de début *]],"")</f>
        <v/>
      </c>
      <c r="AD1071" s="78" t="str">
        <f>IF(Tableau1[[#This Row],[Type de réponse]]='Paramètre (masquer)'!$A$10,Tableau1[[#This Row],[Période de fin *]],"")</f>
        <v/>
      </c>
      <c r="AE1071" s="78" t="str">
        <f>IF(Tableau1[[#This Row],[Type de réponse]]='Paramètre (masquer)'!$A$10,Tableau1[[#This Row],[Nuit
LU/MA]],"")</f>
        <v/>
      </c>
      <c r="AF1071" s="78" t="str">
        <f>IF(Tableau1[[#This Row],[Type de réponse]]='Paramètre (masquer)'!$A$10,Tableau1[[#This Row],[Nuit
MA/ME]],"")</f>
        <v/>
      </c>
      <c r="AG1071" s="78" t="str">
        <f>IF(Tableau1[[#This Row],[Type de réponse]]='Paramètre (masquer)'!$A$10,Tableau1[[#This Row],[Nuit
ME/JE]],"")</f>
        <v/>
      </c>
      <c r="AH1071" s="78" t="str">
        <f>IF(Tableau1[[#This Row],[Type de réponse]]='Paramètre (masquer)'!$A$10,Tableau1[[#This Row],[Nuit JE/VE]],"")</f>
        <v/>
      </c>
      <c r="AI1071" s="78" t="str">
        <f>IF(Tableau1[[#This Row],[Type de réponse]]='Paramètre (masquer)'!$A$10,Tableau1[[#This Row],[Nuit
VE/SA]],"")</f>
        <v/>
      </c>
      <c r="AJ1071" s="78" t="str">
        <f>IF(Tableau1[[#This Row],[Type de réponse]]='Paramètre (masquer)'!$A$10,Tableau1[[#This Row],[Nuit
SA/DI]],"")</f>
        <v/>
      </c>
      <c r="AK1071" s="78" t="str">
        <f>IF(Tableau1[[#This Row],[Type de réponse]]='Paramètre (masquer)'!$A$10,Tableau1[[#This Row],[Nuit
DI/LU]],"")</f>
        <v/>
      </c>
      <c r="AL1071" s="76" t="str">
        <f>IF(Tableau1[[#This Row],[Nuit
LU /MA]]="Oui",0,IF(Tableau1[[#This Row],[Nuit
LU /MA]]="Non",1,""))</f>
        <v/>
      </c>
      <c r="AM1071" s="76" t="str">
        <f>IF(Tableau1[[#This Row],[Nuit
MA/ ME]]="Oui",0,IF(Tableau1[[#This Row],[Nuit
MA/ ME]]="Non",1,""))</f>
        <v/>
      </c>
      <c r="AN1071" s="76" t="str">
        <f>IF(Tableau1[[#This Row],[Nuit
ME/ JE]]="Oui",0,IF(Tableau1[[#This Row],[Nuit
ME/ JE]]="Non",1,""))</f>
        <v/>
      </c>
      <c r="AO1071" s="76" t="str">
        <f>IF(Tableau1[[#This Row],[Nuit JE/ VE]]="Oui",0,IF(Tableau1[[#This Row],[Nuit JE/ VE]]="Non",1,""))</f>
        <v/>
      </c>
      <c r="AP1071" s="76" t="str">
        <f>IF(Tableau1[[#This Row],[Nuit
VE/ SA]]="Oui",0,IF(Tableau1[[#This Row],[Nuit
VE/ SA]]="Non",1,""))</f>
        <v/>
      </c>
      <c r="AQ1071" s="76" t="str">
        <f>IF(Tableau1[[#This Row],[Nuit
SA/ DI]]="Oui",0,IF(Tableau1[[#This Row],[Nuit
SA/ DI]]="Non",1,""))</f>
        <v/>
      </c>
      <c r="AR1071" s="76" t="str">
        <f>IF(Tableau1[[#This Row],[Nuit
DI/ LU]]="Oui",0,IF(Tableau1[[#This Row],[Nuit
DI/ LU]]="Non",1,""))</f>
        <v/>
      </c>
      <c r="AS1071" s="76" t="str">
        <f>IF(Tableau1[[#This Row],[Type de réponse]]='Paramètre (masquer)'!$A$10,Tableau1[[#This Row],[FE]],"")</f>
        <v/>
      </c>
      <c r="AT1071" s="76" t="str">
        <f>_xlfn.CONCAT(Tableau1[[#This Row],[LUN]:[DIM]])</f>
        <v/>
      </c>
      <c r="AU1071" s="79"/>
      <c r="AV10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1" s="76" t="e">
        <f>Tableau1[[#This Row],[Nbre de nuits sur la période]]*Tableau1[[#This Row],[Nombre de train accédant / nuit *]]</f>
        <v>#VALUE!</v>
      </c>
      <c r="AY1071" s="76" t="e">
        <f>Tableau1[[#This Row],[Uo voies - nuit]]*((59*400/1000)+5)</f>
        <v>#VALUE!</v>
      </c>
    </row>
    <row r="1072" spans="1:51" ht="15.75">
      <c r="A1072" s="51">
        <f t="shared" si="50"/>
        <v>1059</v>
      </c>
      <c r="B1072" s="85"/>
      <c r="C1072" s="52" t="str">
        <f>IFERROR(VLOOKUP(Tableau1[[#This Row],[Site *
Un fichier Excel par DT]],Tableau7[[#All],[Nom de la gare]:[EIC]],5,FALSE),"")</f>
        <v/>
      </c>
      <c r="D1072" s="77"/>
      <c r="E1072" s="74"/>
      <c r="F1072" s="74"/>
      <c r="G1072" s="76"/>
      <c r="H1072" s="72" t="str">
        <f>IF(Tableau1[[#This Row],[Régime d''utilisation (Quotidien ? Oui ou Non)]]="Oui","Oui","Non")</f>
        <v>Non</v>
      </c>
      <c r="I1072" s="72" t="str">
        <f>IF(Tableau1[[#This Row],[Régime d''utilisation (Quotidien ? Oui ou Non)]]="Oui","Oui","Non")</f>
        <v>Non</v>
      </c>
      <c r="J1072" s="72" t="str">
        <f>IF(Tableau1[[#This Row],[Régime d''utilisation (Quotidien ? Oui ou Non)]]="Oui","Oui","Non")</f>
        <v>Non</v>
      </c>
      <c r="K1072" s="72" t="str">
        <f>IF(Tableau1[[#This Row],[Régime d''utilisation (Quotidien ? Oui ou Non)]]="Oui","Oui","Non")</f>
        <v>Non</v>
      </c>
      <c r="L1072" s="72" t="str">
        <f>IF(Tableau1[[#This Row],[Régime d''utilisation (Quotidien ? Oui ou Non)]]="Oui","Oui","Non")</f>
        <v>Non</v>
      </c>
      <c r="M1072" s="72" t="str">
        <f>IF(Tableau1[[#This Row],[Régime d''utilisation (Quotidien ? Oui ou Non)]]="Oui","Oui","Non")</f>
        <v>Non</v>
      </c>
      <c r="N1072" s="72" t="str">
        <f>IF(Tableau1[[#This Row],[Régime d''utilisation (Quotidien ? Oui ou Non)]]="Oui","Oui","Non")</f>
        <v>Non</v>
      </c>
      <c r="O1072" s="72" t="str">
        <f>IF(Tableau1[[#This Row],[Régime d''utilisation (Quotidien ? Oui ou Non)]]="Oui","Oui","Non")</f>
        <v>Non</v>
      </c>
      <c r="P1072" s="76"/>
      <c r="Q1072" s="76"/>
      <c r="R1072" s="76"/>
      <c r="S1072" s="52" t="str">
        <f t="shared" si="48"/>
        <v>Compris entre 00h00 et 5h00</v>
      </c>
      <c r="T1072" s="76"/>
      <c r="U1072" s="53" t="str">
        <f t="shared" si="49"/>
        <v>Voyageur</v>
      </c>
      <c r="V1072" s="76"/>
      <c r="W1072" s="76"/>
      <c r="X1072" s="76"/>
      <c r="Y1072" s="76"/>
      <c r="Z1072" s="76"/>
      <c r="AA1072" s="76"/>
      <c r="AB1072" s="53">
        <f>400</f>
        <v>400</v>
      </c>
      <c r="AC1072" s="78" t="str">
        <f>IF(Tableau1[[#This Row],[Type de réponse]]='Paramètre (masquer)'!$A$10,Tableau1[[#This Row],[Période de début *]],"")</f>
        <v/>
      </c>
      <c r="AD1072" s="78" t="str">
        <f>IF(Tableau1[[#This Row],[Type de réponse]]='Paramètre (masquer)'!$A$10,Tableau1[[#This Row],[Période de fin *]],"")</f>
        <v/>
      </c>
      <c r="AE1072" s="78" t="str">
        <f>IF(Tableau1[[#This Row],[Type de réponse]]='Paramètre (masquer)'!$A$10,Tableau1[[#This Row],[Nuit
LU/MA]],"")</f>
        <v/>
      </c>
      <c r="AF1072" s="78" t="str">
        <f>IF(Tableau1[[#This Row],[Type de réponse]]='Paramètre (masquer)'!$A$10,Tableau1[[#This Row],[Nuit
MA/ME]],"")</f>
        <v/>
      </c>
      <c r="AG1072" s="78" t="str">
        <f>IF(Tableau1[[#This Row],[Type de réponse]]='Paramètre (masquer)'!$A$10,Tableau1[[#This Row],[Nuit
ME/JE]],"")</f>
        <v/>
      </c>
      <c r="AH1072" s="78" t="str">
        <f>IF(Tableau1[[#This Row],[Type de réponse]]='Paramètre (masquer)'!$A$10,Tableau1[[#This Row],[Nuit JE/VE]],"")</f>
        <v/>
      </c>
      <c r="AI1072" s="78" t="str">
        <f>IF(Tableau1[[#This Row],[Type de réponse]]='Paramètre (masquer)'!$A$10,Tableau1[[#This Row],[Nuit
VE/SA]],"")</f>
        <v/>
      </c>
      <c r="AJ1072" s="78" t="str">
        <f>IF(Tableau1[[#This Row],[Type de réponse]]='Paramètre (masquer)'!$A$10,Tableau1[[#This Row],[Nuit
SA/DI]],"")</f>
        <v/>
      </c>
      <c r="AK1072" s="78" t="str">
        <f>IF(Tableau1[[#This Row],[Type de réponse]]='Paramètre (masquer)'!$A$10,Tableau1[[#This Row],[Nuit
DI/LU]],"")</f>
        <v/>
      </c>
      <c r="AL1072" s="76" t="str">
        <f>IF(Tableau1[[#This Row],[Nuit
LU /MA]]="Oui",0,IF(Tableau1[[#This Row],[Nuit
LU /MA]]="Non",1,""))</f>
        <v/>
      </c>
      <c r="AM1072" s="76" t="str">
        <f>IF(Tableau1[[#This Row],[Nuit
MA/ ME]]="Oui",0,IF(Tableau1[[#This Row],[Nuit
MA/ ME]]="Non",1,""))</f>
        <v/>
      </c>
      <c r="AN1072" s="76" t="str">
        <f>IF(Tableau1[[#This Row],[Nuit
ME/ JE]]="Oui",0,IF(Tableau1[[#This Row],[Nuit
ME/ JE]]="Non",1,""))</f>
        <v/>
      </c>
      <c r="AO1072" s="76" t="str">
        <f>IF(Tableau1[[#This Row],[Nuit JE/ VE]]="Oui",0,IF(Tableau1[[#This Row],[Nuit JE/ VE]]="Non",1,""))</f>
        <v/>
      </c>
      <c r="AP1072" s="76" t="str">
        <f>IF(Tableau1[[#This Row],[Nuit
VE/ SA]]="Oui",0,IF(Tableau1[[#This Row],[Nuit
VE/ SA]]="Non",1,""))</f>
        <v/>
      </c>
      <c r="AQ1072" s="76" t="str">
        <f>IF(Tableau1[[#This Row],[Nuit
SA/ DI]]="Oui",0,IF(Tableau1[[#This Row],[Nuit
SA/ DI]]="Non",1,""))</f>
        <v/>
      </c>
      <c r="AR1072" s="76" t="str">
        <f>IF(Tableau1[[#This Row],[Nuit
DI/ LU]]="Oui",0,IF(Tableau1[[#This Row],[Nuit
DI/ LU]]="Non",1,""))</f>
        <v/>
      </c>
      <c r="AS1072" s="76" t="str">
        <f>IF(Tableau1[[#This Row],[Type de réponse]]='Paramètre (masquer)'!$A$10,Tableau1[[#This Row],[FE]],"")</f>
        <v/>
      </c>
      <c r="AT1072" s="76" t="str">
        <f>_xlfn.CONCAT(Tableau1[[#This Row],[LUN]:[DIM]])</f>
        <v/>
      </c>
      <c r="AU1072" s="79"/>
      <c r="AV10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2" s="76" t="e">
        <f>Tableau1[[#This Row],[Nbre de nuits sur la période]]*Tableau1[[#This Row],[Nombre de train accédant / nuit *]]</f>
        <v>#VALUE!</v>
      </c>
      <c r="AY1072" s="76" t="e">
        <f>Tableau1[[#This Row],[Uo voies - nuit]]*((59*400/1000)+5)</f>
        <v>#VALUE!</v>
      </c>
    </row>
    <row r="1073" spans="1:51" ht="15.75">
      <c r="A1073" s="51">
        <f t="shared" si="50"/>
        <v>1060</v>
      </c>
      <c r="B1073" s="85"/>
      <c r="C1073" s="52" t="str">
        <f>IFERROR(VLOOKUP(Tableau1[[#This Row],[Site *
Un fichier Excel par DT]],Tableau7[[#All],[Nom de la gare]:[EIC]],5,FALSE),"")</f>
        <v/>
      </c>
      <c r="D1073" s="77"/>
      <c r="E1073" s="74"/>
      <c r="F1073" s="74"/>
      <c r="G1073" s="76"/>
      <c r="H1073" s="72" t="str">
        <f>IF(Tableau1[[#This Row],[Régime d''utilisation (Quotidien ? Oui ou Non)]]="Oui","Oui","Non")</f>
        <v>Non</v>
      </c>
      <c r="I1073" s="72" t="str">
        <f>IF(Tableau1[[#This Row],[Régime d''utilisation (Quotidien ? Oui ou Non)]]="Oui","Oui","Non")</f>
        <v>Non</v>
      </c>
      <c r="J1073" s="72" t="str">
        <f>IF(Tableau1[[#This Row],[Régime d''utilisation (Quotidien ? Oui ou Non)]]="Oui","Oui","Non")</f>
        <v>Non</v>
      </c>
      <c r="K1073" s="72" t="str">
        <f>IF(Tableau1[[#This Row],[Régime d''utilisation (Quotidien ? Oui ou Non)]]="Oui","Oui","Non")</f>
        <v>Non</v>
      </c>
      <c r="L1073" s="72" t="str">
        <f>IF(Tableau1[[#This Row],[Régime d''utilisation (Quotidien ? Oui ou Non)]]="Oui","Oui","Non")</f>
        <v>Non</v>
      </c>
      <c r="M1073" s="72" t="str">
        <f>IF(Tableau1[[#This Row],[Régime d''utilisation (Quotidien ? Oui ou Non)]]="Oui","Oui","Non")</f>
        <v>Non</v>
      </c>
      <c r="N1073" s="72" t="str">
        <f>IF(Tableau1[[#This Row],[Régime d''utilisation (Quotidien ? Oui ou Non)]]="Oui","Oui","Non")</f>
        <v>Non</v>
      </c>
      <c r="O1073" s="72" t="str">
        <f>IF(Tableau1[[#This Row],[Régime d''utilisation (Quotidien ? Oui ou Non)]]="Oui","Oui","Non")</f>
        <v>Non</v>
      </c>
      <c r="P1073" s="76"/>
      <c r="Q1073" s="76"/>
      <c r="R1073" s="76"/>
      <c r="S1073" s="52" t="str">
        <f t="shared" si="48"/>
        <v>Compris entre 00h00 et 5h00</v>
      </c>
      <c r="T1073" s="76"/>
      <c r="U1073" s="53" t="str">
        <f t="shared" si="49"/>
        <v>Voyageur</v>
      </c>
      <c r="V1073" s="76"/>
      <c r="W1073" s="76"/>
      <c r="X1073" s="76"/>
      <c r="Y1073" s="76"/>
      <c r="Z1073" s="76"/>
      <c r="AA1073" s="76"/>
      <c r="AB1073" s="53">
        <f>400</f>
        <v>400</v>
      </c>
      <c r="AC1073" s="78" t="str">
        <f>IF(Tableau1[[#This Row],[Type de réponse]]='Paramètre (masquer)'!$A$10,Tableau1[[#This Row],[Période de début *]],"")</f>
        <v/>
      </c>
      <c r="AD1073" s="78" t="str">
        <f>IF(Tableau1[[#This Row],[Type de réponse]]='Paramètre (masquer)'!$A$10,Tableau1[[#This Row],[Période de fin *]],"")</f>
        <v/>
      </c>
      <c r="AE1073" s="78" t="str">
        <f>IF(Tableau1[[#This Row],[Type de réponse]]='Paramètre (masquer)'!$A$10,Tableau1[[#This Row],[Nuit
LU/MA]],"")</f>
        <v/>
      </c>
      <c r="AF1073" s="78" t="str">
        <f>IF(Tableau1[[#This Row],[Type de réponse]]='Paramètre (masquer)'!$A$10,Tableau1[[#This Row],[Nuit
MA/ME]],"")</f>
        <v/>
      </c>
      <c r="AG1073" s="78" t="str">
        <f>IF(Tableau1[[#This Row],[Type de réponse]]='Paramètre (masquer)'!$A$10,Tableau1[[#This Row],[Nuit
ME/JE]],"")</f>
        <v/>
      </c>
      <c r="AH1073" s="78" t="str">
        <f>IF(Tableau1[[#This Row],[Type de réponse]]='Paramètre (masquer)'!$A$10,Tableau1[[#This Row],[Nuit JE/VE]],"")</f>
        <v/>
      </c>
      <c r="AI1073" s="78" t="str">
        <f>IF(Tableau1[[#This Row],[Type de réponse]]='Paramètre (masquer)'!$A$10,Tableau1[[#This Row],[Nuit
VE/SA]],"")</f>
        <v/>
      </c>
      <c r="AJ1073" s="78" t="str">
        <f>IF(Tableau1[[#This Row],[Type de réponse]]='Paramètre (masquer)'!$A$10,Tableau1[[#This Row],[Nuit
SA/DI]],"")</f>
        <v/>
      </c>
      <c r="AK1073" s="78" t="str">
        <f>IF(Tableau1[[#This Row],[Type de réponse]]='Paramètre (masquer)'!$A$10,Tableau1[[#This Row],[Nuit
DI/LU]],"")</f>
        <v/>
      </c>
      <c r="AL1073" s="76" t="str">
        <f>IF(Tableau1[[#This Row],[Nuit
LU /MA]]="Oui",0,IF(Tableau1[[#This Row],[Nuit
LU /MA]]="Non",1,""))</f>
        <v/>
      </c>
      <c r="AM1073" s="76" t="str">
        <f>IF(Tableau1[[#This Row],[Nuit
MA/ ME]]="Oui",0,IF(Tableau1[[#This Row],[Nuit
MA/ ME]]="Non",1,""))</f>
        <v/>
      </c>
      <c r="AN1073" s="76" t="str">
        <f>IF(Tableau1[[#This Row],[Nuit
ME/ JE]]="Oui",0,IF(Tableau1[[#This Row],[Nuit
ME/ JE]]="Non",1,""))</f>
        <v/>
      </c>
      <c r="AO1073" s="76" t="str">
        <f>IF(Tableau1[[#This Row],[Nuit JE/ VE]]="Oui",0,IF(Tableau1[[#This Row],[Nuit JE/ VE]]="Non",1,""))</f>
        <v/>
      </c>
      <c r="AP1073" s="76" t="str">
        <f>IF(Tableau1[[#This Row],[Nuit
VE/ SA]]="Oui",0,IF(Tableau1[[#This Row],[Nuit
VE/ SA]]="Non",1,""))</f>
        <v/>
      </c>
      <c r="AQ1073" s="76" t="str">
        <f>IF(Tableau1[[#This Row],[Nuit
SA/ DI]]="Oui",0,IF(Tableau1[[#This Row],[Nuit
SA/ DI]]="Non",1,""))</f>
        <v/>
      </c>
      <c r="AR1073" s="76" t="str">
        <f>IF(Tableau1[[#This Row],[Nuit
DI/ LU]]="Oui",0,IF(Tableau1[[#This Row],[Nuit
DI/ LU]]="Non",1,""))</f>
        <v/>
      </c>
      <c r="AS1073" s="76" t="str">
        <f>IF(Tableau1[[#This Row],[Type de réponse]]='Paramètre (masquer)'!$A$10,Tableau1[[#This Row],[FE]],"")</f>
        <v/>
      </c>
      <c r="AT1073" s="76" t="str">
        <f>_xlfn.CONCAT(Tableau1[[#This Row],[LUN]:[DIM]])</f>
        <v/>
      </c>
      <c r="AU1073" s="79"/>
      <c r="AV10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3" s="76" t="e">
        <f>Tableau1[[#This Row],[Nbre de nuits sur la période]]*Tableau1[[#This Row],[Nombre de train accédant / nuit *]]</f>
        <v>#VALUE!</v>
      </c>
      <c r="AY1073" s="76" t="e">
        <f>Tableau1[[#This Row],[Uo voies - nuit]]*((59*400/1000)+5)</f>
        <v>#VALUE!</v>
      </c>
    </row>
    <row r="1074" spans="1:51" ht="15.75">
      <c r="A1074" s="51">
        <f t="shared" si="50"/>
        <v>1061</v>
      </c>
      <c r="B1074" s="85"/>
      <c r="C1074" s="52" t="str">
        <f>IFERROR(VLOOKUP(Tableau1[[#This Row],[Site *
Un fichier Excel par DT]],Tableau7[[#All],[Nom de la gare]:[EIC]],5,FALSE),"")</f>
        <v/>
      </c>
      <c r="D1074" s="77"/>
      <c r="E1074" s="74"/>
      <c r="F1074" s="74"/>
      <c r="G1074" s="76"/>
      <c r="H1074" s="72" t="str">
        <f>IF(Tableau1[[#This Row],[Régime d''utilisation (Quotidien ? Oui ou Non)]]="Oui","Oui","Non")</f>
        <v>Non</v>
      </c>
      <c r="I1074" s="72" t="str">
        <f>IF(Tableau1[[#This Row],[Régime d''utilisation (Quotidien ? Oui ou Non)]]="Oui","Oui","Non")</f>
        <v>Non</v>
      </c>
      <c r="J1074" s="72" t="str">
        <f>IF(Tableau1[[#This Row],[Régime d''utilisation (Quotidien ? Oui ou Non)]]="Oui","Oui","Non")</f>
        <v>Non</v>
      </c>
      <c r="K1074" s="72" t="str">
        <f>IF(Tableau1[[#This Row],[Régime d''utilisation (Quotidien ? Oui ou Non)]]="Oui","Oui","Non")</f>
        <v>Non</v>
      </c>
      <c r="L1074" s="72" t="str">
        <f>IF(Tableau1[[#This Row],[Régime d''utilisation (Quotidien ? Oui ou Non)]]="Oui","Oui","Non")</f>
        <v>Non</v>
      </c>
      <c r="M1074" s="72" t="str">
        <f>IF(Tableau1[[#This Row],[Régime d''utilisation (Quotidien ? Oui ou Non)]]="Oui","Oui","Non")</f>
        <v>Non</v>
      </c>
      <c r="N1074" s="72" t="str">
        <f>IF(Tableau1[[#This Row],[Régime d''utilisation (Quotidien ? Oui ou Non)]]="Oui","Oui","Non")</f>
        <v>Non</v>
      </c>
      <c r="O1074" s="72" t="str">
        <f>IF(Tableau1[[#This Row],[Régime d''utilisation (Quotidien ? Oui ou Non)]]="Oui","Oui","Non")</f>
        <v>Non</v>
      </c>
      <c r="P1074" s="76"/>
      <c r="Q1074" s="76"/>
      <c r="R1074" s="76"/>
      <c r="S1074" s="52" t="str">
        <f t="shared" si="48"/>
        <v>Compris entre 00h00 et 5h00</v>
      </c>
      <c r="T1074" s="76"/>
      <c r="U1074" s="53" t="str">
        <f t="shared" si="49"/>
        <v>Voyageur</v>
      </c>
      <c r="V1074" s="76"/>
      <c r="W1074" s="76"/>
      <c r="X1074" s="76"/>
      <c r="Y1074" s="76"/>
      <c r="Z1074" s="76"/>
      <c r="AA1074" s="76"/>
      <c r="AB1074" s="53">
        <f>400</f>
        <v>400</v>
      </c>
      <c r="AC1074" s="78" t="str">
        <f>IF(Tableau1[[#This Row],[Type de réponse]]='Paramètre (masquer)'!$A$10,Tableau1[[#This Row],[Période de début *]],"")</f>
        <v/>
      </c>
      <c r="AD1074" s="78" t="str">
        <f>IF(Tableau1[[#This Row],[Type de réponse]]='Paramètre (masquer)'!$A$10,Tableau1[[#This Row],[Période de fin *]],"")</f>
        <v/>
      </c>
      <c r="AE1074" s="78" t="str">
        <f>IF(Tableau1[[#This Row],[Type de réponse]]='Paramètre (masquer)'!$A$10,Tableau1[[#This Row],[Nuit
LU/MA]],"")</f>
        <v/>
      </c>
      <c r="AF1074" s="78" t="str">
        <f>IF(Tableau1[[#This Row],[Type de réponse]]='Paramètre (masquer)'!$A$10,Tableau1[[#This Row],[Nuit
MA/ME]],"")</f>
        <v/>
      </c>
      <c r="AG1074" s="78" t="str">
        <f>IF(Tableau1[[#This Row],[Type de réponse]]='Paramètre (masquer)'!$A$10,Tableau1[[#This Row],[Nuit
ME/JE]],"")</f>
        <v/>
      </c>
      <c r="AH1074" s="78" t="str">
        <f>IF(Tableau1[[#This Row],[Type de réponse]]='Paramètre (masquer)'!$A$10,Tableau1[[#This Row],[Nuit JE/VE]],"")</f>
        <v/>
      </c>
      <c r="AI1074" s="78" t="str">
        <f>IF(Tableau1[[#This Row],[Type de réponse]]='Paramètre (masquer)'!$A$10,Tableau1[[#This Row],[Nuit
VE/SA]],"")</f>
        <v/>
      </c>
      <c r="AJ1074" s="78" t="str">
        <f>IF(Tableau1[[#This Row],[Type de réponse]]='Paramètre (masquer)'!$A$10,Tableau1[[#This Row],[Nuit
SA/DI]],"")</f>
        <v/>
      </c>
      <c r="AK1074" s="78" t="str">
        <f>IF(Tableau1[[#This Row],[Type de réponse]]='Paramètre (masquer)'!$A$10,Tableau1[[#This Row],[Nuit
DI/LU]],"")</f>
        <v/>
      </c>
      <c r="AL1074" s="76" t="str">
        <f>IF(Tableau1[[#This Row],[Nuit
LU /MA]]="Oui",0,IF(Tableau1[[#This Row],[Nuit
LU /MA]]="Non",1,""))</f>
        <v/>
      </c>
      <c r="AM1074" s="76" t="str">
        <f>IF(Tableau1[[#This Row],[Nuit
MA/ ME]]="Oui",0,IF(Tableau1[[#This Row],[Nuit
MA/ ME]]="Non",1,""))</f>
        <v/>
      </c>
      <c r="AN1074" s="76" t="str">
        <f>IF(Tableau1[[#This Row],[Nuit
ME/ JE]]="Oui",0,IF(Tableau1[[#This Row],[Nuit
ME/ JE]]="Non",1,""))</f>
        <v/>
      </c>
      <c r="AO1074" s="76" t="str">
        <f>IF(Tableau1[[#This Row],[Nuit JE/ VE]]="Oui",0,IF(Tableau1[[#This Row],[Nuit JE/ VE]]="Non",1,""))</f>
        <v/>
      </c>
      <c r="AP1074" s="76" t="str">
        <f>IF(Tableau1[[#This Row],[Nuit
VE/ SA]]="Oui",0,IF(Tableau1[[#This Row],[Nuit
VE/ SA]]="Non",1,""))</f>
        <v/>
      </c>
      <c r="AQ1074" s="76" t="str">
        <f>IF(Tableau1[[#This Row],[Nuit
SA/ DI]]="Oui",0,IF(Tableau1[[#This Row],[Nuit
SA/ DI]]="Non",1,""))</f>
        <v/>
      </c>
      <c r="AR1074" s="76" t="str">
        <f>IF(Tableau1[[#This Row],[Nuit
DI/ LU]]="Oui",0,IF(Tableau1[[#This Row],[Nuit
DI/ LU]]="Non",1,""))</f>
        <v/>
      </c>
      <c r="AS1074" s="76" t="str">
        <f>IF(Tableau1[[#This Row],[Type de réponse]]='Paramètre (masquer)'!$A$10,Tableau1[[#This Row],[FE]],"")</f>
        <v/>
      </c>
      <c r="AT1074" s="76" t="str">
        <f>_xlfn.CONCAT(Tableau1[[#This Row],[LUN]:[DIM]])</f>
        <v/>
      </c>
      <c r="AU1074" s="79"/>
      <c r="AV10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4" s="76" t="e">
        <f>Tableau1[[#This Row],[Nbre de nuits sur la période]]*Tableau1[[#This Row],[Nombre de train accédant / nuit *]]</f>
        <v>#VALUE!</v>
      </c>
      <c r="AY1074" s="76" t="e">
        <f>Tableau1[[#This Row],[Uo voies - nuit]]*((59*400/1000)+5)</f>
        <v>#VALUE!</v>
      </c>
    </row>
    <row r="1075" spans="1:51" ht="15.75">
      <c r="A1075" s="51">
        <f t="shared" si="50"/>
        <v>1062</v>
      </c>
      <c r="B1075" s="85"/>
      <c r="C1075" s="52" t="str">
        <f>IFERROR(VLOOKUP(Tableau1[[#This Row],[Site *
Un fichier Excel par DT]],Tableau7[[#All],[Nom de la gare]:[EIC]],5,FALSE),"")</f>
        <v/>
      </c>
      <c r="D1075" s="77"/>
      <c r="E1075" s="74"/>
      <c r="F1075" s="74"/>
      <c r="G1075" s="76"/>
      <c r="H1075" s="72" t="str">
        <f>IF(Tableau1[[#This Row],[Régime d''utilisation (Quotidien ? Oui ou Non)]]="Oui","Oui","Non")</f>
        <v>Non</v>
      </c>
      <c r="I1075" s="72" t="str">
        <f>IF(Tableau1[[#This Row],[Régime d''utilisation (Quotidien ? Oui ou Non)]]="Oui","Oui","Non")</f>
        <v>Non</v>
      </c>
      <c r="J1075" s="72" t="str">
        <f>IF(Tableau1[[#This Row],[Régime d''utilisation (Quotidien ? Oui ou Non)]]="Oui","Oui","Non")</f>
        <v>Non</v>
      </c>
      <c r="K1075" s="72" t="str">
        <f>IF(Tableau1[[#This Row],[Régime d''utilisation (Quotidien ? Oui ou Non)]]="Oui","Oui","Non")</f>
        <v>Non</v>
      </c>
      <c r="L1075" s="72" t="str">
        <f>IF(Tableau1[[#This Row],[Régime d''utilisation (Quotidien ? Oui ou Non)]]="Oui","Oui","Non")</f>
        <v>Non</v>
      </c>
      <c r="M1075" s="72" t="str">
        <f>IF(Tableau1[[#This Row],[Régime d''utilisation (Quotidien ? Oui ou Non)]]="Oui","Oui","Non")</f>
        <v>Non</v>
      </c>
      <c r="N1075" s="72" t="str">
        <f>IF(Tableau1[[#This Row],[Régime d''utilisation (Quotidien ? Oui ou Non)]]="Oui","Oui","Non")</f>
        <v>Non</v>
      </c>
      <c r="O1075" s="72" t="str">
        <f>IF(Tableau1[[#This Row],[Régime d''utilisation (Quotidien ? Oui ou Non)]]="Oui","Oui","Non")</f>
        <v>Non</v>
      </c>
      <c r="P1075" s="76"/>
      <c r="Q1075" s="76"/>
      <c r="R1075" s="76"/>
      <c r="S1075" s="52" t="str">
        <f t="shared" si="48"/>
        <v>Compris entre 00h00 et 5h00</v>
      </c>
      <c r="T1075" s="76"/>
      <c r="U1075" s="53" t="str">
        <f t="shared" si="49"/>
        <v>Voyageur</v>
      </c>
      <c r="V1075" s="76"/>
      <c r="W1075" s="76"/>
      <c r="X1075" s="76"/>
      <c r="Y1075" s="76"/>
      <c r="Z1075" s="76"/>
      <c r="AA1075" s="76"/>
      <c r="AB1075" s="53">
        <f>400</f>
        <v>400</v>
      </c>
      <c r="AC1075" s="78" t="str">
        <f>IF(Tableau1[[#This Row],[Type de réponse]]='Paramètre (masquer)'!$A$10,Tableau1[[#This Row],[Période de début *]],"")</f>
        <v/>
      </c>
      <c r="AD1075" s="78" t="str">
        <f>IF(Tableau1[[#This Row],[Type de réponse]]='Paramètre (masquer)'!$A$10,Tableau1[[#This Row],[Période de fin *]],"")</f>
        <v/>
      </c>
      <c r="AE1075" s="78" t="str">
        <f>IF(Tableau1[[#This Row],[Type de réponse]]='Paramètre (masquer)'!$A$10,Tableau1[[#This Row],[Nuit
LU/MA]],"")</f>
        <v/>
      </c>
      <c r="AF1075" s="78" t="str">
        <f>IF(Tableau1[[#This Row],[Type de réponse]]='Paramètre (masquer)'!$A$10,Tableau1[[#This Row],[Nuit
MA/ME]],"")</f>
        <v/>
      </c>
      <c r="AG1075" s="78" t="str">
        <f>IF(Tableau1[[#This Row],[Type de réponse]]='Paramètre (masquer)'!$A$10,Tableau1[[#This Row],[Nuit
ME/JE]],"")</f>
        <v/>
      </c>
      <c r="AH1075" s="78" t="str">
        <f>IF(Tableau1[[#This Row],[Type de réponse]]='Paramètre (masquer)'!$A$10,Tableau1[[#This Row],[Nuit JE/VE]],"")</f>
        <v/>
      </c>
      <c r="AI1075" s="78" t="str">
        <f>IF(Tableau1[[#This Row],[Type de réponse]]='Paramètre (masquer)'!$A$10,Tableau1[[#This Row],[Nuit
VE/SA]],"")</f>
        <v/>
      </c>
      <c r="AJ1075" s="78" t="str">
        <f>IF(Tableau1[[#This Row],[Type de réponse]]='Paramètre (masquer)'!$A$10,Tableau1[[#This Row],[Nuit
SA/DI]],"")</f>
        <v/>
      </c>
      <c r="AK1075" s="78" t="str">
        <f>IF(Tableau1[[#This Row],[Type de réponse]]='Paramètre (masquer)'!$A$10,Tableau1[[#This Row],[Nuit
DI/LU]],"")</f>
        <v/>
      </c>
      <c r="AL1075" s="76" t="str">
        <f>IF(Tableau1[[#This Row],[Nuit
LU /MA]]="Oui",0,IF(Tableau1[[#This Row],[Nuit
LU /MA]]="Non",1,""))</f>
        <v/>
      </c>
      <c r="AM1075" s="76" t="str">
        <f>IF(Tableau1[[#This Row],[Nuit
MA/ ME]]="Oui",0,IF(Tableau1[[#This Row],[Nuit
MA/ ME]]="Non",1,""))</f>
        <v/>
      </c>
      <c r="AN1075" s="76" t="str">
        <f>IF(Tableau1[[#This Row],[Nuit
ME/ JE]]="Oui",0,IF(Tableau1[[#This Row],[Nuit
ME/ JE]]="Non",1,""))</f>
        <v/>
      </c>
      <c r="AO1075" s="76" t="str">
        <f>IF(Tableau1[[#This Row],[Nuit JE/ VE]]="Oui",0,IF(Tableau1[[#This Row],[Nuit JE/ VE]]="Non",1,""))</f>
        <v/>
      </c>
      <c r="AP1075" s="76" t="str">
        <f>IF(Tableau1[[#This Row],[Nuit
VE/ SA]]="Oui",0,IF(Tableau1[[#This Row],[Nuit
VE/ SA]]="Non",1,""))</f>
        <v/>
      </c>
      <c r="AQ1075" s="76" t="str">
        <f>IF(Tableau1[[#This Row],[Nuit
SA/ DI]]="Oui",0,IF(Tableau1[[#This Row],[Nuit
SA/ DI]]="Non",1,""))</f>
        <v/>
      </c>
      <c r="AR1075" s="76" t="str">
        <f>IF(Tableau1[[#This Row],[Nuit
DI/ LU]]="Oui",0,IF(Tableau1[[#This Row],[Nuit
DI/ LU]]="Non",1,""))</f>
        <v/>
      </c>
      <c r="AS1075" s="76" t="str">
        <f>IF(Tableau1[[#This Row],[Type de réponse]]='Paramètre (masquer)'!$A$10,Tableau1[[#This Row],[FE]],"")</f>
        <v/>
      </c>
      <c r="AT1075" s="76" t="str">
        <f>_xlfn.CONCAT(Tableau1[[#This Row],[LUN]:[DIM]])</f>
        <v/>
      </c>
      <c r="AU1075" s="79"/>
      <c r="AV10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5" s="76" t="e">
        <f>Tableau1[[#This Row],[Nbre de nuits sur la période]]*Tableau1[[#This Row],[Nombre de train accédant / nuit *]]</f>
        <v>#VALUE!</v>
      </c>
      <c r="AY1075" s="76" t="e">
        <f>Tableau1[[#This Row],[Uo voies - nuit]]*((59*400/1000)+5)</f>
        <v>#VALUE!</v>
      </c>
    </row>
    <row r="1076" spans="1:51" ht="15.75">
      <c r="A1076" s="51">
        <f t="shared" si="50"/>
        <v>1063</v>
      </c>
      <c r="B1076" s="85"/>
      <c r="C1076" s="52" t="str">
        <f>IFERROR(VLOOKUP(Tableau1[[#This Row],[Site *
Un fichier Excel par DT]],Tableau7[[#All],[Nom de la gare]:[EIC]],5,FALSE),"")</f>
        <v/>
      </c>
      <c r="D1076" s="77"/>
      <c r="E1076" s="74"/>
      <c r="F1076" s="74"/>
      <c r="G1076" s="76"/>
      <c r="H1076" s="72" t="str">
        <f>IF(Tableau1[[#This Row],[Régime d''utilisation (Quotidien ? Oui ou Non)]]="Oui","Oui","Non")</f>
        <v>Non</v>
      </c>
      <c r="I1076" s="72" t="str">
        <f>IF(Tableau1[[#This Row],[Régime d''utilisation (Quotidien ? Oui ou Non)]]="Oui","Oui","Non")</f>
        <v>Non</v>
      </c>
      <c r="J1076" s="72" t="str">
        <f>IF(Tableau1[[#This Row],[Régime d''utilisation (Quotidien ? Oui ou Non)]]="Oui","Oui","Non")</f>
        <v>Non</v>
      </c>
      <c r="K1076" s="72" t="str">
        <f>IF(Tableau1[[#This Row],[Régime d''utilisation (Quotidien ? Oui ou Non)]]="Oui","Oui","Non")</f>
        <v>Non</v>
      </c>
      <c r="L1076" s="72" t="str">
        <f>IF(Tableau1[[#This Row],[Régime d''utilisation (Quotidien ? Oui ou Non)]]="Oui","Oui","Non")</f>
        <v>Non</v>
      </c>
      <c r="M1076" s="72" t="str">
        <f>IF(Tableau1[[#This Row],[Régime d''utilisation (Quotidien ? Oui ou Non)]]="Oui","Oui","Non")</f>
        <v>Non</v>
      </c>
      <c r="N1076" s="72" t="str">
        <f>IF(Tableau1[[#This Row],[Régime d''utilisation (Quotidien ? Oui ou Non)]]="Oui","Oui","Non")</f>
        <v>Non</v>
      </c>
      <c r="O1076" s="72" t="str">
        <f>IF(Tableau1[[#This Row],[Régime d''utilisation (Quotidien ? Oui ou Non)]]="Oui","Oui","Non")</f>
        <v>Non</v>
      </c>
      <c r="P1076" s="76"/>
      <c r="Q1076" s="76"/>
      <c r="R1076" s="76"/>
      <c r="S1076" s="52" t="str">
        <f t="shared" si="48"/>
        <v>Compris entre 00h00 et 5h00</v>
      </c>
      <c r="T1076" s="76"/>
      <c r="U1076" s="53" t="str">
        <f t="shared" si="49"/>
        <v>Voyageur</v>
      </c>
      <c r="V1076" s="76"/>
      <c r="W1076" s="76"/>
      <c r="X1076" s="76"/>
      <c r="Y1076" s="76"/>
      <c r="Z1076" s="76"/>
      <c r="AA1076" s="76"/>
      <c r="AB1076" s="53">
        <f>400</f>
        <v>400</v>
      </c>
      <c r="AC1076" s="78" t="str">
        <f>IF(Tableau1[[#This Row],[Type de réponse]]='Paramètre (masquer)'!$A$10,Tableau1[[#This Row],[Période de début *]],"")</f>
        <v/>
      </c>
      <c r="AD1076" s="78" t="str">
        <f>IF(Tableau1[[#This Row],[Type de réponse]]='Paramètre (masquer)'!$A$10,Tableau1[[#This Row],[Période de fin *]],"")</f>
        <v/>
      </c>
      <c r="AE1076" s="78" t="str">
        <f>IF(Tableau1[[#This Row],[Type de réponse]]='Paramètre (masquer)'!$A$10,Tableau1[[#This Row],[Nuit
LU/MA]],"")</f>
        <v/>
      </c>
      <c r="AF1076" s="78" t="str">
        <f>IF(Tableau1[[#This Row],[Type de réponse]]='Paramètre (masquer)'!$A$10,Tableau1[[#This Row],[Nuit
MA/ME]],"")</f>
        <v/>
      </c>
      <c r="AG1076" s="78" t="str">
        <f>IF(Tableau1[[#This Row],[Type de réponse]]='Paramètre (masquer)'!$A$10,Tableau1[[#This Row],[Nuit
ME/JE]],"")</f>
        <v/>
      </c>
      <c r="AH1076" s="78" t="str">
        <f>IF(Tableau1[[#This Row],[Type de réponse]]='Paramètre (masquer)'!$A$10,Tableau1[[#This Row],[Nuit JE/VE]],"")</f>
        <v/>
      </c>
      <c r="AI1076" s="78" t="str">
        <f>IF(Tableau1[[#This Row],[Type de réponse]]='Paramètre (masquer)'!$A$10,Tableau1[[#This Row],[Nuit
VE/SA]],"")</f>
        <v/>
      </c>
      <c r="AJ1076" s="78" t="str">
        <f>IF(Tableau1[[#This Row],[Type de réponse]]='Paramètre (masquer)'!$A$10,Tableau1[[#This Row],[Nuit
SA/DI]],"")</f>
        <v/>
      </c>
      <c r="AK1076" s="78" t="str">
        <f>IF(Tableau1[[#This Row],[Type de réponse]]='Paramètre (masquer)'!$A$10,Tableau1[[#This Row],[Nuit
DI/LU]],"")</f>
        <v/>
      </c>
      <c r="AL1076" s="76" t="str">
        <f>IF(Tableau1[[#This Row],[Nuit
LU /MA]]="Oui",0,IF(Tableau1[[#This Row],[Nuit
LU /MA]]="Non",1,""))</f>
        <v/>
      </c>
      <c r="AM1076" s="76" t="str">
        <f>IF(Tableau1[[#This Row],[Nuit
MA/ ME]]="Oui",0,IF(Tableau1[[#This Row],[Nuit
MA/ ME]]="Non",1,""))</f>
        <v/>
      </c>
      <c r="AN1076" s="76" t="str">
        <f>IF(Tableau1[[#This Row],[Nuit
ME/ JE]]="Oui",0,IF(Tableau1[[#This Row],[Nuit
ME/ JE]]="Non",1,""))</f>
        <v/>
      </c>
      <c r="AO1076" s="76" t="str">
        <f>IF(Tableau1[[#This Row],[Nuit JE/ VE]]="Oui",0,IF(Tableau1[[#This Row],[Nuit JE/ VE]]="Non",1,""))</f>
        <v/>
      </c>
      <c r="AP1076" s="76" t="str">
        <f>IF(Tableau1[[#This Row],[Nuit
VE/ SA]]="Oui",0,IF(Tableau1[[#This Row],[Nuit
VE/ SA]]="Non",1,""))</f>
        <v/>
      </c>
      <c r="AQ1076" s="76" t="str">
        <f>IF(Tableau1[[#This Row],[Nuit
SA/ DI]]="Oui",0,IF(Tableau1[[#This Row],[Nuit
SA/ DI]]="Non",1,""))</f>
        <v/>
      </c>
      <c r="AR1076" s="76" t="str">
        <f>IF(Tableau1[[#This Row],[Nuit
DI/ LU]]="Oui",0,IF(Tableau1[[#This Row],[Nuit
DI/ LU]]="Non",1,""))</f>
        <v/>
      </c>
      <c r="AS1076" s="76" t="str">
        <f>IF(Tableau1[[#This Row],[Type de réponse]]='Paramètre (masquer)'!$A$10,Tableau1[[#This Row],[FE]],"")</f>
        <v/>
      </c>
      <c r="AT1076" s="76" t="str">
        <f>_xlfn.CONCAT(Tableau1[[#This Row],[LUN]:[DIM]])</f>
        <v/>
      </c>
      <c r="AU1076" s="79"/>
      <c r="AV10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6" s="76" t="e">
        <f>Tableau1[[#This Row],[Nbre de nuits sur la période]]*Tableau1[[#This Row],[Nombre de train accédant / nuit *]]</f>
        <v>#VALUE!</v>
      </c>
      <c r="AY1076" s="76" t="e">
        <f>Tableau1[[#This Row],[Uo voies - nuit]]*((59*400/1000)+5)</f>
        <v>#VALUE!</v>
      </c>
    </row>
    <row r="1077" spans="1:51" ht="15.75">
      <c r="A1077" s="51">
        <f t="shared" si="50"/>
        <v>1064</v>
      </c>
      <c r="B1077" s="85"/>
      <c r="C1077" s="52" t="str">
        <f>IFERROR(VLOOKUP(Tableau1[[#This Row],[Site *
Un fichier Excel par DT]],Tableau7[[#All],[Nom de la gare]:[EIC]],5,FALSE),"")</f>
        <v/>
      </c>
      <c r="D1077" s="77"/>
      <c r="E1077" s="74"/>
      <c r="F1077" s="74"/>
      <c r="G1077" s="76"/>
      <c r="H1077" s="72" t="str">
        <f>IF(Tableau1[[#This Row],[Régime d''utilisation (Quotidien ? Oui ou Non)]]="Oui","Oui","Non")</f>
        <v>Non</v>
      </c>
      <c r="I1077" s="72" t="str">
        <f>IF(Tableau1[[#This Row],[Régime d''utilisation (Quotidien ? Oui ou Non)]]="Oui","Oui","Non")</f>
        <v>Non</v>
      </c>
      <c r="J1077" s="72" t="str">
        <f>IF(Tableau1[[#This Row],[Régime d''utilisation (Quotidien ? Oui ou Non)]]="Oui","Oui","Non")</f>
        <v>Non</v>
      </c>
      <c r="K1077" s="72" t="str">
        <f>IF(Tableau1[[#This Row],[Régime d''utilisation (Quotidien ? Oui ou Non)]]="Oui","Oui","Non")</f>
        <v>Non</v>
      </c>
      <c r="L1077" s="72" t="str">
        <f>IF(Tableau1[[#This Row],[Régime d''utilisation (Quotidien ? Oui ou Non)]]="Oui","Oui","Non")</f>
        <v>Non</v>
      </c>
      <c r="M1077" s="72" t="str">
        <f>IF(Tableau1[[#This Row],[Régime d''utilisation (Quotidien ? Oui ou Non)]]="Oui","Oui","Non")</f>
        <v>Non</v>
      </c>
      <c r="N1077" s="72" t="str">
        <f>IF(Tableau1[[#This Row],[Régime d''utilisation (Quotidien ? Oui ou Non)]]="Oui","Oui","Non")</f>
        <v>Non</v>
      </c>
      <c r="O1077" s="72" t="str">
        <f>IF(Tableau1[[#This Row],[Régime d''utilisation (Quotidien ? Oui ou Non)]]="Oui","Oui","Non")</f>
        <v>Non</v>
      </c>
      <c r="P1077" s="76"/>
      <c r="Q1077" s="76"/>
      <c r="R1077" s="76"/>
      <c r="S1077" s="52" t="str">
        <f t="shared" si="48"/>
        <v>Compris entre 00h00 et 5h00</v>
      </c>
      <c r="T1077" s="76"/>
      <c r="U1077" s="53" t="str">
        <f t="shared" si="49"/>
        <v>Voyageur</v>
      </c>
      <c r="V1077" s="76"/>
      <c r="W1077" s="76"/>
      <c r="X1077" s="76"/>
      <c r="Y1077" s="76"/>
      <c r="Z1077" s="76"/>
      <c r="AA1077" s="76"/>
      <c r="AB1077" s="53">
        <f>400</f>
        <v>400</v>
      </c>
      <c r="AC1077" s="78" t="str">
        <f>IF(Tableau1[[#This Row],[Type de réponse]]='Paramètre (masquer)'!$A$10,Tableau1[[#This Row],[Période de début *]],"")</f>
        <v/>
      </c>
      <c r="AD1077" s="78" t="str">
        <f>IF(Tableau1[[#This Row],[Type de réponse]]='Paramètre (masquer)'!$A$10,Tableau1[[#This Row],[Période de fin *]],"")</f>
        <v/>
      </c>
      <c r="AE1077" s="78" t="str">
        <f>IF(Tableau1[[#This Row],[Type de réponse]]='Paramètre (masquer)'!$A$10,Tableau1[[#This Row],[Nuit
LU/MA]],"")</f>
        <v/>
      </c>
      <c r="AF1077" s="78" t="str">
        <f>IF(Tableau1[[#This Row],[Type de réponse]]='Paramètre (masquer)'!$A$10,Tableau1[[#This Row],[Nuit
MA/ME]],"")</f>
        <v/>
      </c>
      <c r="AG1077" s="78" t="str">
        <f>IF(Tableau1[[#This Row],[Type de réponse]]='Paramètre (masquer)'!$A$10,Tableau1[[#This Row],[Nuit
ME/JE]],"")</f>
        <v/>
      </c>
      <c r="AH1077" s="78" t="str">
        <f>IF(Tableau1[[#This Row],[Type de réponse]]='Paramètre (masquer)'!$A$10,Tableau1[[#This Row],[Nuit JE/VE]],"")</f>
        <v/>
      </c>
      <c r="AI1077" s="78" t="str">
        <f>IF(Tableau1[[#This Row],[Type de réponse]]='Paramètre (masquer)'!$A$10,Tableau1[[#This Row],[Nuit
VE/SA]],"")</f>
        <v/>
      </c>
      <c r="AJ1077" s="78" t="str">
        <f>IF(Tableau1[[#This Row],[Type de réponse]]='Paramètre (masquer)'!$A$10,Tableau1[[#This Row],[Nuit
SA/DI]],"")</f>
        <v/>
      </c>
      <c r="AK1077" s="78" t="str">
        <f>IF(Tableau1[[#This Row],[Type de réponse]]='Paramètre (masquer)'!$A$10,Tableau1[[#This Row],[Nuit
DI/LU]],"")</f>
        <v/>
      </c>
      <c r="AL1077" s="76" t="str">
        <f>IF(Tableau1[[#This Row],[Nuit
LU /MA]]="Oui",0,IF(Tableau1[[#This Row],[Nuit
LU /MA]]="Non",1,""))</f>
        <v/>
      </c>
      <c r="AM1077" s="76" t="str">
        <f>IF(Tableau1[[#This Row],[Nuit
MA/ ME]]="Oui",0,IF(Tableau1[[#This Row],[Nuit
MA/ ME]]="Non",1,""))</f>
        <v/>
      </c>
      <c r="AN1077" s="76" t="str">
        <f>IF(Tableau1[[#This Row],[Nuit
ME/ JE]]="Oui",0,IF(Tableau1[[#This Row],[Nuit
ME/ JE]]="Non",1,""))</f>
        <v/>
      </c>
      <c r="AO1077" s="76" t="str">
        <f>IF(Tableau1[[#This Row],[Nuit JE/ VE]]="Oui",0,IF(Tableau1[[#This Row],[Nuit JE/ VE]]="Non",1,""))</f>
        <v/>
      </c>
      <c r="AP1077" s="76" t="str">
        <f>IF(Tableau1[[#This Row],[Nuit
VE/ SA]]="Oui",0,IF(Tableau1[[#This Row],[Nuit
VE/ SA]]="Non",1,""))</f>
        <v/>
      </c>
      <c r="AQ1077" s="76" t="str">
        <f>IF(Tableau1[[#This Row],[Nuit
SA/ DI]]="Oui",0,IF(Tableau1[[#This Row],[Nuit
SA/ DI]]="Non",1,""))</f>
        <v/>
      </c>
      <c r="AR1077" s="76" t="str">
        <f>IF(Tableau1[[#This Row],[Nuit
DI/ LU]]="Oui",0,IF(Tableau1[[#This Row],[Nuit
DI/ LU]]="Non",1,""))</f>
        <v/>
      </c>
      <c r="AS1077" s="76" t="str">
        <f>IF(Tableau1[[#This Row],[Type de réponse]]='Paramètre (masquer)'!$A$10,Tableau1[[#This Row],[FE]],"")</f>
        <v/>
      </c>
      <c r="AT1077" s="76" t="str">
        <f>_xlfn.CONCAT(Tableau1[[#This Row],[LUN]:[DIM]])</f>
        <v/>
      </c>
      <c r="AU1077" s="79"/>
      <c r="AV10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7" s="76" t="e">
        <f>Tableau1[[#This Row],[Nbre de nuits sur la période]]*Tableau1[[#This Row],[Nombre de train accédant / nuit *]]</f>
        <v>#VALUE!</v>
      </c>
      <c r="AY1077" s="76" t="e">
        <f>Tableau1[[#This Row],[Uo voies - nuit]]*((59*400/1000)+5)</f>
        <v>#VALUE!</v>
      </c>
    </row>
    <row r="1078" spans="1:51" ht="15.75">
      <c r="A1078" s="51">
        <f t="shared" si="50"/>
        <v>1065</v>
      </c>
      <c r="B1078" s="85"/>
      <c r="C1078" s="52" t="str">
        <f>IFERROR(VLOOKUP(Tableau1[[#This Row],[Site *
Un fichier Excel par DT]],Tableau7[[#All],[Nom de la gare]:[EIC]],5,FALSE),"")</f>
        <v/>
      </c>
      <c r="D1078" s="77"/>
      <c r="E1078" s="74"/>
      <c r="F1078" s="74"/>
      <c r="G1078" s="76"/>
      <c r="H1078" s="72" t="str">
        <f>IF(Tableau1[[#This Row],[Régime d''utilisation (Quotidien ? Oui ou Non)]]="Oui","Oui","Non")</f>
        <v>Non</v>
      </c>
      <c r="I1078" s="72" t="str">
        <f>IF(Tableau1[[#This Row],[Régime d''utilisation (Quotidien ? Oui ou Non)]]="Oui","Oui","Non")</f>
        <v>Non</v>
      </c>
      <c r="J1078" s="72" t="str">
        <f>IF(Tableau1[[#This Row],[Régime d''utilisation (Quotidien ? Oui ou Non)]]="Oui","Oui","Non")</f>
        <v>Non</v>
      </c>
      <c r="K1078" s="72" t="str">
        <f>IF(Tableau1[[#This Row],[Régime d''utilisation (Quotidien ? Oui ou Non)]]="Oui","Oui","Non")</f>
        <v>Non</v>
      </c>
      <c r="L1078" s="72" t="str">
        <f>IF(Tableau1[[#This Row],[Régime d''utilisation (Quotidien ? Oui ou Non)]]="Oui","Oui","Non")</f>
        <v>Non</v>
      </c>
      <c r="M1078" s="72" t="str">
        <f>IF(Tableau1[[#This Row],[Régime d''utilisation (Quotidien ? Oui ou Non)]]="Oui","Oui","Non")</f>
        <v>Non</v>
      </c>
      <c r="N1078" s="72" t="str">
        <f>IF(Tableau1[[#This Row],[Régime d''utilisation (Quotidien ? Oui ou Non)]]="Oui","Oui","Non")</f>
        <v>Non</v>
      </c>
      <c r="O1078" s="72" t="str">
        <f>IF(Tableau1[[#This Row],[Régime d''utilisation (Quotidien ? Oui ou Non)]]="Oui","Oui","Non")</f>
        <v>Non</v>
      </c>
      <c r="P1078" s="76"/>
      <c r="Q1078" s="76"/>
      <c r="R1078" s="76"/>
      <c r="S1078" s="52" t="str">
        <f t="shared" si="48"/>
        <v>Compris entre 00h00 et 5h00</v>
      </c>
      <c r="T1078" s="76"/>
      <c r="U1078" s="53" t="str">
        <f t="shared" si="49"/>
        <v>Voyageur</v>
      </c>
      <c r="V1078" s="76"/>
      <c r="W1078" s="76"/>
      <c r="X1078" s="76"/>
      <c r="Y1078" s="76"/>
      <c r="Z1078" s="76"/>
      <c r="AA1078" s="76"/>
      <c r="AB1078" s="53">
        <f>400</f>
        <v>400</v>
      </c>
      <c r="AC1078" s="78" t="str">
        <f>IF(Tableau1[[#This Row],[Type de réponse]]='Paramètre (masquer)'!$A$10,Tableau1[[#This Row],[Période de début *]],"")</f>
        <v/>
      </c>
      <c r="AD1078" s="78" t="str">
        <f>IF(Tableau1[[#This Row],[Type de réponse]]='Paramètre (masquer)'!$A$10,Tableau1[[#This Row],[Période de fin *]],"")</f>
        <v/>
      </c>
      <c r="AE1078" s="78" t="str">
        <f>IF(Tableau1[[#This Row],[Type de réponse]]='Paramètre (masquer)'!$A$10,Tableau1[[#This Row],[Nuit
LU/MA]],"")</f>
        <v/>
      </c>
      <c r="AF1078" s="78" t="str">
        <f>IF(Tableau1[[#This Row],[Type de réponse]]='Paramètre (masquer)'!$A$10,Tableau1[[#This Row],[Nuit
MA/ME]],"")</f>
        <v/>
      </c>
      <c r="AG1078" s="78" t="str">
        <f>IF(Tableau1[[#This Row],[Type de réponse]]='Paramètre (masquer)'!$A$10,Tableau1[[#This Row],[Nuit
ME/JE]],"")</f>
        <v/>
      </c>
      <c r="AH1078" s="78" t="str">
        <f>IF(Tableau1[[#This Row],[Type de réponse]]='Paramètre (masquer)'!$A$10,Tableau1[[#This Row],[Nuit JE/VE]],"")</f>
        <v/>
      </c>
      <c r="AI1078" s="78" t="str">
        <f>IF(Tableau1[[#This Row],[Type de réponse]]='Paramètre (masquer)'!$A$10,Tableau1[[#This Row],[Nuit
VE/SA]],"")</f>
        <v/>
      </c>
      <c r="AJ1078" s="78" t="str">
        <f>IF(Tableau1[[#This Row],[Type de réponse]]='Paramètre (masquer)'!$A$10,Tableau1[[#This Row],[Nuit
SA/DI]],"")</f>
        <v/>
      </c>
      <c r="AK1078" s="78" t="str">
        <f>IF(Tableau1[[#This Row],[Type de réponse]]='Paramètre (masquer)'!$A$10,Tableau1[[#This Row],[Nuit
DI/LU]],"")</f>
        <v/>
      </c>
      <c r="AL1078" s="76" t="str">
        <f>IF(Tableau1[[#This Row],[Nuit
LU /MA]]="Oui",0,IF(Tableau1[[#This Row],[Nuit
LU /MA]]="Non",1,""))</f>
        <v/>
      </c>
      <c r="AM1078" s="76" t="str">
        <f>IF(Tableau1[[#This Row],[Nuit
MA/ ME]]="Oui",0,IF(Tableau1[[#This Row],[Nuit
MA/ ME]]="Non",1,""))</f>
        <v/>
      </c>
      <c r="AN1078" s="76" t="str">
        <f>IF(Tableau1[[#This Row],[Nuit
ME/ JE]]="Oui",0,IF(Tableau1[[#This Row],[Nuit
ME/ JE]]="Non",1,""))</f>
        <v/>
      </c>
      <c r="AO1078" s="76" t="str">
        <f>IF(Tableau1[[#This Row],[Nuit JE/ VE]]="Oui",0,IF(Tableau1[[#This Row],[Nuit JE/ VE]]="Non",1,""))</f>
        <v/>
      </c>
      <c r="AP1078" s="76" t="str">
        <f>IF(Tableau1[[#This Row],[Nuit
VE/ SA]]="Oui",0,IF(Tableau1[[#This Row],[Nuit
VE/ SA]]="Non",1,""))</f>
        <v/>
      </c>
      <c r="AQ1078" s="76" t="str">
        <f>IF(Tableau1[[#This Row],[Nuit
SA/ DI]]="Oui",0,IF(Tableau1[[#This Row],[Nuit
SA/ DI]]="Non",1,""))</f>
        <v/>
      </c>
      <c r="AR1078" s="76" t="str">
        <f>IF(Tableau1[[#This Row],[Nuit
DI/ LU]]="Oui",0,IF(Tableau1[[#This Row],[Nuit
DI/ LU]]="Non",1,""))</f>
        <v/>
      </c>
      <c r="AS1078" s="76" t="str">
        <f>IF(Tableau1[[#This Row],[Type de réponse]]='Paramètre (masquer)'!$A$10,Tableau1[[#This Row],[FE]],"")</f>
        <v/>
      </c>
      <c r="AT1078" s="76" t="str">
        <f>_xlfn.CONCAT(Tableau1[[#This Row],[LUN]:[DIM]])</f>
        <v/>
      </c>
      <c r="AU1078" s="79"/>
      <c r="AV10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8" s="76" t="e">
        <f>Tableau1[[#This Row],[Nbre de nuits sur la période]]*Tableau1[[#This Row],[Nombre de train accédant / nuit *]]</f>
        <v>#VALUE!</v>
      </c>
      <c r="AY1078" s="76" t="e">
        <f>Tableau1[[#This Row],[Uo voies - nuit]]*((59*400/1000)+5)</f>
        <v>#VALUE!</v>
      </c>
    </row>
    <row r="1079" spans="1:51" ht="15.75">
      <c r="A1079" s="51">
        <f t="shared" si="50"/>
        <v>1066</v>
      </c>
      <c r="B1079" s="85"/>
      <c r="C1079" s="52" t="str">
        <f>IFERROR(VLOOKUP(Tableau1[[#This Row],[Site *
Un fichier Excel par DT]],Tableau7[[#All],[Nom de la gare]:[EIC]],5,FALSE),"")</f>
        <v/>
      </c>
      <c r="D1079" s="77"/>
      <c r="E1079" s="74"/>
      <c r="F1079" s="74"/>
      <c r="G1079" s="76"/>
      <c r="H1079" s="72" t="str">
        <f>IF(Tableau1[[#This Row],[Régime d''utilisation (Quotidien ? Oui ou Non)]]="Oui","Oui","Non")</f>
        <v>Non</v>
      </c>
      <c r="I1079" s="72" t="str">
        <f>IF(Tableau1[[#This Row],[Régime d''utilisation (Quotidien ? Oui ou Non)]]="Oui","Oui","Non")</f>
        <v>Non</v>
      </c>
      <c r="J1079" s="72" t="str">
        <f>IF(Tableau1[[#This Row],[Régime d''utilisation (Quotidien ? Oui ou Non)]]="Oui","Oui","Non")</f>
        <v>Non</v>
      </c>
      <c r="K1079" s="72" t="str">
        <f>IF(Tableau1[[#This Row],[Régime d''utilisation (Quotidien ? Oui ou Non)]]="Oui","Oui","Non")</f>
        <v>Non</v>
      </c>
      <c r="L1079" s="72" t="str">
        <f>IF(Tableau1[[#This Row],[Régime d''utilisation (Quotidien ? Oui ou Non)]]="Oui","Oui","Non")</f>
        <v>Non</v>
      </c>
      <c r="M1079" s="72" t="str">
        <f>IF(Tableau1[[#This Row],[Régime d''utilisation (Quotidien ? Oui ou Non)]]="Oui","Oui","Non")</f>
        <v>Non</v>
      </c>
      <c r="N1079" s="72" t="str">
        <f>IF(Tableau1[[#This Row],[Régime d''utilisation (Quotidien ? Oui ou Non)]]="Oui","Oui","Non")</f>
        <v>Non</v>
      </c>
      <c r="O1079" s="72" t="str">
        <f>IF(Tableau1[[#This Row],[Régime d''utilisation (Quotidien ? Oui ou Non)]]="Oui","Oui","Non")</f>
        <v>Non</v>
      </c>
      <c r="P1079" s="76"/>
      <c r="Q1079" s="76"/>
      <c r="R1079" s="76"/>
      <c r="S1079" s="52" t="str">
        <f t="shared" si="48"/>
        <v>Compris entre 00h00 et 5h00</v>
      </c>
      <c r="T1079" s="76"/>
      <c r="U1079" s="53" t="str">
        <f t="shared" si="49"/>
        <v>Voyageur</v>
      </c>
      <c r="V1079" s="76"/>
      <c r="W1079" s="76"/>
      <c r="X1079" s="76"/>
      <c r="Y1079" s="76"/>
      <c r="Z1079" s="76"/>
      <c r="AA1079" s="76"/>
      <c r="AB1079" s="53">
        <f>400</f>
        <v>400</v>
      </c>
      <c r="AC1079" s="78" t="str">
        <f>IF(Tableau1[[#This Row],[Type de réponse]]='Paramètre (masquer)'!$A$10,Tableau1[[#This Row],[Période de début *]],"")</f>
        <v/>
      </c>
      <c r="AD1079" s="78" t="str">
        <f>IF(Tableau1[[#This Row],[Type de réponse]]='Paramètre (masquer)'!$A$10,Tableau1[[#This Row],[Période de fin *]],"")</f>
        <v/>
      </c>
      <c r="AE1079" s="78" t="str">
        <f>IF(Tableau1[[#This Row],[Type de réponse]]='Paramètre (masquer)'!$A$10,Tableau1[[#This Row],[Nuit
LU/MA]],"")</f>
        <v/>
      </c>
      <c r="AF1079" s="78" t="str">
        <f>IF(Tableau1[[#This Row],[Type de réponse]]='Paramètre (masquer)'!$A$10,Tableau1[[#This Row],[Nuit
MA/ME]],"")</f>
        <v/>
      </c>
      <c r="AG1079" s="78" t="str">
        <f>IF(Tableau1[[#This Row],[Type de réponse]]='Paramètre (masquer)'!$A$10,Tableau1[[#This Row],[Nuit
ME/JE]],"")</f>
        <v/>
      </c>
      <c r="AH1079" s="78" t="str">
        <f>IF(Tableau1[[#This Row],[Type de réponse]]='Paramètre (masquer)'!$A$10,Tableau1[[#This Row],[Nuit JE/VE]],"")</f>
        <v/>
      </c>
      <c r="AI1079" s="78" t="str">
        <f>IF(Tableau1[[#This Row],[Type de réponse]]='Paramètre (masquer)'!$A$10,Tableau1[[#This Row],[Nuit
VE/SA]],"")</f>
        <v/>
      </c>
      <c r="AJ1079" s="78" t="str">
        <f>IF(Tableau1[[#This Row],[Type de réponse]]='Paramètre (masquer)'!$A$10,Tableau1[[#This Row],[Nuit
SA/DI]],"")</f>
        <v/>
      </c>
      <c r="AK1079" s="78" t="str">
        <f>IF(Tableau1[[#This Row],[Type de réponse]]='Paramètre (masquer)'!$A$10,Tableau1[[#This Row],[Nuit
DI/LU]],"")</f>
        <v/>
      </c>
      <c r="AL1079" s="76" t="str">
        <f>IF(Tableau1[[#This Row],[Nuit
LU /MA]]="Oui",0,IF(Tableau1[[#This Row],[Nuit
LU /MA]]="Non",1,""))</f>
        <v/>
      </c>
      <c r="AM1079" s="76" t="str">
        <f>IF(Tableau1[[#This Row],[Nuit
MA/ ME]]="Oui",0,IF(Tableau1[[#This Row],[Nuit
MA/ ME]]="Non",1,""))</f>
        <v/>
      </c>
      <c r="AN1079" s="76" t="str">
        <f>IF(Tableau1[[#This Row],[Nuit
ME/ JE]]="Oui",0,IF(Tableau1[[#This Row],[Nuit
ME/ JE]]="Non",1,""))</f>
        <v/>
      </c>
      <c r="AO1079" s="76" t="str">
        <f>IF(Tableau1[[#This Row],[Nuit JE/ VE]]="Oui",0,IF(Tableau1[[#This Row],[Nuit JE/ VE]]="Non",1,""))</f>
        <v/>
      </c>
      <c r="AP1079" s="76" t="str">
        <f>IF(Tableau1[[#This Row],[Nuit
VE/ SA]]="Oui",0,IF(Tableau1[[#This Row],[Nuit
VE/ SA]]="Non",1,""))</f>
        <v/>
      </c>
      <c r="AQ1079" s="76" t="str">
        <f>IF(Tableau1[[#This Row],[Nuit
SA/ DI]]="Oui",0,IF(Tableau1[[#This Row],[Nuit
SA/ DI]]="Non",1,""))</f>
        <v/>
      </c>
      <c r="AR1079" s="76" t="str">
        <f>IF(Tableau1[[#This Row],[Nuit
DI/ LU]]="Oui",0,IF(Tableau1[[#This Row],[Nuit
DI/ LU]]="Non",1,""))</f>
        <v/>
      </c>
      <c r="AS1079" s="76" t="str">
        <f>IF(Tableau1[[#This Row],[Type de réponse]]='Paramètre (masquer)'!$A$10,Tableau1[[#This Row],[FE]],"")</f>
        <v/>
      </c>
      <c r="AT1079" s="76" t="str">
        <f>_xlfn.CONCAT(Tableau1[[#This Row],[LUN]:[DIM]])</f>
        <v/>
      </c>
      <c r="AU1079" s="79"/>
      <c r="AV10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9" s="76" t="e">
        <f>Tableau1[[#This Row],[Nbre de nuits sur la période]]*Tableau1[[#This Row],[Nombre de train accédant / nuit *]]</f>
        <v>#VALUE!</v>
      </c>
      <c r="AY1079" s="76" t="e">
        <f>Tableau1[[#This Row],[Uo voies - nuit]]*((59*400/1000)+5)</f>
        <v>#VALUE!</v>
      </c>
    </row>
    <row r="1080" spans="1:51" ht="15.75">
      <c r="A1080" s="51">
        <f t="shared" si="50"/>
        <v>1067</v>
      </c>
      <c r="B1080" s="85"/>
      <c r="C1080" s="52" t="str">
        <f>IFERROR(VLOOKUP(Tableau1[[#This Row],[Site *
Un fichier Excel par DT]],Tableau7[[#All],[Nom de la gare]:[EIC]],5,FALSE),"")</f>
        <v/>
      </c>
      <c r="D1080" s="77"/>
      <c r="E1080" s="74"/>
      <c r="F1080" s="74"/>
      <c r="G1080" s="76"/>
      <c r="H1080" s="72" t="str">
        <f>IF(Tableau1[[#This Row],[Régime d''utilisation (Quotidien ? Oui ou Non)]]="Oui","Oui","Non")</f>
        <v>Non</v>
      </c>
      <c r="I1080" s="72" t="str">
        <f>IF(Tableau1[[#This Row],[Régime d''utilisation (Quotidien ? Oui ou Non)]]="Oui","Oui","Non")</f>
        <v>Non</v>
      </c>
      <c r="J1080" s="72" t="str">
        <f>IF(Tableau1[[#This Row],[Régime d''utilisation (Quotidien ? Oui ou Non)]]="Oui","Oui","Non")</f>
        <v>Non</v>
      </c>
      <c r="K1080" s="72" t="str">
        <f>IF(Tableau1[[#This Row],[Régime d''utilisation (Quotidien ? Oui ou Non)]]="Oui","Oui","Non")</f>
        <v>Non</v>
      </c>
      <c r="L1080" s="72" t="str">
        <f>IF(Tableau1[[#This Row],[Régime d''utilisation (Quotidien ? Oui ou Non)]]="Oui","Oui","Non")</f>
        <v>Non</v>
      </c>
      <c r="M1080" s="72" t="str">
        <f>IF(Tableau1[[#This Row],[Régime d''utilisation (Quotidien ? Oui ou Non)]]="Oui","Oui","Non")</f>
        <v>Non</v>
      </c>
      <c r="N1080" s="72" t="str">
        <f>IF(Tableau1[[#This Row],[Régime d''utilisation (Quotidien ? Oui ou Non)]]="Oui","Oui","Non")</f>
        <v>Non</v>
      </c>
      <c r="O1080" s="72" t="str">
        <f>IF(Tableau1[[#This Row],[Régime d''utilisation (Quotidien ? Oui ou Non)]]="Oui","Oui","Non")</f>
        <v>Non</v>
      </c>
      <c r="P1080" s="76"/>
      <c r="Q1080" s="76"/>
      <c r="R1080" s="76"/>
      <c r="S1080" s="52" t="str">
        <f t="shared" si="48"/>
        <v>Compris entre 00h00 et 5h00</v>
      </c>
      <c r="T1080" s="76"/>
      <c r="U1080" s="53" t="str">
        <f t="shared" si="49"/>
        <v>Voyageur</v>
      </c>
      <c r="V1080" s="76"/>
      <c r="W1080" s="76"/>
      <c r="X1080" s="76"/>
      <c r="Y1080" s="76"/>
      <c r="Z1080" s="76"/>
      <c r="AA1080" s="76"/>
      <c r="AB1080" s="53">
        <f>400</f>
        <v>400</v>
      </c>
      <c r="AC1080" s="78" t="str">
        <f>IF(Tableau1[[#This Row],[Type de réponse]]='Paramètre (masquer)'!$A$10,Tableau1[[#This Row],[Période de début *]],"")</f>
        <v/>
      </c>
      <c r="AD1080" s="78" t="str">
        <f>IF(Tableau1[[#This Row],[Type de réponse]]='Paramètre (masquer)'!$A$10,Tableau1[[#This Row],[Période de fin *]],"")</f>
        <v/>
      </c>
      <c r="AE1080" s="78" t="str">
        <f>IF(Tableau1[[#This Row],[Type de réponse]]='Paramètre (masquer)'!$A$10,Tableau1[[#This Row],[Nuit
LU/MA]],"")</f>
        <v/>
      </c>
      <c r="AF1080" s="78" t="str">
        <f>IF(Tableau1[[#This Row],[Type de réponse]]='Paramètre (masquer)'!$A$10,Tableau1[[#This Row],[Nuit
MA/ME]],"")</f>
        <v/>
      </c>
      <c r="AG1080" s="78" t="str">
        <f>IF(Tableau1[[#This Row],[Type de réponse]]='Paramètre (masquer)'!$A$10,Tableau1[[#This Row],[Nuit
ME/JE]],"")</f>
        <v/>
      </c>
      <c r="AH1080" s="78" t="str">
        <f>IF(Tableau1[[#This Row],[Type de réponse]]='Paramètre (masquer)'!$A$10,Tableau1[[#This Row],[Nuit JE/VE]],"")</f>
        <v/>
      </c>
      <c r="AI1080" s="78" t="str">
        <f>IF(Tableau1[[#This Row],[Type de réponse]]='Paramètre (masquer)'!$A$10,Tableau1[[#This Row],[Nuit
VE/SA]],"")</f>
        <v/>
      </c>
      <c r="AJ1080" s="78" t="str">
        <f>IF(Tableau1[[#This Row],[Type de réponse]]='Paramètre (masquer)'!$A$10,Tableau1[[#This Row],[Nuit
SA/DI]],"")</f>
        <v/>
      </c>
      <c r="AK1080" s="78" t="str">
        <f>IF(Tableau1[[#This Row],[Type de réponse]]='Paramètre (masquer)'!$A$10,Tableau1[[#This Row],[Nuit
DI/LU]],"")</f>
        <v/>
      </c>
      <c r="AL1080" s="76" t="str">
        <f>IF(Tableau1[[#This Row],[Nuit
LU /MA]]="Oui",0,IF(Tableau1[[#This Row],[Nuit
LU /MA]]="Non",1,""))</f>
        <v/>
      </c>
      <c r="AM1080" s="76" t="str">
        <f>IF(Tableau1[[#This Row],[Nuit
MA/ ME]]="Oui",0,IF(Tableau1[[#This Row],[Nuit
MA/ ME]]="Non",1,""))</f>
        <v/>
      </c>
      <c r="AN1080" s="76" t="str">
        <f>IF(Tableau1[[#This Row],[Nuit
ME/ JE]]="Oui",0,IF(Tableau1[[#This Row],[Nuit
ME/ JE]]="Non",1,""))</f>
        <v/>
      </c>
      <c r="AO1080" s="76" t="str">
        <f>IF(Tableau1[[#This Row],[Nuit JE/ VE]]="Oui",0,IF(Tableau1[[#This Row],[Nuit JE/ VE]]="Non",1,""))</f>
        <v/>
      </c>
      <c r="AP1080" s="76" t="str">
        <f>IF(Tableau1[[#This Row],[Nuit
VE/ SA]]="Oui",0,IF(Tableau1[[#This Row],[Nuit
VE/ SA]]="Non",1,""))</f>
        <v/>
      </c>
      <c r="AQ1080" s="76" t="str">
        <f>IF(Tableau1[[#This Row],[Nuit
SA/ DI]]="Oui",0,IF(Tableau1[[#This Row],[Nuit
SA/ DI]]="Non",1,""))</f>
        <v/>
      </c>
      <c r="AR1080" s="76" t="str">
        <f>IF(Tableau1[[#This Row],[Nuit
DI/ LU]]="Oui",0,IF(Tableau1[[#This Row],[Nuit
DI/ LU]]="Non",1,""))</f>
        <v/>
      </c>
      <c r="AS1080" s="76" t="str">
        <f>IF(Tableau1[[#This Row],[Type de réponse]]='Paramètre (masquer)'!$A$10,Tableau1[[#This Row],[FE]],"")</f>
        <v/>
      </c>
      <c r="AT1080" s="76" t="str">
        <f>_xlfn.CONCAT(Tableau1[[#This Row],[LUN]:[DIM]])</f>
        <v/>
      </c>
      <c r="AU1080" s="79"/>
      <c r="AV10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0" s="76" t="e">
        <f>Tableau1[[#This Row],[Nbre de nuits sur la période]]*Tableau1[[#This Row],[Nombre de train accédant / nuit *]]</f>
        <v>#VALUE!</v>
      </c>
      <c r="AY1080" s="76" t="e">
        <f>Tableau1[[#This Row],[Uo voies - nuit]]*((59*400/1000)+5)</f>
        <v>#VALUE!</v>
      </c>
    </row>
    <row r="1081" spans="1:51" ht="15.75">
      <c r="A1081" s="51">
        <f t="shared" si="50"/>
        <v>1068</v>
      </c>
      <c r="B1081" s="85"/>
      <c r="C1081" s="52" t="str">
        <f>IFERROR(VLOOKUP(Tableau1[[#This Row],[Site *
Un fichier Excel par DT]],Tableau7[[#All],[Nom de la gare]:[EIC]],5,FALSE),"")</f>
        <v/>
      </c>
      <c r="D1081" s="77"/>
      <c r="E1081" s="74"/>
      <c r="F1081" s="74"/>
      <c r="G1081" s="76"/>
      <c r="H1081" s="72" t="str">
        <f>IF(Tableau1[[#This Row],[Régime d''utilisation (Quotidien ? Oui ou Non)]]="Oui","Oui","Non")</f>
        <v>Non</v>
      </c>
      <c r="I1081" s="72" t="str">
        <f>IF(Tableau1[[#This Row],[Régime d''utilisation (Quotidien ? Oui ou Non)]]="Oui","Oui","Non")</f>
        <v>Non</v>
      </c>
      <c r="J1081" s="72" t="str">
        <f>IF(Tableau1[[#This Row],[Régime d''utilisation (Quotidien ? Oui ou Non)]]="Oui","Oui","Non")</f>
        <v>Non</v>
      </c>
      <c r="K1081" s="72" t="str">
        <f>IF(Tableau1[[#This Row],[Régime d''utilisation (Quotidien ? Oui ou Non)]]="Oui","Oui","Non")</f>
        <v>Non</v>
      </c>
      <c r="L1081" s="72" t="str">
        <f>IF(Tableau1[[#This Row],[Régime d''utilisation (Quotidien ? Oui ou Non)]]="Oui","Oui","Non")</f>
        <v>Non</v>
      </c>
      <c r="M1081" s="72" t="str">
        <f>IF(Tableau1[[#This Row],[Régime d''utilisation (Quotidien ? Oui ou Non)]]="Oui","Oui","Non")</f>
        <v>Non</v>
      </c>
      <c r="N1081" s="72" t="str">
        <f>IF(Tableau1[[#This Row],[Régime d''utilisation (Quotidien ? Oui ou Non)]]="Oui","Oui","Non")</f>
        <v>Non</v>
      </c>
      <c r="O1081" s="72" t="str">
        <f>IF(Tableau1[[#This Row],[Régime d''utilisation (Quotidien ? Oui ou Non)]]="Oui","Oui","Non")</f>
        <v>Non</v>
      </c>
      <c r="P1081" s="76"/>
      <c r="Q1081" s="76"/>
      <c r="R1081" s="76"/>
      <c r="S1081" s="52" t="str">
        <f t="shared" si="48"/>
        <v>Compris entre 00h00 et 5h00</v>
      </c>
      <c r="T1081" s="76"/>
      <c r="U1081" s="53" t="str">
        <f t="shared" si="49"/>
        <v>Voyageur</v>
      </c>
      <c r="V1081" s="76"/>
      <c r="W1081" s="76"/>
      <c r="X1081" s="76"/>
      <c r="Y1081" s="76"/>
      <c r="Z1081" s="76"/>
      <c r="AA1081" s="76"/>
      <c r="AB1081" s="53">
        <f>400</f>
        <v>400</v>
      </c>
      <c r="AC1081" s="78" t="str">
        <f>IF(Tableau1[[#This Row],[Type de réponse]]='Paramètre (masquer)'!$A$10,Tableau1[[#This Row],[Période de début *]],"")</f>
        <v/>
      </c>
      <c r="AD1081" s="78" t="str">
        <f>IF(Tableau1[[#This Row],[Type de réponse]]='Paramètre (masquer)'!$A$10,Tableau1[[#This Row],[Période de fin *]],"")</f>
        <v/>
      </c>
      <c r="AE1081" s="78" t="str">
        <f>IF(Tableau1[[#This Row],[Type de réponse]]='Paramètre (masquer)'!$A$10,Tableau1[[#This Row],[Nuit
LU/MA]],"")</f>
        <v/>
      </c>
      <c r="AF1081" s="78" t="str">
        <f>IF(Tableau1[[#This Row],[Type de réponse]]='Paramètre (masquer)'!$A$10,Tableau1[[#This Row],[Nuit
MA/ME]],"")</f>
        <v/>
      </c>
      <c r="AG1081" s="78" t="str">
        <f>IF(Tableau1[[#This Row],[Type de réponse]]='Paramètre (masquer)'!$A$10,Tableau1[[#This Row],[Nuit
ME/JE]],"")</f>
        <v/>
      </c>
      <c r="AH1081" s="78" t="str">
        <f>IF(Tableau1[[#This Row],[Type de réponse]]='Paramètre (masquer)'!$A$10,Tableau1[[#This Row],[Nuit JE/VE]],"")</f>
        <v/>
      </c>
      <c r="AI1081" s="78" t="str">
        <f>IF(Tableau1[[#This Row],[Type de réponse]]='Paramètre (masquer)'!$A$10,Tableau1[[#This Row],[Nuit
VE/SA]],"")</f>
        <v/>
      </c>
      <c r="AJ1081" s="78" t="str">
        <f>IF(Tableau1[[#This Row],[Type de réponse]]='Paramètre (masquer)'!$A$10,Tableau1[[#This Row],[Nuit
SA/DI]],"")</f>
        <v/>
      </c>
      <c r="AK1081" s="78" t="str">
        <f>IF(Tableau1[[#This Row],[Type de réponse]]='Paramètre (masquer)'!$A$10,Tableau1[[#This Row],[Nuit
DI/LU]],"")</f>
        <v/>
      </c>
      <c r="AL1081" s="76" t="str">
        <f>IF(Tableau1[[#This Row],[Nuit
LU /MA]]="Oui",0,IF(Tableau1[[#This Row],[Nuit
LU /MA]]="Non",1,""))</f>
        <v/>
      </c>
      <c r="AM1081" s="76" t="str">
        <f>IF(Tableau1[[#This Row],[Nuit
MA/ ME]]="Oui",0,IF(Tableau1[[#This Row],[Nuit
MA/ ME]]="Non",1,""))</f>
        <v/>
      </c>
      <c r="AN1081" s="76" t="str">
        <f>IF(Tableau1[[#This Row],[Nuit
ME/ JE]]="Oui",0,IF(Tableau1[[#This Row],[Nuit
ME/ JE]]="Non",1,""))</f>
        <v/>
      </c>
      <c r="AO1081" s="76" t="str">
        <f>IF(Tableau1[[#This Row],[Nuit JE/ VE]]="Oui",0,IF(Tableau1[[#This Row],[Nuit JE/ VE]]="Non",1,""))</f>
        <v/>
      </c>
      <c r="AP1081" s="76" t="str">
        <f>IF(Tableau1[[#This Row],[Nuit
VE/ SA]]="Oui",0,IF(Tableau1[[#This Row],[Nuit
VE/ SA]]="Non",1,""))</f>
        <v/>
      </c>
      <c r="AQ1081" s="76" t="str">
        <f>IF(Tableau1[[#This Row],[Nuit
SA/ DI]]="Oui",0,IF(Tableau1[[#This Row],[Nuit
SA/ DI]]="Non",1,""))</f>
        <v/>
      </c>
      <c r="AR1081" s="76" t="str">
        <f>IF(Tableau1[[#This Row],[Nuit
DI/ LU]]="Oui",0,IF(Tableau1[[#This Row],[Nuit
DI/ LU]]="Non",1,""))</f>
        <v/>
      </c>
      <c r="AS1081" s="76" t="str">
        <f>IF(Tableau1[[#This Row],[Type de réponse]]='Paramètre (masquer)'!$A$10,Tableau1[[#This Row],[FE]],"")</f>
        <v/>
      </c>
      <c r="AT1081" s="76" t="str">
        <f>_xlfn.CONCAT(Tableau1[[#This Row],[LUN]:[DIM]])</f>
        <v/>
      </c>
      <c r="AU1081" s="79"/>
      <c r="AV10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1" s="76" t="e">
        <f>Tableau1[[#This Row],[Nbre de nuits sur la période]]*Tableau1[[#This Row],[Nombre de train accédant / nuit *]]</f>
        <v>#VALUE!</v>
      </c>
      <c r="AY1081" s="76" t="e">
        <f>Tableau1[[#This Row],[Uo voies - nuit]]*((59*400/1000)+5)</f>
        <v>#VALUE!</v>
      </c>
    </row>
    <row r="1082" spans="1:51" ht="15.75">
      <c r="A1082" s="51">
        <f t="shared" si="50"/>
        <v>1069</v>
      </c>
      <c r="B1082" s="85"/>
      <c r="C1082" s="52" t="str">
        <f>IFERROR(VLOOKUP(Tableau1[[#This Row],[Site *
Un fichier Excel par DT]],Tableau7[[#All],[Nom de la gare]:[EIC]],5,FALSE),"")</f>
        <v/>
      </c>
      <c r="D1082" s="77"/>
      <c r="E1082" s="74"/>
      <c r="F1082" s="74"/>
      <c r="G1082" s="76"/>
      <c r="H1082" s="72" t="str">
        <f>IF(Tableau1[[#This Row],[Régime d''utilisation (Quotidien ? Oui ou Non)]]="Oui","Oui","Non")</f>
        <v>Non</v>
      </c>
      <c r="I1082" s="72" t="str">
        <f>IF(Tableau1[[#This Row],[Régime d''utilisation (Quotidien ? Oui ou Non)]]="Oui","Oui","Non")</f>
        <v>Non</v>
      </c>
      <c r="J1082" s="72" t="str">
        <f>IF(Tableau1[[#This Row],[Régime d''utilisation (Quotidien ? Oui ou Non)]]="Oui","Oui","Non")</f>
        <v>Non</v>
      </c>
      <c r="K1082" s="72" t="str">
        <f>IF(Tableau1[[#This Row],[Régime d''utilisation (Quotidien ? Oui ou Non)]]="Oui","Oui","Non")</f>
        <v>Non</v>
      </c>
      <c r="L1082" s="72" t="str">
        <f>IF(Tableau1[[#This Row],[Régime d''utilisation (Quotidien ? Oui ou Non)]]="Oui","Oui","Non")</f>
        <v>Non</v>
      </c>
      <c r="M1082" s="72" t="str">
        <f>IF(Tableau1[[#This Row],[Régime d''utilisation (Quotidien ? Oui ou Non)]]="Oui","Oui","Non")</f>
        <v>Non</v>
      </c>
      <c r="N1082" s="72" t="str">
        <f>IF(Tableau1[[#This Row],[Régime d''utilisation (Quotidien ? Oui ou Non)]]="Oui","Oui","Non")</f>
        <v>Non</v>
      </c>
      <c r="O1082" s="72" t="str">
        <f>IF(Tableau1[[#This Row],[Régime d''utilisation (Quotidien ? Oui ou Non)]]="Oui","Oui","Non")</f>
        <v>Non</v>
      </c>
      <c r="P1082" s="76"/>
      <c r="Q1082" s="76"/>
      <c r="R1082" s="76"/>
      <c r="S1082" s="52" t="str">
        <f t="shared" si="48"/>
        <v>Compris entre 00h00 et 5h00</v>
      </c>
      <c r="T1082" s="76"/>
      <c r="U1082" s="53" t="str">
        <f t="shared" si="49"/>
        <v>Voyageur</v>
      </c>
      <c r="V1082" s="76"/>
      <c r="W1082" s="76"/>
      <c r="X1082" s="76"/>
      <c r="Y1082" s="76"/>
      <c r="Z1082" s="76"/>
      <c r="AA1082" s="76"/>
      <c r="AB1082" s="53">
        <f>400</f>
        <v>400</v>
      </c>
      <c r="AC1082" s="78" t="str">
        <f>IF(Tableau1[[#This Row],[Type de réponse]]='Paramètre (masquer)'!$A$10,Tableau1[[#This Row],[Période de début *]],"")</f>
        <v/>
      </c>
      <c r="AD1082" s="78" t="str">
        <f>IF(Tableau1[[#This Row],[Type de réponse]]='Paramètre (masquer)'!$A$10,Tableau1[[#This Row],[Période de fin *]],"")</f>
        <v/>
      </c>
      <c r="AE1082" s="78" t="str">
        <f>IF(Tableau1[[#This Row],[Type de réponse]]='Paramètre (masquer)'!$A$10,Tableau1[[#This Row],[Nuit
LU/MA]],"")</f>
        <v/>
      </c>
      <c r="AF1082" s="78" t="str">
        <f>IF(Tableau1[[#This Row],[Type de réponse]]='Paramètre (masquer)'!$A$10,Tableau1[[#This Row],[Nuit
MA/ME]],"")</f>
        <v/>
      </c>
      <c r="AG1082" s="78" t="str">
        <f>IF(Tableau1[[#This Row],[Type de réponse]]='Paramètre (masquer)'!$A$10,Tableau1[[#This Row],[Nuit
ME/JE]],"")</f>
        <v/>
      </c>
      <c r="AH1082" s="78" t="str">
        <f>IF(Tableau1[[#This Row],[Type de réponse]]='Paramètre (masquer)'!$A$10,Tableau1[[#This Row],[Nuit JE/VE]],"")</f>
        <v/>
      </c>
      <c r="AI1082" s="78" t="str">
        <f>IF(Tableau1[[#This Row],[Type de réponse]]='Paramètre (masquer)'!$A$10,Tableau1[[#This Row],[Nuit
VE/SA]],"")</f>
        <v/>
      </c>
      <c r="AJ1082" s="78" t="str">
        <f>IF(Tableau1[[#This Row],[Type de réponse]]='Paramètre (masquer)'!$A$10,Tableau1[[#This Row],[Nuit
SA/DI]],"")</f>
        <v/>
      </c>
      <c r="AK1082" s="78" t="str">
        <f>IF(Tableau1[[#This Row],[Type de réponse]]='Paramètre (masquer)'!$A$10,Tableau1[[#This Row],[Nuit
DI/LU]],"")</f>
        <v/>
      </c>
      <c r="AL1082" s="76" t="str">
        <f>IF(Tableau1[[#This Row],[Nuit
LU /MA]]="Oui",0,IF(Tableau1[[#This Row],[Nuit
LU /MA]]="Non",1,""))</f>
        <v/>
      </c>
      <c r="AM1082" s="76" t="str">
        <f>IF(Tableau1[[#This Row],[Nuit
MA/ ME]]="Oui",0,IF(Tableau1[[#This Row],[Nuit
MA/ ME]]="Non",1,""))</f>
        <v/>
      </c>
      <c r="AN1082" s="76" t="str">
        <f>IF(Tableau1[[#This Row],[Nuit
ME/ JE]]="Oui",0,IF(Tableau1[[#This Row],[Nuit
ME/ JE]]="Non",1,""))</f>
        <v/>
      </c>
      <c r="AO1082" s="76" t="str">
        <f>IF(Tableau1[[#This Row],[Nuit JE/ VE]]="Oui",0,IF(Tableau1[[#This Row],[Nuit JE/ VE]]="Non",1,""))</f>
        <v/>
      </c>
      <c r="AP1082" s="76" t="str">
        <f>IF(Tableau1[[#This Row],[Nuit
VE/ SA]]="Oui",0,IF(Tableau1[[#This Row],[Nuit
VE/ SA]]="Non",1,""))</f>
        <v/>
      </c>
      <c r="AQ1082" s="76" t="str">
        <f>IF(Tableau1[[#This Row],[Nuit
SA/ DI]]="Oui",0,IF(Tableau1[[#This Row],[Nuit
SA/ DI]]="Non",1,""))</f>
        <v/>
      </c>
      <c r="AR1082" s="76" t="str">
        <f>IF(Tableau1[[#This Row],[Nuit
DI/ LU]]="Oui",0,IF(Tableau1[[#This Row],[Nuit
DI/ LU]]="Non",1,""))</f>
        <v/>
      </c>
      <c r="AS1082" s="76" t="str">
        <f>IF(Tableau1[[#This Row],[Type de réponse]]='Paramètre (masquer)'!$A$10,Tableau1[[#This Row],[FE]],"")</f>
        <v/>
      </c>
      <c r="AT1082" s="76" t="str">
        <f>_xlfn.CONCAT(Tableau1[[#This Row],[LUN]:[DIM]])</f>
        <v/>
      </c>
      <c r="AU1082" s="79"/>
      <c r="AV10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2" s="76" t="e">
        <f>Tableau1[[#This Row],[Nbre de nuits sur la période]]*Tableau1[[#This Row],[Nombre de train accédant / nuit *]]</f>
        <v>#VALUE!</v>
      </c>
      <c r="AY1082" s="76" t="e">
        <f>Tableau1[[#This Row],[Uo voies - nuit]]*((59*400/1000)+5)</f>
        <v>#VALUE!</v>
      </c>
    </row>
    <row r="1083" spans="1:51" ht="15.75">
      <c r="A1083" s="51">
        <f t="shared" si="50"/>
        <v>1070</v>
      </c>
      <c r="B1083" s="85"/>
      <c r="C1083" s="52" t="str">
        <f>IFERROR(VLOOKUP(Tableau1[[#This Row],[Site *
Un fichier Excel par DT]],Tableau7[[#All],[Nom de la gare]:[EIC]],5,FALSE),"")</f>
        <v/>
      </c>
      <c r="D1083" s="77"/>
      <c r="E1083" s="74"/>
      <c r="F1083" s="74"/>
      <c r="G1083" s="76"/>
      <c r="H1083" s="72" t="str">
        <f>IF(Tableau1[[#This Row],[Régime d''utilisation (Quotidien ? Oui ou Non)]]="Oui","Oui","Non")</f>
        <v>Non</v>
      </c>
      <c r="I1083" s="72" t="str">
        <f>IF(Tableau1[[#This Row],[Régime d''utilisation (Quotidien ? Oui ou Non)]]="Oui","Oui","Non")</f>
        <v>Non</v>
      </c>
      <c r="J1083" s="72" t="str">
        <f>IF(Tableau1[[#This Row],[Régime d''utilisation (Quotidien ? Oui ou Non)]]="Oui","Oui","Non")</f>
        <v>Non</v>
      </c>
      <c r="K1083" s="72" t="str">
        <f>IF(Tableau1[[#This Row],[Régime d''utilisation (Quotidien ? Oui ou Non)]]="Oui","Oui","Non")</f>
        <v>Non</v>
      </c>
      <c r="L1083" s="72" t="str">
        <f>IF(Tableau1[[#This Row],[Régime d''utilisation (Quotidien ? Oui ou Non)]]="Oui","Oui","Non")</f>
        <v>Non</v>
      </c>
      <c r="M1083" s="72" t="str">
        <f>IF(Tableau1[[#This Row],[Régime d''utilisation (Quotidien ? Oui ou Non)]]="Oui","Oui","Non")</f>
        <v>Non</v>
      </c>
      <c r="N1083" s="72" t="str">
        <f>IF(Tableau1[[#This Row],[Régime d''utilisation (Quotidien ? Oui ou Non)]]="Oui","Oui","Non")</f>
        <v>Non</v>
      </c>
      <c r="O1083" s="72" t="str">
        <f>IF(Tableau1[[#This Row],[Régime d''utilisation (Quotidien ? Oui ou Non)]]="Oui","Oui","Non")</f>
        <v>Non</v>
      </c>
      <c r="P1083" s="76"/>
      <c r="Q1083" s="76"/>
      <c r="R1083" s="76"/>
      <c r="S1083" s="52" t="str">
        <f t="shared" si="48"/>
        <v>Compris entre 00h00 et 5h00</v>
      </c>
      <c r="T1083" s="76"/>
      <c r="U1083" s="53" t="str">
        <f t="shared" si="49"/>
        <v>Voyageur</v>
      </c>
      <c r="V1083" s="76"/>
      <c r="W1083" s="76"/>
      <c r="X1083" s="76"/>
      <c r="Y1083" s="76"/>
      <c r="Z1083" s="76"/>
      <c r="AA1083" s="76"/>
      <c r="AB1083" s="53">
        <f>400</f>
        <v>400</v>
      </c>
      <c r="AC1083" s="78" t="str">
        <f>IF(Tableau1[[#This Row],[Type de réponse]]='Paramètre (masquer)'!$A$10,Tableau1[[#This Row],[Période de début *]],"")</f>
        <v/>
      </c>
      <c r="AD1083" s="78" t="str">
        <f>IF(Tableau1[[#This Row],[Type de réponse]]='Paramètre (masquer)'!$A$10,Tableau1[[#This Row],[Période de fin *]],"")</f>
        <v/>
      </c>
      <c r="AE1083" s="78" t="str">
        <f>IF(Tableau1[[#This Row],[Type de réponse]]='Paramètre (masquer)'!$A$10,Tableau1[[#This Row],[Nuit
LU/MA]],"")</f>
        <v/>
      </c>
      <c r="AF1083" s="78" t="str">
        <f>IF(Tableau1[[#This Row],[Type de réponse]]='Paramètre (masquer)'!$A$10,Tableau1[[#This Row],[Nuit
MA/ME]],"")</f>
        <v/>
      </c>
      <c r="AG1083" s="78" t="str">
        <f>IF(Tableau1[[#This Row],[Type de réponse]]='Paramètre (masquer)'!$A$10,Tableau1[[#This Row],[Nuit
ME/JE]],"")</f>
        <v/>
      </c>
      <c r="AH1083" s="78" t="str">
        <f>IF(Tableau1[[#This Row],[Type de réponse]]='Paramètre (masquer)'!$A$10,Tableau1[[#This Row],[Nuit JE/VE]],"")</f>
        <v/>
      </c>
      <c r="AI1083" s="78" t="str">
        <f>IF(Tableau1[[#This Row],[Type de réponse]]='Paramètre (masquer)'!$A$10,Tableau1[[#This Row],[Nuit
VE/SA]],"")</f>
        <v/>
      </c>
      <c r="AJ1083" s="78" t="str">
        <f>IF(Tableau1[[#This Row],[Type de réponse]]='Paramètre (masquer)'!$A$10,Tableau1[[#This Row],[Nuit
SA/DI]],"")</f>
        <v/>
      </c>
      <c r="AK1083" s="78" t="str">
        <f>IF(Tableau1[[#This Row],[Type de réponse]]='Paramètre (masquer)'!$A$10,Tableau1[[#This Row],[Nuit
DI/LU]],"")</f>
        <v/>
      </c>
      <c r="AL1083" s="76" t="str">
        <f>IF(Tableau1[[#This Row],[Nuit
LU /MA]]="Oui",0,IF(Tableau1[[#This Row],[Nuit
LU /MA]]="Non",1,""))</f>
        <v/>
      </c>
      <c r="AM1083" s="76" t="str">
        <f>IF(Tableau1[[#This Row],[Nuit
MA/ ME]]="Oui",0,IF(Tableau1[[#This Row],[Nuit
MA/ ME]]="Non",1,""))</f>
        <v/>
      </c>
      <c r="AN1083" s="76" t="str">
        <f>IF(Tableau1[[#This Row],[Nuit
ME/ JE]]="Oui",0,IF(Tableau1[[#This Row],[Nuit
ME/ JE]]="Non",1,""))</f>
        <v/>
      </c>
      <c r="AO1083" s="76" t="str">
        <f>IF(Tableau1[[#This Row],[Nuit JE/ VE]]="Oui",0,IF(Tableau1[[#This Row],[Nuit JE/ VE]]="Non",1,""))</f>
        <v/>
      </c>
      <c r="AP1083" s="76" t="str">
        <f>IF(Tableau1[[#This Row],[Nuit
VE/ SA]]="Oui",0,IF(Tableau1[[#This Row],[Nuit
VE/ SA]]="Non",1,""))</f>
        <v/>
      </c>
      <c r="AQ1083" s="76" t="str">
        <f>IF(Tableau1[[#This Row],[Nuit
SA/ DI]]="Oui",0,IF(Tableau1[[#This Row],[Nuit
SA/ DI]]="Non",1,""))</f>
        <v/>
      </c>
      <c r="AR1083" s="76" t="str">
        <f>IF(Tableau1[[#This Row],[Nuit
DI/ LU]]="Oui",0,IF(Tableau1[[#This Row],[Nuit
DI/ LU]]="Non",1,""))</f>
        <v/>
      </c>
      <c r="AS1083" s="76" t="str">
        <f>IF(Tableau1[[#This Row],[Type de réponse]]='Paramètre (masquer)'!$A$10,Tableau1[[#This Row],[FE]],"")</f>
        <v/>
      </c>
      <c r="AT1083" s="76" t="str">
        <f>_xlfn.CONCAT(Tableau1[[#This Row],[LUN]:[DIM]])</f>
        <v/>
      </c>
      <c r="AU1083" s="79"/>
      <c r="AV10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3" s="76" t="e">
        <f>Tableau1[[#This Row],[Nbre de nuits sur la période]]*Tableau1[[#This Row],[Nombre de train accédant / nuit *]]</f>
        <v>#VALUE!</v>
      </c>
      <c r="AY1083" s="76" t="e">
        <f>Tableau1[[#This Row],[Uo voies - nuit]]*((59*400/1000)+5)</f>
        <v>#VALUE!</v>
      </c>
    </row>
    <row r="1084" spans="1:51" ht="15.75">
      <c r="A1084" s="51">
        <f t="shared" si="50"/>
        <v>1071</v>
      </c>
      <c r="B1084" s="85"/>
      <c r="C1084" s="52" t="str">
        <f>IFERROR(VLOOKUP(Tableau1[[#This Row],[Site *
Un fichier Excel par DT]],Tableau7[[#All],[Nom de la gare]:[EIC]],5,FALSE),"")</f>
        <v/>
      </c>
      <c r="D1084" s="77"/>
      <c r="E1084" s="74"/>
      <c r="F1084" s="74"/>
      <c r="G1084" s="76"/>
      <c r="H1084" s="72" t="str">
        <f>IF(Tableau1[[#This Row],[Régime d''utilisation (Quotidien ? Oui ou Non)]]="Oui","Oui","Non")</f>
        <v>Non</v>
      </c>
      <c r="I1084" s="72" t="str">
        <f>IF(Tableau1[[#This Row],[Régime d''utilisation (Quotidien ? Oui ou Non)]]="Oui","Oui","Non")</f>
        <v>Non</v>
      </c>
      <c r="J1084" s="72" t="str">
        <f>IF(Tableau1[[#This Row],[Régime d''utilisation (Quotidien ? Oui ou Non)]]="Oui","Oui","Non")</f>
        <v>Non</v>
      </c>
      <c r="K1084" s="72" t="str">
        <f>IF(Tableau1[[#This Row],[Régime d''utilisation (Quotidien ? Oui ou Non)]]="Oui","Oui","Non")</f>
        <v>Non</v>
      </c>
      <c r="L1084" s="72" t="str">
        <f>IF(Tableau1[[#This Row],[Régime d''utilisation (Quotidien ? Oui ou Non)]]="Oui","Oui","Non")</f>
        <v>Non</v>
      </c>
      <c r="M1084" s="72" t="str">
        <f>IF(Tableau1[[#This Row],[Régime d''utilisation (Quotidien ? Oui ou Non)]]="Oui","Oui","Non")</f>
        <v>Non</v>
      </c>
      <c r="N1084" s="72" t="str">
        <f>IF(Tableau1[[#This Row],[Régime d''utilisation (Quotidien ? Oui ou Non)]]="Oui","Oui","Non")</f>
        <v>Non</v>
      </c>
      <c r="O1084" s="72" t="str">
        <f>IF(Tableau1[[#This Row],[Régime d''utilisation (Quotidien ? Oui ou Non)]]="Oui","Oui","Non")</f>
        <v>Non</v>
      </c>
      <c r="P1084" s="76"/>
      <c r="Q1084" s="76"/>
      <c r="R1084" s="76"/>
      <c r="S1084" s="52" t="str">
        <f t="shared" si="48"/>
        <v>Compris entre 00h00 et 5h00</v>
      </c>
      <c r="T1084" s="76"/>
      <c r="U1084" s="53" t="str">
        <f t="shared" si="49"/>
        <v>Voyageur</v>
      </c>
      <c r="V1084" s="76"/>
      <c r="W1084" s="76"/>
      <c r="X1084" s="76"/>
      <c r="Y1084" s="76"/>
      <c r="Z1084" s="76"/>
      <c r="AA1084" s="76"/>
      <c r="AB1084" s="53">
        <f>400</f>
        <v>400</v>
      </c>
      <c r="AC1084" s="78" t="str">
        <f>IF(Tableau1[[#This Row],[Type de réponse]]='Paramètre (masquer)'!$A$10,Tableau1[[#This Row],[Période de début *]],"")</f>
        <v/>
      </c>
      <c r="AD1084" s="78" t="str">
        <f>IF(Tableau1[[#This Row],[Type de réponse]]='Paramètre (masquer)'!$A$10,Tableau1[[#This Row],[Période de fin *]],"")</f>
        <v/>
      </c>
      <c r="AE1084" s="78" t="str">
        <f>IF(Tableau1[[#This Row],[Type de réponse]]='Paramètre (masquer)'!$A$10,Tableau1[[#This Row],[Nuit
LU/MA]],"")</f>
        <v/>
      </c>
      <c r="AF1084" s="78" t="str">
        <f>IF(Tableau1[[#This Row],[Type de réponse]]='Paramètre (masquer)'!$A$10,Tableau1[[#This Row],[Nuit
MA/ME]],"")</f>
        <v/>
      </c>
      <c r="AG1084" s="78" t="str">
        <f>IF(Tableau1[[#This Row],[Type de réponse]]='Paramètre (masquer)'!$A$10,Tableau1[[#This Row],[Nuit
ME/JE]],"")</f>
        <v/>
      </c>
      <c r="AH1084" s="78" t="str">
        <f>IF(Tableau1[[#This Row],[Type de réponse]]='Paramètre (masquer)'!$A$10,Tableau1[[#This Row],[Nuit JE/VE]],"")</f>
        <v/>
      </c>
      <c r="AI1084" s="78" t="str">
        <f>IF(Tableau1[[#This Row],[Type de réponse]]='Paramètre (masquer)'!$A$10,Tableau1[[#This Row],[Nuit
VE/SA]],"")</f>
        <v/>
      </c>
      <c r="AJ1084" s="78" t="str">
        <f>IF(Tableau1[[#This Row],[Type de réponse]]='Paramètre (masquer)'!$A$10,Tableau1[[#This Row],[Nuit
SA/DI]],"")</f>
        <v/>
      </c>
      <c r="AK1084" s="78" t="str">
        <f>IF(Tableau1[[#This Row],[Type de réponse]]='Paramètre (masquer)'!$A$10,Tableau1[[#This Row],[Nuit
DI/LU]],"")</f>
        <v/>
      </c>
      <c r="AL1084" s="76" t="str">
        <f>IF(Tableau1[[#This Row],[Nuit
LU /MA]]="Oui",0,IF(Tableau1[[#This Row],[Nuit
LU /MA]]="Non",1,""))</f>
        <v/>
      </c>
      <c r="AM1084" s="76" t="str">
        <f>IF(Tableau1[[#This Row],[Nuit
MA/ ME]]="Oui",0,IF(Tableau1[[#This Row],[Nuit
MA/ ME]]="Non",1,""))</f>
        <v/>
      </c>
      <c r="AN1084" s="76" t="str">
        <f>IF(Tableau1[[#This Row],[Nuit
ME/ JE]]="Oui",0,IF(Tableau1[[#This Row],[Nuit
ME/ JE]]="Non",1,""))</f>
        <v/>
      </c>
      <c r="AO1084" s="76" t="str">
        <f>IF(Tableau1[[#This Row],[Nuit JE/ VE]]="Oui",0,IF(Tableau1[[#This Row],[Nuit JE/ VE]]="Non",1,""))</f>
        <v/>
      </c>
      <c r="AP1084" s="76" t="str">
        <f>IF(Tableau1[[#This Row],[Nuit
VE/ SA]]="Oui",0,IF(Tableau1[[#This Row],[Nuit
VE/ SA]]="Non",1,""))</f>
        <v/>
      </c>
      <c r="AQ1084" s="76" t="str">
        <f>IF(Tableau1[[#This Row],[Nuit
SA/ DI]]="Oui",0,IF(Tableau1[[#This Row],[Nuit
SA/ DI]]="Non",1,""))</f>
        <v/>
      </c>
      <c r="AR1084" s="76" t="str">
        <f>IF(Tableau1[[#This Row],[Nuit
DI/ LU]]="Oui",0,IF(Tableau1[[#This Row],[Nuit
DI/ LU]]="Non",1,""))</f>
        <v/>
      </c>
      <c r="AS1084" s="76" t="str">
        <f>IF(Tableau1[[#This Row],[Type de réponse]]='Paramètre (masquer)'!$A$10,Tableau1[[#This Row],[FE]],"")</f>
        <v/>
      </c>
      <c r="AT1084" s="76" t="str">
        <f>_xlfn.CONCAT(Tableau1[[#This Row],[LUN]:[DIM]])</f>
        <v/>
      </c>
      <c r="AU1084" s="79"/>
      <c r="AV10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4" s="76" t="e">
        <f>Tableau1[[#This Row],[Nbre de nuits sur la période]]*Tableau1[[#This Row],[Nombre de train accédant / nuit *]]</f>
        <v>#VALUE!</v>
      </c>
      <c r="AY1084" s="76" t="e">
        <f>Tableau1[[#This Row],[Uo voies - nuit]]*((59*400/1000)+5)</f>
        <v>#VALUE!</v>
      </c>
    </row>
    <row r="1085" spans="1:51" ht="15.75">
      <c r="A1085" s="51">
        <f t="shared" si="50"/>
        <v>1072</v>
      </c>
      <c r="B1085" s="85"/>
      <c r="C1085" s="52" t="str">
        <f>IFERROR(VLOOKUP(Tableau1[[#This Row],[Site *
Un fichier Excel par DT]],Tableau7[[#All],[Nom de la gare]:[EIC]],5,FALSE),"")</f>
        <v/>
      </c>
      <c r="D1085" s="77"/>
      <c r="E1085" s="74"/>
      <c r="F1085" s="74"/>
      <c r="G1085" s="76"/>
      <c r="H1085" s="72" t="str">
        <f>IF(Tableau1[[#This Row],[Régime d''utilisation (Quotidien ? Oui ou Non)]]="Oui","Oui","Non")</f>
        <v>Non</v>
      </c>
      <c r="I1085" s="72" t="str">
        <f>IF(Tableau1[[#This Row],[Régime d''utilisation (Quotidien ? Oui ou Non)]]="Oui","Oui","Non")</f>
        <v>Non</v>
      </c>
      <c r="J1085" s="72" t="str">
        <f>IF(Tableau1[[#This Row],[Régime d''utilisation (Quotidien ? Oui ou Non)]]="Oui","Oui","Non")</f>
        <v>Non</v>
      </c>
      <c r="K1085" s="72" t="str">
        <f>IF(Tableau1[[#This Row],[Régime d''utilisation (Quotidien ? Oui ou Non)]]="Oui","Oui","Non")</f>
        <v>Non</v>
      </c>
      <c r="L1085" s="72" t="str">
        <f>IF(Tableau1[[#This Row],[Régime d''utilisation (Quotidien ? Oui ou Non)]]="Oui","Oui","Non")</f>
        <v>Non</v>
      </c>
      <c r="M1085" s="72" t="str">
        <f>IF(Tableau1[[#This Row],[Régime d''utilisation (Quotidien ? Oui ou Non)]]="Oui","Oui","Non")</f>
        <v>Non</v>
      </c>
      <c r="N1085" s="72" t="str">
        <f>IF(Tableau1[[#This Row],[Régime d''utilisation (Quotidien ? Oui ou Non)]]="Oui","Oui","Non")</f>
        <v>Non</v>
      </c>
      <c r="O1085" s="72" t="str">
        <f>IF(Tableau1[[#This Row],[Régime d''utilisation (Quotidien ? Oui ou Non)]]="Oui","Oui","Non")</f>
        <v>Non</v>
      </c>
      <c r="P1085" s="76"/>
      <c r="Q1085" s="76"/>
      <c r="R1085" s="76"/>
      <c r="S1085" s="52" t="str">
        <f t="shared" si="48"/>
        <v>Compris entre 00h00 et 5h00</v>
      </c>
      <c r="T1085" s="76"/>
      <c r="U1085" s="53" t="str">
        <f t="shared" si="49"/>
        <v>Voyageur</v>
      </c>
      <c r="V1085" s="76"/>
      <c r="W1085" s="76"/>
      <c r="X1085" s="76"/>
      <c r="Y1085" s="76"/>
      <c r="Z1085" s="76"/>
      <c r="AA1085" s="76"/>
      <c r="AB1085" s="53">
        <f>400</f>
        <v>400</v>
      </c>
      <c r="AC1085" s="78" t="str">
        <f>IF(Tableau1[[#This Row],[Type de réponse]]='Paramètre (masquer)'!$A$10,Tableau1[[#This Row],[Période de début *]],"")</f>
        <v/>
      </c>
      <c r="AD1085" s="78" t="str">
        <f>IF(Tableau1[[#This Row],[Type de réponse]]='Paramètre (masquer)'!$A$10,Tableau1[[#This Row],[Période de fin *]],"")</f>
        <v/>
      </c>
      <c r="AE1085" s="78" t="str">
        <f>IF(Tableau1[[#This Row],[Type de réponse]]='Paramètre (masquer)'!$A$10,Tableau1[[#This Row],[Nuit
LU/MA]],"")</f>
        <v/>
      </c>
      <c r="AF1085" s="78" t="str">
        <f>IF(Tableau1[[#This Row],[Type de réponse]]='Paramètre (masquer)'!$A$10,Tableau1[[#This Row],[Nuit
MA/ME]],"")</f>
        <v/>
      </c>
      <c r="AG1085" s="78" t="str">
        <f>IF(Tableau1[[#This Row],[Type de réponse]]='Paramètre (masquer)'!$A$10,Tableau1[[#This Row],[Nuit
ME/JE]],"")</f>
        <v/>
      </c>
      <c r="AH1085" s="78" t="str">
        <f>IF(Tableau1[[#This Row],[Type de réponse]]='Paramètre (masquer)'!$A$10,Tableau1[[#This Row],[Nuit JE/VE]],"")</f>
        <v/>
      </c>
      <c r="AI1085" s="78" t="str">
        <f>IF(Tableau1[[#This Row],[Type de réponse]]='Paramètre (masquer)'!$A$10,Tableau1[[#This Row],[Nuit
VE/SA]],"")</f>
        <v/>
      </c>
      <c r="AJ1085" s="78" t="str">
        <f>IF(Tableau1[[#This Row],[Type de réponse]]='Paramètre (masquer)'!$A$10,Tableau1[[#This Row],[Nuit
SA/DI]],"")</f>
        <v/>
      </c>
      <c r="AK1085" s="78" t="str">
        <f>IF(Tableau1[[#This Row],[Type de réponse]]='Paramètre (masquer)'!$A$10,Tableau1[[#This Row],[Nuit
DI/LU]],"")</f>
        <v/>
      </c>
      <c r="AL1085" s="76" t="str">
        <f>IF(Tableau1[[#This Row],[Nuit
LU /MA]]="Oui",0,IF(Tableau1[[#This Row],[Nuit
LU /MA]]="Non",1,""))</f>
        <v/>
      </c>
      <c r="AM1085" s="76" t="str">
        <f>IF(Tableau1[[#This Row],[Nuit
MA/ ME]]="Oui",0,IF(Tableau1[[#This Row],[Nuit
MA/ ME]]="Non",1,""))</f>
        <v/>
      </c>
      <c r="AN1085" s="76" t="str">
        <f>IF(Tableau1[[#This Row],[Nuit
ME/ JE]]="Oui",0,IF(Tableau1[[#This Row],[Nuit
ME/ JE]]="Non",1,""))</f>
        <v/>
      </c>
      <c r="AO1085" s="76" t="str">
        <f>IF(Tableau1[[#This Row],[Nuit JE/ VE]]="Oui",0,IF(Tableau1[[#This Row],[Nuit JE/ VE]]="Non",1,""))</f>
        <v/>
      </c>
      <c r="AP1085" s="76" t="str">
        <f>IF(Tableau1[[#This Row],[Nuit
VE/ SA]]="Oui",0,IF(Tableau1[[#This Row],[Nuit
VE/ SA]]="Non",1,""))</f>
        <v/>
      </c>
      <c r="AQ1085" s="76" t="str">
        <f>IF(Tableau1[[#This Row],[Nuit
SA/ DI]]="Oui",0,IF(Tableau1[[#This Row],[Nuit
SA/ DI]]="Non",1,""))</f>
        <v/>
      </c>
      <c r="AR1085" s="76" t="str">
        <f>IF(Tableau1[[#This Row],[Nuit
DI/ LU]]="Oui",0,IF(Tableau1[[#This Row],[Nuit
DI/ LU]]="Non",1,""))</f>
        <v/>
      </c>
      <c r="AS1085" s="76" t="str">
        <f>IF(Tableau1[[#This Row],[Type de réponse]]='Paramètre (masquer)'!$A$10,Tableau1[[#This Row],[FE]],"")</f>
        <v/>
      </c>
      <c r="AT1085" s="76" t="str">
        <f>_xlfn.CONCAT(Tableau1[[#This Row],[LUN]:[DIM]])</f>
        <v/>
      </c>
      <c r="AU1085" s="79"/>
      <c r="AV10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5" s="76" t="e">
        <f>Tableau1[[#This Row],[Nbre de nuits sur la période]]*Tableau1[[#This Row],[Nombre de train accédant / nuit *]]</f>
        <v>#VALUE!</v>
      </c>
      <c r="AY1085" s="76" t="e">
        <f>Tableau1[[#This Row],[Uo voies - nuit]]*((59*400/1000)+5)</f>
        <v>#VALUE!</v>
      </c>
    </row>
    <row r="1086" spans="1:51" ht="15.75">
      <c r="A1086" s="51">
        <f t="shared" si="50"/>
        <v>1073</v>
      </c>
      <c r="B1086" s="85"/>
      <c r="C1086" s="52" t="str">
        <f>IFERROR(VLOOKUP(Tableau1[[#This Row],[Site *
Un fichier Excel par DT]],Tableau7[[#All],[Nom de la gare]:[EIC]],5,FALSE),"")</f>
        <v/>
      </c>
      <c r="D1086" s="77"/>
      <c r="E1086" s="74"/>
      <c r="F1086" s="74"/>
      <c r="G1086" s="76"/>
      <c r="H1086" s="72" t="str">
        <f>IF(Tableau1[[#This Row],[Régime d''utilisation (Quotidien ? Oui ou Non)]]="Oui","Oui","Non")</f>
        <v>Non</v>
      </c>
      <c r="I1086" s="72" t="str">
        <f>IF(Tableau1[[#This Row],[Régime d''utilisation (Quotidien ? Oui ou Non)]]="Oui","Oui","Non")</f>
        <v>Non</v>
      </c>
      <c r="J1086" s="72" t="str">
        <f>IF(Tableau1[[#This Row],[Régime d''utilisation (Quotidien ? Oui ou Non)]]="Oui","Oui","Non")</f>
        <v>Non</v>
      </c>
      <c r="K1086" s="72" t="str">
        <f>IF(Tableau1[[#This Row],[Régime d''utilisation (Quotidien ? Oui ou Non)]]="Oui","Oui","Non")</f>
        <v>Non</v>
      </c>
      <c r="L1086" s="72" t="str">
        <f>IF(Tableau1[[#This Row],[Régime d''utilisation (Quotidien ? Oui ou Non)]]="Oui","Oui","Non")</f>
        <v>Non</v>
      </c>
      <c r="M1086" s="72" t="str">
        <f>IF(Tableau1[[#This Row],[Régime d''utilisation (Quotidien ? Oui ou Non)]]="Oui","Oui","Non")</f>
        <v>Non</v>
      </c>
      <c r="N1086" s="72" t="str">
        <f>IF(Tableau1[[#This Row],[Régime d''utilisation (Quotidien ? Oui ou Non)]]="Oui","Oui","Non")</f>
        <v>Non</v>
      </c>
      <c r="O1086" s="72" t="str">
        <f>IF(Tableau1[[#This Row],[Régime d''utilisation (Quotidien ? Oui ou Non)]]="Oui","Oui","Non")</f>
        <v>Non</v>
      </c>
      <c r="P1086" s="76"/>
      <c r="Q1086" s="76"/>
      <c r="R1086" s="76"/>
      <c r="S1086" s="52" t="str">
        <f t="shared" si="48"/>
        <v>Compris entre 00h00 et 5h00</v>
      </c>
      <c r="T1086" s="76"/>
      <c r="U1086" s="53" t="str">
        <f t="shared" si="49"/>
        <v>Voyageur</v>
      </c>
      <c r="V1086" s="76"/>
      <c r="W1086" s="76"/>
      <c r="X1086" s="76"/>
      <c r="Y1086" s="76"/>
      <c r="Z1086" s="76"/>
      <c r="AA1086" s="76"/>
      <c r="AB1086" s="53">
        <f>400</f>
        <v>400</v>
      </c>
      <c r="AC1086" s="78" t="str">
        <f>IF(Tableau1[[#This Row],[Type de réponse]]='Paramètre (masquer)'!$A$10,Tableau1[[#This Row],[Période de début *]],"")</f>
        <v/>
      </c>
      <c r="AD1086" s="78" t="str">
        <f>IF(Tableau1[[#This Row],[Type de réponse]]='Paramètre (masquer)'!$A$10,Tableau1[[#This Row],[Période de fin *]],"")</f>
        <v/>
      </c>
      <c r="AE1086" s="78" t="str">
        <f>IF(Tableau1[[#This Row],[Type de réponse]]='Paramètre (masquer)'!$A$10,Tableau1[[#This Row],[Nuit
LU/MA]],"")</f>
        <v/>
      </c>
      <c r="AF1086" s="78" t="str">
        <f>IF(Tableau1[[#This Row],[Type de réponse]]='Paramètre (masquer)'!$A$10,Tableau1[[#This Row],[Nuit
MA/ME]],"")</f>
        <v/>
      </c>
      <c r="AG1086" s="78" t="str">
        <f>IF(Tableau1[[#This Row],[Type de réponse]]='Paramètre (masquer)'!$A$10,Tableau1[[#This Row],[Nuit
ME/JE]],"")</f>
        <v/>
      </c>
      <c r="AH1086" s="78" t="str">
        <f>IF(Tableau1[[#This Row],[Type de réponse]]='Paramètre (masquer)'!$A$10,Tableau1[[#This Row],[Nuit JE/VE]],"")</f>
        <v/>
      </c>
      <c r="AI1086" s="78" t="str">
        <f>IF(Tableau1[[#This Row],[Type de réponse]]='Paramètre (masquer)'!$A$10,Tableau1[[#This Row],[Nuit
VE/SA]],"")</f>
        <v/>
      </c>
      <c r="AJ1086" s="78" t="str">
        <f>IF(Tableau1[[#This Row],[Type de réponse]]='Paramètre (masquer)'!$A$10,Tableau1[[#This Row],[Nuit
SA/DI]],"")</f>
        <v/>
      </c>
      <c r="AK1086" s="78" t="str">
        <f>IF(Tableau1[[#This Row],[Type de réponse]]='Paramètre (masquer)'!$A$10,Tableau1[[#This Row],[Nuit
DI/LU]],"")</f>
        <v/>
      </c>
      <c r="AL1086" s="76" t="str">
        <f>IF(Tableau1[[#This Row],[Nuit
LU /MA]]="Oui",0,IF(Tableau1[[#This Row],[Nuit
LU /MA]]="Non",1,""))</f>
        <v/>
      </c>
      <c r="AM1086" s="76" t="str">
        <f>IF(Tableau1[[#This Row],[Nuit
MA/ ME]]="Oui",0,IF(Tableau1[[#This Row],[Nuit
MA/ ME]]="Non",1,""))</f>
        <v/>
      </c>
      <c r="AN1086" s="76" t="str">
        <f>IF(Tableau1[[#This Row],[Nuit
ME/ JE]]="Oui",0,IF(Tableau1[[#This Row],[Nuit
ME/ JE]]="Non",1,""))</f>
        <v/>
      </c>
      <c r="AO1086" s="76" t="str">
        <f>IF(Tableau1[[#This Row],[Nuit JE/ VE]]="Oui",0,IF(Tableau1[[#This Row],[Nuit JE/ VE]]="Non",1,""))</f>
        <v/>
      </c>
      <c r="AP1086" s="76" t="str">
        <f>IF(Tableau1[[#This Row],[Nuit
VE/ SA]]="Oui",0,IF(Tableau1[[#This Row],[Nuit
VE/ SA]]="Non",1,""))</f>
        <v/>
      </c>
      <c r="AQ1086" s="76" t="str">
        <f>IF(Tableau1[[#This Row],[Nuit
SA/ DI]]="Oui",0,IF(Tableau1[[#This Row],[Nuit
SA/ DI]]="Non",1,""))</f>
        <v/>
      </c>
      <c r="AR1086" s="76" t="str">
        <f>IF(Tableau1[[#This Row],[Nuit
DI/ LU]]="Oui",0,IF(Tableau1[[#This Row],[Nuit
DI/ LU]]="Non",1,""))</f>
        <v/>
      </c>
      <c r="AS1086" s="76" t="str">
        <f>IF(Tableau1[[#This Row],[Type de réponse]]='Paramètre (masquer)'!$A$10,Tableau1[[#This Row],[FE]],"")</f>
        <v/>
      </c>
      <c r="AT1086" s="76" t="str">
        <f>_xlfn.CONCAT(Tableau1[[#This Row],[LUN]:[DIM]])</f>
        <v/>
      </c>
      <c r="AU1086" s="79"/>
      <c r="AV10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6" s="76" t="e">
        <f>Tableau1[[#This Row],[Nbre de nuits sur la période]]*Tableau1[[#This Row],[Nombre de train accédant / nuit *]]</f>
        <v>#VALUE!</v>
      </c>
      <c r="AY1086" s="76" t="e">
        <f>Tableau1[[#This Row],[Uo voies - nuit]]*((59*400/1000)+5)</f>
        <v>#VALUE!</v>
      </c>
    </row>
    <row r="1087" spans="1:51" ht="15.75">
      <c r="A1087" s="51">
        <f t="shared" si="50"/>
        <v>1074</v>
      </c>
      <c r="B1087" s="85"/>
      <c r="C1087" s="52" t="str">
        <f>IFERROR(VLOOKUP(Tableau1[[#This Row],[Site *
Un fichier Excel par DT]],Tableau7[[#All],[Nom de la gare]:[EIC]],5,FALSE),"")</f>
        <v/>
      </c>
      <c r="D1087" s="77"/>
      <c r="E1087" s="74"/>
      <c r="F1087" s="74"/>
      <c r="G1087" s="76"/>
      <c r="H1087" s="72" t="str">
        <f>IF(Tableau1[[#This Row],[Régime d''utilisation (Quotidien ? Oui ou Non)]]="Oui","Oui","Non")</f>
        <v>Non</v>
      </c>
      <c r="I1087" s="72" t="str">
        <f>IF(Tableau1[[#This Row],[Régime d''utilisation (Quotidien ? Oui ou Non)]]="Oui","Oui","Non")</f>
        <v>Non</v>
      </c>
      <c r="J1087" s="72" t="str">
        <f>IF(Tableau1[[#This Row],[Régime d''utilisation (Quotidien ? Oui ou Non)]]="Oui","Oui","Non")</f>
        <v>Non</v>
      </c>
      <c r="K1087" s="72" t="str">
        <f>IF(Tableau1[[#This Row],[Régime d''utilisation (Quotidien ? Oui ou Non)]]="Oui","Oui","Non")</f>
        <v>Non</v>
      </c>
      <c r="L1087" s="72" t="str">
        <f>IF(Tableau1[[#This Row],[Régime d''utilisation (Quotidien ? Oui ou Non)]]="Oui","Oui","Non")</f>
        <v>Non</v>
      </c>
      <c r="M1087" s="72" t="str">
        <f>IF(Tableau1[[#This Row],[Régime d''utilisation (Quotidien ? Oui ou Non)]]="Oui","Oui","Non")</f>
        <v>Non</v>
      </c>
      <c r="N1087" s="72" t="str">
        <f>IF(Tableau1[[#This Row],[Régime d''utilisation (Quotidien ? Oui ou Non)]]="Oui","Oui","Non")</f>
        <v>Non</v>
      </c>
      <c r="O1087" s="72" t="str">
        <f>IF(Tableau1[[#This Row],[Régime d''utilisation (Quotidien ? Oui ou Non)]]="Oui","Oui","Non")</f>
        <v>Non</v>
      </c>
      <c r="P1087" s="76"/>
      <c r="Q1087" s="76"/>
      <c r="R1087" s="76"/>
      <c r="S1087" s="52" t="str">
        <f t="shared" si="48"/>
        <v>Compris entre 00h00 et 5h00</v>
      </c>
      <c r="T1087" s="76"/>
      <c r="U1087" s="53" t="str">
        <f t="shared" si="49"/>
        <v>Voyageur</v>
      </c>
      <c r="V1087" s="76"/>
      <c r="W1087" s="76"/>
      <c r="X1087" s="76"/>
      <c r="Y1087" s="76"/>
      <c r="Z1087" s="76"/>
      <c r="AA1087" s="76"/>
      <c r="AB1087" s="53">
        <f>400</f>
        <v>400</v>
      </c>
      <c r="AC1087" s="78" t="str">
        <f>IF(Tableau1[[#This Row],[Type de réponse]]='Paramètre (masquer)'!$A$10,Tableau1[[#This Row],[Période de début *]],"")</f>
        <v/>
      </c>
      <c r="AD1087" s="78" t="str">
        <f>IF(Tableau1[[#This Row],[Type de réponse]]='Paramètre (masquer)'!$A$10,Tableau1[[#This Row],[Période de fin *]],"")</f>
        <v/>
      </c>
      <c r="AE1087" s="78" t="str">
        <f>IF(Tableau1[[#This Row],[Type de réponse]]='Paramètre (masquer)'!$A$10,Tableau1[[#This Row],[Nuit
LU/MA]],"")</f>
        <v/>
      </c>
      <c r="AF1087" s="78" t="str">
        <f>IF(Tableau1[[#This Row],[Type de réponse]]='Paramètre (masquer)'!$A$10,Tableau1[[#This Row],[Nuit
MA/ME]],"")</f>
        <v/>
      </c>
      <c r="AG1087" s="78" t="str">
        <f>IF(Tableau1[[#This Row],[Type de réponse]]='Paramètre (masquer)'!$A$10,Tableau1[[#This Row],[Nuit
ME/JE]],"")</f>
        <v/>
      </c>
      <c r="AH1087" s="78" t="str">
        <f>IF(Tableau1[[#This Row],[Type de réponse]]='Paramètre (masquer)'!$A$10,Tableau1[[#This Row],[Nuit JE/VE]],"")</f>
        <v/>
      </c>
      <c r="AI1087" s="78" t="str">
        <f>IF(Tableau1[[#This Row],[Type de réponse]]='Paramètre (masquer)'!$A$10,Tableau1[[#This Row],[Nuit
VE/SA]],"")</f>
        <v/>
      </c>
      <c r="AJ1087" s="78" t="str">
        <f>IF(Tableau1[[#This Row],[Type de réponse]]='Paramètre (masquer)'!$A$10,Tableau1[[#This Row],[Nuit
SA/DI]],"")</f>
        <v/>
      </c>
      <c r="AK1087" s="78" t="str">
        <f>IF(Tableau1[[#This Row],[Type de réponse]]='Paramètre (masquer)'!$A$10,Tableau1[[#This Row],[Nuit
DI/LU]],"")</f>
        <v/>
      </c>
      <c r="AL1087" s="76" t="str">
        <f>IF(Tableau1[[#This Row],[Nuit
LU /MA]]="Oui",0,IF(Tableau1[[#This Row],[Nuit
LU /MA]]="Non",1,""))</f>
        <v/>
      </c>
      <c r="AM1087" s="76" t="str">
        <f>IF(Tableau1[[#This Row],[Nuit
MA/ ME]]="Oui",0,IF(Tableau1[[#This Row],[Nuit
MA/ ME]]="Non",1,""))</f>
        <v/>
      </c>
      <c r="AN1087" s="76" t="str">
        <f>IF(Tableau1[[#This Row],[Nuit
ME/ JE]]="Oui",0,IF(Tableau1[[#This Row],[Nuit
ME/ JE]]="Non",1,""))</f>
        <v/>
      </c>
      <c r="AO1087" s="76" t="str">
        <f>IF(Tableau1[[#This Row],[Nuit JE/ VE]]="Oui",0,IF(Tableau1[[#This Row],[Nuit JE/ VE]]="Non",1,""))</f>
        <v/>
      </c>
      <c r="AP1087" s="76" t="str">
        <f>IF(Tableau1[[#This Row],[Nuit
VE/ SA]]="Oui",0,IF(Tableau1[[#This Row],[Nuit
VE/ SA]]="Non",1,""))</f>
        <v/>
      </c>
      <c r="AQ1087" s="76" t="str">
        <f>IF(Tableau1[[#This Row],[Nuit
SA/ DI]]="Oui",0,IF(Tableau1[[#This Row],[Nuit
SA/ DI]]="Non",1,""))</f>
        <v/>
      </c>
      <c r="AR1087" s="76" t="str">
        <f>IF(Tableau1[[#This Row],[Nuit
DI/ LU]]="Oui",0,IF(Tableau1[[#This Row],[Nuit
DI/ LU]]="Non",1,""))</f>
        <v/>
      </c>
      <c r="AS1087" s="76" t="str">
        <f>IF(Tableau1[[#This Row],[Type de réponse]]='Paramètre (masquer)'!$A$10,Tableau1[[#This Row],[FE]],"")</f>
        <v/>
      </c>
      <c r="AT1087" s="76" t="str">
        <f>_xlfn.CONCAT(Tableau1[[#This Row],[LUN]:[DIM]])</f>
        <v/>
      </c>
      <c r="AU1087" s="79"/>
      <c r="AV10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7" s="76" t="e">
        <f>Tableau1[[#This Row],[Nbre de nuits sur la période]]*Tableau1[[#This Row],[Nombre de train accédant / nuit *]]</f>
        <v>#VALUE!</v>
      </c>
      <c r="AY1087" s="76" t="e">
        <f>Tableau1[[#This Row],[Uo voies - nuit]]*((59*400/1000)+5)</f>
        <v>#VALUE!</v>
      </c>
    </row>
    <row r="1088" spans="1:51" ht="15.75">
      <c r="A1088" s="51">
        <f t="shared" si="50"/>
        <v>1075</v>
      </c>
      <c r="B1088" s="85"/>
      <c r="C1088" s="52" t="str">
        <f>IFERROR(VLOOKUP(Tableau1[[#This Row],[Site *
Un fichier Excel par DT]],Tableau7[[#All],[Nom de la gare]:[EIC]],5,FALSE),"")</f>
        <v/>
      </c>
      <c r="D1088" s="77"/>
      <c r="E1088" s="74"/>
      <c r="F1088" s="74"/>
      <c r="G1088" s="76"/>
      <c r="H1088" s="72" t="str">
        <f>IF(Tableau1[[#This Row],[Régime d''utilisation (Quotidien ? Oui ou Non)]]="Oui","Oui","Non")</f>
        <v>Non</v>
      </c>
      <c r="I1088" s="72" t="str">
        <f>IF(Tableau1[[#This Row],[Régime d''utilisation (Quotidien ? Oui ou Non)]]="Oui","Oui","Non")</f>
        <v>Non</v>
      </c>
      <c r="J1088" s="72" t="str">
        <f>IF(Tableau1[[#This Row],[Régime d''utilisation (Quotidien ? Oui ou Non)]]="Oui","Oui","Non")</f>
        <v>Non</v>
      </c>
      <c r="K1088" s="72" t="str">
        <f>IF(Tableau1[[#This Row],[Régime d''utilisation (Quotidien ? Oui ou Non)]]="Oui","Oui","Non")</f>
        <v>Non</v>
      </c>
      <c r="L1088" s="72" t="str">
        <f>IF(Tableau1[[#This Row],[Régime d''utilisation (Quotidien ? Oui ou Non)]]="Oui","Oui","Non")</f>
        <v>Non</v>
      </c>
      <c r="M1088" s="72" t="str">
        <f>IF(Tableau1[[#This Row],[Régime d''utilisation (Quotidien ? Oui ou Non)]]="Oui","Oui","Non")</f>
        <v>Non</v>
      </c>
      <c r="N1088" s="72" t="str">
        <f>IF(Tableau1[[#This Row],[Régime d''utilisation (Quotidien ? Oui ou Non)]]="Oui","Oui","Non")</f>
        <v>Non</v>
      </c>
      <c r="O1088" s="72" t="str">
        <f>IF(Tableau1[[#This Row],[Régime d''utilisation (Quotidien ? Oui ou Non)]]="Oui","Oui","Non")</f>
        <v>Non</v>
      </c>
      <c r="P1088" s="76"/>
      <c r="Q1088" s="76"/>
      <c r="R1088" s="76"/>
      <c r="S1088" s="52" t="str">
        <f t="shared" si="48"/>
        <v>Compris entre 00h00 et 5h00</v>
      </c>
      <c r="T1088" s="76"/>
      <c r="U1088" s="53" t="str">
        <f t="shared" si="49"/>
        <v>Voyageur</v>
      </c>
      <c r="V1088" s="76"/>
      <c r="W1088" s="76"/>
      <c r="X1088" s="76"/>
      <c r="Y1088" s="76"/>
      <c r="Z1088" s="76"/>
      <c r="AA1088" s="76"/>
      <c r="AB1088" s="53">
        <f>400</f>
        <v>400</v>
      </c>
      <c r="AC1088" s="78" t="str">
        <f>IF(Tableau1[[#This Row],[Type de réponse]]='Paramètre (masquer)'!$A$10,Tableau1[[#This Row],[Période de début *]],"")</f>
        <v/>
      </c>
      <c r="AD1088" s="78" t="str">
        <f>IF(Tableau1[[#This Row],[Type de réponse]]='Paramètre (masquer)'!$A$10,Tableau1[[#This Row],[Période de fin *]],"")</f>
        <v/>
      </c>
      <c r="AE1088" s="78" t="str">
        <f>IF(Tableau1[[#This Row],[Type de réponse]]='Paramètre (masquer)'!$A$10,Tableau1[[#This Row],[Nuit
LU/MA]],"")</f>
        <v/>
      </c>
      <c r="AF1088" s="78" t="str">
        <f>IF(Tableau1[[#This Row],[Type de réponse]]='Paramètre (masquer)'!$A$10,Tableau1[[#This Row],[Nuit
MA/ME]],"")</f>
        <v/>
      </c>
      <c r="AG1088" s="78" t="str">
        <f>IF(Tableau1[[#This Row],[Type de réponse]]='Paramètre (masquer)'!$A$10,Tableau1[[#This Row],[Nuit
ME/JE]],"")</f>
        <v/>
      </c>
      <c r="AH1088" s="78" t="str">
        <f>IF(Tableau1[[#This Row],[Type de réponse]]='Paramètre (masquer)'!$A$10,Tableau1[[#This Row],[Nuit JE/VE]],"")</f>
        <v/>
      </c>
      <c r="AI1088" s="78" t="str">
        <f>IF(Tableau1[[#This Row],[Type de réponse]]='Paramètre (masquer)'!$A$10,Tableau1[[#This Row],[Nuit
VE/SA]],"")</f>
        <v/>
      </c>
      <c r="AJ1088" s="78" t="str">
        <f>IF(Tableau1[[#This Row],[Type de réponse]]='Paramètre (masquer)'!$A$10,Tableau1[[#This Row],[Nuit
SA/DI]],"")</f>
        <v/>
      </c>
      <c r="AK1088" s="78" t="str">
        <f>IF(Tableau1[[#This Row],[Type de réponse]]='Paramètre (masquer)'!$A$10,Tableau1[[#This Row],[Nuit
DI/LU]],"")</f>
        <v/>
      </c>
      <c r="AL1088" s="76" t="str">
        <f>IF(Tableau1[[#This Row],[Nuit
LU /MA]]="Oui",0,IF(Tableau1[[#This Row],[Nuit
LU /MA]]="Non",1,""))</f>
        <v/>
      </c>
      <c r="AM1088" s="76" t="str">
        <f>IF(Tableau1[[#This Row],[Nuit
MA/ ME]]="Oui",0,IF(Tableau1[[#This Row],[Nuit
MA/ ME]]="Non",1,""))</f>
        <v/>
      </c>
      <c r="AN1088" s="76" t="str">
        <f>IF(Tableau1[[#This Row],[Nuit
ME/ JE]]="Oui",0,IF(Tableau1[[#This Row],[Nuit
ME/ JE]]="Non",1,""))</f>
        <v/>
      </c>
      <c r="AO1088" s="76" t="str">
        <f>IF(Tableau1[[#This Row],[Nuit JE/ VE]]="Oui",0,IF(Tableau1[[#This Row],[Nuit JE/ VE]]="Non",1,""))</f>
        <v/>
      </c>
      <c r="AP1088" s="76" t="str">
        <f>IF(Tableau1[[#This Row],[Nuit
VE/ SA]]="Oui",0,IF(Tableau1[[#This Row],[Nuit
VE/ SA]]="Non",1,""))</f>
        <v/>
      </c>
      <c r="AQ1088" s="76" t="str">
        <f>IF(Tableau1[[#This Row],[Nuit
SA/ DI]]="Oui",0,IF(Tableau1[[#This Row],[Nuit
SA/ DI]]="Non",1,""))</f>
        <v/>
      </c>
      <c r="AR1088" s="76" t="str">
        <f>IF(Tableau1[[#This Row],[Nuit
DI/ LU]]="Oui",0,IF(Tableau1[[#This Row],[Nuit
DI/ LU]]="Non",1,""))</f>
        <v/>
      </c>
      <c r="AS1088" s="76" t="str">
        <f>IF(Tableau1[[#This Row],[Type de réponse]]='Paramètre (masquer)'!$A$10,Tableau1[[#This Row],[FE]],"")</f>
        <v/>
      </c>
      <c r="AT1088" s="76" t="str">
        <f>_xlfn.CONCAT(Tableau1[[#This Row],[LUN]:[DIM]])</f>
        <v/>
      </c>
      <c r="AU1088" s="79"/>
      <c r="AV10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8" s="76" t="e">
        <f>Tableau1[[#This Row],[Nbre de nuits sur la période]]*Tableau1[[#This Row],[Nombre de train accédant / nuit *]]</f>
        <v>#VALUE!</v>
      </c>
      <c r="AY1088" s="76" t="e">
        <f>Tableau1[[#This Row],[Uo voies - nuit]]*((59*400/1000)+5)</f>
        <v>#VALUE!</v>
      </c>
    </row>
    <row r="1089" spans="1:51" ht="15.75">
      <c r="A1089" s="51">
        <f t="shared" si="50"/>
        <v>1076</v>
      </c>
      <c r="B1089" s="85"/>
      <c r="C1089" s="52" t="str">
        <f>IFERROR(VLOOKUP(Tableau1[[#This Row],[Site *
Un fichier Excel par DT]],Tableau7[[#All],[Nom de la gare]:[EIC]],5,FALSE),"")</f>
        <v/>
      </c>
      <c r="D1089" s="77"/>
      <c r="E1089" s="74"/>
      <c r="F1089" s="74"/>
      <c r="G1089" s="76"/>
      <c r="H1089" s="72" t="str">
        <f>IF(Tableau1[[#This Row],[Régime d''utilisation (Quotidien ? Oui ou Non)]]="Oui","Oui","Non")</f>
        <v>Non</v>
      </c>
      <c r="I1089" s="72" t="str">
        <f>IF(Tableau1[[#This Row],[Régime d''utilisation (Quotidien ? Oui ou Non)]]="Oui","Oui","Non")</f>
        <v>Non</v>
      </c>
      <c r="J1089" s="72" t="str">
        <f>IF(Tableau1[[#This Row],[Régime d''utilisation (Quotidien ? Oui ou Non)]]="Oui","Oui","Non")</f>
        <v>Non</v>
      </c>
      <c r="K1089" s="72" t="str">
        <f>IF(Tableau1[[#This Row],[Régime d''utilisation (Quotidien ? Oui ou Non)]]="Oui","Oui","Non")</f>
        <v>Non</v>
      </c>
      <c r="L1089" s="72" t="str">
        <f>IF(Tableau1[[#This Row],[Régime d''utilisation (Quotidien ? Oui ou Non)]]="Oui","Oui","Non")</f>
        <v>Non</v>
      </c>
      <c r="M1089" s="72" t="str">
        <f>IF(Tableau1[[#This Row],[Régime d''utilisation (Quotidien ? Oui ou Non)]]="Oui","Oui","Non")</f>
        <v>Non</v>
      </c>
      <c r="N1089" s="72" t="str">
        <f>IF(Tableau1[[#This Row],[Régime d''utilisation (Quotidien ? Oui ou Non)]]="Oui","Oui","Non")</f>
        <v>Non</v>
      </c>
      <c r="O1089" s="72" t="str">
        <f>IF(Tableau1[[#This Row],[Régime d''utilisation (Quotidien ? Oui ou Non)]]="Oui","Oui","Non")</f>
        <v>Non</v>
      </c>
      <c r="P1089" s="76"/>
      <c r="Q1089" s="76"/>
      <c r="R1089" s="76"/>
      <c r="S1089" s="52" t="str">
        <f t="shared" si="48"/>
        <v>Compris entre 00h00 et 5h00</v>
      </c>
      <c r="T1089" s="76"/>
      <c r="U1089" s="53" t="str">
        <f t="shared" si="49"/>
        <v>Voyageur</v>
      </c>
      <c r="V1089" s="76"/>
      <c r="W1089" s="76"/>
      <c r="X1089" s="76"/>
      <c r="Y1089" s="76"/>
      <c r="Z1089" s="76"/>
      <c r="AA1089" s="76"/>
      <c r="AB1089" s="53">
        <f>400</f>
        <v>400</v>
      </c>
      <c r="AC1089" s="78" t="str">
        <f>IF(Tableau1[[#This Row],[Type de réponse]]='Paramètre (masquer)'!$A$10,Tableau1[[#This Row],[Période de début *]],"")</f>
        <v/>
      </c>
      <c r="AD1089" s="78" t="str">
        <f>IF(Tableau1[[#This Row],[Type de réponse]]='Paramètre (masquer)'!$A$10,Tableau1[[#This Row],[Période de fin *]],"")</f>
        <v/>
      </c>
      <c r="AE1089" s="78" t="str">
        <f>IF(Tableau1[[#This Row],[Type de réponse]]='Paramètre (masquer)'!$A$10,Tableau1[[#This Row],[Nuit
LU/MA]],"")</f>
        <v/>
      </c>
      <c r="AF1089" s="78" t="str">
        <f>IF(Tableau1[[#This Row],[Type de réponse]]='Paramètre (masquer)'!$A$10,Tableau1[[#This Row],[Nuit
MA/ME]],"")</f>
        <v/>
      </c>
      <c r="AG1089" s="78" t="str">
        <f>IF(Tableau1[[#This Row],[Type de réponse]]='Paramètre (masquer)'!$A$10,Tableau1[[#This Row],[Nuit
ME/JE]],"")</f>
        <v/>
      </c>
      <c r="AH1089" s="78" t="str">
        <f>IF(Tableau1[[#This Row],[Type de réponse]]='Paramètre (masquer)'!$A$10,Tableau1[[#This Row],[Nuit JE/VE]],"")</f>
        <v/>
      </c>
      <c r="AI1089" s="78" t="str">
        <f>IF(Tableau1[[#This Row],[Type de réponse]]='Paramètre (masquer)'!$A$10,Tableau1[[#This Row],[Nuit
VE/SA]],"")</f>
        <v/>
      </c>
      <c r="AJ1089" s="78" t="str">
        <f>IF(Tableau1[[#This Row],[Type de réponse]]='Paramètre (masquer)'!$A$10,Tableau1[[#This Row],[Nuit
SA/DI]],"")</f>
        <v/>
      </c>
      <c r="AK1089" s="78" t="str">
        <f>IF(Tableau1[[#This Row],[Type de réponse]]='Paramètre (masquer)'!$A$10,Tableau1[[#This Row],[Nuit
DI/LU]],"")</f>
        <v/>
      </c>
      <c r="AL1089" s="76" t="str">
        <f>IF(Tableau1[[#This Row],[Nuit
LU /MA]]="Oui",0,IF(Tableau1[[#This Row],[Nuit
LU /MA]]="Non",1,""))</f>
        <v/>
      </c>
      <c r="AM1089" s="76" t="str">
        <f>IF(Tableau1[[#This Row],[Nuit
MA/ ME]]="Oui",0,IF(Tableau1[[#This Row],[Nuit
MA/ ME]]="Non",1,""))</f>
        <v/>
      </c>
      <c r="AN1089" s="76" t="str">
        <f>IF(Tableau1[[#This Row],[Nuit
ME/ JE]]="Oui",0,IF(Tableau1[[#This Row],[Nuit
ME/ JE]]="Non",1,""))</f>
        <v/>
      </c>
      <c r="AO1089" s="76" t="str">
        <f>IF(Tableau1[[#This Row],[Nuit JE/ VE]]="Oui",0,IF(Tableau1[[#This Row],[Nuit JE/ VE]]="Non",1,""))</f>
        <v/>
      </c>
      <c r="AP1089" s="76" t="str">
        <f>IF(Tableau1[[#This Row],[Nuit
VE/ SA]]="Oui",0,IF(Tableau1[[#This Row],[Nuit
VE/ SA]]="Non",1,""))</f>
        <v/>
      </c>
      <c r="AQ1089" s="76" t="str">
        <f>IF(Tableau1[[#This Row],[Nuit
SA/ DI]]="Oui",0,IF(Tableau1[[#This Row],[Nuit
SA/ DI]]="Non",1,""))</f>
        <v/>
      </c>
      <c r="AR1089" s="76" t="str">
        <f>IF(Tableau1[[#This Row],[Nuit
DI/ LU]]="Oui",0,IF(Tableau1[[#This Row],[Nuit
DI/ LU]]="Non",1,""))</f>
        <v/>
      </c>
      <c r="AS1089" s="76" t="str">
        <f>IF(Tableau1[[#This Row],[Type de réponse]]='Paramètre (masquer)'!$A$10,Tableau1[[#This Row],[FE]],"")</f>
        <v/>
      </c>
      <c r="AT1089" s="76" t="str">
        <f>_xlfn.CONCAT(Tableau1[[#This Row],[LUN]:[DIM]])</f>
        <v/>
      </c>
      <c r="AU1089" s="79"/>
      <c r="AV10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9" s="76" t="e">
        <f>Tableau1[[#This Row],[Nbre de nuits sur la période]]*Tableau1[[#This Row],[Nombre de train accédant / nuit *]]</f>
        <v>#VALUE!</v>
      </c>
      <c r="AY1089" s="76" t="e">
        <f>Tableau1[[#This Row],[Uo voies - nuit]]*((59*400/1000)+5)</f>
        <v>#VALUE!</v>
      </c>
    </row>
    <row r="1090" spans="1:51" ht="15.75">
      <c r="A1090" s="51">
        <f t="shared" si="50"/>
        <v>1077</v>
      </c>
      <c r="B1090" s="85"/>
      <c r="C1090" s="52" t="str">
        <f>IFERROR(VLOOKUP(Tableau1[[#This Row],[Site *
Un fichier Excel par DT]],Tableau7[[#All],[Nom de la gare]:[EIC]],5,FALSE),"")</f>
        <v/>
      </c>
      <c r="D1090" s="77"/>
      <c r="E1090" s="74"/>
      <c r="F1090" s="74"/>
      <c r="G1090" s="76"/>
      <c r="H1090" s="72" t="str">
        <f>IF(Tableau1[[#This Row],[Régime d''utilisation (Quotidien ? Oui ou Non)]]="Oui","Oui","Non")</f>
        <v>Non</v>
      </c>
      <c r="I1090" s="72" t="str">
        <f>IF(Tableau1[[#This Row],[Régime d''utilisation (Quotidien ? Oui ou Non)]]="Oui","Oui","Non")</f>
        <v>Non</v>
      </c>
      <c r="J1090" s="72" t="str">
        <f>IF(Tableau1[[#This Row],[Régime d''utilisation (Quotidien ? Oui ou Non)]]="Oui","Oui","Non")</f>
        <v>Non</v>
      </c>
      <c r="K1090" s="72" t="str">
        <f>IF(Tableau1[[#This Row],[Régime d''utilisation (Quotidien ? Oui ou Non)]]="Oui","Oui","Non")</f>
        <v>Non</v>
      </c>
      <c r="L1090" s="72" t="str">
        <f>IF(Tableau1[[#This Row],[Régime d''utilisation (Quotidien ? Oui ou Non)]]="Oui","Oui","Non")</f>
        <v>Non</v>
      </c>
      <c r="M1090" s="72" t="str">
        <f>IF(Tableau1[[#This Row],[Régime d''utilisation (Quotidien ? Oui ou Non)]]="Oui","Oui","Non")</f>
        <v>Non</v>
      </c>
      <c r="N1090" s="72" t="str">
        <f>IF(Tableau1[[#This Row],[Régime d''utilisation (Quotidien ? Oui ou Non)]]="Oui","Oui","Non")</f>
        <v>Non</v>
      </c>
      <c r="O1090" s="72" t="str">
        <f>IF(Tableau1[[#This Row],[Régime d''utilisation (Quotidien ? Oui ou Non)]]="Oui","Oui","Non")</f>
        <v>Non</v>
      </c>
      <c r="P1090" s="76"/>
      <c r="Q1090" s="76"/>
      <c r="R1090" s="76"/>
      <c r="S1090" s="52" t="str">
        <f t="shared" si="48"/>
        <v>Compris entre 00h00 et 5h00</v>
      </c>
      <c r="T1090" s="76"/>
      <c r="U1090" s="53" t="str">
        <f t="shared" si="49"/>
        <v>Voyageur</v>
      </c>
      <c r="V1090" s="76"/>
      <c r="W1090" s="76"/>
      <c r="X1090" s="76"/>
      <c r="Y1090" s="76"/>
      <c r="Z1090" s="76"/>
      <c r="AA1090" s="76"/>
      <c r="AB1090" s="53">
        <f>400</f>
        <v>400</v>
      </c>
      <c r="AC1090" s="78" t="str">
        <f>IF(Tableau1[[#This Row],[Type de réponse]]='Paramètre (masquer)'!$A$10,Tableau1[[#This Row],[Période de début *]],"")</f>
        <v/>
      </c>
      <c r="AD1090" s="78" t="str">
        <f>IF(Tableau1[[#This Row],[Type de réponse]]='Paramètre (masquer)'!$A$10,Tableau1[[#This Row],[Période de fin *]],"")</f>
        <v/>
      </c>
      <c r="AE1090" s="78" t="str">
        <f>IF(Tableau1[[#This Row],[Type de réponse]]='Paramètre (masquer)'!$A$10,Tableau1[[#This Row],[Nuit
LU/MA]],"")</f>
        <v/>
      </c>
      <c r="AF1090" s="78" t="str">
        <f>IF(Tableau1[[#This Row],[Type de réponse]]='Paramètre (masquer)'!$A$10,Tableau1[[#This Row],[Nuit
MA/ME]],"")</f>
        <v/>
      </c>
      <c r="AG1090" s="78" t="str">
        <f>IF(Tableau1[[#This Row],[Type de réponse]]='Paramètre (masquer)'!$A$10,Tableau1[[#This Row],[Nuit
ME/JE]],"")</f>
        <v/>
      </c>
      <c r="AH1090" s="78" t="str">
        <f>IF(Tableau1[[#This Row],[Type de réponse]]='Paramètre (masquer)'!$A$10,Tableau1[[#This Row],[Nuit JE/VE]],"")</f>
        <v/>
      </c>
      <c r="AI1090" s="78" t="str">
        <f>IF(Tableau1[[#This Row],[Type de réponse]]='Paramètre (masquer)'!$A$10,Tableau1[[#This Row],[Nuit
VE/SA]],"")</f>
        <v/>
      </c>
      <c r="AJ1090" s="78" t="str">
        <f>IF(Tableau1[[#This Row],[Type de réponse]]='Paramètre (masquer)'!$A$10,Tableau1[[#This Row],[Nuit
SA/DI]],"")</f>
        <v/>
      </c>
      <c r="AK1090" s="78" t="str">
        <f>IF(Tableau1[[#This Row],[Type de réponse]]='Paramètre (masquer)'!$A$10,Tableau1[[#This Row],[Nuit
DI/LU]],"")</f>
        <v/>
      </c>
      <c r="AL1090" s="76" t="str">
        <f>IF(Tableau1[[#This Row],[Nuit
LU /MA]]="Oui",0,IF(Tableau1[[#This Row],[Nuit
LU /MA]]="Non",1,""))</f>
        <v/>
      </c>
      <c r="AM1090" s="76" t="str">
        <f>IF(Tableau1[[#This Row],[Nuit
MA/ ME]]="Oui",0,IF(Tableau1[[#This Row],[Nuit
MA/ ME]]="Non",1,""))</f>
        <v/>
      </c>
      <c r="AN1090" s="76" t="str">
        <f>IF(Tableau1[[#This Row],[Nuit
ME/ JE]]="Oui",0,IF(Tableau1[[#This Row],[Nuit
ME/ JE]]="Non",1,""))</f>
        <v/>
      </c>
      <c r="AO1090" s="76" t="str">
        <f>IF(Tableau1[[#This Row],[Nuit JE/ VE]]="Oui",0,IF(Tableau1[[#This Row],[Nuit JE/ VE]]="Non",1,""))</f>
        <v/>
      </c>
      <c r="AP1090" s="76" t="str">
        <f>IF(Tableau1[[#This Row],[Nuit
VE/ SA]]="Oui",0,IF(Tableau1[[#This Row],[Nuit
VE/ SA]]="Non",1,""))</f>
        <v/>
      </c>
      <c r="AQ1090" s="76" t="str">
        <f>IF(Tableau1[[#This Row],[Nuit
SA/ DI]]="Oui",0,IF(Tableau1[[#This Row],[Nuit
SA/ DI]]="Non",1,""))</f>
        <v/>
      </c>
      <c r="AR1090" s="76" t="str">
        <f>IF(Tableau1[[#This Row],[Nuit
DI/ LU]]="Oui",0,IF(Tableau1[[#This Row],[Nuit
DI/ LU]]="Non",1,""))</f>
        <v/>
      </c>
      <c r="AS1090" s="76" t="str">
        <f>IF(Tableau1[[#This Row],[Type de réponse]]='Paramètre (masquer)'!$A$10,Tableau1[[#This Row],[FE]],"")</f>
        <v/>
      </c>
      <c r="AT1090" s="76" t="str">
        <f>_xlfn.CONCAT(Tableau1[[#This Row],[LUN]:[DIM]])</f>
        <v/>
      </c>
      <c r="AU1090" s="79"/>
      <c r="AV10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0" s="76" t="e">
        <f>Tableau1[[#This Row],[Nbre de nuits sur la période]]*Tableau1[[#This Row],[Nombre de train accédant / nuit *]]</f>
        <v>#VALUE!</v>
      </c>
      <c r="AY1090" s="76" t="e">
        <f>Tableau1[[#This Row],[Uo voies - nuit]]*((59*400/1000)+5)</f>
        <v>#VALUE!</v>
      </c>
    </row>
    <row r="1091" spans="1:51" ht="15.75">
      <c r="A1091" s="51">
        <f t="shared" si="50"/>
        <v>1078</v>
      </c>
      <c r="B1091" s="85"/>
      <c r="C1091" s="52" t="str">
        <f>IFERROR(VLOOKUP(Tableau1[[#This Row],[Site *
Un fichier Excel par DT]],Tableau7[[#All],[Nom de la gare]:[EIC]],5,FALSE),"")</f>
        <v/>
      </c>
      <c r="D1091" s="77"/>
      <c r="E1091" s="74"/>
      <c r="F1091" s="74"/>
      <c r="G1091" s="76"/>
      <c r="H1091" s="72" t="str">
        <f>IF(Tableau1[[#This Row],[Régime d''utilisation (Quotidien ? Oui ou Non)]]="Oui","Oui","Non")</f>
        <v>Non</v>
      </c>
      <c r="I1091" s="72" t="str">
        <f>IF(Tableau1[[#This Row],[Régime d''utilisation (Quotidien ? Oui ou Non)]]="Oui","Oui","Non")</f>
        <v>Non</v>
      </c>
      <c r="J1091" s="72" t="str">
        <f>IF(Tableau1[[#This Row],[Régime d''utilisation (Quotidien ? Oui ou Non)]]="Oui","Oui","Non")</f>
        <v>Non</v>
      </c>
      <c r="K1091" s="72" t="str">
        <f>IF(Tableau1[[#This Row],[Régime d''utilisation (Quotidien ? Oui ou Non)]]="Oui","Oui","Non")</f>
        <v>Non</v>
      </c>
      <c r="L1091" s="72" t="str">
        <f>IF(Tableau1[[#This Row],[Régime d''utilisation (Quotidien ? Oui ou Non)]]="Oui","Oui","Non")</f>
        <v>Non</v>
      </c>
      <c r="M1091" s="72" t="str">
        <f>IF(Tableau1[[#This Row],[Régime d''utilisation (Quotidien ? Oui ou Non)]]="Oui","Oui","Non")</f>
        <v>Non</v>
      </c>
      <c r="N1091" s="72" t="str">
        <f>IF(Tableau1[[#This Row],[Régime d''utilisation (Quotidien ? Oui ou Non)]]="Oui","Oui","Non")</f>
        <v>Non</v>
      </c>
      <c r="O1091" s="72" t="str">
        <f>IF(Tableau1[[#This Row],[Régime d''utilisation (Quotidien ? Oui ou Non)]]="Oui","Oui","Non")</f>
        <v>Non</v>
      </c>
      <c r="P1091" s="76"/>
      <c r="Q1091" s="76"/>
      <c r="R1091" s="76"/>
      <c r="S1091" s="52" t="str">
        <f t="shared" si="48"/>
        <v>Compris entre 00h00 et 5h00</v>
      </c>
      <c r="T1091" s="76"/>
      <c r="U1091" s="53" t="str">
        <f t="shared" si="49"/>
        <v>Voyageur</v>
      </c>
      <c r="V1091" s="76"/>
      <c r="W1091" s="76"/>
      <c r="X1091" s="76"/>
      <c r="Y1091" s="76"/>
      <c r="Z1091" s="76"/>
      <c r="AA1091" s="76"/>
      <c r="AB1091" s="53">
        <f>400</f>
        <v>400</v>
      </c>
      <c r="AC1091" s="78" t="str">
        <f>IF(Tableau1[[#This Row],[Type de réponse]]='Paramètre (masquer)'!$A$10,Tableau1[[#This Row],[Période de début *]],"")</f>
        <v/>
      </c>
      <c r="AD1091" s="78" t="str">
        <f>IF(Tableau1[[#This Row],[Type de réponse]]='Paramètre (masquer)'!$A$10,Tableau1[[#This Row],[Période de fin *]],"")</f>
        <v/>
      </c>
      <c r="AE1091" s="78" t="str">
        <f>IF(Tableau1[[#This Row],[Type de réponse]]='Paramètre (masquer)'!$A$10,Tableau1[[#This Row],[Nuit
LU/MA]],"")</f>
        <v/>
      </c>
      <c r="AF1091" s="78" t="str">
        <f>IF(Tableau1[[#This Row],[Type de réponse]]='Paramètre (masquer)'!$A$10,Tableau1[[#This Row],[Nuit
MA/ME]],"")</f>
        <v/>
      </c>
      <c r="AG1091" s="78" t="str">
        <f>IF(Tableau1[[#This Row],[Type de réponse]]='Paramètre (masquer)'!$A$10,Tableau1[[#This Row],[Nuit
ME/JE]],"")</f>
        <v/>
      </c>
      <c r="AH1091" s="78" t="str">
        <f>IF(Tableau1[[#This Row],[Type de réponse]]='Paramètre (masquer)'!$A$10,Tableau1[[#This Row],[Nuit JE/VE]],"")</f>
        <v/>
      </c>
      <c r="AI1091" s="78" t="str">
        <f>IF(Tableau1[[#This Row],[Type de réponse]]='Paramètre (masquer)'!$A$10,Tableau1[[#This Row],[Nuit
VE/SA]],"")</f>
        <v/>
      </c>
      <c r="AJ1091" s="78" t="str">
        <f>IF(Tableau1[[#This Row],[Type de réponse]]='Paramètre (masquer)'!$A$10,Tableau1[[#This Row],[Nuit
SA/DI]],"")</f>
        <v/>
      </c>
      <c r="AK1091" s="78" t="str">
        <f>IF(Tableau1[[#This Row],[Type de réponse]]='Paramètre (masquer)'!$A$10,Tableau1[[#This Row],[Nuit
DI/LU]],"")</f>
        <v/>
      </c>
      <c r="AL1091" s="76" t="str">
        <f>IF(Tableau1[[#This Row],[Nuit
LU /MA]]="Oui",0,IF(Tableau1[[#This Row],[Nuit
LU /MA]]="Non",1,""))</f>
        <v/>
      </c>
      <c r="AM1091" s="76" t="str">
        <f>IF(Tableau1[[#This Row],[Nuit
MA/ ME]]="Oui",0,IF(Tableau1[[#This Row],[Nuit
MA/ ME]]="Non",1,""))</f>
        <v/>
      </c>
      <c r="AN1091" s="76" t="str">
        <f>IF(Tableau1[[#This Row],[Nuit
ME/ JE]]="Oui",0,IF(Tableau1[[#This Row],[Nuit
ME/ JE]]="Non",1,""))</f>
        <v/>
      </c>
      <c r="AO1091" s="76" t="str">
        <f>IF(Tableau1[[#This Row],[Nuit JE/ VE]]="Oui",0,IF(Tableau1[[#This Row],[Nuit JE/ VE]]="Non",1,""))</f>
        <v/>
      </c>
      <c r="AP1091" s="76" t="str">
        <f>IF(Tableau1[[#This Row],[Nuit
VE/ SA]]="Oui",0,IF(Tableau1[[#This Row],[Nuit
VE/ SA]]="Non",1,""))</f>
        <v/>
      </c>
      <c r="AQ1091" s="76" t="str">
        <f>IF(Tableau1[[#This Row],[Nuit
SA/ DI]]="Oui",0,IF(Tableau1[[#This Row],[Nuit
SA/ DI]]="Non",1,""))</f>
        <v/>
      </c>
      <c r="AR1091" s="76" t="str">
        <f>IF(Tableau1[[#This Row],[Nuit
DI/ LU]]="Oui",0,IF(Tableau1[[#This Row],[Nuit
DI/ LU]]="Non",1,""))</f>
        <v/>
      </c>
      <c r="AS1091" s="76" t="str">
        <f>IF(Tableau1[[#This Row],[Type de réponse]]='Paramètre (masquer)'!$A$10,Tableau1[[#This Row],[FE]],"")</f>
        <v/>
      </c>
      <c r="AT1091" s="76" t="str">
        <f>_xlfn.CONCAT(Tableau1[[#This Row],[LUN]:[DIM]])</f>
        <v/>
      </c>
      <c r="AU1091" s="79"/>
      <c r="AV10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1" s="76" t="e">
        <f>Tableau1[[#This Row],[Nbre de nuits sur la période]]*Tableau1[[#This Row],[Nombre de train accédant / nuit *]]</f>
        <v>#VALUE!</v>
      </c>
      <c r="AY1091" s="76" t="e">
        <f>Tableau1[[#This Row],[Uo voies - nuit]]*((59*400/1000)+5)</f>
        <v>#VALUE!</v>
      </c>
    </row>
    <row r="1092" spans="1:51" ht="15.75">
      <c r="A1092" s="51">
        <f t="shared" si="50"/>
        <v>1079</v>
      </c>
      <c r="B1092" s="85"/>
      <c r="C1092" s="52" t="str">
        <f>IFERROR(VLOOKUP(Tableau1[[#This Row],[Site *
Un fichier Excel par DT]],Tableau7[[#All],[Nom de la gare]:[EIC]],5,FALSE),"")</f>
        <v/>
      </c>
      <c r="D1092" s="77"/>
      <c r="E1092" s="74"/>
      <c r="F1092" s="74"/>
      <c r="G1092" s="76"/>
      <c r="H1092" s="72" t="str">
        <f>IF(Tableau1[[#This Row],[Régime d''utilisation (Quotidien ? Oui ou Non)]]="Oui","Oui","Non")</f>
        <v>Non</v>
      </c>
      <c r="I1092" s="72" t="str">
        <f>IF(Tableau1[[#This Row],[Régime d''utilisation (Quotidien ? Oui ou Non)]]="Oui","Oui","Non")</f>
        <v>Non</v>
      </c>
      <c r="J1092" s="72" t="str">
        <f>IF(Tableau1[[#This Row],[Régime d''utilisation (Quotidien ? Oui ou Non)]]="Oui","Oui","Non")</f>
        <v>Non</v>
      </c>
      <c r="K1092" s="72" t="str">
        <f>IF(Tableau1[[#This Row],[Régime d''utilisation (Quotidien ? Oui ou Non)]]="Oui","Oui","Non")</f>
        <v>Non</v>
      </c>
      <c r="L1092" s="72" t="str">
        <f>IF(Tableau1[[#This Row],[Régime d''utilisation (Quotidien ? Oui ou Non)]]="Oui","Oui","Non")</f>
        <v>Non</v>
      </c>
      <c r="M1092" s="72" t="str">
        <f>IF(Tableau1[[#This Row],[Régime d''utilisation (Quotidien ? Oui ou Non)]]="Oui","Oui","Non")</f>
        <v>Non</v>
      </c>
      <c r="N1092" s="72" t="str">
        <f>IF(Tableau1[[#This Row],[Régime d''utilisation (Quotidien ? Oui ou Non)]]="Oui","Oui","Non")</f>
        <v>Non</v>
      </c>
      <c r="O1092" s="72" t="str">
        <f>IF(Tableau1[[#This Row],[Régime d''utilisation (Quotidien ? Oui ou Non)]]="Oui","Oui","Non")</f>
        <v>Non</v>
      </c>
      <c r="P1092" s="76"/>
      <c r="Q1092" s="76"/>
      <c r="R1092" s="76"/>
      <c r="S1092" s="52" t="str">
        <f t="shared" si="48"/>
        <v>Compris entre 00h00 et 5h00</v>
      </c>
      <c r="T1092" s="76"/>
      <c r="U1092" s="53" t="str">
        <f t="shared" si="49"/>
        <v>Voyageur</v>
      </c>
      <c r="V1092" s="76"/>
      <c r="W1092" s="76"/>
      <c r="X1092" s="76"/>
      <c r="Y1092" s="76"/>
      <c r="Z1092" s="76"/>
      <c r="AA1092" s="76"/>
      <c r="AB1092" s="53">
        <f>400</f>
        <v>400</v>
      </c>
      <c r="AC1092" s="78" t="str">
        <f>IF(Tableau1[[#This Row],[Type de réponse]]='Paramètre (masquer)'!$A$10,Tableau1[[#This Row],[Période de début *]],"")</f>
        <v/>
      </c>
      <c r="AD1092" s="78" t="str">
        <f>IF(Tableau1[[#This Row],[Type de réponse]]='Paramètre (masquer)'!$A$10,Tableau1[[#This Row],[Période de fin *]],"")</f>
        <v/>
      </c>
      <c r="AE1092" s="78" t="str">
        <f>IF(Tableau1[[#This Row],[Type de réponse]]='Paramètre (masquer)'!$A$10,Tableau1[[#This Row],[Nuit
LU/MA]],"")</f>
        <v/>
      </c>
      <c r="AF1092" s="78" t="str">
        <f>IF(Tableau1[[#This Row],[Type de réponse]]='Paramètre (masquer)'!$A$10,Tableau1[[#This Row],[Nuit
MA/ME]],"")</f>
        <v/>
      </c>
      <c r="AG1092" s="78" t="str">
        <f>IF(Tableau1[[#This Row],[Type de réponse]]='Paramètre (masquer)'!$A$10,Tableau1[[#This Row],[Nuit
ME/JE]],"")</f>
        <v/>
      </c>
      <c r="AH1092" s="78" t="str">
        <f>IF(Tableau1[[#This Row],[Type de réponse]]='Paramètre (masquer)'!$A$10,Tableau1[[#This Row],[Nuit JE/VE]],"")</f>
        <v/>
      </c>
      <c r="AI1092" s="78" t="str">
        <f>IF(Tableau1[[#This Row],[Type de réponse]]='Paramètre (masquer)'!$A$10,Tableau1[[#This Row],[Nuit
VE/SA]],"")</f>
        <v/>
      </c>
      <c r="AJ1092" s="78" t="str">
        <f>IF(Tableau1[[#This Row],[Type de réponse]]='Paramètre (masquer)'!$A$10,Tableau1[[#This Row],[Nuit
SA/DI]],"")</f>
        <v/>
      </c>
      <c r="AK1092" s="78" t="str">
        <f>IF(Tableau1[[#This Row],[Type de réponse]]='Paramètre (masquer)'!$A$10,Tableau1[[#This Row],[Nuit
DI/LU]],"")</f>
        <v/>
      </c>
      <c r="AL1092" s="76" t="str">
        <f>IF(Tableau1[[#This Row],[Nuit
LU /MA]]="Oui",0,IF(Tableau1[[#This Row],[Nuit
LU /MA]]="Non",1,""))</f>
        <v/>
      </c>
      <c r="AM1092" s="76" t="str">
        <f>IF(Tableau1[[#This Row],[Nuit
MA/ ME]]="Oui",0,IF(Tableau1[[#This Row],[Nuit
MA/ ME]]="Non",1,""))</f>
        <v/>
      </c>
      <c r="AN1092" s="76" t="str">
        <f>IF(Tableau1[[#This Row],[Nuit
ME/ JE]]="Oui",0,IF(Tableau1[[#This Row],[Nuit
ME/ JE]]="Non",1,""))</f>
        <v/>
      </c>
      <c r="AO1092" s="76" t="str">
        <f>IF(Tableau1[[#This Row],[Nuit JE/ VE]]="Oui",0,IF(Tableau1[[#This Row],[Nuit JE/ VE]]="Non",1,""))</f>
        <v/>
      </c>
      <c r="AP1092" s="76" t="str">
        <f>IF(Tableau1[[#This Row],[Nuit
VE/ SA]]="Oui",0,IF(Tableau1[[#This Row],[Nuit
VE/ SA]]="Non",1,""))</f>
        <v/>
      </c>
      <c r="AQ1092" s="76" t="str">
        <f>IF(Tableau1[[#This Row],[Nuit
SA/ DI]]="Oui",0,IF(Tableau1[[#This Row],[Nuit
SA/ DI]]="Non",1,""))</f>
        <v/>
      </c>
      <c r="AR1092" s="76" t="str">
        <f>IF(Tableau1[[#This Row],[Nuit
DI/ LU]]="Oui",0,IF(Tableau1[[#This Row],[Nuit
DI/ LU]]="Non",1,""))</f>
        <v/>
      </c>
      <c r="AS1092" s="76" t="str">
        <f>IF(Tableau1[[#This Row],[Type de réponse]]='Paramètre (masquer)'!$A$10,Tableau1[[#This Row],[FE]],"")</f>
        <v/>
      </c>
      <c r="AT1092" s="76" t="str">
        <f>_xlfn.CONCAT(Tableau1[[#This Row],[LUN]:[DIM]])</f>
        <v/>
      </c>
      <c r="AU1092" s="79"/>
      <c r="AV10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2" s="76" t="e">
        <f>Tableau1[[#This Row],[Nbre de nuits sur la période]]*Tableau1[[#This Row],[Nombre de train accédant / nuit *]]</f>
        <v>#VALUE!</v>
      </c>
      <c r="AY1092" s="76" t="e">
        <f>Tableau1[[#This Row],[Uo voies - nuit]]*((59*400/1000)+5)</f>
        <v>#VALUE!</v>
      </c>
    </row>
    <row r="1093" spans="1:51" ht="15.75">
      <c r="A1093" s="51">
        <f t="shared" si="50"/>
        <v>1080</v>
      </c>
      <c r="B1093" s="85"/>
      <c r="C1093" s="52" t="str">
        <f>IFERROR(VLOOKUP(Tableau1[[#This Row],[Site *
Un fichier Excel par DT]],Tableau7[[#All],[Nom de la gare]:[EIC]],5,FALSE),"")</f>
        <v/>
      </c>
      <c r="D1093" s="77"/>
      <c r="E1093" s="74"/>
      <c r="F1093" s="74"/>
      <c r="G1093" s="76"/>
      <c r="H1093" s="72" t="str">
        <f>IF(Tableau1[[#This Row],[Régime d''utilisation (Quotidien ? Oui ou Non)]]="Oui","Oui","Non")</f>
        <v>Non</v>
      </c>
      <c r="I1093" s="72" t="str">
        <f>IF(Tableau1[[#This Row],[Régime d''utilisation (Quotidien ? Oui ou Non)]]="Oui","Oui","Non")</f>
        <v>Non</v>
      </c>
      <c r="J1093" s="72" t="str">
        <f>IF(Tableau1[[#This Row],[Régime d''utilisation (Quotidien ? Oui ou Non)]]="Oui","Oui","Non")</f>
        <v>Non</v>
      </c>
      <c r="K1093" s="72" t="str">
        <f>IF(Tableau1[[#This Row],[Régime d''utilisation (Quotidien ? Oui ou Non)]]="Oui","Oui","Non")</f>
        <v>Non</v>
      </c>
      <c r="L1093" s="72" t="str">
        <f>IF(Tableau1[[#This Row],[Régime d''utilisation (Quotidien ? Oui ou Non)]]="Oui","Oui","Non")</f>
        <v>Non</v>
      </c>
      <c r="M1093" s="72" t="str">
        <f>IF(Tableau1[[#This Row],[Régime d''utilisation (Quotidien ? Oui ou Non)]]="Oui","Oui","Non")</f>
        <v>Non</v>
      </c>
      <c r="N1093" s="72" t="str">
        <f>IF(Tableau1[[#This Row],[Régime d''utilisation (Quotidien ? Oui ou Non)]]="Oui","Oui","Non")</f>
        <v>Non</v>
      </c>
      <c r="O1093" s="72" t="str">
        <f>IF(Tableau1[[#This Row],[Régime d''utilisation (Quotidien ? Oui ou Non)]]="Oui","Oui","Non")</f>
        <v>Non</v>
      </c>
      <c r="P1093" s="76"/>
      <c r="Q1093" s="76"/>
      <c r="R1093" s="76"/>
      <c r="S1093" s="52" t="str">
        <f t="shared" si="48"/>
        <v>Compris entre 00h00 et 5h00</v>
      </c>
      <c r="T1093" s="76"/>
      <c r="U1093" s="53" t="str">
        <f t="shared" si="49"/>
        <v>Voyageur</v>
      </c>
      <c r="V1093" s="76"/>
      <c r="W1093" s="76"/>
      <c r="X1093" s="76"/>
      <c r="Y1093" s="76"/>
      <c r="Z1093" s="76"/>
      <c r="AA1093" s="76"/>
      <c r="AB1093" s="53">
        <f>400</f>
        <v>400</v>
      </c>
      <c r="AC1093" s="78" t="str">
        <f>IF(Tableau1[[#This Row],[Type de réponse]]='Paramètre (masquer)'!$A$10,Tableau1[[#This Row],[Période de début *]],"")</f>
        <v/>
      </c>
      <c r="AD1093" s="78" t="str">
        <f>IF(Tableau1[[#This Row],[Type de réponse]]='Paramètre (masquer)'!$A$10,Tableau1[[#This Row],[Période de fin *]],"")</f>
        <v/>
      </c>
      <c r="AE1093" s="78" t="str">
        <f>IF(Tableau1[[#This Row],[Type de réponse]]='Paramètre (masquer)'!$A$10,Tableau1[[#This Row],[Nuit
LU/MA]],"")</f>
        <v/>
      </c>
      <c r="AF1093" s="78" t="str">
        <f>IF(Tableau1[[#This Row],[Type de réponse]]='Paramètre (masquer)'!$A$10,Tableau1[[#This Row],[Nuit
MA/ME]],"")</f>
        <v/>
      </c>
      <c r="AG1093" s="78" t="str">
        <f>IF(Tableau1[[#This Row],[Type de réponse]]='Paramètre (masquer)'!$A$10,Tableau1[[#This Row],[Nuit
ME/JE]],"")</f>
        <v/>
      </c>
      <c r="AH1093" s="78" t="str">
        <f>IF(Tableau1[[#This Row],[Type de réponse]]='Paramètre (masquer)'!$A$10,Tableau1[[#This Row],[Nuit JE/VE]],"")</f>
        <v/>
      </c>
      <c r="AI1093" s="78" t="str">
        <f>IF(Tableau1[[#This Row],[Type de réponse]]='Paramètre (masquer)'!$A$10,Tableau1[[#This Row],[Nuit
VE/SA]],"")</f>
        <v/>
      </c>
      <c r="AJ1093" s="78" t="str">
        <f>IF(Tableau1[[#This Row],[Type de réponse]]='Paramètre (masquer)'!$A$10,Tableau1[[#This Row],[Nuit
SA/DI]],"")</f>
        <v/>
      </c>
      <c r="AK1093" s="78" t="str">
        <f>IF(Tableau1[[#This Row],[Type de réponse]]='Paramètre (masquer)'!$A$10,Tableau1[[#This Row],[Nuit
DI/LU]],"")</f>
        <v/>
      </c>
      <c r="AL1093" s="76" t="str">
        <f>IF(Tableau1[[#This Row],[Nuit
LU /MA]]="Oui",0,IF(Tableau1[[#This Row],[Nuit
LU /MA]]="Non",1,""))</f>
        <v/>
      </c>
      <c r="AM1093" s="76" t="str">
        <f>IF(Tableau1[[#This Row],[Nuit
MA/ ME]]="Oui",0,IF(Tableau1[[#This Row],[Nuit
MA/ ME]]="Non",1,""))</f>
        <v/>
      </c>
      <c r="AN1093" s="76" t="str">
        <f>IF(Tableau1[[#This Row],[Nuit
ME/ JE]]="Oui",0,IF(Tableau1[[#This Row],[Nuit
ME/ JE]]="Non",1,""))</f>
        <v/>
      </c>
      <c r="AO1093" s="76" t="str">
        <f>IF(Tableau1[[#This Row],[Nuit JE/ VE]]="Oui",0,IF(Tableau1[[#This Row],[Nuit JE/ VE]]="Non",1,""))</f>
        <v/>
      </c>
      <c r="AP1093" s="76" t="str">
        <f>IF(Tableau1[[#This Row],[Nuit
VE/ SA]]="Oui",0,IF(Tableau1[[#This Row],[Nuit
VE/ SA]]="Non",1,""))</f>
        <v/>
      </c>
      <c r="AQ1093" s="76" t="str">
        <f>IF(Tableau1[[#This Row],[Nuit
SA/ DI]]="Oui",0,IF(Tableau1[[#This Row],[Nuit
SA/ DI]]="Non",1,""))</f>
        <v/>
      </c>
      <c r="AR1093" s="76" t="str">
        <f>IF(Tableau1[[#This Row],[Nuit
DI/ LU]]="Oui",0,IF(Tableau1[[#This Row],[Nuit
DI/ LU]]="Non",1,""))</f>
        <v/>
      </c>
      <c r="AS1093" s="76" t="str">
        <f>IF(Tableau1[[#This Row],[Type de réponse]]='Paramètre (masquer)'!$A$10,Tableau1[[#This Row],[FE]],"")</f>
        <v/>
      </c>
      <c r="AT1093" s="76" t="str">
        <f>_xlfn.CONCAT(Tableau1[[#This Row],[LUN]:[DIM]])</f>
        <v/>
      </c>
      <c r="AU1093" s="79"/>
      <c r="AV10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3" s="76" t="e">
        <f>Tableau1[[#This Row],[Nbre de nuits sur la période]]*Tableau1[[#This Row],[Nombre de train accédant / nuit *]]</f>
        <v>#VALUE!</v>
      </c>
      <c r="AY1093" s="76" t="e">
        <f>Tableau1[[#This Row],[Uo voies - nuit]]*((59*400/1000)+5)</f>
        <v>#VALUE!</v>
      </c>
    </row>
    <row r="1094" spans="1:51" ht="15.75">
      <c r="A1094" s="51">
        <f t="shared" si="50"/>
        <v>1081</v>
      </c>
      <c r="B1094" s="85"/>
      <c r="C1094" s="52" t="str">
        <f>IFERROR(VLOOKUP(Tableau1[[#This Row],[Site *
Un fichier Excel par DT]],Tableau7[[#All],[Nom de la gare]:[EIC]],5,FALSE),"")</f>
        <v/>
      </c>
      <c r="D1094" s="77"/>
      <c r="E1094" s="74"/>
      <c r="F1094" s="74"/>
      <c r="G1094" s="76"/>
      <c r="H1094" s="72" t="str">
        <f>IF(Tableau1[[#This Row],[Régime d''utilisation (Quotidien ? Oui ou Non)]]="Oui","Oui","Non")</f>
        <v>Non</v>
      </c>
      <c r="I1094" s="72" t="str">
        <f>IF(Tableau1[[#This Row],[Régime d''utilisation (Quotidien ? Oui ou Non)]]="Oui","Oui","Non")</f>
        <v>Non</v>
      </c>
      <c r="J1094" s="72" t="str">
        <f>IF(Tableau1[[#This Row],[Régime d''utilisation (Quotidien ? Oui ou Non)]]="Oui","Oui","Non")</f>
        <v>Non</v>
      </c>
      <c r="K1094" s="72" t="str">
        <f>IF(Tableau1[[#This Row],[Régime d''utilisation (Quotidien ? Oui ou Non)]]="Oui","Oui","Non")</f>
        <v>Non</v>
      </c>
      <c r="L1094" s="72" t="str">
        <f>IF(Tableau1[[#This Row],[Régime d''utilisation (Quotidien ? Oui ou Non)]]="Oui","Oui","Non")</f>
        <v>Non</v>
      </c>
      <c r="M1094" s="72" t="str">
        <f>IF(Tableau1[[#This Row],[Régime d''utilisation (Quotidien ? Oui ou Non)]]="Oui","Oui","Non")</f>
        <v>Non</v>
      </c>
      <c r="N1094" s="72" t="str">
        <f>IF(Tableau1[[#This Row],[Régime d''utilisation (Quotidien ? Oui ou Non)]]="Oui","Oui","Non")</f>
        <v>Non</v>
      </c>
      <c r="O1094" s="72" t="str">
        <f>IF(Tableau1[[#This Row],[Régime d''utilisation (Quotidien ? Oui ou Non)]]="Oui","Oui","Non")</f>
        <v>Non</v>
      </c>
      <c r="P1094" s="76"/>
      <c r="Q1094" s="76"/>
      <c r="R1094" s="76"/>
      <c r="S1094" s="52" t="str">
        <f t="shared" si="48"/>
        <v>Compris entre 00h00 et 5h00</v>
      </c>
      <c r="T1094" s="76"/>
      <c r="U1094" s="53" t="str">
        <f t="shared" si="49"/>
        <v>Voyageur</v>
      </c>
      <c r="V1094" s="76"/>
      <c r="W1094" s="76"/>
      <c r="X1094" s="76"/>
      <c r="Y1094" s="76"/>
      <c r="Z1094" s="76"/>
      <c r="AA1094" s="76"/>
      <c r="AB1094" s="53">
        <f>400</f>
        <v>400</v>
      </c>
      <c r="AC1094" s="78" t="str">
        <f>IF(Tableau1[[#This Row],[Type de réponse]]='Paramètre (masquer)'!$A$10,Tableau1[[#This Row],[Période de début *]],"")</f>
        <v/>
      </c>
      <c r="AD1094" s="78" t="str">
        <f>IF(Tableau1[[#This Row],[Type de réponse]]='Paramètre (masquer)'!$A$10,Tableau1[[#This Row],[Période de fin *]],"")</f>
        <v/>
      </c>
      <c r="AE1094" s="78" t="str">
        <f>IF(Tableau1[[#This Row],[Type de réponse]]='Paramètre (masquer)'!$A$10,Tableau1[[#This Row],[Nuit
LU/MA]],"")</f>
        <v/>
      </c>
      <c r="AF1094" s="78" t="str">
        <f>IF(Tableau1[[#This Row],[Type de réponse]]='Paramètre (masquer)'!$A$10,Tableau1[[#This Row],[Nuit
MA/ME]],"")</f>
        <v/>
      </c>
      <c r="AG1094" s="78" t="str">
        <f>IF(Tableau1[[#This Row],[Type de réponse]]='Paramètre (masquer)'!$A$10,Tableau1[[#This Row],[Nuit
ME/JE]],"")</f>
        <v/>
      </c>
      <c r="AH1094" s="78" t="str">
        <f>IF(Tableau1[[#This Row],[Type de réponse]]='Paramètre (masquer)'!$A$10,Tableau1[[#This Row],[Nuit JE/VE]],"")</f>
        <v/>
      </c>
      <c r="AI1094" s="78" t="str">
        <f>IF(Tableau1[[#This Row],[Type de réponse]]='Paramètre (masquer)'!$A$10,Tableau1[[#This Row],[Nuit
VE/SA]],"")</f>
        <v/>
      </c>
      <c r="AJ1094" s="78" t="str">
        <f>IF(Tableau1[[#This Row],[Type de réponse]]='Paramètre (masquer)'!$A$10,Tableau1[[#This Row],[Nuit
SA/DI]],"")</f>
        <v/>
      </c>
      <c r="AK1094" s="78" t="str">
        <f>IF(Tableau1[[#This Row],[Type de réponse]]='Paramètre (masquer)'!$A$10,Tableau1[[#This Row],[Nuit
DI/LU]],"")</f>
        <v/>
      </c>
      <c r="AL1094" s="76" t="str">
        <f>IF(Tableau1[[#This Row],[Nuit
LU /MA]]="Oui",0,IF(Tableau1[[#This Row],[Nuit
LU /MA]]="Non",1,""))</f>
        <v/>
      </c>
      <c r="AM1094" s="76" t="str">
        <f>IF(Tableau1[[#This Row],[Nuit
MA/ ME]]="Oui",0,IF(Tableau1[[#This Row],[Nuit
MA/ ME]]="Non",1,""))</f>
        <v/>
      </c>
      <c r="AN1094" s="76" t="str">
        <f>IF(Tableau1[[#This Row],[Nuit
ME/ JE]]="Oui",0,IF(Tableau1[[#This Row],[Nuit
ME/ JE]]="Non",1,""))</f>
        <v/>
      </c>
      <c r="AO1094" s="76" t="str">
        <f>IF(Tableau1[[#This Row],[Nuit JE/ VE]]="Oui",0,IF(Tableau1[[#This Row],[Nuit JE/ VE]]="Non",1,""))</f>
        <v/>
      </c>
      <c r="AP1094" s="76" t="str">
        <f>IF(Tableau1[[#This Row],[Nuit
VE/ SA]]="Oui",0,IF(Tableau1[[#This Row],[Nuit
VE/ SA]]="Non",1,""))</f>
        <v/>
      </c>
      <c r="AQ1094" s="76" t="str">
        <f>IF(Tableau1[[#This Row],[Nuit
SA/ DI]]="Oui",0,IF(Tableau1[[#This Row],[Nuit
SA/ DI]]="Non",1,""))</f>
        <v/>
      </c>
      <c r="AR1094" s="76" t="str">
        <f>IF(Tableau1[[#This Row],[Nuit
DI/ LU]]="Oui",0,IF(Tableau1[[#This Row],[Nuit
DI/ LU]]="Non",1,""))</f>
        <v/>
      </c>
      <c r="AS1094" s="76" t="str">
        <f>IF(Tableau1[[#This Row],[Type de réponse]]='Paramètre (masquer)'!$A$10,Tableau1[[#This Row],[FE]],"")</f>
        <v/>
      </c>
      <c r="AT1094" s="76" t="str">
        <f>_xlfn.CONCAT(Tableau1[[#This Row],[LUN]:[DIM]])</f>
        <v/>
      </c>
      <c r="AU1094" s="79"/>
      <c r="AV10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4" s="76" t="e">
        <f>Tableau1[[#This Row],[Nbre de nuits sur la période]]*Tableau1[[#This Row],[Nombre de train accédant / nuit *]]</f>
        <v>#VALUE!</v>
      </c>
      <c r="AY1094" s="76" t="e">
        <f>Tableau1[[#This Row],[Uo voies - nuit]]*((59*400/1000)+5)</f>
        <v>#VALUE!</v>
      </c>
    </row>
    <row r="1095" spans="1:51" ht="15.75">
      <c r="A1095" s="51">
        <f t="shared" si="50"/>
        <v>1082</v>
      </c>
      <c r="B1095" s="85"/>
      <c r="C1095" s="52" t="str">
        <f>IFERROR(VLOOKUP(Tableau1[[#This Row],[Site *
Un fichier Excel par DT]],Tableau7[[#All],[Nom de la gare]:[EIC]],5,FALSE),"")</f>
        <v/>
      </c>
      <c r="D1095" s="77"/>
      <c r="E1095" s="74"/>
      <c r="F1095" s="74"/>
      <c r="G1095" s="76"/>
      <c r="H1095" s="72" t="str">
        <f>IF(Tableau1[[#This Row],[Régime d''utilisation (Quotidien ? Oui ou Non)]]="Oui","Oui","Non")</f>
        <v>Non</v>
      </c>
      <c r="I1095" s="72" t="str">
        <f>IF(Tableau1[[#This Row],[Régime d''utilisation (Quotidien ? Oui ou Non)]]="Oui","Oui","Non")</f>
        <v>Non</v>
      </c>
      <c r="J1095" s="72" t="str">
        <f>IF(Tableau1[[#This Row],[Régime d''utilisation (Quotidien ? Oui ou Non)]]="Oui","Oui","Non")</f>
        <v>Non</v>
      </c>
      <c r="K1095" s="72" t="str">
        <f>IF(Tableau1[[#This Row],[Régime d''utilisation (Quotidien ? Oui ou Non)]]="Oui","Oui","Non")</f>
        <v>Non</v>
      </c>
      <c r="L1095" s="72" t="str">
        <f>IF(Tableau1[[#This Row],[Régime d''utilisation (Quotidien ? Oui ou Non)]]="Oui","Oui","Non")</f>
        <v>Non</v>
      </c>
      <c r="M1095" s="72" t="str">
        <f>IF(Tableau1[[#This Row],[Régime d''utilisation (Quotidien ? Oui ou Non)]]="Oui","Oui","Non")</f>
        <v>Non</v>
      </c>
      <c r="N1095" s="72" t="str">
        <f>IF(Tableau1[[#This Row],[Régime d''utilisation (Quotidien ? Oui ou Non)]]="Oui","Oui","Non")</f>
        <v>Non</v>
      </c>
      <c r="O1095" s="72" t="str">
        <f>IF(Tableau1[[#This Row],[Régime d''utilisation (Quotidien ? Oui ou Non)]]="Oui","Oui","Non")</f>
        <v>Non</v>
      </c>
      <c r="P1095" s="76"/>
      <c r="Q1095" s="76"/>
      <c r="R1095" s="76"/>
      <c r="S1095" s="52" t="str">
        <f t="shared" si="48"/>
        <v>Compris entre 00h00 et 5h00</v>
      </c>
      <c r="T1095" s="76"/>
      <c r="U1095" s="53" t="str">
        <f t="shared" si="49"/>
        <v>Voyageur</v>
      </c>
      <c r="V1095" s="76"/>
      <c r="W1095" s="76"/>
      <c r="X1095" s="76"/>
      <c r="Y1095" s="76"/>
      <c r="Z1095" s="76"/>
      <c r="AA1095" s="76"/>
      <c r="AB1095" s="53">
        <f>400</f>
        <v>400</v>
      </c>
      <c r="AC1095" s="78" t="str">
        <f>IF(Tableau1[[#This Row],[Type de réponse]]='Paramètre (masquer)'!$A$10,Tableau1[[#This Row],[Période de début *]],"")</f>
        <v/>
      </c>
      <c r="AD1095" s="78" t="str">
        <f>IF(Tableau1[[#This Row],[Type de réponse]]='Paramètre (masquer)'!$A$10,Tableau1[[#This Row],[Période de fin *]],"")</f>
        <v/>
      </c>
      <c r="AE1095" s="78" t="str">
        <f>IF(Tableau1[[#This Row],[Type de réponse]]='Paramètre (masquer)'!$A$10,Tableau1[[#This Row],[Nuit
LU/MA]],"")</f>
        <v/>
      </c>
      <c r="AF1095" s="78" t="str">
        <f>IF(Tableau1[[#This Row],[Type de réponse]]='Paramètre (masquer)'!$A$10,Tableau1[[#This Row],[Nuit
MA/ME]],"")</f>
        <v/>
      </c>
      <c r="AG1095" s="78" t="str">
        <f>IF(Tableau1[[#This Row],[Type de réponse]]='Paramètre (masquer)'!$A$10,Tableau1[[#This Row],[Nuit
ME/JE]],"")</f>
        <v/>
      </c>
      <c r="AH1095" s="78" t="str">
        <f>IF(Tableau1[[#This Row],[Type de réponse]]='Paramètre (masquer)'!$A$10,Tableau1[[#This Row],[Nuit JE/VE]],"")</f>
        <v/>
      </c>
      <c r="AI1095" s="78" t="str">
        <f>IF(Tableau1[[#This Row],[Type de réponse]]='Paramètre (masquer)'!$A$10,Tableau1[[#This Row],[Nuit
VE/SA]],"")</f>
        <v/>
      </c>
      <c r="AJ1095" s="78" t="str">
        <f>IF(Tableau1[[#This Row],[Type de réponse]]='Paramètre (masquer)'!$A$10,Tableau1[[#This Row],[Nuit
SA/DI]],"")</f>
        <v/>
      </c>
      <c r="AK1095" s="78" t="str">
        <f>IF(Tableau1[[#This Row],[Type de réponse]]='Paramètre (masquer)'!$A$10,Tableau1[[#This Row],[Nuit
DI/LU]],"")</f>
        <v/>
      </c>
      <c r="AL1095" s="76" t="str">
        <f>IF(Tableau1[[#This Row],[Nuit
LU /MA]]="Oui",0,IF(Tableau1[[#This Row],[Nuit
LU /MA]]="Non",1,""))</f>
        <v/>
      </c>
      <c r="AM1095" s="76" t="str">
        <f>IF(Tableau1[[#This Row],[Nuit
MA/ ME]]="Oui",0,IF(Tableau1[[#This Row],[Nuit
MA/ ME]]="Non",1,""))</f>
        <v/>
      </c>
      <c r="AN1095" s="76" t="str">
        <f>IF(Tableau1[[#This Row],[Nuit
ME/ JE]]="Oui",0,IF(Tableau1[[#This Row],[Nuit
ME/ JE]]="Non",1,""))</f>
        <v/>
      </c>
      <c r="AO1095" s="76" t="str">
        <f>IF(Tableau1[[#This Row],[Nuit JE/ VE]]="Oui",0,IF(Tableau1[[#This Row],[Nuit JE/ VE]]="Non",1,""))</f>
        <v/>
      </c>
      <c r="AP1095" s="76" t="str">
        <f>IF(Tableau1[[#This Row],[Nuit
VE/ SA]]="Oui",0,IF(Tableau1[[#This Row],[Nuit
VE/ SA]]="Non",1,""))</f>
        <v/>
      </c>
      <c r="AQ1095" s="76" t="str">
        <f>IF(Tableau1[[#This Row],[Nuit
SA/ DI]]="Oui",0,IF(Tableau1[[#This Row],[Nuit
SA/ DI]]="Non",1,""))</f>
        <v/>
      </c>
      <c r="AR1095" s="76" t="str">
        <f>IF(Tableau1[[#This Row],[Nuit
DI/ LU]]="Oui",0,IF(Tableau1[[#This Row],[Nuit
DI/ LU]]="Non",1,""))</f>
        <v/>
      </c>
      <c r="AS1095" s="76" t="str">
        <f>IF(Tableau1[[#This Row],[Type de réponse]]='Paramètre (masquer)'!$A$10,Tableau1[[#This Row],[FE]],"")</f>
        <v/>
      </c>
      <c r="AT1095" s="76" t="str">
        <f>_xlfn.CONCAT(Tableau1[[#This Row],[LUN]:[DIM]])</f>
        <v/>
      </c>
      <c r="AU1095" s="79"/>
      <c r="AV10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5" s="76" t="e">
        <f>Tableau1[[#This Row],[Nbre de nuits sur la période]]*Tableau1[[#This Row],[Nombre de train accédant / nuit *]]</f>
        <v>#VALUE!</v>
      </c>
      <c r="AY1095" s="76" t="e">
        <f>Tableau1[[#This Row],[Uo voies - nuit]]*((59*400/1000)+5)</f>
        <v>#VALUE!</v>
      </c>
    </row>
    <row r="1096" spans="1:51" ht="15.75">
      <c r="A1096" s="51">
        <f t="shared" si="50"/>
        <v>1083</v>
      </c>
      <c r="B1096" s="85"/>
      <c r="C1096" s="52" t="str">
        <f>IFERROR(VLOOKUP(Tableau1[[#This Row],[Site *
Un fichier Excel par DT]],Tableau7[[#All],[Nom de la gare]:[EIC]],5,FALSE),"")</f>
        <v/>
      </c>
      <c r="D1096" s="77"/>
      <c r="E1096" s="74"/>
      <c r="F1096" s="74"/>
      <c r="G1096" s="76"/>
      <c r="H1096" s="72" t="str">
        <f>IF(Tableau1[[#This Row],[Régime d''utilisation (Quotidien ? Oui ou Non)]]="Oui","Oui","Non")</f>
        <v>Non</v>
      </c>
      <c r="I1096" s="72" t="str">
        <f>IF(Tableau1[[#This Row],[Régime d''utilisation (Quotidien ? Oui ou Non)]]="Oui","Oui","Non")</f>
        <v>Non</v>
      </c>
      <c r="J1096" s="72" t="str">
        <f>IF(Tableau1[[#This Row],[Régime d''utilisation (Quotidien ? Oui ou Non)]]="Oui","Oui","Non")</f>
        <v>Non</v>
      </c>
      <c r="K1096" s="72" t="str">
        <f>IF(Tableau1[[#This Row],[Régime d''utilisation (Quotidien ? Oui ou Non)]]="Oui","Oui","Non")</f>
        <v>Non</v>
      </c>
      <c r="L1096" s="72" t="str">
        <f>IF(Tableau1[[#This Row],[Régime d''utilisation (Quotidien ? Oui ou Non)]]="Oui","Oui","Non")</f>
        <v>Non</v>
      </c>
      <c r="M1096" s="72" t="str">
        <f>IF(Tableau1[[#This Row],[Régime d''utilisation (Quotidien ? Oui ou Non)]]="Oui","Oui","Non")</f>
        <v>Non</v>
      </c>
      <c r="N1096" s="72" t="str">
        <f>IF(Tableau1[[#This Row],[Régime d''utilisation (Quotidien ? Oui ou Non)]]="Oui","Oui","Non")</f>
        <v>Non</v>
      </c>
      <c r="O1096" s="72" t="str">
        <f>IF(Tableau1[[#This Row],[Régime d''utilisation (Quotidien ? Oui ou Non)]]="Oui","Oui","Non")</f>
        <v>Non</v>
      </c>
      <c r="P1096" s="76"/>
      <c r="Q1096" s="76"/>
      <c r="R1096" s="76"/>
      <c r="S1096" s="52" t="str">
        <f t="shared" si="48"/>
        <v>Compris entre 00h00 et 5h00</v>
      </c>
      <c r="T1096" s="76"/>
      <c r="U1096" s="53" t="str">
        <f t="shared" si="49"/>
        <v>Voyageur</v>
      </c>
      <c r="V1096" s="76"/>
      <c r="W1096" s="76"/>
      <c r="X1096" s="76"/>
      <c r="Y1096" s="76"/>
      <c r="Z1096" s="76"/>
      <c r="AA1096" s="76"/>
      <c r="AB1096" s="53">
        <f>400</f>
        <v>400</v>
      </c>
      <c r="AC1096" s="78" t="str">
        <f>IF(Tableau1[[#This Row],[Type de réponse]]='Paramètre (masquer)'!$A$10,Tableau1[[#This Row],[Période de début *]],"")</f>
        <v/>
      </c>
      <c r="AD1096" s="78" t="str">
        <f>IF(Tableau1[[#This Row],[Type de réponse]]='Paramètre (masquer)'!$A$10,Tableau1[[#This Row],[Période de fin *]],"")</f>
        <v/>
      </c>
      <c r="AE1096" s="78" t="str">
        <f>IF(Tableau1[[#This Row],[Type de réponse]]='Paramètre (masquer)'!$A$10,Tableau1[[#This Row],[Nuit
LU/MA]],"")</f>
        <v/>
      </c>
      <c r="AF1096" s="78" t="str">
        <f>IF(Tableau1[[#This Row],[Type de réponse]]='Paramètre (masquer)'!$A$10,Tableau1[[#This Row],[Nuit
MA/ME]],"")</f>
        <v/>
      </c>
      <c r="AG1096" s="78" t="str">
        <f>IF(Tableau1[[#This Row],[Type de réponse]]='Paramètre (masquer)'!$A$10,Tableau1[[#This Row],[Nuit
ME/JE]],"")</f>
        <v/>
      </c>
      <c r="AH1096" s="78" t="str">
        <f>IF(Tableau1[[#This Row],[Type de réponse]]='Paramètre (masquer)'!$A$10,Tableau1[[#This Row],[Nuit JE/VE]],"")</f>
        <v/>
      </c>
      <c r="AI1096" s="78" t="str">
        <f>IF(Tableau1[[#This Row],[Type de réponse]]='Paramètre (masquer)'!$A$10,Tableau1[[#This Row],[Nuit
VE/SA]],"")</f>
        <v/>
      </c>
      <c r="AJ1096" s="78" t="str">
        <f>IF(Tableau1[[#This Row],[Type de réponse]]='Paramètre (masquer)'!$A$10,Tableau1[[#This Row],[Nuit
SA/DI]],"")</f>
        <v/>
      </c>
      <c r="AK1096" s="78" t="str">
        <f>IF(Tableau1[[#This Row],[Type de réponse]]='Paramètre (masquer)'!$A$10,Tableau1[[#This Row],[Nuit
DI/LU]],"")</f>
        <v/>
      </c>
      <c r="AL1096" s="76" t="str">
        <f>IF(Tableau1[[#This Row],[Nuit
LU /MA]]="Oui",0,IF(Tableau1[[#This Row],[Nuit
LU /MA]]="Non",1,""))</f>
        <v/>
      </c>
      <c r="AM1096" s="76" t="str">
        <f>IF(Tableau1[[#This Row],[Nuit
MA/ ME]]="Oui",0,IF(Tableau1[[#This Row],[Nuit
MA/ ME]]="Non",1,""))</f>
        <v/>
      </c>
      <c r="AN1096" s="76" t="str">
        <f>IF(Tableau1[[#This Row],[Nuit
ME/ JE]]="Oui",0,IF(Tableau1[[#This Row],[Nuit
ME/ JE]]="Non",1,""))</f>
        <v/>
      </c>
      <c r="AO1096" s="76" t="str">
        <f>IF(Tableau1[[#This Row],[Nuit JE/ VE]]="Oui",0,IF(Tableau1[[#This Row],[Nuit JE/ VE]]="Non",1,""))</f>
        <v/>
      </c>
      <c r="AP1096" s="76" t="str">
        <f>IF(Tableau1[[#This Row],[Nuit
VE/ SA]]="Oui",0,IF(Tableau1[[#This Row],[Nuit
VE/ SA]]="Non",1,""))</f>
        <v/>
      </c>
      <c r="AQ1096" s="76" t="str">
        <f>IF(Tableau1[[#This Row],[Nuit
SA/ DI]]="Oui",0,IF(Tableau1[[#This Row],[Nuit
SA/ DI]]="Non",1,""))</f>
        <v/>
      </c>
      <c r="AR1096" s="76" t="str">
        <f>IF(Tableau1[[#This Row],[Nuit
DI/ LU]]="Oui",0,IF(Tableau1[[#This Row],[Nuit
DI/ LU]]="Non",1,""))</f>
        <v/>
      </c>
      <c r="AS1096" s="76" t="str">
        <f>IF(Tableau1[[#This Row],[Type de réponse]]='Paramètre (masquer)'!$A$10,Tableau1[[#This Row],[FE]],"")</f>
        <v/>
      </c>
      <c r="AT1096" s="76" t="str">
        <f>_xlfn.CONCAT(Tableau1[[#This Row],[LUN]:[DIM]])</f>
        <v/>
      </c>
      <c r="AU1096" s="79"/>
      <c r="AV10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6" s="76" t="e">
        <f>Tableau1[[#This Row],[Nbre de nuits sur la période]]*Tableau1[[#This Row],[Nombre de train accédant / nuit *]]</f>
        <v>#VALUE!</v>
      </c>
      <c r="AY1096" s="76" t="e">
        <f>Tableau1[[#This Row],[Uo voies - nuit]]*((59*400/1000)+5)</f>
        <v>#VALUE!</v>
      </c>
    </row>
    <row r="1097" spans="1:51" ht="15.75">
      <c r="A1097" s="51">
        <f t="shared" si="50"/>
        <v>1084</v>
      </c>
      <c r="B1097" s="85"/>
      <c r="C1097" s="52" t="str">
        <f>IFERROR(VLOOKUP(Tableau1[[#This Row],[Site *
Un fichier Excel par DT]],Tableau7[[#All],[Nom de la gare]:[EIC]],5,FALSE),"")</f>
        <v/>
      </c>
      <c r="D1097" s="77"/>
      <c r="E1097" s="74"/>
      <c r="F1097" s="74"/>
      <c r="G1097" s="76"/>
      <c r="H1097" s="72" t="str">
        <f>IF(Tableau1[[#This Row],[Régime d''utilisation (Quotidien ? Oui ou Non)]]="Oui","Oui","Non")</f>
        <v>Non</v>
      </c>
      <c r="I1097" s="72" t="str">
        <f>IF(Tableau1[[#This Row],[Régime d''utilisation (Quotidien ? Oui ou Non)]]="Oui","Oui","Non")</f>
        <v>Non</v>
      </c>
      <c r="J1097" s="72" t="str">
        <f>IF(Tableau1[[#This Row],[Régime d''utilisation (Quotidien ? Oui ou Non)]]="Oui","Oui","Non")</f>
        <v>Non</v>
      </c>
      <c r="K1097" s="72" t="str">
        <f>IF(Tableau1[[#This Row],[Régime d''utilisation (Quotidien ? Oui ou Non)]]="Oui","Oui","Non")</f>
        <v>Non</v>
      </c>
      <c r="L1097" s="72" t="str">
        <f>IF(Tableau1[[#This Row],[Régime d''utilisation (Quotidien ? Oui ou Non)]]="Oui","Oui","Non")</f>
        <v>Non</v>
      </c>
      <c r="M1097" s="72" t="str">
        <f>IF(Tableau1[[#This Row],[Régime d''utilisation (Quotidien ? Oui ou Non)]]="Oui","Oui","Non")</f>
        <v>Non</v>
      </c>
      <c r="N1097" s="72" t="str">
        <f>IF(Tableau1[[#This Row],[Régime d''utilisation (Quotidien ? Oui ou Non)]]="Oui","Oui","Non")</f>
        <v>Non</v>
      </c>
      <c r="O1097" s="72" t="str">
        <f>IF(Tableau1[[#This Row],[Régime d''utilisation (Quotidien ? Oui ou Non)]]="Oui","Oui","Non")</f>
        <v>Non</v>
      </c>
      <c r="P1097" s="76"/>
      <c r="Q1097" s="76"/>
      <c r="R1097" s="76"/>
      <c r="S1097" s="52" t="str">
        <f t="shared" si="48"/>
        <v>Compris entre 00h00 et 5h00</v>
      </c>
      <c r="T1097" s="76"/>
      <c r="U1097" s="53" t="str">
        <f t="shared" si="49"/>
        <v>Voyageur</v>
      </c>
      <c r="V1097" s="76"/>
      <c r="W1097" s="76"/>
      <c r="X1097" s="76"/>
      <c r="Y1097" s="76"/>
      <c r="Z1097" s="76"/>
      <c r="AA1097" s="76"/>
      <c r="AB1097" s="53">
        <f>400</f>
        <v>400</v>
      </c>
      <c r="AC1097" s="78" t="str">
        <f>IF(Tableau1[[#This Row],[Type de réponse]]='Paramètre (masquer)'!$A$10,Tableau1[[#This Row],[Période de début *]],"")</f>
        <v/>
      </c>
      <c r="AD1097" s="78" t="str">
        <f>IF(Tableau1[[#This Row],[Type de réponse]]='Paramètre (masquer)'!$A$10,Tableau1[[#This Row],[Période de fin *]],"")</f>
        <v/>
      </c>
      <c r="AE1097" s="78" t="str">
        <f>IF(Tableau1[[#This Row],[Type de réponse]]='Paramètre (masquer)'!$A$10,Tableau1[[#This Row],[Nuit
LU/MA]],"")</f>
        <v/>
      </c>
      <c r="AF1097" s="78" t="str">
        <f>IF(Tableau1[[#This Row],[Type de réponse]]='Paramètre (masquer)'!$A$10,Tableau1[[#This Row],[Nuit
MA/ME]],"")</f>
        <v/>
      </c>
      <c r="AG1097" s="78" t="str">
        <f>IF(Tableau1[[#This Row],[Type de réponse]]='Paramètre (masquer)'!$A$10,Tableau1[[#This Row],[Nuit
ME/JE]],"")</f>
        <v/>
      </c>
      <c r="AH1097" s="78" t="str">
        <f>IF(Tableau1[[#This Row],[Type de réponse]]='Paramètre (masquer)'!$A$10,Tableau1[[#This Row],[Nuit JE/VE]],"")</f>
        <v/>
      </c>
      <c r="AI1097" s="78" t="str">
        <f>IF(Tableau1[[#This Row],[Type de réponse]]='Paramètre (masquer)'!$A$10,Tableau1[[#This Row],[Nuit
VE/SA]],"")</f>
        <v/>
      </c>
      <c r="AJ1097" s="78" t="str">
        <f>IF(Tableau1[[#This Row],[Type de réponse]]='Paramètre (masquer)'!$A$10,Tableau1[[#This Row],[Nuit
SA/DI]],"")</f>
        <v/>
      </c>
      <c r="AK1097" s="78" t="str">
        <f>IF(Tableau1[[#This Row],[Type de réponse]]='Paramètre (masquer)'!$A$10,Tableau1[[#This Row],[Nuit
DI/LU]],"")</f>
        <v/>
      </c>
      <c r="AL1097" s="76" t="str">
        <f>IF(Tableau1[[#This Row],[Nuit
LU /MA]]="Oui",0,IF(Tableau1[[#This Row],[Nuit
LU /MA]]="Non",1,""))</f>
        <v/>
      </c>
      <c r="AM1097" s="76" t="str">
        <f>IF(Tableau1[[#This Row],[Nuit
MA/ ME]]="Oui",0,IF(Tableau1[[#This Row],[Nuit
MA/ ME]]="Non",1,""))</f>
        <v/>
      </c>
      <c r="AN1097" s="76" t="str">
        <f>IF(Tableau1[[#This Row],[Nuit
ME/ JE]]="Oui",0,IF(Tableau1[[#This Row],[Nuit
ME/ JE]]="Non",1,""))</f>
        <v/>
      </c>
      <c r="AO1097" s="76" t="str">
        <f>IF(Tableau1[[#This Row],[Nuit JE/ VE]]="Oui",0,IF(Tableau1[[#This Row],[Nuit JE/ VE]]="Non",1,""))</f>
        <v/>
      </c>
      <c r="AP1097" s="76" t="str">
        <f>IF(Tableau1[[#This Row],[Nuit
VE/ SA]]="Oui",0,IF(Tableau1[[#This Row],[Nuit
VE/ SA]]="Non",1,""))</f>
        <v/>
      </c>
      <c r="AQ1097" s="76" t="str">
        <f>IF(Tableau1[[#This Row],[Nuit
SA/ DI]]="Oui",0,IF(Tableau1[[#This Row],[Nuit
SA/ DI]]="Non",1,""))</f>
        <v/>
      </c>
      <c r="AR1097" s="76" t="str">
        <f>IF(Tableau1[[#This Row],[Nuit
DI/ LU]]="Oui",0,IF(Tableau1[[#This Row],[Nuit
DI/ LU]]="Non",1,""))</f>
        <v/>
      </c>
      <c r="AS1097" s="76" t="str">
        <f>IF(Tableau1[[#This Row],[Type de réponse]]='Paramètre (masquer)'!$A$10,Tableau1[[#This Row],[FE]],"")</f>
        <v/>
      </c>
      <c r="AT1097" s="76" t="str">
        <f>_xlfn.CONCAT(Tableau1[[#This Row],[LUN]:[DIM]])</f>
        <v/>
      </c>
      <c r="AU1097" s="79"/>
      <c r="AV10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7" s="76" t="e">
        <f>Tableau1[[#This Row],[Nbre de nuits sur la période]]*Tableau1[[#This Row],[Nombre de train accédant / nuit *]]</f>
        <v>#VALUE!</v>
      </c>
      <c r="AY1097" s="76" t="e">
        <f>Tableau1[[#This Row],[Uo voies - nuit]]*((59*400/1000)+5)</f>
        <v>#VALUE!</v>
      </c>
    </row>
    <row r="1098" spans="1:51" ht="15.75">
      <c r="A1098" s="51">
        <f t="shared" si="50"/>
        <v>1085</v>
      </c>
      <c r="B1098" s="85"/>
      <c r="C1098" s="52" t="str">
        <f>IFERROR(VLOOKUP(Tableau1[[#This Row],[Site *
Un fichier Excel par DT]],Tableau7[[#All],[Nom de la gare]:[EIC]],5,FALSE),"")</f>
        <v/>
      </c>
      <c r="D1098" s="77"/>
      <c r="E1098" s="74"/>
      <c r="F1098" s="74"/>
      <c r="G1098" s="76"/>
      <c r="H1098" s="72" t="str">
        <f>IF(Tableau1[[#This Row],[Régime d''utilisation (Quotidien ? Oui ou Non)]]="Oui","Oui","Non")</f>
        <v>Non</v>
      </c>
      <c r="I1098" s="72" t="str">
        <f>IF(Tableau1[[#This Row],[Régime d''utilisation (Quotidien ? Oui ou Non)]]="Oui","Oui","Non")</f>
        <v>Non</v>
      </c>
      <c r="J1098" s="72" t="str">
        <f>IF(Tableau1[[#This Row],[Régime d''utilisation (Quotidien ? Oui ou Non)]]="Oui","Oui","Non")</f>
        <v>Non</v>
      </c>
      <c r="K1098" s="72" t="str">
        <f>IF(Tableau1[[#This Row],[Régime d''utilisation (Quotidien ? Oui ou Non)]]="Oui","Oui","Non")</f>
        <v>Non</v>
      </c>
      <c r="L1098" s="72" t="str">
        <f>IF(Tableau1[[#This Row],[Régime d''utilisation (Quotidien ? Oui ou Non)]]="Oui","Oui","Non")</f>
        <v>Non</v>
      </c>
      <c r="M1098" s="72" t="str">
        <f>IF(Tableau1[[#This Row],[Régime d''utilisation (Quotidien ? Oui ou Non)]]="Oui","Oui","Non")</f>
        <v>Non</v>
      </c>
      <c r="N1098" s="72" t="str">
        <f>IF(Tableau1[[#This Row],[Régime d''utilisation (Quotidien ? Oui ou Non)]]="Oui","Oui","Non")</f>
        <v>Non</v>
      </c>
      <c r="O1098" s="72" t="str">
        <f>IF(Tableau1[[#This Row],[Régime d''utilisation (Quotidien ? Oui ou Non)]]="Oui","Oui","Non")</f>
        <v>Non</v>
      </c>
      <c r="P1098" s="76"/>
      <c r="Q1098" s="76"/>
      <c r="R1098" s="76"/>
      <c r="S1098" s="52" t="str">
        <f t="shared" si="48"/>
        <v>Compris entre 00h00 et 5h00</v>
      </c>
      <c r="T1098" s="76"/>
      <c r="U1098" s="53" t="str">
        <f t="shared" si="49"/>
        <v>Voyageur</v>
      </c>
      <c r="V1098" s="76"/>
      <c r="W1098" s="76"/>
      <c r="X1098" s="76"/>
      <c r="Y1098" s="76"/>
      <c r="Z1098" s="76"/>
      <c r="AA1098" s="76"/>
      <c r="AB1098" s="53">
        <f>400</f>
        <v>400</v>
      </c>
      <c r="AC1098" s="78" t="str">
        <f>IF(Tableau1[[#This Row],[Type de réponse]]='Paramètre (masquer)'!$A$10,Tableau1[[#This Row],[Période de début *]],"")</f>
        <v/>
      </c>
      <c r="AD1098" s="78" t="str">
        <f>IF(Tableau1[[#This Row],[Type de réponse]]='Paramètre (masquer)'!$A$10,Tableau1[[#This Row],[Période de fin *]],"")</f>
        <v/>
      </c>
      <c r="AE1098" s="78" t="str">
        <f>IF(Tableau1[[#This Row],[Type de réponse]]='Paramètre (masquer)'!$A$10,Tableau1[[#This Row],[Nuit
LU/MA]],"")</f>
        <v/>
      </c>
      <c r="AF1098" s="78" t="str">
        <f>IF(Tableau1[[#This Row],[Type de réponse]]='Paramètre (masquer)'!$A$10,Tableau1[[#This Row],[Nuit
MA/ME]],"")</f>
        <v/>
      </c>
      <c r="AG1098" s="78" t="str">
        <f>IF(Tableau1[[#This Row],[Type de réponse]]='Paramètre (masquer)'!$A$10,Tableau1[[#This Row],[Nuit
ME/JE]],"")</f>
        <v/>
      </c>
      <c r="AH1098" s="78" t="str">
        <f>IF(Tableau1[[#This Row],[Type de réponse]]='Paramètre (masquer)'!$A$10,Tableau1[[#This Row],[Nuit JE/VE]],"")</f>
        <v/>
      </c>
      <c r="AI1098" s="78" t="str">
        <f>IF(Tableau1[[#This Row],[Type de réponse]]='Paramètre (masquer)'!$A$10,Tableau1[[#This Row],[Nuit
VE/SA]],"")</f>
        <v/>
      </c>
      <c r="AJ1098" s="78" t="str">
        <f>IF(Tableau1[[#This Row],[Type de réponse]]='Paramètre (masquer)'!$A$10,Tableau1[[#This Row],[Nuit
SA/DI]],"")</f>
        <v/>
      </c>
      <c r="AK1098" s="78" t="str">
        <f>IF(Tableau1[[#This Row],[Type de réponse]]='Paramètre (masquer)'!$A$10,Tableau1[[#This Row],[Nuit
DI/LU]],"")</f>
        <v/>
      </c>
      <c r="AL1098" s="76" t="str">
        <f>IF(Tableau1[[#This Row],[Nuit
LU /MA]]="Oui",0,IF(Tableau1[[#This Row],[Nuit
LU /MA]]="Non",1,""))</f>
        <v/>
      </c>
      <c r="AM1098" s="76" t="str">
        <f>IF(Tableau1[[#This Row],[Nuit
MA/ ME]]="Oui",0,IF(Tableau1[[#This Row],[Nuit
MA/ ME]]="Non",1,""))</f>
        <v/>
      </c>
      <c r="AN1098" s="76" t="str">
        <f>IF(Tableau1[[#This Row],[Nuit
ME/ JE]]="Oui",0,IF(Tableau1[[#This Row],[Nuit
ME/ JE]]="Non",1,""))</f>
        <v/>
      </c>
      <c r="AO1098" s="76" t="str">
        <f>IF(Tableau1[[#This Row],[Nuit JE/ VE]]="Oui",0,IF(Tableau1[[#This Row],[Nuit JE/ VE]]="Non",1,""))</f>
        <v/>
      </c>
      <c r="AP1098" s="76" t="str">
        <f>IF(Tableau1[[#This Row],[Nuit
VE/ SA]]="Oui",0,IF(Tableau1[[#This Row],[Nuit
VE/ SA]]="Non",1,""))</f>
        <v/>
      </c>
      <c r="AQ1098" s="76" t="str">
        <f>IF(Tableau1[[#This Row],[Nuit
SA/ DI]]="Oui",0,IF(Tableau1[[#This Row],[Nuit
SA/ DI]]="Non",1,""))</f>
        <v/>
      </c>
      <c r="AR1098" s="76" t="str">
        <f>IF(Tableau1[[#This Row],[Nuit
DI/ LU]]="Oui",0,IF(Tableau1[[#This Row],[Nuit
DI/ LU]]="Non",1,""))</f>
        <v/>
      </c>
      <c r="AS1098" s="76" t="str">
        <f>IF(Tableau1[[#This Row],[Type de réponse]]='Paramètre (masquer)'!$A$10,Tableau1[[#This Row],[FE]],"")</f>
        <v/>
      </c>
      <c r="AT1098" s="76" t="str">
        <f>_xlfn.CONCAT(Tableau1[[#This Row],[LUN]:[DIM]])</f>
        <v/>
      </c>
      <c r="AU1098" s="79"/>
      <c r="AV10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8" s="76" t="e">
        <f>Tableau1[[#This Row],[Nbre de nuits sur la période]]*Tableau1[[#This Row],[Nombre de train accédant / nuit *]]</f>
        <v>#VALUE!</v>
      </c>
      <c r="AY1098" s="76" t="e">
        <f>Tableau1[[#This Row],[Uo voies - nuit]]*((59*400/1000)+5)</f>
        <v>#VALUE!</v>
      </c>
    </row>
    <row r="1099" spans="1:51" ht="15.75">
      <c r="A1099" s="51">
        <f t="shared" si="50"/>
        <v>1086</v>
      </c>
      <c r="B1099" s="85"/>
      <c r="C1099" s="52" t="str">
        <f>IFERROR(VLOOKUP(Tableau1[[#This Row],[Site *
Un fichier Excel par DT]],Tableau7[[#All],[Nom de la gare]:[EIC]],5,FALSE),"")</f>
        <v/>
      </c>
      <c r="D1099" s="77"/>
      <c r="E1099" s="74"/>
      <c r="F1099" s="74"/>
      <c r="G1099" s="76"/>
      <c r="H1099" s="72" t="str">
        <f>IF(Tableau1[[#This Row],[Régime d''utilisation (Quotidien ? Oui ou Non)]]="Oui","Oui","Non")</f>
        <v>Non</v>
      </c>
      <c r="I1099" s="72" t="str">
        <f>IF(Tableau1[[#This Row],[Régime d''utilisation (Quotidien ? Oui ou Non)]]="Oui","Oui","Non")</f>
        <v>Non</v>
      </c>
      <c r="J1099" s="72" t="str">
        <f>IF(Tableau1[[#This Row],[Régime d''utilisation (Quotidien ? Oui ou Non)]]="Oui","Oui","Non")</f>
        <v>Non</v>
      </c>
      <c r="K1099" s="72" t="str">
        <f>IF(Tableau1[[#This Row],[Régime d''utilisation (Quotidien ? Oui ou Non)]]="Oui","Oui","Non")</f>
        <v>Non</v>
      </c>
      <c r="L1099" s="72" t="str">
        <f>IF(Tableau1[[#This Row],[Régime d''utilisation (Quotidien ? Oui ou Non)]]="Oui","Oui","Non")</f>
        <v>Non</v>
      </c>
      <c r="M1099" s="72" t="str">
        <f>IF(Tableau1[[#This Row],[Régime d''utilisation (Quotidien ? Oui ou Non)]]="Oui","Oui","Non")</f>
        <v>Non</v>
      </c>
      <c r="N1099" s="72" t="str">
        <f>IF(Tableau1[[#This Row],[Régime d''utilisation (Quotidien ? Oui ou Non)]]="Oui","Oui","Non")</f>
        <v>Non</v>
      </c>
      <c r="O1099" s="72" t="str">
        <f>IF(Tableau1[[#This Row],[Régime d''utilisation (Quotidien ? Oui ou Non)]]="Oui","Oui","Non")</f>
        <v>Non</v>
      </c>
      <c r="P1099" s="76"/>
      <c r="Q1099" s="76"/>
      <c r="R1099" s="76"/>
      <c r="S1099" s="52" t="str">
        <f t="shared" si="48"/>
        <v>Compris entre 00h00 et 5h00</v>
      </c>
      <c r="T1099" s="76"/>
      <c r="U1099" s="53" t="str">
        <f t="shared" si="49"/>
        <v>Voyageur</v>
      </c>
      <c r="V1099" s="76"/>
      <c r="W1099" s="76"/>
      <c r="X1099" s="76"/>
      <c r="Y1099" s="76"/>
      <c r="Z1099" s="76"/>
      <c r="AA1099" s="76"/>
      <c r="AB1099" s="53">
        <f>400</f>
        <v>400</v>
      </c>
      <c r="AC1099" s="78" t="str">
        <f>IF(Tableau1[[#This Row],[Type de réponse]]='Paramètre (masquer)'!$A$10,Tableau1[[#This Row],[Période de début *]],"")</f>
        <v/>
      </c>
      <c r="AD1099" s="78" t="str">
        <f>IF(Tableau1[[#This Row],[Type de réponse]]='Paramètre (masquer)'!$A$10,Tableau1[[#This Row],[Période de fin *]],"")</f>
        <v/>
      </c>
      <c r="AE1099" s="78" t="str">
        <f>IF(Tableau1[[#This Row],[Type de réponse]]='Paramètre (masquer)'!$A$10,Tableau1[[#This Row],[Nuit
LU/MA]],"")</f>
        <v/>
      </c>
      <c r="AF1099" s="78" t="str">
        <f>IF(Tableau1[[#This Row],[Type de réponse]]='Paramètre (masquer)'!$A$10,Tableau1[[#This Row],[Nuit
MA/ME]],"")</f>
        <v/>
      </c>
      <c r="AG1099" s="78" t="str">
        <f>IF(Tableau1[[#This Row],[Type de réponse]]='Paramètre (masquer)'!$A$10,Tableau1[[#This Row],[Nuit
ME/JE]],"")</f>
        <v/>
      </c>
      <c r="AH1099" s="78" t="str">
        <f>IF(Tableau1[[#This Row],[Type de réponse]]='Paramètre (masquer)'!$A$10,Tableau1[[#This Row],[Nuit JE/VE]],"")</f>
        <v/>
      </c>
      <c r="AI1099" s="78" t="str">
        <f>IF(Tableau1[[#This Row],[Type de réponse]]='Paramètre (masquer)'!$A$10,Tableau1[[#This Row],[Nuit
VE/SA]],"")</f>
        <v/>
      </c>
      <c r="AJ1099" s="78" t="str">
        <f>IF(Tableau1[[#This Row],[Type de réponse]]='Paramètre (masquer)'!$A$10,Tableau1[[#This Row],[Nuit
SA/DI]],"")</f>
        <v/>
      </c>
      <c r="AK1099" s="78" t="str">
        <f>IF(Tableau1[[#This Row],[Type de réponse]]='Paramètre (masquer)'!$A$10,Tableau1[[#This Row],[Nuit
DI/LU]],"")</f>
        <v/>
      </c>
      <c r="AL1099" s="76" t="str">
        <f>IF(Tableau1[[#This Row],[Nuit
LU /MA]]="Oui",0,IF(Tableau1[[#This Row],[Nuit
LU /MA]]="Non",1,""))</f>
        <v/>
      </c>
      <c r="AM1099" s="76" t="str">
        <f>IF(Tableau1[[#This Row],[Nuit
MA/ ME]]="Oui",0,IF(Tableau1[[#This Row],[Nuit
MA/ ME]]="Non",1,""))</f>
        <v/>
      </c>
      <c r="AN1099" s="76" t="str">
        <f>IF(Tableau1[[#This Row],[Nuit
ME/ JE]]="Oui",0,IF(Tableau1[[#This Row],[Nuit
ME/ JE]]="Non",1,""))</f>
        <v/>
      </c>
      <c r="AO1099" s="76" t="str">
        <f>IF(Tableau1[[#This Row],[Nuit JE/ VE]]="Oui",0,IF(Tableau1[[#This Row],[Nuit JE/ VE]]="Non",1,""))</f>
        <v/>
      </c>
      <c r="AP1099" s="76" t="str">
        <f>IF(Tableau1[[#This Row],[Nuit
VE/ SA]]="Oui",0,IF(Tableau1[[#This Row],[Nuit
VE/ SA]]="Non",1,""))</f>
        <v/>
      </c>
      <c r="AQ1099" s="76" t="str">
        <f>IF(Tableau1[[#This Row],[Nuit
SA/ DI]]="Oui",0,IF(Tableau1[[#This Row],[Nuit
SA/ DI]]="Non",1,""))</f>
        <v/>
      </c>
      <c r="AR1099" s="76" t="str">
        <f>IF(Tableau1[[#This Row],[Nuit
DI/ LU]]="Oui",0,IF(Tableau1[[#This Row],[Nuit
DI/ LU]]="Non",1,""))</f>
        <v/>
      </c>
      <c r="AS1099" s="76" t="str">
        <f>IF(Tableau1[[#This Row],[Type de réponse]]='Paramètre (masquer)'!$A$10,Tableau1[[#This Row],[FE]],"")</f>
        <v/>
      </c>
      <c r="AT1099" s="76" t="str">
        <f>_xlfn.CONCAT(Tableau1[[#This Row],[LUN]:[DIM]])</f>
        <v/>
      </c>
      <c r="AU1099" s="79"/>
      <c r="AV10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9" s="76" t="e">
        <f>Tableau1[[#This Row],[Nbre de nuits sur la période]]*Tableau1[[#This Row],[Nombre de train accédant / nuit *]]</f>
        <v>#VALUE!</v>
      </c>
      <c r="AY1099" s="76" t="e">
        <f>Tableau1[[#This Row],[Uo voies - nuit]]*((59*400/1000)+5)</f>
        <v>#VALUE!</v>
      </c>
    </row>
    <row r="1100" spans="1:51" ht="15.75">
      <c r="A1100" s="51">
        <f t="shared" si="50"/>
        <v>1087</v>
      </c>
      <c r="B1100" s="85"/>
      <c r="C1100" s="52" t="str">
        <f>IFERROR(VLOOKUP(Tableau1[[#This Row],[Site *
Un fichier Excel par DT]],Tableau7[[#All],[Nom de la gare]:[EIC]],5,FALSE),"")</f>
        <v/>
      </c>
      <c r="D1100" s="77"/>
      <c r="E1100" s="74"/>
      <c r="F1100" s="74"/>
      <c r="G1100" s="76"/>
      <c r="H1100" s="72" t="str">
        <f>IF(Tableau1[[#This Row],[Régime d''utilisation (Quotidien ? Oui ou Non)]]="Oui","Oui","Non")</f>
        <v>Non</v>
      </c>
      <c r="I1100" s="72" t="str">
        <f>IF(Tableau1[[#This Row],[Régime d''utilisation (Quotidien ? Oui ou Non)]]="Oui","Oui","Non")</f>
        <v>Non</v>
      </c>
      <c r="J1100" s="72" t="str">
        <f>IF(Tableau1[[#This Row],[Régime d''utilisation (Quotidien ? Oui ou Non)]]="Oui","Oui","Non")</f>
        <v>Non</v>
      </c>
      <c r="K1100" s="72" t="str">
        <f>IF(Tableau1[[#This Row],[Régime d''utilisation (Quotidien ? Oui ou Non)]]="Oui","Oui","Non")</f>
        <v>Non</v>
      </c>
      <c r="L1100" s="72" t="str">
        <f>IF(Tableau1[[#This Row],[Régime d''utilisation (Quotidien ? Oui ou Non)]]="Oui","Oui","Non")</f>
        <v>Non</v>
      </c>
      <c r="M1100" s="72" t="str">
        <f>IF(Tableau1[[#This Row],[Régime d''utilisation (Quotidien ? Oui ou Non)]]="Oui","Oui","Non")</f>
        <v>Non</v>
      </c>
      <c r="N1100" s="72" t="str">
        <f>IF(Tableau1[[#This Row],[Régime d''utilisation (Quotidien ? Oui ou Non)]]="Oui","Oui","Non")</f>
        <v>Non</v>
      </c>
      <c r="O1100" s="72" t="str">
        <f>IF(Tableau1[[#This Row],[Régime d''utilisation (Quotidien ? Oui ou Non)]]="Oui","Oui","Non")</f>
        <v>Non</v>
      </c>
      <c r="P1100" s="76"/>
      <c r="Q1100" s="76"/>
      <c r="R1100" s="76"/>
      <c r="S1100" s="52" t="str">
        <f t="shared" si="48"/>
        <v>Compris entre 00h00 et 5h00</v>
      </c>
      <c r="T1100" s="76"/>
      <c r="U1100" s="53" t="str">
        <f t="shared" si="49"/>
        <v>Voyageur</v>
      </c>
      <c r="V1100" s="76"/>
      <c r="W1100" s="76"/>
      <c r="X1100" s="76"/>
      <c r="Y1100" s="76"/>
      <c r="Z1100" s="76"/>
      <c r="AA1100" s="76"/>
      <c r="AB1100" s="53">
        <f>400</f>
        <v>400</v>
      </c>
      <c r="AC1100" s="78" t="str">
        <f>IF(Tableau1[[#This Row],[Type de réponse]]='Paramètre (masquer)'!$A$10,Tableau1[[#This Row],[Période de début *]],"")</f>
        <v/>
      </c>
      <c r="AD1100" s="78" t="str">
        <f>IF(Tableau1[[#This Row],[Type de réponse]]='Paramètre (masquer)'!$A$10,Tableau1[[#This Row],[Période de fin *]],"")</f>
        <v/>
      </c>
      <c r="AE1100" s="78" t="str">
        <f>IF(Tableau1[[#This Row],[Type de réponse]]='Paramètre (masquer)'!$A$10,Tableau1[[#This Row],[Nuit
LU/MA]],"")</f>
        <v/>
      </c>
      <c r="AF1100" s="78" t="str">
        <f>IF(Tableau1[[#This Row],[Type de réponse]]='Paramètre (masquer)'!$A$10,Tableau1[[#This Row],[Nuit
MA/ME]],"")</f>
        <v/>
      </c>
      <c r="AG1100" s="78" t="str">
        <f>IF(Tableau1[[#This Row],[Type de réponse]]='Paramètre (masquer)'!$A$10,Tableau1[[#This Row],[Nuit
ME/JE]],"")</f>
        <v/>
      </c>
      <c r="AH1100" s="78" t="str">
        <f>IF(Tableau1[[#This Row],[Type de réponse]]='Paramètre (masquer)'!$A$10,Tableau1[[#This Row],[Nuit JE/VE]],"")</f>
        <v/>
      </c>
      <c r="AI1100" s="78" t="str">
        <f>IF(Tableau1[[#This Row],[Type de réponse]]='Paramètre (masquer)'!$A$10,Tableau1[[#This Row],[Nuit
VE/SA]],"")</f>
        <v/>
      </c>
      <c r="AJ1100" s="78" t="str">
        <f>IF(Tableau1[[#This Row],[Type de réponse]]='Paramètre (masquer)'!$A$10,Tableau1[[#This Row],[Nuit
SA/DI]],"")</f>
        <v/>
      </c>
      <c r="AK1100" s="78" t="str">
        <f>IF(Tableau1[[#This Row],[Type de réponse]]='Paramètre (masquer)'!$A$10,Tableau1[[#This Row],[Nuit
DI/LU]],"")</f>
        <v/>
      </c>
      <c r="AL1100" s="76" t="str">
        <f>IF(Tableau1[[#This Row],[Nuit
LU /MA]]="Oui",0,IF(Tableau1[[#This Row],[Nuit
LU /MA]]="Non",1,""))</f>
        <v/>
      </c>
      <c r="AM1100" s="76" t="str">
        <f>IF(Tableau1[[#This Row],[Nuit
MA/ ME]]="Oui",0,IF(Tableau1[[#This Row],[Nuit
MA/ ME]]="Non",1,""))</f>
        <v/>
      </c>
      <c r="AN1100" s="76" t="str">
        <f>IF(Tableau1[[#This Row],[Nuit
ME/ JE]]="Oui",0,IF(Tableau1[[#This Row],[Nuit
ME/ JE]]="Non",1,""))</f>
        <v/>
      </c>
      <c r="AO1100" s="76" t="str">
        <f>IF(Tableau1[[#This Row],[Nuit JE/ VE]]="Oui",0,IF(Tableau1[[#This Row],[Nuit JE/ VE]]="Non",1,""))</f>
        <v/>
      </c>
      <c r="AP1100" s="76" t="str">
        <f>IF(Tableau1[[#This Row],[Nuit
VE/ SA]]="Oui",0,IF(Tableau1[[#This Row],[Nuit
VE/ SA]]="Non",1,""))</f>
        <v/>
      </c>
      <c r="AQ1100" s="76" t="str">
        <f>IF(Tableau1[[#This Row],[Nuit
SA/ DI]]="Oui",0,IF(Tableau1[[#This Row],[Nuit
SA/ DI]]="Non",1,""))</f>
        <v/>
      </c>
      <c r="AR1100" s="76" t="str">
        <f>IF(Tableau1[[#This Row],[Nuit
DI/ LU]]="Oui",0,IF(Tableau1[[#This Row],[Nuit
DI/ LU]]="Non",1,""))</f>
        <v/>
      </c>
      <c r="AS1100" s="76" t="str">
        <f>IF(Tableau1[[#This Row],[Type de réponse]]='Paramètre (masquer)'!$A$10,Tableau1[[#This Row],[FE]],"")</f>
        <v/>
      </c>
      <c r="AT1100" s="76" t="str">
        <f>_xlfn.CONCAT(Tableau1[[#This Row],[LUN]:[DIM]])</f>
        <v/>
      </c>
      <c r="AU1100" s="79"/>
      <c r="AV11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0" s="76" t="e">
        <f>Tableau1[[#This Row],[Nbre de nuits sur la période]]*Tableau1[[#This Row],[Nombre de train accédant / nuit *]]</f>
        <v>#VALUE!</v>
      </c>
      <c r="AY1100" s="76" t="e">
        <f>Tableau1[[#This Row],[Uo voies - nuit]]*((59*400/1000)+5)</f>
        <v>#VALUE!</v>
      </c>
    </row>
    <row r="1101" spans="1:51" ht="15.75">
      <c r="A1101" s="51">
        <f t="shared" si="50"/>
        <v>1088</v>
      </c>
      <c r="B1101" s="85"/>
      <c r="C1101" s="52" t="str">
        <f>IFERROR(VLOOKUP(Tableau1[[#This Row],[Site *
Un fichier Excel par DT]],Tableau7[[#All],[Nom de la gare]:[EIC]],5,FALSE),"")</f>
        <v/>
      </c>
      <c r="D1101" s="77"/>
      <c r="E1101" s="74"/>
      <c r="F1101" s="74"/>
      <c r="G1101" s="76"/>
      <c r="H1101" s="72" t="str">
        <f>IF(Tableau1[[#This Row],[Régime d''utilisation (Quotidien ? Oui ou Non)]]="Oui","Oui","Non")</f>
        <v>Non</v>
      </c>
      <c r="I1101" s="72" t="str">
        <f>IF(Tableau1[[#This Row],[Régime d''utilisation (Quotidien ? Oui ou Non)]]="Oui","Oui","Non")</f>
        <v>Non</v>
      </c>
      <c r="J1101" s="72" t="str">
        <f>IF(Tableau1[[#This Row],[Régime d''utilisation (Quotidien ? Oui ou Non)]]="Oui","Oui","Non")</f>
        <v>Non</v>
      </c>
      <c r="K1101" s="72" t="str">
        <f>IF(Tableau1[[#This Row],[Régime d''utilisation (Quotidien ? Oui ou Non)]]="Oui","Oui","Non")</f>
        <v>Non</v>
      </c>
      <c r="L1101" s="72" t="str">
        <f>IF(Tableau1[[#This Row],[Régime d''utilisation (Quotidien ? Oui ou Non)]]="Oui","Oui","Non")</f>
        <v>Non</v>
      </c>
      <c r="M1101" s="72" t="str">
        <f>IF(Tableau1[[#This Row],[Régime d''utilisation (Quotidien ? Oui ou Non)]]="Oui","Oui","Non")</f>
        <v>Non</v>
      </c>
      <c r="N1101" s="72" t="str">
        <f>IF(Tableau1[[#This Row],[Régime d''utilisation (Quotidien ? Oui ou Non)]]="Oui","Oui","Non")</f>
        <v>Non</v>
      </c>
      <c r="O1101" s="72" t="str">
        <f>IF(Tableau1[[#This Row],[Régime d''utilisation (Quotidien ? Oui ou Non)]]="Oui","Oui","Non")</f>
        <v>Non</v>
      </c>
      <c r="P1101" s="76"/>
      <c r="Q1101" s="76"/>
      <c r="R1101" s="76"/>
      <c r="S1101" s="52" t="str">
        <f t="shared" si="48"/>
        <v>Compris entre 00h00 et 5h00</v>
      </c>
      <c r="T1101" s="76"/>
      <c r="U1101" s="53" t="str">
        <f t="shared" si="49"/>
        <v>Voyageur</v>
      </c>
      <c r="V1101" s="76"/>
      <c r="W1101" s="76"/>
      <c r="X1101" s="76"/>
      <c r="Y1101" s="76"/>
      <c r="Z1101" s="76"/>
      <c r="AA1101" s="76"/>
      <c r="AB1101" s="53">
        <f>400</f>
        <v>400</v>
      </c>
      <c r="AC1101" s="78" t="str">
        <f>IF(Tableau1[[#This Row],[Type de réponse]]='Paramètre (masquer)'!$A$10,Tableau1[[#This Row],[Période de début *]],"")</f>
        <v/>
      </c>
      <c r="AD1101" s="78" t="str">
        <f>IF(Tableau1[[#This Row],[Type de réponse]]='Paramètre (masquer)'!$A$10,Tableau1[[#This Row],[Période de fin *]],"")</f>
        <v/>
      </c>
      <c r="AE1101" s="78" t="str">
        <f>IF(Tableau1[[#This Row],[Type de réponse]]='Paramètre (masquer)'!$A$10,Tableau1[[#This Row],[Nuit
LU/MA]],"")</f>
        <v/>
      </c>
      <c r="AF1101" s="78" t="str">
        <f>IF(Tableau1[[#This Row],[Type de réponse]]='Paramètre (masquer)'!$A$10,Tableau1[[#This Row],[Nuit
MA/ME]],"")</f>
        <v/>
      </c>
      <c r="AG1101" s="78" t="str">
        <f>IF(Tableau1[[#This Row],[Type de réponse]]='Paramètre (masquer)'!$A$10,Tableau1[[#This Row],[Nuit
ME/JE]],"")</f>
        <v/>
      </c>
      <c r="AH1101" s="78" t="str">
        <f>IF(Tableau1[[#This Row],[Type de réponse]]='Paramètre (masquer)'!$A$10,Tableau1[[#This Row],[Nuit JE/VE]],"")</f>
        <v/>
      </c>
      <c r="AI1101" s="78" t="str">
        <f>IF(Tableau1[[#This Row],[Type de réponse]]='Paramètre (masquer)'!$A$10,Tableau1[[#This Row],[Nuit
VE/SA]],"")</f>
        <v/>
      </c>
      <c r="AJ1101" s="78" t="str">
        <f>IF(Tableau1[[#This Row],[Type de réponse]]='Paramètre (masquer)'!$A$10,Tableau1[[#This Row],[Nuit
SA/DI]],"")</f>
        <v/>
      </c>
      <c r="AK1101" s="78" t="str">
        <f>IF(Tableau1[[#This Row],[Type de réponse]]='Paramètre (masquer)'!$A$10,Tableau1[[#This Row],[Nuit
DI/LU]],"")</f>
        <v/>
      </c>
      <c r="AL1101" s="76" t="str">
        <f>IF(Tableau1[[#This Row],[Nuit
LU /MA]]="Oui",0,IF(Tableau1[[#This Row],[Nuit
LU /MA]]="Non",1,""))</f>
        <v/>
      </c>
      <c r="AM1101" s="76" t="str">
        <f>IF(Tableau1[[#This Row],[Nuit
MA/ ME]]="Oui",0,IF(Tableau1[[#This Row],[Nuit
MA/ ME]]="Non",1,""))</f>
        <v/>
      </c>
      <c r="AN1101" s="76" t="str">
        <f>IF(Tableau1[[#This Row],[Nuit
ME/ JE]]="Oui",0,IF(Tableau1[[#This Row],[Nuit
ME/ JE]]="Non",1,""))</f>
        <v/>
      </c>
      <c r="AO1101" s="76" t="str">
        <f>IF(Tableau1[[#This Row],[Nuit JE/ VE]]="Oui",0,IF(Tableau1[[#This Row],[Nuit JE/ VE]]="Non",1,""))</f>
        <v/>
      </c>
      <c r="AP1101" s="76" t="str">
        <f>IF(Tableau1[[#This Row],[Nuit
VE/ SA]]="Oui",0,IF(Tableau1[[#This Row],[Nuit
VE/ SA]]="Non",1,""))</f>
        <v/>
      </c>
      <c r="AQ1101" s="76" t="str">
        <f>IF(Tableau1[[#This Row],[Nuit
SA/ DI]]="Oui",0,IF(Tableau1[[#This Row],[Nuit
SA/ DI]]="Non",1,""))</f>
        <v/>
      </c>
      <c r="AR1101" s="76" t="str">
        <f>IF(Tableau1[[#This Row],[Nuit
DI/ LU]]="Oui",0,IF(Tableau1[[#This Row],[Nuit
DI/ LU]]="Non",1,""))</f>
        <v/>
      </c>
      <c r="AS1101" s="76" t="str">
        <f>IF(Tableau1[[#This Row],[Type de réponse]]='Paramètre (masquer)'!$A$10,Tableau1[[#This Row],[FE]],"")</f>
        <v/>
      </c>
      <c r="AT1101" s="76" t="str">
        <f>_xlfn.CONCAT(Tableau1[[#This Row],[LUN]:[DIM]])</f>
        <v/>
      </c>
      <c r="AU1101" s="79"/>
      <c r="AV11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1" s="76" t="e">
        <f>Tableau1[[#This Row],[Nbre de nuits sur la période]]*Tableau1[[#This Row],[Nombre de train accédant / nuit *]]</f>
        <v>#VALUE!</v>
      </c>
      <c r="AY1101" s="76" t="e">
        <f>Tableau1[[#This Row],[Uo voies - nuit]]*((59*400/1000)+5)</f>
        <v>#VALUE!</v>
      </c>
    </row>
    <row r="1102" spans="1:51" ht="15.75">
      <c r="A1102" s="51">
        <f t="shared" si="50"/>
        <v>1089</v>
      </c>
      <c r="B1102" s="85"/>
      <c r="C1102" s="52" t="str">
        <f>IFERROR(VLOOKUP(Tableau1[[#This Row],[Site *
Un fichier Excel par DT]],Tableau7[[#All],[Nom de la gare]:[EIC]],5,FALSE),"")</f>
        <v/>
      </c>
      <c r="D1102" s="77"/>
      <c r="E1102" s="74"/>
      <c r="F1102" s="74"/>
      <c r="G1102" s="76"/>
      <c r="H1102" s="72" t="str">
        <f>IF(Tableau1[[#This Row],[Régime d''utilisation (Quotidien ? Oui ou Non)]]="Oui","Oui","Non")</f>
        <v>Non</v>
      </c>
      <c r="I1102" s="72" t="str">
        <f>IF(Tableau1[[#This Row],[Régime d''utilisation (Quotidien ? Oui ou Non)]]="Oui","Oui","Non")</f>
        <v>Non</v>
      </c>
      <c r="J1102" s="72" t="str">
        <f>IF(Tableau1[[#This Row],[Régime d''utilisation (Quotidien ? Oui ou Non)]]="Oui","Oui","Non")</f>
        <v>Non</v>
      </c>
      <c r="K1102" s="72" t="str">
        <f>IF(Tableau1[[#This Row],[Régime d''utilisation (Quotidien ? Oui ou Non)]]="Oui","Oui","Non")</f>
        <v>Non</v>
      </c>
      <c r="L1102" s="72" t="str">
        <f>IF(Tableau1[[#This Row],[Régime d''utilisation (Quotidien ? Oui ou Non)]]="Oui","Oui","Non")</f>
        <v>Non</v>
      </c>
      <c r="M1102" s="72" t="str">
        <f>IF(Tableau1[[#This Row],[Régime d''utilisation (Quotidien ? Oui ou Non)]]="Oui","Oui","Non")</f>
        <v>Non</v>
      </c>
      <c r="N1102" s="72" t="str">
        <f>IF(Tableau1[[#This Row],[Régime d''utilisation (Quotidien ? Oui ou Non)]]="Oui","Oui","Non")</f>
        <v>Non</v>
      </c>
      <c r="O1102" s="72" t="str">
        <f>IF(Tableau1[[#This Row],[Régime d''utilisation (Quotidien ? Oui ou Non)]]="Oui","Oui","Non")</f>
        <v>Non</v>
      </c>
      <c r="P1102" s="76"/>
      <c r="Q1102" s="76"/>
      <c r="R1102" s="76"/>
      <c r="S1102" s="52" t="str">
        <f t="shared" ref="S1102:S1165" si="51">"Compris entre 00h00 et 5h00"</f>
        <v>Compris entre 00h00 et 5h00</v>
      </c>
      <c r="T1102" s="76"/>
      <c r="U1102" s="53" t="str">
        <f t="shared" ref="U1102:U1165" si="52">"Voyageur"</f>
        <v>Voyageur</v>
      </c>
      <c r="V1102" s="76"/>
      <c r="W1102" s="76"/>
      <c r="X1102" s="76"/>
      <c r="Y1102" s="76"/>
      <c r="Z1102" s="76"/>
      <c r="AA1102" s="76"/>
      <c r="AB1102" s="53">
        <f>400</f>
        <v>400</v>
      </c>
      <c r="AC1102" s="78" t="str">
        <f>IF(Tableau1[[#This Row],[Type de réponse]]='Paramètre (masquer)'!$A$10,Tableau1[[#This Row],[Période de début *]],"")</f>
        <v/>
      </c>
      <c r="AD1102" s="78" t="str">
        <f>IF(Tableau1[[#This Row],[Type de réponse]]='Paramètre (masquer)'!$A$10,Tableau1[[#This Row],[Période de fin *]],"")</f>
        <v/>
      </c>
      <c r="AE1102" s="78" t="str">
        <f>IF(Tableau1[[#This Row],[Type de réponse]]='Paramètre (masquer)'!$A$10,Tableau1[[#This Row],[Nuit
LU/MA]],"")</f>
        <v/>
      </c>
      <c r="AF1102" s="78" t="str">
        <f>IF(Tableau1[[#This Row],[Type de réponse]]='Paramètre (masquer)'!$A$10,Tableau1[[#This Row],[Nuit
MA/ME]],"")</f>
        <v/>
      </c>
      <c r="AG1102" s="78" t="str">
        <f>IF(Tableau1[[#This Row],[Type de réponse]]='Paramètre (masquer)'!$A$10,Tableau1[[#This Row],[Nuit
ME/JE]],"")</f>
        <v/>
      </c>
      <c r="AH1102" s="78" t="str">
        <f>IF(Tableau1[[#This Row],[Type de réponse]]='Paramètre (masquer)'!$A$10,Tableau1[[#This Row],[Nuit JE/VE]],"")</f>
        <v/>
      </c>
      <c r="AI1102" s="78" t="str">
        <f>IF(Tableau1[[#This Row],[Type de réponse]]='Paramètre (masquer)'!$A$10,Tableau1[[#This Row],[Nuit
VE/SA]],"")</f>
        <v/>
      </c>
      <c r="AJ1102" s="78" t="str">
        <f>IF(Tableau1[[#This Row],[Type de réponse]]='Paramètre (masquer)'!$A$10,Tableau1[[#This Row],[Nuit
SA/DI]],"")</f>
        <v/>
      </c>
      <c r="AK1102" s="78" t="str">
        <f>IF(Tableau1[[#This Row],[Type de réponse]]='Paramètre (masquer)'!$A$10,Tableau1[[#This Row],[Nuit
DI/LU]],"")</f>
        <v/>
      </c>
      <c r="AL1102" s="76" t="str">
        <f>IF(Tableau1[[#This Row],[Nuit
LU /MA]]="Oui",0,IF(Tableau1[[#This Row],[Nuit
LU /MA]]="Non",1,""))</f>
        <v/>
      </c>
      <c r="AM1102" s="76" t="str">
        <f>IF(Tableau1[[#This Row],[Nuit
MA/ ME]]="Oui",0,IF(Tableau1[[#This Row],[Nuit
MA/ ME]]="Non",1,""))</f>
        <v/>
      </c>
      <c r="AN1102" s="76" t="str">
        <f>IF(Tableau1[[#This Row],[Nuit
ME/ JE]]="Oui",0,IF(Tableau1[[#This Row],[Nuit
ME/ JE]]="Non",1,""))</f>
        <v/>
      </c>
      <c r="AO1102" s="76" t="str">
        <f>IF(Tableau1[[#This Row],[Nuit JE/ VE]]="Oui",0,IF(Tableau1[[#This Row],[Nuit JE/ VE]]="Non",1,""))</f>
        <v/>
      </c>
      <c r="AP1102" s="76" t="str">
        <f>IF(Tableau1[[#This Row],[Nuit
VE/ SA]]="Oui",0,IF(Tableau1[[#This Row],[Nuit
VE/ SA]]="Non",1,""))</f>
        <v/>
      </c>
      <c r="AQ1102" s="76" t="str">
        <f>IF(Tableau1[[#This Row],[Nuit
SA/ DI]]="Oui",0,IF(Tableau1[[#This Row],[Nuit
SA/ DI]]="Non",1,""))</f>
        <v/>
      </c>
      <c r="AR1102" s="76" t="str">
        <f>IF(Tableau1[[#This Row],[Nuit
DI/ LU]]="Oui",0,IF(Tableau1[[#This Row],[Nuit
DI/ LU]]="Non",1,""))</f>
        <v/>
      </c>
      <c r="AS1102" s="76" t="str">
        <f>IF(Tableau1[[#This Row],[Type de réponse]]='Paramètre (masquer)'!$A$10,Tableau1[[#This Row],[FE]],"")</f>
        <v/>
      </c>
      <c r="AT1102" s="76" t="str">
        <f>_xlfn.CONCAT(Tableau1[[#This Row],[LUN]:[DIM]])</f>
        <v/>
      </c>
      <c r="AU1102" s="79"/>
      <c r="AV11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2" s="76" t="e">
        <f>Tableau1[[#This Row],[Nbre de nuits sur la période]]*Tableau1[[#This Row],[Nombre de train accédant / nuit *]]</f>
        <v>#VALUE!</v>
      </c>
      <c r="AY1102" s="76" t="e">
        <f>Tableau1[[#This Row],[Uo voies - nuit]]*((59*400/1000)+5)</f>
        <v>#VALUE!</v>
      </c>
    </row>
    <row r="1103" spans="1:51" ht="15.75">
      <c r="A1103" s="51">
        <f t="shared" ref="A1103:A1166" si="53">1+A1102</f>
        <v>1090</v>
      </c>
      <c r="B1103" s="85"/>
      <c r="C1103" s="52" t="str">
        <f>IFERROR(VLOOKUP(Tableau1[[#This Row],[Site *
Un fichier Excel par DT]],Tableau7[[#All],[Nom de la gare]:[EIC]],5,FALSE),"")</f>
        <v/>
      </c>
      <c r="D1103" s="77"/>
      <c r="E1103" s="74"/>
      <c r="F1103" s="74"/>
      <c r="G1103" s="76"/>
      <c r="H1103" s="72" t="str">
        <f>IF(Tableau1[[#This Row],[Régime d''utilisation (Quotidien ? Oui ou Non)]]="Oui","Oui","Non")</f>
        <v>Non</v>
      </c>
      <c r="I1103" s="72" t="str">
        <f>IF(Tableau1[[#This Row],[Régime d''utilisation (Quotidien ? Oui ou Non)]]="Oui","Oui","Non")</f>
        <v>Non</v>
      </c>
      <c r="J1103" s="72" t="str">
        <f>IF(Tableau1[[#This Row],[Régime d''utilisation (Quotidien ? Oui ou Non)]]="Oui","Oui","Non")</f>
        <v>Non</v>
      </c>
      <c r="K1103" s="72" t="str">
        <f>IF(Tableau1[[#This Row],[Régime d''utilisation (Quotidien ? Oui ou Non)]]="Oui","Oui","Non")</f>
        <v>Non</v>
      </c>
      <c r="L1103" s="72" t="str">
        <f>IF(Tableau1[[#This Row],[Régime d''utilisation (Quotidien ? Oui ou Non)]]="Oui","Oui","Non")</f>
        <v>Non</v>
      </c>
      <c r="M1103" s="72" t="str">
        <f>IF(Tableau1[[#This Row],[Régime d''utilisation (Quotidien ? Oui ou Non)]]="Oui","Oui","Non")</f>
        <v>Non</v>
      </c>
      <c r="N1103" s="72" t="str">
        <f>IF(Tableau1[[#This Row],[Régime d''utilisation (Quotidien ? Oui ou Non)]]="Oui","Oui","Non")</f>
        <v>Non</v>
      </c>
      <c r="O1103" s="72" t="str">
        <f>IF(Tableau1[[#This Row],[Régime d''utilisation (Quotidien ? Oui ou Non)]]="Oui","Oui","Non")</f>
        <v>Non</v>
      </c>
      <c r="P1103" s="76"/>
      <c r="Q1103" s="76"/>
      <c r="R1103" s="76"/>
      <c r="S1103" s="52" t="str">
        <f t="shared" si="51"/>
        <v>Compris entre 00h00 et 5h00</v>
      </c>
      <c r="T1103" s="76"/>
      <c r="U1103" s="53" t="str">
        <f t="shared" si="52"/>
        <v>Voyageur</v>
      </c>
      <c r="V1103" s="76"/>
      <c r="W1103" s="76"/>
      <c r="X1103" s="76"/>
      <c r="Y1103" s="76"/>
      <c r="Z1103" s="76"/>
      <c r="AA1103" s="76"/>
      <c r="AB1103" s="53">
        <f>400</f>
        <v>400</v>
      </c>
      <c r="AC1103" s="78" t="str">
        <f>IF(Tableau1[[#This Row],[Type de réponse]]='Paramètre (masquer)'!$A$10,Tableau1[[#This Row],[Période de début *]],"")</f>
        <v/>
      </c>
      <c r="AD1103" s="78" t="str">
        <f>IF(Tableau1[[#This Row],[Type de réponse]]='Paramètre (masquer)'!$A$10,Tableau1[[#This Row],[Période de fin *]],"")</f>
        <v/>
      </c>
      <c r="AE1103" s="78" t="str">
        <f>IF(Tableau1[[#This Row],[Type de réponse]]='Paramètre (masquer)'!$A$10,Tableau1[[#This Row],[Nuit
LU/MA]],"")</f>
        <v/>
      </c>
      <c r="AF1103" s="78" t="str">
        <f>IF(Tableau1[[#This Row],[Type de réponse]]='Paramètre (masquer)'!$A$10,Tableau1[[#This Row],[Nuit
MA/ME]],"")</f>
        <v/>
      </c>
      <c r="AG1103" s="78" t="str">
        <f>IF(Tableau1[[#This Row],[Type de réponse]]='Paramètre (masquer)'!$A$10,Tableau1[[#This Row],[Nuit
ME/JE]],"")</f>
        <v/>
      </c>
      <c r="AH1103" s="78" t="str">
        <f>IF(Tableau1[[#This Row],[Type de réponse]]='Paramètre (masquer)'!$A$10,Tableau1[[#This Row],[Nuit JE/VE]],"")</f>
        <v/>
      </c>
      <c r="AI1103" s="78" t="str">
        <f>IF(Tableau1[[#This Row],[Type de réponse]]='Paramètre (masquer)'!$A$10,Tableau1[[#This Row],[Nuit
VE/SA]],"")</f>
        <v/>
      </c>
      <c r="AJ1103" s="78" t="str">
        <f>IF(Tableau1[[#This Row],[Type de réponse]]='Paramètre (masquer)'!$A$10,Tableau1[[#This Row],[Nuit
SA/DI]],"")</f>
        <v/>
      </c>
      <c r="AK1103" s="78" t="str">
        <f>IF(Tableau1[[#This Row],[Type de réponse]]='Paramètre (masquer)'!$A$10,Tableau1[[#This Row],[Nuit
DI/LU]],"")</f>
        <v/>
      </c>
      <c r="AL1103" s="76" t="str">
        <f>IF(Tableau1[[#This Row],[Nuit
LU /MA]]="Oui",0,IF(Tableau1[[#This Row],[Nuit
LU /MA]]="Non",1,""))</f>
        <v/>
      </c>
      <c r="AM1103" s="76" t="str">
        <f>IF(Tableau1[[#This Row],[Nuit
MA/ ME]]="Oui",0,IF(Tableau1[[#This Row],[Nuit
MA/ ME]]="Non",1,""))</f>
        <v/>
      </c>
      <c r="AN1103" s="76" t="str">
        <f>IF(Tableau1[[#This Row],[Nuit
ME/ JE]]="Oui",0,IF(Tableau1[[#This Row],[Nuit
ME/ JE]]="Non",1,""))</f>
        <v/>
      </c>
      <c r="AO1103" s="76" t="str">
        <f>IF(Tableau1[[#This Row],[Nuit JE/ VE]]="Oui",0,IF(Tableau1[[#This Row],[Nuit JE/ VE]]="Non",1,""))</f>
        <v/>
      </c>
      <c r="AP1103" s="76" t="str">
        <f>IF(Tableau1[[#This Row],[Nuit
VE/ SA]]="Oui",0,IF(Tableau1[[#This Row],[Nuit
VE/ SA]]="Non",1,""))</f>
        <v/>
      </c>
      <c r="AQ1103" s="76" t="str">
        <f>IF(Tableau1[[#This Row],[Nuit
SA/ DI]]="Oui",0,IF(Tableau1[[#This Row],[Nuit
SA/ DI]]="Non",1,""))</f>
        <v/>
      </c>
      <c r="AR1103" s="76" t="str">
        <f>IF(Tableau1[[#This Row],[Nuit
DI/ LU]]="Oui",0,IF(Tableau1[[#This Row],[Nuit
DI/ LU]]="Non",1,""))</f>
        <v/>
      </c>
      <c r="AS1103" s="76" t="str">
        <f>IF(Tableau1[[#This Row],[Type de réponse]]='Paramètre (masquer)'!$A$10,Tableau1[[#This Row],[FE]],"")</f>
        <v/>
      </c>
      <c r="AT1103" s="76" t="str">
        <f>_xlfn.CONCAT(Tableau1[[#This Row],[LUN]:[DIM]])</f>
        <v/>
      </c>
      <c r="AU1103" s="79"/>
      <c r="AV11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3" s="76" t="e">
        <f>Tableau1[[#This Row],[Nbre de nuits sur la période]]*Tableau1[[#This Row],[Nombre de train accédant / nuit *]]</f>
        <v>#VALUE!</v>
      </c>
      <c r="AY1103" s="76" t="e">
        <f>Tableau1[[#This Row],[Uo voies - nuit]]*((59*400/1000)+5)</f>
        <v>#VALUE!</v>
      </c>
    </row>
    <row r="1104" spans="1:51" ht="15.75">
      <c r="A1104" s="51">
        <f t="shared" si="53"/>
        <v>1091</v>
      </c>
      <c r="B1104" s="85"/>
      <c r="C1104" s="52" t="str">
        <f>IFERROR(VLOOKUP(Tableau1[[#This Row],[Site *
Un fichier Excel par DT]],Tableau7[[#All],[Nom de la gare]:[EIC]],5,FALSE),"")</f>
        <v/>
      </c>
      <c r="D1104" s="77"/>
      <c r="E1104" s="74"/>
      <c r="F1104" s="74"/>
      <c r="G1104" s="76"/>
      <c r="H1104" s="72" t="str">
        <f>IF(Tableau1[[#This Row],[Régime d''utilisation (Quotidien ? Oui ou Non)]]="Oui","Oui","Non")</f>
        <v>Non</v>
      </c>
      <c r="I1104" s="72" t="str">
        <f>IF(Tableau1[[#This Row],[Régime d''utilisation (Quotidien ? Oui ou Non)]]="Oui","Oui","Non")</f>
        <v>Non</v>
      </c>
      <c r="J1104" s="72" t="str">
        <f>IF(Tableau1[[#This Row],[Régime d''utilisation (Quotidien ? Oui ou Non)]]="Oui","Oui","Non")</f>
        <v>Non</v>
      </c>
      <c r="K1104" s="72" t="str">
        <f>IF(Tableau1[[#This Row],[Régime d''utilisation (Quotidien ? Oui ou Non)]]="Oui","Oui","Non")</f>
        <v>Non</v>
      </c>
      <c r="L1104" s="72" t="str">
        <f>IF(Tableau1[[#This Row],[Régime d''utilisation (Quotidien ? Oui ou Non)]]="Oui","Oui","Non")</f>
        <v>Non</v>
      </c>
      <c r="M1104" s="72" t="str">
        <f>IF(Tableau1[[#This Row],[Régime d''utilisation (Quotidien ? Oui ou Non)]]="Oui","Oui","Non")</f>
        <v>Non</v>
      </c>
      <c r="N1104" s="72" t="str">
        <f>IF(Tableau1[[#This Row],[Régime d''utilisation (Quotidien ? Oui ou Non)]]="Oui","Oui","Non")</f>
        <v>Non</v>
      </c>
      <c r="O1104" s="72" t="str">
        <f>IF(Tableau1[[#This Row],[Régime d''utilisation (Quotidien ? Oui ou Non)]]="Oui","Oui","Non")</f>
        <v>Non</v>
      </c>
      <c r="P1104" s="76"/>
      <c r="Q1104" s="76"/>
      <c r="R1104" s="76"/>
      <c r="S1104" s="52" t="str">
        <f t="shared" si="51"/>
        <v>Compris entre 00h00 et 5h00</v>
      </c>
      <c r="T1104" s="76"/>
      <c r="U1104" s="53" t="str">
        <f t="shared" si="52"/>
        <v>Voyageur</v>
      </c>
      <c r="V1104" s="76"/>
      <c r="W1104" s="76"/>
      <c r="X1104" s="76"/>
      <c r="Y1104" s="76"/>
      <c r="Z1104" s="76"/>
      <c r="AA1104" s="76"/>
      <c r="AB1104" s="53">
        <f>400</f>
        <v>400</v>
      </c>
      <c r="AC1104" s="78" t="str">
        <f>IF(Tableau1[[#This Row],[Type de réponse]]='Paramètre (masquer)'!$A$10,Tableau1[[#This Row],[Période de début *]],"")</f>
        <v/>
      </c>
      <c r="AD1104" s="78" t="str">
        <f>IF(Tableau1[[#This Row],[Type de réponse]]='Paramètre (masquer)'!$A$10,Tableau1[[#This Row],[Période de fin *]],"")</f>
        <v/>
      </c>
      <c r="AE1104" s="78" t="str">
        <f>IF(Tableau1[[#This Row],[Type de réponse]]='Paramètre (masquer)'!$A$10,Tableau1[[#This Row],[Nuit
LU/MA]],"")</f>
        <v/>
      </c>
      <c r="AF1104" s="78" t="str">
        <f>IF(Tableau1[[#This Row],[Type de réponse]]='Paramètre (masquer)'!$A$10,Tableau1[[#This Row],[Nuit
MA/ME]],"")</f>
        <v/>
      </c>
      <c r="AG1104" s="78" t="str">
        <f>IF(Tableau1[[#This Row],[Type de réponse]]='Paramètre (masquer)'!$A$10,Tableau1[[#This Row],[Nuit
ME/JE]],"")</f>
        <v/>
      </c>
      <c r="AH1104" s="78" t="str">
        <f>IF(Tableau1[[#This Row],[Type de réponse]]='Paramètre (masquer)'!$A$10,Tableau1[[#This Row],[Nuit JE/VE]],"")</f>
        <v/>
      </c>
      <c r="AI1104" s="78" t="str">
        <f>IF(Tableau1[[#This Row],[Type de réponse]]='Paramètre (masquer)'!$A$10,Tableau1[[#This Row],[Nuit
VE/SA]],"")</f>
        <v/>
      </c>
      <c r="AJ1104" s="78" t="str">
        <f>IF(Tableau1[[#This Row],[Type de réponse]]='Paramètre (masquer)'!$A$10,Tableau1[[#This Row],[Nuit
SA/DI]],"")</f>
        <v/>
      </c>
      <c r="AK1104" s="78" t="str">
        <f>IF(Tableau1[[#This Row],[Type de réponse]]='Paramètre (masquer)'!$A$10,Tableau1[[#This Row],[Nuit
DI/LU]],"")</f>
        <v/>
      </c>
      <c r="AL1104" s="76" t="str">
        <f>IF(Tableau1[[#This Row],[Nuit
LU /MA]]="Oui",0,IF(Tableau1[[#This Row],[Nuit
LU /MA]]="Non",1,""))</f>
        <v/>
      </c>
      <c r="AM1104" s="76" t="str">
        <f>IF(Tableau1[[#This Row],[Nuit
MA/ ME]]="Oui",0,IF(Tableau1[[#This Row],[Nuit
MA/ ME]]="Non",1,""))</f>
        <v/>
      </c>
      <c r="AN1104" s="76" t="str">
        <f>IF(Tableau1[[#This Row],[Nuit
ME/ JE]]="Oui",0,IF(Tableau1[[#This Row],[Nuit
ME/ JE]]="Non",1,""))</f>
        <v/>
      </c>
      <c r="AO1104" s="76" t="str">
        <f>IF(Tableau1[[#This Row],[Nuit JE/ VE]]="Oui",0,IF(Tableau1[[#This Row],[Nuit JE/ VE]]="Non",1,""))</f>
        <v/>
      </c>
      <c r="AP1104" s="76" t="str">
        <f>IF(Tableau1[[#This Row],[Nuit
VE/ SA]]="Oui",0,IF(Tableau1[[#This Row],[Nuit
VE/ SA]]="Non",1,""))</f>
        <v/>
      </c>
      <c r="AQ1104" s="76" t="str">
        <f>IF(Tableau1[[#This Row],[Nuit
SA/ DI]]="Oui",0,IF(Tableau1[[#This Row],[Nuit
SA/ DI]]="Non",1,""))</f>
        <v/>
      </c>
      <c r="AR1104" s="76" t="str">
        <f>IF(Tableau1[[#This Row],[Nuit
DI/ LU]]="Oui",0,IF(Tableau1[[#This Row],[Nuit
DI/ LU]]="Non",1,""))</f>
        <v/>
      </c>
      <c r="AS1104" s="76" t="str">
        <f>IF(Tableau1[[#This Row],[Type de réponse]]='Paramètre (masquer)'!$A$10,Tableau1[[#This Row],[FE]],"")</f>
        <v/>
      </c>
      <c r="AT1104" s="76" t="str">
        <f>_xlfn.CONCAT(Tableau1[[#This Row],[LUN]:[DIM]])</f>
        <v/>
      </c>
      <c r="AU1104" s="79"/>
      <c r="AV11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4" s="76" t="e">
        <f>Tableau1[[#This Row],[Nbre de nuits sur la période]]*Tableau1[[#This Row],[Nombre de train accédant / nuit *]]</f>
        <v>#VALUE!</v>
      </c>
      <c r="AY1104" s="76" t="e">
        <f>Tableau1[[#This Row],[Uo voies - nuit]]*((59*400/1000)+5)</f>
        <v>#VALUE!</v>
      </c>
    </row>
    <row r="1105" spans="1:51" ht="15.75">
      <c r="A1105" s="51">
        <f t="shared" si="53"/>
        <v>1092</v>
      </c>
      <c r="B1105" s="85"/>
      <c r="C1105" s="52" t="str">
        <f>IFERROR(VLOOKUP(Tableau1[[#This Row],[Site *
Un fichier Excel par DT]],Tableau7[[#All],[Nom de la gare]:[EIC]],5,FALSE),"")</f>
        <v/>
      </c>
      <c r="D1105" s="77"/>
      <c r="E1105" s="74"/>
      <c r="F1105" s="74"/>
      <c r="G1105" s="76"/>
      <c r="H1105" s="72" t="str">
        <f>IF(Tableau1[[#This Row],[Régime d''utilisation (Quotidien ? Oui ou Non)]]="Oui","Oui","Non")</f>
        <v>Non</v>
      </c>
      <c r="I1105" s="72" t="str">
        <f>IF(Tableau1[[#This Row],[Régime d''utilisation (Quotidien ? Oui ou Non)]]="Oui","Oui","Non")</f>
        <v>Non</v>
      </c>
      <c r="J1105" s="72" t="str">
        <f>IF(Tableau1[[#This Row],[Régime d''utilisation (Quotidien ? Oui ou Non)]]="Oui","Oui","Non")</f>
        <v>Non</v>
      </c>
      <c r="K1105" s="72" t="str">
        <f>IF(Tableau1[[#This Row],[Régime d''utilisation (Quotidien ? Oui ou Non)]]="Oui","Oui","Non")</f>
        <v>Non</v>
      </c>
      <c r="L1105" s="72" t="str">
        <f>IF(Tableau1[[#This Row],[Régime d''utilisation (Quotidien ? Oui ou Non)]]="Oui","Oui","Non")</f>
        <v>Non</v>
      </c>
      <c r="M1105" s="72" t="str">
        <f>IF(Tableau1[[#This Row],[Régime d''utilisation (Quotidien ? Oui ou Non)]]="Oui","Oui","Non")</f>
        <v>Non</v>
      </c>
      <c r="N1105" s="72" t="str">
        <f>IF(Tableau1[[#This Row],[Régime d''utilisation (Quotidien ? Oui ou Non)]]="Oui","Oui","Non")</f>
        <v>Non</v>
      </c>
      <c r="O1105" s="72" t="str">
        <f>IF(Tableau1[[#This Row],[Régime d''utilisation (Quotidien ? Oui ou Non)]]="Oui","Oui","Non")</f>
        <v>Non</v>
      </c>
      <c r="P1105" s="76"/>
      <c r="Q1105" s="76"/>
      <c r="R1105" s="76"/>
      <c r="S1105" s="52" t="str">
        <f t="shared" si="51"/>
        <v>Compris entre 00h00 et 5h00</v>
      </c>
      <c r="T1105" s="76"/>
      <c r="U1105" s="53" t="str">
        <f t="shared" si="52"/>
        <v>Voyageur</v>
      </c>
      <c r="V1105" s="76"/>
      <c r="W1105" s="76"/>
      <c r="X1105" s="76"/>
      <c r="Y1105" s="76"/>
      <c r="Z1105" s="76"/>
      <c r="AA1105" s="76"/>
      <c r="AB1105" s="53">
        <f>400</f>
        <v>400</v>
      </c>
      <c r="AC1105" s="78" t="str">
        <f>IF(Tableau1[[#This Row],[Type de réponse]]='Paramètre (masquer)'!$A$10,Tableau1[[#This Row],[Période de début *]],"")</f>
        <v/>
      </c>
      <c r="AD1105" s="78" t="str">
        <f>IF(Tableau1[[#This Row],[Type de réponse]]='Paramètre (masquer)'!$A$10,Tableau1[[#This Row],[Période de fin *]],"")</f>
        <v/>
      </c>
      <c r="AE1105" s="78" t="str">
        <f>IF(Tableau1[[#This Row],[Type de réponse]]='Paramètre (masquer)'!$A$10,Tableau1[[#This Row],[Nuit
LU/MA]],"")</f>
        <v/>
      </c>
      <c r="AF1105" s="78" t="str">
        <f>IF(Tableau1[[#This Row],[Type de réponse]]='Paramètre (masquer)'!$A$10,Tableau1[[#This Row],[Nuit
MA/ME]],"")</f>
        <v/>
      </c>
      <c r="AG1105" s="78" t="str">
        <f>IF(Tableau1[[#This Row],[Type de réponse]]='Paramètre (masquer)'!$A$10,Tableau1[[#This Row],[Nuit
ME/JE]],"")</f>
        <v/>
      </c>
      <c r="AH1105" s="78" t="str">
        <f>IF(Tableau1[[#This Row],[Type de réponse]]='Paramètre (masquer)'!$A$10,Tableau1[[#This Row],[Nuit JE/VE]],"")</f>
        <v/>
      </c>
      <c r="AI1105" s="78" t="str">
        <f>IF(Tableau1[[#This Row],[Type de réponse]]='Paramètre (masquer)'!$A$10,Tableau1[[#This Row],[Nuit
VE/SA]],"")</f>
        <v/>
      </c>
      <c r="AJ1105" s="78" t="str">
        <f>IF(Tableau1[[#This Row],[Type de réponse]]='Paramètre (masquer)'!$A$10,Tableau1[[#This Row],[Nuit
SA/DI]],"")</f>
        <v/>
      </c>
      <c r="AK1105" s="78" t="str">
        <f>IF(Tableau1[[#This Row],[Type de réponse]]='Paramètre (masquer)'!$A$10,Tableau1[[#This Row],[Nuit
DI/LU]],"")</f>
        <v/>
      </c>
      <c r="AL1105" s="76" t="str">
        <f>IF(Tableau1[[#This Row],[Nuit
LU /MA]]="Oui",0,IF(Tableau1[[#This Row],[Nuit
LU /MA]]="Non",1,""))</f>
        <v/>
      </c>
      <c r="AM1105" s="76" t="str">
        <f>IF(Tableau1[[#This Row],[Nuit
MA/ ME]]="Oui",0,IF(Tableau1[[#This Row],[Nuit
MA/ ME]]="Non",1,""))</f>
        <v/>
      </c>
      <c r="AN1105" s="76" t="str">
        <f>IF(Tableau1[[#This Row],[Nuit
ME/ JE]]="Oui",0,IF(Tableau1[[#This Row],[Nuit
ME/ JE]]="Non",1,""))</f>
        <v/>
      </c>
      <c r="AO1105" s="76" t="str">
        <f>IF(Tableau1[[#This Row],[Nuit JE/ VE]]="Oui",0,IF(Tableau1[[#This Row],[Nuit JE/ VE]]="Non",1,""))</f>
        <v/>
      </c>
      <c r="AP1105" s="76" t="str">
        <f>IF(Tableau1[[#This Row],[Nuit
VE/ SA]]="Oui",0,IF(Tableau1[[#This Row],[Nuit
VE/ SA]]="Non",1,""))</f>
        <v/>
      </c>
      <c r="AQ1105" s="76" t="str">
        <f>IF(Tableau1[[#This Row],[Nuit
SA/ DI]]="Oui",0,IF(Tableau1[[#This Row],[Nuit
SA/ DI]]="Non",1,""))</f>
        <v/>
      </c>
      <c r="AR1105" s="76" t="str">
        <f>IF(Tableau1[[#This Row],[Nuit
DI/ LU]]="Oui",0,IF(Tableau1[[#This Row],[Nuit
DI/ LU]]="Non",1,""))</f>
        <v/>
      </c>
      <c r="AS1105" s="76" t="str">
        <f>IF(Tableau1[[#This Row],[Type de réponse]]='Paramètre (masquer)'!$A$10,Tableau1[[#This Row],[FE]],"")</f>
        <v/>
      </c>
      <c r="AT1105" s="76" t="str">
        <f>_xlfn.CONCAT(Tableau1[[#This Row],[LUN]:[DIM]])</f>
        <v/>
      </c>
      <c r="AU1105" s="79"/>
      <c r="AV11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5" s="76" t="e">
        <f>Tableau1[[#This Row],[Nbre de nuits sur la période]]*Tableau1[[#This Row],[Nombre de train accédant / nuit *]]</f>
        <v>#VALUE!</v>
      </c>
      <c r="AY1105" s="76" t="e">
        <f>Tableau1[[#This Row],[Uo voies - nuit]]*((59*400/1000)+5)</f>
        <v>#VALUE!</v>
      </c>
    </row>
    <row r="1106" spans="1:51" ht="15.75">
      <c r="A1106" s="51">
        <f t="shared" si="53"/>
        <v>1093</v>
      </c>
      <c r="B1106" s="85"/>
      <c r="C1106" s="52" t="str">
        <f>IFERROR(VLOOKUP(Tableau1[[#This Row],[Site *
Un fichier Excel par DT]],Tableau7[[#All],[Nom de la gare]:[EIC]],5,FALSE),"")</f>
        <v/>
      </c>
      <c r="D1106" s="77"/>
      <c r="E1106" s="74"/>
      <c r="F1106" s="74"/>
      <c r="G1106" s="76"/>
      <c r="H1106" s="72" t="str">
        <f>IF(Tableau1[[#This Row],[Régime d''utilisation (Quotidien ? Oui ou Non)]]="Oui","Oui","Non")</f>
        <v>Non</v>
      </c>
      <c r="I1106" s="72" t="str">
        <f>IF(Tableau1[[#This Row],[Régime d''utilisation (Quotidien ? Oui ou Non)]]="Oui","Oui","Non")</f>
        <v>Non</v>
      </c>
      <c r="J1106" s="72" t="str">
        <f>IF(Tableau1[[#This Row],[Régime d''utilisation (Quotidien ? Oui ou Non)]]="Oui","Oui","Non")</f>
        <v>Non</v>
      </c>
      <c r="K1106" s="72" t="str">
        <f>IF(Tableau1[[#This Row],[Régime d''utilisation (Quotidien ? Oui ou Non)]]="Oui","Oui","Non")</f>
        <v>Non</v>
      </c>
      <c r="L1106" s="72" t="str">
        <f>IF(Tableau1[[#This Row],[Régime d''utilisation (Quotidien ? Oui ou Non)]]="Oui","Oui","Non")</f>
        <v>Non</v>
      </c>
      <c r="M1106" s="72" t="str">
        <f>IF(Tableau1[[#This Row],[Régime d''utilisation (Quotidien ? Oui ou Non)]]="Oui","Oui","Non")</f>
        <v>Non</v>
      </c>
      <c r="N1106" s="72" t="str">
        <f>IF(Tableau1[[#This Row],[Régime d''utilisation (Quotidien ? Oui ou Non)]]="Oui","Oui","Non")</f>
        <v>Non</v>
      </c>
      <c r="O1106" s="72" t="str">
        <f>IF(Tableau1[[#This Row],[Régime d''utilisation (Quotidien ? Oui ou Non)]]="Oui","Oui","Non")</f>
        <v>Non</v>
      </c>
      <c r="P1106" s="76"/>
      <c r="Q1106" s="76"/>
      <c r="R1106" s="76"/>
      <c r="S1106" s="52" t="str">
        <f t="shared" si="51"/>
        <v>Compris entre 00h00 et 5h00</v>
      </c>
      <c r="T1106" s="76"/>
      <c r="U1106" s="53" t="str">
        <f t="shared" si="52"/>
        <v>Voyageur</v>
      </c>
      <c r="V1106" s="76"/>
      <c r="W1106" s="76"/>
      <c r="X1106" s="76"/>
      <c r="Y1106" s="76"/>
      <c r="Z1106" s="76"/>
      <c r="AA1106" s="76"/>
      <c r="AB1106" s="53">
        <f>400</f>
        <v>400</v>
      </c>
      <c r="AC1106" s="78" t="str">
        <f>IF(Tableau1[[#This Row],[Type de réponse]]='Paramètre (masquer)'!$A$10,Tableau1[[#This Row],[Période de début *]],"")</f>
        <v/>
      </c>
      <c r="AD1106" s="78" t="str">
        <f>IF(Tableau1[[#This Row],[Type de réponse]]='Paramètre (masquer)'!$A$10,Tableau1[[#This Row],[Période de fin *]],"")</f>
        <v/>
      </c>
      <c r="AE1106" s="78" t="str">
        <f>IF(Tableau1[[#This Row],[Type de réponse]]='Paramètre (masquer)'!$A$10,Tableau1[[#This Row],[Nuit
LU/MA]],"")</f>
        <v/>
      </c>
      <c r="AF1106" s="78" t="str">
        <f>IF(Tableau1[[#This Row],[Type de réponse]]='Paramètre (masquer)'!$A$10,Tableau1[[#This Row],[Nuit
MA/ME]],"")</f>
        <v/>
      </c>
      <c r="AG1106" s="78" t="str">
        <f>IF(Tableau1[[#This Row],[Type de réponse]]='Paramètre (masquer)'!$A$10,Tableau1[[#This Row],[Nuit
ME/JE]],"")</f>
        <v/>
      </c>
      <c r="AH1106" s="78" t="str">
        <f>IF(Tableau1[[#This Row],[Type de réponse]]='Paramètre (masquer)'!$A$10,Tableau1[[#This Row],[Nuit JE/VE]],"")</f>
        <v/>
      </c>
      <c r="AI1106" s="78" t="str">
        <f>IF(Tableau1[[#This Row],[Type de réponse]]='Paramètre (masquer)'!$A$10,Tableau1[[#This Row],[Nuit
VE/SA]],"")</f>
        <v/>
      </c>
      <c r="AJ1106" s="78" t="str">
        <f>IF(Tableau1[[#This Row],[Type de réponse]]='Paramètre (masquer)'!$A$10,Tableau1[[#This Row],[Nuit
SA/DI]],"")</f>
        <v/>
      </c>
      <c r="AK1106" s="78" t="str">
        <f>IF(Tableau1[[#This Row],[Type de réponse]]='Paramètre (masquer)'!$A$10,Tableau1[[#This Row],[Nuit
DI/LU]],"")</f>
        <v/>
      </c>
      <c r="AL1106" s="76" t="str">
        <f>IF(Tableau1[[#This Row],[Nuit
LU /MA]]="Oui",0,IF(Tableau1[[#This Row],[Nuit
LU /MA]]="Non",1,""))</f>
        <v/>
      </c>
      <c r="AM1106" s="76" t="str">
        <f>IF(Tableau1[[#This Row],[Nuit
MA/ ME]]="Oui",0,IF(Tableau1[[#This Row],[Nuit
MA/ ME]]="Non",1,""))</f>
        <v/>
      </c>
      <c r="AN1106" s="76" t="str">
        <f>IF(Tableau1[[#This Row],[Nuit
ME/ JE]]="Oui",0,IF(Tableau1[[#This Row],[Nuit
ME/ JE]]="Non",1,""))</f>
        <v/>
      </c>
      <c r="AO1106" s="76" t="str">
        <f>IF(Tableau1[[#This Row],[Nuit JE/ VE]]="Oui",0,IF(Tableau1[[#This Row],[Nuit JE/ VE]]="Non",1,""))</f>
        <v/>
      </c>
      <c r="AP1106" s="76" t="str">
        <f>IF(Tableau1[[#This Row],[Nuit
VE/ SA]]="Oui",0,IF(Tableau1[[#This Row],[Nuit
VE/ SA]]="Non",1,""))</f>
        <v/>
      </c>
      <c r="AQ1106" s="76" t="str">
        <f>IF(Tableau1[[#This Row],[Nuit
SA/ DI]]="Oui",0,IF(Tableau1[[#This Row],[Nuit
SA/ DI]]="Non",1,""))</f>
        <v/>
      </c>
      <c r="AR1106" s="76" t="str">
        <f>IF(Tableau1[[#This Row],[Nuit
DI/ LU]]="Oui",0,IF(Tableau1[[#This Row],[Nuit
DI/ LU]]="Non",1,""))</f>
        <v/>
      </c>
      <c r="AS1106" s="76" t="str">
        <f>IF(Tableau1[[#This Row],[Type de réponse]]='Paramètre (masquer)'!$A$10,Tableau1[[#This Row],[FE]],"")</f>
        <v/>
      </c>
      <c r="AT1106" s="76" t="str">
        <f>_xlfn.CONCAT(Tableau1[[#This Row],[LUN]:[DIM]])</f>
        <v/>
      </c>
      <c r="AU1106" s="79"/>
      <c r="AV11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6" s="76" t="e">
        <f>Tableau1[[#This Row],[Nbre de nuits sur la période]]*Tableau1[[#This Row],[Nombre de train accédant / nuit *]]</f>
        <v>#VALUE!</v>
      </c>
      <c r="AY1106" s="76" t="e">
        <f>Tableau1[[#This Row],[Uo voies - nuit]]*((59*400/1000)+5)</f>
        <v>#VALUE!</v>
      </c>
    </row>
    <row r="1107" spans="1:51" ht="15.75">
      <c r="A1107" s="51">
        <f t="shared" si="53"/>
        <v>1094</v>
      </c>
      <c r="B1107" s="85"/>
      <c r="C1107" s="52" t="str">
        <f>IFERROR(VLOOKUP(Tableau1[[#This Row],[Site *
Un fichier Excel par DT]],Tableau7[[#All],[Nom de la gare]:[EIC]],5,FALSE),"")</f>
        <v/>
      </c>
      <c r="D1107" s="77"/>
      <c r="E1107" s="74"/>
      <c r="F1107" s="74"/>
      <c r="G1107" s="76"/>
      <c r="H1107" s="72" t="str">
        <f>IF(Tableau1[[#This Row],[Régime d''utilisation (Quotidien ? Oui ou Non)]]="Oui","Oui","Non")</f>
        <v>Non</v>
      </c>
      <c r="I1107" s="72" t="str">
        <f>IF(Tableau1[[#This Row],[Régime d''utilisation (Quotidien ? Oui ou Non)]]="Oui","Oui","Non")</f>
        <v>Non</v>
      </c>
      <c r="J1107" s="72" t="str">
        <f>IF(Tableau1[[#This Row],[Régime d''utilisation (Quotidien ? Oui ou Non)]]="Oui","Oui","Non")</f>
        <v>Non</v>
      </c>
      <c r="K1107" s="72" t="str">
        <f>IF(Tableau1[[#This Row],[Régime d''utilisation (Quotidien ? Oui ou Non)]]="Oui","Oui","Non")</f>
        <v>Non</v>
      </c>
      <c r="L1107" s="72" t="str">
        <f>IF(Tableau1[[#This Row],[Régime d''utilisation (Quotidien ? Oui ou Non)]]="Oui","Oui","Non")</f>
        <v>Non</v>
      </c>
      <c r="M1107" s="72" t="str">
        <f>IF(Tableau1[[#This Row],[Régime d''utilisation (Quotidien ? Oui ou Non)]]="Oui","Oui","Non")</f>
        <v>Non</v>
      </c>
      <c r="N1107" s="72" t="str">
        <f>IF(Tableau1[[#This Row],[Régime d''utilisation (Quotidien ? Oui ou Non)]]="Oui","Oui","Non")</f>
        <v>Non</v>
      </c>
      <c r="O1107" s="72" t="str">
        <f>IF(Tableau1[[#This Row],[Régime d''utilisation (Quotidien ? Oui ou Non)]]="Oui","Oui","Non")</f>
        <v>Non</v>
      </c>
      <c r="P1107" s="76"/>
      <c r="Q1107" s="76"/>
      <c r="R1107" s="76"/>
      <c r="S1107" s="52" t="str">
        <f t="shared" si="51"/>
        <v>Compris entre 00h00 et 5h00</v>
      </c>
      <c r="T1107" s="76"/>
      <c r="U1107" s="53" t="str">
        <f t="shared" si="52"/>
        <v>Voyageur</v>
      </c>
      <c r="V1107" s="76"/>
      <c r="W1107" s="76"/>
      <c r="X1107" s="76"/>
      <c r="Y1107" s="76"/>
      <c r="Z1107" s="76"/>
      <c r="AA1107" s="76"/>
      <c r="AB1107" s="53">
        <f>400</f>
        <v>400</v>
      </c>
      <c r="AC1107" s="78" t="str">
        <f>IF(Tableau1[[#This Row],[Type de réponse]]='Paramètre (masquer)'!$A$10,Tableau1[[#This Row],[Période de début *]],"")</f>
        <v/>
      </c>
      <c r="AD1107" s="78" t="str">
        <f>IF(Tableau1[[#This Row],[Type de réponse]]='Paramètre (masquer)'!$A$10,Tableau1[[#This Row],[Période de fin *]],"")</f>
        <v/>
      </c>
      <c r="AE1107" s="78" t="str">
        <f>IF(Tableau1[[#This Row],[Type de réponse]]='Paramètre (masquer)'!$A$10,Tableau1[[#This Row],[Nuit
LU/MA]],"")</f>
        <v/>
      </c>
      <c r="AF1107" s="78" t="str">
        <f>IF(Tableau1[[#This Row],[Type de réponse]]='Paramètre (masquer)'!$A$10,Tableau1[[#This Row],[Nuit
MA/ME]],"")</f>
        <v/>
      </c>
      <c r="AG1107" s="78" t="str">
        <f>IF(Tableau1[[#This Row],[Type de réponse]]='Paramètre (masquer)'!$A$10,Tableau1[[#This Row],[Nuit
ME/JE]],"")</f>
        <v/>
      </c>
      <c r="AH1107" s="78" t="str">
        <f>IF(Tableau1[[#This Row],[Type de réponse]]='Paramètre (masquer)'!$A$10,Tableau1[[#This Row],[Nuit JE/VE]],"")</f>
        <v/>
      </c>
      <c r="AI1107" s="78" t="str">
        <f>IF(Tableau1[[#This Row],[Type de réponse]]='Paramètre (masquer)'!$A$10,Tableau1[[#This Row],[Nuit
VE/SA]],"")</f>
        <v/>
      </c>
      <c r="AJ1107" s="78" t="str">
        <f>IF(Tableau1[[#This Row],[Type de réponse]]='Paramètre (masquer)'!$A$10,Tableau1[[#This Row],[Nuit
SA/DI]],"")</f>
        <v/>
      </c>
      <c r="AK1107" s="78" t="str">
        <f>IF(Tableau1[[#This Row],[Type de réponse]]='Paramètre (masquer)'!$A$10,Tableau1[[#This Row],[Nuit
DI/LU]],"")</f>
        <v/>
      </c>
      <c r="AL1107" s="76" t="str">
        <f>IF(Tableau1[[#This Row],[Nuit
LU /MA]]="Oui",0,IF(Tableau1[[#This Row],[Nuit
LU /MA]]="Non",1,""))</f>
        <v/>
      </c>
      <c r="AM1107" s="76" t="str">
        <f>IF(Tableau1[[#This Row],[Nuit
MA/ ME]]="Oui",0,IF(Tableau1[[#This Row],[Nuit
MA/ ME]]="Non",1,""))</f>
        <v/>
      </c>
      <c r="AN1107" s="76" t="str">
        <f>IF(Tableau1[[#This Row],[Nuit
ME/ JE]]="Oui",0,IF(Tableau1[[#This Row],[Nuit
ME/ JE]]="Non",1,""))</f>
        <v/>
      </c>
      <c r="AO1107" s="76" t="str">
        <f>IF(Tableau1[[#This Row],[Nuit JE/ VE]]="Oui",0,IF(Tableau1[[#This Row],[Nuit JE/ VE]]="Non",1,""))</f>
        <v/>
      </c>
      <c r="AP1107" s="76" t="str">
        <f>IF(Tableau1[[#This Row],[Nuit
VE/ SA]]="Oui",0,IF(Tableau1[[#This Row],[Nuit
VE/ SA]]="Non",1,""))</f>
        <v/>
      </c>
      <c r="AQ1107" s="76" t="str">
        <f>IF(Tableau1[[#This Row],[Nuit
SA/ DI]]="Oui",0,IF(Tableau1[[#This Row],[Nuit
SA/ DI]]="Non",1,""))</f>
        <v/>
      </c>
      <c r="AR1107" s="76" t="str">
        <f>IF(Tableau1[[#This Row],[Nuit
DI/ LU]]="Oui",0,IF(Tableau1[[#This Row],[Nuit
DI/ LU]]="Non",1,""))</f>
        <v/>
      </c>
      <c r="AS1107" s="76" t="str">
        <f>IF(Tableau1[[#This Row],[Type de réponse]]='Paramètre (masquer)'!$A$10,Tableau1[[#This Row],[FE]],"")</f>
        <v/>
      </c>
      <c r="AT1107" s="76" t="str">
        <f>_xlfn.CONCAT(Tableau1[[#This Row],[LUN]:[DIM]])</f>
        <v/>
      </c>
      <c r="AU1107" s="79"/>
      <c r="AV11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7" s="76" t="e">
        <f>Tableau1[[#This Row],[Nbre de nuits sur la période]]*Tableau1[[#This Row],[Nombre de train accédant / nuit *]]</f>
        <v>#VALUE!</v>
      </c>
      <c r="AY1107" s="76" t="e">
        <f>Tableau1[[#This Row],[Uo voies - nuit]]*((59*400/1000)+5)</f>
        <v>#VALUE!</v>
      </c>
    </row>
    <row r="1108" spans="1:51" ht="15.75">
      <c r="A1108" s="51">
        <f t="shared" si="53"/>
        <v>1095</v>
      </c>
      <c r="B1108" s="85"/>
      <c r="C1108" s="52" t="str">
        <f>IFERROR(VLOOKUP(Tableau1[[#This Row],[Site *
Un fichier Excel par DT]],Tableau7[[#All],[Nom de la gare]:[EIC]],5,FALSE),"")</f>
        <v/>
      </c>
      <c r="D1108" s="77"/>
      <c r="E1108" s="74"/>
      <c r="F1108" s="74"/>
      <c r="G1108" s="76"/>
      <c r="H1108" s="72" t="str">
        <f>IF(Tableau1[[#This Row],[Régime d''utilisation (Quotidien ? Oui ou Non)]]="Oui","Oui","Non")</f>
        <v>Non</v>
      </c>
      <c r="I1108" s="72" t="str">
        <f>IF(Tableau1[[#This Row],[Régime d''utilisation (Quotidien ? Oui ou Non)]]="Oui","Oui","Non")</f>
        <v>Non</v>
      </c>
      <c r="J1108" s="72" t="str">
        <f>IF(Tableau1[[#This Row],[Régime d''utilisation (Quotidien ? Oui ou Non)]]="Oui","Oui","Non")</f>
        <v>Non</v>
      </c>
      <c r="K1108" s="72" t="str">
        <f>IF(Tableau1[[#This Row],[Régime d''utilisation (Quotidien ? Oui ou Non)]]="Oui","Oui","Non")</f>
        <v>Non</v>
      </c>
      <c r="L1108" s="72" t="str">
        <f>IF(Tableau1[[#This Row],[Régime d''utilisation (Quotidien ? Oui ou Non)]]="Oui","Oui","Non")</f>
        <v>Non</v>
      </c>
      <c r="M1108" s="72" t="str">
        <f>IF(Tableau1[[#This Row],[Régime d''utilisation (Quotidien ? Oui ou Non)]]="Oui","Oui","Non")</f>
        <v>Non</v>
      </c>
      <c r="N1108" s="72" t="str">
        <f>IF(Tableau1[[#This Row],[Régime d''utilisation (Quotidien ? Oui ou Non)]]="Oui","Oui","Non")</f>
        <v>Non</v>
      </c>
      <c r="O1108" s="72" t="str">
        <f>IF(Tableau1[[#This Row],[Régime d''utilisation (Quotidien ? Oui ou Non)]]="Oui","Oui","Non")</f>
        <v>Non</v>
      </c>
      <c r="P1108" s="76"/>
      <c r="Q1108" s="76"/>
      <c r="R1108" s="76"/>
      <c r="S1108" s="52" t="str">
        <f t="shared" si="51"/>
        <v>Compris entre 00h00 et 5h00</v>
      </c>
      <c r="T1108" s="76"/>
      <c r="U1108" s="53" t="str">
        <f t="shared" si="52"/>
        <v>Voyageur</v>
      </c>
      <c r="V1108" s="76"/>
      <c r="W1108" s="76"/>
      <c r="X1108" s="76"/>
      <c r="Y1108" s="76"/>
      <c r="Z1108" s="76"/>
      <c r="AA1108" s="76"/>
      <c r="AB1108" s="53">
        <f>400</f>
        <v>400</v>
      </c>
      <c r="AC1108" s="78" t="str">
        <f>IF(Tableau1[[#This Row],[Type de réponse]]='Paramètre (masquer)'!$A$10,Tableau1[[#This Row],[Période de début *]],"")</f>
        <v/>
      </c>
      <c r="AD1108" s="78" t="str">
        <f>IF(Tableau1[[#This Row],[Type de réponse]]='Paramètre (masquer)'!$A$10,Tableau1[[#This Row],[Période de fin *]],"")</f>
        <v/>
      </c>
      <c r="AE1108" s="78" t="str">
        <f>IF(Tableau1[[#This Row],[Type de réponse]]='Paramètre (masquer)'!$A$10,Tableau1[[#This Row],[Nuit
LU/MA]],"")</f>
        <v/>
      </c>
      <c r="AF1108" s="78" t="str">
        <f>IF(Tableau1[[#This Row],[Type de réponse]]='Paramètre (masquer)'!$A$10,Tableau1[[#This Row],[Nuit
MA/ME]],"")</f>
        <v/>
      </c>
      <c r="AG1108" s="78" t="str">
        <f>IF(Tableau1[[#This Row],[Type de réponse]]='Paramètre (masquer)'!$A$10,Tableau1[[#This Row],[Nuit
ME/JE]],"")</f>
        <v/>
      </c>
      <c r="AH1108" s="78" t="str">
        <f>IF(Tableau1[[#This Row],[Type de réponse]]='Paramètre (masquer)'!$A$10,Tableau1[[#This Row],[Nuit JE/VE]],"")</f>
        <v/>
      </c>
      <c r="AI1108" s="78" t="str">
        <f>IF(Tableau1[[#This Row],[Type de réponse]]='Paramètre (masquer)'!$A$10,Tableau1[[#This Row],[Nuit
VE/SA]],"")</f>
        <v/>
      </c>
      <c r="AJ1108" s="78" t="str">
        <f>IF(Tableau1[[#This Row],[Type de réponse]]='Paramètre (masquer)'!$A$10,Tableau1[[#This Row],[Nuit
SA/DI]],"")</f>
        <v/>
      </c>
      <c r="AK1108" s="78" t="str">
        <f>IF(Tableau1[[#This Row],[Type de réponse]]='Paramètre (masquer)'!$A$10,Tableau1[[#This Row],[Nuit
DI/LU]],"")</f>
        <v/>
      </c>
      <c r="AL1108" s="76" t="str">
        <f>IF(Tableau1[[#This Row],[Nuit
LU /MA]]="Oui",0,IF(Tableau1[[#This Row],[Nuit
LU /MA]]="Non",1,""))</f>
        <v/>
      </c>
      <c r="AM1108" s="76" t="str">
        <f>IF(Tableau1[[#This Row],[Nuit
MA/ ME]]="Oui",0,IF(Tableau1[[#This Row],[Nuit
MA/ ME]]="Non",1,""))</f>
        <v/>
      </c>
      <c r="AN1108" s="76" t="str">
        <f>IF(Tableau1[[#This Row],[Nuit
ME/ JE]]="Oui",0,IF(Tableau1[[#This Row],[Nuit
ME/ JE]]="Non",1,""))</f>
        <v/>
      </c>
      <c r="AO1108" s="76" t="str">
        <f>IF(Tableau1[[#This Row],[Nuit JE/ VE]]="Oui",0,IF(Tableau1[[#This Row],[Nuit JE/ VE]]="Non",1,""))</f>
        <v/>
      </c>
      <c r="AP1108" s="76" t="str">
        <f>IF(Tableau1[[#This Row],[Nuit
VE/ SA]]="Oui",0,IF(Tableau1[[#This Row],[Nuit
VE/ SA]]="Non",1,""))</f>
        <v/>
      </c>
      <c r="AQ1108" s="76" t="str">
        <f>IF(Tableau1[[#This Row],[Nuit
SA/ DI]]="Oui",0,IF(Tableau1[[#This Row],[Nuit
SA/ DI]]="Non",1,""))</f>
        <v/>
      </c>
      <c r="AR1108" s="76" t="str">
        <f>IF(Tableau1[[#This Row],[Nuit
DI/ LU]]="Oui",0,IF(Tableau1[[#This Row],[Nuit
DI/ LU]]="Non",1,""))</f>
        <v/>
      </c>
      <c r="AS1108" s="76" t="str">
        <f>IF(Tableau1[[#This Row],[Type de réponse]]='Paramètre (masquer)'!$A$10,Tableau1[[#This Row],[FE]],"")</f>
        <v/>
      </c>
      <c r="AT1108" s="76" t="str">
        <f>_xlfn.CONCAT(Tableau1[[#This Row],[LUN]:[DIM]])</f>
        <v/>
      </c>
      <c r="AU1108" s="79"/>
      <c r="AV11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8" s="76" t="e">
        <f>Tableau1[[#This Row],[Nbre de nuits sur la période]]*Tableau1[[#This Row],[Nombre de train accédant / nuit *]]</f>
        <v>#VALUE!</v>
      </c>
      <c r="AY1108" s="76" t="e">
        <f>Tableau1[[#This Row],[Uo voies - nuit]]*((59*400/1000)+5)</f>
        <v>#VALUE!</v>
      </c>
    </row>
    <row r="1109" spans="1:51" ht="15.75">
      <c r="A1109" s="51">
        <f t="shared" si="53"/>
        <v>1096</v>
      </c>
      <c r="B1109" s="85"/>
      <c r="C1109" s="52" t="str">
        <f>IFERROR(VLOOKUP(Tableau1[[#This Row],[Site *
Un fichier Excel par DT]],Tableau7[[#All],[Nom de la gare]:[EIC]],5,FALSE),"")</f>
        <v/>
      </c>
      <c r="D1109" s="77"/>
      <c r="E1109" s="74"/>
      <c r="F1109" s="74"/>
      <c r="G1109" s="76"/>
      <c r="H1109" s="72" t="str">
        <f>IF(Tableau1[[#This Row],[Régime d''utilisation (Quotidien ? Oui ou Non)]]="Oui","Oui","Non")</f>
        <v>Non</v>
      </c>
      <c r="I1109" s="72" t="str">
        <f>IF(Tableau1[[#This Row],[Régime d''utilisation (Quotidien ? Oui ou Non)]]="Oui","Oui","Non")</f>
        <v>Non</v>
      </c>
      <c r="J1109" s="72" t="str">
        <f>IF(Tableau1[[#This Row],[Régime d''utilisation (Quotidien ? Oui ou Non)]]="Oui","Oui","Non")</f>
        <v>Non</v>
      </c>
      <c r="K1109" s="72" t="str">
        <f>IF(Tableau1[[#This Row],[Régime d''utilisation (Quotidien ? Oui ou Non)]]="Oui","Oui","Non")</f>
        <v>Non</v>
      </c>
      <c r="L1109" s="72" t="str">
        <f>IF(Tableau1[[#This Row],[Régime d''utilisation (Quotidien ? Oui ou Non)]]="Oui","Oui","Non")</f>
        <v>Non</v>
      </c>
      <c r="M1109" s="72" t="str">
        <f>IF(Tableau1[[#This Row],[Régime d''utilisation (Quotidien ? Oui ou Non)]]="Oui","Oui","Non")</f>
        <v>Non</v>
      </c>
      <c r="N1109" s="72" t="str">
        <f>IF(Tableau1[[#This Row],[Régime d''utilisation (Quotidien ? Oui ou Non)]]="Oui","Oui","Non")</f>
        <v>Non</v>
      </c>
      <c r="O1109" s="72" t="str">
        <f>IF(Tableau1[[#This Row],[Régime d''utilisation (Quotidien ? Oui ou Non)]]="Oui","Oui","Non")</f>
        <v>Non</v>
      </c>
      <c r="P1109" s="76"/>
      <c r="Q1109" s="76"/>
      <c r="R1109" s="76"/>
      <c r="S1109" s="52" t="str">
        <f t="shared" si="51"/>
        <v>Compris entre 00h00 et 5h00</v>
      </c>
      <c r="T1109" s="76"/>
      <c r="U1109" s="53" t="str">
        <f t="shared" si="52"/>
        <v>Voyageur</v>
      </c>
      <c r="V1109" s="76"/>
      <c r="W1109" s="76"/>
      <c r="X1109" s="76"/>
      <c r="Y1109" s="76"/>
      <c r="Z1109" s="76"/>
      <c r="AA1109" s="76"/>
      <c r="AB1109" s="53">
        <f>400</f>
        <v>400</v>
      </c>
      <c r="AC1109" s="78" t="str">
        <f>IF(Tableau1[[#This Row],[Type de réponse]]='Paramètre (masquer)'!$A$10,Tableau1[[#This Row],[Période de début *]],"")</f>
        <v/>
      </c>
      <c r="AD1109" s="78" t="str">
        <f>IF(Tableau1[[#This Row],[Type de réponse]]='Paramètre (masquer)'!$A$10,Tableau1[[#This Row],[Période de fin *]],"")</f>
        <v/>
      </c>
      <c r="AE1109" s="78" t="str">
        <f>IF(Tableau1[[#This Row],[Type de réponse]]='Paramètre (masquer)'!$A$10,Tableau1[[#This Row],[Nuit
LU/MA]],"")</f>
        <v/>
      </c>
      <c r="AF1109" s="78" t="str">
        <f>IF(Tableau1[[#This Row],[Type de réponse]]='Paramètre (masquer)'!$A$10,Tableau1[[#This Row],[Nuit
MA/ME]],"")</f>
        <v/>
      </c>
      <c r="AG1109" s="78" t="str">
        <f>IF(Tableau1[[#This Row],[Type de réponse]]='Paramètre (masquer)'!$A$10,Tableau1[[#This Row],[Nuit
ME/JE]],"")</f>
        <v/>
      </c>
      <c r="AH1109" s="78" t="str">
        <f>IF(Tableau1[[#This Row],[Type de réponse]]='Paramètre (masquer)'!$A$10,Tableau1[[#This Row],[Nuit JE/VE]],"")</f>
        <v/>
      </c>
      <c r="AI1109" s="78" t="str">
        <f>IF(Tableau1[[#This Row],[Type de réponse]]='Paramètre (masquer)'!$A$10,Tableau1[[#This Row],[Nuit
VE/SA]],"")</f>
        <v/>
      </c>
      <c r="AJ1109" s="78" t="str">
        <f>IF(Tableau1[[#This Row],[Type de réponse]]='Paramètre (masquer)'!$A$10,Tableau1[[#This Row],[Nuit
SA/DI]],"")</f>
        <v/>
      </c>
      <c r="AK1109" s="78" t="str">
        <f>IF(Tableau1[[#This Row],[Type de réponse]]='Paramètre (masquer)'!$A$10,Tableau1[[#This Row],[Nuit
DI/LU]],"")</f>
        <v/>
      </c>
      <c r="AL1109" s="76" t="str">
        <f>IF(Tableau1[[#This Row],[Nuit
LU /MA]]="Oui",0,IF(Tableau1[[#This Row],[Nuit
LU /MA]]="Non",1,""))</f>
        <v/>
      </c>
      <c r="AM1109" s="76" t="str">
        <f>IF(Tableau1[[#This Row],[Nuit
MA/ ME]]="Oui",0,IF(Tableau1[[#This Row],[Nuit
MA/ ME]]="Non",1,""))</f>
        <v/>
      </c>
      <c r="AN1109" s="76" t="str">
        <f>IF(Tableau1[[#This Row],[Nuit
ME/ JE]]="Oui",0,IF(Tableau1[[#This Row],[Nuit
ME/ JE]]="Non",1,""))</f>
        <v/>
      </c>
      <c r="AO1109" s="76" t="str">
        <f>IF(Tableau1[[#This Row],[Nuit JE/ VE]]="Oui",0,IF(Tableau1[[#This Row],[Nuit JE/ VE]]="Non",1,""))</f>
        <v/>
      </c>
      <c r="AP1109" s="76" t="str">
        <f>IF(Tableau1[[#This Row],[Nuit
VE/ SA]]="Oui",0,IF(Tableau1[[#This Row],[Nuit
VE/ SA]]="Non",1,""))</f>
        <v/>
      </c>
      <c r="AQ1109" s="76" t="str">
        <f>IF(Tableau1[[#This Row],[Nuit
SA/ DI]]="Oui",0,IF(Tableau1[[#This Row],[Nuit
SA/ DI]]="Non",1,""))</f>
        <v/>
      </c>
      <c r="AR1109" s="76" t="str">
        <f>IF(Tableau1[[#This Row],[Nuit
DI/ LU]]="Oui",0,IF(Tableau1[[#This Row],[Nuit
DI/ LU]]="Non",1,""))</f>
        <v/>
      </c>
      <c r="AS1109" s="76" t="str">
        <f>IF(Tableau1[[#This Row],[Type de réponse]]='Paramètre (masquer)'!$A$10,Tableau1[[#This Row],[FE]],"")</f>
        <v/>
      </c>
      <c r="AT1109" s="76" t="str">
        <f>_xlfn.CONCAT(Tableau1[[#This Row],[LUN]:[DIM]])</f>
        <v/>
      </c>
      <c r="AU1109" s="79"/>
      <c r="AV11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9" s="76" t="e">
        <f>Tableau1[[#This Row],[Nbre de nuits sur la période]]*Tableau1[[#This Row],[Nombre de train accédant / nuit *]]</f>
        <v>#VALUE!</v>
      </c>
      <c r="AY1109" s="76" t="e">
        <f>Tableau1[[#This Row],[Uo voies - nuit]]*((59*400/1000)+5)</f>
        <v>#VALUE!</v>
      </c>
    </row>
    <row r="1110" spans="1:51" ht="15.75">
      <c r="A1110" s="51">
        <f t="shared" si="53"/>
        <v>1097</v>
      </c>
      <c r="B1110" s="85"/>
      <c r="C1110" s="52" t="str">
        <f>IFERROR(VLOOKUP(Tableau1[[#This Row],[Site *
Un fichier Excel par DT]],Tableau7[[#All],[Nom de la gare]:[EIC]],5,FALSE),"")</f>
        <v/>
      </c>
      <c r="D1110" s="77"/>
      <c r="E1110" s="74"/>
      <c r="F1110" s="74"/>
      <c r="G1110" s="76"/>
      <c r="H1110" s="72" t="str">
        <f>IF(Tableau1[[#This Row],[Régime d''utilisation (Quotidien ? Oui ou Non)]]="Oui","Oui","Non")</f>
        <v>Non</v>
      </c>
      <c r="I1110" s="72" t="str">
        <f>IF(Tableau1[[#This Row],[Régime d''utilisation (Quotidien ? Oui ou Non)]]="Oui","Oui","Non")</f>
        <v>Non</v>
      </c>
      <c r="J1110" s="72" t="str">
        <f>IF(Tableau1[[#This Row],[Régime d''utilisation (Quotidien ? Oui ou Non)]]="Oui","Oui","Non")</f>
        <v>Non</v>
      </c>
      <c r="K1110" s="72" t="str">
        <f>IF(Tableau1[[#This Row],[Régime d''utilisation (Quotidien ? Oui ou Non)]]="Oui","Oui","Non")</f>
        <v>Non</v>
      </c>
      <c r="L1110" s="72" t="str">
        <f>IF(Tableau1[[#This Row],[Régime d''utilisation (Quotidien ? Oui ou Non)]]="Oui","Oui","Non")</f>
        <v>Non</v>
      </c>
      <c r="M1110" s="72" t="str">
        <f>IF(Tableau1[[#This Row],[Régime d''utilisation (Quotidien ? Oui ou Non)]]="Oui","Oui","Non")</f>
        <v>Non</v>
      </c>
      <c r="N1110" s="72" t="str">
        <f>IF(Tableau1[[#This Row],[Régime d''utilisation (Quotidien ? Oui ou Non)]]="Oui","Oui","Non")</f>
        <v>Non</v>
      </c>
      <c r="O1110" s="72" t="str">
        <f>IF(Tableau1[[#This Row],[Régime d''utilisation (Quotidien ? Oui ou Non)]]="Oui","Oui","Non")</f>
        <v>Non</v>
      </c>
      <c r="P1110" s="76"/>
      <c r="Q1110" s="76"/>
      <c r="R1110" s="76"/>
      <c r="S1110" s="52" t="str">
        <f t="shared" si="51"/>
        <v>Compris entre 00h00 et 5h00</v>
      </c>
      <c r="T1110" s="76"/>
      <c r="U1110" s="53" t="str">
        <f t="shared" si="52"/>
        <v>Voyageur</v>
      </c>
      <c r="V1110" s="76"/>
      <c r="W1110" s="76"/>
      <c r="X1110" s="76"/>
      <c r="Y1110" s="76"/>
      <c r="Z1110" s="76"/>
      <c r="AA1110" s="76"/>
      <c r="AB1110" s="53">
        <f>400</f>
        <v>400</v>
      </c>
      <c r="AC1110" s="78" t="str">
        <f>IF(Tableau1[[#This Row],[Type de réponse]]='Paramètre (masquer)'!$A$10,Tableau1[[#This Row],[Période de début *]],"")</f>
        <v/>
      </c>
      <c r="AD1110" s="78" t="str">
        <f>IF(Tableau1[[#This Row],[Type de réponse]]='Paramètre (masquer)'!$A$10,Tableau1[[#This Row],[Période de fin *]],"")</f>
        <v/>
      </c>
      <c r="AE1110" s="78" t="str">
        <f>IF(Tableau1[[#This Row],[Type de réponse]]='Paramètre (masquer)'!$A$10,Tableau1[[#This Row],[Nuit
LU/MA]],"")</f>
        <v/>
      </c>
      <c r="AF1110" s="78" t="str">
        <f>IF(Tableau1[[#This Row],[Type de réponse]]='Paramètre (masquer)'!$A$10,Tableau1[[#This Row],[Nuit
MA/ME]],"")</f>
        <v/>
      </c>
      <c r="AG1110" s="78" t="str">
        <f>IF(Tableau1[[#This Row],[Type de réponse]]='Paramètre (masquer)'!$A$10,Tableau1[[#This Row],[Nuit
ME/JE]],"")</f>
        <v/>
      </c>
      <c r="AH1110" s="78" t="str">
        <f>IF(Tableau1[[#This Row],[Type de réponse]]='Paramètre (masquer)'!$A$10,Tableau1[[#This Row],[Nuit JE/VE]],"")</f>
        <v/>
      </c>
      <c r="AI1110" s="78" t="str">
        <f>IF(Tableau1[[#This Row],[Type de réponse]]='Paramètre (masquer)'!$A$10,Tableau1[[#This Row],[Nuit
VE/SA]],"")</f>
        <v/>
      </c>
      <c r="AJ1110" s="78" t="str">
        <f>IF(Tableau1[[#This Row],[Type de réponse]]='Paramètre (masquer)'!$A$10,Tableau1[[#This Row],[Nuit
SA/DI]],"")</f>
        <v/>
      </c>
      <c r="AK1110" s="78" t="str">
        <f>IF(Tableau1[[#This Row],[Type de réponse]]='Paramètre (masquer)'!$A$10,Tableau1[[#This Row],[Nuit
DI/LU]],"")</f>
        <v/>
      </c>
      <c r="AL1110" s="76" t="str">
        <f>IF(Tableau1[[#This Row],[Nuit
LU /MA]]="Oui",0,IF(Tableau1[[#This Row],[Nuit
LU /MA]]="Non",1,""))</f>
        <v/>
      </c>
      <c r="AM1110" s="76" t="str">
        <f>IF(Tableau1[[#This Row],[Nuit
MA/ ME]]="Oui",0,IF(Tableau1[[#This Row],[Nuit
MA/ ME]]="Non",1,""))</f>
        <v/>
      </c>
      <c r="AN1110" s="76" t="str">
        <f>IF(Tableau1[[#This Row],[Nuit
ME/ JE]]="Oui",0,IF(Tableau1[[#This Row],[Nuit
ME/ JE]]="Non",1,""))</f>
        <v/>
      </c>
      <c r="AO1110" s="76" t="str">
        <f>IF(Tableau1[[#This Row],[Nuit JE/ VE]]="Oui",0,IF(Tableau1[[#This Row],[Nuit JE/ VE]]="Non",1,""))</f>
        <v/>
      </c>
      <c r="AP1110" s="76" t="str">
        <f>IF(Tableau1[[#This Row],[Nuit
VE/ SA]]="Oui",0,IF(Tableau1[[#This Row],[Nuit
VE/ SA]]="Non",1,""))</f>
        <v/>
      </c>
      <c r="AQ1110" s="76" t="str">
        <f>IF(Tableau1[[#This Row],[Nuit
SA/ DI]]="Oui",0,IF(Tableau1[[#This Row],[Nuit
SA/ DI]]="Non",1,""))</f>
        <v/>
      </c>
      <c r="AR1110" s="76" t="str">
        <f>IF(Tableau1[[#This Row],[Nuit
DI/ LU]]="Oui",0,IF(Tableau1[[#This Row],[Nuit
DI/ LU]]="Non",1,""))</f>
        <v/>
      </c>
      <c r="AS1110" s="76" t="str">
        <f>IF(Tableau1[[#This Row],[Type de réponse]]='Paramètre (masquer)'!$A$10,Tableau1[[#This Row],[FE]],"")</f>
        <v/>
      </c>
      <c r="AT1110" s="76" t="str">
        <f>_xlfn.CONCAT(Tableau1[[#This Row],[LUN]:[DIM]])</f>
        <v/>
      </c>
      <c r="AU1110" s="79"/>
      <c r="AV11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0" s="76" t="e">
        <f>Tableau1[[#This Row],[Nbre de nuits sur la période]]*Tableau1[[#This Row],[Nombre de train accédant / nuit *]]</f>
        <v>#VALUE!</v>
      </c>
      <c r="AY1110" s="76" t="e">
        <f>Tableau1[[#This Row],[Uo voies - nuit]]*((59*400/1000)+5)</f>
        <v>#VALUE!</v>
      </c>
    </row>
    <row r="1111" spans="1:51" ht="15.75">
      <c r="A1111" s="51">
        <f t="shared" si="53"/>
        <v>1098</v>
      </c>
      <c r="B1111" s="85"/>
      <c r="C1111" s="52" t="str">
        <f>IFERROR(VLOOKUP(Tableau1[[#This Row],[Site *
Un fichier Excel par DT]],Tableau7[[#All],[Nom de la gare]:[EIC]],5,FALSE),"")</f>
        <v/>
      </c>
      <c r="D1111" s="77"/>
      <c r="E1111" s="74"/>
      <c r="F1111" s="74"/>
      <c r="G1111" s="76"/>
      <c r="H1111" s="72" t="str">
        <f>IF(Tableau1[[#This Row],[Régime d''utilisation (Quotidien ? Oui ou Non)]]="Oui","Oui","Non")</f>
        <v>Non</v>
      </c>
      <c r="I1111" s="72" t="str">
        <f>IF(Tableau1[[#This Row],[Régime d''utilisation (Quotidien ? Oui ou Non)]]="Oui","Oui","Non")</f>
        <v>Non</v>
      </c>
      <c r="J1111" s="72" t="str">
        <f>IF(Tableau1[[#This Row],[Régime d''utilisation (Quotidien ? Oui ou Non)]]="Oui","Oui","Non")</f>
        <v>Non</v>
      </c>
      <c r="K1111" s="72" t="str">
        <f>IF(Tableau1[[#This Row],[Régime d''utilisation (Quotidien ? Oui ou Non)]]="Oui","Oui","Non")</f>
        <v>Non</v>
      </c>
      <c r="L1111" s="72" t="str">
        <f>IF(Tableau1[[#This Row],[Régime d''utilisation (Quotidien ? Oui ou Non)]]="Oui","Oui","Non")</f>
        <v>Non</v>
      </c>
      <c r="M1111" s="72" t="str">
        <f>IF(Tableau1[[#This Row],[Régime d''utilisation (Quotidien ? Oui ou Non)]]="Oui","Oui","Non")</f>
        <v>Non</v>
      </c>
      <c r="N1111" s="72" t="str">
        <f>IF(Tableau1[[#This Row],[Régime d''utilisation (Quotidien ? Oui ou Non)]]="Oui","Oui","Non")</f>
        <v>Non</v>
      </c>
      <c r="O1111" s="72" t="str">
        <f>IF(Tableau1[[#This Row],[Régime d''utilisation (Quotidien ? Oui ou Non)]]="Oui","Oui","Non")</f>
        <v>Non</v>
      </c>
      <c r="P1111" s="76"/>
      <c r="Q1111" s="76"/>
      <c r="R1111" s="76"/>
      <c r="S1111" s="52" t="str">
        <f t="shared" si="51"/>
        <v>Compris entre 00h00 et 5h00</v>
      </c>
      <c r="T1111" s="76"/>
      <c r="U1111" s="53" t="str">
        <f t="shared" si="52"/>
        <v>Voyageur</v>
      </c>
      <c r="V1111" s="76"/>
      <c r="W1111" s="76"/>
      <c r="X1111" s="76"/>
      <c r="Y1111" s="76"/>
      <c r="Z1111" s="76"/>
      <c r="AA1111" s="76"/>
      <c r="AB1111" s="53">
        <f>400</f>
        <v>400</v>
      </c>
      <c r="AC1111" s="78" t="str">
        <f>IF(Tableau1[[#This Row],[Type de réponse]]='Paramètre (masquer)'!$A$10,Tableau1[[#This Row],[Période de début *]],"")</f>
        <v/>
      </c>
      <c r="AD1111" s="78" t="str">
        <f>IF(Tableau1[[#This Row],[Type de réponse]]='Paramètre (masquer)'!$A$10,Tableau1[[#This Row],[Période de fin *]],"")</f>
        <v/>
      </c>
      <c r="AE1111" s="78" t="str">
        <f>IF(Tableau1[[#This Row],[Type de réponse]]='Paramètre (masquer)'!$A$10,Tableau1[[#This Row],[Nuit
LU/MA]],"")</f>
        <v/>
      </c>
      <c r="AF1111" s="78" t="str">
        <f>IF(Tableau1[[#This Row],[Type de réponse]]='Paramètre (masquer)'!$A$10,Tableau1[[#This Row],[Nuit
MA/ME]],"")</f>
        <v/>
      </c>
      <c r="AG1111" s="78" t="str">
        <f>IF(Tableau1[[#This Row],[Type de réponse]]='Paramètre (masquer)'!$A$10,Tableau1[[#This Row],[Nuit
ME/JE]],"")</f>
        <v/>
      </c>
      <c r="AH1111" s="78" t="str">
        <f>IF(Tableau1[[#This Row],[Type de réponse]]='Paramètre (masquer)'!$A$10,Tableau1[[#This Row],[Nuit JE/VE]],"")</f>
        <v/>
      </c>
      <c r="AI1111" s="78" t="str">
        <f>IF(Tableau1[[#This Row],[Type de réponse]]='Paramètre (masquer)'!$A$10,Tableau1[[#This Row],[Nuit
VE/SA]],"")</f>
        <v/>
      </c>
      <c r="AJ1111" s="78" t="str">
        <f>IF(Tableau1[[#This Row],[Type de réponse]]='Paramètre (masquer)'!$A$10,Tableau1[[#This Row],[Nuit
SA/DI]],"")</f>
        <v/>
      </c>
      <c r="AK1111" s="78" t="str">
        <f>IF(Tableau1[[#This Row],[Type de réponse]]='Paramètre (masquer)'!$A$10,Tableau1[[#This Row],[Nuit
DI/LU]],"")</f>
        <v/>
      </c>
      <c r="AL1111" s="76" t="str">
        <f>IF(Tableau1[[#This Row],[Nuit
LU /MA]]="Oui",0,IF(Tableau1[[#This Row],[Nuit
LU /MA]]="Non",1,""))</f>
        <v/>
      </c>
      <c r="AM1111" s="76" t="str">
        <f>IF(Tableau1[[#This Row],[Nuit
MA/ ME]]="Oui",0,IF(Tableau1[[#This Row],[Nuit
MA/ ME]]="Non",1,""))</f>
        <v/>
      </c>
      <c r="AN1111" s="76" t="str">
        <f>IF(Tableau1[[#This Row],[Nuit
ME/ JE]]="Oui",0,IF(Tableau1[[#This Row],[Nuit
ME/ JE]]="Non",1,""))</f>
        <v/>
      </c>
      <c r="AO1111" s="76" t="str">
        <f>IF(Tableau1[[#This Row],[Nuit JE/ VE]]="Oui",0,IF(Tableau1[[#This Row],[Nuit JE/ VE]]="Non",1,""))</f>
        <v/>
      </c>
      <c r="AP1111" s="76" t="str">
        <f>IF(Tableau1[[#This Row],[Nuit
VE/ SA]]="Oui",0,IF(Tableau1[[#This Row],[Nuit
VE/ SA]]="Non",1,""))</f>
        <v/>
      </c>
      <c r="AQ1111" s="76" t="str">
        <f>IF(Tableau1[[#This Row],[Nuit
SA/ DI]]="Oui",0,IF(Tableau1[[#This Row],[Nuit
SA/ DI]]="Non",1,""))</f>
        <v/>
      </c>
      <c r="AR1111" s="76" t="str">
        <f>IF(Tableau1[[#This Row],[Nuit
DI/ LU]]="Oui",0,IF(Tableau1[[#This Row],[Nuit
DI/ LU]]="Non",1,""))</f>
        <v/>
      </c>
      <c r="AS1111" s="76" t="str">
        <f>IF(Tableau1[[#This Row],[Type de réponse]]='Paramètre (masquer)'!$A$10,Tableau1[[#This Row],[FE]],"")</f>
        <v/>
      </c>
      <c r="AT1111" s="76" t="str">
        <f>_xlfn.CONCAT(Tableau1[[#This Row],[LUN]:[DIM]])</f>
        <v/>
      </c>
      <c r="AU1111" s="79"/>
      <c r="AV11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1" s="76" t="e">
        <f>Tableau1[[#This Row],[Nbre de nuits sur la période]]*Tableau1[[#This Row],[Nombre de train accédant / nuit *]]</f>
        <v>#VALUE!</v>
      </c>
      <c r="AY1111" s="76" t="e">
        <f>Tableau1[[#This Row],[Uo voies - nuit]]*((59*400/1000)+5)</f>
        <v>#VALUE!</v>
      </c>
    </row>
    <row r="1112" spans="1:51" ht="15.75">
      <c r="A1112" s="51">
        <f t="shared" si="53"/>
        <v>1099</v>
      </c>
      <c r="B1112" s="85"/>
      <c r="C1112" s="52" t="str">
        <f>IFERROR(VLOOKUP(Tableau1[[#This Row],[Site *
Un fichier Excel par DT]],Tableau7[[#All],[Nom de la gare]:[EIC]],5,FALSE),"")</f>
        <v/>
      </c>
      <c r="D1112" s="77"/>
      <c r="E1112" s="74"/>
      <c r="F1112" s="74"/>
      <c r="G1112" s="76"/>
      <c r="H1112" s="72" t="str">
        <f>IF(Tableau1[[#This Row],[Régime d''utilisation (Quotidien ? Oui ou Non)]]="Oui","Oui","Non")</f>
        <v>Non</v>
      </c>
      <c r="I1112" s="72" t="str">
        <f>IF(Tableau1[[#This Row],[Régime d''utilisation (Quotidien ? Oui ou Non)]]="Oui","Oui","Non")</f>
        <v>Non</v>
      </c>
      <c r="J1112" s="72" t="str">
        <f>IF(Tableau1[[#This Row],[Régime d''utilisation (Quotidien ? Oui ou Non)]]="Oui","Oui","Non")</f>
        <v>Non</v>
      </c>
      <c r="K1112" s="72" t="str">
        <f>IF(Tableau1[[#This Row],[Régime d''utilisation (Quotidien ? Oui ou Non)]]="Oui","Oui","Non")</f>
        <v>Non</v>
      </c>
      <c r="L1112" s="72" t="str">
        <f>IF(Tableau1[[#This Row],[Régime d''utilisation (Quotidien ? Oui ou Non)]]="Oui","Oui","Non")</f>
        <v>Non</v>
      </c>
      <c r="M1112" s="72" t="str">
        <f>IF(Tableau1[[#This Row],[Régime d''utilisation (Quotidien ? Oui ou Non)]]="Oui","Oui","Non")</f>
        <v>Non</v>
      </c>
      <c r="N1112" s="72" t="str">
        <f>IF(Tableau1[[#This Row],[Régime d''utilisation (Quotidien ? Oui ou Non)]]="Oui","Oui","Non")</f>
        <v>Non</v>
      </c>
      <c r="O1112" s="72" t="str">
        <f>IF(Tableau1[[#This Row],[Régime d''utilisation (Quotidien ? Oui ou Non)]]="Oui","Oui","Non")</f>
        <v>Non</v>
      </c>
      <c r="P1112" s="76"/>
      <c r="Q1112" s="76"/>
      <c r="R1112" s="76"/>
      <c r="S1112" s="52" t="str">
        <f t="shared" si="51"/>
        <v>Compris entre 00h00 et 5h00</v>
      </c>
      <c r="T1112" s="76"/>
      <c r="U1112" s="53" t="str">
        <f t="shared" si="52"/>
        <v>Voyageur</v>
      </c>
      <c r="V1112" s="76"/>
      <c r="W1112" s="76"/>
      <c r="X1112" s="76"/>
      <c r="Y1112" s="76"/>
      <c r="Z1112" s="76"/>
      <c r="AA1112" s="76"/>
      <c r="AB1112" s="53">
        <f>400</f>
        <v>400</v>
      </c>
      <c r="AC1112" s="78" t="str">
        <f>IF(Tableau1[[#This Row],[Type de réponse]]='Paramètre (masquer)'!$A$10,Tableau1[[#This Row],[Période de début *]],"")</f>
        <v/>
      </c>
      <c r="AD1112" s="78" t="str">
        <f>IF(Tableau1[[#This Row],[Type de réponse]]='Paramètre (masquer)'!$A$10,Tableau1[[#This Row],[Période de fin *]],"")</f>
        <v/>
      </c>
      <c r="AE1112" s="78" t="str">
        <f>IF(Tableau1[[#This Row],[Type de réponse]]='Paramètre (masquer)'!$A$10,Tableau1[[#This Row],[Nuit
LU/MA]],"")</f>
        <v/>
      </c>
      <c r="AF1112" s="78" t="str">
        <f>IF(Tableau1[[#This Row],[Type de réponse]]='Paramètre (masquer)'!$A$10,Tableau1[[#This Row],[Nuit
MA/ME]],"")</f>
        <v/>
      </c>
      <c r="AG1112" s="78" t="str">
        <f>IF(Tableau1[[#This Row],[Type de réponse]]='Paramètre (masquer)'!$A$10,Tableau1[[#This Row],[Nuit
ME/JE]],"")</f>
        <v/>
      </c>
      <c r="AH1112" s="78" t="str">
        <f>IF(Tableau1[[#This Row],[Type de réponse]]='Paramètre (masquer)'!$A$10,Tableau1[[#This Row],[Nuit JE/VE]],"")</f>
        <v/>
      </c>
      <c r="AI1112" s="78" t="str">
        <f>IF(Tableau1[[#This Row],[Type de réponse]]='Paramètre (masquer)'!$A$10,Tableau1[[#This Row],[Nuit
VE/SA]],"")</f>
        <v/>
      </c>
      <c r="AJ1112" s="78" t="str">
        <f>IF(Tableau1[[#This Row],[Type de réponse]]='Paramètre (masquer)'!$A$10,Tableau1[[#This Row],[Nuit
SA/DI]],"")</f>
        <v/>
      </c>
      <c r="AK1112" s="78" t="str">
        <f>IF(Tableau1[[#This Row],[Type de réponse]]='Paramètre (masquer)'!$A$10,Tableau1[[#This Row],[Nuit
DI/LU]],"")</f>
        <v/>
      </c>
      <c r="AL1112" s="76" t="str">
        <f>IF(Tableau1[[#This Row],[Nuit
LU /MA]]="Oui",0,IF(Tableau1[[#This Row],[Nuit
LU /MA]]="Non",1,""))</f>
        <v/>
      </c>
      <c r="AM1112" s="76" t="str">
        <f>IF(Tableau1[[#This Row],[Nuit
MA/ ME]]="Oui",0,IF(Tableau1[[#This Row],[Nuit
MA/ ME]]="Non",1,""))</f>
        <v/>
      </c>
      <c r="AN1112" s="76" t="str">
        <f>IF(Tableau1[[#This Row],[Nuit
ME/ JE]]="Oui",0,IF(Tableau1[[#This Row],[Nuit
ME/ JE]]="Non",1,""))</f>
        <v/>
      </c>
      <c r="AO1112" s="76" t="str">
        <f>IF(Tableau1[[#This Row],[Nuit JE/ VE]]="Oui",0,IF(Tableau1[[#This Row],[Nuit JE/ VE]]="Non",1,""))</f>
        <v/>
      </c>
      <c r="AP1112" s="76" t="str">
        <f>IF(Tableau1[[#This Row],[Nuit
VE/ SA]]="Oui",0,IF(Tableau1[[#This Row],[Nuit
VE/ SA]]="Non",1,""))</f>
        <v/>
      </c>
      <c r="AQ1112" s="76" t="str">
        <f>IF(Tableau1[[#This Row],[Nuit
SA/ DI]]="Oui",0,IF(Tableau1[[#This Row],[Nuit
SA/ DI]]="Non",1,""))</f>
        <v/>
      </c>
      <c r="AR1112" s="76" t="str">
        <f>IF(Tableau1[[#This Row],[Nuit
DI/ LU]]="Oui",0,IF(Tableau1[[#This Row],[Nuit
DI/ LU]]="Non",1,""))</f>
        <v/>
      </c>
      <c r="AS1112" s="76" t="str">
        <f>IF(Tableau1[[#This Row],[Type de réponse]]='Paramètre (masquer)'!$A$10,Tableau1[[#This Row],[FE]],"")</f>
        <v/>
      </c>
      <c r="AT1112" s="76" t="str">
        <f>_xlfn.CONCAT(Tableau1[[#This Row],[LUN]:[DIM]])</f>
        <v/>
      </c>
      <c r="AU1112" s="79"/>
      <c r="AV11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2" s="76" t="e">
        <f>Tableau1[[#This Row],[Nbre de nuits sur la période]]*Tableau1[[#This Row],[Nombre de train accédant / nuit *]]</f>
        <v>#VALUE!</v>
      </c>
      <c r="AY1112" s="76" t="e">
        <f>Tableau1[[#This Row],[Uo voies - nuit]]*((59*400/1000)+5)</f>
        <v>#VALUE!</v>
      </c>
    </row>
    <row r="1113" spans="1:51" ht="15.75">
      <c r="A1113" s="51">
        <f t="shared" si="53"/>
        <v>1100</v>
      </c>
      <c r="B1113" s="85"/>
      <c r="C1113" s="52" t="str">
        <f>IFERROR(VLOOKUP(Tableau1[[#This Row],[Site *
Un fichier Excel par DT]],Tableau7[[#All],[Nom de la gare]:[EIC]],5,FALSE),"")</f>
        <v/>
      </c>
      <c r="D1113" s="77"/>
      <c r="E1113" s="74"/>
      <c r="F1113" s="74"/>
      <c r="G1113" s="76"/>
      <c r="H1113" s="72" t="str">
        <f>IF(Tableau1[[#This Row],[Régime d''utilisation (Quotidien ? Oui ou Non)]]="Oui","Oui","Non")</f>
        <v>Non</v>
      </c>
      <c r="I1113" s="72" t="str">
        <f>IF(Tableau1[[#This Row],[Régime d''utilisation (Quotidien ? Oui ou Non)]]="Oui","Oui","Non")</f>
        <v>Non</v>
      </c>
      <c r="J1113" s="72" t="str">
        <f>IF(Tableau1[[#This Row],[Régime d''utilisation (Quotidien ? Oui ou Non)]]="Oui","Oui","Non")</f>
        <v>Non</v>
      </c>
      <c r="K1113" s="72" t="str">
        <f>IF(Tableau1[[#This Row],[Régime d''utilisation (Quotidien ? Oui ou Non)]]="Oui","Oui","Non")</f>
        <v>Non</v>
      </c>
      <c r="L1113" s="72" t="str">
        <f>IF(Tableau1[[#This Row],[Régime d''utilisation (Quotidien ? Oui ou Non)]]="Oui","Oui","Non")</f>
        <v>Non</v>
      </c>
      <c r="M1113" s="72" t="str">
        <f>IF(Tableau1[[#This Row],[Régime d''utilisation (Quotidien ? Oui ou Non)]]="Oui","Oui","Non")</f>
        <v>Non</v>
      </c>
      <c r="N1113" s="72" t="str">
        <f>IF(Tableau1[[#This Row],[Régime d''utilisation (Quotidien ? Oui ou Non)]]="Oui","Oui","Non")</f>
        <v>Non</v>
      </c>
      <c r="O1113" s="72" t="str">
        <f>IF(Tableau1[[#This Row],[Régime d''utilisation (Quotidien ? Oui ou Non)]]="Oui","Oui","Non")</f>
        <v>Non</v>
      </c>
      <c r="P1113" s="76"/>
      <c r="Q1113" s="76"/>
      <c r="R1113" s="76"/>
      <c r="S1113" s="52" t="str">
        <f t="shared" si="51"/>
        <v>Compris entre 00h00 et 5h00</v>
      </c>
      <c r="T1113" s="76"/>
      <c r="U1113" s="53" t="str">
        <f t="shared" si="52"/>
        <v>Voyageur</v>
      </c>
      <c r="V1113" s="76"/>
      <c r="W1113" s="76"/>
      <c r="X1113" s="76"/>
      <c r="Y1113" s="76"/>
      <c r="Z1113" s="76"/>
      <c r="AA1113" s="76"/>
      <c r="AB1113" s="53">
        <f>400</f>
        <v>400</v>
      </c>
      <c r="AC1113" s="78" t="str">
        <f>IF(Tableau1[[#This Row],[Type de réponse]]='Paramètre (masquer)'!$A$10,Tableau1[[#This Row],[Période de début *]],"")</f>
        <v/>
      </c>
      <c r="AD1113" s="78" t="str">
        <f>IF(Tableau1[[#This Row],[Type de réponse]]='Paramètre (masquer)'!$A$10,Tableau1[[#This Row],[Période de fin *]],"")</f>
        <v/>
      </c>
      <c r="AE1113" s="78" t="str">
        <f>IF(Tableau1[[#This Row],[Type de réponse]]='Paramètre (masquer)'!$A$10,Tableau1[[#This Row],[Nuit
LU/MA]],"")</f>
        <v/>
      </c>
      <c r="AF1113" s="78" t="str">
        <f>IF(Tableau1[[#This Row],[Type de réponse]]='Paramètre (masquer)'!$A$10,Tableau1[[#This Row],[Nuit
MA/ME]],"")</f>
        <v/>
      </c>
      <c r="AG1113" s="78" t="str">
        <f>IF(Tableau1[[#This Row],[Type de réponse]]='Paramètre (masquer)'!$A$10,Tableau1[[#This Row],[Nuit
ME/JE]],"")</f>
        <v/>
      </c>
      <c r="AH1113" s="78" t="str">
        <f>IF(Tableau1[[#This Row],[Type de réponse]]='Paramètre (masquer)'!$A$10,Tableau1[[#This Row],[Nuit JE/VE]],"")</f>
        <v/>
      </c>
      <c r="AI1113" s="78" t="str">
        <f>IF(Tableau1[[#This Row],[Type de réponse]]='Paramètre (masquer)'!$A$10,Tableau1[[#This Row],[Nuit
VE/SA]],"")</f>
        <v/>
      </c>
      <c r="AJ1113" s="78" t="str">
        <f>IF(Tableau1[[#This Row],[Type de réponse]]='Paramètre (masquer)'!$A$10,Tableau1[[#This Row],[Nuit
SA/DI]],"")</f>
        <v/>
      </c>
      <c r="AK1113" s="78" t="str">
        <f>IF(Tableau1[[#This Row],[Type de réponse]]='Paramètre (masquer)'!$A$10,Tableau1[[#This Row],[Nuit
DI/LU]],"")</f>
        <v/>
      </c>
      <c r="AL1113" s="76" t="str">
        <f>IF(Tableau1[[#This Row],[Nuit
LU /MA]]="Oui",0,IF(Tableau1[[#This Row],[Nuit
LU /MA]]="Non",1,""))</f>
        <v/>
      </c>
      <c r="AM1113" s="76" t="str">
        <f>IF(Tableau1[[#This Row],[Nuit
MA/ ME]]="Oui",0,IF(Tableau1[[#This Row],[Nuit
MA/ ME]]="Non",1,""))</f>
        <v/>
      </c>
      <c r="AN1113" s="76" t="str">
        <f>IF(Tableau1[[#This Row],[Nuit
ME/ JE]]="Oui",0,IF(Tableau1[[#This Row],[Nuit
ME/ JE]]="Non",1,""))</f>
        <v/>
      </c>
      <c r="AO1113" s="76" t="str">
        <f>IF(Tableau1[[#This Row],[Nuit JE/ VE]]="Oui",0,IF(Tableau1[[#This Row],[Nuit JE/ VE]]="Non",1,""))</f>
        <v/>
      </c>
      <c r="AP1113" s="76" t="str">
        <f>IF(Tableau1[[#This Row],[Nuit
VE/ SA]]="Oui",0,IF(Tableau1[[#This Row],[Nuit
VE/ SA]]="Non",1,""))</f>
        <v/>
      </c>
      <c r="AQ1113" s="76" t="str">
        <f>IF(Tableau1[[#This Row],[Nuit
SA/ DI]]="Oui",0,IF(Tableau1[[#This Row],[Nuit
SA/ DI]]="Non",1,""))</f>
        <v/>
      </c>
      <c r="AR1113" s="76" t="str">
        <f>IF(Tableau1[[#This Row],[Nuit
DI/ LU]]="Oui",0,IF(Tableau1[[#This Row],[Nuit
DI/ LU]]="Non",1,""))</f>
        <v/>
      </c>
      <c r="AS1113" s="76" t="str">
        <f>IF(Tableau1[[#This Row],[Type de réponse]]='Paramètre (masquer)'!$A$10,Tableau1[[#This Row],[FE]],"")</f>
        <v/>
      </c>
      <c r="AT1113" s="76" t="str">
        <f>_xlfn.CONCAT(Tableau1[[#This Row],[LUN]:[DIM]])</f>
        <v/>
      </c>
      <c r="AU1113" s="79"/>
      <c r="AV11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3" s="76" t="e">
        <f>Tableau1[[#This Row],[Nbre de nuits sur la période]]*Tableau1[[#This Row],[Nombre de train accédant / nuit *]]</f>
        <v>#VALUE!</v>
      </c>
      <c r="AY1113" s="76" t="e">
        <f>Tableau1[[#This Row],[Uo voies - nuit]]*((59*400/1000)+5)</f>
        <v>#VALUE!</v>
      </c>
    </row>
    <row r="1114" spans="1:51" ht="15.75">
      <c r="A1114" s="51">
        <f t="shared" si="53"/>
        <v>1101</v>
      </c>
      <c r="B1114" s="85"/>
      <c r="C1114" s="52" t="str">
        <f>IFERROR(VLOOKUP(Tableau1[[#This Row],[Site *
Un fichier Excel par DT]],Tableau7[[#All],[Nom de la gare]:[EIC]],5,FALSE),"")</f>
        <v/>
      </c>
      <c r="D1114" s="77"/>
      <c r="E1114" s="74"/>
      <c r="F1114" s="74"/>
      <c r="G1114" s="76"/>
      <c r="H1114" s="72" t="str">
        <f>IF(Tableau1[[#This Row],[Régime d''utilisation (Quotidien ? Oui ou Non)]]="Oui","Oui","Non")</f>
        <v>Non</v>
      </c>
      <c r="I1114" s="72" t="str">
        <f>IF(Tableau1[[#This Row],[Régime d''utilisation (Quotidien ? Oui ou Non)]]="Oui","Oui","Non")</f>
        <v>Non</v>
      </c>
      <c r="J1114" s="72" t="str">
        <f>IF(Tableau1[[#This Row],[Régime d''utilisation (Quotidien ? Oui ou Non)]]="Oui","Oui","Non")</f>
        <v>Non</v>
      </c>
      <c r="K1114" s="72" t="str">
        <f>IF(Tableau1[[#This Row],[Régime d''utilisation (Quotidien ? Oui ou Non)]]="Oui","Oui","Non")</f>
        <v>Non</v>
      </c>
      <c r="L1114" s="72" t="str">
        <f>IF(Tableau1[[#This Row],[Régime d''utilisation (Quotidien ? Oui ou Non)]]="Oui","Oui","Non")</f>
        <v>Non</v>
      </c>
      <c r="M1114" s="72" t="str">
        <f>IF(Tableau1[[#This Row],[Régime d''utilisation (Quotidien ? Oui ou Non)]]="Oui","Oui","Non")</f>
        <v>Non</v>
      </c>
      <c r="N1114" s="72" t="str">
        <f>IF(Tableau1[[#This Row],[Régime d''utilisation (Quotidien ? Oui ou Non)]]="Oui","Oui","Non")</f>
        <v>Non</v>
      </c>
      <c r="O1114" s="72" t="str">
        <f>IF(Tableau1[[#This Row],[Régime d''utilisation (Quotidien ? Oui ou Non)]]="Oui","Oui","Non")</f>
        <v>Non</v>
      </c>
      <c r="P1114" s="76"/>
      <c r="Q1114" s="76"/>
      <c r="R1114" s="76"/>
      <c r="S1114" s="52" t="str">
        <f t="shared" si="51"/>
        <v>Compris entre 00h00 et 5h00</v>
      </c>
      <c r="T1114" s="76"/>
      <c r="U1114" s="53" t="str">
        <f t="shared" si="52"/>
        <v>Voyageur</v>
      </c>
      <c r="V1114" s="76"/>
      <c r="W1114" s="76"/>
      <c r="X1114" s="76"/>
      <c r="Y1114" s="76"/>
      <c r="Z1114" s="76"/>
      <c r="AA1114" s="76"/>
      <c r="AB1114" s="53">
        <f>400</f>
        <v>400</v>
      </c>
      <c r="AC1114" s="78" t="str">
        <f>IF(Tableau1[[#This Row],[Type de réponse]]='Paramètre (masquer)'!$A$10,Tableau1[[#This Row],[Période de début *]],"")</f>
        <v/>
      </c>
      <c r="AD1114" s="78" t="str">
        <f>IF(Tableau1[[#This Row],[Type de réponse]]='Paramètre (masquer)'!$A$10,Tableau1[[#This Row],[Période de fin *]],"")</f>
        <v/>
      </c>
      <c r="AE1114" s="78" t="str">
        <f>IF(Tableau1[[#This Row],[Type de réponse]]='Paramètre (masquer)'!$A$10,Tableau1[[#This Row],[Nuit
LU/MA]],"")</f>
        <v/>
      </c>
      <c r="AF1114" s="78" t="str">
        <f>IF(Tableau1[[#This Row],[Type de réponse]]='Paramètre (masquer)'!$A$10,Tableau1[[#This Row],[Nuit
MA/ME]],"")</f>
        <v/>
      </c>
      <c r="AG1114" s="78" t="str">
        <f>IF(Tableau1[[#This Row],[Type de réponse]]='Paramètre (masquer)'!$A$10,Tableau1[[#This Row],[Nuit
ME/JE]],"")</f>
        <v/>
      </c>
      <c r="AH1114" s="78" t="str">
        <f>IF(Tableau1[[#This Row],[Type de réponse]]='Paramètre (masquer)'!$A$10,Tableau1[[#This Row],[Nuit JE/VE]],"")</f>
        <v/>
      </c>
      <c r="AI1114" s="78" t="str">
        <f>IF(Tableau1[[#This Row],[Type de réponse]]='Paramètre (masquer)'!$A$10,Tableau1[[#This Row],[Nuit
VE/SA]],"")</f>
        <v/>
      </c>
      <c r="AJ1114" s="78" t="str">
        <f>IF(Tableau1[[#This Row],[Type de réponse]]='Paramètre (masquer)'!$A$10,Tableau1[[#This Row],[Nuit
SA/DI]],"")</f>
        <v/>
      </c>
      <c r="AK1114" s="78" t="str">
        <f>IF(Tableau1[[#This Row],[Type de réponse]]='Paramètre (masquer)'!$A$10,Tableau1[[#This Row],[Nuit
DI/LU]],"")</f>
        <v/>
      </c>
      <c r="AL1114" s="76" t="str">
        <f>IF(Tableau1[[#This Row],[Nuit
LU /MA]]="Oui",0,IF(Tableau1[[#This Row],[Nuit
LU /MA]]="Non",1,""))</f>
        <v/>
      </c>
      <c r="AM1114" s="76" t="str">
        <f>IF(Tableau1[[#This Row],[Nuit
MA/ ME]]="Oui",0,IF(Tableau1[[#This Row],[Nuit
MA/ ME]]="Non",1,""))</f>
        <v/>
      </c>
      <c r="AN1114" s="76" t="str">
        <f>IF(Tableau1[[#This Row],[Nuit
ME/ JE]]="Oui",0,IF(Tableau1[[#This Row],[Nuit
ME/ JE]]="Non",1,""))</f>
        <v/>
      </c>
      <c r="AO1114" s="76" t="str">
        <f>IF(Tableau1[[#This Row],[Nuit JE/ VE]]="Oui",0,IF(Tableau1[[#This Row],[Nuit JE/ VE]]="Non",1,""))</f>
        <v/>
      </c>
      <c r="AP1114" s="76" t="str">
        <f>IF(Tableau1[[#This Row],[Nuit
VE/ SA]]="Oui",0,IF(Tableau1[[#This Row],[Nuit
VE/ SA]]="Non",1,""))</f>
        <v/>
      </c>
      <c r="AQ1114" s="76" t="str">
        <f>IF(Tableau1[[#This Row],[Nuit
SA/ DI]]="Oui",0,IF(Tableau1[[#This Row],[Nuit
SA/ DI]]="Non",1,""))</f>
        <v/>
      </c>
      <c r="AR1114" s="76" t="str">
        <f>IF(Tableau1[[#This Row],[Nuit
DI/ LU]]="Oui",0,IF(Tableau1[[#This Row],[Nuit
DI/ LU]]="Non",1,""))</f>
        <v/>
      </c>
      <c r="AS1114" s="76" t="str">
        <f>IF(Tableau1[[#This Row],[Type de réponse]]='Paramètre (masquer)'!$A$10,Tableau1[[#This Row],[FE]],"")</f>
        <v/>
      </c>
      <c r="AT1114" s="76" t="str">
        <f>_xlfn.CONCAT(Tableau1[[#This Row],[LUN]:[DIM]])</f>
        <v/>
      </c>
      <c r="AU1114" s="79"/>
      <c r="AV11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4" s="76" t="e">
        <f>Tableau1[[#This Row],[Nbre de nuits sur la période]]*Tableau1[[#This Row],[Nombre de train accédant / nuit *]]</f>
        <v>#VALUE!</v>
      </c>
      <c r="AY1114" s="76" t="e">
        <f>Tableau1[[#This Row],[Uo voies - nuit]]*((59*400/1000)+5)</f>
        <v>#VALUE!</v>
      </c>
    </row>
    <row r="1115" spans="1:51" ht="15.75">
      <c r="A1115" s="51">
        <f t="shared" si="53"/>
        <v>1102</v>
      </c>
      <c r="B1115" s="85"/>
      <c r="C1115" s="52" t="str">
        <f>IFERROR(VLOOKUP(Tableau1[[#This Row],[Site *
Un fichier Excel par DT]],Tableau7[[#All],[Nom de la gare]:[EIC]],5,FALSE),"")</f>
        <v/>
      </c>
      <c r="D1115" s="77"/>
      <c r="E1115" s="74"/>
      <c r="F1115" s="74"/>
      <c r="G1115" s="76"/>
      <c r="H1115" s="72" t="str">
        <f>IF(Tableau1[[#This Row],[Régime d''utilisation (Quotidien ? Oui ou Non)]]="Oui","Oui","Non")</f>
        <v>Non</v>
      </c>
      <c r="I1115" s="72" t="str">
        <f>IF(Tableau1[[#This Row],[Régime d''utilisation (Quotidien ? Oui ou Non)]]="Oui","Oui","Non")</f>
        <v>Non</v>
      </c>
      <c r="J1115" s="72" t="str">
        <f>IF(Tableau1[[#This Row],[Régime d''utilisation (Quotidien ? Oui ou Non)]]="Oui","Oui","Non")</f>
        <v>Non</v>
      </c>
      <c r="K1115" s="72" t="str">
        <f>IF(Tableau1[[#This Row],[Régime d''utilisation (Quotidien ? Oui ou Non)]]="Oui","Oui","Non")</f>
        <v>Non</v>
      </c>
      <c r="L1115" s="72" t="str">
        <f>IF(Tableau1[[#This Row],[Régime d''utilisation (Quotidien ? Oui ou Non)]]="Oui","Oui","Non")</f>
        <v>Non</v>
      </c>
      <c r="M1115" s="72" t="str">
        <f>IF(Tableau1[[#This Row],[Régime d''utilisation (Quotidien ? Oui ou Non)]]="Oui","Oui","Non")</f>
        <v>Non</v>
      </c>
      <c r="N1115" s="72" t="str">
        <f>IF(Tableau1[[#This Row],[Régime d''utilisation (Quotidien ? Oui ou Non)]]="Oui","Oui","Non")</f>
        <v>Non</v>
      </c>
      <c r="O1115" s="72" t="str">
        <f>IF(Tableau1[[#This Row],[Régime d''utilisation (Quotidien ? Oui ou Non)]]="Oui","Oui","Non")</f>
        <v>Non</v>
      </c>
      <c r="P1115" s="76"/>
      <c r="Q1115" s="76"/>
      <c r="R1115" s="76"/>
      <c r="S1115" s="52" t="str">
        <f t="shared" si="51"/>
        <v>Compris entre 00h00 et 5h00</v>
      </c>
      <c r="T1115" s="76"/>
      <c r="U1115" s="53" t="str">
        <f t="shared" si="52"/>
        <v>Voyageur</v>
      </c>
      <c r="V1115" s="76"/>
      <c r="W1115" s="76"/>
      <c r="X1115" s="76"/>
      <c r="Y1115" s="76"/>
      <c r="Z1115" s="76"/>
      <c r="AA1115" s="76"/>
      <c r="AB1115" s="53">
        <f>400</f>
        <v>400</v>
      </c>
      <c r="AC1115" s="78" t="str">
        <f>IF(Tableau1[[#This Row],[Type de réponse]]='Paramètre (masquer)'!$A$10,Tableau1[[#This Row],[Période de début *]],"")</f>
        <v/>
      </c>
      <c r="AD1115" s="78" t="str">
        <f>IF(Tableau1[[#This Row],[Type de réponse]]='Paramètre (masquer)'!$A$10,Tableau1[[#This Row],[Période de fin *]],"")</f>
        <v/>
      </c>
      <c r="AE1115" s="78" t="str">
        <f>IF(Tableau1[[#This Row],[Type de réponse]]='Paramètre (masquer)'!$A$10,Tableau1[[#This Row],[Nuit
LU/MA]],"")</f>
        <v/>
      </c>
      <c r="AF1115" s="78" t="str">
        <f>IF(Tableau1[[#This Row],[Type de réponse]]='Paramètre (masquer)'!$A$10,Tableau1[[#This Row],[Nuit
MA/ME]],"")</f>
        <v/>
      </c>
      <c r="AG1115" s="78" t="str">
        <f>IF(Tableau1[[#This Row],[Type de réponse]]='Paramètre (masquer)'!$A$10,Tableau1[[#This Row],[Nuit
ME/JE]],"")</f>
        <v/>
      </c>
      <c r="AH1115" s="78" t="str">
        <f>IF(Tableau1[[#This Row],[Type de réponse]]='Paramètre (masquer)'!$A$10,Tableau1[[#This Row],[Nuit JE/VE]],"")</f>
        <v/>
      </c>
      <c r="AI1115" s="78" t="str">
        <f>IF(Tableau1[[#This Row],[Type de réponse]]='Paramètre (masquer)'!$A$10,Tableau1[[#This Row],[Nuit
VE/SA]],"")</f>
        <v/>
      </c>
      <c r="AJ1115" s="78" t="str">
        <f>IF(Tableau1[[#This Row],[Type de réponse]]='Paramètre (masquer)'!$A$10,Tableau1[[#This Row],[Nuit
SA/DI]],"")</f>
        <v/>
      </c>
      <c r="AK1115" s="78" t="str">
        <f>IF(Tableau1[[#This Row],[Type de réponse]]='Paramètre (masquer)'!$A$10,Tableau1[[#This Row],[Nuit
DI/LU]],"")</f>
        <v/>
      </c>
      <c r="AL1115" s="76" t="str">
        <f>IF(Tableau1[[#This Row],[Nuit
LU /MA]]="Oui",0,IF(Tableau1[[#This Row],[Nuit
LU /MA]]="Non",1,""))</f>
        <v/>
      </c>
      <c r="AM1115" s="76" t="str">
        <f>IF(Tableau1[[#This Row],[Nuit
MA/ ME]]="Oui",0,IF(Tableau1[[#This Row],[Nuit
MA/ ME]]="Non",1,""))</f>
        <v/>
      </c>
      <c r="AN1115" s="76" t="str">
        <f>IF(Tableau1[[#This Row],[Nuit
ME/ JE]]="Oui",0,IF(Tableau1[[#This Row],[Nuit
ME/ JE]]="Non",1,""))</f>
        <v/>
      </c>
      <c r="AO1115" s="76" t="str">
        <f>IF(Tableau1[[#This Row],[Nuit JE/ VE]]="Oui",0,IF(Tableau1[[#This Row],[Nuit JE/ VE]]="Non",1,""))</f>
        <v/>
      </c>
      <c r="AP1115" s="76" t="str">
        <f>IF(Tableau1[[#This Row],[Nuit
VE/ SA]]="Oui",0,IF(Tableau1[[#This Row],[Nuit
VE/ SA]]="Non",1,""))</f>
        <v/>
      </c>
      <c r="AQ1115" s="76" t="str">
        <f>IF(Tableau1[[#This Row],[Nuit
SA/ DI]]="Oui",0,IF(Tableau1[[#This Row],[Nuit
SA/ DI]]="Non",1,""))</f>
        <v/>
      </c>
      <c r="AR1115" s="76" t="str">
        <f>IF(Tableau1[[#This Row],[Nuit
DI/ LU]]="Oui",0,IF(Tableau1[[#This Row],[Nuit
DI/ LU]]="Non",1,""))</f>
        <v/>
      </c>
      <c r="AS1115" s="76" t="str">
        <f>IF(Tableau1[[#This Row],[Type de réponse]]='Paramètre (masquer)'!$A$10,Tableau1[[#This Row],[FE]],"")</f>
        <v/>
      </c>
      <c r="AT1115" s="76" t="str">
        <f>_xlfn.CONCAT(Tableau1[[#This Row],[LUN]:[DIM]])</f>
        <v/>
      </c>
      <c r="AU1115" s="79"/>
      <c r="AV11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5" s="76" t="e">
        <f>Tableau1[[#This Row],[Nbre de nuits sur la période]]*Tableau1[[#This Row],[Nombre de train accédant / nuit *]]</f>
        <v>#VALUE!</v>
      </c>
      <c r="AY1115" s="76" t="e">
        <f>Tableau1[[#This Row],[Uo voies - nuit]]*((59*400/1000)+5)</f>
        <v>#VALUE!</v>
      </c>
    </row>
    <row r="1116" spans="1:51" ht="15.75">
      <c r="A1116" s="51">
        <f t="shared" si="53"/>
        <v>1103</v>
      </c>
      <c r="B1116" s="85"/>
      <c r="C1116" s="52" t="str">
        <f>IFERROR(VLOOKUP(Tableau1[[#This Row],[Site *
Un fichier Excel par DT]],Tableau7[[#All],[Nom de la gare]:[EIC]],5,FALSE),"")</f>
        <v/>
      </c>
      <c r="D1116" s="77"/>
      <c r="E1116" s="74"/>
      <c r="F1116" s="74"/>
      <c r="G1116" s="76"/>
      <c r="H1116" s="72" t="str">
        <f>IF(Tableau1[[#This Row],[Régime d''utilisation (Quotidien ? Oui ou Non)]]="Oui","Oui","Non")</f>
        <v>Non</v>
      </c>
      <c r="I1116" s="72" t="str">
        <f>IF(Tableau1[[#This Row],[Régime d''utilisation (Quotidien ? Oui ou Non)]]="Oui","Oui","Non")</f>
        <v>Non</v>
      </c>
      <c r="J1116" s="72" t="str">
        <f>IF(Tableau1[[#This Row],[Régime d''utilisation (Quotidien ? Oui ou Non)]]="Oui","Oui","Non")</f>
        <v>Non</v>
      </c>
      <c r="K1116" s="72" t="str">
        <f>IF(Tableau1[[#This Row],[Régime d''utilisation (Quotidien ? Oui ou Non)]]="Oui","Oui","Non")</f>
        <v>Non</v>
      </c>
      <c r="L1116" s="72" t="str">
        <f>IF(Tableau1[[#This Row],[Régime d''utilisation (Quotidien ? Oui ou Non)]]="Oui","Oui","Non")</f>
        <v>Non</v>
      </c>
      <c r="M1116" s="72" t="str">
        <f>IF(Tableau1[[#This Row],[Régime d''utilisation (Quotidien ? Oui ou Non)]]="Oui","Oui","Non")</f>
        <v>Non</v>
      </c>
      <c r="N1116" s="72" t="str">
        <f>IF(Tableau1[[#This Row],[Régime d''utilisation (Quotidien ? Oui ou Non)]]="Oui","Oui","Non")</f>
        <v>Non</v>
      </c>
      <c r="O1116" s="72" t="str">
        <f>IF(Tableau1[[#This Row],[Régime d''utilisation (Quotidien ? Oui ou Non)]]="Oui","Oui","Non")</f>
        <v>Non</v>
      </c>
      <c r="P1116" s="76"/>
      <c r="Q1116" s="76"/>
      <c r="R1116" s="76"/>
      <c r="S1116" s="52" t="str">
        <f t="shared" si="51"/>
        <v>Compris entre 00h00 et 5h00</v>
      </c>
      <c r="T1116" s="76"/>
      <c r="U1116" s="53" t="str">
        <f t="shared" si="52"/>
        <v>Voyageur</v>
      </c>
      <c r="V1116" s="76"/>
      <c r="W1116" s="76"/>
      <c r="X1116" s="76"/>
      <c r="Y1116" s="76"/>
      <c r="Z1116" s="76"/>
      <c r="AA1116" s="76"/>
      <c r="AB1116" s="53">
        <f>400</f>
        <v>400</v>
      </c>
      <c r="AC1116" s="78" t="str">
        <f>IF(Tableau1[[#This Row],[Type de réponse]]='Paramètre (masquer)'!$A$10,Tableau1[[#This Row],[Période de début *]],"")</f>
        <v/>
      </c>
      <c r="AD1116" s="78" t="str">
        <f>IF(Tableau1[[#This Row],[Type de réponse]]='Paramètre (masquer)'!$A$10,Tableau1[[#This Row],[Période de fin *]],"")</f>
        <v/>
      </c>
      <c r="AE1116" s="78" t="str">
        <f>IF(Tableau1[[#This Row],[Type de réponse]]='Paramètre (masquer)'!$A$10,Tableau1[[#This Row],[Nuit
LU/MA]],"")</f>
        <v/>
      </c>
      <c r="AF1116" s="78" t="str">
        <f>IF(Tableau1[[#This Row],[Type de réponse]]='Paramètre (masquer)'!$A$10,Tableau1[[#This Row],[Nuit
MA/ME]],"")</f>
        <v/>
      </c>
      <c r="AG1116" s="78" t="str">
        <f>IF(Tableau1[[#This Row],[Type de réponse]]='Paramètre (masquer)'!$A$10,Tableau1[[#This Row],[Nuit
ME/JE]],"")</f>
        <v/>
      </c>
      <c r="AH1116" s="78" t="str">
        <f>IF(Tableau1[[#This Row],[Type de réponse]]='Paramètre (masquer)'!$A$10,Tableau1[[#This Row],[Nuit JE/VE]],"")</f>
        <v/>
      </c>
      <c r="AI1116" s="78" t="str">
        <f>IF(Tableau1[[#This Row],[Type de réponse]]='Paramètre (masquer)'!$A$10,Tableau1[[#This Row],[Nuit
VE/SA]],"")</f>
        <v/>
      </c>
      <c r="AJ1116" s="78" t="str">
        <f>IF(Tableau1[[#This Row],[Type de réponse]]='Paramètre (masquer)'!$A$10,Tableau1[[#This Row],[Nuit
SA/DI]],"")</f>
        <v/>
      </c>
      <c r="AK1116" s="78" t="str">
        <f>IF(Tableau1[[#This Row],[Type de réponse]]='Paramètre (masquer)'!$A$10,Tableau1[[#This Row],[Nuit
DI/LU]],"")</f>
        <v/>
      </c>
      <c r="AL1116" s="76" t="str">
        <f>IF(Tableau1[[#This Row],[Nuit
LU /MA]]="Oui",0,IF(Tableau1[[#This Row],[Nuit
LU /MA]]="Non",1,""))</f>
        <v/>
      </c>
      <c r="AM1116" s="76" t="str">
        <f>IF(Tableau1[[#This Row],[Nuit
MA/ ME]]="Oui",0,IF(Tableau1[[#This Row],[Nuit
MA/ ME]]="Non",1,""))</f>
        <v/>
      </c>
      <c r="AN1116" s="76" t="str">
        <f>IF(Tableau1[[#This Row],[Nuit
ME/ JE]]="Oui",0,IF(Tableau1[[#This Row],[Nuit
ME/ JE]]="Non",1,""))</f>
        <v/>
      </c>
      <c r="AO1116" s="76" t="str">
        <f>IF(Tableau1[[#This Row],[Nuit JE/ VE]]="Oui",0,IF(Tableau1[[#This Row],[Nuit JE/ VE]]="Non",1,""))</f>
        <v/>
      </c>
      <c r="AP1116" s="76" t="str">
        <f>IF(Tableau1[[#This Row],[Nuit
VE/ SA]]="Oui",0,IF(Tableau1[[#This Row],[Nuit
VE/ SA]]="Non",1,""))</f>
        <v/>
      </c>
      <c r="AQ1116" s="76" t="str">
        <f>IF(Tableau1[[#This Row],[Nuit
SA/ DI]]="Oui",0,IF(Tableau1[[#This Row],[Nuit
SA/ DI]]="Non",1,""))</f>
        <v/>
      </c>
      <c r="AR1116" s="76" t="str">
        <f>IF(Tableau1[[#This Row],[Nuit
DI/ LU]]="Oui",0,IF(Tableau1[[#This Row],[Nuit
DI/ LU]]="Non",1,""))</f>
        <v/>
      </c>
      <c r="AS1116" s="76" t="str">
        <f>IF(Tableau1[[#This Row],[Type de réponse]]='Paramètre (masquer)'!$A$10,Tableau1[[#This Row],[FE]],"")</f>
        <v/>
      </c>
      <c r="AT1116" s="76" t="str">
        <f>_xlfn.CONCAT(Tableau1[[#This Row],[LUN]:[DIM]])</f>
        <v/>
      </c>
      <c r="AU1116" s="79"/>
      <c r="AV11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6" s="76" t="e">
        <f>Tableau1[[#This Row],[Nbre de nuits sur la période]]*Tableau1[[#This Row],[Nombre de train accédant / nuit *]]</f>
        <v>#VALUE!</v>
      </c>
      <c r="AY1116" s="76" t="e">
        <f>Tableau1[[#This Row],[Uo voies - nuit]]*((59*400/1000)+5)</f>
        <v>#VALUE!</v>
      </c>
    </row>
    <row r="1117" spans="1:51" ht="15.75">
      <c r="A1117" s="51">
        <f t="shared" si="53"/>
        <v>1104</v>
      </c>
      <c r="B1117" s="85"/>
      <c r="C1117" s="52" t="str">
        <f>IFERROR(VLOOKUP(Tableau1[[#This Row],[Site *
Un fichier Excel par DT]],Tableau7[[#All],[Nom de la gare]:[EIC]],5,FALSE),"")</f>
        <v/>
      </c>
      <c r="D1117" s="77"/>
      <c r="E1117" s="74"/>
      <c r="F1117" s="74"/>
      <c r="G1117" s="76"/>
      <c r="H1117" s="72" t="str">
        <f>IF(Tableau1[[#This Row],[Régime d''utilisation (Quotidien ? Oui ou Non)]]="Oui","Oui","Non")</f>
        <v>Non</v>
      </c>
      <c r="I1117" s="72" t="str">
        <f>IF(Tableau1[[#This Row],[Régime d''utilisation (Quotidien ? Oui ou Non)]]="Oui","Oui","Non")</f>
        <v>Non</v>
      </c>
      <c r="J1117" s="72" t="str">
        <f>IF(Tableau1[[#This Row],[Régime d''utilisation (Quotidien ? Oui ou Non)]]="Oui","Oui","Non")</f>
        <v>Non</v>
      </c>
      <c r="K1117" s="72" t="str">
        <f>IF(Tableau1[[#This Row],[Régime d''utilisation (Quotidien ? Oui ou Non)]]="Oui","Oui","Non")</f>
        <v>Non</v>
      </c>
      <c r="L1117" s="72" t="str">
        <f>IF(Tableau1[[#This Row],[Régime d''utilisation (Quotidien ? Oui ou Non)]]="Oui","Oui","Non")</f>
        <v>Non</v>
      </c>
      <c r="M1117" s="72" t="str">
        <f>IF(Tableau1[[#This Row],[Régime d''utilisation (Quotidien ? Oui ou Non)]]="Oui","Oui","Non")</f>
        <v>Non</v>
      </c>
      <c r="N1117" s="72" t="str">
        <f>IF(Tableau1[[#This Row],[Régime d''utilisation (Quotidien ? Oui ou Non)]]="Oui","Oui","Non")</f>
        <v>Non</v>
      </c>
      <c r="O1117" s="72" t="str">
        <f>IF(Tableau1[[#This Row],[Régime d''utilisation (Quotidien ? Oui ou Non)]]="Oui","Oui","Non")</f>
        <v>Non</v>
      </c>
      <c r="P1117" s="76"/>
      <c r="Q1117" s="76"/>
      <c r="R1117" s="76"/>
      <c r="S1117" s="52" t="str">
        <f t="shared" si="51"/>
        <v>Compris entre 00h00 et 5h00</v>
      </c>
      <c r="T1117" s="76"/>
      <c r="U1117" s="53" t="str">
        <f t="shared" si="52"/>
        <v>Voyageur</v>
      </c>
      <c r="V1117" s="76"/>
      <c r="W1117" s="76"/>
      <c r="X1117" s="76"/>
      <c r="Y1117" s="76"/>
      <c r="Z1117" s="76"/>
      <c r="AA1117" s="76"/>
      <c r="AB1117" s="53">
        <f>400</f>
        <v>400</v>
      </c>
      <c r="AC1117" s="78" t="str">
        <f>IF(Tableau1[[#This Row],[Type de réponse]]='Paramètre (masquer)'!$A$10,Tableau1[[#This Row],[Période de début *]],"")</f>
        <v/>
      </c>
      <c r="AD1117" s="78" t="str">
        <f>IF(Tableau1[[#This Row],[Type de réponse]]='Paramètre (masquer)'!$A$10,Tableau1[[#This Row],[Période de fin *]],"")</f>
        <v/>
      </c>
      <c r="AE1117" s="78" t="str">
        <f>IF(Tableau1[[#This Row],[Type de réponse]]='Paramètre (masquer)'!$A$10,Tableau1[[#This Row],[Nuit
LU/MA]],"")</f>
        <v/>
      </c>
      <c r="AF1117" s="78" t="str">
        <f>IF(Tableau1[[#This Row],[Type de réponse]]='Paramètre (masquer)'!$A$10,Tableau1[[#This Row],[Nuit
MA/ME]],"")</f>
        <v/>
      </c>
      <c r="AG1117" s="78" t="str">
        <f>IF(Tableau1[[#This Row],[Type de réponse]]='Paramètre (masquer)'!$A$10,Tableau1[[#This Row],[Nuit
ME/JE]],"")</f>
        <v/>
      </c>
      <c r="AH1117" s="78" t="str">
        <f>IF(Tableau1[[#This Row],[Type de réponse]]='Paramètre (masquer)'!$A$10,Tableau1[[#This Row],[Nuit JE/VE]],"")</f>
        <v/>
      </c>
      <c r="AI1117" s="78" t="str">
        <f>IF(Tableau1[[#This Row],[Type de réponse]]='Paramètre (masquer)'!$A$10,Tableau1[[#This Row],[Nuit
VE/SA]],"")</f>
        <v/>
      </c>
      <c r="AJ1117" s="78" t="str">
        <f>IF(Tableau1[[#This Row],[Type de réponse]]='Paramètre (masquer)'!$A$10,Tableau1[[#This Row],[Nuit
SA/DI]],"")</f>
        <v/>
      </c>
      <c r="AK1117" s="78" t="str">
        <f>IF(Tableau1[[#This Row],[Type de réponse]]='Paramètre (masquer)'!$A$10,Tableau1[[#This Row],[Nuit
DI/LU]],"")</f>
        <v/>
      </c>
      <c r="AL1117" s="76" t="str">
        <f>IF(Tableau1[[#This Row],[Nuit
LU /MA]]="Oui",0,IF(Tableau1[[#This Row],[Nuit
LU /MA]]="Non",1,""))</f>
        <v/>
      </c>
      <c r="AM1117" s="76" t="str">
        <f>IF(Tableau1[[#This Row],[Nuit
MA/ ME]]="Oui",0,IF(Tableau1[[#This Row],[Nuit
MA/ ME]]="Non",1,""))</f>
        <v/>
      </c>
      <c r="AN1117" s="76" t="str">
        <f>IF(Tableau1[[#This Row],[Nuit
ME/ JE]]="Oui",0,IF(Tableau1[[#This Row],[Nuit
ME/ JE]]="Non",1,""))</f>
        <v/>
      </c>
      <c r="AO1117" s="76" t="str">
        <f>IF(Tableau1[[#This Row],[Nuit JE/ VE]]="Oui",0,IF(Tableau1[[#This Row],[Nuit JE/ VE]]="Non",1,""))</f>
        <v/>
      </c>
      <c r="AP1117" s="76" t="str">
        <f>IF(Tableau1[[#This Row],[Nuit
VE/ SA]]="Oui",0,IF(Tableau1[[#This Row],[Nuit
VE/ SA]]="Non",1,""))</f>
        <v/>
      </c>
      <c r="AQ1117" s="76" t="str">
        <f>IF(Tableau1[[#This Row],[Nuit
SA/ DI]]="Oui",0,IF(Tableau1[[#This Row],[Nuit
SA/ DI]]="Non",1,""))</f>
        <v/>
      </c>
      <c r="AR1117" s="76" t="str">
        <f>IF(Tableau1[[#This Row],[Nuit
DI/ LU]]="Oui",0,IF(Tableau1[[#This Row],[Nuit
DI/ LU]]="Non",1,""))</f>
        <v/>
      </c>
      <c r="AS1117" s="76" t="str">
        <f>IF(Tableau1[[#This Row],[Type de réponse]]='Paramètre (masquer)'!$A$10,Tableau1[[#This Row],[FE]],"")</f>
        <v/>
      </c>
      <c r="AT1117" s="76" t="str">
        <f>_xlfn.CONCAT(Tableau1[[#This Row],[LUN]:[DIM]])</f>
        <v/>
      </c>
      <c r="AU1117" s="79"/>
      <c r="AV11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7" s="76" t="e">
        <f>Tableau1[[#This Row],[Nbre de nuits sur la période]]*Tableau1[[#This Row],[Nombre de train accédant / nuit *]]</f>
        <v>#VALUE!</v>
      </c>
      <c r="AY1117" s="76" t="e">
        <f>Tableau1[[#This Row],[Uo voies - nuit]]*((59*400/1000)+5)</f>
        <v>#VALUE!</v>
      </c>
    </row>
    <row r="1118" spans="1:51" ht="15.75">
      <c r="A1118" s="51">
        <f t="shared" si="53"/>
        <v>1105</v>
      </c>
      <c r="B1118" s="85"/>
      <c r="C1118" s="52" t="str">
        <f>IFERROR(VLOOKUP(Tableau1[[#This Row],[Site *
Un fichier Excel par DT]],Tableau7[[#All],[Nom de la gare]:[EIC]],5,FALSE),"")</f>
        <v/>
      </c>
      <c r="D1118" s="77"/>
      <c r="E1118" s="74"/>
      <c r="F1118" s="74"/>
      <c r="G1118" s="76"/>
      <c r="H1118" s="72" t="str">
        <f>IF(Tableau1[[#This Row],[Régime d''utilisation (Quotidien ? Oui ou Non)]]="Oui","Oui","Non")</f>
        <v>Non</v>
      </c>
      <c r="I1118" s="72" t="str">
        <f>IF(Tableau1[[#This Row],[Régime d''utilisation (Quotidien ? Oui ou Non)]]="Oui","Oui","Non")</f>
        <v>Non</v>
      </c>
      <c r="J1118" s="72" t="str">
        <f>IF(Tableau1[[#This Row],[Régime d''utilisation (Quotidien ? Oui ou Non)]]="Oui","Oui","Non")</f>
        <v>Non</v>
      </c>
      <c r="K1118" s="72" t="str">
        <f>IF(Tableau1[[#This Row],[Régime d''utilisation (Quotidien ? Oui ou Non)]]="Oui","Oui","Non")</f>
        <v>Non</v>
      </c>
      <c r="L1118" s="72" t="str">
        <f>IF(Tableau1[[#This Row],[Régime d''utilisation (Quotidien ? Oui ou Non)]]="Oui","Oui","Non")</f>
        <v>Non</v>
      </c>
      <c r="M1118" s="72" t="str">
        <f>IF(Tableau1[[#This Row],[Régime d''utilisation (Quotidien ? Oui ou Non)]]="Oui","Oui","Non")</f>
        <v>Non</v>
      </c>
      <c r="N1118" s="72" t="str">
        <f>IF(Tableau1[[#This Row],[Régime d''utilisation (Quotidien ? Oui ou Non)]]="Oui","Oui","Non")</f>
        <v>Non</v>
      </c>
      <c r="O1118" s="72" t="str">
        <f>IF(Tableau1[[#This Row],[Régime d''utilisation (Quotidien ? Oui ou Non)]]="Oui","Oui","Non")</f>
        <v>Non</v>
      </c>
      <c r="P1118" s="76"/>
      <c r="Q1118" s="76"/>
      <c r="R1118" s="76"/>
      <c r="S1118" s="52" t="str">
        <f t="shared" si="51"/>
        <v>Compris entre 00h00 et 5h00</v>
      </c>
      <c r="T1118" s="76"/>
      <c r="U1118" s="53" t="str">
        <f t="shared" si="52"/>
        <v>Voyageur</v>
      </c>
      <c r="V1118" s="76"/>
      <c r="W1118" s="76"/>
      <c r="X1118" s="76"/>
      <c r="Y1118" s="76"/>
      <c r="Z1118" s="76"/>
      <c r="AA1118" s="76"/>
      <c r="AB1118" s="53">
        <f>400</f>
        <v>400</v>
      </c>
      <c r="AC1118" s="78" t="str">
        <f>IF(Tableau1[[#This Row],[Type de réponse]]='Paramètre (masquer)'!$A$10,Tableau1[[#This Row],[Période de début *]],"")</f>
        <v/>
      </c>
      <c r="AD1118" s="78" t="str">
        <f>IF(Tableau1[[#This Row],[Type de réponse]]='Paramètre (masquer)'!$A$10,Tableau1[[#This Row],[Période de fin *]],"")</f>
        <v/>
      </c>
      <c r="AE1118" s="78" t="str">
        <f>IF(Tableau1[[#This Row],[Type de réponse]]='Paramètre (masquer)'!$A$10,Tableau1[[#This Row],[Nuit
LU/MA]],"")</f>
        <v/>
      </c>
      <c r="AF1118" s="78" t="str">
        <f>IF(Tableau1[[#This Row],[Type de réponse]]='Paramètre (masquer)'!$A$10,Tableau1[[#This Row],[Nuit
MA/ME]],"")</f>
        <v/>
      </c>
      <c r="AG1118" s="78" t="str">
        <f>IF(Tableau1[[#This Row],[Type de réponse]]='Paramètre (masquer)'!$A$10,Tableau1[[#This Row],[Nuit
ME/JE]],"")</f>
        <v/>
      </c>
      <c r="AH1118" s="78" t="str">
        <f>IF(Tableau1[[#This Row],[Type de réponse]]='Paramètre (masquer)'!$A$10,Tableau1[[#This Row],[Nuit JE/VE]],"")</f>
        <v/>
      </c>
      <c r="AI1118" s="78" t="str">
        <f>IF(Tableau1[[#This Row],[Type de réponse]]='Paramètre (masquer)'!$A$10,Tableau1[[#This Row],[Nuit
VE/SA]],"")</f>
        <v/>
      </c>
      <c r="AJ1118" s="78" t="str">
        <f>IF(Tableau1[[#This Row],[Type de réponse]]='Paramètre (masquer)'!$A$10,Tableau1[[#This Row],[Nuit
SA/DI]],"")</f>
        <v/>
      </c>
      <c r="AK1118" s="78" t="str">
        <f>IF(Tableau1[[#This Row],[Type de réponse]]='Paramètre (masquer)'!$A$10,Tableau1[[#This Row],[Nuit
DI/LU]],"")</f>
        <v/>
      </c>
      <c r="AL1118" s="76" t="str">
        <f>IF(Tableau1[[#This Row],[Nuit
LU /MA]]="Oui",0,IF(Tableau1[[#This Row],[Nuit
LU /MA]]="Non",1,""))</f>
        <v/>
      </c>
      <c r="AM1118" s="76" t="str">
        <f>IF(Tableau1[[#This Row],[Nuit
MA/ ME]]="Oui",0,IF(Tableau1[[#This Row],[Nuit
MA/ ME]]="Non",1,""))</f>
        <v/>
      </c>
      <c r="AN1118" s="76" t="str">
        <f>IF(Tableau1[[#This Row],[Nuit
ME/ JE]]="Oui",0,IF(Tableau1[[#This Row],[Nuit
ME/ JE]]="Non",1,""))</f>
        <v/>
      </c>
      <c r="AO1118" s="76" t="str">
        <f>IF(Tableau1[[#This Row],[Nuit JE/ VE]]="Oui",0,IF(Tableau1[[#This Row],[Nuit JE/ VE]]="Non",1,""))</f>
        <v/>
      </c>
      <c r="AP1118" s="76" t="str">
        <f>IF(Tableau1[[#This Row],[Nuit
VE/ SA]]="Oui",0,IF(Tableau1[[#This Row],[Nuit
VE/ SA]]="Non",1,""))</f>
        <v/>
      </c>
      <c r="AQ1118" s="76" t="str">
        <f>IF(Tableau1[[#This Row],[Nuit
SA/ DI]]="Oui",0,IF(Tableau1[[#This Row],[Nuit
SA/ DI]]="Non",1,""))</f>
        <v/>
      </c>
      <c r="AR1118" s="76" t="str">
        <f>IF(Tableau1[[#This Row],[Nuit
DI/ LU]]="Oui",0,IF(Tableau1[[#This Row],[Nuit
DI/ LU]]="Non",1,""))</f>
        <v/>
      </c>
      <c r="AS1118" s="76" t="str">
        <f>IF(Tableau1[[#This Row],[Type de réponse]]='Paramètre (masquer)'!$A$10,Tableau1[[#This Row],[FE]],"")</f>
        <v/>
      </c>
      <c r="AT1118" s="76" t="str">
        <f>_xlfn.CONCAT(Tableau1[[#This Row],[LUN]:[DIM]])</f>
        <v/>
      </c>
      <c r="AU1118" s="79"/>
      <c r="AV11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8" s="76" t="e">
        <f>Tableau1[[#This Row],[Nbre de nuits sur la période]]*Tableau1[[#This Row],[Nombre de train accédant / nuit *]]</f>
        <v>#VALUE!</v>
      </c>
      <c r="AY1118" s="76" t="e">
        <f>Tableau1[[#This Row],[Uo voies - nuit]]*((59*400/1000)+5)</f>
        <v>#VALUE!</v>
      </c>
    </row>
    <row r="1119" spans="1:51" ht="15.75">
      <c r="A1119" s="51">
        <f t="shared" si="53"/>
        <v>1106</v>
      </c>
      <c r="B1119" s="85"/>
      <c r="C1119" s="52" t="str">
        <f>IFERROR(VLOOKUP(Tableau1[[#This Row],[Site *
Un fichier Excel par DT]],Tableau7[[#All],[Nom de la gare]:[EIC]],5,FALSE),"")</f>
        <v/>
      </c>
      <c r="D1119" s="77"/>
      <c r="E1119" s="74"/>
      <c r="F1119" s="74"/>
      <c r="G1119" s="76"/>
      <c r="H1119" s="72" t="str">
        <f>IF(Tableau1[[#This Row],[Régime d''utilisation (Quotidien ? Oui ou Non)]]="Oui","Oui","Non")</f>
        <v>Non</v>
      </c>
      <c r="I1119" s="72" t="str">
        <f>IF(Tableau1[[#This Row],[Régime d''utilisation (Quotidien ? Oui ou Non)]]="Oui","Oui","Non")</f>
        <v>Non</v>
      </c>
      <c r="J1119" s="72" t="str">
        <f>IF(Tableau1[[#This Row],[Régime d''utilisation (Quotidien ? Oui ou Non)]]="Oui","Oui","Non")</f>
        <v>Non</v>
      </c>
      <c r="K1119" s="72" t="str">
        <f>IF(Tableau1[[#This Row],[Régime d''utilisation (Quotidien ? Oui ou Non)]]="Oui","Oui","Non")</f>
        <v>Non</v>
      </c>
      <c r="L1119" s="72" t="str">
        <f>IF(Tableau1[[#This Row],[Régime d''utilisation (Quotidien ? Oui ou Non)]]="Oui","Oui","Non")</f>
        <v>Non</v>
      </c>
      <c r="M1119" s="72" t="str">
        <f>IF(Tableau1[[#This Row],[Régime d''utilisation (Quotidien ? Oui ou Non)]]="Oui","Oui","Non")</f>
        <v>Non</v>
      </c>
      <c r="N1119" s="72" t="str">
        <f>IF(Tableau1[[#This Row],[Régime d''utilisation (Quotidien ? Oui ou Non)]]="Oui","Oui","Non")</f>
        <v>Non</v>
      </c>
      <c r="O1119" s="72" t="str">
        <f>IF(Tableau1[[#This Row],[Régime d''utilisation (Quotidien ? Oui ou Non)]]="Oui","Oui","Non")</f>
        <v>Non</v>
      </c>
      <c r="P1119" s="76"/>
      <c r="Q1119" s="76"/>
      <c r="R1119" s="76"/>
      <c r="S1119" s="52" t="str">
        <f t="shared" si="51"/>
        <v>Compris entre 00h00 et 5h00</v>
      </c>
      <c r="T1119" s="76"/>
      <c r="U1119" s="53" t="str">
        <f t="shared" si="52"/>
        <v>Voyageur</v>
      </c>
      <c r="V1119" s="76"/>
      <c r="W1119" s="76"/>
      <c r="X1119" s="76"/>
      <c r="Y1119" s="76"/>
      <c r="Z1119" s="76"/>
      <c r="AA1119" s="76"/>
      <c r="AB1119" s="53">
        <f>400</f>
        <v>400</v>
      </c>
      <c r="AC1119" s="78" t="str">
        <f>IF(Tableau1[[#This Row],[Type de réponse]]='Paramètre (masquer)'!$A$10,Tableau1[[#This Row],[Période de début *]],"")</f>
        <v/>
      </c>
      <c r="AD1119" s="78" t="str">
        <f>IF(Tableau1[[#This Row],[Type de réponse]]='Paramètre (masquer)'!$A$10,Tableau1[[#This Row],[Période de fin *]],"")</f>
        <v/>
      </c>
      <c r="AE1119" s="78" t="str">
        <f>IF(Tableau1[[#This Row],[Type de réponse]]='Paramètre (masquer)'!$A$10,Tableau1[[#This Row],[Nuit
LU/MA]],"")</f>
        <v/>
      </c>
      <c r="AF1119" s="78" t="str">
        <f>IF(Tableau1[[#This Row],[Type de réponse]]='Paramètre (masquer)'!$A$10,Tableau1[[#This Row],[Nuit
MA/ME]],"")</f>
        <v/>
      </c>
      <c r="AG1119" s="78" t="str">
        <f>IF(Tableau1[[#This Row],[Type de réponse]]='Paramètre (masquer)'!$A$10,Tableau1[[#This Row],[Nuit
ME/JE]],"")</f>
        <v/>
      </c>
      <c r="AH1119" s="78" t="str">
        <f>IF(Tableau1[[#This Row],[Type de réponse]]='Paramètre (masquer)'!$A$10,Tableau1[[#This Row],[Nuit JE/VE]],"")</f>
        <v/>
      </c>
      <c r="AI1119" s="78" t="str">
        <f>IF(Tableau1[[#This Row],[Type de réponse]]='Paramètre (masquer)'!$A$10,Tableau1[[#This Row],[Nuit
VE/SA]],"")</f>
        <v/>
      </c>
      <c r="AJ1119" s="78" t="str">
        <f>IF(Tableau1[[#This Row],[Type de réponse]]='Paramètre (masquer)'!$A$10,Tableau1[[#This Row],[Nuit
SA/DI]],"")</f>
        <v/>
      </c>
      <c r="AK1119" s="78" t="str">
        <f>IF(Tableau1[[#This Row],[Type de réponse]]='Paramètre (masquer)'!$A$10,Tableau1[[#This Row],[Nuit
DI/LU]],"")</f>
        <v/>
      </c>
      <c r="AL1119" s="76" t="str">
        <f>IF(Tableau1[[#This Row],[Nuit
LU /MA]]="Oui",0,IF(Tableau1[[#This Row],[Nuit
LU /MA]]="Non",1,""))</f>
        <v/>
      </c>
      <c r="AM1119" s="76" t="str">
        <f>IF(Tableau1[[#This Row],[Nuit
MA/ ME]]="Oui",0,IF(Tableau1[[#This Row],[Nuit
MA/ ME]]="Non",1,""))</f>
        <v/>
      </c>
      <c r="AN1119" s="76" t="str">
        <f>IF(Tableau1[[#This Row],[Nuit
ME/ JE]]="Oui",0,IF(Tableau1[[#This Row],[Nuit
ME/ JE]]="Non",1,""))</f>
        <v/>
      </c>
      <c r="AO1119" s="76" t="str">
        <f>IF(Tableau1[[#This Row],[Nuit JE/ VE]]="Oui",0,IF(Tableau1[[#This Row],[Nuit JE/ VE]]="Non",1,""))</f>
        <v/>
      </c>
      <c r="AP1119" s="76" t="str">
        <f>IF(Tableau1[[#This Row],[Nuit
VE/ SA]]="Oui",0,IF(Tableau1[[#This Row],[Nuit
VE/ SA]]="Non",1,""))</f>
        <v/>
      </c>
      <c r="AQ1119" s="76" t="str">
        <f>IF(Tableau1[[#This Row],[Nuit
SA/ DI]]="Oui",0,IF(Tableau1[[#This Row],[Nuit
SA/ DI]]="Non",1,""))</f>
        <v/>
      </c>
      <c r="AR1119" s="76" t="str">
        <f>IF(Tableau1[[#This Row],[Nuit
DI/ LU]]="Oui",0,IF(Tableau1[[#This Row],[Nuit
DI/ LU]]="Non",1,""))</f>
        <v/>
      </c>
      <c r="AS1119" s="76" t="str">
        <f>IF(Tableau1[[#This Row],[Type de réponse]]='Paramètre (masquer)'!$A$10,Tableau1[[#This Row],[FE]],"")</f>
        <v/>
      </c>
      <c r="AT1119" s="76" t="str">
        <f>_xlfn.CONCAT(Tableau1[[#This Row],[LUN]:[DIM]])</f>
        <v/>
      </c>
      <c r="AU1119" s="79"/>
      <c r="AV11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9" s="76" t="e">
        <f>Tableau1[[#This Row],[Nbre de nuits sur la période]]*Tableau1[[#This Row],[Nombre de train accédant / nuit *]]</f>
        <v>#VALUE!</v>
      </c>
      <c r="AY1119" s="76" t="e">
        <f>Tableau1[[#This Row],[Uo voies - nuit]]*((59*400/1000)+5)</f>
        <v>#VALUE!</v>
      </c>
    </row>
    <row r="1120" spans="1:51" ht="15.75">
      <c r="A1120" s="51">
        <f t="shared" si="53"/>
        <v>1107</v>
      </c>
      <c r="B1120" s="85"/>
      <c r="C1120" s="52" t="str">
        <f>IFERROR(VLOOKUP(Tableau1[[#This Row],[Site *
Un fichier Excel par DT]],Tableau7[[#All],[Nom de la gare]:[EIC]],5,FALSE),"")</f>
        <v/>
      </c>
      <c r="D1120" s="77"/>
      <c r="E1120" s="74"/>
      <c r="F1120" s="74"/>
      <c r="G1120" s="76"/>
      <c r="H1120" s="72" t="str">
        <f>IF(Tableau1[[#This Row],[Régime d''utilisation (Quotidien ? Oui ou Non)]]="Oui","Oui","Non")</f>
        <v>Non</v>
      </c>
      <c r="I1120" s="72" t="str">
        <f>IF(Tableau1[[#This Row],[Régime d''utilisation (Quotidien ? Oui ou Non)]]="Oui","Oui","Non")</f>
        <v>Non</v>
      </c>
      <c r="J1120" s="72" t="str">
        <f>IF(Tableau1[[#This Row],[Régime d''utilisation (Quotidien ? Oui ou Non)]]="Oui","Oui","Non")</f>
        <v>Non</v>
      </c>
      <c r="K1120" s="72" t="str">
        <f>IF(Tableau1[[#This Row],[Régime d''utilisation (Quotidien ? Oui ou Non)]]="Oui","Oui","Non")</f>
        <v>Non</v>
      </c>
      <c r="L1120" s="72" t="str">
        <f>IF(Tableau1[[#This Row],[Régime d''utilisation (Quotidien ? Oui ou Non)]]="Oui","Oui","Non")</f>
        <v>Non</v>
      </c>
      <c r="M1120" s="72" t="str">
        <f>IF(Tableau1[[#This Row],[Régime d''utilisation (Quotidien ? Oui ou Non)]]="Oui","Oui","Non")</f>
        <v>Non</v>
      </c>
      <c r="N1120" s="72" t="str">
        <f>IF(Tableau1[[#This Row],[Régime d''utilisation (Quotidien ? Oui ou Non)]]="Oui","Oui","Non")</f>
        <v>Non</v>
      </c>
      <c r="O1120" s="72" t="str">
        <f>IF(Tableau1[[#This Row],[Régime d''utilisation (Quotidien ? Oui ou Non)]]="Oui","Oui","Non")</f>
        <v>Non</v>
      </c>
      <c r="P1120" s="76"/>
      <c r="Q1120" s="76"/>
      <c r="R1120" s="76"/>
      <c r="S1120" s="52" t="str">
        <f t="shared" si="51"/>
        <v>Compris entre 00h00 et 5h00</v>
      </c>
      <c r="T1120" s="76"/>
      <c r="U1120" s="53" t="str">
        <f t="shared" si="52"/>
        <v>Voyageur</v>
      </c>
      <c r="V1120" s="76"/>
      <c r="W1120" s="76"/>
      <c r="X1120" s="76"/>
      <c r="Y1120" s="76"/>
      <c r="Z1120" s="76"/>
      <c r="AA1120" s="76"/>
      <c r="AB1120" s="53">
        <f>400</f>
        <v>400</v>
      </c>
      <c r="AC1120" s="78" t="str">
        <f>IF(Tableau1[[#This Row],[Type de réponse]]='Paramètre (masquer)'!$A$10,Tableau1[[#This Row],[Période de début *]],"")</f>
        <v/>
      </c>
      <c r="AD1120" s="78" t="str">
        <f>IF(Tableau1[[#This Row],[Type de réponse]]='Paramètre (masquer)'!$A$10,Tableau1[[#This Row],[Période de fin *]],"")</f>
        <v/>
      </c>
      <c r="AE1120" s="78" t="str">
        <f>IF(Tableau1[[#This Row],[Type de réponse]]='Paramètre (masquer)'!$A$10,Tableau1[[#This Row],[Nuit
LU/MA]],"")</f>
        <v/>
      </c>
      <c r="AF1120" s="78" t="str">
        <f>IF(Tableau1[[#This Row],[Type de réponse]]='Paramètre (masquer)'!$A$10,Tableau1[[#This Row],[Nuit
MA/ME]],"")</f>
        <v/>
      </c>
      <c r="AG1120" s="78" t="str">
        <f>IF(Tableau1[[#This Row],[Type de réponse]]='Paramètre (masquer)'!$A$10,Tableau1[[#This Row],[Nuit
ME/JE]],"")</f>
        <v/>
      </c>
      <c r="AH1120" s="78" t="str">
        <f>IF(Tableau1[[#This Row],[Type de réponse]]='Paramètre (masquer)'!$A$10,Tableau1[[#This Row],[Nuit JE/VE]],"")</f>
        <v/>
      </c>
      <c r="AI1120" s="78" t="str">
        <f>IF(Tableau1[[#This Row],[Type de réponse]]='Paramètre (masquer)'!$A$10,Tableau1[[#This Row],[Nuit
VE/SA]],"")</f>
        <v/>
      </c>
      <c r="AJ1120" s="78" t="str">
        <f>IF(Tableau1[[#This Row],[Type de réponse]]='Paramètre (masquer)'!$A$10,Tableau1[[#This Row],[Nuit
SA/DI]],"")</f>
        <v/>
      </c>
      <c r="AK1120" s="78" t="str">
        <f>IF(Tableau1[[#This Row],[Type de réponse]]='Paramètre (masquer)'!$A$10,Tableau1[[#This Row],[Nuit
DI/LU]],"")</f>
        <v/>
      </c>
      <c r="AL1120" s="76" t="str">
        <f>IF(Tableau1[[#This Row],[Nuit
LU /MA]]="Oui",0,IF(Tableau1[[#This Row],[Nuit
LU /MA]]="Non",1,""))</f>
        <v/>
      </c>
      <c r="AM1120" s="76" t="str">
        <f>IF(Tableau1[[#This Row],[Nuit
MA/ ME]]="Oui",0,IF(Tableau1[[#This Row],[Nuit
MA/ ME]]="Non",1,""))</f>
        <v/>
      </c>
      <c r="AN1120" s="76" t="str">
        <f>IF(Tableau1[[#This Row],[Nuit
ME/ JE]]="Oui",0,IF(Tableau1[[#This Row],[Nuit
ME/ JE]]="Non",1,""))</f>
        <v/>
      </c>
      <c r="AO1120" s="76" t="str">
        <f>IF(Tableau1[[#This Row],[Nuit JE/ VE]]="Oui",0,IF(Tableau1[[#This Row],[Nuit JE/ VE]]="Non",1,""))</f>
        <v/>
      </c>
      <c r="AP1120" s="76" t="str">
        <f>IF(Tableau1[[#This Row],[Nuit
VE/ SA]]="Oui",0,IF(Tableau1[[#This Row],[Nuit
VE/ SA]]="Non",1,""))</f>
        <v/>
      </c>
      <c r="AQ1120" s="76" t="str">
        <f>IF(Tableau1[[#This Row],[Nuit
SA/ DI]]="Oui",0,IF(Tableau1[[#This Row],[Nuit
SA/ DI]]="Non",1,""))</f>
        <v/>
      </c>
      <c r="AR1120" s="76" t="str">
        <f>IF(Tableau1[[#This Row],[Nuit
DI/ LU]]="Oui",0,IF(Tableau1[[#This Row],[Nuit
DI/ LU]]="Non",1,""))</f>
        <v/>
      </c>
      <c r="AS1120" s="76" t="str">
        <f>IF(Tableau1[[#This Row],[Type de réponse]]='Paramètre (masquer)'!$A$10,Tableau1[[#This Row],[FE]],"")</f>
        <v/>
      </c>
      <c r="AT1120" s="76" t="str">
        <f>_xlfn.CONCAT(Tableau1[[#This Row],[LUN]:[DIM]])</f>
        <v/>
      </c>
      <c r="AU1120" s="79"/>
      <c r="AV11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0" s="76" t="e">
        <f>Tableau1[[#This Row],[Nbre de nuits sur la période]]*Tableau1[[#This Row],[Nombre de train accédant / nuit *]]</f>
        <v>#VALUE!</v>
      </c>
      <c r="AY1120" s="76" t="e">
        <f>Tableau1[[#This Row],[Uo voies - nuit]]*((59*400/1000)+5)</f>
        <v>#VALUE!</v>
      </c>
    </row>
    <row r="1121" spans="1:51" ht="15.75">
      <c r="A1121" s="51">
        <f t="shared" si="53"/>
        <v>1108</v>
      </c>
      <c r="B1121" s="85"/>
      <c r="C1121" s="52" t="str">
        <f>IFERROR(VLOOKUP(Tableau1[[#This Row],[Site *
Un fichier Excel par DT]],Tableau7[[#All],[Nom de la gare]:[EIC]],5,FALSE),"")</f>
        <v/>
      </c>
      <c r="D1121" s="77"/>
      <c r="E1121" s="74"/>
      <c r="F1121" s="74"/>
      <c r="G1121" s="76"/>
      <c r="H1121" s="72" t="str">
        <f>IF(Tableau1[[#This Row],[Régime d''utilisation (Quotidien ? Oui ou Non)]]="Oui","Oui","Non")</f>
        <v>Non</v>
      </c>
      <c r="I1121" s="72" t="str">
        <f>IF(Tableau1[[#This Row],[Régime d''utilisation (Quotidien ? Oui ou Non)]]="Oui","Oui","Non")</f>
        <v>Non</v>
      </c>
      <c r="J1121" s="72" t="str">
        <f>IF(Tableau1[[#This Row],[Régime d''utilisation (Quotidien ? Oui ou Non)]]="Oui","Oui","Non")</f>
        <v>Non</v>
      </c>
      <c r="K1121" s="72" t="str">
        <f>IF(Tableau1[[#This Row],[Régime d''utilisation (Quotidien ? Oui ou Non)]]="Oui","Oui","Non")</f>
        <v>Non</v>
      </c>
      <c r="L1121" s="72" t="str">
        <f>IF(Tableau1[[#This Row],[Régime d''utilisation (Quotidien ? Oui ou Non)]]="Oui","Oui","Non")</f>
        <v>Non</v>
      </c>
      <c r="M1121" s="72" t="str">
        <f>IF(Tableau1[[#This Row],[Régime d''utilisation (Quotidien ? Oui ou Non)]]="Oui","Oui","Non")</f>
        <v>Non</v>
      </c>
      <c r="N1121" s="72" t="str">
        <f>IF(Tableau1[[#This Row],[Régime d''utilisation (Quotidien ? Oui ou Non)]]="Oui","Oui","Non")</f>
        <v>Non</v>
      </c>
      <c r="O1121" s="72" t="str">
        <f>IF(Tableau1[[#This Row],[Régime d''utilisation (Quotidien ? Oui ou Non)]]="Oui","Oui","Non")</f>
        <v>Non</v>
      </c>
      <c r="P1121" s="76"/>
      <c r="Q1121" s="76"/>
      <c r="R1121" s="76"/>
      <c r="S1121" s="52" t="str">
        <f t="shared" si="51"/>
        <v>Compris entre 00h00 et 5h00</v>
      </c>
      <c r="T1121" s="76"/>
      <c r="U1121" s="53" t="str">
        <f t="shared" si="52"/>
        <v>Voyageur</v>
      </c>
      <c r="V1121" s="76"/>
      <c r="W1121" s="76"/>
      <c r="X1121" s="76"/>
      <c r="Y1121" s="76"/>
      <c r="Z1121" s="76"/>
      <c r="AA1121" s="76"/>
      <c r="AB1121" s="53">
        <f>400</f>
        <v>400</v>
      </c>
      <c r="AC1121" s="78" t="str">
        <f>IF(Tableau1[[#This Row],[Type de réponse]]='Paramètre (masquer)'!$A$10,Tableau1[[#This Row],[Période de début *]],"")</f>
        <v/>
      </c>
      <c r="AD1121" s="78" t="str">
        <f>IF(Tableau1[[#This Row],[Type de réponse]]='Paramètre (masquer)'!$A$10,Tableau1[[#This Row],[Période de fin *]],"")</f>
        <v/>
      </c>
      <c r="AE1121" s="78" t="str">
        <f>IF(Tableau1[[#This Row],[Type de réponse]]='Paramètre (masquer)'!$A$10,Tableau1[[#This Row],[Nuit
LU/MA]],"")</f>
        <v/>
      </c>
      <c r="AF1121" s="78" t="str">
        <f>IF(Tableau1[[#This Row],[Type de réponse]]='Paramètre (masquer)'!$A$10,Tableau1[[#This Row],[Nuit
MA/ME]],"")</f>
        <v/>
      </c>
      <c r="AG1121" s="78" t="str">
        <f>IF(Tableau1[[#This Row],[Type de réponse]]='Paramètre (masquer)'!$A$10,Tableau1[[#This Row],[Nuit
ME/JE]],"")</f>
        <v/>
      </c>
      <c r="AH1121" s="78" t="str">
        <f>IF(Tableau1[[#This Row],[Type de réponse]]='Paramètre (masquer)'!$A$10,Tableau1[[#This Row],[Nuit JE/VE]],"")</f>
        <v/>
      </c>
      <c r="AI1121" s="78" t="str">
        <f>IF(Tableau1[[#This Row],[Type de réponse]]='Paramètre (masquer)'!$A$10,Tableau1[[#This Row],[Nuit
VE/SA]],"")</f>
        <v/>
      </c>
      <c r="AJ1121" s="78" t="str">
        <f>IF(Tableau1[[#This Row],[Type de réponse]]='Paramètre (masquer)'!$A$10,Tableau1[[#This Row],[Nuit
SA/DI]],"")</f>
        <v/>
      </c>
      <c r="AK1121" s="78" t="str">
        <f>IF(Tableau1[[#This Row],[Type de réponse]]='Paramètre (masquer)'!$A$10,Tableau1[[#This Row],[Nuit
DI/LU]],"")</f>
        <v/>
      </c>
      <c r="AL1121" s="76" t="str">
        <f>IF(Tableau1[[#This Row],[Nuit
LU /MA]]="Oui",0,IF(Tableau1[[#This Row],[Nuit
LU /MA]]="Non",1,""))</f>
        <v/>
      </c>
      <c r="AM1121" s="76" t="str">
        <f>IF(Tableau1[[#This Row],[Nuit
MA/ ME]]="Oui",0,IF(Tableau1[[#This Row],[Nuit
MA/ ME]]="Non",1,""))</f>
        <v/>
      </c>
      <c r="AN1121" s="76" t="str">
        <f>IF(Tableau1[[#This Row],[Nuit
ME/ JE]]="Oui",0,IF(Tableau1[[#This Row],[Nuit
ME/ JE]]="Non",1,""))</f>
        <v/>
      </c>
      <c r="AO1121" s="76" t="str">
        <f>IF(Tableau1[[#This Row],[Nuit JE/ VE]]="Oui",0,IF(Tableau1[[#This Row],[Nuit JE/ VE]]="Non",1,""))</f>
        <v/>
      </c>
      <c r="AP1121" s="76" t="str">
        <f>IF(Tableau1[[#This Row],[Nuit
VE/ SA]]="Oui",0,IF(Tableau1[[#This Row],[Nuit
VE/ SA]]="Non",1,""))</f>
        <v/>
      </c>
      <c r="AQ1121" s="76" t="str">
        <f>IF(Tableau1[[#This Row],[Nuit
SA/ DI]]="Oui",0,IF(Tableau1[[#This Row],[Nuit
SA/ DI]]="Non",1,""))</f>
        <v/>
      </c>
      <c r="AR1121" s="76" t="str">
        <f>IF(Tableau1[[#This Row],[Nuit
DI/ LU]]="Oui",0,IF(Tableau1[[#This Row],[Nuit
DI/ LU]]="Non",1,""))</f>
        <v/>
      </c>
      <c r="AS1121" s="76" t="str">
        <f>IF(Tableau1[[#This Row],[Type de réponse]]='Paramètre (masquer)'!$A$10,Tableau1[[#This Row],[FE]],"")</f>
        <v/>
      </c>
      <c r="AT1121" s="76" t="str">
        <f>_xlfn.CONCAT(Tableau1[[#This Row],[LUN]:[DIM]])</f>
        <v/>
      </c>
      <c r="AU1121" s="79"/>
      <c r="AV11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1" s="76" t="e">
        <f>Tableau1[[#This Row],[Nbre de nuits sur la période]]*Tableau1[[#This Row],[Nombre de train accédant / nuit *]]</f>
        <v>#VALUE!</v>
      </c>
      <c r="AY1121" s="76" t="e">
        <f>Tableau1[[#This Row],[Uo voies - nuit]]*((59*400/1000)+5)</f>
        <v>#VALUE!</v>
      </c>
    </row>
    <row r="1122" spans="1:51" ht="15.75">
      <c r="A1122" s="51">
        <f t="shared" si="53"/>
        <v>1109</v>
      </c>
      <c r="B1122" s="85"/>
      <c r="C1122" s="52" t="str">
        <f>IFERROR(VLOOKUP(Tableau1[[#This Row],[Site *
Un fichier Excel par DT]],Tableau7[[#All],[Nom de la gare]:[EIC]],5,FALSE),"")</f>
        <v/>
      </c>
      <c r="D1122" s="77"/>
      <c r="E1122" s="74"/>
      <c r="F1122" s="74"/>
      <c r="G1122" s="76"/>
      <c r="H1122" s="72" t="str">
        <f>IF(Tableau1[[#This Row],[Régime d''utilisation (Quotidien ? Oui ou Non)]]="Oui","Oui","Non")</f>
        <v>Non</v>
      </c>
      <c r="I1122" s="72" t="str">
        <f>IF(Tableau1[[#This Row],[Régime d''utilisation (Quotidien ? Oui ou Non)]]="Oui","Oui","Non")</f>
        <v>Non</v>
      </c>
      <c r="J1122" s="72" t="str">
        <f>IF(Tableau1[[#This Row],[Régime d''utilisation (Quotidien ? Oui ou Non)]]="Oui","Oui","Non")</f>
        <v>Non</v>
      </c>
      <c r="K1122" s="72" t="str">
        <f>IF(Tableau1[[#This Row],[Régime d''utilisation (Quotidien ? Oui ou Non)]]="Oui","Oui","Non")</f>
        <v>Non</v>
      </c>
      <c r="L1122" s="72" t="str">
        <f>IF(Tableau1[[#This Row],[Régime d''utilisation (Quotidien ? Oui ou Non)]]="Oui","Oui","Non")</f>
        <v>Non</v>
      </c>
      <c r="M1122" s="72" t="str">
        <f>IF(Tableau1[[#This Row],[Régime d''utilisation (Quotidien ? Oui ou Non)]]="Oui","Oui","Non")</f>
        <v>Non</v>
      </c>
      <c r="N1122" s="72" t="str">
        <f>IF(Tableau1[[#This Row],[Régime d''utilisation (Quotidien ? Oui ou Non)]]="Oui","Oui","Non")</f>
        <v>Non</v>
      </c>
      <c r="O1122" s="72" t="str">
        <f>IF(Tableau1[[#This Row],[Régime d''utilisation (Quotidien ? Oui ou Non)]]="Oui","Oui","Non")</f>
        <v>Non</v>
      </c>
      <c r="P1122" s="76"/>
      <c r="Q1122" s="76"/>
      <c r="R1122" s="76"/>
      <c r="S1122" s="52" t="str">
        <f t="shared" si="51"/>
        <v>Compris entre 00h00 et 5h00</v>
      </c>
      <c r="T1122" s="76"/>
      <c r="U1122" s="53" t="str">
        <f t="shared" si="52"/>
        <v>Voyageur</v>
      </c>
      <c r="V1122" s="76"/>
      <c r="W1122" s="76"/>
      <c r="X1122" s="76"/>
      <c r="Y1122" s="76"/>
      <c r="Z1122" s="76"/>
      <c r="AA1122" s="76"/>
      <c r="AB1122" s="53">
        <f>400</f>
        <v>400</v>
      </c>
      <c r="AC1122" s="78" t="str">
        <f>IF(Tableau1[[#This Row],[Type de réponse]]='Paramètre (masquer)'!$A$10,Tableau1[[#This Row],[Période de début *]],"")</f>
        <v/>
      </c>
      <c r="AD1122" s="78" t="str">
        <f>IF(Tableau1[[#This Row],[Type de réponse]]='Paramètre (masquer)'!$A$10,Tableau1[[#This Row],[Période de fin *]],"")</f>
        <v/>
      </c>
      <c r="AE1122" s="78" t="str">
        <f>IF(Tableau1[[#This Row],[Type de réponse]]='Paramètre (masquer)'!$A$10,Tableau1[[#This Row],[Nuit
LU/MA]],"")</f>
        <v/>
      </c>
      <c r="AF1122" s="78" t="str">
        <f>IF(Tableau1[[#This Row],[Type de réponse]]='Paramètre (masquer)'!$A$10,Tableau1[[#This Row],[Nuit
MA/ME]],"")</f>
        <v/>
      </c>
      <c r="AG1122" s="78" t="str">
        <f>IF(Tableau1[[#This Row],[Type de réponse]]='Paramètre (masquer)'!$A$10,Tableau1[[#This Row],[Nuit
ME/JE]],"")</f>
        <v/>
      </c>
      <c r="AH1122" s="78" t="str">
        <f>IF(Tableau1[[#This Row],[Type de réponse]]='Paramètre (masquer)'!$A$10,Tableau1[[#This Row],[Nuit JE/VE]],"")</f>
        <v/>
      </c>
      <c r="AI1122" s="78" t="str">
        <f>IF(Tableau1[[#This Row],[Type de réponse]]='Paramètre (masquer)'!$A$10,Tableau1[[#This Row],[Nuit
VE/SA]],"")</f>
        <v/>
      </c>
      <c r="AJ1122" s="78" t="str">
        <f>IF(Tableau1[[#This Row],[Type de réponse]]='Paramètre (masquer)'!$A$10,Tableau1[[#This Row],[Nuit
SA/DI]],"")</f>
        <v/>
      </c>
      <c r="AK1122" s="78" t="str">
        <f>IF(Tableau1[[#This Row],[Type de réponse]]='Paramètre (masquer)'!$A$10,Tableau1[[#This Row],[Nuit
DI/LU]],"")</f>
        <v/>
      </c>
      <c r="AL1122" s="76" t="str">
        <f>IF(Tableau1[[#This Row],[Nuit
LU /MA]]="Oui",0,IF(Tableau1[[#This Row],[Nuit
LU /MA]]="Non",1,""))</f>
        <v/>
      </c>
      <c r="AM1122" s="76" t="str">
        <f>IF(Tableau1[[#This Row],[Nuit
MA/ ME]]="Oui",0,IF(Tableau1[[#This Row],[Nuit
MA/ ME]]="Non",1,""))</f>
        <v/>
      </c>
      <c r="AN1122" s="76" t="str">
        <f>IF(Tableau1[[#This Row],[Nuit
ME/ JE]]="Oui",0,IF(Tableau1[[#This Row],[Nuit
ME/ JE]]="Non",1,""))</f>
        <v/>
      </c>
      <c r="AO1122" s="76" t="str">
        <f>IF(Tableau1[[#This Row],[Nuit JE/ VE]]="Oui",0,IF(Tableau1[[#This Row],[Nuit JE/ VE]]="Non",1,""))</f>
        <v/>
      </c>
      <c r="AP1122" s="76" t="str">
        <f>IF(Tableau1[[#This Row],[Nuit
VE/ SA]]="Oui",0,IF(Tableau1[[#This Row],[Nuit
VE/ SA]]="Non",1,""))</f>
        <v/>
      </c>
      <c r="AQ1122" s="76" t="str">
        <f>IF(Tableau1[[#This Row],[Nuit
SA/ DI]]="Oui",0,IF(Tableau1[[#This Row],[Nuit
SA/ DI]]="Non",1,""))</f>
        <v/>
      </c>
      <c r="AR1122" s="76" t="str">
        <f>IF(Tableau1[[#This Row],[Nuit
DI/ LU]]="Oui",0,IF(Tableau1[[#This Row],[Nuit
DI/ LU]]="Non",1,""))</f>
        <v/>
      </c>
      <c r="AS1122" s="76" t="str">
        <f>IF(Tableau1[[#This Row],[Type de réponse]]='Paramètre (masquer)'!$A$10,Tableau1[[#This Row],[FE]],"")</f>
        <v/>
      </c>
      <c r="AT1122" s="76" t="str">
        <f>_xlfn.CONCAT(Tableau1[[#This Row],[LUN]:[DIM]])</f>
        <v/>
      </c>
      <c r="AU1122" s="79"/>
      <c r="AV11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2" s="76" t="e">
        <f>Tableau1[[#This Row],[Nbre de nuits sur la période]]*Tableau1[[#This Row],[Nombre de train accédant / nuit *]]</f>
        <v>#VALUE!</v>
      </c>
      <c r="AY1122" s="76" t="e">
        <f>Tableau1[[#This Row],[Uo voies - nuit]]*((59*400/1000)+5)</f>
        <v>#VALUE!</v>
      </c>
    </row>
    <row r="1123" spans="1:51" ht="15.75">
      <c r="A1123" s="51">
        <f t="shared" si="53"/>
        <v>1110</v>
      </c>
      <c r="B1123" s="85"/>
      <c r="C1123" s="52" t="str">
        <f>IFERROR(VLOOKUP(Tableau1[[#This Row],[Site *
Un fichier Excel par DT]],Tableau7[[#All],[Nom de la gare]:[EIC]],5,FALSE),"")</f>
        <v/>
      </c>
      <c r="D1123" s="77"/>
      <c r="E1123" s="74"/>
      <c r="F1123" s="74"/>
      <c r="G1123" s="76"/>
      <c r="H1123" s="72" t="str">
        <f>IF(Tableau1[[#This Row],[Régime d''utilisation (Quotidien ? Oui ou Non)]]="Oui","Oui","Non")</f>
        <v>Non</v>
      </c>
      <c r="I1123" s="72" t="str">
        <f>IF(Tableau1[[#This Row],[Régime d''utilisation (Quotidien ? Oui ou Non)]]="Oui","Oui","Non")</f>
        <v>Non</v>
      </c>
      <c r="J1123" s="72" t="str">
        <f>IF(Tableau1[[#This Row],[Régime d''utilisation (Quotidien ? Oui ou Non)]]="Oui","Oui","Non")</f>
        <v>Non</v>
      </c>
      <c r="K1123" s="72" t="str">
        <f>IF(Tableau1[[#This Row],[Régime d''utilisation (Quotidien ? Oui ou Non)]]="Oui","Oui","Non")</f>
        <v>Non</v>
      </c>
      <c r="L1123" s="72" t="str">
        <f>IF(Tableau1[[#This Row],[Régime d''utilisation (Quotidien ? Oui ou Non)]]="Oui","Oui","Non")</f>
        <v>Non</v>
      </c>
      <c r="M1123" s="72" t="str">
        <f>IF(Tableau1[[#This Row],[Régime d''utilisation (Quotidien ? Oui ou Non)]]="Oui","Oui","Non")</f>
        <v>Non</v>
      </c>
      <c r="N1123" s="72" t="str">
        <f>IF(Tableau1[[#This Row],[Régime d''utilisation (Quotidien ? Oui ou Non)]]="Oui","Oui","Non")</f>
        <v>Non</v>
      </c>
      <c r="O1123" s="72" t="str">
        <f>IF(Tableau1[[#This Row],[Régime d''utilisation (Quotidien ? Oui ou Non)]]="Oui","Oui","Non")</f>
        <v>Non</v>
      </c>
      <c r="P1123" s="76"/>
      <c r="Q1123" s="76"/>
      <c r="R1123" s="76"/>
      <c r="S1123" s="52" t="str">
        <f t="shared" si="51"/>
        <v>Compris entre 00h00 et 5h00</v>
      </c>
      <c r="T1123" s="76"/>
      <c r="U1123" s="53" t="str">
        <f t="shared" si="52"/>
        <v>Voyageur</v>
      </c>
      <c r="V1123" s="76"/>
      <c r="W1123" s="76"/>
      <c r="X1123" s="76"/>
      <c r="Y1123" s="76"/>
      <c r="Z1123" s="76"/>
      <c r="AA1123" s="76"/>
      <c r="AB1123" s="53">
        <f>400</f>
        <v>400</v>
      </c>
      <c r="AC1123" s="78" t="str">
        <f>IF(Tableau1[[#This Row],[Type de réponse]]='Paramètre (masquer)'!$A$10,Tableau1[[#This Row],[Période de début *]],"")</f>
        <v/>
      </c>
      <c r="AD1123" s="78" t="str">
        <f>IF(Tableau1[[#This Row],[Type de réponse]]='Paramètre (masquer)'!$A$10,Tableau1[[#This Row],[Période de fin *]],"")</f>
        <v/>
      </c>
      <c r="AE1123" s="78" t="str">
        <f>IF(Tableau1[[#This Row],[Type de réponse]]='Paramètre (masquer)'!$A$10,Tableau1[[#This Row],[Nuit
LU/MA]],"")</f>
        <v/>
      </c>
      <c r="AF1123" s="78" t="str">
        <f>IF(Tableau1[[#This Row],[Type de réponse]]='Paramètre (masquer)'!$A$10,Tableau1[[#This Row],[Nuit
MA/ME]],"")</f>
        <v/>
      </c>
      <c r="AG1123" s="78" t="str">
        <f>IF(Tableau1[[#This Row],[Type de réponse]]='Paramètre (masquer)'!$A$10,Tableau1[[#This Row],[Nuit
ME/JE]],"")</f>
        <v/>
      </c>
      <c r="AH1123" s="78" t="str">
        <f>IF(Tableau1[[#This Row],[Type de réponse]]='Paramètre (masquer)'!$A$10,Tableau1[[#This Row],[Nuit JE/VE]],"")</f>
        <v/>
      </c>
      <c r="AI1123" s="78" t="str">
        <f>IF(Tableau1[[#This Row],[Type de réponse]]='Paramètre (masquer)'!$A$10,Tableau1[[#This Row],[Nuit
VE/SA]],"")</f>
        <v/>
      </c>
      <c r="AJ1123" s="78" t="str">
        <f>IF(Tableau1[[#This Row],[Type de réponse]]='Paramètre (masquer)'!$A$10,Tableau1[[#This Row],[Nuit
SA/DI]],"")</f>
        <v/>
      </c>
      <c r="AK1123" s="78" t="str">
        <f>IF(Tableau1[[#This Row],[Type de réponse]]='Paramètre (masquer)'!$A$10,Tableau1[[#This Row],[Nuit
DI/LU]],"")</f>
        <v/>
      </c>
      <c r="AL1123" s="76" t="str">
        <f>IF(Tableau1[[#This Row],[Nuit
LU /MA]]="Oui",0,IF(Tableau1[[#This Row],[Nuit
LU /MA]]="Non",1,""))</f>
        <v/>
      </c>
      <c r="AM1123" s="76" t="str">
        <f>IF(Tableau1[[#This Row],[Nuit
MA/ ME]]="Oui",0,IF(Tableau1[[#This Row],[Nuit
MA/ ME]]="Non",1,""))</f>
        <v/>
      </c>
      <c r="AN1123" s="76" t="str">
        <f>IF(Tableau1[[#This Row],[Nuit
ME/ JE]]="Oui",0,IF(Tableau1[[#This Row],[Nuit
ME/ JE]]="Non",1,""))</f>
        <v/>
      </c>
      <c r="AO1123" s="76" t="str">
        <f>IF(Tableau1[[#This Row],[Nuit JE/ VE]]="Oui",0,IF(Tableau1[[#This Row],[Nuit JE/ VE]]="Non",1,""))</f>
        <v/>
      </c>
      <c r="AP1123" s="76" t="str">
        <f>IF(Tableau1[[#This Row],[Nuit
VE/ SA]]="Oui",0,IF(Tableau1[[#This Row],[Nuit
VE/ SA]]="Non",1,""))</f>
        <v/>
      </c>
      <c r="AQ1123" s="76" t="str">
        <f>IF(Tableau1[[#This Row],[Nuit
SA/ DI]]="Oui",0,IF(Tableau1[[#This Row],[Nuit
SA/ DI]]="Non",1,""))</f>
        <v/>
      </c>
      <c r="AR1123" s="76" t="str">
        <f>IF(Tableau1[[#This Row],[Nuit
DI/ LU]]="Oui",0,IF(Tableau1[[#This Row],[Nuit
DI/ LU]]="Non",1,""))</f>
        <v/>
      </c>
      <c r="AS1123" s="76" t="str">
        <f>IF(Tableau1[[#This Row],[Type de réponse]]='Paramètre (masquer)'!$A$10,Tableau1[[#This Row],[FE]],"")</f>
        <v/>
      </c>
      <c r="AT1123" s="76" t="str">
        <f>_xlfn.CONCAT(Tableau1[[#This Row],[LUN]:[DIM]])</f>
        <v/>
      </c>
      <c r="AU1123" s="79"/>
      <c r="AV11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3" s="76" t="e">
        <f>Tableau1[[#This Row],[Nbre de nuits sur la période]]*Tableau1[[#This Row],[Nombre de train accédant / nuit *]]</f>
        <v>#VALUE!</v>
      </c>
      <c r="AY1123" s="76" t="e">
        <f>Tableau1[[#This Row],[Uo voies - nuit]]*((59*400/1000)+5)</f>
        <v>#VALUE!</v>
      </c>
    </row>
    <row r="1124" spans="1:51" ht="15.75">
      <c r="A1124" s="51">
        <f t="shared" si="53"/>
        <v>1111</v>
      </c>
      <c r="B1124" s="85"/>
      <c r="C1124" s="52" t="str">
        <f>IFERROR(VLOOKUP(Tableau1[[#This Row],[Site *
Un fichier Excel par DT]],Tableau7[[#All],[Nom de la gare]:[EIC]],5,FALSE),"")</f>
        <v/>
      </c>
      <c r="D1124" s="77"/>
      <c r="E1124" s="74"/>
      <c r="F1124" s="74"/>
      <c r="G1124" s="76"/>
      <c r="H1124" s="72" t="str">
        <f>IF(Tableau1[[#This Row],[Régime d''utilisation (Quotidien ? Oui ou Non)]]="Oui","Oui","Non")</f>
        <v>Non</v>
      </c>
      <c r="I1124" s="72" t="str">
        <f>IF(Tableau1[[#This Row],[Régime d''utilisation (Quotidien ? Oui ou Non)]]="Oui","Oui","Non")</f>
        <v>Non</v>
      </c>
      <c r="J1124" s="72" t="str">
        <f>IF(Tableau1[[#This Row],[Régime d''utilisation (Quotidien ? Oui ou Non)]]="Oui","Oui","Non")</f>
        <v>Non</v>
      </c>
      <c r="K1124" s="72" t="str">
        <f>IF(Tableau1[[#This Row],[Régime d''utilisation (Quotidien ? Oui ou Non)]]="Oui","Oui","Non")</f>
        <v>Non</v>
      </c>
      <c r="L1124" s="72" t="str">
        <f>IF(Tableau1[[#This Row],[Régime d''utilisation (Quotidien ? Oui ou Non)]]="Oui","Oui","Non")</f>
        <v>Non</v>
      </c>
      <c r="M1124" s="72" t="str">
        <f>IF(Tableau1[[#This Row],[Régime d''utilisation (Quotidien ? Oui ou Non)]]="Oui","Oui","Non")</f>
        <v>Non</v>
      </c>
      <c r="N1124" s="72" t="str">
        <f>IF(Tableau1[[#This Row],[Régime d''utilisation (Quotidien ? Oui ou Non)]]="Oui","Oui","Non")</f>
        <v>Non</v>
      </c>
      <c r="O1124" s="72" t="str">
        <f>IF(Tableau1[[#This Row],[Régime d''utilisation (Quotidien ? Oui ou Non)]]="Oui","Oui","Non")</f>
        <v>Non</v>
      </c>
      <c r="P1124" s="76"/>
      <c r="Q1124" s="76"/>
      <c r="R1124" s="76"/>
      <c r="S1124" s="52" t="str">
        <f t="shared" si="51"/>
        <v>Compris entre 00h00 et 5h00</v>
      </c>
      <c r="T1124" s="76"/>
      <c r="U1124" s="53" t="str">
        <f t="shared" si="52"/>
        <v>Voyageur</v>
      </c>
      <c r="V1124" s="76"/>
      <c r="W1124" s="76"/>
      <c r="X1124" s="76"/>
      <c r="Y1124" s="76"/>
      <c r="Z1124" s="76"/>
      <c r="AA1124" s="76"/>
      <c r="AB1124" s="53">
        <f>400</f>
        <v>400</v>
      </c>
      <c r="AC1124" s="78" t="str">
        <f>IF(Tableau1[[#This Row],[Type de réponse]]='Paramètre (masquer)'!$A$10,Tableau1[[#This Row],[Période de début *]],"")</f>
        <v/>
      </c>
      <c r="AD1124" s="78" t="str">
        <f>IF(Tableau1[[#This Row],[Type de réponse]]='Paramètre (masquer)'!$A$10,Tableau1[[#This Row],[Période de fin *]],"")</f>
        <v/>
      </c>
      <c r="AE1124" s="78" t="str">
        <f>IF(Tableau1[[#This Row],[Type de réponse]]='Paramètre (masquer)'!$A$10,Tableau1[[#This Row],[Nuit
LU/MA]],"")</f>
        <v/>
      </c>
      <c r="AF1124" s="78" t="str">
        <f>IF(Tableau1[[#This Row],[Type de réponse]]='Paramètre (masquer)'!$A$10,Tableau1[[#This Row],[Nuit
MA/ME]],"")</f>
        <v/>
      </c>
      <c r="AG1124" s="78" t="str">
        <f>IF(Tableau1[[#This Row],[Type de réponse]]='Paramètre (masquer)'!$A$10,Tableau1[[#This Row],[Nuit
ME/JE]],"")</f>
        <v/>
      </c>
      <c r="AH1124" s="78" t="str">
        <f>IF(Tableau1[[#This Row],[Type de réponse]]='Paramètre (masquer)'!$A$10,Tableau1[[#This Row],[Nuit JE/VE]],"")</f>
        <v/>
      </c>
      <c r="AI1124" s="78" t="str">
        <f>IF(Tableau1[[#This Row],[Type de réponse]]='Paramètre (masquer)'!$A$10,Tableau1[[#This Row],[Nuit
VE/SA]],"")</f>
        <v/>
      </c>
      <c r="AJ1124" s="78" t="str">
        <f>IF(Tableau1[[#This Row],[Type de réponse]]='Paramètre (masquer)'!$A$10,Tableau1[[#This Row],[Nuit
SA/DI]],"")</f>
        <v/>
      </c>
      <c r="AK1124" s="78" t="str">
        <f>IF(Tableau1[[#This Row],[Type de réponse]]='Paramètre (masquer)'!$A$10,Tableau1[[#This Row],[Nuit
DI/LU]],"")</f>
        <v/>
      </c>
      <c r="AL1124" s="76" t="str">
        <f>IF(Tableau1[[#This Row],[Nuit
LU /MA]]="Oui",0,IF(Tableau1[[#This Row],[Nuit
LU /MA]]="Non",1,""))</f>
        <v/>
      </c>
      <c r="AM1124" s="76" t="str">
        <f>IF(Tableau1[[#This Row],[Nuit
MA/ ME]]="Oui",0,IF(Tableau1[[#This Row],[Nuit
MA/ ME]]="Non",1,""))</f>
        <v/>
      </c>
      <c r="AN1124" s="76" t="str">
        <f>IF(Tableau1[[#This Row],[Nuit
ME/ JE]]="Oui",0,IF(Tableau1[[#This Row],[Nuit
ME/ JE]]="Non",1,""))</f>
        <v/>
      </c>
      <c r="AO1124" s="76" t="str">
        <f>IF(Tableau1[[#This Row],[Nuit JE/ VE]]="Oui",0,IF(Tableau1[[#This Row],[Nuit JE/ VE]]="Non",1,""))</f>
        <v/>
      </c>
      <c r="AP1124" s="76" t="str">
        <f>IF(Tableau1[[#This Row],[Nuit
VE/ SA]]="Oui",0,IF(Tableau1[[#This Row],[Nuit
VE/ SA]]="Non",1,""))</f>
        <v/>
      </c>
      <c r="AQ1124" s="76" t="str">
        <f>IF(Tableau1[[#This Row],[Nuit
SA/ DI]]="Oui",0,IF(Tableau1[[#This Row],[Nuit
SA/ DI]]="Non",1,""))</f>
        <v/>
      </c>
      <c r="AR1124" s="76" t="str">
        <f>IF(Tableau1[[#This Row],[Nuit
DI/ LU]]="Oui",0,IF(Tableau1[[#This Row],[Nuit
DI/ LU]]="Non",1,""))</f>
        <v/>
      </c>
      <c r="AS1124" s="76" t="str">
        <f>IF(Tableau1[[#This Row],[Type de réponse]]='Paramètre (masquer)'!$A$10,Tableau1[[#This Row],[FE]],"")</f>
        <v/>
      </c>
      <c r="AT1124" s="76" t="str">
        <f>_xlfn.CONCAT(Tableau1[[#This Row],[LUN]:[DIM]])</f>
        <v/>
      </c>
      <c r="AU1124" s="79"/>
      <c r="AV11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4" s="76" t="e">
        <f>Tableau1[[#This Row],[Nbre de nuits sur la période]]*Tableau1[[#This Row],[Nombre de train accédant / nuit *]]</f>
        <v>#VALUE!</v>
      </c>
      <c r="AY1124" s="76" t="e">
        <f>Tableau1[[#This Row],[Uo voies - nuit]]*((59*400/1000)+5)</f>
        <v>#VALUE!</v>
      </c>
    </row>
    <row r="1125" spans="1:51" ht="15.75">
      <c r="A1125" s="51">
        <f t="shared" si="53"/>
        <v>1112</v>
      </c>
      <c r="B1125" s="85"/>
      <c r="C1125" s="52" t="str">
        <f>IFERROR(VLOOKUP(Tableau1[[#This Row],[Site *
Un fichier Excel par DT]],Tableau7[[#All],[Nom de la gare]:[EIC]],5,FALSE),"")</f>
        <v/>
      </c>
      <c r="D1125" s="77"/>
      <c r="E1125" s="74"/>
      <c r="F1125" s="74"/>
      <c r="G1125" s="76"/>
      <c r="H1125" s="72" t="str">
        <f>IF(Tableau1[[#This Row],[Régime d''utilisation (Quotidien ? Oui ou Non)]]="Oui","Oui","Non")</f>
        <v>Non</v>
      </c>
      <c r="I1125" s="72" t="str">
        <f>IF(Tableau1[[#This Row],[Régime d''utilisation (Quotidien ? Oui ou Non)]]="Oui","Oui","Non")</f>
        <v>Non</v>
      </c>
      <c r="J1125" s="72" t="str">
        <f>IF(Tableau1[[#This Row],[Régime d''utilisation (Quotidien ? Oui ou Non)]]="Oui","Oui","Non")</f>
        <v>Non</v>
      </c>
      <c r="K1125" s="72" t="str">
        <f>IF(Tableau1[[#This Row],[Régime d''utilisation (Quotidien ? Oui ou Non)]]="Oui","Oui","Non")</f>
        <v>Non</v>
      </c>
      <c r="L1125" s="72" t="str">
        <f>IF(Tableau1[[#This Row],[Régime d''utilisation (Quotidien ? Oui ou Non)]]="Oui","Oui","Non")</f>
        <v>Non</v>
      </c>
      <c r="M1125" s="72" t="str">
        <f>IF(Tableau1[[#This Row],[Régime d''utilisation (Quotidien ? Oui ou Non)]]="Oui","Oui","Non")</f>
        <v>Non</v>
      </c>
      <c r="N1125" s="72" t="str">
        <f>IF(Tableau1[[#This Row],[Régime d''utilisation (Quotidien ? Oui ou Non)]]="Oui","Oui","Non")</f>
        <v>Non</v>
      </c>
      <c r="O1125" s="72" t="str">
        <f>IF(Tableau1[[#This Row],[Régime d''utilisation (Quotidien ? Oui ou Non)]]="Oui","Oui","Non")</f>
        <v>Non</v>
      </c>
      <c r="P1125" s="76"/>
      <c r="Q1125" s="76"/>
      <c r="R1125" s="76"/>
      <c r="S1125" s="52" t="str">
        <f t="shared" si="51"/>
        <v>Compris entre 00h00 et 5h00</v>
      </c>
      <c r="T1125" s="76"/>
      <c r="U1125" s="53" t="str">
        <f t="shared" si="52"/>
        <v>Voyageur</v>
      </c>
      <c r="V1125" s="76"/>
      <c r="W1125" s="76"/>
      <c r="X1125" s="76"/>
      <c r="Y1125" s="76"/>
      <c r="Z1125" s="76"/>
      <c r="AA1125" s="76"/>
      <c r="AB1125" s="53">
        <f>400</f>
        <v>400</v>
      </c>
      <c r="AC1125" s="78" t="str">
        <f>IF(Tableau1[[#This Row],[Type de réponse]]='Paramètre (masquer)'!$A$10,Tableau1[[#This Row],[Période de début *]],"")</f>
        <v/>
      </c>
      <c r="AD1125" s="78" t="str">
        <f>IF(Tableau1[[#This Row],[Type de réponse]]='Paramètre (masquer)'!$A$10,Tableau1[[#This Row],[Période de fin *]],"")</f>
        <v/>
      </c>
      <c r="AE1125" s="78" t="str">
        <f>IF(Tableau1[[#This Row],[Type de réponse]]='Paramètre (masquer)'!$A$10,Tableau1[[#This Row],[Nuit
LU/MA]],"")</f>
        <v/>
      </c>
      <c r="AF1125" s="78" t="str">
        <f>IF(Tableau1[[#This Row],[Type de réponse]]='Paramètre (masquer)'!$A$10,Tableau1[[#This Row],[Nuit
MA/ME]],"")</f>
        <v/>
      </c>
      <c r="AG1125" s="78" t="str">
        <f>IF(Tableau1[[#This Row],[Type de réponse]]='Paramètre (masquer)'!$A$10,Tableau1[[#This Row],[Nuit
ME/JE]],"")</f>
        <v/>
      </c>
      <c r="AH1125" s="78" t="str">
        <f>IF(Tableau1[[#This Row],[Type de réponse]]='Paramètre (masquer)'!$A$10,Tableau1[[#This Row],[Nuit JE/VE]],"")</f>
        <v/>
      </c>
      <c r="AI1125" s="78" t="str">
        <f>IF(Tableau1[[#This Row],[Type de réponse]]='Paramètre (masquer)'!$A$10,Tableau1[[#This Row],[Nuit
VE/SA]],"")</f>
        <v/>
      </c>
      <c r="AJ1125" s="78" t="str">
        <f>IF(Tableau1[[#This Row],[Type de réponse]]='Paramètre (masquer)'!$A$10,Tableau1[[#This Row],[Nuit
SA/DI]],"")</f>
        <v/>
      </c>
      <c r="AK1125" s="78" t="str">
        <f>IF(Tableau1[[#This Row],[Type de réponse]]='Paramètre (masquer)'!$A$10,Tableau1[[#This Row],[Nuit
DI/LU]],"")</f>
        <v/>
      </c>
      <c r="AL1125" s="76" t="str">
        <f>IF(Tableau1[[#This Row],[Nuit
LU /MA]]="Oui",0,IF(Tableau1[[#This Row],[Nuit
LU /MA]]="Non",1,""))</f>
        <v/>
      </c>
      <c r="AM1125" s="76" t="str">
        <f>IF(Tableau1[[#This Row],[Nuit
MA/ ME]]="Oui",0,IF(Tableau1[[#This Row],[Nuit
MA/ ME]]="Non",1,""))</f>
        <v/>
      </c>
      <c r="AN1125" s="76" t="str">
        <f>IF(Tableau1[[#This Row],[Nuit
ME/ JE]]="Oui",0,IF(Tableau1[[#This Row],[Nuit
ME/ JE]]="Non",1,""))</f>
        <v/>
      </c>
      <c r="AO1125" s="76" t="str">
        <f>IF(Tableau1[[#This Row],[Nuit JE/ VE]]="Oui",0,IF(Tableau1[[#This Row],[Nuit JE/ VE]]="Non",1,""))</f>
        <v/>
      </c>
      <c r="AP1125" s="76" t="str">
        <f>IF(Tableau1[[#This Row],[Nuit
VE/ SA]]="Oui",0,IF(Tableau1[[#This Row],[Nuit
VE/ SA]]="Non",1,""))</f>
        <v/>
      </c>
      <c r="AQ1125" s="76" t="str">
        <f>IF(Tableau1[[#This Row],[Nuit
SA/ DI]]="Oui",0,IF(Tableau1[[#This Row],[Nuit
SA/ DI]]="Non",1,""))</f>
        <v/>
      </c>
      <c r="AR1125" s="76" t="str">
        <f>IF(Tableau1[[#This Row],[Nuit
DI/ LU]]="Oui",0,IF(Tableau1[[#This Row],[Nuit
DI/ LU]]="Non",1,""))</f>
        <v/>
      </c>
      <c r="AS1125" s="76" t="str">
        <f>IF(Tableau1[[#This Row],[Type de réponse]]='Paramètre (masquer)'!$A$10,Tableau1[[#This Row],[FE]],"")</f>
        <v/>
      </c>
      <c r="AT1125" s="76" t="str">
        <f>_xlfn.CONCAT(Tableau1[[#This Row],[LUN]:[DIM]])</f>
        <v/>
      </c>
      <c r="AU1125" s="79"/>
      <c r="AV11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5" s="76" t="e">
        <f>Tableau1[[#This Row],[Nbre de nuits sur la période]]*Tableau1[[#This Row],[Nombre de train accédant / nuit *]]</f>
        <v>#VALUE!</v>
      </c>
      <c r="AY1125" s="76" t="e">
        <f>Tableau1[[#This Row],[Uo voies - nuit]]*((59*400/1000)+5)</f>
        <v>#VALUE!</v>
      </c>
    </row>
    <row r="1126" spans="1:51" ht="15.75">
      <c r="A1126" s="51">
        <f t="shared" si="53"/>
        <v>1113</v>
      </c>
      <c r="B1126" s="85"/>
      <c r="C1126" s="52" t="str">
        <f>IFERROR(VLOOKUP(Tableau1[[#This Row],[Site *
Un fichier Excel par DT]],Tableau7[[#All],[Nom de la gare]:[EIC]],5,FALSE),"")</f>
        <v/>
      </c>
      <c r="D1126" s="77"/>
      <c r="E1126" s="74"/>
      <c r="F1126" s="74"/>
      <c r="G1126" s="76"/>
      <c r="H1126" s="72" t="str">
        <f>IF(Tableau1[[#This Row],[Régime d''utilisation (Quotidien ? Oui ou Non)]]="Oui","Oui","Non")</f>
        <v>Non</v>
      </c>
      <c r="I1126" s="72" t="str">
        <f>IF(Tableau1[[#This Row],[Régime d''utilisation (Quotidien ? Oui ou Non)]]="Oui","Oui","Non")</f>
        <v>Non</v>
      </c>
      <c r="J1126" s="72" t="str">
        <f>IF(Tableau1[[#This Row],[Régime d''utilisation (Quotidien ? Oui ou Non)]]="Oui","Oui","Non")</f>
        <v>Non</v>
      </c>
      <c r="K1126" s="72" t="str">
        <f>IF(Tableau1[[#This Row],[Régime d''utilisation (Quotidien ? Oui ou Non)]]="Oui","Oui","Non")</f>
        <v>Non</v>
      </c>
      <c r="L1126" s="72" t="str">
        <f>IF(Tableau1[[#This Row],[Régime d''utilisation (Quotidien ? Oui ou Non)]]="Oui","Oui","Non")</f>
        <v>Non</v>
      </c>
      <c r="M1126" s="72" t="str">
        <f>IF(Tableau1[[#This Row],[Régime d''utilisation (Quotidien ? Oui ou Non)]]="Oui","Oui","Non")</f>
        <v>Non</v>
      </c>
      <c r="N1126" s="72" t="str">
        <f>IF(Tableau1[[#This Row],[Régime d''utilisation (Quotidien ? Oui ou Non)]]="Oui","Oui","Non")</f>
        <v>Non</v>
      </c>
      <c r="O1126" s="72" t="str">
        <f>IF(Tableau1[[#This Row],[Régime d''utilisation (Quotidien ? Oui ou Non)]]="Oui","Oui","Non")</f>
        <v>Non</v>
      </c>
      <c r="P1126" s="76"/>
      <c r="Q1126" s="76"/>
      <c r="R1126" s="76"/>
      <c r="S1126" s="52" t="str">
        <f t="shared" si="51"/>
        <v>Compris entre 00h00 et 5h00</v>
      </c>
      <c r="T1126" s="76"/>
      <c r="U1126" s="53" t="str">
        <f t="shared" si="52"/>
        <v>Voyageur</v>
      </c>
      <c r="V1126" s="76"/>
      <c r="W1126" s="76"/>
      <c r="X1126" s="76"/>
      <c r="Y1126" s="76"/>
      <c r="Z1126" s="76"/>
      <c r="AA1126" s="76"/>
      <c r="AB1126" s="53">
        <f>400</f>
        <v>400</v>
      </c>
      <c r="AC1126" s="78" t="str">
        <f>IF(Tableau1[[#This Row],[Type de réponse]]='Paramètre (masquer)'!$A$10,Tableau1[[#This Row],[Période de début *]],"")</f>
        <v/>
      </c>
      <c r="AD1126" s="78" t="str">
        <f>IF(Tableau1[[#This Row],[Type de réponse]]='Paramètre (masquer)'!$A$10,Tableau1[[#This Row],[Période de fin *]],"")</f>
        <v/>
      </c>
      <c r="AE1126" s="78" t="str">
        <f>IF(Tableau1[[#This Row],[Type de réponse]]='Paramètre (masquer)'!$A$10,Tableau1[[#This Row],[Nuit
LU/MA]],"")</f>
        <v/>
      </c>
      <c r="AF1126" s="78" t="str">
        <f>IF(Tableau1[[#This Row],[Type de réponse]]='Paramètre (masquer)'!$A$10,Tableau1[[#This Row],[Nuit
MA/ME]],"")</f>
        <v/>
      </c>
      <c r="AG1126" s="78" t="str">
        <f>IF(Tableau1[[#This Row],[Type de réponse]]='Paramètre (masquer)'!$A$10,Tableau1[[#This Row],[Nuit
ME/JE]],"")</f>
        <v/>
      </c>
      <c r="AH1126" s="78" t="str">
        <f>IF(Tableau1[[#This Row],[Type de réponse]]='Paramètre (masquer)'!$A$10,Tableau1[[#This Row],[Nuit JE/VE]],"")</f>
        <v/>
      </c>
      <c r="AI1126" s="78" t="str">
        <f>IF(Tableau1[[#This Row],[Type de réponse]]='Paramètre (masquer)'!$A$10,Tableau1[[#This Row],[Nuit
VE/SA]],"")</f>
        <v/>
      </c>
      <c r="AJ1126" s="78" t="str">
        <f>IF(Tableau1[[#This Row],[Type de réponse]]='Paramètre (masquer)'!$A$10,Tableau1[[#This Row],[Nuit
SA/DI]],"")</f>
        <v/>
      </c>
      <c r="AK1126" s="78" t="str">
        <f>IF(Tableau1[[#This Row],[Type de réponse]]='Paramètre (masquer)'!$A$10,Tableau1[[#This Row],[Nuit
DI/LU]],"")</f>
        <v/>
      </c>
      <c r="AL1126" s="76" t="str">
        <f>IF(Tableau1[[#This Row],[Nuit
LU /MA]]="Oui",0,IF(Tableau1[[#This Row],[Nuit
LU /MA]]="Non",1,""))</f>
        <v/>
      </c>
      <c r="AM1126" s="76" t="str">
        <f>IF(Tableau1[[#This Row],[Nuit
MA/ ME]]="Oui",0,IF(Tableau1[[#This Row],[Nuit
MA/ ME]]="Non",1,""))</f>
        <v/>
      </c>
      <c r="AN1126" s="76" t="str">
        <f>IF(Tableau1[[#This Row],[Nuit
ME/ JE]]="Oui",0,IF(Tableau1[[#This Row],[Nuit
ME/ JE]]="Non",1,""))</f>
        <v/>
      </c>
      <c r="AO1126" s="76" t="str">
        <f>IF(Tableau1[[#This Row],[Nuit JE/ VE]]="Oui",0,IF(Tableau1[[#This Row],[Nuit JE/ VE]]="Non",1,""))</f>
        <v/>
      </c>
      <c r="AP1126" s="76" t="str">
        <f>IF(Tableau1[[#This Row],[Nuit
VE/ SA]]="Oui",0,IF(Tableau1[[#This Row],[Nuit
VE/ SA]]="Non",1,""))</f>
        <v/>
      </c>
      <c r="AQ1126" s="76" t="str">
        <f>IF(Tableau1[[#This Row],[Nuit
SA/ DI]]="Oui",0,IF(Tableau1[[#This Row],[Nuit
SA/ DI]]="Non",1,""))</f>
        <v/>
      </c>
      <c r="AR1126" s="76" t="str">
        <f>IF(Tableau1[[#This Row],[Nuit
DI/ LU]]="Oui",0,IF(Tableau1[[#This Row],[Nuit
DI/ LU]]="Non",1,""))</f>
        <v/>
      </c>
      <c r="AS1126" s="76" t="str">
        <f>IF(Tableau1[[#This Row],[Type de réponse]]='Paramètre (masquer)'!$A$10,Tableau1[[#This Row],[FE]],"")</f>
        <v/>
      </c>
      <c r="AT1126" s="76" t="str">
        <f>_xlfn.CONCAT(Tableau1[[#This Row],[LUN]:[DIM]])</f>
        <v/>
      </c>
      <c r="AU1126" s="79"/>
      <c r="AV11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6" s="76" t="e">
        <f>Tableau1[[#This Row],[Nbre de nuits sur la période]]*Tableau1[[#This Row],[Nombre de train accédant / nuit *]]</f>
        <v>#VALUE!</v>
      </c>
      <c r="AY1126" s="76" t="e">
        <f>Tableau1[[#This Row],[Uo voies - nuit]]*((59*400/1000)+5)</f>
        <v>#VALUE!</v>
      </c>
    </row>
    <row r="1127" spans="1:51" ht="15.75">
      <c r="A1127" s="51">
        <f t="shared" si="53"/>
        <v>1114</v>
      </c>
      <c r="B1127" s="85"/>
      <c r="C1127" s="52" t="str">
        <f>IFERROR(VLOOKUP(Tableau1[[#This Row],[Site *
Un fichier Excel par DT]],Tableau7[[#All],[Nom de la gare]:[EIC]],5,FALSE),"")</f>
        <v/>
      </c>
      <c r="D1127" s="77"/>
      <c r="E1127" s="74"/>
      <c r="F1127" s="74"/>
      <c r="G1127" s="76"/>
      <c r="H1127" s="72" t="str">
        <f>IF(Tableau1[[#This Row],[Régime d''utilisation (Quotidien ? Oui ou Non)]]="Oui","Oui","Non")</f>
        <v>Non</v>
      </c>
      <c r="I1127" s="72" t="str">
        <f>IF(Tableau1[[#This Row],[Régime d''utilisation (Quotidien ? Oui ou Non)]]="Oui","Oui","Non")</f>
        <v>Non</v>
      </c>
      <c r="J1127" s="72" t="str">
        <f>IF(Tableau1[[#This Row],[Régime d''utilisation (Quotidien ? Oui ou Non)]]="Oui","Oui","Non")</f>
        <v>Non</v>
      </c>
      <c r="K1127" s="72" t="str">
        <f>IF(Tableau1[[#This Row],[Régime d''utilisation (Quotidien ? Oui ou Non)]]="Oui","Oui","Non")</f>
        <v>Non</v>
      </c>
      <c r="L1127" s="72" t="str">
        <f>IF(Tableau1[[#This Row],[Régime d''utilisation (Quotidien ? Oui ou Non)]]="Oui","Oui","Non")</f>
        <v>Non</v>
      </c>
      <c r="M1127" s="72" t="str">
        <f>IF(Tableau1[[#This Row],[Régime d''utilisation (Quotidien ? Oui ou Non)]]="Oui","Oui","Non")</f>
        <v>Non</v>
      </c>
      <c r="N1127" s="72" t="str">
        <f>IF(Tableau1[[#This Row],[Régime d''utilisation (Quotidien ? Oui ou Non)]]="Oui","Oui","Non")</f>
        <v>Non</v>
      </c>
      <c r="O1127" s="72" t="str">
        <f>IF(Tableau1[[#This Row],[Régime d''utilisation (Quotidien ? Oui ou Non)]]="Oui","Oui","Non")</f>
        <v>Non</v>
      </c>
      <c r="P1127" s="76"/>
      <c r="Q1127" s="76"/>
      <c r="R1127" s="76"/>
      <c r="S1127" s="52" t="str">
        <f t="shared" si="51"/>
        <v>Compris entre 00h00 et 5h00</v>
      </c>
      <c r="T1127" s="76"/>
      <c r="U1127" s="53" t="str">
        <f t="shared" si="52"/>
        <v>Voyageur</v>
      </c>
      <c r="V1127" s="76"/>
      <c r="W1127" s="76"/>
      <c r="X1127" s="76"/>
      <c r="Y1127" s="76"/>
      <c r="Z1127" s="76"/>
      <c r="AA1127" s="76"/>
      <c r="AB1127" s="53">
        <f>400</f>
        <v>400</v>
      </c>
      <c r="AC1127" s="78" t="str">
        <f>IF(Tableau1[[#This Row],[Type de réponse]]='Paramètre (masquer)'!$A$10,Tableau1[[#This Row],[Période de début *]],"")</f>
        <v/>
      </c>
      <c r="AD1127" s="78" t="str">
        <f>IF(Tableau1[[#This Row],[Type de réponse]]='Paramètre (masquer)'!$A$10,Tableau1[[#This Row],[Période de fin *]],"")</f>
        <v/>
      </c>
      <c r="AE1127" s="78" t="str">
        <f>IF(Tableau1[[#This Row],[Type de réponse]]='Paramètre (masquer)'!$A$10,Tableau1[[#This Row],[Nuit
LU/MA]],"")</f>
        <v/>
      </c>
      <c r="AF1127" s="78" t="str">
        <f>IF(Tableau1[[#This Row],[Type de réponse]]='Paramètre (masquer)'!$A$10,Tableau1[[#This Row],[Nuit
MA/ME]],"")</f>
        <v/>
      </c>
      <c r="AG1127" s="78" t="str">
        <f>IF(Tableau1[[#This Row],[Type de réponse]]='Paramètre (masquer)'!$A$10,Tableau1[[#This Row],[Nuit
ME/JE]],"")</f>
        <v/>
      </c>
      <c r="AH1127" s="78" t="str">
        <f>IF(Tableau1[[#This Row],[Type de réponse]]='Paramètre (masquer)'!$A$10,Tableau1[[#This Row],[Nuit JE/VE]],"")</f>
        <v/>
      </c>
      <c r="AI1127" s="78" t="str">
        <f>IF(Tableau1[[#This Row],[Type de réponse]]='Paramètre (masquer)'!$A$10,Tableau1[[#This Row],[Nuit
VE/SA]],"")</f>
        <v/>
      </c>
      <c r="AJ1127" s="78" t="str">
        <f>IF(Tableau1[[#This Row],[Type de réponse]]='Paramètre (masquer)'!$A$10,Tableau1[[#This Row],[Nuit
SA/DI]],"")</f>
        <v/>
      </c>
      <c r="AK1127" s="78" t="str">
        <f>IF(Tableau1[[#This Row],[Type de réponse]]='Paramètre (masquer)'!$A$10,Tableau1[[#This Row],[Nuit
DI/LU]],"")</f>
        <v/>
      </c>
      <c r="AL1127" s="76" t="str">
        <f>IF(Tableau1[[#This Row],[Nuit
LU /MA]]="Oui",0,IF(Tableau1[[#This Row],[Nuit
LU /MA]]="Non",1,""))</f>
        <v/>
      </c>
      <c r="AM1127" s="76" t="str">
        <f>IF(Tableau1[[#This Row],[Nuit
MA/ ME]]="Oui",0,IF(Tableau1[[#This Row],[Nuit
MA/ ME]]="Non",1,""))</f>
        <v/>
      </c>
      <c r="AN1127" s="76" t="str">
        <f>IF(Tableau1[[#This Row],[Nuit
ME/ JE]]="Oui",0,IF(Tableau1[[#This Row],[Nuit
ME/ JE]]="Non",1,""))</f>
        <v/>
      </c>
      <c r="AO1127" s="76" t="str">
        <f>IF(Tableau1[[#This Row],[Nuit JE/ VE]]="Oui",0,IF(Tableau1[[#This Row],[Nuit JE/ VE]]="Non",1,""))</f>
        <v/>
      </c>
      <c r="AP1127" s="76" t="str">
        <f>IF(Tableau1[[#This Row],[Nuit
VE/ SA]]="Oui",0,IF(Tableau1[[#This Row],[Nuit
VE/ SA]]="Non",1,""))</f>
        <v/>
      </c>
      <c r="AQ1127" s="76" t="str">
        <f>IF(Tableau1[[#This Row],[Nuit
SA/ DI]]="Oui",0,IF(Tableau1[[#This Row],[Nuit
SA/ DI]]="Non",1,""))</f>
        <v/>
      </c>
      <c r="AR1127" s="76" t="str">
        <f>IF(Tableau1[[#This Row],[Nuit
DI/ LU]]="Oui",0,IF(Tableau1[[#This Row],[Nuit
DI/ LU]]="Non",1,""))</f>
        <v/>
      </c>
      <c r="AS1127" s="76" t="str">
        <f>IF(Tableau1[[#This Row],[Type de réponse]]='Paramètre (masquer)'!$A$10,Tableau1[[#This Row],[FE]],"")</f>
        <v/>
      </c>
      <c r="AT1127" s="76" t="str">
        <f>_xlfn.CONCAT(Tableau1[[#This Row],[LUN]:[DIM]])</f>
        <v/>
      </c>
      <c r="AU1127" s="79"/>
      <c r="AV11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7" s="76" t="e">
        <f>Tableau1[[#This Row],[Nbre de nuits sur la période]]*Tableau1[[#This Row],[Nombre de train accédant / nuit *]]</f>
        <v>#VALUE!</v>
      </c>
      <c r="AY1127" s="76" t="e">
        <f>Tableau1[[#This Row],[Uo voies - nuit]]*((59*400/1000)+5)</f>
        <v>#VALUE!</v>
      </c>
    </row>
    <row r="1128" spans="1:51" ht="15.75">
      <c r="A1128" s="51">
        <f t="shared" si="53"/>
        <v>1115</v>
      </c>
      <c r="B1128" s="85"/>
      <c r="C1128" s="52" t="str">
        <f>IFERROR(VLOOKUP(Tableau1[[#This Row],[Site *
Un fichier Excel par DT]],Tableau7[[#All],[Nom de la gare]:[EIC]],5,FALSE),"")</f>
        <v/>
      </c>
      <c r="D1128" s="77"/>
      <c r="E1128" s="74"/>
      <c r="F1128" s="74"/>
      <c r="G1128" s="76"/>
      <c r="H1128" s="72" t="str">
        <f>IF(Tableau1[[#This Row],[Régime d''utilisation (Quotidien ? Oui ou Non)]]="Oui","Oui","Non")</f>
        <v>Non</v>
      </c>
      <c r="I1128" s="72" t="str">
        <f>IF(Tableau1[[#This Row],[Régime d''utilisation (Quotidien ? Oui ou Non)]]="Oui","Oui","Non")</f>
        <v>Non</v>
      </c>
      <c r="J1128" s="72" t="str">
        <f>IF(Tableau1[[#This Row],[Régime d''utilisation (Quotidien ? Oui ou Non)]]="Oui","Oui","Non")</f>
        <v>Non</v>
      </c>
      <c r="K1128" s="72" t="str">
        <f>IF(Tableau1[[#This Row],[Régime d''utilisation (Quotidien ? Oui ou Non)]]="Oui","Oui","Non")</f>
        <v>Non</v>
      </c>
      <c r="L1128" s="72" t="str">
        <f>IF(Tableau1[[#This Row],[Régime d''utilisation (Quotidien ? Oui ou Non)]]="Oui","Oui","Non")</f>
        <v>Non</v>
      </c>
      <c r="M1128" s="72" t="str">
        <f>IF(Tableau1[[#This Row],[Régime d''utilisation (Quotidien ? Oui ou Non)]]="Oui","Oui","Non")</f>
        <v>Non</v>
      </c>
      <c r="N1128" s="72" t="str">
        <f>IF(Tableau1[[#This Row],[Régime d''utilisation (Quotidien ? Oui ou Non)]]="Oui","Oui","Non")</f>
        <v>Non</v>
      </c>
      <c r="O1128" s="72" t="str">
        <f>IF(Tableau1[[#This Row],[Régime d''utilisation (Quotidien ? Oui ou Non)]]="Oui","Oui","Non")</f>
        <v>Non</v>
      </c>
      <c r="P1128" s="76"/>
      <c r="Q1128" s="76"/>
      <c r="R1128" s="76"/>
      <c r="S1128" s="52" t="str">
        <f t="shared" si="51"/>
        <v>Compris entre 00h00 et 5h00</v>
      </c>
      <c r="T1128" s="76"/>
      <c r="U1128" s="53" t="str">
        <f t="shared" si="52"/>
        <v>Voyageur</v>
      </c>
      <c r="V1128" s="76"/>
      <c r="W1128" s="76"/>
      <c r="X1128" s="76"/>
      <c r="Y1128" s="76"/>
      <c r="Z1128" s="76"/>
      <c r="AA1128" s="76"/>
      <c r="AB1128" s="53">
        <f>400</f>
        <v>400</v>
      </c>
      <c r="AC1128" s="78" t="str">
        <f>IF(Tableau1[[#This Row],[Type de réponse]]='Paramètre (masquer)'!$A$10,Tableau1[[#This Row],[Période de début *]],"")</f>
        <v/>
      </c>
      <c r="AD1128" s="78" t="str">
        <f>IF(Tableau1[[#This Row],[Type de réponse]]='Paramètre (masquer)'!$A$10,Tableau1[[#This Row],[Période de fin *]],"")</f>
        <v/>
      </c>
      <c r="AE1128" s="78" t="str">
        <f>IF(Tableau1[[#This Row],[Type de réponse]]='Paramètre (masquer)'!$A$10,Tableau1[[#This Row],[Nuit
LU/MA]],"")</f>
        <v/>
      </c>
      <c r="AF1128" s="78" t="str">
        <f>IF(Tableau1[[#This Row],[Type de réponse]]='Paramètre (masquer)'!$A$10,Tableau1[[#This Row],[Nuit
MA/ME]],"")</f>
        <v/>
      </c>
      <c r="AG1128" s="78" t="str">
        <f>IF(Tableau1[[#This Row],[Type de réponse]]='Paramètre (masquer)'!$A$10,Tableau1[[#This Row],[Nuit
ME/JE]],"")</f>
        <v/>
      </c>
      <c r="AH1128" s="78" t="str">
        <f>IF(Tableau1[[#This Row],[Type de réponse]]='Paramètre (masquer)'!$A$10,Tableau1[[#This Row],[Nuit JE/VE]],"")</f>
        <v/>
      </c>
      <c r="AI1128" s="78" t="str">
        <f>IF(Tableau1[[#This Row],[Type de réponse]]='Paramètre (masquer)'!$A$10,Tableau1[[#This Row],[Nuit
VE/SA]],"")</f>
        <v/>
      </c>
      <c r="AJ1128" s="78" t="str">
        <f>IF(Tableau1[[#This Row],[Type de réponse]]='Paramètre (masquer)'!$A$10,Tableau1[[#This Row],[Nuit
SA/DI]],"")</f>
        <v/>
      </c>
      <c r="AK1128" s="78" t="str">
        <f>IF(Tableau1[[#This Row],[Type de réponse]]='Paramètre (masquer)'!$A$10,Tableau1[[#This Row],[Nuit
DI/LU]],"")</f>
        <v/>
      </c>
      <c r="AL1128" s="76" t="str">
        <f>IF(Tableau1[[#This Row],[Nuit
LU /MA]]="Oui",0,IF(Tableau1[[#This Row],[Nuit
LU /MA]]="Non",1,""))</f>
        <v/>
      </c>
      <c r="AM1128" s="76" t="str">
        <f>IF(Tableau1[[#This Row],[Nuit
MA/ ME]]="Oui",0,IF(Tableau1[[#This Row],[Nuit
MA/ ME]]="Non",1,""))</f>
        <v/>
      </c>
      <c r="AN1128" s="76" t="str">
        <f>IF(Tableau1[[#This Row],[Nuit
ME/ JE]]="Oui",0,IF(Tableau1[[#This Row],[Nuit
ME/ JE]]="Non",1,""))</f>
        <v/>
      </c>
      <c r="AO1128" s="76" t="str">
        <f>IF(Tableau1[[#This Row],[Nuit JE/ VE]]="Oui",0,IF(Tableau1[[#This Row],[Nuit JE/ VE]]="Non",1,""))</f>
        <v/>
      </c>
      <c r="AP1128" s="76" t="str">
        <f>IF(Tableau1[[#This Row],[Nuit
VE/ SA]]="Oui",0,IF(Tableau1[[#This Row],[Nuit
VE/ SA]]="Non",1,""))</f>
        <v/>
      </c>
      <c r="AQ1128" s="76" t="str">
        <f>IF(Tableau1[[#This Row],[Nuit
SA/ DI]]="Oui",0,IF(Tableau1[[#This Row],[Nuit
SA/ DI]]="Non",1,""))</f>
        <v/>
      </c>
      <c r="AR1128" s="76" t="str">
        <f>IF(Tableau1[[#This Row],[Nuit
DI/ LU]]="Oui",0,IF(Tableau1[[#This Row],[Nuit
DI/ LU]]="Non",1,""))</f>
        <v/>
      </c>
      <c r="AS1128" s="76" t="str">
        <f>IF(Tableau1[[#This Row],[Type de réponse]]='Paramètre (masquer)'!$A$10,Tableau1[[#This Row],[FE]],"")</f>
        <v/>
      </c>
      <c r="AT1128" s="76" t="str">
        <f>_xlfn.CONCAT(Tableau1[[#This Row],[LUN]:[DIM]])</f>
        <v/>
      </c>
      <c r="AU1128" s="79"/>
      <c r="AV11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8" s="76" t="e">
        <f>Tableau1[[#This Row],[Nbre de nuits sur la période]]*Tableau1[[#This Row],[Nombre de train accédant / nuit *]]</f>
        <v>#VALUE!</v>
      </c>
      <c r="AY1128" s="76" t="e">
        <f>Tableau1[[#This Row],[Uo voies - nuit]]*((59*400/1000)+5)</f>
        <v>#VALUE!</v>
      </c>
    </row>
    <row r="1129" spans="1:51" ht="15.75">
      <c r="A1129" s="51">
        <f t="shared" si="53"/>
        <v>1116</v>
      </c>
      <c r="B1129" s="85"/>
      <c r="C1129" s="52" t="str">
        <f>IFERROR(VLOOKUP(Tableau1[[#This Row],[Site *
Un fichier Excel par DT]],Tableau7[[#All],[Nom de la gare]:[EIC]],5,FALSE),"")</f>
        <v/>
      </c>
      <c r="D1129" s="77"/>
      <c r="E1129" s="74"/>
      <c r="F1129" s="74"/>
      <c r="G1129" s="76"/>
      <c r="H1129" s="72" t="str">
        <f>IF(Tableau1[[#This Row],[Régime d''utilisation (Quotidien ? Oui ou Non)]]="Oui","Oui","Non")</f>
        <v>Non</v>
      </c>
      <c r="I1129" s="72" t="str">
        <f>IF(Tableau1[[#This Row],[Régime d''utilisation (Quotidien ? Oui ou Non)]]="Oui","Oui","Non")</f>
        <v>Non</v>
      </c>
      <c r="J1129" s="72" t="str">
        <f>IF(Tableau1[[#This Row],[Régime d''utilisation (Quotidien ? Oui ou Non)]]="Oui","Oui","Non")</f>
        <v>Non</v>
      </c>
      <c r="K1129" s="72" t="str">
        <f>IF(Tableau1[[#This Row],[Régime d''utilisation (Quotidien ? Oui ou Non)]]="Oui","Oui","Non")</f>
        <v>Non</v>
      </c>
      <c r="L1129" s="72" t="str">
        <f>IF(Tableau1[[#This Row],[Régime d''utilisation (Quotidien ? Oui ou Non)]]="Oui","Oui","Non")</f>
        <v>Non</v>
      </c>
      <c r="M1129" s="72" t="str">
        <f>IF(Tableau1[[#This Row],[Régime d''utilisation (Quotidien ? Oui ou Non)]]="Oui","Oui","Non")</f>
        <v>Non</v>
      </c>
      <c r="N1129" s="72" t="str">
        <f>IF(Tableau1[[#This Row],[Régime d''utilisation (Quotidien ? Oui ou Non)]]="Oui","Oui","Non")</f>
        <v>Non</v>
      </c>
      <c r="O1129" s="72" t="str">
        <f>IF(Tableau1[[#This Row],[Régime d''utilisation (Quotidien ? Oui ou Non)]]="Oui","Oui","Non")</f>
        <v>Non</v>
      </c>
      <c r="P1129" s="76"/>
      <c r="Q1129" s="76"/>
      <c r="R1129" s="76"/>
      <c r="S1129" s="52" t="str">
        <f t="shared" si="51"/>
        <v>Compris entre 00h00 et 5h00</v>
      </c>
      <c r="T1129" s="76"/>
      <c r="U1129" s="53" t="str">
        <f t="shared" si="52"/>
        <v>Voyageur</v>
      </c>
      <c r="V1129" s="76"/>
      <c r="W1129" s="76"/>
      <c r="X1129" s="76"/>
      <c r="Y1129" s="76"/>
      <c r="Z1129" s="76"/>
      <c r="AA1129" s="76"/>
      <c r="AB1129" s="53">
        <f>400</f>
        <v>400</v>
      </c>
      <c r="AC1129" s="78" t="str">
        <f>IF(Tableau1[[#This Row],[Type de réponse]]='Paramètre (masquer)'!$A$10,Tableau1[[#This Row],[Période de début *]],"")</f>
        <v/>
      </c>
      <c r="AD1129" s="78" t="str">
        <f>IF(Tableau1[[#This Row],[Type de réponse]]='Paramètre (masquer)'!$A$10,Tableau1[[#This Row],[Période de fin *]],"")</f>
        <v/>
      </c>
      <c r="AE1129" s="78" t="str">
        <f>IF(Tableau1[[#This Row],[Type de réponse]]='Paramètre (masquer)'!$A$10,Tableau1[[#This Row],[Nuit
LU/MA]],"")</f>
        <v/>
      </c>
      <c r="AF1129" s="78" t="str">
        <f>IF(Tableau1[[#This Row],[Type de réponse]]='Paramètre (masquer)'!$A$10,Tableau1[[#This Row],[Nuit
MA/ME]],"")</f>
        <v/>
      </c>
      <c r="AG1129" s="78" t="str">
        <f>IF(Tableau1[[#This Row],[Type de réponse]]='Paramètre (masquer)'!$A$10,Tableau1[[#This Row],[Nuit
ME/JE]],"")</f>
        <v/>
      </c>
      <c r="AH1129" s="78" t="str">
        <f>IF(Tableau1[[#This Row],[Type de réponse]]='Paramètre (masquer)'!$A$10,Tableau1[[#This Row],[Nuit JE/VE]],"")</f>
        <v/>
      </c>
      <c r="AI1129" s="78" t="str">
        <f>IF(Tableau1[[#This Row],[Type de réponse]]='Paramètre (masquer)'!$A$10,Tableau1[[#This Row],[Nuit
VE/SA]],"")</f>
        <v/>
      </c>
      <c r="AJ1129" s="78" t="str">
        <f>IF(Tableau1[[#This Row],[Type de réponse]]='Paramètre (masquer)'!$A$10,Tableau1[[#This Row],[Nuit
SA/DI]],"")</f>
        <v/>
      </c>
      <c r="AK1129" s="78" t="str">
        <f>IF(Tableau1[[#This Row],[Type de réponse]]='Paramètre (masquer)'!$A$10,Tableau1[[#This Row],[Nuit
DI/LU]],"")</f>
        <v/>
      </c>
      <c r="AL1129" s="76" t="str">
        <f>IF(Tableau1[[#This Row],[Nuit
LU /MA]]="Oui",0,IF(Tableau1[[#This Row],[Nuit
LU /MA]]="Non",1,""))</f>
        <v/>
      </c>
      <c r="AM1129" s="76" t="str">
        <f>IF(Tableau1[[#This Row],[Nuit
MA/ ME]]="Oui",0,IF(Tableau1[[#This Row],[Nuit
MA/ ME]]="Non",1,""))</f>
        <v/>
      </c>
      <c r="AN1129" s="76" t="str">
        <f>IF(Tableau1[[#This Row],[Nuit
ME/ JE]]="Oui",0,IF(Tableau1[[#This Row],[Nuit
ME/ JE]]="Non",1,""))</f>
        <v/>
      </c>
      <c r="AO1129" s="76" t="str">
        <f>IF(Tableau1[[#This Row],[Nuit JE/ VE]]="Oui",0,IF(Tableau1[[#This Row],[Nuit JE/ VE]]="Non",1,""))</f>
        <v/>
      </c>
      <c r="AP1129" s="76" t="str">
        <f>IF(Tableau1[[#This Row],[Nuit
VE/ SA]]="Oui",0,IF(Tableau1[[#This Row],[Nuit
VE/ SA]]="Non",1,""))</f>
        <v/>
      </c>
      <c r="AQ1129" s="76" t="str">
        <f>IF(Tableau1[[#This Row],[Nuit
SA/ DI]]="Oui",0,IF(Tableau1[[#This Row],[Nuit
SA/ DI]]="Non",1,""))</f>
        <v/>
      </c>
      <c r="AR1129" s="76" t="str">
        <f>IF(Tableau1[[#This Row],[Nuit
DI/ LU]]="Oui",0,IF(Tableau1[[#This Row],[Nuit
DI/ LU]]="Non",1,""))</f>
        <v/>
      </c>
      <c r="AS1129" s="76" t="str">
        <f>IF(Tableau1[[#This Row],[Type de réponse]]='Paramètre (masquer)'!$A$10,Tableau1[[#This Row],[FE]],"")</f>
        <v/>
      </c>
      <c r="AT1129" s="76" t="str">
        <f>_xlfn.CONCAT(Tableau1[[#This Row],[LUN]:[DIM]])</f>
        <v/>
      </c>
      <c r="AU1129" s="79"/>
      <c r="AV11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9" s="76" t="e">
        <f>Tableau1[[#This Row],[Nbre de nuits sur la période]]*Tableau1[[#This Row],[Nombre de train accédant / nuit *]]</f>
        <v>#VALUE!</v>
      </c>
      <c r="AY1129" s="76" t="e">
        <f>Tableau1[[#This Row],[Uo voies - nuit]]*((59*400/1000)+5)</f>
        <v>#VALUE!</v>
      </c>
    </row>
    <row r="1130" spans="1:51" ht="15.75">
      <c r="A1130" s="51">
        <f t="shared" si="53"/>
        <v>1117</v>
      </c>
      <c r="B1130" s="85"/>
      <c r="C1130" s="52" t="str">
        <f>IFERROR(VLOOKUP(Tableau1[[#This Row],[Site *
Un fichier Excel par DT]],Tableau7[[#All],[Nom de la gare]:[EIC]],5,FALSE),"")</f>
        <v/>
      </c>
      <c r="D1130" s="77"/>
      <c r="E1130" s="74"/>
      <c r="F1130" s="74"/>
      <c r="G1130" s="76"/>
      <c r="H1130" s="72" t="str">
        <f>IF(Tableau1[[#This Row],[Régime d''utilisation (Quotidien ? Oui ou Non)]]="Oui","Oui","Non")</f>
        <v>Non</v>
      </c>
      <c r="I1130" s="72" t="str">
        <f>IF(Tableau1[[#This Row],[Régime d''utilisation (Quotidien ? Oui ou Non)]]="Oui","Oui","Non")</f>
        <v>Non</v>
      </c>
      <c r="J1130" s="72" t="str">
        <f>IF(Tableau1[[#This Row],[Régime d''utilisation (Quotidien ? Oui ou Non)]]="Oui","Oui","Non")</f>
        <v>Non</v>
      </c>
      <c r="K1130" s="72" t="str">
        <f>IF(Tableau1[[#This Row],[Régime d''utilisation (Quotidien ? Oui ou Non)]]="Oui","Oui","Non")</f>
        <v>Non</v>
      </c>
      <c r="L1130" s="72" t="str">
        <f>IF(Tableau1[[#This Row],[Régime d''utilisation (Quotidien ? Oui ou Non)]]="Oui","Oui","Non")</f>
        <v>Non</v>
      </c>
      <c r="M1130" s="72" t="str">
        <f>IF(Tableau1[[#This Row],[Régime d''utilisation (Quotidien ? Oui ou Non)]]="Oui","Oui","Non")</f>
        <v>Non</v>
      </c>
      <c r="N1130" s="72" t="str">
        <f>IF(Tableau1[[#This Row],[Régime d''utilisation (Quotidien ? Oui ou Non)]]="Oui","Oui","Non")</f>
        <v>Non</v>
      </c>
      <c r="O1130" s="72" t="str">
        <f>IF(Tableau1[[#This Row],[Régime d''utilisation (Quotidien ? Oui ou Non)]]="Oui","Oui","Non")</f>
        <v>Non</v>
      </c>
      <c r="P1130" s="76"/>
      <c r="Q1130" s="76"/>
      <c r="R1130" s="76"/>
      <c r="S1130" s="52" t="str">
        <f t="shared" si="51"/>
        <v>Compris entre 00h00 et 5h00</v>
      </c>
      <c r="T1130" s="76"/>
      <c r="U1130" s="53" t="str">
        <f t="shared" si="52"/>
        <v>Voyageur</v>
      </c>
      <c r="V1130" s="76"/>
      <c r="W1130" s="76"/>
      <c r="X1130" s="76"/>
      <c r="Y1130" s="76"/>
      <c r="Z1130" s="76"/>
      <c r="AA1130" s="76"/>
      <c r="AB1130" s="53">
        <f>400</f>
        <v>400</v>
      </c>
      <c r="AC1130" s="78" t="str">
        <f>IF(Tableau1[[#This Row],[Type de réponse]]='Paramètre (masquer)'!$A$10,Tableau1[[#This Row],[Période de début *]],"")</f>
        <v/>
      </c>
      <c r="AD1130" s="78" t="str">
        <f>IF(Tableau1[[#This Row],[Type de réponse]]='Paramètre (masquer)'!$A$10,Tableau1[[#This Row],[Période de fin *]],"")</f>
        <v/>
      </c>
      <c r="AE1130" s="78" t="str">
        <f>IF(Tableau1[[#This Row],[Type de réponse]]='Paramètre (masquer)'!$A$10,Tableau1[[#This Row],[Nuit
LU/MA]],"")</f>
        <v/>
      </c>
      <c r="AF1130" s="78" t="str">
        <f>IF(Tableau1[[#This Row],[Type de réponse]]='Paramètre (masquer)'!$A$10,Tableau1[[#This Row],[Nuit
MA/ME]],"")</f>
        <v/>
      </c>
      <c r="AG1130" s="78" t="str">
        <f>IF(Tableau1[[#This Row],[Type de réponse]]='Paramètre (masquer)'!$A$10,Tableau1[[#This Row],[Nuit
ME/JE]],"")</f>
        <v/>
      </c>
      <c r="AH1130" s="78" t="str">
        <f>IF(Tableau1[[#This Row],[Type de réponse]]='Paramètre (masquer)'!$A$10,Tableau1[[#This Row],[Nuit JE/VE]],"")</f>
        <v/>
      </c>
      <c r="AI1130" s="78" t="str">
        <f>IF(Tableau1[[#This Row],[Type de réponse]]='Paramètre (masquer)'!$A$10,Tableau1[[#This Row],[Nuit
VE/SA]],"")</f>
        <v/>
      </c>
      <c r="AJ1130" s="78" t="str">
        <f>IF(Tableau1[[#This Row],[Type de réponse]]='Paramètre (masquer)'!$A$10,Tableau1[[#This Row],[Nuit
SA/DI]],"")</f>
        <v/>
      </c>
      <c r="AK1130" s="78" t="str">
        <f>IF(Tableau1[[#This Row],[Type de réponse]]='Paramètre (masquer)'!$A$10,Tableau1[[#This Row],[Nuit
DI/LU]],"")</f>
        <v/>
      </c>
      <c r="AL1130" s="76" t="str">
        <f>IF(Tableau1[[#This Row],[Nuit
LU /MA]]="Oui",0,IF(Tableau1[[#This Row],[Nuit
LU /MA]]="Non",1,""))</f>
        <v/>
      </c>
      <c r="AM1130" s="76" t="str">
        <f>IF(Tableau1[[#This Row],[Nuit
MA/ ME]]="Oui",0,IF(Tableau1[[#This Row],[Nuit
MA/ ME]]="Non",1,""))</f>
        <v/>
      </c>
      <c r="AN1130" s="76" t="str">
        <f>IF(Tableau1[[#This Row],[Nuit
ME/ JE]]="Oui",0,IF(Tableau1[[#This Row],[Nuit
ME/ JE]]="Non",1,""))</f>
        <v/>
      </c>
      <c r="AO1130" s="76" t="str">
        <f>IF(Tableau1[[#This Row],[Nuit JE/ VE]]="Oui",0,IF(Tableau1[[#This Row],[Nuit JE/ VE]]="Non",1,""))</f>
        <v/>
      </c>
      <c r="AP1130" s="76" t="str">
        <f>IF(Tableau1[[#This Row],[Nuit
VE/ SA]]="Oui",0,IF(Tableau1[[#This Row],[Nuit
VE/ SA]]="Non",1,""))</f>
        <v/>
      </c>
      <c r="AQ1130" s="76" t="str">
        <f>IF(Tableau1[[#This Row],[Nuit
SA/ DI]]="Oui",0,IF(Tableau1[[#This Row],[Nuit
SA/ DI]]="Non",1,""))</f>
        <v/>
      </c>
      <c r="AR1130" s="76" t="str">
        <f>IF(Tableau1[[#This Row],[Nuit
DI/ LU]]="Oui",0,IF(Tableau1[[#This Row],[Nuit
DI/ LU]]="Non",1,""))</f>
        <v/>
      </c>
      <c r="AS1130" s="76" t="str">
        <f>IF(Tableau1[[#This Row],[Type de réponse]]='Paramètre (masquer)'!$A$10,Tableau1[[#This Row],[FE]],"")</f>
        <v/>
      </c>
      <c r="AT1130" s="76" t="str">
        <f>_xlfn.CONCAT(Tableau1[[#This Row],[LUN]:[DIM]])</f>
        <v/>
      </c>
      <c r="AU1130" s="79"/>
      <c r="AV11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0" s="76" t="e">
        <f>Tableau1[[#This Row],[Nbre de nuits sur la période]]*Tableau1[[#This Row],[Nombre de train accédant / nuit *]]</f>
        <v>#VALUE!</v>
      </c>
      <c r="AY1130" s="76" t="e">
        <f>Tableau1[[#This Row],[Uo voies - nuit]]*((59*400/1000)+5)</f>
        <v>#VALUE!</v>
      </c>
    </row>
    <row r="1131" spans="1:51" ht="15.75">
      <c r="A1131" s="51">
        <f t="shared" si="53"/>
        <v>1118</v>
      </c>
      <c r="B1131" s="85"/>
      <c r="C1131" s="52" t="str">
        <f>IFERROR(VLOOKUP(Tableau1[[#This Row],[Site *
Un fichier Excel par DT]],Tableau7[[#All],[Nom de la gare]:[EIC]],5,FALSE),"")</f>
        <v/>
      </c>
      <c r="D1131" s="77"/>
      <c r="E1131" s="74"/>
      <c r="F1131" s="74"/>
      <c r="G1131" s="76"/>
      <c r="H1131" s="72" t="str">
        <f>IF(Tableau1[[#This Row],[Régime d''utilisation (Quotidien ? Oui ou Non)]]="Oui","Oui","Non")</f>
        <v>Non</v>
      </c>
      <c r="I1131" s="72" t="str">
        <f>IF(Tableau1[[#This Row],[Régime d''utilisation (Quotidien ? Oui ou Non)]]="Oui","Oui","Non")</f>
        <v>Non</v>
      </c>
      <c r="J1131" s="72" t="str">
        <f>IF(Tableau1[[#This Row],[Régime d''utilisation (Quotidien ? Oui ou Non)]]="Oui","Oui","Non")</f>
        <v>Non</v>
      </c>
      <c r="K1131" s="72" t="str">
        <f>IF(Tableau1[[#This Row],[Régime d''utilisation (Quotidien ? Oui ou Non)]]="Oui","Oui","Non")</f>
        <v>Non</v>
      </c>
      <c r="L1131" s="72" t="str">
        <f>IF(Tableau1[[#This Row],[Régime d''utilisation (Quotidien ? Oui ou Non)]]="Oui","Oui","Non")</f>
        <v>Non</v>
      </c>
      <c r="M1131" s="72" t="str">
        <f>IF(Tableau1[[#This Row],[Régime d''utilisation (Quotidien ? Oui ou Non)]]="Oui","Oui","Non")</f>
        <v>Non</v>
      </c>
      <c r="N1131" s="72" t="str">
        <f>IF(Tableau1[[#This Row],[Régime d''utilisation (Quotidien ? Oui ou Non)]]="Oui","Oui","Non")</f>
        <v>Non</v>
      </c>
      <c r="O1131" s="72" t="str">
        <f>IF(Tableau1[[#This Row],[Régime d''utilisation (Quotidien ? Oui ou Non)]]="Oui","Oui","Non")</f>
        <v>Non</v>
      </c>
      <c r="P1131" s="76"/>
      <c r="Q1131" s="76"/>
      <c r="R1131" s="76"/>
      <c r="S1131" s="52" t="str">
        <f t="shared" si="51"/>
        <v>Compris entre 00h00 et 5h00</v>
      </c>
      <c r="T1131" s="76"/>
      <c r="U1131" s="53" t="str">
        <f t="shared" si="52"/>
        <v>Voyageur</v>
      </c>
      <c r="V1131" s="76"/>
      <c r="W1131" s="76"/>
      <c r="X1131" s="76"/>
      <c r="Y1131" s="76"/>
      <c r="Z1131" s="76"/>
      <c r="AA1131" s="76"/>
      <c r="AB1131" s="53">
        <f>400</f>
        <v>400</v>
      </c>
      <c r="AC1131" s="78" t="str">
        <f>IF(Tableau1[[#This Row],[Type de réponse]]='Paramètre (masquer)'!$A$10,Tableau1[[#This Row],[Période de début *]],"")</f>
        <v/>
      </c>
      <c r="AD1131" s="78" t="str">
        <f>IF(Tableau1[[#This Row],[Type de réponse]]='Paramètre (masquer)'!$A$10,Tableau1[[#This Row],[Période de fin *]],"")</f>
        <v/>
      </c>
      <c r="AE1131" s="78" t="str">
        <f>IF(Tableau1[[#This Row],[Type de réponse]]='Paramètre (masquer)'!$A$10,Tableau1[[#This Row],[Nuit
LU/MA]],"")</f>
        <v/>
      </c>
      <c r="AF1131" s="78" t="str">
        <f>IF(Tableau1[[#This Row],[Type de réponse]]='Paramètre (masquer)'!$A$10,Tableau1[[#This Row],[Nuit
MA/ME]],"")</f>
        <v/>
      </c>
      <c r="AG1131" s="78" t="str">
        <f>IF(Tableau1[[#This Row],[Type de réponse]]='Paramètre (masquer)'!$A$10,Tableau1[[#This Row],[Nuit
ME/JE]],"")</f>
        <v/>
      </c>
      <c r="AH1131" s="78" t="str">
        <f>IF(Tableau1[[#This Row],[Type de réponse]]='Paramètre (masquer)'!$A$10,Tableau1[[#This Row],[Nuit JE/VE]],"")</f>
        <v/>
      </c>
      <c r="AI1131" s="78" t="str">
        <f>IF(Tableau1[[#This Row],[Type de réponse]]='Paramètre (masquer)'!$A$10,Tableau1[[#This Row],[Nuit
VE/SA]],"")</f>
        <v/>
      </c>
      <c r="AJ1131" s="78" t="str">
        <f>IF(Tableau1[[#This Row],[Type de réponse]]='Paramètre (masquer)'!$A$10,Tableau1[[#This Row],[Nuit
SA/DI]],"")</f>
        <v/>
      </c>
      <c r="AK1131" s="78" t="str">
        <f>IF(Tableau1[[#This Row],[Type de réponse]]='Paramètre (masquer)'!$A$10,Tableau1[[#This Row],[Nuit
DI/LU]],"")</f>
        <v/>
      </c>
      <c r="AL1131" s="76" t="str">
        <f>IF(Tableau1[[#This Row],[Nuit
LU /MA]]="Oui",0,IF(Tableau1[[#This Row],[Nuit
LU /MA]]="Non",1,""))</f>
        <v/>
      </c>
      <c r="AM1131" s="76" t="str">
        <f>IF(Tableau1[[#This Row],[Nuit
MA/ ME]]="Oui",0,IF(Tableau1[[#This Row],[Nuit
MA/ ME]]="Non",1,""))</f>
        <v/>
      </c>
      <c r="AN1131" s="76" t="str">
        <f>IF(Tableau1[[#This Row],[Nuit
ME/ JE]]="Oui",0,IF(Tableau1[[#This Row],[Nuit
ME/ JE]]="Non",1,""))</f>
        <v/>
      </c>
      <c r="AO1131" s="76" t="str">
        <f>IF(Tableau1[[#This Row],[Nuit JE/ VE]]="Oui",0,IF(Tableau1[[#This Row],[Nuit JE/ VE]]="Non",1,""))</f>
        <v/>
      </c>
      <c r="AP1131" s="76" t="str">
        <f>IF(Tableau1[[#This Row],[Nuit
VE/ SA]]="Oui",0,IF(Tableau1[[#This Row],[Nuit
VE/ SA]]="Non",1,""))</f>
        <v/>
      </c>
      <c r="AQ1131" s="76" t="str">
        <f>IF(Tableau1[[#This Row],[Nuit
SA/ DI]]="Oui",0,IF(Tableau1[[#This Row],[Nuit
SA/ DI]]="Non",1,""))</f>
        <v/>
      </c>
      <c r="AR1131" s="76" t="str">
        <f>IF(Tableau1[[#This Row],[Nuit
DI/ LU]]="Oui",0,IF(Tableau1[[#This Row],[Nuit
DI/ LU]]="Non",1,""))</f>
        <v/>
      </c>
      <c r="AS1131" s="76" t="str">
        <f>IF(Tableau1[[#This Row],[Type de réponse]]='Paramètre (masquer)'!$A$10,Tableau1[[#This Row],[FE]],"")</f>
        <v/>
      </c>
      <c r="AT1131" s="76" t="str">
        <f>_xlfn.CONCAT(Tableau1[[#This Row],[LUN]:[DIM]])</f>
        <v/>
      </c>
      <c r="AU1131" s="79"/>
      <c r="AV11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1" s="76" t="e">
        <f>Tableau1[[#This Row],[Nbre de nuits sur la période]]*Tableau1[[#This Row],[Nombre de train accédant / nuit *]]</f>
        <v>#VALUE!</v>
      </c>
      <c r="AY1131" s="76" t="e">
        <f>Tableau1[[#This Row],[Uo voies - nuit]]*((59*400/1000)+5)</f>
        <v>#VALUE!</v>
      </c>
    </row>
    <row r="1132" spans="1:51" ht="15.75">
      <c r="A1132" s="51">
        <f t="shared" si="53"/>
        <v>1119</v>
      </c>
      <c r="B1132" s="85"/>
      <c r="C1132" s="52" t="str">
        <f>IFERROR(VLOOKUP(Tableau1[[#This Row],[Site *
Un fichier Excel par DT]],Tableau7[[#All],[Nom de la gare]:[EIC]],5,FALSE),"")</f>
        <v/>
      </c>
      <c r="D1132" s="77"/>
      <c r="E1132" s="74"/>
      <c r="F1132" s="74"/>
      <c r="G1132" s="76"/>
      <c r="H1132" s="72" t="str">
        <f>IF(Tableau1[[#This Row],[Régime d''utilisation (Quotidien ? Oui ou Non)]]="Oui","Oui","Non")</f>
        <v>Non</v>
      </c>
      <c r="I1132" s="72" t="str">
        <f>IF(Tableau1[[#This Row],[Régime d''utilisation (Quotidien ? Oui ou Non)]]="Oui","Oui","Non")</f>
        <v>Non</v>
      </c>
      <c r="J1132" s="72" t="str">
        <f>IF(Tableau1[[#This Row],[Régime d''utilisation (Quotidien ? Oui ou Non)]]="Oui","Oui","Non")</f>
        <v>Non</v>
      </c>
      <c r="K1132" s="72" t="str">
        <f>IF(Tableau1[[#This Row],[Régime d''utilisation (Quotidien ? Oui ou Non)]]="Oui","Oui","Non")</f>
        <v>Non</v>
      </c>
      <c r="L1132" s="72" t="str">
        <f>IF(Tableau1[[#This Row],[Régime d''utilisation (Quotidien ? Oui ou Non)]]="Oui","Oui","Non")</f>
        <v>Non</v>
      </c>
      <c r="M1132" s="72" t="str">
        <f>IF(Tableau1[[#This Row],[Régime d''utilisation (Quotidien ? Oui ou Non)]]="Oui","Oui","Non")</f>
        <v>Non</v>
      </c>
      <c r="N1132" s="72" t="str">
        <f>IF(Tableau1[[#This Row],[Régime d''utilisation (Quotidien ? Oui ou Non)]]="Oui","Oui","Non")</f>
        <v>Non</v>
      </c>
      <c r="O1132" s="72" t="str">
        <f>IF(Tableau1[[#This Row],[Régime d''utilisation (Quotidien ? Oui ou Non)]]="Oui","Oui","Non")</f>
        <v>Non</v>
      </c>
      <c r="P1132" s="76"/>
      <c r="Q1132" s="76"/>
      <c r="R1132" s="76"/>
      <c r="S1132" s="52" t="str">
        <f t="shared" si="51"/>
        <v>Compris entre 00h00 et 5h00</v>
      </c>
      <c r="T1132" s="76"/>
      <c r="U1132" s="53" t="str">
        <f t="shared" si="52"/>
        <v>Voyageur</v>
      </c>
      <c r="V1132" s="76"/>
      <c r="W1132" s="76"/>
      <c r="X1132" s="76"/>
      <c r="Y1132" s="76"/>
      <c r="Z1132" s="76"/>
      <c r="AA1132" s="76"/>
      <c r="AB1132" s="53">
        <f>400</f>
        <v>400</v>
      </c>
      <c r="AC1132" s="78" t="str">
        <f>IF(Tableau1[[#This Row],[Type de réponse]]='Paramètre (masquer)'!$A$10,Tableau1[[#This Row],[Période de début *]],"")</f>
        <v/>
      </c>
      <c r="AD1132" s="78" t="str">
        <f>IF(Tableau1[[#This Row],[Type de réponse]]='Paramètre (masquer)'!$A$10,Tableau1[[#This Row],[Période de fin *]],"")</f>
        <v/>
      </c>
      <c r="AE1132" s="78" t="str">
        <f>IF(Tableau1[[#This Row],[Type de réponse]]='Paramètre (masquer)'!$A$10,Tableau1[[#This Row],[Nuit
LU/MA]],"")</f>
        <v/>
      </c>
      <c r="AF1132" s="78" t="str">
        <f>IF(Tableau1[[#This Row],[Type de réponse]]='Paramètre (masquer)'!$A$10,Tableau1[[#This Row],[Nuit
MA/ME]],"")</f>
        <v/>
      </c>
      <c r="AG1132" s="78" t="str">
        <f>IF(Tableau1[[#This Row],[Type de réponse]]='Paramètre (masquer)'!$A$10,Tableau1[[#This Row],[Nuit
ME/JE]],"")</f>
        <v/>
      </c>
      <c r="AH1132" s="78" t="str">
        <f>IF(Tableau1[[#This Row],[Type de réponse]]='Paramètre (masquer)'!$A$10,Tableau1[[#This Row],[Nuit JE/VE]],"")</f>
        <v/>
      </c>
      <c r="AI1132" s="78" t="str">
        <f>IF(Tableau1[[#This Row],[Type de réponse]]='Paramètre (masquer)'!$A$10,Tableau1[[#This Row],[Nuit
VE/SA]],"")</f>
        <v/>
      </c>
      <c r="AJ1132" s="78" t="str">
        <f>IF(Tableau1[[#This Row],[Type de réponse]]='Paramètre (masquer)'!$A$10,Tableau1[[#This Row],[Nuit
SA/DI]],"")</f>
        <v/>
      </c>
      <c r="AK1132" s="78" t="str">
        <f>IF(Tableau1[[#This Row],[Type de réponse]]='Paramètre (masquer)'!$A$10,Tableau1[[#This Row],[Nuit
DI/LU]],"")</f>
        <v/>
      </c>
      <c r="AL1132" s="76" t="str">
        <f>IF(Tableau1[[#This Row],[Nuit
LU /MA]]="Oui",0,IF(Tableau1[[#This Row],[Nuit
LU /MA]]="Non",1,""))</f>
        <v/>
      </c>
      <c r="AM1132" s="76" t="str">
        <f>IF(Tableau1[[#This Row],[Nuit
MA/ ME]]="Oui",0,IF(Tableau1[[#This Row],[Nuit
MA/ ME]]="Non",1,""))</f>
        <v/>
      </c>
      <c r="AN1132" s="76" t="str">
        <f>IF(Tableau1[[#This Row],[Nuit
ME/ JE]]="Oui",0,IF(Tableau1[[#This Row],[Nuit
ME/ JE]]="Non",1,""))</f>
        <v/>
      </c>
      <c r="AO1132" s="76" t="str">
        <f>IF(Tableau1[[#This Row],[Nuit JE/ VE]]="Oui",0,IF(Tableau1[[#This Row],[Nuit JE/ VE]]="Non",1,""))</f>
        <v/>
      </c>
      <c r="AP1132" s="76" t="str">
        <f>IF(Tableau1[[#This Row],[Nuit
VE/ SA]]="Oui",0,IF(Tableau1[[#This Row],[Nuit
VE/ SA]]="Non",1,""))</f>
        <v/>
      </c>
      <c r="AQ1132" s="76" t="str">
        <f>IF(Tableau1[[#This Row],[Nuit
SA/ DI]]="Oui",0,IF(Tableau1[[#This Row],[Nuit
SA/ DI]]="Non",1,""))</f>
        <v/>
      </c>
      <c r="AR1132" s="76" t="str">
        <f>IF(Tableau1[[#This Row],[Nuit
DI/ LU]]="Oui",0,IF(Tableau1[[#This Row],[Nuit
DI/ LU]]="Non",1,""))</f>
        <v/>
      </c>
      <c r="AS1132" s="76" t="str">
        <f>IF(Tableau1[[#This Row],[Type de réponse]]='Paramètre (masquer)'!$A$10,Tableau1[[#This Row],[FE]],"")</f>
        <v/>
      </c>
      <c r="AT1132" s="76" t="str">
        <f>_xlfn.CONCAT(Tableau1[[#This Row],[LUN]:[DIM]])</f>
        <v/>
      </c>
      <c r="AU1132" s="79"/>
      <c r="AV11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2" s="76" t="e">
        <f>Tableau1[[#This Row],[Nbre de nuits sur la période]]*Tableau1[[#This Row],[Nombre de train accédant / nuit *]]</f>
        <v>#VALUE!</v>
      </c>
      <c r="AY1132" s="76" t="e">
        <f>Tableau1[[#This Row],[Uo voies - nuit]]*((59*400/1000)+5)</f>
        <v>#VALUE!</v>
      </c>
    </row>
    <row r="1133" spans="1:51" ht="15.75">
      <c r="A1133" s="51">
        <f t="shared" si="53"/>
        <v>1120</v>
      </c>
      <c r="B1133" s="85"/>
      <c r="C1133" s="52" t="str">
        <f>IFERROR(VLOOKUP(Tableau1[[#This Row],[Site *
Un fichier Excel par DT]],Tableau7[[#All],[Nom de la gare]:[EIC]],5,FALSE),"")</f>
        <v/>
      </c>
      <c r="D1133" s="77"/>
      <c r="E1133" s="74"/>
      <c r="F1133" s="74"/>
      <c r="G1133" s="76"/>
      <c r="H1133" s="72" t="str">
        <f>IF(Tableau1[[#This Row],[Régime d''utilisation (Quotidien ? Oui ou Non)]]="Oui","Oui","Non")</f>
        <v>Non</v>
      </c>
      <c r="I1133" s="72" t="str">
        <f>IF(Tableau1[[#This Row],[Régime d''utilisation (Quotidien ? Oui ou Non)]]="Oui","Oui","Non")</f>
        <v>Non</v>
      </c>
      <c r="J1133" s="72" t="str">
        <f>IF(Tableau1[[#This Row],[Régime d''utilisation (Quotidien ? Oui ou Non)]]="Oui","Oui","Non")</f>
        <v>Non</v>
      </c>
      <c r="K1133" s="72" t="str">
        <f>IF(Tableau1[[#This Row],[Régime d''utilisation (Quotidien ? Oui ou Non)]]="Oui","Oui","Non")</f>
        <v>Non</v>
      </c>
      <c r="L1133" s="72" t="str">
        <f>IF(Tableau1[[#This Row],[Régime d''utilisation (Quotidien ? Oui ou Non)]]="Oui","Oui","Non")</f>
        <v>Non</v>
      </c>
      <c r="M1133" s="72" t="str">
        <f>IF(Tableau1[[#This Row],[Régime d''utilisation (Quotidien ? Oui ou Non)]]="Oui","Oui","Non")</f>
        <v>Non</v>
      </c>
      <c r="N1133" s="72" t="str">
        <f>IF(Tableau1[[#This Row],[Régime d''utilisation (Quotidien ? Oui ou Non)]]="Oui","Oui","Non")</f>
        <v>Non</v>
      </c>
      <c r="O1133" s="72" t="str">
        <f>IF(Tableau1[[#This Row],[Régime d''utilisation (Quotidien ? Oui ou Non)]]="Oui","Oui","Non")</f>
        <v>Non</v>
      </c>
      <c r="P1133" s="76"/>
      <c r="Q1133" s="76"/>
      <c r="R1133" s="76"/>
      <c r="S1133" s="52" t="str">
        <f t="shared" si="51"/>
        <v>Compris entre 00h00 et 5h00</v>
      </c>
      <c r="T1133" s="76"/>
      <c r="U1133" s="53" t="str">
        <f t="shared" si="52"/>
        <v>Voyageur</v>
      </c>
      <c r="V1133" s="76"/>
      <c r="W1133" s="76"/>
      <c r="X1133" s="76"/>
      <c r="Y1133" s="76"/>
      <c r="Z1133" s="76"/>
      <c r="AA1133" s="76"/>
      <c r="AB1133" s="53">
        <f>400</f>
        <v>400</v>
      </c>
      <c r="AC1133" s="78" t="str">
        <f>IF(Tableau1[[#This Row],[Type de réponse]]='Paramètre (masquer)'!$A$10,Tableau1[[#This Row],[Période de début *]],"")</f>
        <v/>
      </c>
      <c r="AD1133" s="78" t="str">
        <f>IF(Tableau1[[#This Row],[Type de réponse]]='Paramètre (masquer)'!$A$10,Tableau1[[#This Row],[Période de fin *]],"")</f>
        <v/>
      </c>
      <c r="AE1133" s="78" t="str">
        <f>IF(Tableau1[[#This Row],[Type de réponse]]='Paramètre (masquer)'!$A$10,Tableau1[[#This Row],[Nuit
LU/MA]],"")</f>
        <v/>
      </c>
      <c r="AF1133" s="78" t="str">
        <f>IF(Tableau1[[#This Row],[Type de réponse]]='Paramètre (masquer)'!$A$10,Tableau1[[#This Row],[Nuit
MA/ME]],"")</f>
        <v/>
      </c>
      <c r="AG1133" s="78" t="str">
        <f>IF(Tableau1[[#This Row],[Type de réponse]]='Paramètre (masquer)'!$A$10,Tableau1[[#This Row],[Nuit
ME/JE]],"")</f>
        <v/>
      </c>
      <c r="AH1133" s="78" t="str">
        <f>IF(Tableau1[[#This Row],[Type de réponse]]='Paramètre (masquer)'!$A$10,Tableau1[[#This Row],[Nuit JE/VE]],"")</f>
        <v/>
      </c>
      <c r="AI1133" s="78" t="str">
        <f>IF(Tableau1[[#This Row],[Type de réponse]]='Paramètre (masquer)'!$A$10,Tableau1[[#This Row],[Nuit
VE/SA]],"")</f>
        <v/>
      </c>
      <c r="AJ1133" s="78" t="str">
        <f>IF(Tableau1[[#This Row],[Type de réponse]]='Paramètre (masquer)'!$A$10,Tableau1[[#This Row],[Nuit
SA/DI]],"")</f>
        <v/>
      </c>
      <c r="AK1133" s="78" t="str">
        <f>IF(Tableau1[[#This Row],[Type de réponse]]='Paramètre (masquer)'!$A$10,Tableau1[[#This Row],[Nuit
DI/LU]],"")</f>
        <v/>
      </c>
      <c r="AL1133" s="76" t="str">
        <f>IF(Tableau1[[#This Row],[Nuit
LU /MA]]="Oui",0,IF(Tableau1[[#This Row],[Nuit
LU /MA]]="Non",1,""))</f>
        <v/>
      </c>
      <c r="AM1133" s="76" t="str">
        <f>IF(Tableau1[[#This Row],[Nuit
MA/ ME]]="Oui",0,IF(Tableau1[[#This Row],[Nuit
MA/ ME]]="Non",1,""))</f>
        <v/>
      </c>
      <c r="AN1133" s="76" t="str">
        <f>IF(Tableau1[[#This Row],[Nuit
ME/ JE]]="Oui",0,IF(Tableau1[[#This Row],[Nuit
ME/ JE]]="Non",1,""))</f>
        <v/>
      </c>
      <c r="AO1133" s="76" t="str">
        <f>IF(Tableau1[[#This Row],[Nuit JE/ VE]]="Oui",0,IF(Tableau1[[#This Row],[Nuit JE/ VE]]="Non",1,""))</f>
        <v/>
      </c>
      <c r="AP1133" s="76" t="str">
        <f>IF(Tableau1[[#This Row],[Nuit
VE/ SA]]="Oui",0,IF(Tableau1[[#This Row],[Nuit
VE/ SA]]="Non",1,""))</f>
        <v/>
      </c>
      <c r="AQ1133" s="76" t="str">
        <f>IF(Tableau1[[#This Row],[Nuit
SA/ DI]]="Oui",0,IF(Tableau1[[#This Row],[Nuit
SA/ DI]]="Non",1,""))</f>
        <v/>
      </c>
      <c r="AR1133" s="76" t="str">
        <f>IF(Tableau1[[#This Row],[Nuit
DI/ LU]]="Oui",0,IF(Tableau1[[#This Row],[Nuit
DI/ LU]]="Non",1,""))</f>
        <v/>
      </c>
      <c r="AS1133" s="76" t="str">
        <f>IF(Tableau1[[#This Row],[Type de réponse]]='Paramètre (masquer)'!$A$10,Tableau1[[#This Row],[FE]],"")</f>
        <v/>
      </c>
      <c r="AT1133" s="76" t="str">
        <f>_xlfn.CONCAT(Tableau1[[#This Row],[LUN]:[DIM]])</f>
        <v/>
      </c>
      <c r="AU1133" s="79"/>
      <c r="AV11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3" s="76" t="e">
        <f>Tableau1[[#This Row],[Nbre de nuits sur la période]]*Tableau1[[#This Row],[Nombre de train accédant / nuit *]]</f>
        <v>#VALUE!</v>
      </c>
      <c r="AY1133" s="76" t="e">
        <f>Tableau1[[#This Row],[Uo voies - nuit]]*((59*400/1000)+5)</f>
        <v>#VALUE!</v>
      </c>
    </row>
    <row r="1134" spans="1:51" ht="15.75">
      <c r="A1134" s="51">
        <f t="shared" si="53"/>
        <v>1121</v>
      </c>
      <c r="B1134" s="85"/>
      <c r="C1134" s="52" t="str">
        <f>IFERROR(VLOOKUP(Tableau1[[#This Row],[Site *
Un fichier Excel par DT]],Tableau7[[#All],[Nom de la gare]:[EIC]],5,FALSE),"")</f>
        <v/>
      </c>
      <c r="D1134" s="77"/>
      <c r="E1134" s="74"/>
      <c r="F1134" s="74"/>
      <c r="G1134" s="76"/>
      <c r="H1134" s="72" t="str">
        <f>IF(Tableau1[[#This Row],[Régime d''utilisation (Quotidien ? Oui ou Non)]]="Oui","Oui","Non")</f>
        <v>Non</v>
      </c>
      <c r="I1134" s="72" t="str">
        <f>IF(Tableau1[[#This Row],[Régime d''utilisation (Quotidien ? Oui ou Non)]]="Oui","Oui","Non")</f>
        <v>Non</v>
      </c>
      <c r="J1134" s="72" t="str">
        <f>IF(Tableau1[[#This Row],[Régime d''utilisation (Quotidien ? Oui ou Non)]]="Oui","Oui","Non")</f>
        <v>Non</v>
      </c>
      <c r="K1134" s="72" t="str">
        <f>IF(Tableau1[[#This Row],[Régime d''utilisation (Quotidien ? Oui ou Non)]]="Oui","Oui","Non")</f>
        <v>Non</v>
      </c>
      <c r="L1134" s="72" t="str">
        <f>IF(Tableau1[[#This Row],[Régime d''utilisation (Quotidien ? Oui ou Non)]]="Oui","Oui","Non")</f>
        <v>Non</v>
      </c>
      <c r="M1134" s="72" t="str">
        <f>IF(Tableau1[[#This Row],[Régime d''utilisation (Quotidien ? Oui ou Non)]]="Oui","Oui","Non")</f>
        <v>Non</v>
      </c>
      <c r="N1134" s="72" t="str">
        <f>IF(Tableau1[[#This Row],[Régime d''utilisation (Quotidien ? Oui ou Non)]]="Oui","Oui","Non")</f>
        <v>Non</v>
      </c>
      <c r="O1134" s="72" t="str">
        <f>IF(Tableau1[[#This Row],[Régime d''utilisation (Quotidien ? Oui ou Non)]]="Oui","Oui","Non")</f>
        <v>Non</v>
      </c>
      <c r="P1134" s="76"/>
      <c r="Q1134" s="76"/>
      <c r="R1134" s="76"/>
      <c r="S1134" s="52" t="str">
        <f t="shared" si="51"/>
        <v>Compris entre 00h00 et 5h00</v>
      </c>
      <c r="T1134" s="76"/>
      <c r="U1134" s="53" t="str">
        <f t="shared" si="52"/>
        <v>Voyageur</v>
      </c>
      <c r="V1134" s="76"/>
      <c r="W1134" s="76"/>
      <c r="X1134" s="76"/>
      <c r="Y1134" s="76"/>
      <c r="Z1134" s="76"/>
      <c r="AA1134" s="76"/>
      <c r="AB1134" s="53">
        <f>400</f>
        <v>400</v>
      </c>
      <c r="AC1134" s="78" t="str">
        <f>IF(Tableau1[[#This Row],[Type de réponse]]='Paramètre (masquer)'!$A$10,Tableau1[[#This Row],[Période de début *]],"")</f>
        <v/>
      </c>
      <c r="AD1134" s="78" t="str">
        <f>IF(Tableau1[[#This Row],[Type de réponse]]='Paramètre (masquer)'!$A$10,Tableau1[[#This Row],[Période de fin *]],"")</f>
        <v/>
      </c>
      <c r="AE1134" s="78" t="str">
        <f>IF(Tableau1[[#This Row],[Type de réponse]]='Paramètre (masquer)'!$A$10,Tableau1[[#This Row],[Nuit
LU/MA]],"")</f>
        <v/>
      </c>
      <c r="AF1134" s="78" t="str">
        <f>IF(Tableau1[[#This Row],[Type de réponse]]='Paramètre (masquer)'!$A$10,Tableau1[[#This Row],[Nuit
MA/ME]],"")</f>
        <v/>
      </c>
      <c r="AG1134" s="78" t="str">
        <f>IF(Tableau1[[#This Row],[Type de réponse]]='Paramètre (masquer)'!$A$10,Tableau1[[#This Row],[Nuit
ME/JE]],"")</f>
        <v/>
      </c>
      <c r="AH1134" s="78" t="str">
        <f>IF(Tableau1[[#This Row],[Type de réponse]]='Paramètre (masquer)'!$A$10,Tableau1[[#This Row],[Nuit JE/VE]],"")</f>
        <v/>
      </c>
      <c r="AI1134" s="78" t="str">
        <f>IF(Tableau1[[#This Row],[Type de réponse]]='Paramètre (masquer)'!$A$10,Tableau1[[#This Row],[Nuit
VE/SA]],"")</f>
        <v/>
      </c>
      <c r="AJ1134" s="78" t="str">
        <f>IF(Tableau1[[#This Row],[Type de réponse]]='Paramètre (masquer)'!$A$10,Tableau1[[#This Row],[Nuit
SA/DI]],"")</f>
        <v/>
      </c>
      <c r="AK1134" s="78" t="str">
        <f>IF(Tableau1[[#This Row],[Type de réponse]]='Paramètre (masquer)'!$A$10,Tableau1[[#This Row],[Nuit
DI/LU]],"")</f>
        <v/>
      </c>
      <c r="AL1134" s="76" t="str">
        <f>IF(Tableau1[[#This Row],[Nuit
LU /MA]]="Oui",0,IF(Tableau1[[#This Row],[Nuit
LU /MA]]="Non",1,""))</f>
        <v/>
      </c>
      <c r="AM1134" s="76" t="str">
        <f>IF(Tableau1[[#This Row],[Nuit
MA/ ME]]="Oui",0,IF(Tableau1[[#This Row],[Nuit
MA/ ME]]="Non",1,""))</f>
        <v/>
      </c>
      <c r="AN1134" s="76" t="str">
        <f>IF(Tableau1[[#This Row],[Nuit
ME/ JE]]="Oui",0,IF(Tableau1[[#This Row],[Nuit
ME/ JE]]="Non",1,""))</f>
        <v/>
      </c>
      <c r="AO1134" s="76" t="str">
        <f>IF(Tableau1[[#This Row],[Nuit JE/ VE]]="Oui",0,IF(Tableau1[[#This Row],[Nuit JE/ VE]]="Non",1,""))</f>
        <v/>
      </c>
      <c r="AP1134" s="76" t="str">
        <f>IF(Tableau1[[#This Row],[Nuit
VE/ SA]]="Oui",0,IF(Tableau1[[#This Row],[Nuit
VE/ SA]]="Non",1,""))</f>
        <v/>
      </c>
      <c r="AQ1134" s="76" t="str">
        <f>IF(Tableau1[[#This Row],[Nuit
SA/ DI]]="Oui",0,IF(Tableau1[[#This Row],[Nuit
SA/ DI]]="Non",1,""))</f>
        <v/>
      </c>
      <c r="AR1134" s="76" t="str">
        <f>IF(Tableau1[[#This Row],[Nuit
DI/ LU]]="Oui",0,IF(Tableau1[[#This Row],[Nuit
DI/ LU]]="Non",1,""))</f>
        <v/>
      </c>
      <c r="AS1134" s="76" t="str">
        <f>IF(Tableau1[[#This Row],[Type de réponse]]='Paramètre (masquer)'!$A$10,Tableau1[[#This Row],[FE]],"")</f>
        <v/>
      </c>
      <c r="AT1134" s="76" t="str">
        <f>_xlfn.CONCAT(Tableau1[[#This Row],[LUN]:[DIM]])</f>
        <v/>
      </c>
      <c r="AU1134" s="79"/>
      <c r="AV11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4" s="76" t="e">
        <f>Tableau1[[#This Row],[Nbre de nuits sur la période]]*Tableau1[[#This Row],[Nombre de train accédant / nuit *]]</f>
        <v>#VALUE!</v>
      </c>
      <c r="AY1134" s="76" t="e">
        <f>Tableau1[[#This Row],[Uo voies - nuit]]*((59*400/1000)+5)</f>
        <v>#VALUE!</v>
      </c>
    </row>
    <row r="1135" spans="1:51" ht="15.75">
      <c r="A1135" s="51">
        <f t="shared" si="53"/>
        <v>1122</v>
      </c>
      <c r="B1135" s="85"/>
      <c r="C1135" s="52" t="str">
        <f>IFERROR(VLOOKUP(Tableau1[[#This Row],[Site *
Un fichier Excel par DT]],Tableau7[[#All],[Nom de la gare]:[EIC]],5,FALSE),"")</f>
        <v/>
      </c>
      <c r="D1135" s="77"/>
      <c r="E1135" s="74"/>
      <c r="F1135" s="74"/>
      <c r="G1135" s="76"/>
      <c r="H1135" s="72" t="str">
        <f>IF(Tableau1[[#This Row],[Régime d''utilisation (Quotidien ? Oui ou Non)]]="Oui","Oui","Non")</f>
        <v>Non</v>
      </c>
      <c r="I1135" s="72" t="str">
        <f>IF(Tableau1[[#This Row],[Régime d''utilisation (Quotidien ? Oui ou Non)]]="Oui","Oui","Non")</f>
        <v>Non</v>
      </c>
      <c r="J1135" s="72" t="str">
        <f>IF(Tableau1[[#This Row],[Régime d''utilisation (Quotidien ? Oui ou Non)]]="Oui","Oui","Non")</f>
        <v>Non</v>
      </c>
      <c r="K1135" s="72" t="str">
        <f>IF(Tableau1[[#This Row],[Régime d''utilisation (Quotidien ? Oui ou Non)]]="Oui","Oui","Non")</f>
        <v>Non</v>
      </c>
      <c r="L1135" s="72" t="str">
        <f>IF(Tableau1[[#This Row],[Régime d''utilisation (Quotidien ? Oui ou Non)]]="Oui","Oui","Non")</f>
        <v>Non</v>
      </c>
      <c r="M1135" s="72" t="str">
        <f>IF(Tableau1[[#This Row],[Régime d''utilisation (Quotidien ? Oui ou Non)]]="Oui","Oui","Non")</f>
        <v>Non</v>
      </c>
      <c r="N1135" s="72" t="str">
        <f>IF(Tableau1[[#This Row],[Régime d''utilisation (Quotidien ? Oui ou Non)]]="Oui","Oui","Non")</f>
        <v>Non</v>
      </c>
      <c r="O1135" s="72" t="str">
        <f>IF(Tableau1[[#This Row],[Régime d''utilisation (Quotidien ? Oui ou Non)]]="Oui","Oui","Non")</f>
        <v>Non</v>
      </c>
      <c r="P1135" s="76"/>
      <c r="Q1135" s="76"/>
      <c r="R1135" s="76"/>
      <c r="S1135" s="52" t="str">
        <f t="shared" si="51"/>
        <v>Compris entre 00h00 et 5h00</v>
      </c>
      <c r="T1135" s="76"/>
      <c r="U1135" s="53" t="str">
        <f t="shared" si="52"/>
        <v>Voyageur</v>
      </c>
      <c r="V1135" s="76"/>
      <c r="W1135" s="76"/>
      <c r="X1135" s="76"/>
      <c r="Y1135" s="76"/>
      <c r="Z1135" s="76"/>
      <c r="AA1135" s="76"/>
      <c r="AB1135" s="53">
        <f>400</f>
        <v>400</v>
      </c>
      <c r="AC1135" s="78" t="str">
        <f>IF(Tableau1[[#This Row],[Type de réponse]]='Paramètre (masquer)'!$A$10,Tableau1[[#This Row],[Période de début *]],"")</f>
        <v/>
      </c>
      <c r="AD1135" s="78" t="str">
        <f>IF(Tableau1[[#This Row],[Type de réponse]]='Paramètre (masquer)'!$A$10,Tableau1[[#This Row],[Période de fin *]],"")</f>
        <v/>
      </c>
      <c r="AE1135" s="78" t="str">
        <f>IF(Tableau1[[#This Row],[Type de réponse]]='Paramètre (masquer)'!$A$10,Tableau1[[#This Row],[Nuit
LU/MA]],"")</f>
        <v/>
      </c>
      <c r="AF1135" s="78" t="str">
        <f>IF(Tableau1[[#This Row],[Type de réponse]]='Paramètre (masquer)'!$A$10,Tableau1[[#This Row],[Nuit
MA/ME]],"")</f>
        <v/>
      </c>
      <c r="AG1135" s="78" t="str">
        <f>IF(Tableau1[[#This Row],[Type de réponse]]='Paramètre (masquer)'!$A$10,Tableau1[[#This Row],[Nuit
ME/JE]],"")</f>
        <v/>
      </c>
      <c r="AH1135" s="78" t="str">
        <f>IF(Tableau1[[#This Row],[Type de réponse]]='Paramètre (masquer)'!$A$10,Tableau1[[#This Row],[Nuit JE/VE]],"")</f>
        <v/>
      </c>
      <c r="AI1135" s="78" t="str">
        <f>IF(Tableau1[[#This Row],[Type de réponse]]='Paramètre (masquer)'!$A$10,Tableau1[[#This Row],[Nuit
VE/SA]],"")</f>
        <v/>
      </c>
      <c r="AJ1135" s="78" t="str">
        <f>IF(Tableau1[[#This Row],[Type de réponse]]='Paramètre (masquer)'!$A$10,Tableau1[[#This Row],[Nuit
SA/DI]],"")</f>
        <v/>
      </c>
      <c r="AK1135" s="78" t="str">
        <f>IF(Tableau1[[#This Row],[Type de réponse]]='Paramètre (masquer)'!$A$10,Tableau1[[#This Row],[Nuit
DI/LU]],"")</f>
        <v/>
      </c>
      <c r="AL1135" s="76" t="str">
        <f>IF(Tableau1[[#This Row],[Nuit
LU /MA]]="Oui",0,IF(Tableau1[[#This Row],[Nuit
LU /MA]]="Non",1,""))</f>
        <v/>
      </c>
      <c r="AM1135" s="76" t="str">
        <f>IF(Tableau1[[#This Row],[Nuit
MA/ ME]]="Oui",0,IF(Tableau1[[#This Row],[Nuit
MA/ ME]]="Non",1,""))</f>
        <v/>
      </c>
      <c r="AN1135" s="76" t="str">
        <f>IF(Tableau1[[#This Row],[Nuit
ME/ JE]]="Oui",0,IF(Tableau1[[#This Row],[Nuit
ME/ JE]]="Non",1,""))</f>
        <v/>
      </c>
      <c r="AO1135" s="76" t="str">
        <f>IF(Tableau1[[#This Row],[Nuit JE/ VE]]="Oui",0,IF(Tableau1[[#This Row],[Nuit JE/ VE]]="Non",1,""))</f>
        <v/>
      </c>
      <c r="AP1135" s="76" t="str">
        <f>IF(Tableau1[[#This Row],[Nuit
VE/ SA]]="Oui",0,IF(Tableau1[[#This Row],[Nuit
VE/ SA]]="Non",1,""))</f>
        <v/>
      </c>
      <c r="AQ1135" s="76" t="str">
        <f>IF(Tableau1[[#This Row],[Nuit
SA/ DI]]="Oui",0,IF(Tableau1[[#This Row],[Nuit
SA/ DI]]="Non",1,""))</f>
        <v/>
      </c>
      <c r="AR1135" s="76" t="str">
        <f>IF(Tableau1[[#This Row],[Nuit
DI/ LU]]="Oui",0,IF(Tableau1[[#This Row],[Nuit
DI/ LU]]="Non",1,""))</f>
        <v/>
      </c>
      <c r="AS1135" s="76" t="str">
        <f>IF(Tableau1[[#This Row],[Type de réponse]]='Paramètre (masquer)'!$A$10,Tableau1[[#This Row],[FE]],"")</f>
        <v/>
      </c>
      <c r="AT1135" s="76" t="str">
        <f>_xlfn.CONCAT(Tableau1[[#This Row],[LUN]:[DIM]])</f>
        <v/>
      </c>
      <c r="AU1135" s="79"/>
      <c r="AV11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5" s="76" t="e">
        <f>Tableau1[[#This Row],[Nbre de nuits sur la période]]*Tableau1[[#This Row],[Nombre de train accédant / nuit *]]</f>
        <v>#VALUE!</v>
      </c>
      <c r="AY1135" s="76" t="e">
        <f>Tableau1[[#This Row],[Uo voies - nuit]]*((59*400/1000)+5)</f>
        <v>#VALUE!</v>
      </c>
    </row>
    <row r="1136" spans="1:51" ht="15.75">
      <c r="A1136" s="51">
        <f t="shared" si="53"/>
        <v>1123</v>
      </c>
      <c r="B1136" s="85"/>
      <c r="C1136" s="52" t="str">
        <f>IFERROR(VLOOKUP(Tableau1[[#This Row],[Site *
Un fichier Excel par DT]],Tableau7[[#All],[Nom de la gare]:[EIC]],5,FALSE),"")</f>
        <v/>
      </c>
      <c r="D1136" s="77"/>
      <c r="E1136" s="74"/>
      <c r="F1136" s="74"/>
      <c r="G1136" s="76"/>
      <c r="H1136" s="72" t="str">
        <f>IF(Tableau1[[#This Row],[Régime d''utilisation (Quotidien ? Oui ou Non)]]="Oui","Oui","Non")</f>
        <v>Non</v>
      </c>
      <c r="I1136" s="72" t="str">
        <f>IF(Tableau1[[#This Row],[Régime d''utilisation (Quotidien ? Oui ou Non)]]="Oui","Oui","Non")</f>
        <v>Non</v>
      </c>
      <c r="J1136" s="72" t="str">
        <f>IF(Tableau1[[#This Row],[Régime d''utilisation (Quotidien ? Oui ou Non)]]="Oui","Oui","Non")</f>
        <v>Non</v>
      </c>
      <c r="K1136" s="72" t="str">
        <f>IF(Tableau1[[#This Row],[Régime d''utilisation (Quotidien ? Oui ou Non)]]="Oui","Oui","Non")</f>
        <v>Non</v>
      </c>
      <c r="L1136" s="72" t="str">
        <f>IF(Tableau1[[#This Row],[Régime d''utilisation (Quotidien ? Oui ou Non)]]="Oui","Oui","Non")</f>
        <v>Non</v>
      </c>
      <c r="M1136" s="72" t="str">
        <f>IF(Tableau1[[#This Row],[Régime d''utilisation (Quotidien ? Oui ou Non)]]="Oui","Oui","Non")</f>
        <v>Non</v>
      </c>
      <c r="N1136" s="72" t="str">
        <f>IF(Tableau1[[#This Row],[Régime d''utilisation (Quotidien ? Oui ou Non)]]="Oui","Oui","Non")</f>
        <v>Non</v>
      </c>
      <c r="O1136" s="72" t="str">
        <f>IF(Tableau1[[#This Row],[Régime d''utilisation (Quotidien ? Oui ou Non)]]="Oui","Oui","Non")</f>
        <v>Non</v>
      </c>
      <c r="P1136" s="76"/>
      <c r="Q1136" s="76"/>
      <c r="R1136" s="76"/>
      <c r="S1136" s="52" t="str">
        <f t="shared" si="51"/>
        <v>Compris entre 00h00 et 5h00</v>
      </c>
      <c r="T1136" s="76"/>
      <c r="U1136" s="53" t="str">
        <f t="shared" si="52"/>
        <v>Voyageur</v>
      </c>
      <c r="V1136" s="76"/>
      <c r="W1136" s="76"/>
      <c r="X1136" s="76"/>
      <c r="Y1136" s="76"/>
      <c r="Z1136" s="76"/>
      <c r="AA1136" s="76"/>
      <c r="AB1136" s="53">
        <f>400</f>
        <v>400</v>
      </c>
      <c r="AC1136" s="78" t="str">
        <f>IF(Tableau1[[#This Row],[Type de réponse]]='Paramètre (masquer)'!$A$10,Tableau1[[#This Row],[Période de début *]],"")</f>
        <v/>
      </c>
      <c r="AD1136" s="78" t="str">
        <f>IF(Tableau1[[#This Row],[Type de réponse]]='Paramètre (masquer)'!$A$10,Tableau1[[#This Row],[Période de fin *]],"")</f>
        <v/>
      </c>
      <c r="AE1136" s="78" t="str">
        <f>IF(Tableau1[[#This Row],[Type de réponse]]='Paramètre (masquer)'!$A$10,Tableau1[[#This Row],[Nuit
LU/MA]],"")</f>
        <v/>
      </c>
      <c r="AF1136" s="78" t="str">
        <f>IF(Tableau1[[#This Row],[Type de réponse]]='Paramètre (masquer)'!$A$10,Tableau1[[#This Row],[Nuit
MA/ME]],"")</f>
        <v/>
      </c>
      <c r="AG1136" s="78" t="str">
        <f>IF(Tableau1[[#This Row],[Type de réponse]]='Paramètre (masquer)'!$A$10,Tableau1[[#This Row],[Nuit
ME/JE]],"")</f>
        <v/>
      </c>
      <c r="AH1136" s="78" t="str">
        <f>IF(Tableau1[[#This Row],[Type de réponse]]='Paramètre (masquer)'!$A$10,Tableau1[[#This Row],[Nuit JE/VE]],"")</f>
        <v/>
      </c>
      <c r="AI1136" s="78" t="str">
        <f>IF(Tableau1[[#This Row],[Type de réponse]]='Paramètre (masquer)'!$A$10,Tableau1[[#This Row],[Nuit
VE/SA]],"")</f>
        <v/>
      </c>
      <c r="AJ1136" s="78" t="str">
        <f>IF(Tableau1[[#This Row],[Type de réponse]]='Paramètre (masquer)'!$A$10,Tableau1[[#This Row],[Nuit
SA/DI]],"")</f>
        <v/>
      </c>
      <c r="AK1136" s="78" t="str">
        <f>IF(Tableau1[[#This Row],[Type de réponse]]='Paramètre (masquer)'!$A$10,Tableau1[[#This Row],[Nuit
DI/LU]],"")</f>
        <v/>
      </c>
      <c r="AL1136" s="76" t="str">
        <f>IF(Tableau1[[#This Row],[Nuit
LU /MA]]="Oui",0,IF(Tableau1[[#This Row],[Nuit
LU /MA]]="Non",1,""))</f>
        <v/>
      </c>
      <c r="AM1136" s="76" t="str">
        <f>IF(Tableau1[[#This Row],[Nuit
MA/ ME]]="Oui",0,IF(Tableau1[[#This Row],[Nuit
MA/ ME]]="Non",1,""))</f>
        <v/>
      </c>
      <c r="AN1136" s="76" t="str">
        <f>IF(Tableau1[[#This Row],[Nuit
ME/ JE]]="Oui",0,IF(Tableau1[[#This Row],[Nuit
ME/ JE]]="Non",1,""))</f>
        <v/>
      </c>
      <c r="AO1136" s="76" t="str">
        <f>IF(Tableau1[[#This Row],[Nuit JE/ VE]]="Oui",0,IF(Tableau1[[#This Row],[Nuit JE/ VE]]="Non",1,""))</f>
        <v/>
      </c>
      <c r="AP1136" s="76" t="str">
        <f>IF(Tableau1[[#This Row],[Nuit
VE/ SA]]="Oui",0,IF(Tableau1[[#This Row],[Nuit
VE/ SA]]="Non",1,""))</f>
        <v/>
      </c>
      <c r="AQ1136" s="76" t="str">
        <f>IF(Tableau1[[#This Row],[Nuit
SA/ DI]]="Oui",0,IF(Tableau1[[#This Row],[Nuit
SA/ DI]]="Non",1,""))</f>
        <v/>
      </c>
      <c r="AR1136" s="76" t="str">
        <f>IF(Tableau1[[#This Row],[Nuit
DI/ LU]]="Oui",0,IF(Tableau1[[#This Row],[Nuit
DI/ LU]]="Non",1,""))</f>
        <v/>
      </c>
      <c r="AS1136" s="76" t="str">
        <f>IF(Tableau1[[#This Row],[Type de réponse]]='Paramètre (masquer)'!$A$10,Tableau1[[#This Row],[FE]],"")</f>
        <v/>
      </c>
      <c r="AT1136" s="76" t="str">
        <f>_xlfn.CONCAT(Tableau1[[#This Row],[LUN]:[DIM]])</f>
        <v/>
      </c>
      <c r="AU1136" s="79"/>
      <c r="AV11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6" s="76" t="e">
        <f>Tableau1[[#This Row],[Nbre de nuits sur la période]]*Tableau1[[#This Row],[Nombre de train accédant / nuit *]]</f>
        <v>#VALUE!</v>
      </c>
      <c r="AY1136" s="76" t="e">
        <f>Tableau1[[#This Row],[Uo voies - nuit]]*((59*400/1000)+5)</f>
        <v>#VALUE!</v>
      </c>
    </row>
    <row r="1137" spans="1:51" ht="15.75">
      <c r="A1137" s="51">
        <f t="shared" si="53"/>
        <v>1124</v>
      </c>
      <c r="B1137" s="85"/>
      <c r="C1137" s="52" t="str">
        <f>IFERROR(VLOOKUP(Tableau1[[#This Row],[Site *
Un fichier Excel par DT]],Tableau7[[#All],[Nom de la gare]:[EIC]],5,FALSE),"")</f>
        <v/>
      </c>
      <c r="D1137" s="77"/>
      <c r="E1137" s="74"/>
      <c r="F1137" s="74"/>
      <c r="G1137" s="76"/>
      <c r="H1137" s="72" t="str">
        <f>IF(Tableau1[[#This Row],[Régime d''utilisation (Quotidien ? Oui ou Non)]]="Oui","Oui","Non")</f>
        <v>Non</v>
      </c>
      <c r="I1137" s="72" t="str">
        <f>IF(Tableau1[[#This Row],[Régime d''utilisation (Quotidien ? Oui ou Non)]]="Oui","Oui","Non")</f>
        <v>Non</v>
      </c>
      <c r="J1137" s="72" t="str">
        <f>IF(Tableau1[[#This Row],[Régime d''utilisation (Quotidien ? Oui ou Non)]]="Oui","Oui","Non")</f>
        <v>Non</v>
      </c>
      <c r="K1137" s="72" t="str">
        <f>IF(Tableau1[[#This Row],[Régime d''utilisation (Quotidien ? Oui ou Non)]]="Oui","Oui","Non")</f>
        <v>Non</v>
      </c>
      <c r="L1137" s="72" t="str">
        <f>IF(Tableau1[[#This Row],[Régime d''utilisation (Quotidien ? Oui ou Non)]]="Oui","Oui","Non")</f>
        <v>Non</v>
      </c>
      <c r="M1137" s="72" t="str">
        <f>IF(Tableau1[[#This Row],[Régime d''utilisation (Quotidien ? Oui ou Non)]]="Oui","Oui","Non")</f>
        <v>Non</v>
      </c>
      <c r="N1137" s="72" t="str">
        <f>IF(Tableau1[[#This Row],[Régime d''utilisation (Quotidien ? Oui ou Non)]]="Oui","Oui","Non")</f>
        <v>Non</v>
      </c>
      <c r="O1137" s="72" t="str">
        <f>IF(Tableau1[[#This Row],[Régime d''utilisation (Quotidien ? Oui ou Non)]]="Oui","Oui","Non")</f>
        <v>Non</v>
      </c>
      <c r="P1137" s="76"/>
      <c r="Q1137" s="76"/>
      <c r="R1137" s="76"/>
      <c r="S1137" s="52" t="str">
        <f t="shared" si="51"/>
        <v>Compris entre 00h00 et 5h00</v>
      </c>
      <c r="T1137" s="76"/>
      <c r="U1137" s="53" t="str">
        <f t="shared" si="52"/>
        <v>Voyageur</v>
      </c>
      <c r="V1137" s="76"/>
      <c r="W1137" s="76"/>
      <c r="X1137" s="76"/>
      <c r="Y1137" s="76"/>
      <c r="Z1137" s="76"/>
      <c r="AA1137" s="76"/>
      <c r="AB1137" s="53">
        <f>400</f>
        <v>400</v>
      </c>
      <c r="AC1137" s="78" t="str">
        <f>IF(Tableau1[[#This Row],[Type de réponse]]='Paramètre (masquer)'!$A$10,Tableau1[[#This Row],[Période de début *]],"")</f>
        <v/>
      </c>
      <c r="AD1137" s="78" t="str">
        <f>IF(Tableau1[[#This Row],[Type de réponse]]='Paramètre (masquer)'!$A$10,Tableau1[[#This Row],[Période de fin *]],"")</f>
        <v/>
      </c>
      <c r="AE1137" s="78" t="str">
        <f>IF(Tableau1[[#This Row],[Type de réponse]]='Paramètre (masquer)'!$A$10,Tableau1[[#This Row],[Nuit
LU/MA]],"")</f>
        <v/>
      </c>
      <c r="AF1137" s="78" t="str">
        <f>IF(Tableau1[[#This Row],[Type de réponse]]='Paramètre (masquer)'!$A$10,Tableau1[[#This Row],[Nuit
MA/ME]],"")</f>
        <v/>
      </c>
      <c r="AG1137" s="78" t="str">
        <f>IF(Tableau1[[#This Row],[Type de réponse]]='Paramètre (masquer)'!$A$10,Tableau1[[#This Row],[Nuit
ME/JE]],"")</f>
        <v/>
      </c>
      <c r="AH1137" s="78" t="str">
        <f>IF(Tableau1[[#This Row],[Type de réponse]]='Paramètre (masquer)'!$A$10,Tableau1[[#This Row],[Nuit JE/VE]],"")</f>
        <v/>
      </c>
      <c r="AI1137" s="78" t="str">
        <f>IF(Tableau1[[#This Row],[Type de réponse]]='Paramètre (masquer)'!$A$10,Tableau1[[#This Row],[Nuit
VE/SA]],"")</f>
        <v/>
      </c>
      <c r="AJ1137" s="78" t="str">
        <f>IF(Tableau1[[#This Row],[Type de réponse]]='Paramètre (masquer)'!$A$10,Tableau1[[#This Row],[Nuit
SA/DI]],"")</f>
        <v/>
      </c>
      <c r="AK1137" s="78" t="str">
        <f>IF(Tableau1[[#This Row],[Type de réponse]]='Paramètre (masquer)'!$A$10,Tableau1[[#This Row],[Nuit
DI/LU]],"")</f>
        <v/>
      </c>
      <c r="AL1137" s="76" t="str">
        <f>IF(Tableau1[[#This Row],[Nuit
LU /MA]]="Oui",0,IF(Tableau1[[#This Row],[Nuit
LU /MA]]="Non",1,""))</f>
        <v/>
      </c>
      <c r="AM1137" s="76" t="str">
        <f>IF(Tableau1[[#This Row],[Nuit
MA/ ME]]="Oui",0,IF(Tableau1[[#This Row],[Nuit
MA/ ME]]="Non",1,""))</f>
        <v/>
      </c>
      <c r="AN1137" s="76" t="str">
        <f>IF(Tableau1[[#This Row],[Nuit
ME/ JE]]="Oui",0,IF(Tableau1[[#This Row],[Nuit
ME/ JE]]="Non",1,""))</f>
        <v/>
      </c>
      <c r="AO1137" s="76" t="str">
        <f>IF(Tableau1[[#This Row],[Nuit JE/ VE]]="Oui",0,IF(Tableau1[[#This Row],[Nuit JE/ VE]]="Non",1,""))</f>
        <v/>
      </c>
      <c r="AP1137" s="76" t="str">
        <f>IF(Tableau1[[#This Row],[Nuit
VE/ SA]]="Oui",0,IF(Tableau1[[#This Row],[Nuit
VE/ SA]]="Non",1,""))</f>
        <v/>
      </c>
      <c r="AQ1137" s="76" t="str">
        <f>IF(Tableau1[[#This Row],[Nuit
SA/ DI]]="Oui",0,IF(Tableau1[[#This Row],[Nuit
SA/ DI]]="Non",1,""))</f>
        <v/>
      </c>
      <c r="AR1137" s="76" t="str">
        <f>IF(Tableau1[[#This Row],[Nuit
DI/ LU]]="Oui",0,IF(Tableau1[[#This Row],[Nuit
DI/ LU]]="Non",1,""))</f>
        <v/>
      </c>
      <c r="AS1137" s="76" t="str">
        <f>IF(Tableau1[[#This Row],[Type de réponse]]='Paramètre (masquer)'!$A$10,Tableau1[[#This Row],[FE]],"")</f>
        <v/>
      </c>
      <c r="AT1137" s="76" t="str">
        <f>_xlfn.CONCAT(Tableau1[[#This Row],[LUN]:[DIM]])</f>
        <v/>
      </c>
      <c r="AU1137" s="79"/>
      <c r="AV11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7" s="76" t="e">
        <f>Tableau1[[#This Row],[Nbre de nuits sur la période]]*Tableau1[[#This Row],[Nombre de train accédant / nuit *]]</f>
        <v>#VALUE!</v>
      </c>
      <c r="AY1137" s="76" t="e">
        <f>Tableau1[[#This Row],[Uo voies - nuit]]*((59*400/1000)+5)</f>
        <v>#VALUE!</v>
      </c>
    </row>
    <row r="1138" spans="1:51" ht="15.75">
      <c r="A1138" s="51">
        <f t="shared" si="53"/>
        <v>1125</v>
      </c>
      <c r="B1138" s="85"/>
      <c r="C1138" s="52" t="str">
        <f>IFERROR(VLOOKUP(Tableau1[[#This Row],[Site *
Un fichier Excel par DT]],Tableau7[[#All],[Nom de la gare]:[EIC]],5,FALSE),"")</f>
        <v/>
      </c>
      <c r="D1138" s="77"/>
      <c r="E1138" s="74"/>
      <c r="F1138" s="74"/>
      <c r="G1138" s="76"/>
      <c r="H1138" s="72" t="str">
        <f>IF(Tableau1[[#This Row],[Régime d''utilisation (Quotidien ? Oui ou Non)]]="Oui","Oui","Non")</f>
        <v>Non</v>
      </c>
      <c r="I1138" s="72" t="str">
        <f>IF(Tableau1[[#This Row],[Régime d''utilisation (Quotidien ? Oui ou Non)]]="Oui","Oui","Non")</f>
        <v>Non</v>
      </c>
      <c r="J1138" s="72" t="str">
        <f>IF(Tableau1[[#This Row],[Régime d''utilisation (Quotidien ? Oui ou Non)]]="Oui","Oui","Non")</f>
        <v>Non</v>
      </c>
      <c r="K1138" s="72" t="str">
        <f>IF(Tableau1[[#This Row],[Régime d''utilisation (Quotidien ? Oui ou Non)]]="Oui","Oui","Non")</f>
        <v>Non</v>
      </c>
      <c r="L1138" s="72" t="str">
        <f>IF(Tableau1[[#This Row],[Régime d''utilisation (Quotidien ? Oui ou Non)]]="Oui","Oui","Non")</f>
        <v>Non</v>
      </c>
      <c r="M1138" s="72" t="str">
        <f>IF(Tableau1[[#This Row],[Régime d''utilisation (Quotidien ? Oui ou Non)]]="Oui","Oui","Non")</f>
        <v>Non</v>
      </c>
      <c r="N1138" s="72" t="str">
        <f>IF(Tableau1[[#This Row],[Régime d''utilisation (Quotidien ? Oui ou Non)]]="Oui","Oui","Non")</f>
        <v>Non</v>
      </c>
      <c r="O1138" s="72" t="str">
        <f>IF(Tableau1[[#This Row],[Régime d''utilisation (Quotidien ? Oui ou Non)]]="Oui","Oui","Non")</f>
        <v>Non</v>
      </c>
      <c r="P1138" s="76"/>
      <c r="Q1138" s="76"/>
      <c r="R1138" s="76"/>
      <c r="S1138" s="52" t="str">
        <f t="shared" si="51"/>
        <v>Compris entre 00h00 et 5h00</v>
      </c>
      <c r="T1138" s="76"/>
      <c r="U1138" s="53" t="str">
        <f t="shared" si="52"/>
        <v>Voyageur</v>
      </c>
      <c r="V1138" s="76"/>
      <c r="W1138" s="76"/>
      <c r="X1138" s="76"/>
      <c r="Y1138" s="76"/>
      <c r="Z1138" s="76"/>
      <c r="AA1138" s="76"/>
      <c r="AB1138" s="53">
        <f>400</f>
        <v>400</v>
      </c>
      <c r="AC1138" s="78" t="str">
        <f>IF(Tableau1[[#This Row],[Type de réponse]]='Paramètre (masquer)'!$A$10,Tableau1[[#This Row],[Période de début *]],"")</f>
        <v/>
      </c>
      <c r="AD1138" s="78" t="str">
        <f>IF(Tableau1[[#This Row],[Type de réponse]]='Paramètre (masquer)'!$A$10,Tableau1[[#This Row],[Période de fin *]],"")</f>
        <v/>
      </c>
      <c r="AE1138" s="78" t="str">
        <f>IF(Tableau1[[#This Row],[Type de réponse]]='Paramètre (masquer)'!$A$10,Tableau1[[#This Row],[Nuit
LU/MA]],"")</f>
        <v/>
      </c>
      <c r="AF1138" s="78" t="str">
        <f>IF(Tableau1[[#This Row],[Type de réponse]]='Paramètre (masquer)'!$A$10,Tableau1[[#This Row],[Nuit
MA/ME]],"")</f>
        <v/>
      </c>
      <c r="AG1138" s="78" t="str">
        <f>IF(Tableau1[[#This Row],[Type de réponse]]='Paramètre (masquer)'!$A$10,Tableau1[[#This Row],[Nuit
ME/JE]],"")</f>
        <v/>
      </c>
      <c r="AH1138" s="78" t="str">
        <f>IF(Tableau1[[#This Row],[Type de réponse]]='Paramètre (masquer)'!$A$10,Tableau1[[#This Row],[Nuit JE/VE]],"")</f>
        <v/>
      </c>
      <c r="AI1138" s="78" t="str">
        <f>IF(Tableau1[[#This Row],[Type de réponse]]='Paramètre (masquer)'!$A$10,Tableau1[[#This Row],[Nuit
VE/SA]],"")</f>
        <v/>
      </c>
      <c r="AJ1138" s="78" t="str">
        <f>IF(Tableau1[[#This Row],[Type de réponse]]='Paramètre (masquer)'!$A$10,Tableau1[[#This Row],[Nuit
SA/DI]],"")</f>
        <v/>
      </c>
      <c r="AK1138" s="78" t="str">
        <f>IF(Tableau1[[#This Row],[Type de réponse]]='Paramètre (masquer)'!$A$10,Tableau1[[#This Row],[Nuit
DI/LU]],"")</f>
        <v/>
      </c>
      <c r="AL1138" s="76" t="str">
        <f>IF(Tableau1[[#This Row],[Nuit
LU /MA]]="Oui",0,IF(Tableau1[[#This Row],[Nuit
LU /MA]]="Non",1,""))</f>
        <v/>
      </c>
      <c r="AM1138" s="76" t="str">
        <f>IF(Tableau1[[#This Row],[Nuit
MA/ ME]]="Oui",0,IF(Tableau1[[#This Row],[Nuit
MA/ ME]]="Non",1,""))</f>
        <v/>
      </c>
      <c r="AN1138" s="76" t="str">
        <f>IF(Tableau1[[#This Row],[Nuit
ME/ JE]]="Oui",0,IF(Tableau1[[#This Row],[Nuit
ME/ JE]]="Non",1,""))</f>
        <v/>
      </c>
      <c r="AO1138" s="76" t="str">
        <f>IF(Tableau1[[#This Row],[Nuit JE/ VE]]="Oui",0,IF(Tableau1[[#This Row],[Nuit JE/ VE]]="Non",1,""))</f>
        <v/>
      </c>
      <c r="AP1138" s="76" t="str">
        <f>IF(Tableau1[[#This Row],[Nuit
VE/ SA]]="Oui",0,IF(Tableau1[[#This Row],[Nuit
VE/ SA]]="Non",1,""))</f>
        <v/>
      </c>
      <c r="AQ1138" s="76" t="str">
        <f>IF(Tableau1[[#This Row],[Nuit
SA/ DI]]="Oui",0,IF(Tableau1[[#This Row],[Nuit
SA/ DI]]="Non",1,""))</f>
        <v/>
      </c>
      <c r="AR1138" s="76" t="str">
        <f>IF(Tableau1[[#This Row],[Nuit
DI/ LU]]="Oui",0,IF(Tableau1[[#This Row],[Nuit
DI/ LU]]="Non",1,""))</f>
        <v/>
      </c>
      <c r="AS1138" s="76" t="str">
        <f>IF(Tableau1[[#This Row],[Type de réponse]]='Paramètre (masquer)'!$A$10,Tableau1[[#This Row],[FE]],"")</f>
        <v/>
      </c>
      <c r="AT1138" s="76" t="str">
        <f>_xlfn.CONCAT(Tableau1[[#This Row],[LUN]:[DIM]])</f>
        <v/>
      </c>
      <c r="AU1138" s="79"/>
      <c r="AV11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8" s="76" t="e">
        <f>Tableau1[[#This Row],[Nbre de nuits sur la période]]*Tableau1[[#This Row],[Nombre de train accédant / nuit *]]</f>
        <v>#VALUE!</v>
      </c>
      <c r="AY1138" s="76" t="e">
        <f>Tableau1[[#This Row],[Uo voies - nuit]]*((59*400/1000)+5)</f>
        <v>#VALUE!</v>
      </c>
    </row>
    <row r="1139" spans="1:51" ht="15.75">
      <c r="A1139" s="51">
        <f t="shared" si="53"/>
        <v>1126</v>
      </c>
      <c r="B1139" s="85"/>
      <c r="C1139" s="52" t="str">
        <f>IFERROR(VLOOKUP(Tableau1[[#This Row],[Site *
Un fichier Excel par DT]],Tableau7[[#All],[Nom de la gare]:[EIC]],5,FALSE),"")</f>
        <v/>
      </c>
      <c r="D1139" s="77"/>
      <c r="E1139" s="74"/>
      <c r="F1139" s="74"/>
      <c r="G1139" s="76"/>
      <c r="H1139" s="72" t="str">
        <f>IF(Tableau1[[#This Row],[Régime d''utilisation (Quotidien ? Oui ou Non)]]="Oui","Oui","Non")</f>
        <v>Non</v>
      </c>
      <c r="I1139" s="72" t="str">
        <f>IF(Tableau1[[#This Row],[Régime d''utilisation (Quotidien ? Oui ou Non)]]="Oui","Oui","Non")</f>
        <v>Non</v>
      </c>
      <c r="J1139" s="72" t="str">
        <f>IF(Tableau1[[#This Row],[Régime d''utilisation (Quotidien ? Oui ou Non)]]="Oui","Oui","Non")</f>
        <v>Non</v>
      </c>
      <c r="K1139" s="72" t="str">
        <f>IF(Tableau1[[#This Row],[Régime d''utilisation (Quotidien ? Oui ou Non)]]="Oui","Oui","Non")</f>
        <v>Non</v>
      </c>
      <c r="L1139" s="72" t="str">
        <f>IF(Tableau1[[#This Row],[Régime d''utilisation (Quotidien ? Oui ou Non)]]="Oui","Oui","Non")</f>
        <v>Non</v>
      </c>
      <c r="M1139" s="72" t="str">
        <f>IF(Tableau1[[#This Row],[Régime d''utilisation (Quotidien ? Oui ou Non)]]="Oui","Oui","Non")</f>
        <v>Non</v>
      </c>
      <c r="N1139" s="72" t="str">
        <f>IF(Tableau1[[#This Row],[Régime d''utilisation (Quotidien ? Oui ou Non)]]="Oui","Oui","Non")</f>
        <v>Non</v>
      </c>
      <c r="O1139" s="72" t="str">
        <f>IF(Tableau1[[#This Row],[Régime d''utilisation (Quotidien ? Oui ou Non)]]="Oui","Oui","Non")</f>
        <v>Non</v>
      </c>
      <c r="P1139" s="76"/>
      <c r="Q1139" s="76"/>
      <c r="R1139" s="76"/>
      <c r="S1139" s="52" t="str">
        <f t="shared" si="51"/>
        <v>Compris entre 00h00 et 5h00</v>
      </c>
      <c r="T1139" s="76"/>
      <c r="U1139" s="53" t="str">
        <f t="shared" si="52"/>
        <v>Voyageur</v>
      </c>
      <c r="V1139" s="76"/>
      <c r="W1139" s="76"/>
      <c r="X1139" s="76"/>
      <c r="Y1139" s="76"/>
      <c r="Z1139" s="76"/>
      <c r="AA1139" s="76"/>
      <c r="AB1139" s="53">
        <f>400</f>
        <v>400</v>
      </c>
      <c r="AC1139" s="78" t="str">
        <f>IF(Tableau1[[#This Row],[Type de réponse]]='Paramètre (masquer)'!$A$10,Tableau1[[#This Row],[Période de début *]],"")</f>
        <v/>
      </c>
      <c r="AD1139" s="78" t="str">
        <f>IF(Tableau1[[#This Row],[Type de réponse]]='Paramètre (masquer)'!$A$10,Tableau1[[#This Row],[Période de fin *]],"")</f>
        <v/>
      </c>
      <c r="AE1139" s="78" t="str">
        <f>IF(Tableau1[[#This Row],[Type de réponse]]='Paramètre (masquer)'!$A$10,Tableau1[[#This Row],[Nuit
LU/MA]],"")</f>
        <v/>
      </c>
      <c r="AF1139" s="78" t="str">
        <f>IF(Tableau1[[#This Row],[Type de réponse]]='Paramètre (masquer)'!$A$10,Tableau1[[#This Row],[Nuit
MA/ME]],"")</f>
        <v/>
      </c>
      <c r="AG1139" s="78" t="str">
        <f>IF(Tableau1[[#This Row],[Type de réponse]]='Paramètre (masquer)'!$A$10,Tableau1[[#This Row],[Nuit
ME/JE]],"")</f>
        <v/>
      </c>
      <c r="AH1139" s="78" t="str">
        <f>IF(Tableau1[[#This Row],[Type de réponse]]='Paramètre (masquer)'!$A$10,Tableau1[[#This Row],[Nuit JE/VE]],"")</f>
        <v/>
      </c>
      <c r="AI1139" s="78" t="str">
        <f>IF(Tableau1[[#This Row],[Type de réponse]]='Paramètre (masquer)'!$A$10,Tableau1[[#This Row],[Nuit
VE/SA]],"")</f>
        <v/>
      </c>
      <c r="AJ1139" s="78" t="str">
        <f>IF(Tableau1[[#This Row],[Type de réponse]]='Paramètre (masquer)'!$A$10,Tableau1[[#This Row],[Nuit
SA/DI]],"")</f>
        <v/>
      </c>
      <c r="AK1139" s="78" t="str">
        <f>IF(Tableau1[[#This Row],[Type de réponse]]='Paramètre (masquer)'!$A$10,Tableau1[[#This Row],[Nuit
DI/LU]],"")</f>
        <v/>
      </c>
      <c r="AL1139" s="76" t="str">
        <f>IF(Tableau1[[#This Row],[Nuit
LU /MA]]="Oui",0,IF(Tableau1[[#This Row],[Nuit
LU /MA]]="Non",1,""))</f>
        <v/>
      </c>
      <c r="AM1139" s="76" t="str">
        <f>IF(Tableau1[[#This Row],[Nuit
MA/ ME]]="Oui",0,IF(Tableau1[[#This Row],[Nuit
MA/ ME]]="Non",1,""))</f>
        <v/>
      </c>
      <c r="AN1139" s="76" t="str">
        <f>IF(Tableau1[[#This Row],[Nuit
ME/ JE]]="Oui",0,IF(Tableau1[[#This Row],[Nuit
ME/ JE]]="Non",1,""))</f>
        <v/>
      </c>
      <c r="AO1139" s="76" t="str">
        <f>IF(Tableau1[[#This Row],[Nuit JE/ VE]]="Oui",0,IF(Tableau1[[#This Row],[Nuit JE/ VE]]="Non",1,""))</f>
        <v/>
      </c>
      <c r="AP1139" s="76" t="str">
        <f>IF(Tableau1[[#This Row],[Nuit
VE/ SA]]="Oui",0,IF(Tableau1[[#This Row],[Nuit
VE/ SA]]="Non",1,""))</f>
        <v/>
      </c>
      <c r="AQ1139" s="76" t="str">
        <f>IF(Tableau1[[#This Row],[Nuit
SA/ DI]]="Oui",0,IF(Tableau1[[#This Row],[Nuit
SA/ DI]]="Non",1,""))</f>
        <v/>
      </c>
      <c r="AR1139" s="76" t="str">
        <f>IF(Tableau1[[#This Row],[Nuit
DI/ LU]]="Oui",0,IF(Tableau1[[#This Row],[Nuit
DI/ LU]]="Non",1,""))</f>
        <v/>
      </c>
      <c r="AS1139" s="76" t="str">
        <f>IF(Tableau1[[#This Row],[Type de réponse]]='Paramètre (masquer)'!$A$10,Tableau1[[#This Row],[FE]],"")</f>
        <v/>
      </c>
      <c r="AT1139" s="76" t="str">
        <f>_xlfn.CONCAT(Tableau1[[#This Row],[LUN]:[DIM]])</f>
        <v/>
      </c>
      <c r="AU1139" s="79"/>
      <c r="AV11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9" s="76" t="e">
        <f>Tableau1[[#This Row],[Nbre de nuits sur la période]]*Tableau1[[#This Row],[Nombre de train accédant / nuit *]]</f>
        <v>#VALUE!</v>
      </c>
      <c r="AY1139" s="76" t="e">
        <f>Tableau1[[#This Row],[Uo voies - nuit]]*((59*400/1000)+5)</f>
        <v>#VALUE!</v>
      </c>
    </row>
    <row r="1140" spans="1:51" ht="15.75">
      <c r="A1140" s="51">
        <f t="shared" si="53"/>
        <v>1127</v>
      </c>
      <c r="B1140" s="85"/>
      <c r="C1140" s="52" t="str">
        <f>IFERROR(VLOOKUP(Tableau1[[#This Row],[Site *
Un fichier Excel par DT]],Tableau7[[#All],[Nom de la gare]:[EIC]],5,FALSE),"")</f>
        <v/>
      </c>
      <c r="D1140" s="77"/>
      <c r="E1140" s="74"/>
      <c r="F1140" s="74"/>
      <c r="G1140" s="76"/>
      <c r="H1140" s="72" t="str">
        <f>IF(Tableau1[[#This Row],[Régime d''utilisation (Quotidien ? Oui ou Non)]]="Oui","Oui","Non")</f>
        <v>Non</v>
      </c>
      <c r="I1140" s="72" t="str">
        <f>IF(Tableau1[[#This Row],[Régime d''utilisation (Quotidien ? Oui ou Non)]]="Oui","Oui","Non")</f>
        <v>Non</v>
      </c>
      <c r="J1140" s="72" t="str">
        <f>IF(Tableau1[[#This Row],[Régime d''utilisation (Quotidien ? Oui ou Non)]]="Oui","Oui","Non")</f>
        <v>Non</v>
      </c>
      <c r="K1140" s="72" t="str">
        <f>IF(Tableau1[[#This Row],[Régime d''utilisation (Quotidien ? Oui ou Non)]]="Oui","Oui","Non")</f>
        <v>Non</v>
      </c>
      <c r="L1140" s="72" t="str">
        <f>IF(Tableau1[[#This Row],[Régime d''utilisation (Quotidien ? Oui ou Non)]]="Oui","Oui","Non")</f>
        <v>Non</v>
      </c>
      <c r="M1140" s="72" t="str">
        <f>IF(Tableau1[[#This Row],[Régime d''utilisation (Quotidien ? Oui ou Non)]]="Oui","Oui","Non")</f>
        <v>Non</v>
      </c>
      <c r="N1140" s="72" t="str">
        <f>IF(Tableau1[[#This Row],[Régime d''utilisation (Quotidien ? Oui ou Non)]]="Oui","Oui","Non")</f>
        <v>Non</v>
      </c>
      <c r="O1140" s="72" t="str">
        <f>IF(Tableau1[[#This Row],[Régime d''utilisation (Quotidien ? Oui ou Non)]]="Oui","Oui","Non")</f>
        <v>Non</v>
      </c>
      <c r="P1140" s="76"/>
      <c r="Q1140" s="76"/>
      <c r="R1140" s="76"/>
      <c r="S1140" s="52" t="str">
        <f t="shared" si="51"/>
        <v>Compris entre 00h00 et 5h00</v>
      </c>
      <c r="T1140" s="76"/>
      <c r="U1140" s="53" t="str">
        <f t="shared" si="52"/>
        <v>Voyageur</v>
      </c>
      <c r="V1140" s="76"/>
      <c r="W1140" s="76"/>
      <c r="X1140" s="76"/>
      <c r="Y1140" s="76"/>
      <c r="Z1140" s="76"/>
      <c r="AA1140" s="76"/>
      <c r="AB1140" s="53">
        <f>400</f>
        <v>400</v>
      </c>
      <c r="AC1140" s="78" t="str">
        <f>IF(Tableau1[[#This Row],[Type de réponse]]='Paramètre (masquer)'!$A$10,Tableau1[[#This Row],[Période de début *]],"")</f>
        <v/>
      </c>
      <c r="AD1140" s="78" t="str">
        <f>IF(Tableau1[[#This Row],[Type de réponse]]='Paramètre (masquer)'!$A$10,Tableau1[[#This Row],[Période de fin *]],"")</f>
        <v/>
      </c>
      <c r="AE1140" s="78" t="str">
        <f>IF(Tableau1[[#This Row],[Type de réponse]]='Paramètre (masquer)'!$A$10,Tableau1[[#This Row],[Nuit
LU/MA]],"")</f>
        <v/>
      </c>
      <c r="AF1140" s="78" t="str">
        <f>IF(Tableau1[[#This Row],[Type de réponse]]='Paramètre (masquer)'!$A$10,Tableau1[[#This Row],[Nuit
MA/ME]],"")</f>
        <v/>
      </c>
      <c r="AG1140" s="78" t="str">
        <f>IF(Tableau1[[#This Row],[Type de réponse]]='Paramètre (masquer)'!$A$10,Tableau1[[#This Row],[Nuit
ME/JE]],"")</f>
        <v/>
      </c>
      <c r="AH1140" s="78" t="str">
        <f>IF(Tableau1[[#This Row],[Type de réponse]]='Paramètre (masquer)'!$A$10,Tableau1[[#This Row],[Nuit JE/VE]],"")</f>
        <v/>
      </c>
      <c r="AI1140" s="78" t="str">
        <f>IF(Tableau1[[#This Row],[Type de réponse]]='Paramètre (masquer)'!$A$10,Tableau1[[#This Row],[Nuit
VE/SA]],"")</f>
        <v/>
      </c>
      <c r="AJ1140" s="78" t="str">
        <f>IF(Tableau1[[#This Row],[Type de réponse]]='Paramètre (masquer)'!$A$10,Tableau1[[#This Row],[Nuit
SA/DI]],"")</f>
        <v/>
      </c>
      <c r="AK1140" s="78" t="str">
        <f>IF(Tableau1[[#This Row],[Type de réponse]]='Paramètre (masquer)'!$A$10,Tableau1[[#This Row],[Nuit
DI/LU]],"")</f>
        <v/>
      </c>
      <c r="AL1140" s="76" t="str">
        <f>IF(Tableau1[[#This Row],[Nuit
LU /MA]]="Oui",0,IF(Tableau1[[#This Row],[Nuit
LU /MA]]="Non",1,""))</f>
        <v/>
      </c>
      <c r="AM1140" s="76" t="str">
        <f>IF(Tableau1[[#This Row],[Nuit
MA/ ME]]="Oui",0,IF(Tableau1[[#This Row],[Nuit
MA/ ME]]="Non",1,""))</f>
        <v/>
      </c>
      <c r="AN1140" s="76" t="str">
        <f>IF(Tableau1[[#This Row],[Nuit
ME/ JE]]="Oui",0,IF(Tableau1[[#This Row],[Nuit
ME/ JE]]="Non",1,""))</f>
        <v/>
      </c>
      <c r="AO1140" s="76" t="str">
        <f>IF(Tableau1[[#This Row],[Nuit JE/ VE]]="Oui",0,IF(Tableau1[[#This Row],[Nuit JE/ VE]]="Non",1,""))</f>
        <v/>
      </c>
      <c r="AP1140" s="76" t="str">
        <f>IF(Tableau1[[#This Row],[Nuit
VE/ SA]]="Oui",0,IF(Tableau1[[#This Row],[Nuit
VE/ SA]]="Non",1,""))</f>
        <v/>
      </c>
      <c r="AQ1140" s="76" t="str">
        <f>IF(Tableau1[[#This Row],[Nuit
SA/ DI]]="Oui",0,IF(Tableau1[[#This Row],[Nuit
SA/ DI]]="Non",1,""))</f>
        <v/>
      </c>
      <c r="AR1140" s="76" t="str">
        <f>IF(Tableau1[[#This Row],[Nuit
DI/ LU]]="Oui",0,IF(Tableau1[[#This Row],[Nuit
DI/ LU]]="Non",1,""))</f>
        <v/>
      </c>
      <c r="AS1140" s="76" t="str">
        <f>IF(Tableau1[[#This Row],[Type de réponse]]='Paramètre (masquer)'!$A$10,Tableau1[[#This Row],[FE]],"")</f>
        <v/>
      </c>
      <c r="AT1140" s="76" t="str">
        <f>_xlfn.CONCAT(Tableau1[[#This Row],[LUN]:[DIM]])</f>
        <v/>
      </c>
      <c r="AU1140" s="79"/>
      <c r="AV11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0" s="76" t="e">
        <f>Tableau1[[#This Row],[Nbre de nuits sur la période]]*Tableau1[[#This Row],[Nombre de train accédant / nuit *]]</f>
        <v>#VALUE!</v>
      </c>
      <c r="AY1140" s="76" t="e">
        <f>Tableau1[[#This Row],[Uo voies - nuit]]*((59*400/1000)+5)</f>
        <v>#VALUE!</v>
      </c>
    </row>
    <row r="1141" spans="1:51" ht="15.75">
      <c r="A1141" s="51">
        <f t="shared" si="53"/>
        <v>1128</v>
      </c>
      <c r="B1141" s="85"/>
      <c r="C1141" s="52" t="str">
        <f>IFERROR(VLOOKUP(Tableau1[[#This Row],[Site *
Un fichier Excel par DT]],Tableau7[[#All],[Nom de la gare]:[EIC]],5,FALSE),"")</f>
        <v/>
      </c>
      <c r="D1141" s="77"/>
      <c r="E1141" s="74"/>
      <c r="F1141" s="74"/>
      <c r="G1141" s="76"/>
      <c r="H1141" s="72" t="str">
        <f>IF(Tableau1[[#This Row],[Régime d''utilisation (Quotidien ? Oui ou Non)]]="Oui","Oui","Non")</f>
        <v>Non</v>
      </c>
      <c r="I1141" s="72" t="str">
        <f>IF(Tableau1[[#This Row],[Régime d''utilisation (Quotidien ? Oui ou Non)]]="Oui","Oui","Non")</f>
        <v>Non</v>
      </c>
      <c r="J1141" s="72" t="str">
        <f>IF(Tableau1[[#This Row],[Régime d''utilisation (Quotidien ? Oui ou Non)]]="Oui","Oui","Non")</f>
        <v>Non</v>
      </c>
      <c r="K1141" s="72" t="str">
        <f>IF(Tableau1[[#This Row],[Régime d''utilisation (Quotidien ? Oui ou Non)]]="Oui","Oui","Non")</f>
        <v>Non</v>
      </c>
      <c r="L1141" s="72" t="str">
        <f>IF(Tableau1[[#This Row],[Régime d''utilisation (Quotidien ? Oui ou Non)]]="Oui","Oui","Non")</f>
        <v>Non</v>
      </c>
      <c r="M1141" s="72" t="str">
        <f>IF(Tableau1[[#This Row],[Régime d''utilisation (Quotidien ? Oui ou Non)]]="Oui","Oui","Non")</f>
        <v>Non</v>
      </c>
      <c r="N1141" s="72" t="str">
        <f>IF(Tableau1[[#This Row],[Régime d''utilisation (Quotidien ? Oui ou Non)]]="Oui","Oui","Non")</f>
        <v>Non</v>
      </c>
      <c r="O1141" s="72" t="str">
        <f>IF(Tableau1[[#This Row],[Régime d''utilisation (Quotidien ? Oui ou Non)]]="Oui","Oui","Non")</f>
        <v>Non</v>
      </c>
      <c r="P1141" s="76"/>
      <c r="Q1141" s="76"/>
      <c r="R1141" s="76"/>
      <c r="S1141" s="52" t="str">
        <f t="shared" si="51"/>
        <v>Compris entre 00h00 et 5h00</v>
      </c>
      <c r="T1141" s="76"/>
      <c r="U1141" s="53" t="str">
        <f t="shared" si="52"/>
        <v>Voyageur</v>
      </c>
      <c r="V1141" s="76"/>
      <c r="W1141" s="76"/>
      <c r="X1141" s="76"/>
      <c r="Y1141" s="76"/>
      <c r="Z1141" s="76"/>
      <c r="AA1141" s="76"/>
      <c r="AB1141" s="53">
        <f>400</f>
        <v>400</v>
      </c>
      <c r="AC1141" s="78" t="str">
        <f>IF(Tableau1[[#This Row],[Type de réponse]]='Paramètre (masquer)'!$A$10,Tableau1[[#This Row],[Période de début *]],"")</f>
        <v/>
      </c>
      <c r="AD1141" s="78" t="str">
        <f>IF(Tableau1[[#This Row],[Type de réponse]]='Paramètre (masquer)'!$A$10,Tableau1[[#This Row],[Période de fin *]],"")</f>
        <v/>
      </c>
      <c r="AE1141" s="78" t="str">
        <f>IF(Tableau1[[#This Row],[Type de réponse]]='Paramètre (masquer)'!$A$10,Tableau1[[#This Row],[Nuit
LU/MA]],"")</f>
        <v/>
      </c>
      <c r="AF1141" s="78" t="str">
        <f>IF(Tableau1[[#This Row],[Type de réponse]]='Paramètre (masquer)'!$A$10,Tableau1[[#This Row],[Nuit
MA/ME]],"")</f>
        <v/>
      </c>
      <c r="AG1141" s="78" t="str">
        <f>IF(Tableau1[[#This Row],[Type de réponse]]='Paramètre (masquer)'!$A$10,Tableau1[[#This Row],[Nuit
ME/JE]],"")</f>
        <v/>
      </c>
      <c r="AH1141" s="78" t="str">
        <f>IF(Tableau1[[#This Row],[Type de réponse]]='Paramètre (masquer)'!$A$10,Tableau1[[#This Row],[Nuit JE/VE]],"")</f>
        <v/>
      </c>
      <c r="AI1141" s="78" t="str">
        <f>IF(Tableau1[[#This Row],[Type de réponse]]='Paramètre (masquer)'!$A$10,Tableau1[[#This Row],[Nuit
VE/SA]],"")</f>
        <v/>
      </c>
      <c r="AJ1141" s="78" t="str">
        <f>IF(Tableau1[[#This Row],[Type de réponse]]='Paramètre (masquer)'!$A$10,Tableau1[[#This Row],[Nuit
SA/DI]],"")</f>
        <v/>
      </c>
      <c r="AK1141" s="78" t="str">
        <f>IF(Tableau1[[#This Row],[Type de réponse]]='Paramètre (masquer)'!$A$10,Tableau1[[#This Row],[Nuit
DI/LU]],"")</f>
        <v/>
      </c>
      <c r="AL1141" s="76" t="str">
        <f>IF(Tableau1[[#This Row],[Nuit
LU /MA]]="Oui",0,IF(Tableau1[[#This Row],[Nuit
LU /MA]]="Non",1,""))</f>
        <v/>
      </c>
      <c r="AM1141" s="76" t="str">
        <f>IF(Tableau1[[#This Row],[Nuit
MA/ ME]]="Oui",0,IF(Tableau1[[#This Row],[Nuit
MA/ ME]]="Non",1,""))</f>
        <v/>
      </c>
      <c r="AN1141" s="76" t="str">
        <f>IF(Tableau1[[#This Row],[Nuit
ME/ JE]]="Oui",0,IF(Tableau1[[#This Row],[Nuit
ME/ JE]]="Non",1,""))</f>
        <v/>
      </c>
      <c r="AO1141" s="76" t="str">
        <f>IF(Tableau1[[#This Row],[Nuit JE/ VE]]="Oui",0,IF(Tableau1[[#This Row],[Nuit JE/ VE]]="Non",1,""))</f>
        <v/>
      </c>
      <c r="AP1141" s="76" t="str">
        <f>IF(Tableau1[[#This Row],[Nuit
VE/ SA]]="Oui",0,IF(Tableau1[[#This Row],[Nuit
VE/ SA]]="Non",1,""))</f>
        <v/>
      </c>
      <c r="AQ1141" s="76" t="str">
        <f>IF(Tableau1[[#This Row],[Nuit
SA/ DI]]="Oui",0,IF(Tableau1[[#This Row],[Nuit
SA/ DI]]="Non",1,""))</f>
        <v/>
      </c>
      <c r="AR1141" s="76" t="str">
        <f>IF(Tableau1[[#This Row],[Nuit
DI/ LU]]="Oui",0,IF(Tableau1[[#This Row],[Nuit
DI/ LU]]="Non",1,""))</f>
        <v/>
      </c>
      <c r="AS1141" s="76" t="str">
        <f>IF(Tableau1[[#This Row],[Type de réponse]]='Paramètre (masquer)'!$A$10,Tableau1[[#This Row],[FE]],"")</f>
        <v/>
      </c>
      <c r="AT1141" s="76" t="str">
        <f>_xlfn.CONCAT(Tableau1[[#This Row],[LUN]:[DIM]])</f>
        <v/>
      </c>
      <c r="AU1141" s="79"/>
      <c r="AV11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1" s="76" t="e">
        <f>Tableau1[[#This Row],[Nbre de nuits sur la période]]*Tableau1[[#This Row],[Nombre de train accédant / nuit *]]</f>
        <v>#VALUE!</v>
      </c>
      <c r="AY1141" s="76" t="e">
        <f>Tableau1[[#This Row],[Uo voies - nuit]]*((59*400/1000)+5)</f>
        <v>#VALUE!</v>
      </c>
    </row>
    <row r="1142" spans="1:51" ht="15.75">
      <c r="A1142" s="51">
        <f t="shared" si="53"/>
        <v>1129</v>
      </c>
      <c r="B1142" s="85"/>
      <c r="C1142" s="52" t="str">
        <f>IFERROR(VLOOKUP(Tableau1[[#This Row],[Site *
Un fichier Excel par DT]],Tableau7[[#All],[Nom de la gare]:[EIC]],5,FALSE),"")</f>
        <v/>
      </c>
      <c r="D1142" s="77"/>
      <c r="E1142" s="74"/>
      <c r="F1142" s="74"/>
      <c r="G1142" s="76"/>
      <c r="H1142" s="72" t="str">
        <f>IF(Tableau1[[#This Row],[Régime d''utilisation (Quotidien ? Oui ou Non)]]="Oui","Oui","Non")</f>
        <v>Non</v>
      </c>
      <c r="I1142" s="72" t="str">
        <f>IF(Tableau1[[#This Row],[Régime d''utilisation (Quotidien ? Oui ou Non)]]="Oui","Oui","Non")</f>
        <v>Non</v>
      </c>
      <c r="J1142" s="72" t="str">
        <f>IF(Tableau1[[#This Row],[Régime d''utilisation (Quotidien ? Oui ou Non)]]="Oui","Oui","Non")</f>
        <v>Non</v>
      </c>
      <c r="K1142" s="72" t="str">
        <f>IF(Tableau1[[#This Row],[Régime d''utilisation (Quotidien ? Oui ou Non)]]="Oui","Oui","Non")</f>
        <v>Non</v>
      </c>
      <c r="L1142" s="72" t="str">
        <f>IF(Tableau1[[#This Row],[Régime d''utilisation (Quotidien ? Oui ou Non)]]="Oui","Oui","Non")</f>
        <v>Non</v>
      </c>
      <c r="M1142" s="72" t="str">
        <f>IF(Tableau1[[#This Row],[Régime d''utilisation (Quotidien ? Oui ou Non)]]="Oui","Oui","Non")</f>
        <v>Non</v>
      </c>
      <c r="N1142" s="72" t="str">
        <f>IF(Tableau1[[#This Row],[Régime d''utilisation (Quotidien ? Oui ou Non)]]="Oui","Oui","Non")</f>
        <v>Non</v>
      </c>
      <c r="O1142" s="72" t="str">
        <f>IF(Tableau1[[#This Row],[Régime d''utilisation (Quotidien ? Oui ou Non)]]="Oui","Oui","Non")</f>
        <v>Non</v>
      </c>
      <c r="P1142" s="76"/>
      <c r="Q1142" s="76"/>
      <c r="R1142" s="76"/>
      <c r="S1142" s="52" t="str">
        <f t="shared" si="51"/>
        <v>Compris entre 00h00 et 5h00</v>
      </c>
      <c r="T1142" s="76"/>
      <c r="U1142" s="53" t="str">
        <f t="shared" si="52"/>
        <v>Voyageur</v>
      </c>
      <c r="V1142" s="76"/>
      <c r="W1142" s="76"/>
      <c r="X1142" s="76"/>
      <c r="Y1142" s="76"/>
      <c r="Z1142" s="76"/>
      <c r="AA1142" s="76"/>
      <c r="AB1142" s="53">
        <f>400</f>
        <v>400</v>
      </c>
      <c r="AC1142" s="78" t="str">
        <f>IF(Tableau1[[#This Row],[Type de réponse]]='Paramètre (masquer)'!$A$10,Tableau1[[#This Row],[Période de début *]],"")</f>
        <v/>
      </c>
      <c r="AD1142" s="78" t="str">
        <f>IF(Tableau1[[#This Row],[Type de réponse]]='Paramètre (masquer)'!$A$10,Tableau1[[#This Row],[Période de fin *]],"")</f>
        <v/>
      </c>
      <c r="AE1142" s="78" t="str">
        <f>IF(Tableau1[[#This Row],[Type de réponse]]='Paramètre (masquer)'!$A$10,Tableau1[[#This Row],[Nuit
LU/MA]],"")</f>
        <v/>
      </c>
      <c r="AF1142" s="78" t="str">
        <f>IF(Tableau1[[#This Row],[Type de réponse]]='Paramètre (masquer)'!$A$10,Tableau1[[#This Row],[Nuit
MA/ME]],"")</f>
        <v/>
      </c>
      <c r="AG1142" s="78" t="str">
        <f>IF(Tableau1[[#This Row],[Type de réponse]]='Paramètre (masquer)'!$A$10,Tableau1[[#This Row],[Nuit
ME/JE]],"")</f>
        <v/>
      </c>
      <c r="AH1142" s="78" t="str">
        <f>IF(Tableau1[[#This Row],[Type de réponse]]='Paramètre (masquer)'!$A$10,Tableau1[[#This Row],[Nuit JE/VE]],"")</f>
        <v/>
      </c>
      <c r="AI1142" s="78" t="str">
        <f>IF(Tableau1[[#This Row],[Type de réponse]]='Paramètre (masquer)'!$A$10,Tableau1[[#This Row],[Nuit
VE/SA]],"")</f>
        <v/>
      </c>
      <c r="AJ1142" s="78" t="str">
        <f>IF(Tableau1[[#This Row],[Type de réponse]]='Paramètre (masquer)'!$A$10,Tableau1[[#This Row],[Nuit
SA/DI]],"")</f>
        <v/>
      </c>
      <c r="AK1142" s="78" t="str">
        <f>IF(Tableau1[[#This Row],[Type de réponse]]='Paramètre (masquer)'!$A$10,Tableau1[[#This Row],[Nuit
DI/LU]],"")</f>
        <v/>
      </c>
      <c r="AL1142" s="76" t="str">
        <f>IF(Tableau1[[#This Row],[Nuit
LU /MA]]="Oui",0,IF(Tableau1[[#This Row],[Nuit
LU /MA]]="Non",1,""))</f>
        <v/>
      </c>
      <c r="AM1142" s="76" t="str">
        <f>IF(Tableau1[[#This Row],[Nuit
MA/ ME]]="Oui",0,IF(Tableau1[[#This Row],[Nuit
MA/ ME]]="Non",1,""))</f>
        <v/>
      </c>
      <c r="AN1142" s="76" t="str">
        <f>IF(Tableau1[[#This Row],[Nuit
ME/ JE]]="Oui",0,IF(Tableau1[[#This Row],[Nuit
ME/ JE]]="Non",1,""))</f>
        <v/>
      </c>
      <c r="AO1142" s="76" t="str">
        <f>IF(Tableau1[[#This Row],[Nuit JE/ VE]]="Oui",0,IF(Tableau1[[#This Row],[Nuit JE/ VE]]="Non",1,""))</f>
        <v/>
      </c>
      <c r="AP1142" s="76" t="str">
        <f>IF(Tableau1[[#This Row],[Nuit
VE/ SA]]="Oui",0,IF(Tableau1[[#This Row],[Nuit
VE/ SA]]="Non",1,""))</f>
        <v/>
      </c>
      <c r="AQ1142" s="76" t="str">
        <f>IF(Tableau1[[#This Row],[Nuit
SA/ DI]]="Oui",0,IF(Tableau1[[#This Row],[Nuit
SA/ DI]]="Non",1,""))</f>
        <v/>
      </c>
      <c r="AR1142" s="76" t="str">
        <f>IF(Tableau1[[#This Row],[Nuit
DI/ LU]]="Oui",0,IF(Tableau1[[#This Row],[Nuit
DI/ LU]]="Non",1,""))</f>
        <v/>
      </c>
      <c r="AS1142" s="76" t="str">
        <f>IF(Tableau1[[#This Row],[Type de réponse]]='Paramètre (masquer)'!$A$10,Tableau1[[#This Row],[FE]],"")</f>
        <v/>
      </c>
      <c r="AT1142" s="76" t="str">
        <f>_xlfn.CONCAT(Tableau1[[#This Row],[LUN]:[DIM]])</f>
        <v/>
      </c>
      <c r="AU1142" s="79"/>
      <c r="AV11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2" s="76" t="e">
        <f>Tableau1[[#This Row],[Nbre de nuits sur la période]]*Tableau1[[#This Row],[Nombre de train accédant / nuit *]]</f>
        <v>#VALUE!</v>
      </c>
      <c r="AY1142" s="76" t="e">
        <f>Tableau1[[#This Row],[Uo voies - nuit]]*((59*400/1000)+5)</f>
        <v>#VALUE!</v>
      </c>
    </row>
    <row r="1143" spans="1:51" ht="15.75">
      <c r="A1143" s="51">
        <f t="shared" si="53"/>
        <v>1130</v>
      </c>
      <c r="B1143" s="85"/>
      <c r="C1143" s="52" t="str">
        <f>IFERROR(VLOOKUP(Tableau1[[#This Row],[Site *
Un fichier Excel par DT]],Tableau7[[#All],[Nom de la gare]:[EIC]],5,FALSE),"")</f>
        <v/>
      </c>
      <c r="D1143" s="77"/>
      <c r="E1143" s="74"/>
      <c r="F1143" s="74"/>
      <c r="G1143" s="76"/>
      <c r="H1143" s="72" t="str">
        <f>IF(Tableau1[[#This Row],[Régime d''utilisation (Quotidien ? Oui ou Non)]]="Oui","Oui","Non")</f>
        <v>Non</v>
      </c>
      <c r="I1143" s="72" t="str">
        <f>IF(Tableau1[[#This Row],[Régime d''utilisation (Quotidien ? Oui ou Non)]]="Oui","Oui","Non")</f>
        <v>Non</v>
      </c>
      <c r="J1143" s="72" t="str">
        <f>IF(Tableau1[[#This Row],[Régime d''utilisation (Quotidien ? Oui ou Non)]]="Oui","Oui","Non")</f>
        <v>Non</v>
      </c>
      <c r="K1143" s="72" t="str">
        <f>IF(Tableau1[[#This Row],[Régime d''utilisation (Quotidien ? Oui ou Non)]]="Oui","Oui","Non")</f>
        <v>Non</v>
      </c>
      <c r="L1143" s="72" t="str">
        <f>IF(Tableau1[[#This Row],[Régime d''utilisation (Quotidien ? Oui ou Non)]]="Oui","Oui","Non")</f>
        <v>Non</v>
      </c>
      <c r="M1143" s="72" t="str">
        <f>IF(Tableau1[[#This Row],[Régime d''utilisation (Quotidien ? Oui ou Non)]]="Oui","Oui","Non")</f>
        <v>Non</v>
      </c>
      <c r="N1143" s="72" t="str">
        <f>IF(Tableau1[[#This Row],[Régime d''utilisation (Quotidien ? Oui ou Non)]]="Oui","Oui","Non")</f>
        <v>Non</v>
      </c>
      <c r="O1143" s="72" t="str">
        <f>IF(Tableau1[[#This Row],[Régime d''utilisation (Quotidien ? Oui ou Non)]]="Oui","Oui","Non")</f>
        <v>Non</v>
      </c>
      <c r="P1143" s="76"/>
      <c r="Q1143" s="76"/>
      <c r="R1143" s="76"/>
      <c r="S1143" s="52" t="str">
        <f t="shared" si="51"/>
        <v>Compris entre 00h00 et 5h00</v>
      </c>
      <c r="T1143" s="76"/>
      <c r="U1143" s="53" t="str">
        <f t="shared" si="52"/>
        <v>Voyageur</v>
      </c>
      <c r="V1143" s="76"/>
      <c r="W1143" s="76"/>
      <c r="X1143" s="76"/>
      <c r="Y1143" s="76"/>
      <c r="Z1143" s="76"/>
      <c r="AA1143" s="76"/>
      <c r="AB1143" s="53">
        <f>400</f>
        <v>400</v>
      </c>
      <c r="AC1143" s="78" t="str">
        <f>IF(Tableau1[[#This Row],[Type de réponse]]='Paramètre (masquer)'!$A$10,Tableau1[[#This Row],[Période de début *]],"")</f>
        <v/>
      </c>
      <c r="AD1143" s="78" t="str">
        <f>IF(Tableau1[[#This Row],[Type de réponse]]='Paramètre (masquer)'!$A$10,Tableau1[[#This Row],[Période de fin *]],"")</f>
        <v/>
      </c>
      <c r="AE1143" s="78" t="str">
        <f>IF(Tableau1[[#This Row],[Type de réponse]]='Paramètre (masquer)'!$A$10,Tableau1[[#This Row],[Nuit
LU/MA]],"")</f>
        <v/>
      </c>
      <c r="AF1143" s="78" t="str">
        <f>IF(Tableau1[[#This Row],[Type de réponse]]='Paramètre (masquer)'!$A$10,Tableau1[[#This Row],[Nuit
MA/ME]],"")</f>
        <v/>
      </c>
      <c r="AG1143" s="78" t="str">
        <f>IF(Tableau1[[#This Row],[Type de réponse]]='Paramètre (masquer)'!$A$10,Tableau1[[#This Row],[Nuit
ME/JE]],"")</f>
        <v/>
      </c>
      <c r="AH1143" s="78" t="str">
        <f>IF(Tableau1[[#This Row],[Type de réponse]]='Paramètre (masquer)'!$A$10,Tableau1[[#This Row],[Nuit JE/VE]],"")</f>
        <v/>
      </c>
      <c r="AI1143" s="78" t="str">
        <f>IF(Tableau1[[#This Row],[Type de réponse]]='Paramètre (masquer)'!$A$10,Tableau1[[#This Row],[Nuit
VE/SA]],"")</f>
        <v/>
      </c>
      <c r="AJ1143" s="78" t="str">
        <f>IF(Tableau1[[#This Row],[Type de réponse]]='Paramètre (masquer)'!$A$10,Tableau1[[#This Row],[Nuit
SA/DI]],"")</f>
        <v/>
      </c>
      <c r="AK1143" s="78" t="str">
        <f>IF(Tableau1[[#This Row],[Type de réponse]]='Paramètre (masquer)'!$A$10,Tableau1[[#This Row],[Nuit
DI/LU]],"")</f>
        <v/>
      </c>
      <c r="AL1143" s="76" t="str">
        <f>IF(Tableau1[[#This Row],[Nuit
LU /MA]]="Oui",0,IF(Tableau1[[#This Row],[Nuit
LU /MA]]="Non",1,""))</f>
        <v/>
      </c>
      <c r="AM1143" s="76" t="str">
        <f>IF(Tableau1[[#This Row],[Nuit
MA/ ME]]="Oui",0,IF(Tableau1[[#This Row],[Nuit
MA/ ME]]="Non",1,""))</f>
        <v/>
      </c>
      <c r="AN1143" s="76" t="str">
        <f>IF(Tableau1[[#This Row],[Nuit
ME/ JE]]="Oui",0,IF(Tableau1[[#This Row],[Nuit
ME/ JE]]="Non",1,""))</f>
        <v/>
      </c>
      <c r="AO1143" s="76" t="str">
        <f>IF(Tableau1[[#This Row],[Nuit JE/ VE]]="Oui",0,IF(Tableau1[[#This Row],[Nuit JE/ VE]]="Non",1,""))</f>
        <v/>
      </c>
      <c r="AP1143" s="76" t="str">
        <f>IF(Tableau1[[#This Row],[Nuit
VE/ SA]]="Oui",0,IF(Tableau1[[#This Row],[Nuit
VE/ SA]]="Non",1,""))</f>
        <v/>
      </c>
      <c r="AQ1143" s="76" t="str">
        <f>IF(Tableau1[[#This Row],[Nuit
SA/ DI]]="Oui",0,IF(Tableau1[[#This Row],[Nuit
SA/ DI]]="Non",1,""))</f>
        <v/>
      </c>
      <c r="AR1143" s="76" t="str">
        <f>IF(Tableau1[[#This Row],[Nuit
DI/ LU]]="Oui",0,IF(Tableau1[[#This Row],[Nuit
DI/ LU]]="Non",1,""))</f>
        <v/>
      </c>
      <c r="AS1143" s="76" t="str">
        <f>IF(Tableau1[[#This Row],[Type de réponse]]='Paramètre (masquer)'!$A$10,Tableau1[[#This Row],[FE]],"")</f>
        <v/>
      </c>
      <c r="AT1143" s="76" t="str">
        <f>_xlfn.CONCAT(Tableau1[[#This Row],[LUN]:[DIM]])</f>
        <v/>
      </c>
      <c r="AU1143" s="79"/>
      <c r="AV11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3" s="76" t="e">
        <f>Tableau1[[#This Row],[Nbre de nuits sur la période]]*Tableau1[[#This Row],[Nombre de train accédant / nuit *]]</f>
        <v>#VALUE!</v>
      </c>
      <c r="AY1143" s="76" t="e">
        <f>Tableau1[[#This Row],[Uo voies - nuit]]*((59*400/1000)+5)</f>
        <v>#VALUE!</v>
      </c>
    </row>
    <row r="1144" spans="1:51" ht="15.75">
      <c r="A1144" s="51">
        <f t="shared" si="53"/>
        <v>1131</v>
      </c>
      <c r="B1144" s="85"/>
      <c r="C1144" s="52" t="str">
        <f>IFERROR(VLOOKUP(Tableau1[[#This Row],[Site *
Un fichier Excel par DT]],Tableau7[[#All],[Nom de la gare]:[EIC]],5,FALSE),"")</f>
        <v/>
      </c>
      <c r="D1144" s="77"/>
      <c r="E1144" s="74"/>
      <c r="F1144" s="74"/>
      <c r="G1144" s="76"/>
      <c r="H1144" s="72" t="str">
        <f>IF(Tableau1[[#This Row],[Régime d''utilisation (Quotidien ? Oui ou Non)]]="Oui","Oui","Non")</f>
        <v>Non</v>
      </c>
      <c r="I1144" s="72" t="str">
        <f>IF(Tableau1[[#This Row],[Régime d''utilisation (Quotidien ? Oui ou Non)]]="Oui","Oui","Non")</f>
        <v>Non</v>
      </c>
      <c r="J1144" s="72" t="str">
        <f>IF(Tableau1[[#This Row],[Régime d''utilisation (Quotidien ? Oui ou Non)]]="Oui","Oui","Non")</f>
        <v>Non</v>
      </c>
      <c r="K1144" s="72" t="str">
        <f>IF(Tableau1[[#This Row],[Régime d''utilisation (Quotidien ? Oui ou Non)]]="Oui","Oui","Non")</f>
        <v>Non</v>
      </c>
      <c r="L1144" s="72" t="str">
        <f>IF(Tableau1[[#This Row],[Régime d''utilisation (Quotidien ? Oui ou Non)]]="Oui","Oui","Non")</f>
        <v>Non</v>
      </c>
      <c r="M1144" s="72" t="str">
        <f>IF(Tableau1[[#This Row],[Régime d''utilisation (Quotidien ? Oui ou Non)]]="Oui","Oui","Non")</f>
        <v>Non</v>
      </c>
      <c r="N1144" s="72" t="str">
        <f>IF(Tableau1[[#This Row],[Régime d''utilisation (Quotidien ? Oui ou Non)]]="Oui","Oui","Non")</f>
        <v>Non</v>
      </c>
      <c r="O1144" s="72" t="str">
        <f>IF(Tableau1[[#This Row],[Régime d''utilisation (Quotidien ? Oui ou Non)]]="Oui","Oui","Non")</f>
        <v>Non</v>
      </c>
      <c r="P1144" s="76"/>
      <c r="Q1144" s="76"/>
      <c r="R1144" s="76"/>
      <c r="S1144" s="52" t="str">
        <f t="shared" si="51"/>
        <v>Compris entre 00h00 et 5h00</v>
      </c>
      <c r="T1144" s="76"/>
      <c r="U1144" s="53" t="str">
        <f t="shared" si="52"/>
        <v>Voyageur</v>
      </c>
      <c r="V1144" s="76"/>
      <c r="W1144" s="76"/>
      <c r="X1144" s="76"/>
      <c r="Y1144" s="76"/>
      <c r="Z1144" s="76"/>
      <c r="AA1144" s="76"/>
      <c r="AB1144" s="53">
        <f>400</f>
        <v>400</v>
      </c>
      <c r="AC1144" s="78" t="str">
        <f>IF(Tableau1[[#This Row],[Type de réponse]]='Paramètre (masquer)'!$A$10,Tableau1[[#This Row],[Période de début *]],"")</f>
        <v/>
      </c>
      <c r="AD1144" s="78" t="str">
        <f>IF(Tableau1[[#This Row],[Type de réponse]]='Paramètre (masquer)'!$A$10,Tableau1[[#This Row],[Période de fin *]],"")</f>
        <v/>
      </c>
      <c r="AE1144" s="78" t="str">
        <f>IF(Tableau1[[#This Row],[Type de réponse]]='Paramètre (masquer)'!$A$10,Tableau1[[#This Row],[Nuit
LU/MA]],"")</f>
        <v/>
      </c>
      <c r="AF1144" s="78" t="str">
        <f>IF(Tableau1[[#This Row],[Type de réponse]]='Paramètre (masquer)'!$A$10,Tableau1[[#This Row],[Nuit
MA/ME]],"")</f>
        <v/>
      </c>
      <c r="AG1144" s="78" t="str">
        <f>IF(Tableau1[[#This Row],[Type de réponse]]='Paramètre (masquer)'!$A$10,Tableau1[[#This Row],[Nuit
ME/JE]],"")</f>
        <v/>
      </c>
      <c r="AH1144" s="78" t="str">
        <f>IF(Tableau1[[#This Row],[Type de réponse]]='Paramètre (masquer)'!$A$10,Tableau1[[#This Row],[Nuit JE/VE]],"")</f>
        <v/>
      </c>
      <c r="AI1144" s="78" t="str">
        <f>IF(Tableau1[[#This Row],[Type de réponse]]='Paramètre (masquer)'!$A$10,Tableau1[[#This Row],[Nuit
VE/SA]],"")</f>
        <v/>
      </c>
      <c r="AJ1144" s="78" t="str">
        <f>IF(Tableau1[[#This Row],[Type de réponse]]='Paramètre (masquer)'!$A$10,Tableau1[[#This Row],[Nuit
SA/DI]],"")</f>
        <v/>
      </c>
      <c r="AK1144" s="78" t="str">
        <f>IF(Tableau1[[#This Row],[Type de réponse]]='Paramètre (masquer)'!$A$10,Tableau1[[#This Row],[Nuit
DI/LU]],"")</f>
        <v/>
      </c>
      <c r="AL1144" s="76" t="str">
        <f>IF(Tableau1[[#This Row],[Nuit
LU /MA]]="Oui",0,IF(Tableau1[[#This Row],[Nuit
LU /MA]]="Non",1,""))</f>
        <v/>
      </c>
      <c r="AM1144" s="76" t="str">
        <f>IF(Tableau1[[#This Row],[Nuit
MA/ ME]]="Oui",0,IF(Tableau1[[#This Row],[Nuit
MA/ ME]]="Non",1,""))</f>
        <v/>
      </c>
      <c r="AN1144" s="76" t="str">
        <f>IF(Tableau1[[#This Row],[Nuit
ME/ JE]]="Oui",0,IF(Tableau1[[#This Row],[Nuit
ME/ JE]]="Non",1,""))</f>
        <v/>
      </c>
      <c r="AO1144" s="76" t="str">
        <f>IF(Tableau1[[#This Row],[Nuit JE/ VE]]="Oui",0,IF(Tableau1[[#This Row],[Nuit JE/ VE]]="Non",1,""))</f>
        <v/>
      </c>
      <c r="AP1144" s="76" t="str">
        <f>IF(Tableau1[[#This Row],[Nuit
VE/ SA]]="Oui",0,IF(Tableau1[[#This Row],[Nuit
VE/ SA]]="Non",1,""))</f>
        <v/>
      </c>
      <c r="AQ1144" s="76" t="str">
        <f>IF(Tableau1[[#This Row],[Nuit
SA/ DI]]="Oui",0,IF(Tableau1[[#This Row],[Nuit
SA/ DI]]="Non",1,""))</f>
        <v/>
      </c>
      <c r="AR1144" s="76" t="str">
        <f>IF(Tableau1[[#This Row],[Nuit
DI/ LU]]="Oui",0,IF(Tableau1[[#This Row],[Nuit
DI/ LU]]="Non",1,""))</f>
        <v/>
      </c>
      <c r="AS1144" s="76" t="str">
        <f>IF(Tableau1[[#This Row],[Type de réponse]]='Paramètre (masquer)'!$A$10,Tableau1[[#This Row],[FE]],"")</f>
        <v/>
      </c>
      <c r="AT1144" s="76" t="str">
        <f>_xlfn.CONCAT(Tableau1[[#This Row],[LUN]:[DIM]])</f>
        <v/>
      </c>
      <c r="AU1144" s="79"/>
      <c r="AV11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4" s="76" t="e">
        <f>Tableau1[[#This Row],[Nbre de nuits sur la période]]*Tableau1[[#This Row],[Nombre de train accédant / nuit *]]</f>
        <v>#VALUE!</v>
      </c>
      <c r="AY1144" s="76" t="e">
        <f>Tableau1[[#This Row],[Uo voies - nuit]]*((59*400/1000)+5)</f>
        <v>#VALUE!</v>
      </c>
    </row>
    <row r="1145" spans="1:51" ht="15.75">
      <c r="A1145" s="51">
        <f t="shared" si="53"/>
        <v>1132</v>
      </c>
      <c r="B1145" s="85"/>
      <c r="C1145" s="52" t="str">
        <f>IFERROR(VLOOKUP(Tableau1[[#This Row],[Site *
Un fichier Excel par DT]],Tableau7[[#All],[Nom de la gare]:[EIC]],5,FALSE),"")</f>
        <v/>
      </c>
      <c r="D1145" s="77"/>
      <c r="E1145" s="74"/>
      <c r="F1145" s="74"/>
      <c r="G1145" s="76"/>
      <c r="H1145" s="72" t="str">
        <f>IF(Tableau1[[#This Row],[Régime d''utilisation (Quotidien ? Oui ou Non)]]="Oui","Oui","Non")</f>
        <v>Non</v>
      </c>
      <c r="I1145" s="72" t="str">
        <f>IF(Tableau1[[#This Row],[Régime d''utilisation (Quotidien ? Oui ou Non)]]="Oui","Oui","Non")</f>
        <v>Non</v>
      </c>
      <c r="J1145" s="72" t="str">
        <f>IF(Tableau1[[#This Row],[Régime d''utilisation (Quotidien ? Oui ou Non)]]="Oui","Oui","Non")</f>
        <v>Non</v>
      </c>
      <c r="K1145" s="72" t="str">
        <f>IF(Tableau1[[#This Row],[Régime d''utilisation (Quotidien ? Oui ou Non)]]="Oui","Oui","Non")</f>
        <v>Non</v>
      </c>
      <c r="L1145" s="72" t="str">
        <f>IF(Tableau1[[#This Row],[Régime d''utilisation (Quotidien ? Oui ou Non)]]="Oui","Oui","Non")</f>
        <v>Non</v>
      </c>
      <c r="M1145" s="72" t="str">
        <f>IF(Tableau1[[#This Row],[Régime d''utilisation (Quotidien ? Oui ou Non)]]="Oui","Oui","Non")</f>
        <v>Non</v>
      </c>
      <c r="N1145" s="72" t="str">
        <f>IF(Tableau1[[#This Row],[Régime d''utilisation (Quotidien ? Oui ou Non)]]="Oui","Oui","Non")</f>
        <v>Non</v>
      </c>
      <c r="O1145" s="72" t="str">
        <f>IF(Tableau1[[#This Row],[Régime d''utilisation (Quotidien ? Oui ou Non)]]="Oui","Oui","Non")</f>
        <v>Non</v>
      </c>
      <c r="P1145" s="76"/>
      <c r="Q1145" s="76"/>
      <c r="R1145" s="76"/>
      <c r="S1145" s="52" t="str">
        <f t="shared" si="51"/>
        <v>Compris entre 00h00 et 5h00</v>
      </c>
      <c r="T1145" s="76"/>
      <c r="U1145" s="53" t="str">
        <f t="shared" si="52"/>
        <v>Voyageur</v>
      </c>
      <c r="V1145" s="76"/>
      <c r="W1145" s="76"/>
      <c r="X1145" s="76"/>
      <c r="Y1145" s="76"/>
      <c r="Z1145" s="76"/>
      <c r="AA1145" s="76"/>
      <c r="AB1145" s="53">
        <f>400</f>
        <v>400</v>
      </c>
      <c r="AC1145" s="78" t="str">
        <f>IF(Tableau1[[#This Row],[Type de réponse]]='Paramètre (masquer)'!$A$10,Tableau1[[#This Row],[Période de début *]],"")</f>
        <v/>
      </c>
      <c r="AD1145" s="78" t="str">
        <f>IF(Tableau1[[#This Row],[Type de réponse]]='Paramètre (masquer)'!$A$10,Tableau1[[#This Row],[Période de fin *]],"")</f>
        <v/>
      </c>
      <c r="AE1145" s="78" t="str">
        <f>IF(Tableau1[[#This Row],[Type de réponse]]='Paramètre (masquer)'!$A$10,Tableau1[[#This Row],[Nuit
LU/MA]],"")</f>
        <v/>
      </c>
      <c r="AF1145" s="78" t="str">
        <f>IF(Tableau1[[#This Row],[Type de réponse]]='Paramètre (masquer)'!$A$10,Tableau1[[#This Row],[Nuit
MA/ME]],"")</f>
        <v/>
      </c>
      <c r="AG1145" s="78" t="str">
        <f>IF(Tableau1[[#This Row],[Type de réponse]]='Paramètre (masquer)'!$A$10,Tableau1[[#This Row],[Nuit
ME/JE]],"")</f>
        <v/>
      </c>
      <c r="AH1145" s="78" t="str">
        <f>IF(Tableau1[[#This Row],[Type de réponse]]='Paramètre (masquer)'!$A$10,Tableau1[[#This Row],[Nuit JE/VE]],"")</f>
        <v/>
      </c>
      <c r="AI1145" s="78" t="str">
        <f>IF(Tableau1[[#This Row],[Type de réponse]]='Paramètre (masquer)'!$A$10,Tableau1[[#This Row],[Nuit
VE/SA]],"")</f>
        <v/>
      </c>
      <c r="AJ1145" s="78" t="str">
        <f>IF(Tableau1[[#This Row],[Type de réponse]]='Paramètre (masquer)'!$A$10,Tableau1[[#This Row],[Nuit
SA/DI]],"")</f>
        <v/>
      </c>
      <c r="AK1145" s="78" t="str">
        <f>IF(Tableau1[[#This Row],[Type de réponse]]='Paramètre (masquer)'!$A$10,Tableau1[[#This Row],[Nuit
DI/LU]],"")</f>
        <v/>
      </c>
      <c r="AL1145" s="76" t="str">
        <f>IF(Tableau1[[#This Row],[Nuit
LU /MA]]="Oui",0,IF(Tableau1[[#This Row],[Nuit
LU /MA]]="Non",1,""))</f>
        <v/>
      </c>
      <c r="AM1145" s="76" t="str">
        <f>IF(Tableau1[[#This Row],[Nuit
MA/ ME]]="Oui",0,IF(Tableau1[[#This Row],[Nuit
MA/ ME]]="Non",1,""))</f>
        <v/>
      </c>
      <c r="AN1145" s="76" t="str">
        <f>IF(Tableau1[[#This Row],[Nuit
ME/ JE]]="Oui",0,IF(Tableau1[[#This Row],[Nuit
ME/ JE]]="Non",1,""))</f>
        <v/>
      </c>
      <c r="AO1145" s="76" t="str">
        <f>IF(Tableau1[[#This Row],[Nuit JE/ VE]]="Oui",0,IF(Tableau1[[#This Row],[Nuit JE/ VE]]="Non",1,""))</f>
        <v/>
      </c>
      <c r="AP1145" s="76" t="str">
        <f>IF(Tableau1[[#This Row],[Nuit
VE/ SA]]="Oui",0,IF(Tableau1[[#This Row],[Nuit
VE/ SA]]="Non",1,""))</f>
        <v/>
      </c>
      <c r="AQ1145" s="76" t="str">
        <f>IF(Tableau1[[#This Row],[Nuit
SA/ DI]]="Oui",0,IF(Tableau1[[#This Row],[Nuit
SA/ DI]]="Non",1,""))</f>
        <v/>
      </c>
      <c r="AR1145" s="76" t="str">
        <f>IF(Tableau1[[#This Row],[Nuit
DI/ LU]]="Oui",0,IF(Tableau1[[#This Row],[Nuit
DI/ LU]]="Non",1,""))</f>
        <v/>
      </c>
      <c r="AS1145" s="76" t="str">
        <f>IF(Tableau1[[#This Row],[Type de réponse]]='Paramètre (masquer)'!$A$10,Tableau1[[#This Row],[FE]],"")</f>
        <v/>
      </c>
      <c r="AT1145" s="76" t="str">
        <f>_xlfn.CONCAT(Tableau1[[#This Row],[LUN]:[DIM]])</f>
        <v/>
      </c>
      <c r="AU1145" s="79"/>
      <c r="AV11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5" s="76" t="e">
        <f>Tableau1[[#This Row],[Nbre de nuits sur la période]]*Tableau1[[#This Row],[Nombre de train accédant / nuit *]]</f>
        <v>#VALUE!</v>
      </c>
      <c r="AY1145" s="76" t="e">
        <f>Tableau1[[#This Row],[Uo voies - nuit]]*((59*400/1000)+5)</f>
        <v>#VALUE!</v>
      </c>
    </row>
    <row r="1146" spans="1:51" ht="15.75">
      <c r="A1146" s="51">
        <f t="shared" si="53"/>
        <v>1133</v>
      </c>
      <c r="B1146" s="85"/>
      <c r="C1146" s="52" t="str">
        <f>IFERROR(VLOOKUP(Tableau1[[#This Row],[Site *
Un fichier Excel par DT]],Tableau7[[#All],[Nom de la gare]:[EIC]],5,FALSE),"")</f>
        <v/>
      </c>
      <c r="D1146" s="77"/>
      <c r="E1146" s="74"/>
      <c r="F1146" s="74"/>
      <c r="G1146" s="76"/>
      <c r="H1146" s="72" t="str">
        <f>IF(Tableau1[[#This Row],[Régime d''utilisation (Quotidien ? Oui ou Non)]]="Oui","Oui","Non")</f>
        <v>Non</v>
      </c>
      <c r="I1146" s="72" t="str">
        <f>IF(Tableau1[[#This Row],[Régime d''utilisation (Quotidien ? Oui ou Non)]]="Oui","Oui","Non")</f>
        <v>Non</v>
      </c>
      <c r="J1146" s="72" t="str">
        <f>IF(Tableau1[[#This Row],[Régime d''utilisation (Quotidien ? Oui ou Non)]]="Oui","Oui","Non")</f>
        <v>Non</v>
      </c>
      <c r="K1146" s="72" t="str">
        <f>IF(Tableau1[[#This Row],[Régime d''utilisation (Quotidien ? Oui ou Non)]]="Oui","Oui","Non")</f>
        <v>Non</v>
      </c>
      <c r="L1146" s="72" t="str">
        <f>IF(Tableau1[[#This Row],[Régime d''utilisation (Quotidien ? Oui ou Non)]]="Oui","Oui","Non")</f>
        <v>Non</v>
      </c>
      <c r="M1146" s="72" t="str">
        <f>IF(Tableau1[[#This Row],[Régime d''utilisation (Quotidien ? Oui ou Non)]]="Oui","Oui","Non")</f>
        <v>Non</v>
      </c>
      <c r="N1146" s="72" t="str">
        <f>IF(Tableau1[[#This Row],[Régime d''utilisation (Quotidien ? Oui ou Non)]]="Oui","Oui","Non")</f>
        <v>Non</v>
      </c>
      <c r="O1146" s="72" t="str">
        <f>IF(Tableau1[[#This Row],[Régime d''utilisation (Quotidien ? Oui ou Non)]]="Oui","Oui","Non")</f>
        <v>Non</v>
      </c>
      <c r="P1146" s="76"/>
      <c r="Q1146" s="76"/>
      <c r="R1146" s="76"/>
      <c r="S1146" s="52" t="str">
        <f t="shared" si="51"/>
        <v>Compris entre 00h00 et 5h00</v>
      </c>
      <c r="T1146" s="76"/>
      <c r="U1146" s="53" t="str">
        <f t="shared" si="52"/>
        <v>Voyageur</v>
      </c>
      <c r="V1146" s="76"/>
      <c r="W1146" s="76"/>
      <c r="X1146" s="76"/>
      <c r="Y1146" s="76"/>
      <c r="Z1146" s="76"/>
      <c r="AA1146" s="76"/>
      <c r="AB1146" s="53">
        <f>400</f>
        <v>400</v>
      </c>
      <c r="AC1146" s="78" t="str">
        <f>IF(Tableau1[[#This Row],[Type de réponse]]='Paramètre (masquer)'!$A$10,Tableau1[[#This Row],[Période de début *]],"")</f>
        <v/>
      </c>
      <c r="AD1146" s="78" t="str">
        <f>IF(Tableau1[[#This Row],[Type de réponse]]='Paramètre (masquer)'!$A$10,Tableau1[[#This Row],[Période de fin *]],"")</f>
        <v/>
      </c>
      <c r="AE1146" s="78" t="str">
        <f>IF(Tableau1[[#This Row],[Type de réponse]]='Paramètre (masquer)'!$A$10,Tableau1[[#This Row],[Nuit
LU/MA]],"")</f>
        <v/>
      </c>
      <c r="AF1146" s="78" t="str">
        <f>IF(Tableau1[[#This Row],[Type de réponse]]='Paramètre (masquer)'!$A$10,Tableau1[[#This Row],[Nuit
MA/ME]],"")</f>
        <v/>
      </c>
      <c r="AG1146" s="78" t="str">
        <f>IF(Tableau1[[#This Row],[Type de réponse]]='Paramètre (masquer)'!$A$10,Tableau1[[#This Row],[Nuit
ME/JE]],"")</f>
        <v/>
      </c>
      <c r="AH1146" s="78" t="str">
        <f>IF(Tableau1[[#This Row],[Type de réponse]]='Paramètre (masquer)'!$A$10,Tableau1[[#This Row],[Nuit JE/VE]],"")</f>
        <v/>
      </c>
      <c r="AI1146" s="78" t="str">
        <f>IF(Tableau1[[#This Row],[Type de réponse]]='Paramètre (masquer)'!$A$10,Tableau1[[#This Row],[Nuit
VE/SA]],"")</f>
        <v/>
      </c>
      <c r="AJ1146" s="78" t="str">
        <f>IF(Tableau1[[#This Row],[Type de réponse]]='Paramètre (masquer)'!$A$10,Tableau1[[#This Row],[Nuit
SA/DI]],"")</f>
        <v/>
      </c>
      <c r="AK1146" s="78" t="str">
        <f>IF(Tableau1[[#This Row],[Type de réponse]]='Paramètre (masquer)'!$A$10,Tableau1[[#This Row],[Nuit
DI/LU]],"")</f>
        <v/>
      </c>
      <c r="AL1146" s="76" t="str">
        <f>IF(Tableau1[[#This Row],[Nuit
LU /MA]]="Oui",0,IF(Tableau1[[#This Row],[Nuit
LU /MA]]="Non",1,""))</f>
        <v/>
      </c>
      <c r="AM1146" s="76" t="str">
        <f>IF(Tableau1[[#This Row],[Nuit
MA/ ME]]="Oui",0,IF(Tableau1[[#This Row],[Nuit
MA/ ME]]="Non",1,""))</f>
        <v/>
      </c>
      <c r="AN1146" s="76" t="str">
        <f>IF(Tableau1[[#This Row],[Nuit
ME/ JE]]="Oui",0,IF(Tableau1[[#This Row],[Nuit
ME/ JE]]="Non",1,""))</f>
        <v/>
      </c>
      <c r="AO1146" s="76" t="str">
        <f>IF(Tableau1[[#This Row],[Nuit JE/ VE]]="Oui",0,IF(Tableau1[[#This Row],[Nuit JE/ VE]]="Non",1,""))</f>
        <v/>
      </c>
      <c r="AP1146" s="76" t="str">
        <f>IF(Tableau1[[#This Row],[Nuit
VE/ SA]]="Oui",0,IF(Tableau1[[#This Row],[Nuit
VE/ SA]]="Non",1,""))</f>
        <v/>
      </c>
      <c r="AQ1146" s="76" t="str">
        <f>IF(Tableau1[[#This Row],[Nuit
SA/ DI]]="Oui",0,IF(Tableau1[[#This Row],[Nuit
SA/ DI]]="Non",1,""))</f>
        <v/>
      </c>
      <c r="AR1146" s="76" t="str">
        <f>IF(Tableau1[[#This Row],[Nuit
DI/ LU]]="Oui",0,IF(Tableau1[[#This Row],[Nuit
DI/ LU]]="Non",1,""))</f>
        <v/>
      </c>
      <c r="AS1146" s="76" t="str">
        <f>IF(Tableau1[[#This Row],[Type de réponse]]='Paramètre (masquer)'!$A$10,Tableau1[[#This Row],[FE]],"")</f>
        <v/>
      </c>
      <c r="AT1146" s="76" t="str">
        <f>_xlfn.CONCAT(Tableau1[[#This Row],[LUN]:[DIM]])</f>
        <v/>
      </c>
      <c r="AU1146" s="79"/>
      <c r="AV11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6" s="76" t="e">
        <f>Tableau1[[#This Row],[Nbre de nuits sur la période]]*Tableau1[[#This Row],[Nombre de train accédant / nuit *]]</f>
        <v>#VALUE!</v>
      </c>
      <c r="AY1146" s="76" t="e">
        <f>Tableau1[[#This Row],[Uo voies - nuit]]*((59*400/1000)+5)</f>
        <v>#VALUE!</v>
      </c>
    </row>
    <row r="1147" spans="1:51" ht="15.75">
      <c r="A1147" s="51">
        <f t="shared" si="53"/>
        <v>1134</v>
      </c>
      <c r="B1147" s="85"/>
      <c r="C1147" s="52" t="str">
        <f>IFERROR(VLOOKUP(Tableau1[[#This Row],[Site *
Un fichier Excel par DT]],Tableau7[[#All],[Nom de la gare]:[EIC]],5,FALSE),"")</f>
        <v/>
      </c>
      <c r="D1147" s="77"/>
      <c r="E1147" s="74"/>
      <c r="F1147" s="74"/>
      <c r="G1147" s="76"/>
      <c r="H1147" s="72" t="str">
        <f>IF(Tableau1[[#This Row],[Régime d''utilisation (Quotidien ? Oui ou Non)]]="Oui","Oui","Non")</f>
        <v>Non</v>
      </c>
      <c r="I1147" s="72" t="str">
        <f>IF(Tableau1[[#This Row],[Régime d''utilisation (Quotidien ? Oui ou Non)]]="Oui","Oui","Non")</f>
        <v>Non</v>
      </c>
      <c r="J1147" s="72" t="str">
        <f>IF(Tableau1[[#This Row],[Régime d''utilisation (Quotidien ? Oui ou Non)]]="Oui","Oui","Non")</f>
        <v>Non</v>
      </c>
      <c r="K1147" s="72" t="str">
        <f>IF(Tableau1[[#This Row],[Régime d''utilisation (Quotidien ? Oui ou Non)]]="Oui","Oui","Non")</f>
        <v>Non</v>
      </c>
      <c r="L1147" s="72" t="str">
        <f>IF(Tableau1[[#This Row],[Régime d''utilisation (Quotidien ? Oui ou Non)]]="Oui","Oui","Non")</f>
        <v>Non</v>
      </c>
      <c r="M1147" s="72" t="str">
        <f>IF(Tableau1[[#This Row],[Régime d''utilisation (Quotidien ? Oui ou Non)]]="Oui","Oui","Non")</f>
        <v>Non</v>
      </c>
      <c r="N1147" s="72" t="str">
        <f>IF(Tableau1[[#This Row],[Régime d''utilisation (Quotidien ? Oui ou Non)]]="Oui","Oui","Non")</f>
        <v>Non</v>
      </c>
      <c r="O1147" s="72" t="str">
        <f>IF(Tableau1[[#This Row],[Régime d''utilisation (Quotidien ? Oui ou Non)]]="Oui","Oui","Non")</f>
        <v>Non</v>
      </c>
      <c r="P1147" s="76"/>
      <c r="Q1147" s="76"/>
      <c r="R1147" s="76"/>
      <c r="S1147" s="52" t="str">
        <f t="shared" si="51"/>
        <v>Compris entre 00h00 et 5h00</v>
      </c>
      <c r="T1147" s="76"/>
      <c r="U1147" s="53" t="str">
        <f t="shared" si="52"/>
        <v>Voyageur</v>
      </c>
      <c r="V1147" s="76"/>
      <c r="W1147" s="76"/>
      <c r="X1147" s="76"/>
      <c r="Y1147" s="76"/>
      <c r="Z1147" s="76"/>
      <c r="AA1147" s="76"/>
      <c r="AB1147" s="53">
        <f>400</f>
        <v>400</v>
      </c>
      <c r="AC1147" s="78" t="str">
        <f>IF(Tableau1[[#This Row],[Type de réponse]]='Paramètre (masquer)'!$A$10,Tableau1[[#This Row],[Période de début *]],"")</f>
        <v/>
      </c>
      <c r="AD1147" s="78" t="str">
        <f>IF(Tableau1[[#This Row],[Type de réponse]]='Paramètre (masquer)'!$A$10,Tableau1[[#This Row],[Période de fin *]],"")</f>
        <v/>
      </c>
      <c r="AE1147" s="78" t="str">
        <f>IF(Tableau1[[#This Row],[Type de réponse]]='Paramètre (masquer)'!$A$10,Tableau1[[#This Row],[Nuit
LU/MA]],"")</f>
        <v/>
      </c>
      <c r="AF1147" s="78" t="str">
        <f>IF(Tableau1[[#This Row],[Type de réponse]]='Paramètre (masquer)'!$A$10,Tableau1[[#This Row],[Nuit
MA/ME]],"")</f>
        <v/>
      </c>
      <c r="AG1147" s="78" t="str">
        <f>IF(Tableau1[[#This Row],[Type de réponse]]='Paramètre (masquer)'!$A$10,Tableau1[[#This Row],[Nuit
ME/JE]],"")</f>
        <v/>
      </c>
      <c r="AH1147" s="78" t="str">
        <f>IF(Tableau1[[#This Row],[Type de réponse]]='Paramètre (masquer)'!$A$10,Tableau1[[#This Row],[Nuit JE/VE]],"")</f>
        <v/>
      </c>
      <c r="AI1147" s="78" t="str">
        <f>IF(Tableau1[[#This Row],[Type de réponse]]='Paramètre (masquer)'!$A$10,Tableau1[[#This Row],[Nuit
VE/SA]],"")</f>
        <v/>
      </c>
      <c r="AJ1147" s="78" t="str">
        <f>IF(Tableau1[[#This Row],[Type de réponse]]='Paramètre (masquer)'!$A$10,Tableau1[[#This Row],[Nuit
SA/DI]],"")</f>
        <v/>
      </c>
      <c r="AK1147" s="78" t="str">
        <f>IF(Tableau1[[#This Row],[Type de réponse]]='Paramètre (masquer)'!$A$10,Tableau1[[#This Row],[Nuit
DI/LU]],"")</f>
        <v/>
      </c>
      <c r="AL1147" s="76" t="str">
        <f>IF(Tableau1[[#This Row],[Nuit
LU /MA]]="Oui",0,IF(Tableau1[[#This Row],[Nuit
LU /MA]]="Non",1,""))</f>
        <v/>
      </c>
      <c r="AM1147" s="76" t="str">
        <f>IF(Tableau1[[#This Row],[Nuit
MA/ ME]]="Oui",0,IF(Tableau1[[#This Row],[Nuit
MA/ ME]]="Non",1,""))</f>
        <v/>
      </c>
      <c r="AN1147" s="76" t="str">
        <f>IF(Tableau1[[#This Row],[Nuit
ME/ JE]]="Oui",0,IF(Tableau1[[#This Row],[Nuit
ME/ JE]]="Non",1,""))</f>
        <v/>
      </c>
      <c r="AO1147" s="76" t="str">
        <f>IF(Tableau1[[#This Row],[Nuit JE/ VE]]="Oui",0,IF(Tableau1[[#This Row],[Nuit JE/ VE]]="Non",1,""))</f>
        <v/>
      </c>
      <c r="AP1147" s="76" t="str">
        <f>IF(Tableau1[[#This Row],[Nuit
VE/ SA]]="Oui",0,IF(Tableau1[[#This Row],[Nuit
VE/ SA]]="Non",1,""))</f>
        <v/>
      </c>
      <c r="AQ1147" s="76" t="str">
        <f>IF(Tableau1[[#This Row],[Nuit
SA/ DI]]="Oui",0,IF(Tableau1[[#This Row],[Nuit
SA/ DI]]="Non",1,""))</f>
        <v/>
      </c>
      <c r="AR1147" s="76" t="str">
        <f>IF(Tableau1[[#This Row],[Nuit
DI/ LU]]="Oui",0,IF(Tableau1[[#This Row],[Nuit
DI/ LU]]="Non",1,""))</f>
        <v/>
      </c>
      <c r="AS1147" s="76" t="str">
        <f>IF(Tableau1[[#This Row],[Type de réponse]]='Paramètre (masquer)'!$A$10,Tableau1[[#This Row],[FE]],"")</f>
        <v/>
      </c>
      <c r="AT1147" s="76" t="str">
        <f>_xlfn.CONCAT(Tableau1[[#This Row],[LUN]:[DIM]])</f>
        <v/>
      </c>
      <c r="AU1147" s="79"/>
      <c r="AV11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7" s="76" t="e">
        <f>Tableau1[[#This Row],[Nbre de nuits sur la période]]*Tableau1[[#This Row],[Nombre de train accédant / nuit *]]</f>
        <v>#VALUE!</v>
      </c>
      <c r="AY1147" s="76" t="e">
        <f>Tableau1[[#This Row],[Uo voies - nuit]]*((59*400/1000)+5)</f>
        <v>#VALUE!</v>
      </c>
    </row>
    <row r="1148" spans="1:51" ht="15.75">
      <c r="A1148" s="51">
        <f t="shared" si="53"/>
        <v>1135</v>
      </c>
      <c r="B1148" s="85"/>
      <c r="C1148" s="52" t="str">
        <f>IFERROR(VLOOKUP(Tableau1[[#This Row],[Site *
Un fichier Excel par DT]],Tableau7[[#All],[Nom de la gare]:[EIC]],5,FALSE),"")</f>
        <v/>
      </c>
      <c r="D1148" s="77"/>
      <c r="E1148" s="74"/>
      <c r="F1148" s="74"/>
      <c r="G1148" s="76"/>
      <c r="H1148" s="72" t="str">
        <f>IF(Tableau1[[#This Row],[Régime d''utilisation (Quotidien ? Oui ou Non)]]="Oui","Oui","Non")</f>
        <v>Non</v>
      </c>
      <c r="I1148" s="72" t="str">
        <f>IF(Tableau1[[#This Row],[Régime d''utilisation (Quotidien ? Oui ou Non)]]="Oui","Oui","Non")</f>
        <v>Non</v>
      </c>
      <c r="J1148" s="72" t="str">
        <f>IF(Tableau1[[#This Row],[Régime d''utilisation (Quotidien ? Oui ou Non)]]="Oui","Oui","Non")</f>
        <v>Non</v>
      </c>
      <c r="K1148" s="72" t="str">
        <f>IF(Tableau1[[#This Row],[Régime d''utilisation (Quotidien ? Oui ou Non)]]="Oui","Oui","Non")</f>
        <v>Non</v>
      </c>
      <c r="L1148" s="72" t="str">
        <f>IF(Tableau1[[#This Row],[Régime d''utilisation (Quotidien ? Oui ou Non)]]="Oui","Oui","Non")</f>
        <v>Non</v>
      </c>
      <c r="M1148" s="72" t="str">
        <f>IF(Tableau1[[#This Row],[Régime d''utilisation (Quotidien ? Oui ou Non)]]="Oui","Oui","Non")</f>
        <v>Non</v>
      </c>
      <c r="N1148" s="72" t="str">
        <f>IF(Tableau1[[#This Row],[Régime d''utilisation (Quotidien ? Oui ou Non)]]="Oui","Oui","Non")</f>
        <v>Non</v>
      </c>
      <c r="O1148" s="72" t="str">
        <f>IF(Tableau1[[#This Row],[Régime d''utilisation (Quotidien ? Oui ou Non)]]="Oui","Oui","Non")</f>
        <v>Non</v>
      </c>
      <c r="P1148" s="76"/>
      <c r="Q1148" s="76"/>
      <c r="R1148" s="76"/>
      <c r="S1148" s="52" t="str">
        <f t="shared" si="51"/>
        <v>Compris entre 00h00 et 5h00</v>
      </c>
      <c r="T1148" s="76"/>
      <c r="U1148" s="53" t="str">
        <f t="shared" si="52"/>
        <v>Voyageur</v>
      </c>
      <c r="V1148" s="76"/>
      <c r="W1148" s="76"/>
      <c r="X1148" s="76"/>
      <c r="Y1148" s="76"/>
      <c r="Z1148" s="76"/>
      <c r="AA1148" s="76"/>
      <c r="AB1148" s="53">
        <f>400</f>
        <v>400</v>
      </c>
      <c r="AC1148" s="78" t="str">
        <f>IF(Tableau1[[#This Row],[Type de réponse]]='Paramètre (masquer)'!$A$10,Tableau1[[#This Row],[Période de début *]],"")</f>
        <v/>
      </c>
      <c r="AD1148" s="78" t="str">
        <f>IF(Tableau1[[#This Row],[Type de réponse]]='Paramètre (masquer)'!$A$10,Tableau1[[#This Row],[Période de fin *]],"")</f>
        <v/>
      </c>
      <c r="AE1148" s="78" t="str">
        <f>IF(Tableau1[[#This Row],[Type de réponse]]='Paramètre (masquer)'!$A$10,Tableau1[[#This Row],[Nuit
LU/MA]],"")</f>
        <v/>
      </c>
      <c r="AF1148" s="78" t="str">
        <f>IF(Tableau1[[#This Row],[Type de réponse]]='Paramètre (masquer)'!$A$10,Tableau1[[#This Row],[Nuit
MA/ME]],"")</f>
        <v/>
      </c>
      <c r="AG1148" s="78" t="str">
        <f>IF(Tableau1[[#This Row],[Type de réponse]]='Paramètre (masquer)'!$A$10,Tableau1[[#This Row],[Nuit
ME/JE]],"")</f>
        <v/>
      </c>
      <c r="AH1148" s="78" t="str">
        <f>IF(Tableau1[[#This Row],[Type de réponse]]='Paramètre (masquer)'!$A$10,Tableau1[[#This Row],[Nuit JE/VE]],"")</f>
        <v/>
      </c>
      <c r="AI1148" s="78" t="str">
        <f>IF(Tableau1[[#This Row],[Type de réponse]]='Paramètre (masquer)'!$A$10,Tableau1[[#This Row],[Nuit
VE/SA]],"")</f>
        <v/>
      </c>
      <c r="AJ1148" s="78" t="str">
        <f>IF(Tableau1[[#This Row],[Type de réponse]]='Paramètre (masquer)'!$A$10,Tableau1[[#This Row],[Nuit
SA/DI]],"")</f>
        <v/>
      </c>
      <c r="AK1148" s="78" t="str">
        <f>IF(Tableau1[[#This Row],[Type de réponse]]='Paramètre (masquer)'!$A$10,Tableau1[[#This Row],[Nuit
DI/LU]],"")</f>
        <v/>
      </c>
      <c r="AL1148" s="76" t="str">
        <f>IF(Tableau1[[#This Row],[Nuit
LU /MA]]="Oui",0,IF(Tableau1[[#This Row],[Nuit
LU /MA]]="Non",1,""))</f>
        <v/>
      </c>
      <c r="AM1148" s="76" t="str">
        <f>IF(Tableau1[[#This Row],[Nuit
MA/ ME]]="Oui",0,IF(Tableau1[[#This Row],[Nuit
MA/ ME]]="Non",1,""))</f>
        <v/>
      </c>
      <c r="AN1148" s="76" t="str">
        <f>IF(Tableau1[[#This Row],[Nuit
ME/ JE]]="Oui",0,IF(Tableau1[[#This Row],[Nuit
ME/ JE]]="Non",1,""))</f>
        <v/>
      </c>
      <c r="AO1148" s="76" t="str">
        <f>IF(Tableau1[[#This Row],[Nuit JE/ VE]]="Oui",0,IF(Tableau1[[#This Row],[Nuit JE/ VE]]="Non",1,""))</f>
        <v/>
      </c>
      <c r="AP1148" s="76" t="str">
        <f>IF(Tableau1[[#This Row],[Nuit
VE/ SA]]="Oui",0,IF(Tableau1[[#This Row],[Nuit
VE/ SA]]="Non",1,""))</f>
        <v/>
      </c>
      <c r="AQ1148" s="76" t="str">
        <f>IF(Tableau1[[#This Row],[Nuit
SA/ DI]]="Oui",0,IF(Tableau1[[#This Row],[Nuit
SA/ DI]]="Non",1,""))</f>
        <v/>
      </c>
      <c r="AR1148" s="76" t="str">
        <f>IF(Tableau1[[#This Row],[Nuit
DI/ LU]]="Oui",0,IF(Tableau1[[#This Row],[Nuit
DI/ LU]]="Non",1,""))</f>
        <v/>
      </c>
      <c r="AS1148" s="76" t="str">
        <f>IF(Tableau1[[#This Row],[Type de réponse]]='Paramètre (masquer)'!$A$10,Tableau1[[#This Row],[FE]],"")</f>
        <v/>
      </c>
      <c r="AT1148" s="76" t="str">
        <f>_xlfn.CONCAT(Tableau1[[#This Row],[LUN]:[DIM]])</f>
        <v/>
      </c>
      <c r="AU1148" s="79"/>
      <c r="AV11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8" s="76" t="e">
        <f>Tableau1[[#This Row],[Nbre de nuits sur la période]]*Tableau1[[#This Row],[Nombre de train accédant / nuit *]]</f>
        <v>#VALUE!</v>
      </c>
      <c r="AY1148" s="76" t="e">
        <f>Tableau1[[#This Row],[Uo voies - nuit]]*((59*400/1000)+5)</f>
        <v>#VALUE!</v>
      </c>
    </row>
    <row r="1149" spans="1:51" ht="15.75">
      <c r="A1149" s="51">
        <f t="shared" si="53"/>
        <v>1136</v>
      </c>
      <c r="B1149" s="85"/>
      <c r="C1149" s="52" t="str">
        <f>IFERROR(VLOOKUP(Tableau1[[#This Row],[Site *
Un fichier Excel par DT]],Tableau7[[#All],[Nom de la gare]:[EIC]],5,FALSE),"")</f>
        <v/>
      </c>
      <c r="D1149" s="77"/>
      <c r="E1149" s="74"/>
      <c r="F1149" s="74"/>
      <c r="G1149" s="76"/>
      <c r="H1149" s="72" t="str">
        <f>IF(Tableau1[[#This Row],[Régime d''utilisation (Quotidien ? Oui ou Non)]]="Oui","Oui","Non")</f>
        <v>Non</v>
      </c>
      <c r="I1149" s="72" t="str">
        <f>IF(Tableau1[[#This Row],[Régime d''utilisation (Quotidien ? Oui ou Non)]]="Oui","Oui","Non")</f>
        <v>Non</v>
      </c>
      <c r="J1149" s="72" t="str">
        <f>IF(Tableau1[[#This Row],[Régime d''utilisation (Quotidien ? Oui ou Non)]]="Oui","Oui","Non")</f>
        <v>Non</v>
      </c>
      <c r="K1149" s="72" t="str">
        <f>IF(Tableau1[[#This Row],[Régime d''utilisation (Quotidien ? Oui ou Non)]]="Oui","Oui","Non")</f>
        <v>Non</v>
      </c>
      <c r="L1149" s="72" t="str">
        <f>IF(Tableau1[[#This Row],[Régime d''utilisation (Quotidien ? Oui ou Non)]]="Oui","Oui","Non")</f>
        <v>Non</v>
      </c>
      <c r="M1149" s="72" t="str">
        <f>IF(Tableau1[[#This Row],[Régime d''utilisation (Quotidien ? Oui ou Non)]]="Oui","Oui","Non")</f>
        <v>Non</v>
      </c>
      <c r="N1149" s="72" t="str">
        <f>IF(Tableau1[[#This Row],[Régime d''utilisation (Quotidien ? Oui ou Non)]]="Oui","Oui","Non")</f>
        <v>Non</v>
      </c>
      <c r="O1149" s="72" t="str">
        <f>IF(Tableau1[[#This Row],[Régime d''utilisation (Quotidien ? Oui ou Non)]]="Oui","Oui","Non")</f>
        <v>Non</v>
      </c>
      <c r="P1149" s="76"/>
      <c r="Q1149" s="76"/>
      <c r="R1149" s="76"/>
      <c r="S1149" s="52" t="str">
        <f t="shared" si="51"/>
        <v>Compris entre 00h00 et 5h00</v>
      </c>
      <c r="T1149" s="76"/>
      <c r="U1149" s="53" t="str">
        <f t="shared" si="52"/>
        <v>Voyageur</v>
      </c>
      <c r="V1149" s="76"/>
      <c r="W1149" s="76"/>
      <c r="X1149" s="76"/>
      <c r="Y1149" s="76"/>
      <c r="Z1149" s="76"/>
      <c r="AA1149" s="76"/>
      <c r="AB1149" s="53">
        <f>400</f>
        <v>400</v>
      </c>
      <c r="AC1149" s="78" t="str">
        <f>IF(Tableau1[[#This Row],[Type de réponse]]='Paramètre (masquer)'!$A$10,Tableau1[[#This Row],[Période de début *]],"")</f>
        <v/>
      </c>
      <c r="AD1149" s="78" t="str">
        <f>IF(Tableau1[[#This Row],[Type de réponse]]='Paramètre (masquer)'!$A$10,Tableau1[[#This Row],[Période de fin *]],"")</f>
        <v/>
      </c>
      <c r="AE1149" s="78" t="str">
        <f>IF(Tableau1[[#This Row],[Type de réponse]]='Paramètre (masquer)'!$A$10,Tableau1[[#This Row],[Nuit
LU/MA]],"")</f>
        <v/>
      </c>
      <c r="AF1149" s="78" t="str">
        <f>IF(Tableau1[[#This Row],[Type de réponse]]='Paramètre (masquer)'!$A$10,Tableau1[[#This Row],[Nuit
MA/ME]],"")</f>
        <v/>
      </c>
      <c r="AG1149" s="78" t="str">
        <f>IF(Tableau1[[#This Row],[Type de réponse]]='Paramètre (masquer)'!$A$10,Tableau1[[#This Row],[Nuit
ME/JE]],"")</f>
        <v/>
      </c>
      <c r="AH1149" s="78" t="str">
        <f>IF(Tableau1[[#This Row],[Type de réponse]]='Paramètre (masquer)'!$A$10,Tableau1[[#This Row],[Nuit JE/VE]],"")</f>
        <v/>
      </c>
      <c r="AI1149" s="78" t="str">
        <f>IF(Tableau1[[#This Row],[Type de réponse]]='Paramètre (masquer)'!$A$10,Tableau1[[#This Row],[Nuit
VE/SA]],"")</f>
        <v/>
      </c>
      <c r="AJ1149" s="78" t="str">
        <f>IF(Tableau1[[#This Row],[Type de réponse]]='Paramètre (masquer)'!$A$10,Tableau1[[#This Row],[Nuit
SA/DI]],"")</f>
        <v/>
      </c>
      <c r="AK1149" s="78" t="str">
        <f>IF(Tableau1[[#This Row],[Type de réponse]]='Paramètre (masquer)'!$A$10,Tableau1[[#This Row],[Nuit
DI/LU]],"")</f>
        <v/>
      </c>
      <c r="AL1149" s="76" t="str">
        <f>IF(Tableau1[[#This Row],[Nuit
LU /MA]]="Oui",0,IF(Tableau1[[#This Row],[Nuit
LU /MA]]="Non",1,""))</f>
        <v/>
      </c>
      <c r="AM1149" s="76" t="str">
        <f>IF(Tableau1[[#This Row],[Nuit
MA/ ME]]="Oui",0,IF(Tableau1[[#This Row],[Nuit
MA/ ME]]="Non",1,""))</f>
        <v/>
      </c>
      <c r="AN1149" s="76" t="str">
        <f>IF(Tableau1[[#This Row],[Nuit
ME/ JE]]="Oui",0,IF(Tableau1[[#This Row],[Nuit
ME/ JE]]="Non",1,""))</f>
        <v/>
      </c>
      <c r="AO1149" s="76" t="str">
        <f>IF(Tableau1[[#This Row],[Nuit JE/ VE]]="Oui",0,IF(Tableau1[[#This Row],[Nuit JE/ VE]]="Non",1,""))</f>
        <v/>
      </c>
      <c r="AP1149" s="76" t="str">
        <f>IF(Tableau1[[#This Row],[Nuit
VE/ SA]]="Oui",0,IF(Tableau1[[#This Row],[Nuit
VE/ SA]]="Non",1,""))</f>
        <v/>
      </c>
      <c r="AQ1149" s="76" t="str">
        <f>IF(Tableau1[[#This Row],[Nuit
SA/ DI]]="Oui",0,IF(Tableau1[[#This Row],[Nuit
SA/ DI]]="Non",1,""))</f>
        <v/>
      </c>
      <c r="AR1149" s="76" t="str">
        <f>IF(Tableau1[[#This Row],[Nuit
DI/ LU]]="Oui",0,IF(Tableau1[[#This Row],[Nuit
DI/ LU]]="Non",1,""))</f>
        <v/>
      </c>
      <c r="AS1149" s="76" t="str">
        <f>IF(Tableau1[[#This Row],[Type de réponse]]='Paramètre (masquer)'!$A$10,Tableau1[[#This Row],[FE]],"")</f>
        <v/>
      </c>
      <c r="AT1149" s="76" t="str">
        <f>_xlfn.CONCAT(Tableau1[[#This Row],[LUN]:[DIM]])</f>
        <v/>
      </c>
      <c r="AU1149" s="79"/>
      <c r="AV11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9" s="76" t="e">
        <f>Tableau1[[#This Row],[Nbre de nuits sur la période]]*Tableau1[[#This Row],[Nombre de train accédant / nuit *]]</f>
        <v>#VALUE!</v>
      </c>
      <c r="AY1149" s="76" t="e">
        <f>Tableau1[[#This Row],[Uo voies - nuit]]*((59*400/1000)+5)</f>
        <v>#VALUE!</v>
      </c>
    </row>
    <row r="1150" spans="1:51" ht="15.75">
      <c r="A1150" s="51">
        <f t="shared" si="53"/>
        <v>1137</v>
      </c>
      <c r="B1150" s="85"/>
      <c r="C1150" s="52" t="str">
        <f>IFERROR(VLOOKUP(Tableau1[[#This Row],[Site *
Un fichier Excel par DT]],Tableau7[[#All],[Nom de la gare]:[EIC]],5,FALSE),"")</f>
        <v/>
      </c>
      <c r="D1150" s="77"/>
      <c r="E1150" s="74"/>
      <c r="F1150" s="74"/>
      <c r="G1150" s="76"/>
      <c r="H1150" s="72" t="str">
        <f>IF(Tableau1[[#This Row],[Régime d''utilisation (Quotidien ? Oui ou Non)]]="Oui","Oui","Non")</f>
        <v>Non</v>
      </c>
      <c r="I1150" s="72" t="str">
        <f>IF(Tableau1[[#This Row],[Régime d''utilisation (Quotidien ? Oui ou Non)]]="Oui","Oui","Non")</f>
        <v>Non</v>
      </c>
      <c r="J1150" s="72" t="str">
        <f>IF(Tableau1[[#This Row],[Régime d''utilisation (Quotidien ? Oui ou Non)]]="Oui","Oui","Non")</f>
        <v>Non</v>
      </c>
      <c r="K1150" s="72" t="str">
        <f>IF(Tableau1[[#This Row],[Régime d''utilisation (Quotidien ? Oui ou Non)]]="Oui","Oui","Non")</f>
        <v>Non</v>
      </c>
      <c r="L1150" s="72" t="str">
        <f>IF(Tableau1[[#This Row],[Régime d''utilisation (Quotidien ? Oui ou Non)]]="Oui","Oui","Non")</f>
        <v>Non</v>
      </c>
      <c r="M1150" s="72" t="str">
        <f>IF(Tableau1[[#This Row],[Régime d''utilisation (Quotidien ? Oui ou Non)]]="Oui","Oui","Non")</f>
        <v>Non</v>
      </c>
      <c r="N1150" s="72" t="str">
        <f>IF(Tableau1[[#This Row],[Régime d''utilisation (Quotidien ? Oui ou Non)]]="Oui","Oui","Non")</f>
        <v>Non</v>
      </c>
      <c r="O1150" s="72" t="str">
        <f>IF(Tableau1[[#This Row],[Régime d''utilisation (Quotidien ? Oui ou Non)]]="Oui","Oui","Non")</f>
        <v>Non</v>
      </c>
      <c r="P1150" s="76"/>
      <c r="Q1150" s="76"/>
      <c r="R1150" s="76"/>
      <c r="S1150" s="52" t="str">
        <f t="shared" si="51"/>
        <v>Compris entre 00h00 et 5h00</v>
      </c>
      <c r="T1150" s="76"/>
      <c r="U1150" s="53" t="str">
        <f t="shared" si="52"/>
        <v>Voyageur</v>
      </c>
      <c r="V1150" s="76"/>
      <c r="W1150" s="76"/>
      <c r="X1150" s="76"/>
      <c r="Y1150" s="76"/>
      <c r="Z1150" s="76"/>
      <c r="AA1150" s="76"/>
      <c r="AB1150" s="53">
        <f>400</f>
        <v>400</v>
      </c>
      <c r="AC1150" s="78" t="str">
        <f>IF(Tableau1[[#This Row],[Type de réponse]]='Paramètre (masquer)'!$A$10,Tableau1[[#This Row],[Période de début *]],"")</f>
        <v/>
      </c>
      <c r="AD1150" s="78" t="str">
        <f>IF(Tableau1[[#This Row],[Type de réponse]]='Paramètre (masquer)'!$A$10,Tableau1[[#This Row],[Période de fin *]],"")</f>
        <v/>
      </c>
      <c r="AE1150" s="78" t="str">
        <f>IF(Tableau1[[#This Row],[Type de réponse]]='Paramètre (masquer)'!$A$10,Tableau1[[#This Row],[Nuit
LU/MA]],"")</f>
        <v/>
      </c>
      <c r="AF1150" s="78" t="str">
        <f>IF(Tableau1[[#This Row],[Type de réponse]]='Paramètre (masquer)'!$A$10,Tableau1[[#This Row],[Nuit
MA/ME]],"")</f>
        <v/>
      </c>
      <c r="AG1150" s="78" t="str">
        <f>IF(Tableau1[[#This Row],[Type de réponse]]='Paramètre (masquer)'!$A$10,Tableau1[[#This Row],[Nuit
ME/JE]],"")</f>
        <v/>
      </c>
      <c r="AH1150" s="78" t="str">
        <f>IF(Tableau1[[#This Row],[Type de réponse]]='Paramètre (masquer)'!$A$10,Tableau1[[#This Row],[Nuit JE/VE]],"")</f>
        <v/>
      </c>
      <c r="AI1150" s="78" t="str">
        <f>IF(Tableau1[[#This Row],[Type de réponse]]='Paramètre (masquer)'!$A$10,Tableau1[[#This Row],[Nuit
VE/SA]],"")</f>
        <v/>
      </c>
      <c r="AJ1150" s="78" t="str">
        <f>IF(Tableau1[[#This Row],[Type de réponse]]='Paramètre (masquer)'!$A$10,Tableau1[[#This Row],[Nuit
SA/DI]],"")</f>
        <v/>
      </c>
      <c r="AK1150" s="78" t="str">
        <f>IF(Tableau1[[#This Row],[Type de réponse]]='Paramètre (masquer)'!$A$10,Tableau1[[#This Row],[Nuit
DI/LU]],"")</f>
        <v/>
      </c>
      <c r="AL1150" s="76" t="str">
        <f>IF(Tableau1[[#This Row],[Nuit
LU /MA]]="Oui",0,IF(Tableau1[[#This Row],[Nuit
LU /MA]]="Non",1,""))</f>
        <v/>
      </c>
      <c r="AM1150" s="76" t="str">
        <f>IF(Tableau1[[#This Row],[Nuit
MA/ ME]]="Oui",0,IF(Tableau1[[#This Row],[Nuit
MA/ ME]]="Non",1,""))</f>
        <v/>
      </c>
      <c r="AN1150" s="76" t="str">
        <f>IF(Tableau1[[#This Row],[Nuit
ME/ JE]]="Oui",0,IF(Tableau1[[#This Row],[Nuit
ME/ JE]]="Non",1,""))</f>
        <v/>
      </c>
      <c r="AO1150" s="76" t="str">
        <f>IF(Tableau1[[#This Row],[Nuit JE/ VE]]="Oui",0,IF(Tableau1[[#This Row],[Nuit JE/ VE]]="Non",1,""))</f>
        <v/>
      </c>
      <c r="AP1150" s="76" t="str">
        <f>IF(Tableau1[[#This Row],[Nuit
VE/ SA]]="Oui",0,IF(Tableau1[[#This Row],[Nuit
VE/ SA]]="Non",1,""))</f>
        <v/>
      </c>
      <c r="AQ1150" s="76" t="str">
        <f>IF(Tableau1[[#This Row],[Nuit
SA/ DI]]="Oui",0,IF(Tableau1[[#This Row],[Nuit
SA/ DI]]="Non",1,""))</f>
        <v/>
      </c>
      <c r="AR1150" s="76" t="str">
        <f>IF(Tableau1[[#This Row],[Nuit
DI/ LU]]="Oui",0,IF(Tableau1[[#This Row],[Nuit
DI/ LU]]="Non",1,""))</f>
        <v/>
      </c>
      <c r="AS1150" s="76" t="str">
        <f>IF(Tableau1[[#This Row],[Type de réponse]]='Paramètre (masquer)'!$A$10,Tableau1[[#This Row],[FE]],"")</f>
        <v/>
      </c>
      <c r="AT1150" s="76" t="str">
        <f>_xlfn.CONCAT(Tableau1[[#This Row],[LUN]:[DIM]])</f>
        <v/>
      </c>
      <c r="AU1150" s="79"/>
      <c r="AV11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0" s="76" t="e">
        <f>Tableau1[[#This Row],[Nbre de nuits sur la période]]*Tableau1[[#This Row],[Nombre de train accédant / nuit *]]</f>
        <v>#VALUE!</v>
      </c>
      <c r="AY1150" s="76" t="e">
        <f>Tableau1[[#This Row],[Uo voies - nuit]]*((59*400/1000)+5)</f>
        <v>#VALUE!</v>
      </c>
    </row>
    <row r="1151" spans="1:51" ht="15.75">
      <c r="A1151" s="51">
        <f t="shared" si="53"/>
        <v>1138</v>
      </c>
      <c r="B1151" s="85"/>
      <c r="C1151" s="52" t="str">
        <f>IFERROR(VLOOKUP(Tableau1[[#This Row],[Site *
Un fichier Excel par DT]],Tableau7[[#All],[Nom de la gare]:[EIC]],5,FALSE),"")</f>
        <v/>
      </c>
      <c r="D1151" s="77"/>
      <c r="E1151" s="74"/>
      <c r="F1151" s="74"/>
      <c r="G1151" s="76"/>
      <c r="H1151" s="72" t="str">
        <f>IF(Tableau1[[#This Row],[Régime d''utilisation (Quotidien ? Oui ou Non)]]="Oui","Oui","Non")</f>
        <v>Non</v>
      </c>
      <c r="I1151" s="72" t="str">
        <f>IF(Tableau1[[#This Row],[Régime d''utilisation (Quotidien ? Oui ou Non)]]="Oui","Oui","Non")</f>
        <v>Non</v>
      </c>
      <c r="J1151" s="72" t="str">
        <f>IF(Tableau1[[#This Row],[Régime d''utilisation (Quotidien ? Oui ou Non)]]="Oui","Oui","Non")</f>
        <v>Non</v>
      </c>
      <c r="K1151" s="72" t="str">
        <f>IF(Tableau1[[#This Row],[Régime d''utilisation (Quotidien ? Oui ou Non)]]="Oui","Oui","Non")</f>
        <v>Non</v>
      </c>
      <c r="L1151" s="72" t="str">
        <f>IF(Tableau1[[#This Row],[Régime d''utilisation (Quotidien ? Oui ou Non)]]="Oui","Oui","Non")</f>
        <v>Non</v>
      </c>
      <c r="M1151" s="72" t="str">
        <f>IF(Tableau1[[#This Row],[Régime d''utilisation (Quotidien ? Oui ou Non)]]="Oui","Oui","Non")</f>
        <v>Non</v>
      </c>
      <c r="N1151" s="72" t="str">
        <f>IF(Tableau1[[#This Row],[Régime d''utilisation (Quotidien ? Oui ou Non)]]="Oui","Oui","Non")</f>
        <v>Non</v>
      </c>
      <c r="O1151" s="72" t="str">
        <f>IF(Tableau1[[#This Row],[Régime d''utilisation (Quotidien ? Oui ou Non)]]="Oui","Oui","Non")</f>
        <v>Non</v>
      </c>
      <c r="P1151" s="76"/>
      <c r="Q1151" s="76"/>
      <c r="R1151" s="76"/>
      <c r="S1151" s="52" t="str">
        <f t="shared" si="51"/>
        <v>Compris entre 00h00 et 5h00</v>
      </c>
      <c r="T1151" s="76"/>
      <c r="U1151" s="53" t="str">
        <f t="shared" si="52"/>
        <v>Voyageur</v>
      </c>
      <c r="V1151" s="76"/>
      <c r="W1151" s="76"/>
      <c r="X1151" s="76"/>
      <c r="Y1151" s="76"/>
      <c r="Z1151" s="76"/>
      <c r="AA1151" s="76"/>
      <c r="AB1151" s="53">
        <f>400</f>
        <v>400</v>
      </c>
      <c r="AC1151" s="78" t="str">
        <f>IF(Tableau1[[#This Row],[Type de réponse]]='Paramètre (masquer)'!$A$10,Tableau1[[#This Row],[Période de début *]],"")</f>
        <v/>
      </c>
      <c r="AD1151" s="78" t="str">
        <f>IF(Tableau1[[#This Row],[Type de réponse]]='Paramètre (masquer)'!$A$10,Tableau1[[#This Row],[Période de fin *]],"")</f>
        <v/>
      </c>
      <c r="AE1151" s="78" t="str">
        <f>IF(Tableau1[[#This Row],[Type de réponse]]='Paramètre (masquer)'!$A$10,Tableau1[[#This Row],[Nuit
LU/MA]],"")</f>
        <v/>
      </c>
      <c r="AF1151" s="78" t="str">
        <f>IF(Tableau1[[#This Row],[Type de réponse]]='Paramètre (masquer)'!$A$10,Tableau1[[#This Row],[Nuit
MA/ME]],"")</f>
        <v/>
      </c>
      <c r="AG1151" s="78" t="str">
        <f>IF(Tableau1[[#This Row],[Type de réponse]]='Paramètre (masquer)'!$A$10,Tableau1[[#This Row],[Nuit
ME/JE]],"")</f>
        <v/>
      </c>
      <c r="AH1151" s="78" t="str">
        <f>IF(Tableau1[[#This Row],[Type de réponse]]='Paramètre (masquer)'!$A$10,Tableau1[[#This Row],[Nuit JE/VE]],"")</f>
        <v/>
      </c>
      <c r="AI1151" s="78" t="str">
        <f>IF(Tableau1[[#This Row],[Type de réponse]]='Paramètre (masquer)'!$A$10,Tableau1[[#This Row],[Nuit
VE/SA]],"")</f>
        <v/>
      </c>
      <c r="AJ1151" s="78" t="str">
        <f>IF(Tableau1[[#This Row],[Type de réponse]]='Paramètre (masquer)'!$A$10,Tableau1[[#This Row],[Nuit
SA/DI]],"")</f>
        <v/>
      </c>
      <c r="AK1151" s="78" t="str">
        <f>IF(Tableau1[[#This Row],[Type de réponse]]='Paramètre (masquer)'!$A$10,Tableau1[[#This Row],[Nuit
DI/LU]],"")</f>
        <v/>
      </c>
      <c r="AL1151" s="76" t="str">
        <f>IF(Tableau1[[#This Row],[Nuit
LU /MA]]="Oui",0,IF(Tableau1[[#This Row],[Nuit
LU /MA]]="Non",1,""))</f>
        <v/>
      </c>
      <c r="AM1151" s="76" t="str">
        <f>IF(Tableau1[[#This Row],[Nuit
MA/ ME]]="Oui",0,IF(Tableau1[[#This Row],[Nuit
MA/ ME]]="Non",1,""))</f>
        <v/>
      </c>
      <c r="AN1151" s="76" t="str">
        <f>IF(Tableau1[[#This Row],[Nuit
ME/ JE]]="Oui",0,IF(Tableau1[[#This Row],[Nuit
ME/ JE]]="Non",1,""))</f>
        <v/>
      </c>
      <c r="AO1151" s="76" t="str">
        <f>IF(Tableau1[[#This Row],[Nuit JE/ VE]]="Oui",0,IF(Tableau1[[#This Row],[Nuit JE/ VE]]="Non",1,""))</f>
        <v/>
      </c>
      <c r="AP1151" s="76" t="str">
        <f>IF(Tableau1[[#This Row],[Nuit
VE/ SA]]="Oui",0,IF(Tableau1[[#This Row],[Nuit
VE/ SA]]="Non",1,""))</f>
        <v/>
      </c>
      <c r="AQ1151" s="76" t="str">
        <f>IF(Tableau1[[#This Row],[Nuit
SA/ DI]]="Oui",0,IF(Tableau1[[#This Row],[Nuit
SA/ DI]]="Non",1,""))</f>
        <v/>
      </c>
      <c r="AR1151" s="76" t="str">
        <f>IF(Tableau1[[#This Row],[Nuit
DI/ LU]]="Oui",0,IF(Tableau1[[#This Row],[Nuit
DI/ LU]]="Non",1,""))</f>
        <v/>
      </c>
      <c r="AS1151" s="76" t="str">
        <f>IF(Tableau1[[#This Row],[Type de réponse]]='Paramètre (masquer)'!$A$10,Tableau1[[#This Row],[FE]],"")</f>
        <v/>
      </c>
      <c r="AT1151" s="76" t="str">
        <f>_xlfn.CONCAT(Tableau1[[#This Row],[LUN]:[DIM]])</f>
        <v/>
      </c>
      <c r="AU1151" s="79"/>
      <c r="AV11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1" s="76" t="e">
        <f>Tableau1[[#This Row],[Nbre de nuits sur la période]]*Tableau1[[#This Row],[Nombre de train accédant / nuit *]]</f>
        <v>#VALUE!</v>
      </c>
      <c r="AY1151" s="76" t="e">
        <f>Tableau1[[#This Row],[Uo voies - nuit]]*((59*400/1000)+5)</f>
        <v>#VALUE!</v>
      </c>
    </row>
    <row r="1152" spans="1:51" ht="15.75">
      <c r="A1152" s="51">
        <f t="shared" si="53"/>
        <v>1139</v>
      </c>
      <c r="B1152" s="85"/>
      <c r="C1152" s="52" t="str">
        <f>IFERROR(VLOOKUP(Tableau1[[#This Row],[Site *
Un fichier Excel par DT]],Tableau7[[#All],[Nom de la gare]:[EIC]],5,FALSE),"")</f>
        <v/>
      </c>
      <c r="D1152" s="77"/>
      <c r="E1152" s="74"/>
      <c r="F1152" s="74"/>
      <c r="G1152" s="76"/>
      <c r="H1152" s="72" t="str">
        <f>IF(Tableau1[[#This Row],[Régime d''utilisation (Quotidien ? Oui ou Non)]]="Oui","Oui","Non")</f>
        <v>Non</v>
      </c>
      <c r="I1152" s="72" t="str">
        <f>IF(Tableau1[[#This Row],[Régime d''utilisation (Quotidien ? Oui ou Non)]]="Oui","Oui","Non")</f>
        <v>Non</v>
      </c>
      <c r="J1152" s="72" t="str">
        <f>IF(Tableau1[[#This Row],[Régime d''utilisation (Quotidien ? Oui ou Non)]]="Oui","Oui","Non")</f>
        <v>Non</v>
      </c>
      <c r="K1152" s="72" t="str">
        <f>IF(Tableau1[[#This Row],[Régime d''utilisation (Quotidien ? Oui ou Non)]]="Oui","Oui","Non")</f>
        <v>Non</v>
      </c>
      <c r="L1152" s="72" t="str">
        <f>IF(Tableau1[[#This Row],[Régime d''utilisation (Quotidien ? Oui ou Non)]]="Oui","Oui","Non")</f>
        <v>Non</v>
      </c>
      <c r="M1152" s="72" t="str">
        <f>IF(Tableau1[[#This Row],[Régime d''utilisation (Quotidien ? Oui ou Non)]]="Oui","Oui","Non")</f>
        <v>Non</v>
      </c>
      <c r="N1152" s="72" t="str">
        <f>IF(Tableau1[[#This Row],[Régime d''utilisation (Quotidien ? Oui ou Non)]]="Oui","Oui","Non")</f>
        <v>Non</v>
      </c>
      <c r="O1152" s="72" t="str">
        <f>IF(Tableau1[[#This Row],[Régime d''utilisation (Quotidien ? Oui ou Non)]]="Oui","Oui","Non")</f>
        <v>Non</v>
      </c>
      <c r="P1152" s="76"/>
      <c r="Q1152" s="76"/>
      <c r="R1152" s="76"/>
      <c r="S1152" s="52" t="str">
        <f t="shared" si="51"/>
        <v>Compris entre 00h00 et 5h00</v>
      </c>
      <c r="T1152" s="76"/>
      <c r="U1152" s="53" t="str">
        <f t="shared" si="52"/>
        <v>Voyageur</v>
      </c>
      <c r="V1152" s="76"/>
      <c r="W1152" s="76"/>
      <c r="X1152" s="76"/>
      <c r="Y1152" s="76"/>
      <c r="Z1152" s="76"/>
      <c r="AA1152" s="76"/>
      <c r="AB1152" s="53">
        <f>400</f>
        <v>400</v>
      </c>
      <c r="AC1152" s="78" t="str">
        <f>IF(Tableau1[[#This Row],[Type de réponse]]='Paramètre (masquer)'!$A$10,Tableau1[[#This Row],[Période de début *]],"")</f>
        <v/>
      </c>
      <c r="AD1152" s="78" t="str">
        <f>IF(Tableau1[[#This Row],[Type de réponse]]='Paramètre (masquer)'!$A$10,Tableau1[[#This Row],[Période de fin *]],"")</f>
        <v/>
      </c>
      <c r="AE1152" s="78" t="str">
        <f>IF(Tableau1[[#This Row],[Type de réponse]]='Paramètre (masquer)'!$A$10,Tableau1[[#This Row],[Nuit
LU/MA]],"")</f>
        <v/>
      </c>
      <c r="AF1152" s="78" t="str">
        <f>IF(Tableau1[[#This Row],[Type de réponse]]='Paramètre (masquer)'!$A$10,Tableau1[[#This Row],[Nuit
MA/ME]],"")</f>
        <v/>
      </c>
      <c r="AG1152" s="78" t="str">
        <f>IF(Tableau1[[#This Row],[Type de réponse]]='Paramètre (masquer)'!$A$10,Tableau1[[#This Row],[Nuit
ME/JE]],"")</f>
        <v/>
      </c>
      <c r="AH1152" s="78" t="str">
        <f>IF(Tableau1[[#This Row],[Type de réponse]]='Paramètre (masquer)'!$A$10,Tableau1[[#This Row],[Nuit JE/VE]],"")</f>
        <v/>
      </c>
      <c r="AI1152" s="78" t="str">
        <f>IF(Tableau1[[#This Row],[Type de réponse]]='Paramètre (masquer)'!$A$10,Tableau1[[#This Row],[Nuit
VE/SA]],"")</f>
        <v/>
      </c>
      <c r="AJ1152" s="78" t="str">
        <f>IF(Tableau1[[#This Row],[Type de réponse]]='Paramètre (masquer)'!$A$10,Tableau1[[#This Row],[Nuit
SA/DI]],"")</f>
        <v/>
      </c>
      <c r="AK1152" s="78" t="str">
        <f>IF(Tableau1[[#This Row],[Type de réponse]]='Paramètre (masquer)'!$A$10,Tableau1[[#This Row],[Nuit
DI/LU]],"")</f>
        <v/>
      </c>
      <c r="AL1152" s="76" t="str">
        <f>IF(Tableau1[[#This Row],[Nuit
LU /MA]]="Oui",0,IF(Tableau1[[#This Row],[Nuit
LU /MA]]="Non",1,""))</f>
        <v/>
      </c>
      <c r="AM1152" s="76" t="str">
        <f>IF(Tableau1[[#This Row],[Nuit
MA/ ME]]="Oui",0,IF(Tableau1[[#This Row],[Nuit
MA/ ME]]="Non",1,""))</f>
        <v/>
      </c>
      <c r="AN1152" s="76" t="str">
        <f>IF(Tableau1[[#This Row],[Nuit
ME/ JE]]="Oui",0,IF(Tableau1[[#This Row],[Nuit
ME/ JE]]="Non",1,""))</f>
        <v/>
      </c>
      <c r="AO1152" s="76" t="str">
        <f>IF(Tableau1[[#This Row],[Nuit JE/ VE]]="Oui",0,IF(Tableau1[[#This Row],[Nuit JE/ VE]]="Non",1,""))</f>
        <v/>
      </c>
      <c r="AP1152" s="76" t="str">
        <f>IF(Tableau1[[#This Row],[Nuit
VE/ SA]]="Oui",0,IF(Tableau1[[#This Row],[Nuit
VE/ SA]]="Non",1,""))</f>
        <v/>
      </c>
      <c r="AQ1152" s="76" t="str">
        <f>IF(Tableau1[[#This Row],[Nuit
SA/ DI]]="Oui",0,IF(Tableau1[[#This Row],[Nuit
SA/ DI]]="Non",1,""))</f>
        <v/>
      </c>
      <c r="AR1152" s="76" t="str">
        <f>IF(Tableau1[[#This Row],[Nuit
DI/ LU]]="Oui",0,IF(Tableau1[[#This Row],[Nuit
DI/ LU]]="Non",1,""))</f>
        <v/>
      </c>
      <c r="AS1152" s="76" t="str">
        <f>IF(Tableau1[[#This Row],[Type de réponse]]='Paramètre (masquer)'!$A$10,Tableau1[[#This Row],[FE]],"")</f>
        <v/>
      </c>
      <c r="AT1152" s="76" t="str">
        <f>_xlfn.CONCAT(Tableau1[[#This Row],[LUN]:[DIM]])</f>
        <v/>
      </c>
      <c r="AU1152" s="79"/>
      <c r="AV11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2" s="76" t="e">
        <f>Tableau1[[#This Row],[Nbre de nuits sur la période]]*Tableau1[[#This Row],[Nombre de train accédant / nuit *]]</f>
        <v>#VALUE!</v>
      </c>
      <c r="AY1152" s="76" t="e">
        <f>Tableau1[[#This Row],[Uo voies - nuit]]*((59*400/1000)+5)</f>
        <v>#VALUE!</v>
      </c>
    </row>
    <row r="1153" spans="1:51" ht="15.75">
      <c r="A1153" s="51">
        <f t="shared" si="53"/>
        <v>1140</v>
      </c>
      <c r="B1153" s="85"/>
      <c r="C1153" s="52" t="str">
        <f>IFERROR(VLOOKUP(Tableau1[[#This Row],[Site *
Un fichier Excel par DT]],Tableau7[[#All],[Nom de la gare]:[EIC]],5,FALSE),"")</f>
        <v/>
      </c>
      <c r="D1153" s="77"/>
      <c r="E1153" s="74"/>
      <c r="F1153" s="74"/>
      <c r="G1153" s="76"/>
      <c r="H1153" s="72" t="str">
        <f>IF(Tableau1[[#This Row],[Régime d''utilisation (Quotidien ? Oui ou Non)]]="Oui","Oui","Non")</f>
        <v>Non</v>
      </c>
      <c r="I1153" s="72" t="str">
        <f>IF(Tableau1[[#This Row],[Régime d''utilisation (Quotidien ? Oui ou Non)]]="Oui","Oui","Non")</f>
        <v>Non</v>
      </c>
      <c r="J1153" s="72" t="str">
        <f>IF(Tableau1[[#This Row],[Régime d''utilisation (Quotidien ? Oui ou Non)]]="Oui","Oui","Non")</f>
        <v>Non</v>
      </c>
      <c r="K1153" s="72" t="str">
        <f>IF(Tableau1[[#This Row],[Régime d''utilisation (Quotidien ? Oui ou Non)]]="Oui","Oui","Non")</f>
        <v>Non</v>
      </c>
      <c r="L1153" s="72" t="str">
        <f>IF(Tableau1[[#This Row],[Régime d''utilisation (Quotidien ? Oui ou Non)]]="Oui","Oui","Non")</f>
        <v>Non</v>
      </c>
      <c r="M1153" s="72" t="str">
        <f>IF(Tableau1[[#This Row],[Régime d''utilisation (Quotidien ? Oui ou Non)]]="Oui","Oui","Non")</f>
        <v>Non</v>
      </c>
      <c r="N1153" s="72" t="str">
        <f>IF(Tableau1[[#This Row],[Régime d''utilisation (Quotidien ? Oui ou Non)]]="Oui","Oui","Non")</f>
        <v>Non</v>
      </c>
      <c r="O1153" s="72" t="str">
        <f>IF(Tableau1[[#This Row],[Régime d''utilisation (Quotidien ? Oui ou Non)]]="Oui","Oui","Non")</f>
        <v>Non</v>
      </c>
      <c r="P1153" s="76"/>
      <c r="Q1153" s="76"/>
      <c r="R1153" s="76"/>
      <c r="S1153" s="52" t="str">
        <f t="shared" si="51"/>
        <v>Compris entre 00h00 et 5h00</v>
      </c>
      <c r="T1153" s="76"/>
      <c r="U1153" s="53" t="str">
        <f t="shared" si="52"/>
        <v>Voyageur</v>
      </c>
      <c r="V1153" s="76"/>
      <c r="W1153" s="76"/>
      <c r="X1153" s="76"/>
      <c r="Y1153" s="76"/>
      <c r="Z1153" s="76"/>
      <c r="AA1153" s="76"/>
      <c r="AB1153" s="53">
        <f>400</f>
        <v>400</v>
      </c>
      <c r="AC1153" s="78" t="str">
        <f>IF(Tableau1[[#This Row],[Type de réponse]]='Paramètre (masquer)'!$A$10,Tableau1[[#This Row],[Période de début *]],"")</f>
        <v/>
      </c>
      <c r="AD1153" s="78" t="str">
        <f>IF(Tableau1[[#This Row],[Type de réponse]]='Paramètre (masquer)'!$A$10,Tableau1[[#This Row],[Période de fin *]],"")</f>
        <v/>
      </c>
      <c r="AE1153" s="78" t="str">
        <f>IF(Tableau1[[#This Row],[Type de réponse]]='Paramètre (masquer)'!$A$10,Tableau1[[#This Row],[Nuit
LU/MA]],"")</f>
        <v/>
      </c>
      <c r="AF1153" s="78" t="str">
        <f>IF(Tableau1[[#This Row],[Type de réponse]]='Paramètre (masquer)'!$A$10,Tableau1[[#This Row],[Nuit
MA/ME]],"")</f>
        <v/>
      </c>
      <c r="AG1153" s="78" t="str">
        <f>IF(Tableau1[[#This Row],[Type de réponse]]='Paramètre (masquer)'!$A$10,Tableau1[[#This Row],[Nuit
ME/JE]],"")</f>
        <v/>
      </c>
      <c r="AH1153" s="78" t="str">
        <f>IF(Tableau1[[#This Row],[Type de réponse]]='Paramètre (masquer)'!$A$10,Tableau1[[#This Row],[Nuit JE/VE]],"")</f>
        <v/>
      </c>
      <c r="AI1153" s="78" t="str">
        <f>IF(Tableau1[[#This Row],[Type de réponse]]='Paramètre (masquer)'!$A$10,Tableau1[[#This Row],[Nuit
VE/SA]],"")</f>
        <v/>
      </c>
      <c r="AJ1153" s="78" t="str">
        <f>IF(Tableau1[[#This Row],[Type de réponse]]='Paramètre (masquer)'!$A$10,Tableau1[[#This Row],[Nuit
SA/DI]],"")</f>
        <v/>
      </c>
      <c r="AK1153" s="78" t="str">
        <f>IF(Tableau1[[#This Row],[Type de réponse]]='Paramètre (masquer)'!$A$10,Tableau1[[#This Row],[Nuit
DI/LU]],"")</f>
        <v/>
      </c>
      <c r="AL1153" s="76" t="str">
        <f>IF(Tableau1[[#This Row],[Nuit
LU /MA]]="Oui",0,IF(Tableau1[[#This Row],[Nuit
LU /MA]]="Non",1,""))</f>
        <v/>
      </c>
      <c r="AM1153" s="76" t="str">
        <f>IF(Tableau1[[#This Row],[Nuit
MA/ ME]]="Oui",0,IF(Tableau1[[#This Row],[Nuit
MA/ ME]]="Non",1,""))</f>
        <v/>
      </c>
      <c r="AN1153" s="76" t="str">
        <f>IF(Tableau1[[#This Row],[Nuit
ME/ JE]]="Oui",0,IF(Tableau1[[#This Row],[Nuit
ME/ JE]]="Non",1,""))</f>
        <v/>
      </c>
      <c r="AO1153" s="76" t="str">
        <f>IF(Tableau1[[#This Row],[Nuit JE/ VE]]="Oui",0,IF(Tableau1[[#This Row],[Nuit JE/ VE]]="Non",1,""))</f>
        <v/>
      </c>
      <c r="AP1153" s="76" t="str">
        <f>IF(Tableau1[[#This Row],[Nuit
VE/ SA]]="Oui",0,IF(Tableau1[[#This Row],[Nuit
VE/ SA]]="Non",1,""))</f>
        <v/>
      </c>
      <c r="AQ1153" s="76" t="str">
        <f>IF(Tableau1[[#This Row],[Nuit
SA/ DI]]="Oui",0,IF(Tableau1[[#This Row],[Nuit
SA/ DI]]="Non",1,""))</f>
        <v/>
      </c>
      <c r="AR1153" s="76" t="str">
        <f>IF(Tableau1[[#This Row],[Nuit
DI/ LU]]="Oui",0,IF(Tableau1[[#This Row],[Nuit
DI/ LU]]="Non",1,""))</f>
        <v/>
      </c>
      <c r="AS1153" s="76" t="str">
        <f>IF(Tableau1[[#This Row],[Type de réponse]]='Paramètre (masquer)'!$A$10,Tableau1[[#This Row],[FE]],"")</f>
        <v/>
      </c>
      <c r="AT1153" s="76" t="str">
        <f>_xlfn.CONCAT(Tableau1[[#This Row],[LUN]:[DIM]])</f>
        <v/>
      </c>
      <c r="AU1153" s="79"/>
      <c r="AV11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3" s="76" t="e">
        <f>Tableau1[[#This Row],[Nbre de nuits sur la période]]*Tableau1[[#This Row],[Nombre de train accédant / nuit *]]</f>
        <v>#VALUE!</v>
      </c>
      <c r="AY1153" s="76" t="e">
        <f>Tableau1[[#This Row],[Uo voies - nuit]]*((59*400/1000)+5)</f>
        <v>#VALUE!</v>
      </c>
    </row>
    <row r="1154" spans="1:51" ht="15.75">
      <c r="A1154" s="51">
        <f t="shared" si="53"/>
        <v>1141</v>
      </c>
      <c r="B1154" s="85"/>
      <c r="C1154" s="52" t="str">
        <f>IFERROR(VLOOKUP(Tableau1[[#This Row],[Site *
Un fichier Excel par DT]],Tableau7[[#All],[Nom de la gare]:[EIC]],5,FALSE),"")</f>
        <v/>
      </c>
      <c r="D1154" s="77"/>
      <c r="E1154" s="74"/>
      <c r="F1154" s="74"/>
      <c r="G1154" s="76"/>
      <c r="H1154" s="72" t="str">
        <f>IF(Tableau1[[#This Row],[Régime d''utilisation (Quotidien ? Oui ou Non)]]="Oui","Oui","Non")</f>
        <v>Non</v>
      </c>
      <c r="I1154" s="72" t="str">
        <f>IF(Tableau1[[#This Row],[Régime d''utilisation (Quotidien ? Oui ou Non)]]="Oui","Oui","Non")</f>
        <v>Non</v>
      </c>
      <c r="J1154" s="72" t="str">
        <f>IF(Tableau1[[#This Row],[Régime d''utilisation (Quotidien ? Oui ou Non)]]="Oui","Oui","Non")</f>
        <v>Non</v>
      </c>
      <c r="K1154" s="72" t="str">
        <f>IF(Tableau1[[#This Row],[Régime d''utilisation (Quotidien ? Oui ou Non)]]="Oui","Oui","Non")</f>
        <v>Non</v>
      </c>
      <c r="L1154" s="72" t="str">
        <f>IF(Tableau1[[#This Row],[Régime d''utilisation (Quotidien ? Oui ou Non)]]="Oui","Oui","Non")</f>
        <v>Non</v>
      </c>
      <c r="M1154" s="72" t="str">
        <f>IF(Tableau1[[#This Row],[Régime d''utilisation (Quotidien ? Oui ou Non)]]="Oui","Oui","Non")</f>
        <v>Non</v>
      </c>
      <c r="N1154" s="72" t="str">
        <f>IF(Tableau1[[#This Row],[Régime d''utilisation (Quotidien ? Oui ou Non)]]="Oui","Oui","Non")</f>
        <v>Non</v>
      </c>
      <c r="O1154" s="72" t="str">
        <f>IF(Tableau1[[#This Row],[Régime d''utilisation (Quotidien ? Oui ou Non)]]="Oui","Oui","Non")</f>
        <v>Non</v>
      </c>
      <c r="P1154" s="76"/>
      <c r="Q1154" s="76"/>
      <c r="R1154" s="76"/>
      <c r="S1154" s="52" t="str">
        <f t="shared" si="51"/>
        <v>Compris entre 00h00 et 5h00</v>
      </c>
      <c r="T1154" s="76"/>
      <c r="U1154" s="53" t="str">
        <f t="shared" si="52"/>
        <v>Voyageur</v>
      </c>
      <c r="V1154" s="76"/>
      <c r="W1154" s="76"/>
      <c r="X1154" s="76"/>
      <c r="Y1154" s="76"/>
      <c r="Z1154" s="76"/>
      <c r="AA1154" s="76"/>
      <c r="AB1154" s="53">
        <f>400</f>
        <v>400</v>
      </c>
      <c r="AC1154" s="78" t="str">
        <f>IF(Tableau1[[#This Row],[Type de réponse]]='Paramètre (masquer)'!$A$10,Tableau1[[#This Row],[Période de début *]],"")</f>
        <v/>
      </c>
      <c r="AD1154" s="78" t="str">
        <f>IF(Tableau1[[#This Row],[Type de réponse]]='Paramètre (masquer)'!$A$10,Tableau1[[#This Row],[Période de fin *]],"")</f>
        <v/>
      </c>
      <c r="AE1154" s="78" t="str">
        <f>IF(Tableau1[[#This Row],[Type de réponse]]='Paramètre (masquer)'!$A$10,Tableau1[[#This Row],[Nuit
LU/MA]],"")</f>
        <v/>
      </c>
      <c r="AF1154" s="78" t="str">
        <f>IF(Tableau1[[#This Row],[Type de réponse]]='Paramètre (masquer)'!$A$10,Tableau1[[#This Row],[Nuit
MA/ME]],"")</f>
        <v/>
      </c>
      <c r="AG1154" s="78" t="str">
        <f>IF(Tableau1[[#This Row],[Type de réponse]]='Paramètre (masquer)'!$A$10,Tableau1[[#This Row],[Nuit
ME/JE]],"")</f>
        <v/>
      </c>
      <c r="AH1154" s="78" t="str">
        <f>IF(Tableau1[[#This Row],[Type de réponse]]='Paramètre (masquer)'!$A$10,Tableau1[[#This Row],[Nuit JE/VE]],"")</f>
        <v/>
      </c>
      <c r="AI1154" s="78" t="str">
        <f>IF(Tableau1[[#This Row],[Type de réponse]]='Paramètre (masquer)'!$A$10,Tableau1[[#This Row],[Nuit
VE/SA]],"")</f>
        <v/>
      </c>
      <c r="AJ1154" s="78" t="str">
        <f>IF(Tableau1[[#This Row],[Type de réponse]]='Paramètre (masquer)'!$A$10,Tableau1[[#This Row],[Nuit
SA/DI]],"")</f>
        <v/>
      </c>
      <c r="AK1154" s="78" t="str">
        <f>IF(Tableau1[[#This Row],[Type de réponse]]='Paramètre (masquer)'!$A$10,Tableau1[[#This Row],[Nuit
DI/LU]],"")</f>
        <v/>
      </c>
      <c r="AL1154" s="76" t="str">
        <f>IF(Tableau1[[#This Row],[Nuit
LU /MA]]="Oui",0,IF(Tableau1[[#This Row],[Nuit
LU /MA]]="Non",1,""))</f>
        <v/>
      </c>
      <c r="AM1154" s="76" t="str">
        <f>IF(Tableau1[[#This Row],[Nuit
MA/ ME]]="Oui",0,IF(Tableau1[[#This Row],[Nuit
MA/ ME]]="Non",1,""))</f>
        <v/>
      </c>
      <c r="AN1154" s="76" t="str">
        <f>IF(Tableau1[[#This Row],[Nuit
ME/ JE]]="Oui",0,IF(Tableau1[[#This Row],[Nuit
ME/ JE]]="Non",1,""))</f>
        <v/>
      </c>
      <c r="AO1154" s="76" t="str">
        <f>IF(Tableau1[[#This Row],[Nuit JE/ VE]]="Oui",0,IF(Tableau1[[#This Row],[Nuit JE/ VE]]="Non",1,""))</f>
        <v/>
      </c>
      <c r="AP1154" s="76" t="str">
        <f>IF(Tableau1[[#This Row],[Nuit
VE/ SA]]="Oui",0,IF(Tableau1[[#This Row],[Nuit
VE/ SA]]="Non",1,""))</f>
        <v/>
      </c>
      <c r="AQ1154" s="76" t="str">
        <f>IF(Tableau1[[#This Row],[Nuit
SA/ DI]]="Oui",0,IF(Tableau1[[#This Row],[Nuit
SA/ DI]]="Non",1,""))</f>
        <v/>
      </c>
      <c r="AR1154" s="76" t="str">
        <f>IF(Tableau1[[#This Row],[Nuit
DI/ LU]]="Oui",0,IF(Tableau1[[#This Row],[Nuit
DI/ LU]]="Non",1,""))</f>
        <v/>
      </c>
      <c r="AS1154" s="76" t="str">
        <f>IF(Tableau1[[#This Row],[Type de réponse]]='Paramètre (masquer)'!$A$10,Tableau1[[#This Row],[FE]],"")</f>
        <v/>
      </c>
      <c r="AT1154" s="76" t="str">
        <f>_xlfn.CONCAT(Tableau1[[#This Row],[LUN]:[DIM]])</f>
        <v/>
      </c>
      <c r="AU1154" s="79"/>
      <c r="AV11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4" s="76" t="e">
        <f>Tableau1[[#This Row],[Nbre de nuits sur la période]]*Tableau1[[#This Row],[Nombre de train accédant / nuit *]]</f>
        <v>#VALUE!</v>
      </c>
      <c r="AY1154" s="76" t="e">
        <f>Tableau1[[#This Row],[Uo voies - nuit]]*((59*400/1000)+5)</f>
        <v>#VALUE!</v>
      </c>
    </row>
    <row r="1155" spans="1:51" ht="15.75">
      <c r="A1155" s="51">
        <f t="shared" si="53"/>
        <v>1142</v>
      </c>
      <c r="B1155" s="85"/>
      <c r="C1155" s="52" t="str">
        <f>IFERROR(VLOOKUP(Tableau1[[#This Row],[Site *
Un fichier Excel par DT]],Tableau7[[#All],[Nom de la gare]:[EIC]],5,FALSE),"")</f>
        <v/>
      </c>
      <c r="D1155" s="77"/>
      <c r="E1155" s="74"/>
      <c r="F1155" s="74"/>
      <c r="G1155" s="76"/>
      <c r="H1155" s="72" t="str">
        <f>IF(Tableau1[[#This Row],[Régime d''utilisation (Quotidien ? Oui ou Non)]]="Oui","Oui","Non")</f>
        <v>Non</v>
      </c>
      <c r="I1155" s="72" t="str">
        <f>IF(Tableau1[[#This Row],[Régime d''utilisation (Quotidien ? Oui ou Non)]]="Oui","Oui","Non")</f>
        <v>Non</v>
      </c>
      <c r="J1155" s="72" t="str">
        <f>IF(Tableau1[[#This Row],[Régime d''utilisation (Quotidien ? Oui ou Non)]]="Oui","Oui","Non")</f>
        <v>Non</v>
      </c>
      <c r="K1155" s="72" t="str">
        <f>IF(Tableau1[[#This Row],[Régime d''utilisation (Quotidien ? Oui ou Non)]]="Oui","Oui","Non")</f>
        <v>Non</v>
      </c>
      <c r="L1155" s="72" t="str">
        <f>IF(Tableau1[[#This Row],[Régime d''utilisation (Quotidien ? Oui ou Non)]]="Oui","Oui","Non")</f>
        <v>Non</v>
      </c>
      <c r="M1155" s="72" t="str">
        <f>IF(Tableau1[[#This Row],[Régime d''utilisation (Quotidien ? Oui ou Non)]]="Oui","Oui","Non")</f>
        <v>Non</v>
      </c>
      <c r="N1155" s="72" t="str">
        <f>IF(Tableau1[[#This Row],[Régime d''utilisation (Quotidien ? Oui ou Non)]]="Oui","Oui","Non")</f>
        <v>Non</v>
      </c>
      <c r="O1155" s="72" t="str">
        <f>IF(Tableau1[[#This Row],[Régime d''utilisation (Quotidien ? Oui ou Non)]]="Oui","Oui","Non")</f>
        <v>Non</v>
      </c>
      <c r="P1155" s="76"/>
      <c r="Q1155" s="76"/>
      <c r="R1155" s="76"/>
      <c r="S1155" s="52" t="str">
        <f t="shared" si="51"/>
        <v>Compris entre 00h00 et 5h00</v>
      </c>
      <c r="T1155" s="76"/>
      <c r="U1155" s="53" t="str">
        <f t="shared" si="52"/>
        <v>Voyageur</v>
      </c>
      <c r="V1155" s="76"/>
      <c r="W1155" s="76"/>
      <c r="X1155" s="76"/>
      <c r="Y1155" s="76"/>
      <c r="Z1155" s="76"/>
      <c r="AA1155" s="76"/>
      <c r="AB1155" s="53">
        <f>400</f>
        <v>400</v>
      </c>
      <c r="AC1155" s="78" t="str">
        <f>IF(Tableau1[[#This Row],[Type de réponse]]='Paramètre (masquer)'!$A$10,Tableau1[[#This Row],[Période de début *]],"")</f>
        <v/>
      </c>
      <c r="AD1155" s="78" t="str">
        <f>IF(Tableau1[[#This Row],[Type de réponse]]='Paramètre (masquer)'!$A$10,Tableau1[[#This Row],[Période de fin *]],"")</f>
        <v/>
      </c>
      <c r="AE1155" s="78" t="str">
        <f>IF(Tableau1[[#This Row],[Type de réponse]]='Paramètre (masquer)'!$A$10,Tableau1[[#This Row],[Nuit
LU/MA]],"")</f>
        <v/>
      </c>
      <c r="AF1155" s="78" t="str">
        <f>IF(Tableau1[[#This Row],[Type de réponse]]='Paramètre (masquer)'!$A$10,Tableau1[[#This Row],[Nuit
MA/ME]],"")</f>
        <v/>
      </c>
      <c r="AG1155" s="78" t="str">
        <f>IF(Tableau1[[#This Row],[Type de réponse]]='Paramètre (masquer)'!$A$10,Tableau1[[#This Row],[Nuit
ME/JE]],"")</f>
        <v/>
      </c>
      <c r="AH1155" s="78" t="str">
        <f>IF(Tableau1[[#This Row],[Type de réponse]]='Paramètre (masquer)'!$A$10,Tableau1[[#This Row],[Nuit JE/VE]],"")</f>
        <v/>
      </c>
      <c r="AI1155" s="78" t="str">
        <f>IF(Tableau1[[#This Row],[Type de réponse]]='Paramètre (masquer)'!$A$10,Tableau1[[#This Row],[Nuit
VE/SA]],"")</f>
        <v/>
      </c>
      <c r="AJ1155" s="78" t="str">
        <f>IF(Tableau1[[#This Row],[Type de réponse]]='Paramètre (masquer)'!$A$10,Tableau1[[#This Row],[Nuit
SA/DI]],"")</f>
        <v/>
      </c>
      <c r="AK1155" s="78" t="str">
        <f>IF(Tableau1[[#This Row],[Type de réponse]]='Paramètre (masquer)'!$A$10,Tableau1[[#This Row],[Nuit
DI/LU]],"")</f>
        <v/>
      </c>
      <c r="AL1155" s="76" t="str">
        <f>IF(Tableau1[[#This Row],[Nuit
LU /MA]]="Oui",0,IF(Tableau1[[#This Row],[Nuit
LU /MA]]="Non",1,""))</f>
        <v/>
      </c>
      <c r="AM1155" s="76" t="str">
        <f>IF(Tableau1[[#This Row],[Nuit
MA/ ME]]="Oui",0,IF(Tableau1[[#This Row],[Nuit
MA/ ME]]="Non",1,""))</f>
        <v/>
      </c>
      <c r="AN1155" s="76" t="str">
        <f>IF(Tableau1[[#This Row],[Nuit
ME/ JE]]="Oui",0,IF(Tableau1[[#This Row],[Nuit
ME/ JE]]="Non",1,""))</f>
        <v/>
      </c>
      <c r="AO1155" s="76" t="str">
        <f>IF(Tableau1[[#This Row],[Nuit JE/ VE]]="Oui",0,IF(Tableau1[[#This Row],[Nuit JE/ VE]]="Non",1,""))</f>
        <v/>
      </c>
      <c r="AP1155" s="76" t="str">
        <f>IF(Tableau1[[#This Row],[Nuit
VE/ SA]]="Oui",0,IF(Tableau1[[#This Row],[Nuit
VE/ SA]]="Non",1,""))</f>
        <v/>
      </c>
      <c r="AQ1155" s="76" t="str">
        <f>IF(Tableau1[[#This Row],[Nuit
SA/ DI]]="Oui",0,IF(Tableau1[[#This Row],[Nuit
SA/ DI]]="Non",1,""))</f>
        <v/>
      </c>
      <c r="AR1155" s="76" t="str">
        <f>IF(Tableau1[[#This Row],[Nuit
DI/ LU]]="Oui",0,IF(Tableau1[[#This Row],[Nuit
DI/ LU]]="Non",1,""))</f>
        <v/>
      </c>
      <c r="AS1155" s="76" t="str">
        <f>IF(Tableau1[[#This Row],[Type de réponse]]='Paramètre (masquer)'!$A$10,Tableau1[[#This Row],[FE]],"")</f>
        <v/>
      </c>
      <c r="AT1155" s="76" t="str">
        <f>_xlfn.CONCAT(Tableau1[[#This Row],[LUN]:[DIM]])</f>
        <v/>
      </c>
      <c r="AU1155" s="79"/>
      <c r="AV11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5" s="76" t="e">
        <f>Tableau1[[#This Row],[Nbre de nuits sur la période]]*Tableau1[[#This Row],[Nombre de train accédant / nuit *]]</f>
        <v>#VALUE!</v>
      </c>
      <c r="AY1155" s="76" t="e">
        <f>Tableau1[[#This Row],[Uo voies - nuit]]*((59*400/1000)+5)</f>
        <v>#VALUE!</v>
      </c>
    </row>
    <row r="1156" spans="1:51" ht="15.75">
      <c r="A1156" s="51">
        <f t="shared" si="53"/>
        <v>1143</v>
      </c>
      <c r="B1156" s="85"/>
      <c r="C1156" s="52" t="str">
        <f>IFERROR(VLOOKUP(Tableau1[[#This Row],[Site *
Un fichier Excel par DT]],Tableau7[[#All],[Nom de la gare]:[EIC]],5,FALSE),"")</f>
        <v/>
      </c>
      <c r="D1156" s="77"/>
      <c r="E1156" s="74"/>
      <c r="F1156" s="74"/>
      <c r="G1156" s="76"/>
      <c r="H1156" s="72" t="str">
        <f>IF(Tableau1[[#This Row],[Régime d''utilisation (Quotidien ? Oui ou Non)]]="Oui","Oui","Non")</f>
        <v>Non</v>
      </c>
      <c r="I1156" s="72" t="str">
        <f>IF(Tableau1[[#This Row],[Régime d''utilisation (Quotidien ? Oui ou Non)]]="Oui","Oui","Non")</f>
        <v>Non</v>
      </c>
      <c r="J1156" s="72" t="str">
        <f>IF(Tableau1[[#This Row],[Régime d''utilisation (Quotidien ? Oui ou Non)]]="Oui","Oui","Non")</f>
        <v>Non</v>
      </c>
      <c r="K1156" s="72" t="str">
        <f>IF(Tableau1[[#This Row],[Régime d''utilisation (Quotidien ? Oui ou Non)]]="Oui","Oui","Non")</f>
        <v>Non</v>
      </c>
      <c r="L1156" s="72" t="str">
        <f>IF(Tableau1[[#This Row],[Régime d''utilisation (Quotidien ? Oui ou Non)]]="Oui","Oui","Non")</f>
        <v>Non</v>
      </c>
      <c r="M1156" s="72" t="str">
        <f>IF(Tableau1[[#This Row],[Régime d''utilisation (Quotidien ? Oui ou Non)]]="Oui","Oui","Non")</f>
        <v>Non</v>
      </c>
      <c r="N1156" s="72" t="str">
        <f>IF(Tableau1[[#This Row],[Régime d''utilisation (Quotidien ? Oui ou Non)]]="Oui","Oui","Non")</f>
        <v>Non</v>
      </c>
      <c r="O1156" s="72" t="str">
        <f>IF(Tableau1[[#This Row],[Régime d''utilisation (Quotidien ? Oui ou Non)]]="Oui","Oui","Non")</f>
        <v>Non</v>
      </c>
      <c r="P1156" s="76"/>
      <c r="Q1156" s="76"/>
      <c r="R1156" s="76"/>
      <c r="S1156" s="52" t="str">
        <f t="shared" si="51"/>
        <v>Compris entre 00h00 et 5h00</v>
      </c>
      <c r="T1156" s="76"/>
      <c r="U1156" s="53" t="str">
        <f t="shared" si="52"/>
        <v>Voyageur</v>
      </c>
      <c r="V1156" s="76"/>
      <c r="W1156" s="76"/>
      <c r="X1156" s="76"/>
      <c r="Y1156" s="76"/>
      <c r="Z1156" s="76"/>
      <c r="AA1156" s="76"/>
      <c r="AB1156" s="53">
        <f>400</f>
        <v>400</v>
      </c>
      <c r="AC1156" s="78" t="str">
        <f>IF(Tableau1[[#This Row],[Type de réponse]]='Paramètre (masquer)'!$A$10,Tableau1[[#This Row],[Période de début *]],"")</f>
        <v/>
      </c>
      <c r="AD1156" s="78" t="str">
        <f>IF(Tableau1[[#This Row],[Type de réponse]]='Paramètre (masquer)'!$A$10,Tableau1[[#This Row],[Période de fin *]],"")</f>
        <v/>
      </c>
      <c r="AE1156" s="78" t="str">
        <f>IF(Tableau1[[#This Row],[Type de réponse]]='Paramètre (masquer)'!$A$10,Tableau1[[#This Row],[Nuit
LU/MA]],"")</f>
        <v/>
      </c>
      <c r="AF1156" s="78" t="str">
        <f>IF(Tableau1[[#This Row],[Type de réponse]]='Paramètre (masquer)'!$A$10,Tableau1[[#This Row],[Nuit
MA/ME]],"")</f>
        <v/>
      </c>
      <c r="AG1156" s="78" t="str">
        <f>IF(Tableau1[[#This Row],[Type de réponse]]='Paramètre (masquer)'!$A$10,Tableau1[[#This Row],[Nuit
ME/JE]],"")</f>
        <v/>
      </c>
      <c r="AH1156" s="78" t="str">
        <f>IF(Tableau1[[#This Row],[Type de réponse]]='Paramètre (masquer)'!$A$10,Tableau1[[#This Row],[Nuit JE/VE]],"")</f>
        <v/>
      </c>
      <c r="AI1156" s="78" t="str">
        <f>IF(Tableau1[[#This Row],[Type de réponse]]='Paramètre (masquer)'!$A$10,Tableau1[[#This Row],[Nuit
VE/SA]],"")</f>
        <v/>
      </c>
      <c r="AJ1156" s="78" t="str">
        <f>IF(Tableau1[[#This Row],[Type de réponse]]='Paramètre (masquer)'!$A$10,Tableau1[[#This Row],[Nuit
SA/DI]],"")</f>
        <v/>
      </c>
      <c r="AK1156" s="78" t="str">
        <f>IF(Tableau1[[#This Row],[Type de réponse]]='Paramètre (masquer)'!$A$10,Tableau1[[#This Row],[Nuit
DI/LU]],"")</f>
        <v/>
      </c>
      <c r="AL1156" s="76" t="str">
        <f>IF(Tableau1[[#This Row],[Nuit
LU /MA]]="Oui",0,IF(Tableau1[[#This Row],[Nuit
LU /MA]]="Non",1,""))</f>
        <v/>
      </c>
      <c r="AM1156" s="76" t="str">
        <f>IF(Tableau1[[#This Row],[Nuit
MA/ ME]]="Oui",0,IF(Tableau1[[#This Row],[Nuit
MA/ ME]]="Non",1,""))</f>
        <v/>
      </c>
      <c r="AN1156" s="76" t="str">
        <f>IF(Tableau1[[#This Row],[Nuit
ME/ JE]]="Oui",0,IF(Tableau1[[#This Row],[Nuit
ME/ JE]]="Non",1,""))</f>
        <v/>
      </c>
      <c r="AO1156" s="76" t="str">
        <f>IF(Tableau1[[#This Row],[Nuit JE/ VE]]="Oui",0,IF(Tableau1[[#This Row],[Nuit JE/ VE]]="Non",1,""))</f>
        <v/>
      </c>
      <c r="AP1156" s="76" t="str">
        <f>IF(Tableau1[[#This Row],[Nuit
VE/ SA]]="Oui",0,IF(Tableau1[[#This Row],[Nuit
VE/ SA]]="Non",1,""))</f>
        <v/>
      </c>
      <c r="AQ1156" s="76" t="str">
        <f>IF(Tableau1[[#This Row],[Nuit
SA/ DI]]="Oui",0,IF(Tableau1[[#This Row],[Nuit
SA/ DI]]="Non",1,""))</f>
        <v/>
      </c>
      <c r="AR1156" s="76" t="str">
        <f>IF(Tableau1[[#This Row],[Nuit
DI/ LU]]="Oui",0,IF(Tableau1[[#This Row],[Nuit
DI/ LU]]="Non",1,""))</f>
        <v/>
      </c>
      <c r="AS1156" s="76" t="str">
        <f>IF(Tableau1[[#This Row],[Type de réponse]]='Paramètre (masquer)'!$A$10,Tableau1[[#This Row],[FE]],"")</f>
        <v/>
      </c>
      <c r="AT1156" s="76" t="str">
        <f>_xlfn.CONCAT(Tableau1[[#This Row],[LUN]:[DIM]])</f>
        <v/>
      </c>
      <c r="AU1156" s="79"/>
      <c r="AV11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6" s="76" t="e">
        <f>Tableau1[[#This Row],[Nbre de nuits sur la période]]*Tableau1[[#This Row],[Nombre de train accédant / nuit *]]</f>
        <v>#VALUE!</v>
      </c>
      <c r="AY1156" s="76" t="e">
        <f>Tableau1[[#This Row],[Uo voies - nuit]]*((59*400/1000)+5)</f>
        <v>#VALUE!</v>
      </c>
    </row>
    <row r="1157" spans="1:51" ht="15.75">
      <c r="A1157" s="51">
        <f t="shared" si="53"/>
        <v>1144</v>
      </c>
      <c r="B1157" s="85"/>
      <c r="C1157" s="52" t="str">
        <f>IFERROR(VLOOKUP(Tableau1[[#This Row],[Site *
Un fichier Excel par DT]],Tableau7[[#All],[Nom de la gare]:[EIC]],5,FALSE),"")</f>
        <v/>
      </c>
      <c r="D1157" s="77"/>
      <c r="E1157" s="74"/>
      <c r="F1157" s="74"/>
      <c r="G1157" s="76"/>
      <c r="H1157" s="72" t="str">
        <f>IF(Tableau1[[#This Row],[Régime d''utilisation (Quotidien ? Oui ou Non)]]="Oui","Oui","Non")</f>
        <v>Non</v>
      </c>
      <c r="I1157" s="72" t="str">
        <f>IF(Tableau1[[#This Row],[Régime d''utilisation (Quotidien ? Oui ou Non)]]="Oui","Oui","Non")</f>
        <v>Non</v>
      </c>
      <c r="J1157" s="72" t="str">
        <f>IF(Tableau1[[#This Row],[Régime d''utilisation (Quotidien ? Oui ou Non)]]="Oui","Oui","Non")</f>
        <v>Non</v>
      </c>
      <c r="K1157" s="72" t="str">
        <f>IF(Tableau1[[#This Row],[Régime d''utilisation (Quotidien ? Oui ou Non)]]="Oui","Oui","Non")</f>
        <v>Non</v>
      </c>
      <c r="L1157" s="72" t="str">
        <f>IF(Tableau1[[#This Row],[Régime d''utilisation (Quotidien ? Oui ou Non)]]="Oui","Oui","Non")</f>
        <v>Non</v>
      </c>
      <c r="M1157" s="72" t="str">
        <f>IF(Tableau1[[#This Row],[Régime d''utilisation (Quotidien ? Oui ou Non)]]="Oui","Oui","Non")</f>
        <v>Non</v>
      </c>
      <c r="N1157" s="72" t="str">
        <f>IF(Tableau1[[#This Row],[Régime d''utilisation (Quotidien ? Oui ou Non)]]="Oui","Oui","Non")</f>
        <v>Non</v>
      </c>
      <c r="O1157" s="72" t="str">
        <f>IF(Tableau1[[#This Row],[Régime d''utilisation (Quotidien ? Oui ou Non)]]="Oui","Oui","Non")</f>
        <v>Non</v>
      </c>
      <c r="P1157" s="76"/>
      <c r="Q1157" s="76"/>
      <c r="R1157" s="76"/>
      <c r="S1157" s="52" t="str">
        <f t="shared" si="51"/>
        <v>Compris entre 00h00 et 5h00</v>
      </c>
      <c r="T1157" s="76"/>
      <c r="U1157" s="53" t="str">
        <f t="shared" si="52"/>
        <v>Voyageur</v>
      </c>
      <c r="V1157" s="76"/>
      <c r="W1157" s="76"/>
      <c r="X1157" s="76"/>
      <c r="Y1157" s="76"/>
      <c r="Z1157" s="76"/>
      <c r="AA1157" s="76"/>
      <c r="AB1157" s="53">
        <f>400</f>
        <v>400</v>
      </c>
      <c r="AC1157" s="78" t="str">
        <f>IF(Tableau1[[#This Row],[Type de réponse]]='Paramètre (masquer)'!$A$10,Tableau1[[#This Row],[Période de début *]],"")</f>
        <v/>
      </c>
      <c r="AD1157" s="78" t="str">
        <f>IF(Tableau1[[#This Row],[Type de réponse]]='Paramètre (masquer)'!$A$10,Tableau1[[#This Row],[Période de fin *]],"")</f>
        <v/>
      </c>
      <c r="AE1157" s="78" t="str">
        <f>IF(Tableau1[[#This Row],[Type de réponse]]='Paramètre (masquer)'!$A$10,Tableau1[[#This Row],[Nuit
LU/MA]],"")</f>
        <v/>
      </c>
      <c r="AF1157" s="78" t="str">
        <f>IF(Tableau1[[#This Row],[Type de réponse]]='Paramètre (masquer)'!$A$10,Tableau1[[#This Row],[Nuit
MA/ME]],"")</f>
        <v/>
      </c>
      <c r="AG1157" s="78" t="str">
        <f>IF(Tableau1[[#This Row],[Type de réponse]]='Paramètre (masquer)'!$A$10,Tableau1[[#This Row],[Nuit
ME/JE]],"")</f>
        <v/>
      </c>
      <c r="AH1157" s="78" t="str">
        <f>IF(Tableau1[[#This Row],[Type de réponse]]='Paramètre (masquer)'!$A$10,Tableau1[[#This Row],[Nuit JE/VE]],"")</f>
        <v/>
      </c>
      <c r="AI1157" s="78" t="str">
        <f>IF(Tableau1[[#This Row],[Type de réponse]]='Paramètre (masquer)'!$A$10,Tableau1[[#This Row],[Nuit
VE/SA]],"")</f>
        <v/>
      </c>
      <c r="AJ1157" s="78" t="str">
        <f>IF(Tableau1[[#This Row],[Type de réponse]]='Paramètre (masquer)'!$A$10,Tableau1[[#This Row],[Nuit
SA/DI]],"")</f>
        <v/>
      </c>
      <c r="AK1157" s="78" t="str">
        <f>IF(Tableau1[[#This Row],[Type de réponse]]='Paramètre (masquer)'!$A$10,Tableau1[[#This Row],[Nuit
DI/LU]],"")</f>
        <v/>
      </c>
      <c r="AL1157" s="76" t="str">
        <f>IF(Tableau1[[#This Row],[Nuit
LU /MA]]="Oui",0,IF(Tableau1[[#This Row],[Nuit
LU /MA]]="Non",1,""))</f>
        <v/>
      </c>
      <c r="AM1157" s="76" t="str">
        <f>IF(Tableau1[[#This Row],[Nuit
MA/ ME]]="Oui",0,IF(Tableau1[[#This Row],[Nuit
MA/ ME]]="Non",1,""))</f>
        <v/>
      </c>
      <c r="AN1157" s="76" t="str">
        <f>IF(Tableau1[[#This Row],[Nuit
ME/ JE]]="Oui",0,IF(Tableau1[[#This Row],[Nuit
ME/ JE]]="Non",1,""))</f>
        <v/>
      </c>
      <c r="AO1157" s="76" t="str">
        <f>IF(Tableau1[[#This Row],[Nuit JE/ VE]]="Oui",0,IF(Tableau1[[#This Row],[Nuit JE/ VE]]="Non",1,""))</f>
        <v/>
      </c>
      <c r="AP1157" s="76" t="str">
        <f>IF(Tableau1[[#This Row],[Nuit
VE/ SA]]="Oui",0,IF(Tableau1[[#This Row],[Nuit
VE/ SA]]="Non",1,""))</f>
        <v/>
      </c>
      <c r="AQ1157" s="76" t="str">
        <f>IF(Tableau1[[#This Row],[Nuit
SA/ DI]]="Oui",0,IF(Tableau1[[#This Row],[Nuit
SA/ DI]]="Non",1,""))</f>
        <v/>
      </c>
      <c r="AR1157" s="76" t="str">
        <f>IF(Tableau1[[#This Row],[Nuit
DI/ LU]]="Oui",0,IF(Tableau1[[#This Row],[Nuit
DI/ LU]]="Non",1,""))</f>
        <v/>
      </c>
      <c r="AS1157" s="76" t="str">
        <f>IF(Tableau1[[#This Row],[Type de réponse]]='Paramètre (masquer)'!$A$10,Tableau1[[#This Row],[FE]],"")</f>
        <v/>
      </c>
      <c r="AT1157" s="76" t="str">
        <f>_xlfn.CONCAT(Tableau1[[#This Row],[LUN]:[DIM]])</f>
        <v/>
      </c>
      <c r="AU1157" s="79"/>
      <c r="AV11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7" s="76" t="e">
        <f>Tableau1[[#This Row],[Nbre de nuits sur la période]]*Tableau1[[#This Row],[Nombre de train accédant / nuit *]]</f>
        <v>#VALUE!</v>
      </c>
      <c r="AY1157" s="76" t="e">
        <f>Tableau1[[#This Row],[Uo voies - nuit]]*((59*400/1000)+5)</f>
        <v>#VALUE!</v>
      </c>
    </row>
    <row r="1158" spans="1:51" ht="15.75">
      <c r="A1158" s="51">
        <f t="shared" si="53"/>
        <v>1145</v>
      </c>
      <c r="B1158" s="85"/>
      <c r="C1158" s="52" t="str">
        <f>IFERROR(VLOOKUP(Tableau1[[#This Row],[Site *
Un fichier Excel par DT]],Tableau7[[#All],[Nom de la gare]:[EIC]],5,FALSE),"")</f>
        <v/>
      </c>
      <c r="D1158" s="77"/>
      <c r="E1158" s="74"/>
      <c r="F1158" s="74"/>
      <c r="G1158" s="76"/>
      <c r="H1158" s="72" t="str">
        <f>IF(Tableau1[[#This Row],[Régime d''utilisation (Quotidien ? Oui ou Non)]]="Oui","Oui","Non")</f>
        <v>Non</v>
      </c>
      <c r="I1158" s="72" t="str">
        <f>IF(Tableau1[[#This Row],[Régime d''utilisation (Quotidien ? Oui ou Non)]]="Oui","Oui","Non")</f>
        <v>Non</v>
      </c>
      <c r="J1158" s="72" t="str">
        <f>IF(Tableau1[[#This Row],[Régime d''utilisation (Quotidien ? Oui ou Non)]]="Oui","Oui","Non")</f>
        <v>Non</v>
      </c>
      <c r="K1158" s="72" t="str">
        <f>IF(Tableau1[[#This Row],[Régime d''utilisation (Quotidien ? Oui ou Non)]]="Oui","Oui","Non")</f>
        <v>Non</v>
      </c>
      <c r="L1158" s="72" t="str">
        <f>IF(Tableau1[[#This Row],[Régime d''utilisation (Quotidien ? Oui ou Non)]]="Oui","Oui","Non")</f>
        <v>Non</v>
      </c>
      <c r="M1158" s="72" t="str">
        <f>IF(Tableau1[[#This Row],[Régime d''utilisation (Quotidien ? Oui ou Non)]]="Oui","Oui","Non")</f>
        <v>Non</v>
      </c>
      <c r="N1158" s="72" t="str">
        <f>IF(Tableau1[[#This Row],[Régime d''utilisation (Quotidien ? Oui ou Non)]]="Oui","Oui","Non")</f>
        <v>Non</v>
      </c>
      <c r="O1158" s="72" t="str">
        <f>IF(Tableau1[[#This Row],[Régime d''utilisation (Quotidien ? Oui ou Non)]]="Oui","Oui","Non")</f>
        <v>Non</v>
      </c>
      <c r="P1158" s="76"/>
      <c r="Q1158" s="76"/>
      <c r="R1158" s="76"/>
      <c r="S1158" s="52" t="str">
        <f t="shared" si="51"/>
        <v>Compris entre 00h00 et 5h00</v>
      </c>
      <c r="T1158" s="76"/>
      <c r="U1158" s="53" t="str">
        <f t="shared" si="52"/>
        <v>Voyageur</v>
      </c>
      <c r="V1158" s="76"/>
      <c r="W1158" s="76"/>
      <c r="X1158" s="76"/>
      <c r="Y1158" s="76"/>
      <c r="Z1158" s="76"/>
      <c r="AA1158" s="76"/>
      <c r="AB1158" s="53">
        <f>400</f>
        <v>400</v>
      </c>
      <c r="AC1158" s="78" t="str">
        <f>IF(Tableau1[[#This Row],[Type de réponse]]='Paramètre (masquer)'!$A$10,Tableau1[[#This Row],[Période de début *]],"")</f>
        <v/>
      </c>
      <c r="AD1158" s="78" t="str">
        <f>IF(Tableau1[[#This Row],[Type de réponse]]='Paramètre (masquer)'!$A$10,Tableau1[[#This Row],[Période de fin *]],"")</f>
        <v/>
      </c>
      <c r="AE1158" s="78" t="str">
        <f>IF(Tableau1[[#This Row],[Type de réponse]]='Paramètre (masquer)'!$A$10,Tableau1[[#This Row],[Nuit
LU/MA]],"")</f>
        <v/>
      </c>
      <c r="AF1158" s="78" t="str">
        <f>IF(Tableau1[[#This Row],[Type de réponse]]='Paramètre (masquer)'!$A$10,Tableau1[[#This Row],[Nuit
MA/ME]],"")</f>
        <v/>
      </c>
      <c r="AG1158" s="78" t="str">
        <f>IF(Tableau1[[#This Row],[Type de réponse]]='Paramètre (masquer)'!$A$10,Tableau1[[#This Row],[Nuit
ME/JE]],"")</f>
        <v/>
      </c>
      <c r="AH1158" s="78" t="str">
        <f>IF(Tableau1[[#This Row],[Type de réponse]]='Paramètre (masquer)'!$A$10,Tableau1[[#This Row],[Nuit JE/VE]],"")</f>
        <v/>
      </c>
      <c r="AI1158" s="78" t="str">
        <f>IF(Tableau1[[#This Row],[Type de réponse]]='Paramètre (masquer)'!$A$10,Tableau1[[#This Row],[Nuit
VE/SA]],"")</f>
        <v/>
      </c>
      <c r="AJ1158" s="78" t="str">
        <f>IF(Tableau1[[#This Row],[Type de réponse]]='Paramètre (masquer)'!$A$10,Tableau1[[#This Row],[Nuit
SA/DI]],"")</f>
        <v/>
      </c>
      <c r="AK1158" s="78" t="str">
        <f>IF(Tableau1[[#This Row],[Type de réponse]]='Paramètre (masquer)'!$A$10,Tableau1[[#This Row],[Nuit
DI/LU]],"")</f>
        <v/>
      </c>
      <c r="AL1158" s="76" t="str">
        <f>IF(Tableau1[[#This Row],[Nuit
LU /MA]]="Oui",0,IF(Tableau1[[#This Row],[Nuit
LU /MA]]="Non",1,""))</f>
        <v/>
      </c>
      <c r="AM1158" s="76" t="str">
        <f>IF(Tableau1[[#This Row],[Nuit
MA/ ME]]="Oui",0,IF(Tableau1[[#This Row],[Nuit
MA/ ME]]="Non",1,""))</f>
        <v/>
      </c>
      <c r="AN1158" s="76" t="str">
        <f>IF(Tableau1[[#This Row],[Nuit
ME/ JE]]="Oui",0,IF(Tableau1[[#This Row],[Nuit
ME/ JE]]="Non",1,""))</f>
        <v/>
      </c>
      <c r="AO1158" s="76" t="str">
        <f>IF(Tableau1[[#This Row],[Nuit JE/ VE]]="Oui",0,IF(Tableau1[[#This Row],[Nuit JE/ VE]]="Non",1,""))</f>
        <v/>
      </c>
      <c r="AP1158" s="76" t="str">
        <f>IF(Tableau1[[#This Row],[Nuit
VE/ SA]]="Oui",0,IF(Tableau1[[#This Row],[Nuit
VE/ SA]]="Non",1,""))</f>
        <v/>
      </c>
      <c r="AQ1158" s="76" t="str">
        <f>IF(Tableau1[[#This Row],[Nuit
SA/ DI]]="Oui",0,IF(Tableau1[[#This Row],[Nuit
SA/ DI]]="Non",1,""))</f>
        <v/>
      </c>
      <c r="AR1158" s="76" t="str">
        <f>IF(Tableau1[[#This Row],[Nuit
DI/ LU]]="Oui",0,IF(Tableau1[[#This Row],[Nuit
DI/ LU]]="Non",1,""))</f>
        <v/>
      </c>
      <c r="AS1158" s="76" t="str">
        <f>IF(Tableau1[[#This Row],[Type de réponse]]='Paramètre (masquer)'!$A$10,Tableau1[[#This Row],[FE]],"")</f>
        <v/>
      </c>
      <c r="AT1158" s="76" t="str">
        <f>_xlfn.CONCAT(Tableau1[[#This Row],[LUN]:[DIM]])</f>
        <v/>
      </c>
      <c r="AU1158" s="79"/>
      <c r="AV11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8" s="76" t="e">
        <f>Tableau1[[#This Row],[Nbre de nuits sur la période]]*Tableau1[[#This Row],[Nombre de train accédant / nuit *]]</f>
        <v>#VALUE!</v>
      </c>
      <c r="AY1158" s="76" t="e">
        <f>Tableau1[[#This Row],[Uo voies - nuit]]*((59*400/1000)+5)</f>
        <v>#VALUE!</v>
      </c>
    </row>
    <row r="1159" spans="1:51" ht="15.75">
      <c r="A1159" s="51">
        <f t="shared" si="53"/>
        <v>1146</v>
      </c>
      <c r="B1159" s="85"/>
      <c r="C1159" s="52" t="str">
        <f>IFERROR(VLOOKUP(Tableau1[[#This Row],[Site *
Un fichier Excel par DT]],Tableau7[[#All],[Nom de la gare]:[EIC]],5,FALSE),"")</f>
        <v/>
      </c>
      <c r="D1159" s="77"/>
      <c r="E1159" s="74"/>
      <c r="F1159" s="74"/>
      <c r="G1159" s="76"/>
      <c r="H1159" s="72" t="str">
        <f>IF(Tableau1[[#This Row],[Régime d''utilisation (Quotidien ? Oui ou Non)]]="Oui","Oui","Non")</f>
        <v>Non</v>
      </c>
      <c r="I1159" s="72" t="str">
        <f>IF(Tableau1[[#This Row],[Régime d''utilisation (Quotidien ? Oui ou Non)]]="Oui","Oui","Non")</f>
        <v>Non</v>
      </c>
      <c r="J1159" s="72" t="str">
        <f>IF(Tableau1[[#This Row],[Régime d''utilisation (Quotidien ? Oui ou Non)]]="Oui","Oui","Non")</f>
        <v>Non</v>
      </c>
      <c r="K1159" s="72" t="str">
        <f>IF(Tableau1[[#This Row],[Régime d''utilisation (Quotidien ? Oui ou Non)]]="Oui","Oui","Non")</f>
        <v>Non</v>
      </c>
      <c r="L1159" s="72" t="str">
        <f>IF(Tableau1[[#This Row],[Régime d''utilisation (Quotidien ? Oui ou Non)]]="Oui","Oui","Non")</f>
        <v>Non</v>
      </c>
      <c r="M1159" s="72" t="str">
        <f>IF(Tableau1[[#This Row],[Régime d''utilisation (Quotidien ? Oui ou Non)]]="Oui","Oui","Non")</f>
        <v>Non</v>
      </c>
      <c r="N1159" s="72" t="str">
        <f>IF(Tableau1[[#This Row],[Régime d''utilisation (Quotidien ? Oui ou Non)]]="Oui","Oui","Non")</f>
        <v>Non</v>
      </c>
      <c r="O1159" s="72" t="str">
        <f>IF(Tableau1[[#This Row],[Régime d''utilisation (Quotidien ? Oui ou Non)]]="Oui","Oui","Non")</f>
        <v>Non</v>
      </c>
      <c r="P1159" s="76"/>
      <c r="Q1159" s="76"/>
      <c r="R1159" s="76"/>
      <c r="S1159" s="52" t="str">
        <f t="shared" si="51"/>
        <v>Compris entre 00h00 et 5h00</v>
      </c>
      <c r="T1159" s="76"/>
      <c r="U1159" s="53" t="str">
        <f t="shared" si="52"/>
        <v>Voyageur</v>
      </c>
      <c r="V1159" s="76"/>
      <c r="W1159" s="76"/>
      <c r="X1159" s="76"/>
      <c r="Y1159" s="76"/>
      <c r="Z1159" s="76"/>
      <c r="AA1159" s="76"/>
      <c r="AB1159" s="53">
        <f>400</f>
        <v>400</v>
      </c>
      <c r="AC1159" s="78" t="str">
        <f>IF(Tableau1[[#This Row],[Type de réponse]]='Paramètre (masquer)'!$A$10,Tableau1[[#This Row],[Période de début *]],"")</f>
        <v/>
      </c>
      <c r="AD1159" s="78" t="str">
        <f>IF(Tableau1[[#This Row],[Type de réponse]]='Paramètre (masquer)'!$A$10,Tableau1[[#This Row],[Période de fin *]],"")</f>
        <v/>
      </c>
      <c r="AE1159" s="78" t="str">
        <f>IF(Tableau1[[#This Row],[Type de réponse]]='Paramètre (masquer)'!$A$10,Tableau1[[#This Row],[Nuit
LU/MA]],"")</f>
        <v/>
      </c>
      <c r="AF1159" s="78" t="str">
        <f>IF(Tableau1[[#This Row],[Type de réponse]]='Paramètre (masquer)'!$A$10,Tableau1[[#This Row],[Nuit
MA/ME]],"")</f>
        <v/>
      </c>
      <c r="AG1159" s="78" t="str">
        <f>IF(Tableau1[[#This Row],[Type de réponse]]='Paramètre (masquer)'!$A$10,Tableau1[[#This Row],[Nuit
ME/JE]],"")</f>
        <v/>
      </c>
      <c r="AH1159" s="78" t="str">
        <f>IF(Tableau1[[#This Row],[Type de réponse]]='Paramètre (masquer)'!$A$10,Tableau1[[#This Row],[Nuit JE/VE]],"")</f>
        <v/>
      </c>
      <c r="AI1159" s="78" t="str">
        <f>IF(Tableau1[[#This Row],[Type de réponse]]='Paramètre (masquer)'!$A$10,Tableau1[[#This Row],[Nuit
VE/SA]],"")</f>
        <v/>
      </c>
      <c r="AJ1159" s="78" t="str">
        <f>IF(Tableau1[[#This Row],[Type de réponse]]='Paramètre (masquer)'!$A$10,Tableau1[[#This Row],[Nuit
SA/DI]],"")</f>
        <v/>
      </c>
      <c r="AK1159" s="78" t="str">
        <f>IF(Tableau1[[#This Row],[Type de réponse]]='Paramètre (masquer)'!$A$10,Tableau1[[#This Row],[Nuit
DI/LU]],"")</f>
        <v/>
      </c>
      <c r="AL1159" s="76" t="str">
        <f>IF(Tableau1[[#This Row],[Nuit
LU /MA]]="Oui",0,IF(Tableau1[[#This Row],[Nuit
LU /MA]]="Non",1,""))</f>
        <v/>
      </c>
      <c r="AM1159" s="76" t="str">
        <f>IF(Tableau1[[#This Row],[Nuit
MA/ ME]]="Oui",0,IF(Tableau1[[#This Row],[Nuit
MA/ ME]]="Non",1,""))</f>
        <v/>
      </c>
      <c r="AN1159" s="76" t="str">
        <f>IF(Tableau1[[#This Row],[Nuit
ME/ JE]]="Oui",0,IF(Tableau1[[#This Row],[Nuit
ME/ JE]]="Non",1,""))</f>
        <v/>
      </c>
      <c r="AO1159" s="76" t="str">
        <f>IF(Tableau1[[#This Row],[Nuit JE/ VE]]="Oui",0,IF(Tableau1[[#This Row],[Nuit JE/ VE]]="Non",1,""))</f>
        <v/>
      </c>
      <c r="AP1159" s="76" t="str">
        <f>IF(Tableau1[[#This Row],[Nuit
VE/ SA]]="Oui",0,IF(Tableau1[[#This Row],[Nuit
VE/ SA]]="Non",1,""))</f>
        <v/>
      </c>
      <c r="AQ1159" s="76" t="str">
        <f>IF(Tableau1[[#This Row],[Nuit
SA/ DI]]="Oui",0,IF(Tableau1[[#This Row],[Nuit
SA/ DI]]="Non",1,""))</f>
        <v/>
      </c>
      <c r="AR1159" s="76" t="str">
        <f>IF(Tableau1[[#This Row],[Nuit
DI/ LU]]="Oui",0,IF(Tableau1[[#This Row],[Nuit
DI/ LU]]="Non",1,""))</f>
        <v/>
      </c>
      <c r="AS1159" s="76" t="str">
        <f>IF(Tableau1[[#This Row],[Type de réponse]]='Paramètre (masquer)'!$A$10,Tableau1[[#This Row],[FE]],"")</f>
        <v/>
      </c>
      <c r="AT1159" s="76" t="str">
        <f>_xlfn.CONCAT(Tableau1[[#This Row],[LUN]:[DIM]])</f>
        <v/>
      </c>
      <c r="AU1159" s="79"/>
      <c r="AV11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9" s="76" t="e">
        <f>Tableau1[[#This Row],[Nbre de nuits sur la période]]*Tableau1[[#This Row],[Nombre de train accédant / nuit *]]</f>
        <v>#VALUE!</v>
      </c>
      <c r="AY1159" s="76" t="e">
        <f>Tableau1[[#This Row],[Uo voies - nuit]]*((59*400/1000)+5)</f>
        <v>#VALUE!</v>
      </c>
    </row>
    <row r="1160" spans="1:51" ht="15.75">
      <c r="A1160" s="51">
        <f t="shared" si="53"/>
        <v>1147</v>
      </c>
      <c r="B1160" s="85"/>
      <c r="C1160" s="52" t="str">
        <f>IFERROR(VLOOKUP(Tableau1[[#This Row],[Site *
Un fichier Excel par DT]],Tableau7[[#All],[Nom de la gare]:[EIC]],5,FALSE),"")</f>
        <v/>
      </c>
      <c r="D1160" s="77"/>
      <c r="E1160" s="74"/>
      <c r="F1160" s="74"/>
      <c r="G1160" s="76"/>
      <c r="H1160" s="72" t="str">
        <f>IF(Tableau1[[#This Row],[Régime d''utilisation (Quotidien ? Oui ou Non)]]="Oui","Oui","Non")</f>
        <v>Non</v>
      </c>
      <c r="I1160" s="72" t="str">
        <f>IF(Tableau1[[#This Row],[Régime d''utilisation (Quotidien ? Oui ou Non)]]="Oui","Oui","Non")</f>
        <v>Non</v>
      </c>
      <c r="J1160" s="72" t="str">
        <f>IF(Tableau1[[#This Row],[Régime d''utilisation (Quotidien ? Oui ou Non)]]="Oui","Oui","Non")</f>
        <v>Non</v>
      </c>
      <c r="K1160" s="72" t="str">
        <f>IF(Tableau1[[#This Row],[Régime d''utilisation (Quotidien ? Oui ou Non)]]="Oui","Oui","Non")</f>
        <v>Non</v>
      </c>
      <c r="L1160" s="72" t="str">
        <f>IF(Tableau1[[#This Row],[Régime d''utilisation (Quotidien ? Oui ou Non)]]="Oui","Oui","Non")</f>
        <v>Non</v>
      </c>
      <c r="M1160" s="72" t="str">
        <f>IF(Tableau1[[#This Row],[Régime d''utilisation (Quotidien ? Oui ou Non)]]="Oui","Oui","Non")</f>
        <v>Non</v>
      </c>
      <c r="N1160" s="72" t="str">
        <f>IF(Tableau1[[#This Row],[Régime d''utilisation (Quotidien ? Oui ou Non)]]="Oui","Oui","Non")</f>
        <v>Non</v>
      </c>
      <c r="O1160" s="72" t="str">
        <f>IF(Tableau1[[#This Row],[Régime d''utilisation (Quotidien ? Oui ou Non)]]="Oui","Oui","Non")</f>
        <v>Non</v>
      </c>
      <c r="P1160" s="76"/>
      <c r="Q1160" s="76"/>
      <c r="R1160" s="76"/>
      <c r="S1160" s="52" t="str">
        <f t="shared" si="51"/>
        <v>Compris entre 00h00 et 5h00</v>
      </c>
      <c r="T1160" s="76"/>
      <c r="U1160" s="53" t="str">
        <f t="shared" si="52"/>
        <v>Voyageur</v>
      </c>
      <c r="V1160" s="76"/>
      <c r="W1160" s="76"/>
      <c r="X1160" s="76"/>
      <c r="Y1160" s="76"/>
      <c r="Z1160" s="76"/>
      <c r="AA1160" s="76"/>
      <c r="AB1160" s="53">
        <f>400</f>
        <v>400</v>
      </c>
      <c r="AC1160" s="78" t="str">
        <f>IF(Tableau1[[#This Row],[Type de réponse]]='Paramètre (masquer)'!$A$10,Tableau1[[#This Row],[Période de début *]],"")</f>
        <v/>
      </c>
      <c r="AD1160" s="78" t="str">
        <f>IF(Tableau1[[#This Row],[Type de réponse]]='Paramètre (masquer)'!$A$10,Tableau1[[#This Row],[Période de fin *]],"")</f>
        <v/>
      </c>
      <c r="AE1160" s="78" t="str">
        <f>IF(Tableau1[[#This Row],[Type de réponse]]='Paramètre (masquer)'!$A$10,Tableau1[[#This Row],[Nuit
LU/MA]],"")</f>
        <v/>
      </c>
      <c r="AF1160" s="78" t="str">
        <f>IF(Tableau1[[#This Row],[Type de réponse]]='Paramètre (masquer)'!$A$10,Tableau1[[#This Row],[Nuit
MA/ME]],"")</f>
        <v/>
      </c>
      <c r="AG1160" s="78" t="str">
        <f>IF(Tableau1[[#This Row],[Type de réponse]]='Paramètre (masquer)'!$A$10,Tableau1[[#This Row],[Nuit
ME/JE]],"")</f>
        <v/>
      </c>
      <c r="AH1160" s="78" t="str">
        <f>IF(Tableau1[[#This Row],[Type de réponse]]='Paramètre (masquer)'!$A$10,Tableau1[[#This Row],[Nuit JE/VE]],"")</f>
        <v/>
      </c>
      <c r="AI1160" s="78" t="str">
        <f>IF(Tableau1[[#This Row],[Type de réponse]]='Paramètre (masquer)'!$A$10,Tableau1[[#This Row],[Nuit
VE/SA]],"")</f>
        <v/>
      </c>
      <c r="AJ1160" s="78" t="str">
        <f>IF(Tableau1[[#This Row],[Type de réponse]]='Paramètre (masquer)'!$A$10,Tableau1[[#This Row],[Nuit
SA/DI]],"")</f>
        <v/>
      </c>
      <c r="AK1160" s="78" t="str">
        <f>IF(Tableau1[[#This Row],[Type de réponse]]='Paramètre (masquer)'!$A$10,Tableau1[[#This Row],[Nuit
DI/LU]],"")</f>
        <v/>
      </c>
      <c r="AL1160" s="76" t="str">
        <f>IF(Tableau1[[#This Row],[Nuit
LU /MA]]="Oui",0,IF(Tableau1[[#This Row],[Nuit
LU /MA]]="Non",1,""))</f>
        <v/>
      </c>
      <c r="AM1160" s="76" t="str">
        <f>IF(Tableau1[[#This Row],[Nuit
MA/ ME]]="Oui",0,IF(Tableau1[[#This Row],[Nuit
MA/ ME]]="Non",1,""))</f>
        <v/>
      </c>
      <c r="AN1160" s="76" t="str">
        <f>IF(Tableau1[[#This Row],[Nuit
ME/ JE]]="Oui",0,IF(Tableau1[[#This Row],[Nuit
ME/ JE]]="Non",1,""))</f>
        <v/>
      </c>
      <c r="AO1160" s="76" t="str">
        <f>IF(Tableau1[[#This Row],[Nuit JE/ VE]]="Oui",0,IF(Tableau1[[#This Row],[Nuit JE/ VE]]="Non",1,""))</f>
        <v/>
      </c>
      <c r="AP1160" s="76" t="str">
        <f>IF(Tableau1[[#This Row],[Nuit
VE/ SA]]="Oui",0,IF(Tableau1[[#This Row],[Nuit
VE/ SA]]="Non",1,""))</f>
        <v/>
      </c>
      <c r="AQ1160" s="76" t="str">
        <f>IF(Tableau1[[#This Row],[Nuit
SA/ DI]]="Oui",0,IF(Tableau1[[#This Row],[Nuit
SA/ DI]]="Non",1,""))</f>
        <v/>
      </c>
      <c r="AR1160" s="76" t="str">
        <f>IF(Tableau1[[#This Row],[Nuit
DI/ LU]]="Oui",0,IF(Tableau1[[#This Row],[Nuit
DI/ LU]]="Non",1,""))</f>
        <v/>
      </c>
      <c r="AS1160" s="76" t="str">
        <f>IF(Tableau1[[#This Row],[Type de réponse]]='Paramètre (masquer)'!$A$10,Tableau1[[#This Row],[FE]],"")</f>
        <v/>
      </c>
      <c r="AT1160" s="76" t="str">
        <f>_xlfn.CONCAT(Tableau1[[#This Row],[LUN]:[DIM]])</f>
        <v/>
      </c>
      <c r="AU1160" s="79"/>
      <c r="AV11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0" s="76" t="e">
        <f>Tableau1[[#This Row],[Nbre de nuits sur la période]]*Tableau1[[#This Row],[Nombre de train accédant / nuit *]]</f>
        <v>#VALUE!</v>
      </c>
      <c r="AY1160" s="76" t="e">
        <f>Tableau1[[#This Row],[Uo voies - nuit]]*((59*400/1000)+5)</f>
        <v>#VALUE!</v>
      </c>
    </row>
    <row r="1161" spans="1:51" ht="15.75">
      <c r="A1161" s="51">
        <f t="shared" si="53"/>
        <v>1148</v>
      </c>
      <c r="B1161" s="85"/>
      <c r="C1161" s="52" t="str">
        <f>IFERROR(VLOOKUP(Tableau1[[#This Row],[Site *
Un fichier Excel par DT]],Tableau7[[#All],[Nom de la gare]:[EIC]],5,FALSE),"")</f>
        <v/>
      </c>
      <c r="D1161" s="77"/>
      <c r="E1161" s="74"/>
      <c r="F1161" s="74"/>
      <c r="G1161" s="76"/>
      <c r="H1161" s="72" t="str">
        <f>IF(Tableau1[[#This Row],[Régime d''utilisation (Quotidien ? Oui ou Non)]]="Oui","Oui","Non")</f>
        <v>Non</v>
      </c>
      <c r="I1161" s="72" t="str">
        <f>IF(Tableau1[[#This Row],[Régime d''utilisation (Quotidien ? Oui ou Non)]]="Oui","Oui","Non")</f>
        <v>Non</v>
      </c>
      <c r="J1161" s="72" t="str">
        <f>IF(Tableau1[[#This Row],[Régime d''utilisation (Quotidien ? Oui ou Non)]]="Oui","Oui","Non")</f>
        <v>Non</v>
      </c>
      <c r="K1161" s="72" t="str">
        <f>IF(Tableau1[[#This Row],[Régime d''utilisation (Quotidien ? Oui ou Non)]]="Oui","Oui","Non")</f>
        <v>Non</v>
      </c>
      <c r="L1161" s="72" t="str">
        <f>IF(Tableau1[[#This Row],[Régime d''utilisation (Quotidien ? Oui ou Non)]]="Oui","Oui","Non")</f>
        <v>Non</v>
      </c>
      <c r="M1161" s="72" t="str">
        <f>IF(Tableau1[[#This Row],[Régime d''utilisation (Quotidien ? Oui ou Non)]]="Oui","Oui","Non")</f>
        <v>Non</v>
      </c>
      <c r="N1161" s="72" t="str">
        <f>IF(Tableau1[[#This Row],[Régime d''utilisation (Quotidien ? Oui ou Non)]]="Oui","Oui","Non")</f>
        <v>Non</v>
      </c>
      <c r="O1161" s="72" t="str">
        <f>IF(Tableau1[[#This Row],[Régime d''utilisation (Quotidien ? Oui ou Non)]]="Oui","Oui","Non")</f>
        <v>Non</v>
      </c>
      <c r="P1161" s="76"/>
      <c r="Q1161" s="76"/>
      <c r="R1161" s="76"/>
      <c r="S1161" s="52" t="str">
        <f t="shared" si="51"/>
        <v>Compris entre 00h00 et 5h00</v>
      </c>
      <c r="T1161" s="76"/>
      <c r="U1161" s="53" t="str">
        <f t="shared" si="52"/>
        <v>Voyageur</v>
      </c>
      <c r="V1161" s="76"/>
      <c r="W1161" s="76"/>
      <c r="X1161" s="76"/>
      <c r="Y1161" s="76"/>
      <c r="Z1161" s="76"/>
      <c r="AA1161" s="76"/>
      <c r="AB1161" s="53">
        <f>400</f>
        <v>400</v>
      </c>
      <c r="AC1161" s="78" t="str">
        <f>IF(Tableau1[[#This Row],[Type de réponse]]='Paramètre (masquer)'!$A$10,Tableau1[[#This Row],[Période de début *]],"")</f>
        <v/>
      </c>
      <c r="AD1161" s="78" t="str">
        <f>IF(Tableau1[[#This Row],[Type de réponse]]='Paramètre (masquer)'!$A$10,Tableau1[[#This Row],[Période de fin *]],"")</f>
        <v/>
      </c>
      <c r="AE1161" s="78" t="str">
        <f>IF(Tableau1[[#This Row],[Type de réponse]]='Paramètre (masquer)'!$A$10,Tableau1[[#This Row],[Nuit
LU/MA]],"")</f>
        <v/>
      </c>
      <c r="AF1161" s="78" t="str">
        <f>IF(Tableau1[[#This Row],[Type de réponse]]='Paramètre (masquer)'!$A$10,Tableau1[[#This Row],[Nuit
MA/ME]],"")</f>
        <v/>
      </c>
      <c r="AG1161" s="78" t="str">
        <f>IF(Tableau1[[#This Row],[Type de réponse]]='Paramètre (masquer)'!$A$10,Tableau1[[#This Row],[Nuit
ME/JE]],"")</f>
        <v/>
      </c>
      <c r="AH1161" s="78" t="str">
        <f>IF(Tableau1[[#This Row],[Type de réponse]]='Paramètre (masquer)'!$A$10,Tableau1[[#This Row],[Nuit JE/VE]],"")</f>
        <v/>
      </c>
      <c r="AI1161" s="78" t="str">
        <f>IF(Tableau1[[#This Row],[Type de réponse]]='Paramètre (masquer)'!$A$10,Tableau1[[#This Row],[Nuit
VE/SA]],"")</f>
        <v/>
      </c>
      <c r="AJ1161" s="78" t="str">
        <f>IF(Tableau1[[#This Row],[Type de réponse]]='Paramètre (masquer)'!$A$10,Tableau1[[#This Row],[Nuit
SA/DI]],"")</f>
        <v/>
      </c>
      <c r="AK1161" s="78" t="str">
        <f>IF(Tableau1[[#This Row],[Type de réponse]]='Paramètre (masquer)'!$A$10,Tableau1[[#This Row],[Nuit
DI/LU]],"")</f>
        <v/>
      </c>
      <c r="AL1161" s="76" t="str">
        <f>IF(Tableau1[[#This Row],[Nuit
LU /MA]]="Oui",0,IF(Tableau1[[#This Row],[Nuit
LU /MA]]="Non",1,""))</f>
        <v/>
      </c>
      <c r="AM1161" s="76" t="str">
        <f>IF(Tableau1[[#This Row],[Nuit
MA/ ME]]="Oui",0,IF(Tableau1[[#This Row],[Nuit
MA/ ME]]="Non",1,""))</f>
        <v/>
      </c>
      <c r="AN1161" s="76" t="str">
        <f>IF(Tableau1[[#This Row],[Nuit
ME/ JE]]="Oui",0,IF(Tableau1[[#This Row],[Nuit
ME/ JE]]="Non",1,""))</f>
        <v/>
      </c>
      <c r="AO1161" s="76" t="str">
        <f>IF(Tableau1[[#This Row],[Nuit JE/ VE]]="Oui",0,IF(Tableau1[[#This Row],[Nuit JE/ VE]]="Non",1,""))</f>
        <v/>
      </c>
      <c r="AP1161" s="76" t="str">
        <f>IF(Tableau1[[#This Row],[Nuit
VE/ SA]]="Oui",0,IF(Tableau1[[#This Row],[Nuit
VE/ SA]]="Non",1,""))</f>
        <v/>
      </c>
      <c r="AQ1161" s="76" t="str">
        <f>IF(Tableau1[[#This Row],[Nuit
SA/ DI]]="Oui",0,IF(Tableau1[[#This Row],[Nuit
SA/ DI]]="Non",1,""))</f>
        <v/>
      </c>
      <c r="AR1161" s="76" t="str">
        <f>IF(Tableau1[[#This Row],[Nuit
DI/ LU]]="Oui",0,IF(Tableau1[[#This Row],[Nuit
DI/ LU]]="Non",1,""))</f>
        <v/>
      </c>
      <c r="AS1161" s="76" t="str">
        <f>IF(Tableau1[[#This Row],[Type de réponse]]='Paramètre (masquer)'!$A$10,Tableau1[[#This Row],[FE]],"")</f>
        <v/>
      </c>
      <c r="AT1161" s="76" t="str">
        <f>_xlfn.CONCAT(Tableau1[[#This Row],[LUN]:[DIM]])</f>
        <v/>
      </c>
      <c r="AU1161" s="79"/>
      <c r="AV11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1" s="76" t="e">
        <f>Tableau1[[#This Row],[Nbre de nuits sur la période]]*Tableau1[[#This Row],[Nombre de train accédant / nuit *]]</f>
        <v>#VALUE!</v>
      </c>
      <c r="AY1161" s="76" t="e">
        <f>Tableau1[[#This Row],[Uo voies - nuit]]*((59*400/1000)+5)</f>
        <v>#VALUE!</v>
      </c>
    </row>
    <row r="1162" spans="1:51" ht="15.75">
      <c r="A1162" s="51">
        <f t="shared" si="53"/>
        <v>1149</v>
      </c>
      <c r="B1162" s="85"/>
      <c r="C1162" s="52" t="str">
        <f>IFERROR(VLOOKUP(Tableau1[[#This Row],[Site *
Un fichier Excel par DT]],Tableau7[[#All],[Nom de la gare]:[EIC]],5,FALSE),"")</f>
        <v/>
      </c>
      <c r="D1162" s="77"/>
      <c r="E1162" s="74"/>
      <c r="F1162" s="74"/>
      <c r="G1162" s="76"/>
      <c r="H1162" s="72" t="str">
        <f>IF(Tableau1[[#This Row],[Régime d''utilisation (Quotidien ? Oui ou Non)]]="Oui","Oui","Non")</f>
        <v>Non</v>
      </c>
      <c r="I1162" s="72" t="str">
        <f>IF(Tableau1[[#This Row],[Régime d''utilisation (Quotidien ? Oui ou Non)]]="Oui","Oui","Non")</f>
        <v>Non</v>
      </c>
      <c r="J1162" s="72" t="str">
        <f>IF(Tableau1[[#This Row],[Régime d''utilisation (Quotidien ? Oui ou Non)]]="Oui","Oui","Non")</f>
        <v>Non</v>
      </c>
      <c r="K1162" s="72" t="str">
        <f>IF(Tableau1[[#This Row],[Régime d''utilisation (Quotidien ? Oui ou Non)]]="Oui","Oui","Non")</f>
        <v>Non</v>
      </c>
      <c r="L1162" s="72" t="str">
        <f>IF(Tableau1[[#This Row],[Régime d''utilisation (Quotidien ? Oui ou Non)]]="Oui","Oui","Non")</f>
        <v>Non</v>
      </c>
      <c r="M1162" s="72" t="str">
        <f>IF(Tableau1[[#This Row],[Régime d''utilisation (Quotidien ? Oui ou Non)]]="Oui","Oui","Non")</f>
        <v>Non</v>
      </c>
      <c r="N1162" s="72" t="str">
        <f>IF(Tableau1[[#This Row],[Régime d''utilisation (Quotidien ? Oui ou Non)]]="Oui","Oui","Non")</f>
        <v>Non</v>
      </c>
      <c r="O1162" s="72" t="str">
        <f>IF(Tableau1[[#This Row],[Régime d''utilisation (Quotidien ? Oui ou Non)]]="Oui","Oui","Non")</f>
        <v>Non</v>
      </c>
      <c r="P1162" s="76"/>
      <c r="Q1162" s="76"/>
      <c r="R1162" s="76"/>
      <c r="S1162" s="52" t="str">
        <f t="shared" si="51"/>
        <v>Compris entre 00h00 et 5h00</v>
      </c>
      <c r="T1162" s="76"/>
      <c r="U1162" s="53" t="str">
        <f t="shared" si="52"/>
        <v>Voyageur</v>
      </c>
      <c r="V1162" s="76"/>
      <c r="W1162" s="76"/>
      <c r="X1162" s="76"/>
      <c r="Y1162" s="76"/>
      <c r="Z1162" s="76"/>
      <c r="AA1162" s="76"/>
      <c r="AB1162" s="53">
        <f>400</f>
        <v>400</v>
      </c>
      <c r="AC1162" s="78" t="str">
        <f>IF(Tableau1[[#This Row],[Type de réponse]]='Paramètre (masquer)'!$A$10,Tableau1[[#This Row],[Période de début *]],"")</f>
        <v/>
      </c>
      <c r="AD1162" s="78" t="str">
        <f>IF(Tableau1[[#This Row],[Type de réponse]]='Paramètre (masquer)'!$A$10,Tableau1[[#This Row],[Période de fin *]],"")</f>
        <v/>
      </c>
      <c r="AE1162" s="78" t="str">
        <f>IF(Tableau1[[#This Row],[Type de réponse]]='Paramètre (masquer)'!$A$10,Tableau1[[#This Row],[Nuit
LU/MA]],"")</f>
        <v/>
      </c>
      <c r="AF1162" s="78" t="str">
        <f>IF(Tableau1[[#This Row],[Type de réponse]]='Paramètre (masquer)'!$A$10,Tableau1[[#This Row],[Nuit
MA/ME]],"")</f>
        <v/>
      </c>
      <c r="AG1162" s="78" t="str">
        <f>IF(Tableau1[[#This Row],[Type de réponse]]='Paramètre (masquer)'!$A$10,Tableau1[[#This Row],[Nuit
ME/JE]],"")</f>
        <v/>
      </c>
      <c r="AH1162" s="78" t="str">
        <f>IF(Tableau1[[#This Row],[Type de réponse]]='Paramètre (masquer)'!$A$10,Tableau1[[#This Row],[Nuit JE/VE]],"")</f>
        <v/>
      </c>
      <c r="AI1162" s="78" t="str">
        <f>IF(Tableau1[[#This Row],[Type de réponse]]='Paramètre (masquer)'!$A$10,Tableau1[[#This Row],[Nuit
VE/SA]],"")</f>
        <v/>
      </c>
      <c r="AJ1162" s="78" t="str">
        <f>IF(Tableau1[[#This Row],[Type de réponse]]='Paramètre (masquer)'!$A$10,Tableau1[[#This Row],[Nuit
SA/DI]],"")</f>
        <v/>
      </c>
      <c r="AK1162" s="78" t="str">
        <f>IF(Tableau1[[#This Row],[Type de réponse]]='Paramètre (masquer)'!$A$10,Tableau1[[#This Row],[Nuit
DI/LU]],"")</f>
        <v/>
      </c>
      <c r="AL1162" s="76" t="str">
        <f>IF(Tableau1[[#This Row],[Nuit
LU /MA]]="Oui",0,IF(Tableau1[[#This Row],[Nuit
LU /MA]]="Non",1,""))</f>
        <v/>
      </c>
      <c r="AM1162" s="76" t="str">
        <f>IF(Tableau1[[#This Row],[Nuit
MA/ ME]]="Oui",0,IF(Tableau1[[#This Row],[Nuit
MA/ ME]]="Non",1,""))</f>
        <v/>
      </c>
      <c r="AN1162" s="76" t="str">
        <f>IF(Tableau1[[#This Row],[Nuit
ME/ JE]]="Oui",0,IF(Tableau1[[#This Row],[Nuit
ME/ JE]]="Non",1,""))</f>
        <v/>
      </c>
      <c r="AO1162" s="76" t="str">
        <f>IF(Tableau1[[#This Row],[Nuit JE/ VE]]="Oui",0,IF(Tableau1[[#This Row],[Nuit JE/ VE]]="Non",1,""))</f>
        <v/>
      </c>
      <c r="AP1162" s="76" t="str">
        <f>IF(Tableau1[[#This Row],[Nuit
VE/ SA]]="Oui",0,IF(Tableau1[[#This Row],[Nuit
VE/ SA]]="Non",1,""))</f>
        <v/>
      </c>
      <c r="AQ1162" s="76" t="str">
        <f>IF(Tableau1[[#This Row],[Nuit
SA/ DI]]="Oui",0,IF(Tableau1[[#This Row],[Nuit
SA/ DI]]="Non",1,""))</f>
        <v/>
      </c>
      <c r="AR1162" s="76" t="str">
        <f>IF(Tableau1[[#This Row],[Nuit
DI/ LU]]="Oui",0,IF(Tableau1[[#This Row],[Nuit
DI/ LU]]="Non",1,""))</f>
        <v/>
      </c>
      <c r="AS1162" s="76" t="str">
        <f>IF(Tableau1[[#This Row],[Type de réponse]]='Paramètre (masquer)'!$A$10,Tableau1[[#This Row],[FE]],"")</f>
        <v/>
      </c>
      <c r="AT1162" s="76" t="str">
        <f>_xlfn.CONCAT(Tableau1[[#This Row],[LUN]:[DIM]])</f>
        <v/>
      </c>
      <c r="AU1162" s="79"/>
      <c r="AV11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2" s="76" t="e">
        <f>Tableau1[[#This Row],[Nbre de nuits sur la période]]*Tableau1[[#This Row],[Nombre de train accédant / nuit *]]</f>
        <v>#VALUE!</v>
      </c>
      <c r="AY1162" s="76" t="e">
        <f>Tableau1[[#This Row],[Uo voies - nuit]]*((59*400/1000)+5)</f>
        <v>#VALUE!</v>
      </c>
    </row>
    <row r="1163" spans="1:51" ht="15.75">
      <c r="A1163" s="51">
        <f t="shared" si="53"/>
        <v>1150</v>
      </c>
      <c r="B1163" s="85"/>
      <c r="C1163" s="52" t="str">
        <f>IFERROR(VLOOKUP(Tableau1[[#This Row],[Site *
Un fichier Excel par DT]],Tableau7[[#All],[Nom de la gare]:[EIC]],5,FALSE),"")</f>
        <v/>
      </c>
      <c r="D1163" s="77"/>
      <c r="E1163" s="74"/>
      <c r="F1163" s="74"/>
      <c r="G1163" s="76"/>
      <c r="H1163" s="72" t="str">
        <f>IF(Tableau1[[#This Row],[Régime d''utilisation (Quotidien ? Oui ou Non)]]="Oui","Oui","Non")</f>
        <v>Non</v>
      </c>
      <c r="I1163" s="72" t="str">
        <f>IF(Tableau1[[#This Row],[Régime d''utilisation (Quotidien ? Oui ou Non)]]="Oui","Oui","Non")</f>
        <v>Non</v>
      </c>
      <c r="J1163" s="72" t="str">
        <f>IF(Tableau1[[#This Row],[Régime d''utilisation (Quotidien ? Oui ou Non)]]="Oui","Oui","Non")</f>
        <v>Non</v>
      </c>
      <c r="K1163" s="72" t="str">
        <f>IF(Tableau1[[#This Row],[Régime d''utilisation (Quotidien ? Oui ou Non)]]="Oui","Oui","Non")</f>
        <v>Non</v>
      </c>
      <c r="L1163" s="72" t="str">
        <f>IF(Tableau1[[#This Row],[Régime d''utilisation (Quotidien ? Oui ou Non)]]="Oui","Oui","Non")</f>
        <v>Non</v>
      </c>
      <c r="M1163" s="72" t="str">
        <f>IF(Tableau1[[#This Row],[Régime d''utilisation (Quotidien ? Oui ou Non)]]="Oui","Oui","Non")</f>
        <v>Non</v>
      </c>
      <c r="N1163" s="72" t="str">
        <f>IF(Tableau1[[#This Row],[Régime d''utilisation (Quotidien ? Oui ou Non)]]="Oui","Oui","Non")</f>
        <v>Non</v>
      </c>
      <c r="O1163" s="72" t="str">
        <f>IF(Tableau1[[#This Row],[Régime d''utilisation (Quotidien ? Oui ou Non)]]="Oui","Oui","Non")</f>
        <v>Non</v>
      </c>
      <c r="P1163" s="76"/>
      <c r="Q1163" s="76"/>
      <c r="R1163" s="76"/>
      <c r="S1163" s="52" t="str">
        <f t="shared" si="51"/>
        <v>Compris entre 00h00 et 5h00</v>
      </c>
      <c r="T1163" s="76"/>
      <c r="U1163" s="53" t="str">
        <f t="shared" si="52"/>
        <v>Voyageur</v>
      </c>
      <c r="V1163" s="76"/>
      <c r="W1163" s="76"/>
      <c r="X1163" s="76"/>
      <c r="Y1163" s="76"/>
      <c r="Z1163" s="76"/>
      <c r="AA1163" s="76"/>
      <c r="AB1163" s="53">
        <f>400</f>
        <v>400</v>
      </c>
      <c r="AC1163" s="78" t="str">
        <f>IF(Tableau1[[#This Row],[Type de réponse]]='Paramètre (masquer)'!$A$10,Tableau1[[#This Row],[Période de début *]],"")</f>
        <v/>
      </c>
      <c r="AD1163" s="78" t="str">
        <f>IF(Tableau1[[#This Row],[Type de réponse]]='Paramètre (masquer)'!$A$10,Tableau1[[#This Row],[Période de fin *]],"")</f>
        <v/>
      </c>
      <c r="AE1163" s="78" t="str">
        <f>IF(Tableau1[[#This Row],[Type de réponse]]='Paramètre (masquer)'!$A$10,Tableau1[[#This Row],[Nuit
LU/MA]],"")</f>
        <v/>
      </c>
      <c r="AF1163" s="78" t="str">
        <f>IF(Tableau1[[#This Row],[Type de réponse]]='Paramètre (masquer)'!$A$10,Tableau1[[#This Row],[Nuit
MA/ME]],"")</f>
        <v/>
      </c>
      <c r="AG1163" s="78" t="str">
        <f>IF(Tableau1[[#This Row],[Type de réponse]]='Paramètre (masquer)'!$A$10,Tableau1[[#This Row],[Nuit
ME/JE]],"")</f>
        <v/>
      </c>
      <c r="AH1163" s="78" t="str">
        <f>IF(Tableau1[[#This Row],[Type de réponse]]='Paramètre (masquer)'!$A$10,Tableau1[[#This Row],[Nuit JE/VE]],"")</f>
        <v/>
      </c>
      <c r="AI1163" s="78" t="str">
        <f>IF(Tableau1[[#This Row],[Type de réponse]]='Paramètre (masquer)'!$A$10,Tableau1[[#This Row],[Nuit
VE/SA]],"")</f>
        <v/>
      </c>
      <c r="AJ1163" s="78" t="str">
        <f>IF(Tableau1[[#This Row],[Type de réponse]]='Paramètre (masquer)'!$A$10,Tableau1[[#This Row],[Nuit
SA/DI]],"")</f>
        <v/>
      </c>
      <c r="AK1163" s="78" t="str">
        <f>IF(Tableau1[[#This Row],[Type de réponse]]='Paramètre (masquer)'!$A$10,Tableau1[[#This Row],[Nuit
DI/LU]],"")</f>
        <v/>
      </c>
      <c r="AL1163" s="76" t="str">
        <f>IF(Tableau1[[#This Row],[Nuit
LU /MA]]="Oui",0,IF(Tableau1[[#This Row],[Nuit
LU /MA]]="Non",1,""))</f>
        <v/>
      </c>
      <c r="AM1163" s="76" t="str">
        <f>IF(Tableau1[[#This Row],[Nuit
MA/ ME]]="Oui",0,IF(Tableau1[[#This Row],[Nuit
MA/ ME]]="Non",1,""))</f>
        <v/>
      </c>
      <c r="AN1163" s="76" t="str">
        <f>IF(Tableau1[[#This Row],[Nuit
ME/ JE]]="Oui",0,IF(Tableau1[[#This Row],[Nuit
ME/ JE]]="Non",1,""))</f>
        <v/>
      </c>
      <c r="AO1163" s="76" t="str">
        <f>IF(Tableau1[[#This Row],[Nuit JE/ VE]]="Oui",0,IF(Tableau1[[#This Row],[Nuit JE/ VE]]="Non",1,""))</f>
        <v/>
      </c>
      <c r="AP1163" s="76" t="str">
        <f>IF(Tableau1[[#This Row],[Nuit
VE/ SA]]="Oui",0,IF(Tableau1[[#This Row],[Nuit
VE/ SA]]="Non",1,""))</f>
        <v/>
      </c>
      <c r="AQ1163" s="76" t="str">
        <f>IF(Tableau1[[#This Row],[Nuit
SA/ DI]]="Oui",0,IF(Tableau1[[#This Row],[Nuit
SA/ DI]]="Non",1,""))</f>
        <v/>
      </c>
      <c r="AR1163" s="76" t="str">
        <f>IF(Tableau1[[#This Row],[Nuit
DI/ LU]]="Oui",0,IF(Tableau1[[#This Row],[Nuit
DI/ LU]]="Non",1,""))</f>
        <v/>
      </c>
      <c r="AS1163" s="76" t="str">
        <f>IF(Tableau1[[#This Row],[Type de réponse]]='Paramètre (masquer)'!$A$10,Tableau1[[#This Row],[FE]],"")</f>
        <v/>
      </c>
      <c r="AT1163" s="76" t="str">
        <f>_xlfn.CONCAT(Tableau1[[#This Row],[LUN]:[DIM]])</f>
        <v/>
      </c>
      <c r="AU1163" s="79"/>
      <c r="AV11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3" s="76" t="e">
        <f>Tableau1[[#This Row],[Nbre de nuits sur la période]]*Tableau1[[#This Row],[Nombre de train accédant / nuit *]]</f>
        <v>#VALUE!</v>
      </c>
      <c r="AY1163" s="76" t="e">
        <f>Tableau1[[#This Row],[Uo voies - nuit]]*((59*400/1000)+5)</f>
        <v>#VALUE!</v>
      </c>
    </row>
    <row r="1164" spans="1:51" ht="15.75">
      <c r="A1164" s="51">
        <f t="shared" si="53"/>
        <v>1151</v>
      </c>
      <c r="B1164" s="85"/>
      <c r="C1164" s="52" t="str">
        <f>IFERROR(VLOOKUP(Tableau1[[#This Row],[Site *
Un fichier Excel par DT]],Tableau7[[#All],[Nom de la gare]:[EIC]],5,FALSE),"")</f>
        <v/>
      </c>
      <c r="D1164" s="77"/>
      <c r="E1164" s="74"/>
      <c r="F1164" s="74"/>
      <c r="G1164" s="76"/>
      <c r="H1164" s="72" t="str">
        <f>IF(Tableau1[[#This Row],[Régime d''utilisation (Quotidien ? Oui ou Non)]]="Oui","Oui","Non")</f>
        <v>Non</v>
      </c>
      <c r="I1164" s="72" t="str">
        <f>IF(Tableau1[[#This Row],[Régime d''utilisation (Quotidien ? Oui ou Non)]]="Oui","Oui","Non")</f>
        <v>Non</v>
      </c>
      <c r="J1164" s="72" t="str">
        <f>IF(Tableau1[[#This Row],[Régime d''utilisation (Quotidien ? Oui ou Non)]]="Oui","Oui","Non")</f>
        <v>Non</v>
      </c>
      <c r="K1164" s="72" t="str">
        <f>IF(Tableau1[[#This Row],[Régime d''utilisation (Quotidien ? Oui ou Non)]]="Oui","Oui","Non")</f>
        <v>Non</v>
      </c>
      <c r="L1164" s="72" t="str">
        <f>IF(Tableau1[[#This Row],[Régime d''utilisation (Quotidien ? Oui ou Non)]]="Oui","Oui","Non")</f>
        <v>Non</v>
      </c>
      <c r="M1164" s="72" t="str">
        <f>IF(Tableau1[[#This Row],[Régime d''utilisation (Quotidien ? Oui ou Non)]]="Oui","Oui","Non")</f>
        <v>Non</v>
      </c>
      <c r="N1164" s="72" t="str">
        <f>IF(Tableau1[[#This Row],[Régime d''utilisation (Quotidien ? Oui ou Non)]]="Oui","Oui","Non")</f>
        <v>Non</v>
      </c>
      <c r="O1164" s="72" t="str">
        <f>IF(Tableau1[[#This Row],[Régime d''utilisation (Quotidien ? Oui ou Non)]]="Oui","Oui","Non")</f>
        <v>Non</v>
      </c>
      <c r="P1164" s="76"/>
      <c r="Q1164" s="76"/>
      <c r="R1164" s="76"/>
      <c r="S1164" s="52" t="str">
        <f t="shared" si="51"/>
        <v>Compris entre 00h00 et 5h00</v>
      </c>
      <c r="T1164" s="76"/>
      <c r="U1164" s="53" t="str">
        <f t="shared" si="52"/>
        <v>Voyageur</v>
      </c>
      <c r="V1164" s="76"/>
      <c r="W1164" s="76"/>
      <c r="X1164" s="76"/>
      <c r="Y1164" s="76"/>
      <c r="Z1164" s="76"/>
      <c r="AA1164" s="76"/>
      <c r="AB1164" s="53">
        <f>400</f>
        <v>400</v>
      </c>
      <c r="AC1164" s="78" t="str">
        <f>IF(Tableau1[[#This Row],[Type de réponse]]='Paramètre (masquer)'!$A$10,Tableau1[[#This Row],[Période de début *]],"")</f>
        <v/>
      </c>
      <c r="AD1164" s="78" t="str">
        <f>IF(Tableau1[[#This Row],[Type de réponse]]='Paramètre (masquer)'!$A$10,Tableau1[[#This Row],[Période de fin *]],"")</f>
        <v/>
      </c>
      <c r="AE1164" s="78" t="str">
        <f>IF(Tableau1[[#This Row],[Type de réponse]]='Paramètre (masquer)'!$A$10,Tableau1[[#This Row],[Nuit
LU/MA]],"")</f>
        <v/>
      </c>
      <c r="AF1164" s="78" t="str">
        <f>IF(Tableau1[[#This Row],[Type de réponse]]='Paramètre (masquer)'!$A$10,Tableau1[[#This Row],[Nuit
MA/ME]],"")</f>
        <v/>
      </c>
      <c r="AG1164" s="78" t="str">
        <f>IF(Tableau1[[#This Row],[Type de réponse]]='Paramètre (masquer)'!$A$10,Tableau1[[#This Row],[Nuit
ME/JE]],"")</f>
        <v/>
      </c>
      <c r="AH1164" s="78" t="str">
        <f>IF(Tableau1[[#This Row],[Type de réponse]]='Paramètre (masquer)'!$A$10,Tableau1[[#This Row],[Nuit JE/VE]],"")</f>
        <v/>
      </c>
      <c r="AI1164" s="78" t="str">
        <f>IF(Tableau1[[#This Row],[Type de réponse]]='Paramètre (masquer)'!$A$10,Tableau1[[#This Row],[Nuit
VE/SA]],"")</f>
        <v/>
      </c>
      <c r="AJ1164" s="78" t="str">
        <f>IF(Tableau1[[#This Row],[Type de réponse]]='Paramètre (masquer)'!$A$10,Tableau1[[#This Row],[Nuit
SA/DI]],"")</f>
        <v/>
      </c>
      <c r="AK1164" s="78" t="str">
        <f>IF(Tableau1[[#This Row],[Type de réponse]]='Paramètre (masquer)'!$A$10,Tableau1[[#This Row],[Nuit
DI/LU]],"")</f>
        <v/>
      </c>
      <c r="AL1164" s="76" t="str">
        <f>IF(Tableau1[[#This Row],[Nuit
LU /MA]]="Oui",0,IF(Tableau1[[#This Row],[Nuit
LU /MA]]="Non",1,""))</f>
        <v/>
      </c>
      <c r="AM1164" s="76" t="str">
        <f>IF(Tableau1[[#This Row],[Nuit
MA/ ME]]="Oui",0,IF(Tableau1[[#This Row],[Nuit
MA/ ME]]="Non",1,""))</f>
        <v/>
      </c>
      <c r="AN1164" s="76" t="str">
        <f>IF(Tableau1[[#This Row],[Nuit
ME/ JE]]="Oui",0,IF(Tableau1[[#This Row],[Nuit
ME/ JE]]="Non",1,""))</f>
        <v/>
      </c>
      <c r="AO1164" s="76" t="str">
        <f>IF(Tableau1[[#This Row],[Nuit JE/ VE]]="Oui",0,IF(Tableau1[[#This Row],[Nuit JE/ VE]]="Non",1,""))</f>
        <v/>
      </c>
      <c r="AP1164" s="76" t="str">
        <f>IF(Tableau1[[#This Row],[Nuit
VE/ SA]]="Oui",0,IF(Tableau1[[#This Row],[Nuit
VE/ SA]]="Non",1,""))</f>
        <v/>
      </c>
      <c r="AQ1164" s="76" t="str">
        <f>IF(Tableau1[[#This Row],[Nuit
SA/ DI]]="Oui",0,IF(Tableau1[[#This Row],[Nuit
SA/ DI]]="Non",1,""))</f>
        <v/>
      </c>
      <c r="AR1164" s="76" t="str">
        <f>IF(Tableau1[[#This Row],[Nuit
DI/ LU]]="Oui",0,IF(Tableau1[[#This Row],[Nuit
DI/ LU]]="Non",1,""))</f>
        <v/>
      </c>
      <c r="AS1164" s="76" t="str">
        <f>IF(Tableau1[[#This Row],[Type de réponse]]='Paramètre (masquer)'!$A$10,Tableau1[[#This Row],[FE]],"")</f>
        <v/>
      </c>
      <c r="AT1164" s="76" t="str">
        <f>_xlfn.CONCAT(Tableau1[[#This Row],[LUN]:[DIM]])</f>
        <v/>
      </c>
      <c r="AU1164" s="79"/>
      <c r="AV11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4" s="76" t="e">
        <f>Tableau1[[#This Row],[Nbre de nuits sur la période]]*Tableau1[[#This Row],[Nombre de train accédant / nuit *]]</f>
        <v>#VALUE!</v>
      </c>
      <c r="AY1164" s="76" t="e">
        <f>Tableau1[[#This Row],[Uo voies - nuit]]*((59*400/1000)+5)</f>
        <v>#VALUE!</v>
      </c>
    </row>
    <row r="1165" spans="1:51" ht="15.75">
      <c r="A1165" s="51">
        <f t="shared" si="53"/>
        <v>1152</v>
      </c>
      <c r="B1165" s="85"/>
      <c r="C1165" s="52" t="str">
        <f>IFERROR(VLOOKUP(Tableau1[[#This Row],[Site *
Un fichier Excel par DT]],Tableau7[[#All],[Nom de la gare]:[EIC]],5,FALSE),"")</f>
        <v/>
      </c>
      <c r="D1165" s="77"/>
      <c r="E1165" s="74"/>
      <c r="F1165" s="74"/>
      <c r="G1165" s="76"/>
      <c r="H1165" s="72" t="str">
        <f>IF(Tableau1[[#This Row],[Régime d''utilisation (Quotidien ? Oui ou Non)]]="Oui","Oui","Non")</f>
        <v>Non</v>
      </c>
      <c r="I1165" s="72" t="str">
        <f>IF(Tableau1[[#This Row],[Régime d''utilisation (Quotidien ? Oui ou Non)]]="Oui","Oui","Non")</f>
        <v>Non</v>
      </c>
      <c r="J1165" s="72" t="str">
        <f>IF(Tableau1[[#This Row],[Régime d''utilisation (Quotidien ? Oui ou Non)]]="Oui","Oui","Non")</f>
        <v>Non</v>
      </c>
      <c r="K1165" s="72" t="str">
        <f>IF(Tableau1[[#This Row],[Régime d''utilisation (Quotidien ? Oui ou Non)]]="Oui","Oui","Non")</f>
        <v>Non</v>
      </c>
      <c r="L1165" s="72" t="str">
        <f>IF(Tableau1[[#This Row],[Régime d''utilisation (Quotidien ? Oui ou Non)]]="Oui","Oui","Non")</f>
        <v>Non</v>
      </c>
      <c r="M1165" s="72" t="str">
        <f>IF(Tableau1[[#This Row],[Régime d''utilisation (Quotidien ? Oui ou Non)]]="Oui","Oui","Non")</f>
        <v>Non</v>
      </c>
      <c r="N1165" s="72" t="str">
        <f>IF(Tableau1[[#This Row],[Régime d''utilisation (Quotidien ? Oui ou Non)]]="Oui","Oui","Non")</f>
        <v>Non</v>
      </c>
      <c r="O1165" s="72" t="str">
        <f>IF(Tableau1[[#This Row],[Régime d''utilisation (Quotidien ? Oui ou Non)]]="Oui","Oui","Non")</f>
        <v>Non</v>
      </c>
      <c r="P1165" s="76"/>
      <c r="Q1165" s="76"/>
      <c r="R1165" s="76"/>
      <c r="S1165" s="52" t="str">
        <f t="shared" si="51"/>
        <v>Compris entre 00h00 et 5h00</v>
      </c>
      <c r="T1165" s="76"/>
      <c r="U1165" s="53" t="str">
        <f t="shared" si="52"/>
        <v>Voyageur</v>
      </c>
      <c r="V1165" s="76"/>
      <c r="W1165" s="76"/>
      <c r="X1165" s="76"/>
      <c r="Y1165" s="76"/>
      <c r="Z1165" s="76"/>
      <c r="AA1165" s="76"/>
      <c r="AB1165" s="53">
        <f>400</f>
        <v>400</v>
      </c>
      <c r="AC1165" s="78" t="str">
        <f>IF(Tableau1[[#This Row],[Type de réponse]]='Paramètre (masquer)'!$A$10,Tableau1[[#This Row],[Période de début *]],"")</f>
        <v/>
      </c>
      <c r="AD1165" s="78" t="str">
        <f>IF(Tableau1[[#This Row],[Type de réponse]]='Paramètre (masquer)'!$A$10,Tableau1[[#This Row],[Période de fin *]],"")</f>
        <v/>
      </c>
      <c r="AE1165" s="78" t="str">
        <f>IF(Tableau1[[#This Row],[Type de réponse]]='Paramètre (masquer)'!$A$10,Tableau1[[#This Row],[Nuit
LU/MA]],"")</f>
        <v/>
      </c>
      <c r="AF1165" s="78" t="str">
        <f>IF(Tableau1[[#This Row],[Type de réponse]]='Paramètre (masquer)'!$A$10,Tableau1[[#This Row],[Nuit
MA/ME]],"")</f>
        <v/>
      </c>
      <c r="AG1165" s="78" t="str">
        <f>IF(Tableau1[[#This Row],[Type de réponse]]='Paramètre (masquer)'!$A$10,Tableau1[[#This Row],[Nuit
ME/JE]],"")</f>
        <v/>
      </c>
      <c r="AH1165" s="78" t="str">
        <f>IF(Tableau1[[#This Row],[Type de réponse]]='Paramètre (masquer)'!$A$10,Tableau1[[#This Row],[Nuit JE/VE]],"")</f>
        <v/>
      </c>
      <c r="AI1165" s="78" t="str">
        <f>IF(Tableau1[[#This Row],[Type de réponse]]='Paramètre (masquer)'!$A$10,Tableau1[[#This Row],[Nuit
VE/SA]],"")</f>
        <v/>
      </c>
      <c r="AJ1165" s="78" t="str">
        <f>IF(Tableau1[[#This Row],[Type de réponse]]='Paramètre (masquer)'!$A$10,Tableau1[[#This Row],[Nuit
SA/DI]],"")</f>
        <v/>
      </c>
      <c r="AK1165" s="78" t="str">
        <f>IF(Tableau1[[#This Row],[Type de réponse]]='Paramètre (masquer)'!$A$10,Tableau1[[#This Row],[Nuit
DI/LU]],"")</f>
        <v/>
      </c>
      <c r="AL1165" s="76" t="str">
        <f>IF(Tableau1[[#This Row],[Nuit
LU /MA]]="Oui",0,IF(Tableau1[[#This Row],[Nuit
LU /MA]]="Non",1,""))</f>
        <v/>
      </c>
      <c r="AM1165" s="76" t="str">
        <f>IF(Tableau1[[#This Row],[Nuit
MA/ ME]]="Oui",0,IF(Tableau1[[#This Row],[Nuit
MA/ ME]]="Non",1,""))</f>
        <v/>
      </c>
      <c r="AN1165" s="76" t="str">
        <f>IF(Tableau1[[#This Row],[Nuit
ME/ JE]]="Oui",0,IF(Tableau1[[#This Row],[Nuit
ME/ JE]]="Non",1,""))</f>
        <v/>
      </c>
      <c r="AO1165" s="76" t="str">
        <f>IF(Tableau1[[#This Row],[Nuit JE/ VE]]="Oui",0,IF(Tableau1[[#This Row],[Nuit JE/ VE]]="Non",1,""))</f>
        <v/>
      </c>
      <c r="AP1165" s="76" t="str">
        <f>IF(Tableau1[[#This Row],[Nuit
VE/ SA]]="Oui",0,IF(Tableau1[[#This Row],[Nuit
VE/ SA]]="Non",1,""))</f>
        <v/>
      </c>
      <c r="AQ1165" s="76" t="str">
        <f>IF(Tableau1[[#This Row],[Nuit
SA/ DI]]="Oui",0,IF(Tableau1[[#This Row],[Nuit
SA/ DI]]="Non",1,""))</f>
        <v/>
      </c>
      <c r="AR1165" s="76" t="str">
        <f>IF(Tableau1[[#This Row],[Nuit
DI/ LU]]="Oui",0,IF(Tableau1[[#This Row],[Nuit
DI/ LU]]="Non",1,""))</f>
        <v/>
      </c>
      <c r="AS1165" s="76" t="str">
        <f>IF(Tableau1[[#This Row],[Type de réponse]]='Paramètre (masquer)'!$A$10,Tableau1[[#This Row],[FE]],"")</f>
        <v/>
      </c>
      <c r="AT1165" s="76" t="str">
        <f>_xlfn.CONCAT(Tableau1[[#This Row],[LUN]:[DIM]])</f>
        <v/>
      </c>
      <c r="AU1165" s="79"/>
      <c r="AV11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5" s="76" t="e">
        <f>Tableau1[[#This Row],[Nbre de nuits sur la période]]*Tableau1[[#This Row],[Nombre de train accédant / nuit *]]</f>
        <v>#VALUE!</v>
      </c>
      <c r="AY1165" s="76" t="e">
        <f>Tableau1[[#This Row],[Uo voies - nuit]]*((59*400/1000)+5)</f>
        <v>#VALUE!</v>
      </c>
    </row>
    <row r="1166" spans="1:51" ht="15.75">
      <c r="A1166" s="51">
        <f t="shared" si="53"/>
        <v>1153</v>
      </c>
      <c r="B1166" s="85"/>
      <c r="C1166" s="52" t="str">
        <f>IFERROR(VLOOKUP(Tableau1[[#This Row],[Site *
Un fichier Excel par DT]],Tableau7[[#All],[Nom de la gare]:[EIC]],5,FALSE),"")</f>
        <v/>
      </c>
      <c r="D1166" s="77"/>
      <c r="E1166" s="74"/>
      <c r="F1166" s="74"/>
      <c r="G1166" s="76"/>
      <c r="H1166" s="72" t="str">
        <f>IF(Tableau1[[#This Row],[Régime d''utilisation (Quotidien ? Oui ou Non)]]="Oui","Oui","Non")</f>
        <v>Non</v>
      </c>
      <c r="I1166" s="72" t="str">
        <f>IF(Tableau1[[#This Row],[Régime d''utilisation (Quotidien ? Oui ou Non)]]="Oui","Oui","Non")</f>
        <v>Non</v>
      </c>
      <c r="J1166" s="72" t="str">
        <f>IF(Tableau1[[#This Row],[Régime d''utilisation (Quotidien ? Oui ou Non)]]="Oui","Oui","Non")</f>
        <v>Non</v>
      </c>
      <c r="K1166" s="72" t="str">
        <f>IF(Tableau1[[#This Row],[Régime d''utilisation (Quotidien ? Oui ou Non)]]="Oui","Oui","Non")</f>
        <v>Non</v>
      </c>
      <c r="L1166" s="72" t="str">
        <f>IF(Tableau1[[#This Row],[Régime d''utilisation (Quotidien ? Oui ou Non)]]="Oui","Oui","Non")</f>
        <v>Non</v>
      </c>
      <c r="M1166" s="72" t="str">
        <f>IF(Tableau1[[#This Row],[Régime d''utilisation (Quotidien ? Oui ou Non)]]="Oui","Oui","Non")</f>
        <v>Non</v>
      </c>
      <c r="N1166" s="72" t="str">
        <f>IF(Tableau1[[#This Row],[Régime d''utilisation (Quotidien ? Oui ou Non)]]="Oui","Oui","Non")</f>
        <v>Non</v>
      </c>
      <c r="O1166" s="72" t="str">
        <f>IF(Tableau1[[#This Row],[Régime d''utilisation (Quotidien ? Oui ou Non)]]="Oui","Oui","Non")</f>
        <v>Non</v>
      </c>
      <c r="P1166" s="76"/>
      <c r="Q1166" s="76"/>
      <c r="R1166" s="76"/>
      <c r="S1166" s="52" t="str">
        <f t="shared" ref="S1166:S1229" si="54">"Compris entre 00h00 et 5h00"</f>
        <v>Compris entre 00h00 et 5h00</v>
      </c>
      <c r="T1166" s="76"/>
      <c r="U1166" s="53" t="str">
        <f t="shared" ref="U1166:U1229" si="55">"Voyageur"</f>
        <v>Voyageur</v>
      </c>
      <c r="V1166" s="76"/>
      <c r="W1166" s="76"/>
      <c r="X1166" s="76"/>
      <c r="Y1166" s="76"/>
      <c r="Z1166" s="76"/>
      <c r="AA1166" s="76"/>
      <c r="AB1166" s="53">
        <f>400</f>
        <v>400</v>
      </c>
      <c r="AC1166" s="78" t="str">
        <f>IF(Tableau1[[#This Row],[Type de réponse]]='Paramètre (masquer)'!$A$10,Tableau1[[#This Row],[Période de début *]],"")</f>
        <v/>
      </c>
      <c r="AD1166" s="78" t="str">
        <f>IF(Tableau1[[#This Row],[Type de réponse]]='Paramètre (masquer)'!$A$10,Tableau1[[#This Row],[Période de fin *]],"")</f>
        <v/>
      </c>
      <c r="AE1166" s="78" t="str">
        <f>IF(Tableau1[[#This Row],[Type de réponse]]='Paramètre (masquer)'!$A$10,Tableau1[[#This Row],[Nuit
LU/MA]],"")</f>
        <v/>
      </c>
      <c r="AF1166" s="78" t="str">
        <f>IF(Tableau1[[#This Row],[Type de réponse]]='Paramètre (masquer)'!$A$10,Tableau1[[#This Row],[Nuit
MA/ME]],"")</f>
        <v/>
      </c>
      <c r="AG1166" s="78" t="str">
        <f>IF(Tableau1[[#This Row],[Type de réponse]]='Paramètre (masquer)'!$A$10,Tableau1[[#This Row],[Nuit
ME/JE]],"")</f>
        <v/>
      </c>
      <c r="AH1166" s="78" t="str">
        <f>IF(Tableau1[[#This Row],[Type de réponse]]='Paramètre (masquer)'!$A$10,Tableau1[[#This Row],[Nuit JE/VE]],"")</f>
        <v/>
      </c>
      <c r="AI1166" s="78" t="str">
        <f>IF(Tableau1[[#This Row],[Type de réponse]]='Paramètre (masquer)'!$A$10,Tableau1[[#This Row],[Nuit
VE/SA]],"")</f>
        <v/>
      </c>
      <c r="AJ1166" s="78" t="str">
        <f>IF(Tableau1[[#This Row],[Type de réponse]]='Paramètre (masquer)'!$A$10,Tableau1[[#This Row],[Nuit
SA/DI]],"")</f>
        <v/>
      </c>
      <c r="AK1166" s="78" t="str">
        <f>IF(Tableau1[[#This Row],[Type de réponse]]='Paramètre (masquer)'!$A$10,Tableau1[[#This Row],[Nuit
DI/LU]],"")</f>
        <v/>
      </c>
      <c r="AL1166" s="76" t="str">
        <f>IF(Tableau1[[#This Row],[Nuit
LU /MA]]="Oui",0,IF(Tableau1[[#This Row],[Nuit
LU /MA]]="Non",1,""))</f>
        <v/>
      </c>
      <c r="AM1166" s="76" t="str">
        <f>IF(Tableau1[[#This Row],[Nuit
MA/ ME]]="Oui",0,IF(Tableau1[[#This Row],[Nuit
MA/ ME]]="Non",1,""))</f>
        <v/>
      </c>
      <c r="AN1166" s="76" t="str">
        <f>IF(Tableau1[[#This Row],[Nuit
ME/ JE]]="Oui",0,IF(Tableau1[[#This Row],[Nuit
ME/ JE]]="Non",1,""))</f>
        <v/>
      </c>
      <c r="AO1166" s="76" t="str">
        <f>IF(Tableau1[[#This Row],[Nuit JE/ VE]]="Oui",0,IF(Tableau1[[#This Row],[Nuit JE/ VE]]="Non",1,""))</f>
        <v/>
      </c>
      <c r="AP1166" s="76" t="str">
        <f>IF(Tableau1[[#This Row],[Nuit
VE/ SA]]="Oui",0,IF(Tableau1[[#This Row],[Nuit
VE/ SA]]="Non",1,""))</f>
        <v/>
      </c>
      <c r="AQ1166" s="76" t="str">
        <f>IF(Tableau1[[#This Row],[Nuit
SA/ DI]]="Oui",0,IF(Tableau1[[#This Row],[Nuit
SA/ DI]]="Non",1,""))</f>
        <v/>
      </c>
      <c r="AR1166" s="76" t="str">
        <f>IF(Tableau1[[#This Row],[Nuit
DI/ LU]]="Oui",0,IF(Tableau1[[#This Row],[Nuit
DI/ LU]]="Non",1,""))</f>
        <v/>
      </c>
      <c r="AS1166" s="76" t="str">
        <f>IF(Tableau1[[#This Row],[Type de réponse]]='Paramètre (masquer)'!$A$10,Tableau1[[#This Row],[FE]],"")</f>
        <v/>
      </c>
      <c r="AT1166" s="76" t="str">
        <f>_xlfn.CONCAT(Tableau1[[#This Row],[LUN]:[DIM]])</f>
        <v/>
      </c>
      <c r="AU1166" s="79"/>
      <c r="AV11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6" s="76" t="e">
        <f>Tableau1[[#This Row],[Nbre de nuits sur la période]]*Tableau1[[#This Row],[Nombre de train accédant / nuit *]]</f>
        <v>#VALUE!</v>
      </c>
      <c r="AY1166" s="76" t="e">
        <f>Tableau1[[#This Row],[Uo voies - nuit]]*((59*400/1000)+5)</f>
        <v>#VALUE!</v>
      </c>
    </row>
    <row r="1167" spans="1:51" ht="15.75">
      <c r="A1167" s="51">
        <f t="shared" ref="A1167:A1230" si="56">1+A1166</f>
        <v>1154</v>
      </c>
      <c r="B1167" s="85"/>
      <c r="C1167" s="52" t="str">
        <f>IFERROR(VLOOKUP(Tableau1[[#This Row],[Site *
Un fichier Excel par DT]],Tableau7[[#All],[Nom de la gare]:[EIC]],5,FALSE),"")</f>
        <v/>
      </c>
      <c r="D1167" s="77"/>
      <c r="E1167" s="74"/>
      <c r="F1167" s="74"/>
      <c r="G1167" s="76"/>
      <c r="H1167" s="72" t="str">
        <f>IF(Tableau1[[#This Row],[Régime d''utilisation (Quotidien ? Oui ou Non)]]="Oui","Oui","Non")</f>
        <v>Non</v>
      </c>
      <c r="I1167" s="72" t="str">
        <f>IF(Tableau1[[#This Row],[Régime d''utilisation (Quotidien ? Oui ou Non)]]="Oui","Oui","Non")</f>
        <v>Non</v>
      </c>
      <c r="J1167" s="72" t="str">
        <f>IF(Tableau1[[#This Row],[Régime d''utilisation (Quotidien ? Oui ou Non)]]="Oui","Oui","Non")</f>
        <v>Non</v>
      </c>
      <c r="K1167" s="72" t="str">
        <f>IF(Tableau1[[#This Row],[Régime d''utilisation (Quotidien ? Oui ou Non)]]="Oui","Oui","Non")</f>
        <v>Non</v>
      </c>
      <c r="L1167" s="72" t="str">
        <f>IF(Tableau1[[#This Row],[Régime d''utilisation (Quotidien ? Oui ou Non)]]="Oui","Oui","Non")</f>
        <v>Non</v>
      </c>
      <c r="M1167" s="72" t="str">
        <f>IF(Tableau1[[#This Row],[Régime d''utilisation (Quotidien ? Oui ou Non)]]="Oui","Oui","Non")</f>
        <v>Non</v>
      </c>
      <c r="N1167" s="72" t="str">
        <f>IF(Tableau1[[#This Row],[Régime d''utilisation (Quotidien ? Oui ou Non)]]="Oui","Oui","Non")</f>
        <v>Non</v>
      </c>
      <c r="O1167" s="72" t="str">
        <f>IF(Tableau1[[#This Row],[Régime d''utilisation (Quotidien ? Oui ou Non)]]="Oui","Oui","Non")</f>
        <v>Non</v>
      </c>
      <c r="P1167" s="76"/>
      <c r="Q1167" s="76"/>
      <c r="R1167" s="76"/>
      <c r="S1167" s="52" t="str">
        <f t="shared" si="54"/>
        <v>Compris entre 00h00 et 5h00</v>
      </c>
      <c r="T1167" s="76"/>
      <c r="U1167" s="53" t="str">
        <f t="shared" si="55"/>
        <v>Voyageur</v>
      </c>
      <c r="V1167" s="76"/>
      <c r="W1167" s="76"/>
      <c r="X1167" s="76"/>
      <c r="Y1167" s="76"/>
      <c r="Z1167" s="76"/>
      <c r="AA1167" s="76"/>
      <c r="AB1167" s="53">
        <f>400</f>
        <v>400</v>
      </c>
      <c r="AC1167" s="78" t="str">
        <f>IF(Tableau1[[#This Row],[Type de réponse]]='Paramètre (masquer)'!$A$10,Tableau1[[#This Row],[Période de début *]],"")</f>
        <v/>
      </c>
      <c r="AD1167" s="78" t="str">
        <f>IF(Tableau1[[#This Row],[Type de réponse]]='Paramètre (masquer)'!$A$10,Tableau1[[#This Row],[Période de fin *]],"")</f>
        <v/>
      </c>
      <c r="AE1167" s="78" t="str">
        <f>IF(Tableau1[[#This Row],[Type de réponse]]='Paramètre (masquer)'!$A$10,Tableau1[[#This Row],[Nuit
LU/MA]],"")</f>
        <v/>
      </c>
      <c r="AF1167" s="78" t="str">
        <f>IF(Tableau1[[#This Row],[Type de réponse]]='Paramètre (masquer)'!$A$10,Tableau1[[#This Row],[Nuit
MA/ME]],"")</f>
        <v/>
      </c>
      <c r="AG1167" s="78" t="str">
        <f>IF(Tableau1[[#This Row],[Type de réponse]]='Paramètre (masquer)'!$A$10,Tableau1[[#This Row],[Nuit
ME/JE]],"")</f>
        <v/>
      </c>
      <c r="AH1167" s="78" t="str">
        <f>IF(Tableau1[[#This Row],[Type de réponse]]='Paramètre (masquer)'!$A$10,Tableau1[[#This Row],[Nuit JE/VE]],"")</f>
        <v/>
      </c>
      <c r="AI1167" s="78" t="str">
        <f>IF(Tableau1[[#This Row],[Type de réponse]]='Paramètre (masquer)'!$A$10,Tableau1[[#This Row],[Nuit
VE/SA]],"")</f>
        <v/>
      </c>
      <c r="AJ1167" s="78" t="str">
        <f>IF(Tableau1[[#This Row],[Type de réponse]]='Paramètre (masquer)'!$A$10,Tableau1[[#This Row],[Nuit
SA/DI]],"")</f>
        <v/>
      </c>
      <c r="AK1167" s="78" t="str">
        <f>IF(Tableau1[[#This Row],[Type de réponse]]='Paramètre (masquer)'!$A$10,Tableau1[[#This Row],[Nuit
DI/LU]],"")</f>
        <v/>
      </c>
      <c r="AL1167" s="76" t="str">
        <f>IF(Tableau1[[#This Row],[Nuit
LU /MA]]="Oui",0,IF(Tableau1[[#This Row],[Nuit
LU /MA]]="Non",1,""))</f>
        <v/>
      </c>
      <c r="AM1167" s="76" t="str">
        <f>IF(Tableau1[[#This Row],[Nuit
MA/ ME]]="Oui",0,IF(Tableau1[[#This Row],[Nuit
MA/ ME]]="Non",1,""))</f>
        <v/>
      </c>
      <c r="AN1167" s="76" t="str">
        <f>IF(Tableau1[[#This Row],[Nuit
ME/ JE]]="Oui",0,IF(Tableau1[[#This Row],[Nuit
ME/ JE]]="Non",1,""))</f>
        <v/>
      </c>
      <c r="AO1167" s="76" t="str">
        <f>IF(Tableau1[[#This Row],[Nuit JE/ VE]]="Oui",0,IF(Tableau1[[#This Row],[Nuit JE/ VE]]="Non",1,""))</f>
        <v/>
      </c>
      <c r="AP1167" s="76" t="str">
        <f>IF(Tableau1[[#This Row],[Nuit
VE/ SA]]="Oui",0,IF(Tableau1[[#This Row],[Nuit
VE/ SA]]="Non",1,""))</f>
        <v/>
      </c>
      <c r="AQ1167" s="76" t="str">
        <f>IF(Tableau1[[#This Row],[Nuit
SA/ DI]]="Oui",0,IF(Tableau1[[#This Row],[Nuit
SA/ DI]]="Non",1,""))</f>
        <v/>
      </c>
      <c r="AR1167" s="76" t="str">
        <f>IF(Tableau1[[#This Row],[Nuit
DI/ LU]]="Oui",0,IF(Tableau1[[#This Row],[Nuit
DI/ LU]]="Non",1,""))</f>
        <v/>
      </c>
      <c r="AS1167" s="76" t="str">
        <f>IF(Tableau1[[#This Row],[Type de réponse]]='Paramètre (masquer)'!$A$10,Tableau1[[#This Row],[FE]],"")</f>
        <v/>
      </c>
      <c r="AT1167" s="76" t="str">
        <f>_xlfn.CONCAT(Tableau1[[#This Row],[LUN]:[DIM]])</f>
        <v/>
      </c>
      <c r="AU1167" s="79"/>
      <c r="AV11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7" s="76" t="e">
        <f>Tableau1[[#This Row],[Nbre de nuits sur la période]]*Tableau1[[#This Row],[Nombre de train accédant / nuit *]]</f>
        <v>#VALUE!</v>
      </c>
      <c r="AY1167" s="76" t="e">
        <f>Tableau1[[#This Row],[Uo voies - nuit]]*((59*400/1000)+5)</f>
        <v>#VALUE!</v>
      </c>
    </row>
    <row r="1168" spans="1:51" ht="15.75">
      <c r="A1168" s="51">
        <f t="shared" si="56"/>
        <v>1155</v>
      </c>
      <c r="B1168" s="85"/>
      <c r="C1168" s="52" t="str">
        <f>IFERROR(VLOOKUP(Tableau1[[#This Row],[Site *
Un fichier Excel par DT]],Tableau7[[#All],[Nom de la gare]:[EIC]],5,FALSE),"")</f>
        <v/>
      </c>
      <c r="D1168" s="77"/>
      <c r="E1168" s="74"/>
      <c r="F1168" s="74"/>
      <c r="G1168" s="76"/>
      <c r="H1168" s="72" t="str">
        <f>IF(Tableau1[[#This Row],[Régime d''utilisation (Quotidien ? Oui ou Non)]]="Oui","Oui","Non")</f>
        <v>Non</v>
      </c>
      <c r="I1168" s="72" t="str">
        <f>IF(Tableau1[[#This Row],[Régime d''utilisation (Quotidien ? Oui ou Non)]]="Oui","Oui","Non")</f>
        <v>Non</v>
      </c>
      <c r="J1168" s="72" t="str">
        <f>IF(Tableau1[[#This Row],[Régime d''utilisation (Quotidien ? Oui ou Non)]]="Oui","Oui","Non")</f>
        <v>Non</v>
      </c>
      <c r="K1168" s="72" t="str">
        <f>IF(Tableau1[[#This Row],[Régime d''utilisation (Quotidien ? Oui ou Non)]]="Oui","Oui","Non")</f>
        <v>Non</v>
      </c>
      <c r="L1168" s="72" t="str">
        <f>IF(Tableau1[[#This Row],[Régime d''utilisation (Quotidien ? Oui ou Non)]]="Oui","Oui","Non")</f>
        <v>Non</v>
      </c>
      <c r="M1168" s="72" t="str">
        <f>IF(Tableau1[[#This Row],[Régime d''utilisation (Quotidien ? Oui ou Non)]]="Oui","Oui","Non")</f>
        <v>Non</v>
      </c>
      <c r="N1168" s="72" t="str">
        <f>IF(Tableau1[[#This Row],[Régime d''utilisation (Quotidien ? Oui ou Non)]]="Oui","Oui","Non")</f>
        <v>Non</v>
      </c>
      <c r="O1168" s="72" t="str">
        <f>IF(Tableau1[[#This Row],[Régime d''utilisation (Quotidien ? Oui ou Non)]]="Oui","Oui","Non")</f>
        <v>Non</v>
      </c>
      <c r="P1168" s="76"/>
      <c r="Q1168" s="76"/>
      <c r="R1168" s="76"/>
      <c r="S1168" s="52" t="str">
        <f t="shared" si="54"/>
        <v>Compris entre 00h00 et 5h00</v>
      </c>
      <c r="T1168" s="76"/>
      <c r="U1168" s="53" t="str">
        <f t="shared" si="55"/>
        <v>Voyageur</v>
      </c>
      <c r="V1168" s="76"/>
      <c r="W1168" s="76"/>
      <c r="X1168" s="76"/>
      <c r="Y1168" s="76"/>
      <c r="Z1168" s="76"/>
      <c r="AA1168" s="76"/>
      <c r="AB1168" s="53">
        <f>400</f>
        <v>400</v>
      </c>
      <c r="AC1168" s="78" t="str">
        <f>IF(Tableau1[[#This Row],[Type de réponse]]='Paramètre (masquer)'!$A$10,Tableau1[[#This Row],[Période de début *]],"")</f>
        <v/>
      </c>
      <c r="AD1168" s="78" t="str">
        <f>IF(Tableau1[[#This Row],[Type de réponse]]='Paramètre (masquer)'!$A$10,Tableau1[[#This Row],[Période de fin *]],"")</f>
        <v/>
      </c>
      <c r="AE1168" s="78" t="str">
        <f>IF(Tableau1[[#This Row],[Type de réponse]]='Paramètre (masquer)'!$A$10,Tableau1[[#This Row],[Nuit
LU/MA]],"")</f>
        <v/>
      </c>
      <c r="AF1168" s="78" t="str">
        <f>IF(Tableau1[[#This Row],[Type de réponse]]='Paramètre (masquer)'!$A$10,Tableau1[[#This Row],[Nuit
MA/ME]],"")</f>
        <v/>
      </c>
      <c r="AG1168" s="78" t="str">
        <f>IF(Tableau1[[#This Row],[Type de réponse]]='Paramètre (masquer)'!$A$10,Tableau1[[#This Row],[Nuit
ME/JE]],"")</f>
        <v/>
      </c>
      <c r="AH1168" s="78" t="str">
        <f>IF(Tableau1[[#This Row],[Type de réponse]]='Paramètre (masquer)'!$A$10,Tableau1[[#This Row],[Nuit JE/VE]],"")</f>
        <v/>
      </c>
      <c r="AI1168" s="78" t="str">
        <f>IF(Tableau1[[#This Row],[Type de réponse]]='Paramètre (masquer)'!$A$10,Tableau1[[#This Row],[Nuit
VE/SA]],"")</f>
        <v/>
      </c>
      <c r="AJ1168" s="78" t="str">
        <f>IF(Tableau1[[#This Row],[Type de réponse]]='Paramètre (masquer)'!$A$10,Tableau1[[#This Row],[Nuit
SA/DI]],"")</f>
        <v/>
      </c>
      <c r="AK1168" s="78" t="str">
        <f>IF(Tableau1[[#This Row],[Type de réponse]]='Paramètre (masquer)'!$A$10,Tableau1[[#This Row],[Nuit
DI/LU]],"")</f>
        <v/>
      </c>
      <c r="AL1168" s="76" t="str">
        <f>IF(Tableau1[[#This Row],[Nuit
LU /MA]]="Oui",0,IF(Tableau1[[#This Row],[Nuit
LU /MA]]="Non",1,""))</f>
        <v/>
      </c>
      <c r="AM1168" s="76" t="str">
        <f>IF(Tableau1[[#This Row],[Nuit
MA/ ME]]="Oui",0,IF(Tableau1[[#This Row],[Nuit
MA/ ME]]="Non",1,""))</f>
        <v/>
      </c>
      <c r="AN1168" s="76" t="str">
        <f>IF(Tableau1[[#This Row],[Nuit
ME/ JE]]="Oui",0,IF(Tableau1[[#This Row],[Nuit
ME/ JE]]="Non",1,""))</f>
        <v/>
      </c>
      <c r="AO1168" s="76" t="str">
        <f>IF(Tableau1[[#This Row],[Nuit JE/ VE]]="Oui",0,IF(Tableau1[[#This Row],[Nuit JE/ VE]]="Non",1,""))</f>
        <v/>
      </c>
      <c r="AP1168" s="76" t="str">
        <f>IF(Tableau1[[#This Row],[Nuit
VE/ SA]]="Oui",0,IF(Tableau1[[#This Row],[Nuit
VE/ SA]]="Non",1,""))</f>
        <v/>
      </c>
      <c r="AQ1168" s="76" t="str">
        <f>IF(Tableau1[[#This Row],[Nuit
SA/ DI]]="Oui",0,IF(Tableau1[[#This Row],[Nuit
SA/ DI]]="Non",1,""))</f>
        <v/>
      </c>
      <c r="AR1168" s="76" t="str">
        <f>IF(Tableau1[[#This Row],[Nuit
DI/ LU]]="Oui",0,IF(Tableau1[[#This Row],[Nuit
DI/ LU]]="Non",1,""))</f>
        <v/>
      </c>
      <c r="AS1168" s="76" t="str">
        <f>IF(Tableau1[[#This Row],[Type de réponse]]='Paramètre (masquer)'!$A$10,Tableau1[[#This Row],[FE]],"")</f>
        <v/>
      </c>
      <c r="AT1168" s="76" t="str">
        <f>_xlfn.CONCAT(Tableau1[[#This Row],[LUN]:[DIM]])</f>
        <v/>
      </c>
      <c r="AU1168" s="79"/>
      <c r="AV11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8" s="76" t="e">
        <f>Tableau1[[#This Row],[Nbre de nuits sur la période]]*Tableau1[[#This Row],[Nombre de train accédant / nuit *]]</f>
        <v>#VALUE!</v>
      </c>
      <c r="AY1168" s="76" t="e">
        <f>Tableau1[[#This Row],[Uo voies - nuit]]*((59*400/1000)+5)</f>
        <v>#VALUE!</v>
      </c>
    </row>
    <row r="1169" spans="1:51" ht="15.75">
      <c r="A1169" s="51">
        <f t="shared" si="56"/>
        <v>1156</v>
      </c>
      <c r="B1169" s="85"/>
      <c r="C1169" s="52" t="str">
        <f>IFERROR(VLOOKUP(Tableau1[[#This Row],[Site *
Un fichier Excel par DT]],Tableau7[[#All],[Nom de la gare]:[EIC]],5,FALSE),"")</f>
        <v/>
      </c>
      <c r="D1169" s="77"/>
      <c r="E1169" s="74"/>
      <c r="F1169" s="74"/>
      <c r="G1169" s="76"/>
      <c r="H1169" s="72" t="str">
        <f>IF(Tableau1[[#This Row],[Régime d''utilisation (Quotidien ? Oui ou Non)]]="Oui","Oui","Non")</f>
        <v>Non</v>
      </c>
      <c r="I1169" s="72" t="str">
        <f>IF(Tableau1[[#This Row],[Régime d''utilisation (Quotidien ? Oui ou Non)]]="Oui","Oui","Non")</f>
        <v>Non</v>
      </c>
      <c r="J1169" s="72" t="str">
        <f>IF(Tableau1[[#This Row],[Régime d''utilisation (Quotidien ? Oui ou Non)]]="Oui","Oui","Non")</f>
        <v>Non</v>
      </c>
      <c r="K1169" s="72" t="str">
        <f>IF(Tableau1[[#This Row],[Régime d''utilisation (Quotidien ? Oui ou Non)]]="Oui","Oui","Non")</f>
        <v>Non</v>
      </c>
      <c r="L1169" s="72" t="str">
        <f>IF(Tableau1[[#This Row],[Régime d''utilisation (Quotidien ? Oui ou Non)]]="Oui","Oui","Non")</f>
        <v>Non</v>
      </c>
      <c r="M1169" s="72" t="str">
        <f>IF(Tableau1[[#This Row],[Régime d''utilisation (Quotidien ? Oui ou Non)]]="Oui","Oui","Non")</f>
        <v>Non</v>
      </c>
      <c r="N1169" s="72" t="str">
        <f>IF(Tableau1[[#This Row],[Régime d''utilisation (Quotidien ? Oui ou Non)]]="Oui","Oui","Non")</f>
        <v>Non</v>
      </c>
      <c r="O1169" s="72" t="str">
        <f>IF(Tableau1[[#This Row],[Régime d''utilisation (Quotidien ? Oui ou Non)]]="Oui","Oui","Non")</f>
        <v>Non</v>
      </c>
      <c r="P1169" s="76"/>
      <c r="Q1169" s="76"/>
      <c r="R1169" s="76"/>
      <c r="S1169" s="52" t="str">
        <f t="shared" si="54"/>
        <v>Compris entre 00h00 et 5h00</v>
      </c>
      <c r="T1169" s="76"/>
      <c r="U1169" s="53" t="str">
        <f t="shared" si="55"/>
        <v>Voyageur</v>
      </c>
      <c r="V1169" s="76"/>
      <c r="W1169" s="76"/>
      <c r="X1169" s="76"/>
      <c r="Y1169" s="76"/>
      <c r="Z1169" s="76"/>
      <c r="AA1169" s="76"/>
      <c r="AB1169" s="53">
        <f>400</f>
        <v>400</v>
      </c>
      <c r="AC1169" s="78" t="str">
        <f>IF(Tableau1[[#This Row],[Type de réponse]]='Paramètre (masquer)'!$A$10,Tableau1[[#This Row],[Période de début *]],"")</f>
        <v/>
      </c>
      <c r="AD1169" s="78" t="str">
        <f>IF(Tableau1[[#This Row],[Type de réponse]]='Paramètre (masquer)'!$A$10,Tableau1[[#This Row],[Période de fin *]],"")</f>
        <v/>
      </c>
      <c r="AE1169" s="78" t="str">
        <f>IF(Tableau1[[#This Row],[Type de réponse]]='Paramètre (masquer)'!$A$10,Tableau1[[#This Row],[Nuit
LU/MA]],"")</f>
        <v/>
      </c>
      <c r="AF1169" s="78" t="str">
        <f>IF(Tableau1[[#This Row],[Type de réponse]]='Paramètre (masquer)'!$A$10,Tableau1[[#This Row],[Nuit
MA/ME]],"")</f>
        <v/>
      </c>
      <c r="AG1169" s="78" t="str">
        <f>IF(Tableau1[[#This Row],[Type de réponse]]='Paramètre (masquer)'!$A$10,Tableau1[[#This Row],[Nuit
ME/JE]],"")</f>
        <v/>
      </c>
      <c r="AH1169" s="78" t="str">
        <f>IF(Tableau1[[#This Row],[Type de réponse]]='Paramètre (masquer)'!$A$10,Tableau1[[#This Row],[Nuit JE/VE]],"")</f>
        <v/>
      </c>
      <c r="AI1169" s="78" t="str">
        <f>IF(Tableau1[[#This Row],[Type de réponse]]='Paramètre (masquer)'!$A$10,Tableau1[[#This Row],[Nuit
VE/SA]],"")</f>
        <v/>
      </c>
      <c r="AJ1169" s="78" t="str">
        <f>IF(Tableau1[[#This Row],[Type de réponse]]='Paramètre (masquer)'!$A$10,Tableau1[[#This Row],[Nuit
SA/DI]],"")</f>
        <v/>
      </c>
      <c r="AK1169" s="78" t="str">
        <f>IF(Tableau1[[#This Row],[Type de réponse]]='Paramètre (masquer)'!$A$10,Tableau1[[#This Row],[Nuit
DI/LU]],"")</f>
        <v/>
      </c>
      <c r="AL1169" s="76" t="str">
        <f>IF(Tableau1[[#This Row],[Nuit
LU /MA]]="Oui",0,IF(Tableau1[[#This Row],[Nuit
LU /MA]]="Non",1,""))</f>
        <v/>
      </c>
      <c r="AM1169" s="76" t="str">
        <f>IF(Tableau1[[#This Row],[Nuit
MA/ ME]]="Oui",0,IF(Tableau1[[#This Row],[Nuit
MA/ ME]]="Non",1,""))</f>
        <v/>
      </c>
      <c r="AN1169" s="76" t="str">
        <f>IF(Tableau1[[#This Row],[Nuit
ME/ JE]]="Oui",0,IF(Tableau1[[#This Row],[Nuit
ME/ JE]]="Non",1,""))</f>
        <v/>
      </c>
      <c r="AO1169" s="76" t="str">
        <f>IF(Tableau1[[#This Row],[Nuit JE/ VE]]="Oui",0,IF(Tableau1[[#This Row],[Nuit JE/ VE]]="Non",1,""))</f>
        <v/>
      </c>
      <c r="AP1169" s="76" t="str">
        <f>IF(Tableau1[[#This Row],[Nuit
VE/ SA]]="Oui",0,IF(Tableau1[[#This Row],[Nuit
VE/ SA]]="Non",1,""))</f>
        <v/>
      </c>
      <c r="AQ1169" s="76" t="str">
        <f>IF(Tableau1[[#This Row],[Nuit
SA/ DI]]="Oui",0,IF(Tableau1[[#This Row],[Nuit
SA/ DI]]="Non",1,""))</f>
        <v/>
      </c>
      <c r="AR1169" s="76" t="str">
        <f>IF(Tableau1[[#This Row],[Nuit
DI/ LU]]="Oui",0,IF(Tableau1[[#This Row],[Nuit
DI/ LU]]="Non",1,""))</f>
        <v/>
      </c>
      <c r="AS1169" s="76" t="str">
        <f>IF(Tableau1[[#This Row],[Type de réponse]]='Paramètre (masquer)'!$A$10,Tableau1[[#This Row],[FE]],"")</f>
        <v/>
      </c>
      <c r="AT1169" s="76" t="str">
        <f>_xlfn.CONCAT(Tableau1[[#This Row],[LUN]:[DIM]])</f>
        <v/>
      </c>
      <c r="AU1169" s="79"/>
      <c r="AV11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9" s="76" t="e">
        <f>Tableau1[[#This Row],[Nbre de nuits sur la période]]*Tableau1[[#This Row],[Nombre de train accédant / nuit *]]</f>
        <v>#VALUE!</v>
      </c>
      <c r="AY1169" s="76" t="e">
        <f>Tableau1[[#This Row],[Uo voies - nuit]]*((59*400/1000)+5)</f>
        <v>#VALUE!</v>
      </c>
    </row>
    <row r="1170" spans="1:51" ht="15.75">
      <c r="A1170" s="51">
        <f t="shared" si="56"/>
        <v>1157</v>
      </c>
      <c r="B1170" s="85"/>
      <c r="C1170" s="52" t="str">
        <f>IFERROR(VLOOKUP(Tableau1[[#This Row],[Site *
Un fichier Excel par DT]],Tableau7[[#All],[Nom de la gare]:[EIC]],5,FALSE),"")</f>
        <v/>
      </c>
      <c r="D1170" s="77"/>
      <c r="E1170" s="74"/>
      <c r="F1170" s="74"/>
      <c r="G1170" s="76"/>
      <c r="H1170" s="72" t="str">
        <f>IF(Tableau1[[#This Row],[Régime d''utilisation (Quotidien ? Oui ou Non)]]="Oui","Oui","Non")</f>
        <v>Non</v>
      </c>
      <c r="I1170" s="72" t="str">
        <f>IF(Tableau1[[#This Row],[Régime d''utilisation (Quotidien ? Oui ou Non)]]="Oui","Oui","Non")</f>
        <v>Non</v>
      </c>
      <c r="J1170" s="72" t="str">
        <f>IF(Tableau1[[#This Row],[Régime d''utilisation (Quotidien ? Oui ou Non)]]="Oui","Oui","Non")</f>
        <v>Non</v>
      </c>
      <c r="K1170" s="72" t="str">
        <f>IF(Tableau1[[#This Row],[Régime d''utilisation (Quotidien ? Oui ou Non)]]="Oui","Oui","Non")</f>
        <v>Non</v>
      </c>
      <c r="L1170" s="72" t="str">
        <f>IF(Tableau1[[#This Row],[Régime d''utilisation (Quotidien ? Oui ou Non)]]="Oui","Oui","Non")</f>
        <v>Non</v>
      </c>
      <c r="M1170" s="72" t="str">
        <f>IF(Tableau1[[#This Row],[Régime d''utilisation (Quotidien ? Oui ou Non)]]="Oui","Oui","Non")</f>
        <v>Non</v>
      </c>
      <c r="N1170" s="72" t="str">
        <f>IF(Tableau1[[#This Row],[Régime d''utilisation (Quotidien ? Oui ou Non)]]="Oui","Oui","Non")</f>
        <v>Non</v>
      </c>
      <c r="O1170" s="72" t="str">
        <f>IF(Tableau1[[#This Row],[Régime d''utilisation (Quotidien ? Oui ou Non)]]="Oui","Oui","Non")</f>
        <v>Non</v>
      </c>
      <c r="P1170" s="76"/>
      <c r="Q1170" s="76"/>
      <c r="R1170" s="76"/>
      <c r="S1170" s="52" t="str">
        <f t="shared" si="54"/>
        <v>Compris entre 00h00 et 5h00</v>
      </c>
      <c r="T1170" s="76"/>
      <c r="U1170" s="53" t="str">
        <f t="shared" si="55"/>
        <v>Voyageur</v>
      </c>
      <c r="V1170" s="76"/>
      <c r="W1170" s="76"/>
      <c r="X1170" s="76"/>
      <c r="Y1170" s="76"/>
      <c r="Z1170" s="76"/>
      <c r="AA1170" s="76"/>
      <c r="AB1170" s="53">
        <f>400</f>
        <v>400</v>
      </c>
      <c r="AC1170" s="78" t="str">
        <f>IF(Tableau1[[#This Row],[Type de réponse]]='Paramètre (masquer)'!$A$10,Tableau1[[#This Row],[Période de début *]],"")</f>
        <v/>
      </c>
      <c r="AD1170" s="78" t="str">
        <f>IF(Tableau1[[#This Row],[Type de réponse]]='Paramètre (masquer)'!$A$10,Tableau1[[#This Row],[Période de fin *]],"")</f>
        <v/>
      </c>
      <c r="AE1170" s="78" t="str">
        <f>IF(Tableau1[[#This Row],[Type de réponse]]='Paramètre (masquer)'!$A$10,Tableau1[[#This Row],[Nuit
LU/MA]],"")</f>
        <v/>
      </c>
      <c r="AF1170" s="78" t="str">
        <f>IF(Tableau1[[#This Row],[Type de réponse]]='Paramètre (masquer)'!$A$10,Tableau1[[#This Row],[Nuit
MA/ME]],"")</f>
        <v/>
      </c>
      <c r="AG1170" s="78" t="str">
        <f>IF(Tableau1[[#This Row],[Type de réponse]]='Paramètre (masquer)'!$A$10,Tableau1[[#This Row],[Nuit
ME/JE]],"")</f>
        <v/>
      </c>
      <c r="AH1170" s="78" t="str">
        <f>IF(Tableau1[[#This Row],[Type de réponse]]='Paramètre (masquer)'!$A$10,Tableau1[[#This Row],[Nuit JE/VE]],"")</f>
        <v/>
      </c>
      <c r="AI1170" s="78" t="str">
        <f>IF(Tableau1[[#This Row],[Type de réponse]]='Paramètre (masquer)'!$A$10,Tableau1[[#This Row],[Nuit
VE/SA]],"")</f>
        <v/>
      </c>
      <c r="AJ1170" s="78" t="str">
        <f>IF(Tableau1[[#This Row],[Type de réponse]]='Paramètre (masquer)'!$A$10,Tableau1[[#This Row],[Nuit
SA/DI]],"")</f>
        <v/>
      </c>
      <c r="AK1170" s="78" t="str">
        <f>IF(Tableau1[[#This Row],[Type de réponse]]='Paramètre (masquer)'!$A$10,Tableau1[[#This Row],[Nuit
DI/LU]],"")</f>
        <v/>
      </c>
      <c r="AL1170" s="76" t="str">
        <f>IF(Tableau1[[#This Row],[Nuit
LU /MA]]="Oui",0,IF(Tableau1[[#This Row],[Nuit
LU /MA]]="Non",1,""))</f>
        <v/>
      </c>
      <c r="AM1170" s="76" t="str">
        <f>IF(Tableau1[[#This Row],[Nuit
MA/ ME]]="Oui",0,IF(Tableau1[[#This Row],[Nuit
MA/ ME]]="Non",1,""))</f>
        <v/>
      </c>
      <c r="AN1170" s="76" t="str">
        <f>IF(Tableau1[[#This Row],[Nuit
ME/ JE]]="Oui",0,IF(Tableau1[[#This Row],[Nuit
ME/ JE]]="Non",1,""))</f>
        <v/>
      </c>
      <c r="AO1170" s="76" t="str">
        <f>IF(Tableau1[[#This Row],[Nuit JE/ VE]]="Oui",0,IF(Tableau1[[#This Row],[Nuit JE/ VE]]="Non",1,""))</f>
        <v/>
      </c>
      <c r="AP1170" s="76" t="str">
        <f>IF(Tableau1[[#This Row],[Nuit
VE/ SA]]="Oui",0,IF(Tableau1[[#This Row],[Nuit
VE/ SA]]="Non",1,""))</f>
        <v/>
      </c>
      <c r="AQ1170" s="76" t="str">
        <f>IF(Tableau1[[#This Row],[Nuit
SA/ DI]]="Oui",0,IF(Tableau1[[#This Row],[Nuit
SA/ DI]]="Non",1,""))</f>
        <v/>
      </c>
      <c r="AR1170" s="76" t="str">
        <f>IF(Tableau1[[#This Row],[Nuit
DI/ LU]]="Oui",0,IF(Tableau1[[#This Row],[Nuit
DI/ LU]]="Non",1,""))</f>
        <v/>
      </c>
      <c r="AS1170" s="76" t="str">
        <f>IF(Tableau1[[#This Row],[Type de réponse]]='Paramètre (masquer)'!$A$10,Tableau1[[#This Row],[FE]],"")</f>
        <v/>
      </c>
      <c r="AT1170" s="76" t="str">
        <f>_xlfn.CONCAT(Tableau1[[#This Row],[LUN]:[DIM]])</f>
        <v/>
      </c>
      <c r="AU1170" s="79"/>
      <c r="AV11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0" s="76" t="e">
        <f>Tableau1[[#This Row],[Nbre de nuits sur la période]]*Tableau1[[#This Row],[Nombre de train accédant / nuit *]]</f>
        <v>#VALUE!</v>
      </c>
      <c r="AY1170" s="76" t="e">
        <f>Tableau1[[#This Row],[Uo voies - nuit]]*((59*400/1000)+5)</f>
        <v>#VALUE!</v>
      </c>
    </row>
    <row r="1171" spans="1:51" ht="15.75">
      <c r="A1171" s="51">
        <f t="shared" si="56"/>
        <v>1158</v>
      </c>
      <c r="B1171" s="85"/>
      <c r="C1171" s="52" t="str">
        <f>IFERROR(VLOOKUP(Tableau1[[#This Row],[Site *
Un fichier Excel par DT]],Tableau7[[#All],[Nom de la gare]:[EIC]],5,FALSE),"")</f>
        <v/>
      </c>
      <c r="D1171" s="77"/>
      <c r="E1171" s="74"/>
      <c r="F1171" s="74"/>
      <c r="G1171" s="76"/>
      <c r="H1171" s="72" t="str">
        <f>IF(Tableau1[[#This Row],[Régime d''utilisation (Quotidien ? Oui ou Non)]]="Oui","Oui","Non")</f>
        <v>Non</v>
      </c>
      <c r="I1171" s="72" t="str">
        <f>IF(Tableau1[[#This Row],[Régime d''utilisation (Quotidien ? Oui ou Non)]]="Oui","Oui","Non")</f>
        <v>Non</v>
      </c>
      <c r="J1171" s="72" t="str">
        <f>IF(Tableau1[[#This Row],[Régime d''utilisation (Quotidien ? Oui ou Non)]]="Oui","Oui","Non")</f>
        <v>Non</v>
      </c>
      <c r="K1171" s="72" t="str">
        <f>IF(Tableau1[[#This Row],[Régime d''utilisation (Quotidien ? Oui ou Non)]]="Oui","Oui","Non")</f>
        <v>Non</v>
      </c>
      <c r="L1171" s="72" t="str">
        <f>IF(Tableau1[[#This Row],[Régime d''utilisation (Quotidien ? Oui ou Non)]]="Oui","Oui","Non")</f>
        <v>Non</v>
      </c>
      <c r="M1171" s="72" t="str">
        <f>IF(Tableau1[[#This Row],[Régime d''utilisation (Quotidien ? Oui ou Non)]]="Oui","Oui","Non")</f>
        <v>Non</v>
      </c>
      <c r="N1171" s="72" t="str">
        <f>IF(Tableau1[[#This Row],[Régime d''utilisation (Quotidien ? Oui ou Non)]]="Oui","Oui","Non")</f>
        <v>Non</v>
      </c>
      <c r="O1171" s="72" t="str">
        <f>IF(Tableau1[[#This Row],[Régime d''utilisation (Quotidien ? Oui ou Non)]]="Oui","Oui","Non")</f>
        <v>Non</v>
      </c>
      <c r="P1171" s="76"/>
      <c r="Q1171" s="76"/>
      <c r="R1171" s="76"/>
      <c r="S1171" s="52" t="str">
        <f t="shared" si="54"/>
        <v>Compris entre 00h00 et 5h00</v>
      </c>
      <c r="T1171" s="76"/>
      <c r="U1171" s="53" t="str">
        <f t="shared" si="55"/>
        <v>Voyageur</v>
      </c>
      <c r="V1171" s="76"/>
      <c r="W1171" s="76"/>
      <c r="X1171" s="76"/>
      <c r="Y1171" s="76"/>
      <c r="Z1171" s="76"/>
      <c r="AA1171" s="76"/>
      <c r="AB1171" s="53">
        <f>400</f>
        <v>400</v>
      </c>
      <c r="AC1171" s="78" t="str">
        <f>IF(Tableau1[[#This Row],[Type de réponse]]='Paramètre (masquer)'!$A$10,Tableau1[[#This Row],[Période de début *]],"")</f>
        <v/>
      </c>
      <c r="AD1171" s="78" t="str">
        <f>IF(Tableau1[[#This Row],[Type de réponse]]='Paramètre (masquer)'!$A$10,Tableau1[[#This Row],[Période de fin *]],"")</f>
        <v/>
      </c>
      <c r="AE1171" s="78" t="str">
        <f>IF(Tableau1[[#This Row],[Type de réponse]]='Paramètre (masquer)'!$A$10,Tableau1[[#This Row],[Nuit
LU/MA]],"")</f>
        <v/>
      </c>
      <c r="AF1171" s="78" t="str">
        <f>IF(Tableau1[[#This Row],[Type de réponse]]='Paramètre (masquer)'!$A$10,Tableau1[[#This Row],[Nuit
MA/ME]],"")</f>
        <v/>
      </c>
      <c r="AG1171" s="78" t="str">
        <f>IF(Tableau1[[#This Row],[Type de réponse]]='Paramètre (masquer)'!$A$10,Tableau1[[#This Row],[Nuit
ME/JE]],"")</f>
        <v/>
      </c>
      <c r="AH1171" s="78" t="str">
        <f>IF(Tableau1[[#This Row],[Type de réponse]]='Paramètre (masquer)'!$A$10,Tableau1[[#This Row],[Nuit JE/VE]],"")</f>
        <v/>
      </c>
      <c r="AI1171" s="78" t="str">
        <f>IF(Tableau1[[#This Row],[Type de réponse]]='Paramètre (masquer)'!$A$10,Tableau1[[#This Row],[Nuit
VE/SA]],"")</f>
        <v/>
      </c>
      <c r="AJ1171" s="78" t="str">
        <f>IF(Tableau1[[#This Row],[Type de réponse]]='Paramètre (masquer)'!$A$10,Tableau1[[#This Row],[Nuit
SA/DI]],"")</f>
        <v/>
      </c>
      <c r="AK1171" s="78" t="str">
        <f>IF(Tableau1[[#This Row],[Type de réponse]]='Paramètre (masquer)'!$A$10,Tableau1[[#This Row],[Nuit
DI/LU]],"")</f>
        <v/>
      </c>
      <c r="AL1171" s="76" t="str">
        <f>IF(Tableau1[[#This Row],[Nuit
LU /MA]]="Oui",0,IF(Tableau1[[#This Row],[Nuit
LU /MA]]="Non",1,""))</f>
        <v/>
      </c>
      <c r="AM1171" s="76" t="str">
        <f>IF(Tableau1[[#This Row],[Nuit
MA/ ME]]="Oui",0,IF(Tableau1[[#This Row],[Nuit
MA/ ME]]="Non",1,""))</f>
        <v/>
      </c>
      <c r="AN1171" s="76" t="str">
        <f>IF(Tableau1[[#This Row],[Nuit
ME/ JE]]="Oui",0,IF(Tableau1[[#This Row],[Nuit
ME/ JE]]="Non",1,""))</f>
        <v/>
      </c>
      <c r="AO1171" s="76" t="str">
        <f>IF(Tableau1[[#This Row],[Nuit JE/ VE]]="Oui",0,IF(Tableau1[[#This Row],[Nuit JE/ VE]]="Non",1,""))</f>
        <v/>
      </c>
      <c r="AP1171" s="76" t="str">
        <f>IF(Tableau1[[#This Row],[Nuit
VE/ SA]]="Oui",0,IF(Tableau1[[#This Row],[Nuit
VE/ SA]]="Non",1,""))</f>
        <v/>
      </c>
      <c r="AQ1171" s="76" t="str">
        <f>IF(Tableau1[[#This Row],[Nuit
SA/ DI]]="Oui",0,IF(Tableau1[[#This Row],[Nuit
SA/ DI]]="Non",1,""))</f>
        <v/>
      </c>
      <c r="AR1171" s="76" t="str">
        <f>IF(Tableau1[[#This Row],[Nuit
DI/ LU]]="Oui",0,IF(Tableau1[[#This Row],[Nuit
DI/ LU]]="Non",1,""))</f>
        <v/>
      </c>
      <c r="AS1171" s="76" t="str">
        <f>IF(Tableau1[[#This Row],[Type de réponse]]='Paramètre (masquer)'!$A$10,Tableau1[[#This Row],[FE]],"")</f>
        <v/>
      </c>
      <c r="AT1171" s="76" t="str">
        <f>_xlfn.CONCAT(Tableau1[[#This Row],[LUN]:[DIM]])</f>
        <v/>
      </c>
      <c r="AU1171" s="79"/>
      <c r="AV11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1" s="76" t="e">
        <f>Tableau1[[#This Row],[Nbre de nuits sur la période]]*Tableau1[[#This Row],[Nombre de train accédant / nuit *]]</f>
        <v>#VALUE!</v>
      </c>
      <c r="AY1171" s="76" t="e">
        <f>Tableau1[[#This Row],[Uo voies - nuit]]*((59*400/1000)+5)</f>
        <v>#VALUE!</v>
      </c>
    </row>
    <row r="1172" spans="1:51" ht="15.75">
      <c r="A1172" s="51">
        <f t="shared" si="56"/>
        <v>1159</v>
      </c>
      <c r="B1172" s="85"/>
      <c r="C1172" s="52" t="str">
        <f>IFERROR(VLOOKUP(Tableau1[[#This Row],[Site *
Un fichier Excel par DT]],Tableau7[[#All],[Nom de la gare]:[EIC]],5,FALSE),"")</f>
        <v/>
      </c>
      <c r="D1172" s="77"/>
      <c r="E1172" s="74"/>
      <c r="F1172" s="74"/>
      <c r="G1172" s="76"/>
      <c r="H1172" s="72" t="str">
        <f>IF(Tableau1[[#This Row],[Régime d''utilisation (Quotidien ? Oui ou Non)]]="Oui","Oui","Non")</f>
        <v>Non</v>
      </c>
      <c r="I1172" s="72" t="str">
        <f>IF(Tableau1[[#This Row],[Régime d''utilisation (Quotidien ? Oui ou Non)]]="Oui","Oui","Non")</f>
        <v>Non</v>
      </c>
      <c r="J1172" s="72" t="str">
        <f>IF(Tableau1[[#This Row],[Régime d''utilisation (Quotidien ? Oui ou Non)]]="Oui","Oui","Non")</f>
        <v>Non</v>
      </c>
      <c r="K1172" s="72" t="str">
        <f>IF(Tableau1[[#This Row],[Régime d''utilisation (Quotidien ? Oui ou Non)]]="Oui","Oui","Non")</f>
        <v>Non</v>
      </c>
      <c r="L1172" s="72" t="str">
        <f>IF(Tableau1[[#This Row],[Régime d''utilisation (Quotidien ? Oui ou Non)]]="Oui","Oui","Non")</f>
        <v>Non</v>
      </c>
      <c r="M1172" s="72" t="str">
        <f>IF(Tableau1[[#This Row],[Régime d''utilisation (Quotidien ? Oui ou Non)]]="Oui","Oui","Non")</f>
        <v>Non</v>
      </c>
      <c r="N1172" s="72" t="str">
        <f>IF(Tableau1[[#This Row],[Régime d''utilisation (Quotidien ? Oui ou Non)]]="Oui","Oui","Non")</f>
        <v>Non</v>
      </c>
      <c r="O1172" s="72" t="str">
        <f>IF(Tableau1[[#This Row],[Régime d''utilisation (Quotidien ? Oui ou Non)]]="Oui","Oui","Non")</f>
        <v>Non</v>
      </c>
      <c r="P1172" s="76"/>
      <c r="Q1172" s="76"/>
      <c r="R1172" s="76"/>
      <c r="S1172" s="52" t="str">
        <f t="shared" si="54"/>
        <v>Compris entre 00h00 et 5h00</v>
      </c>
      <c r="T1172" s="76"/>
      <c r="U1172" s="53" t="str">
        <f t="shared" si="55"/>
        <v>Voyageur</v>
      </c>
      <c r="V1172" s="76"/>
      <c r="W1172" s="76"/>
      <c r="X1172" s="76"/>
      <c r="Y1172" s="76"/>
      <c r="Z1172" s="76"/>
      <c r="AA1172" s="76"/>
      <c r="AB1172" s="53">
        <f>400</f>
        <v>400</v>
      </c>
      <c r="AC1172" s="78" t="str">
        <f>IF(Tableau1[[#This Row],[Type de réponse]]='Paramètre (masquer)'!$A$10,Tableau1[[#This Row],[Période de début *]],"")</f>
        <v/>
      </c>
      <c r="AD1172" s="78" t="str">
        <f>IF(Tableau1[[#This Row],[Type de réponse]]='Paramètre (masquer)'!$A$10,Tableau1[[#This Row],[Période de fin *]],"")</f>
        <v/>
      </c>
      <c r="AE1172" s="78" t="str">
        <f>IF(Tableau1[[#This Row],[Type de réponse]]='Paramètre (masquer)'!$A$10,Tableau1[[#This Row],[Nuit
LU/MA]],"")</f>
        <v/>
      </c>
      <c r="AF1172" s="78" t="str">
        <f>IF(Tableau1[[#This Row],[Type de réponse]]='Paramètre (masquer)'!$A$10,Tableau1[[#This Row],[Nuit
MA/ME]],"")</f>
        <v/>
      </c>
      <c r="AG1172" s="78" t="str">
        <f>IF(Tableau1[[#This Row],[Type de réponse]]='Paramètre (masquer)'!$A$10,Tableau1[[#This Row],[Nuit
ME/JE]],"")</f>
        <v/>
      </c>
      <c r="AH1172" s="78" t="str">
        <f>IF(Tableau1[[#This Row],[Type de réponse]]='Paramètre (masquer)'!$A$10,Tableau1[[#This Row],[Nuit JE/VE]],"")</f>
        <v/>
      </c>
      <c r="AI1172" s="78" t="str">
        <f>IF(Tableau1[[#This Row],[Type de réponse]]='Paramètre (masquer)'!$A$10,Tableau1[[#This Row],[Nuit
VE/SA]],"")</f>
        <v/>
      </c>
      <c r="AJ1172" s="78" t="str">
        <f>IF(Tableau1[[#This Row],[Type de réponse]]='Paramètre (masquer)'!$A$10,Tableau1[[#This Row],[Nuit
SA/DI]],"")</f>
        <v/>
      </c>
      <c r="AK1172" s="78" t="str">
        <f>IF(Tableau1[[#This Row],[Type de réponse]]='Paramètre (masquer)'!$A$10,Tableau1[[#This Row],[Nuit
DI/LU]],"")</f>
        <v/>
      </c>
      <c r="AL1172" s="76" t="str">
        <f>IF(Tableau1[[#This Row],[Nuit
LU /MA]]="Oui",0,IF(Tableau1[[#This Row],[Nuit
LU /MA]]="Non",1,""))</f>
        <v/>
      </c>
      <c r="AM1172" s="76" t="str">
        <f>IF(Tableau1[[#This Row],[Nuit
MA/ ME]]="Oui",0,IF(Tableau1[[#This Row],[Nuit
MA/ ME]]="Non",1,""))</f>
        <v/>
      </c>
      <c r="AN1172" s="76" t="str">
        <f>IF(Tableau1[[#This Row],[Nuit
ME/ JE]]="Oui",0,IF(Tableau1[[#This Row],[Nuit
ME/ JE]]="Non",1,""))</f>
        <v/>
      </c>
      <c r="AO1172" s="76" t="str">
        <f>IF(Tableau1[[#This Row],[Nuit JE/ VE]]="Oui",0,IF(Tableau1[[#This Row],[Nuit JE/ VE]]="Non",1,""))</f>
        <v/>
      </c>
      <c r="AP1172" s="76" t="str">
        <f>IF(Tableau1[[#This Row],[Nuit
VE/ SA]]="Oui",0,IF(Tableau1[[#This Row],[Nuit
VE/ SA]]="Non",1,""))</f>
        <v/>
      </c>
      <c r="AQ1172" s="76" t="str">
        <f>IF(Tableau1[[#This Row],[Nuit
SA/ DI]]="Oui",0,IF(Tableau1[[#This Row],[Nuit
SA/ DI]]="Non",1,""))</f>
        <v/>
      </c>
      <c r="AR1172" s="76" t="str">
        <f>IF(Tableau1[[#This Row],[Nuit
DI/ LU]]="Oui",0,IF(Tableau1[[#This Row],[Nuit
DI/ LU]]="Non",1,""))</f>
        <v/>
      </c>
      <c r="AS1172" s="76" t="str">
        <f>IF(Tableau1[[#This Row],[Type de réponse]]='Paramètre (masquer)'!$A$10,Tableau1[[#This Row],[FE]],"")</f>
        <v/>
      </c>
      <c r="AT1172" s="76" t="str">
        <f>_xlfn.CONCAT(Tableau1[[#This Row],[LUN]:[DIM]])</f>
        <v/>
      </c>
      <c r="AU1172" s="79"/>
      <c r="AV11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2" s="76" t="e">
        <f>Tableau1[[#This Row],[Nbre de nuits sur la période]]*Tableau1[[#This Row],[Nombre de train accédant / nuit *]]</f>
        <v>#VALUE!</v>
      </c>
      <c r="AY1172" s="76" t="e">
        <f>Tableau1[[#This Row],[Uo voies - nuit]]*((59*400/1000)+5)</f>
        <v>#VALUE!</v>
      </c>
    </row>
    <row r="1173" spans="1:51" ht="15.75">
      <c r="A1173" s="51">
        <f t="shared" si="56"/>
        <v>1160</v>
      </c>
      <c r="B1173" s="85"/>
      <c r="C1173" s="52" t="str">
        <f>IFERROR(VLOOKUP(Tableau1[[#This Row],[Site *
Un fichier Excel par DT]],Tableau7[[#All],[Nom de la gare]:[EIC]],5,FALSE),"")</f>
        <v/>
      </c>
      <c r="D1173" s="77"/>
      <c r="E1173" s="74"/>
      <c r="F1173" s="74"/>
      <c r="G1173" s="76"/>
      <c r="H1173" s="72" t="str">
        <f>IF(Tableau1[[#This Row],[Régime d''utilisation (Quotidien ? Oui ou Non)]]="Oui","Oui","Non")</f>
        <v>Non</v>
      </c>
      <c r="I1173" s="72" t="str">
        <f>IF(Tableau1[[#This Row],[Régime d''utilisation (Quotidien ? Oui ou Non)]]="Oui","Oui","Non")</f>
        <v>Non</v>
      </c>
      <c r="J1173" s="72" t="str">
        <f>IF(Tableau1[[#This Row],[Régime d''utilisation (Quotidien ? Oui ou Non)]]="Oui","Oui","Non")</f>
        <v>Non</v>
      </c>
      <c r="K1173" s="72" t="str">
        <f>IF(Tableau1[[#This Row],[Régime d''utilisation (Quotidien ? Oui ou Non)]]="Oui","Oui","Non")</f>
        <v>Non</v>
      </c>
      <c r="L1173" s="72" t="str">
        <f>IF(Tableau1[[#This Row],[Régime d''utilisation (Quotidien ? Oui ou Non)]]="Oui","Oui","Non")</f>
        <v>Non</v>
      </c>
      <c r="M1173" s="72" t="str">
        <f>IF(Tableau1[[#This Row],[Régime d''utilisation (Quotidien ? Oui ou Non)]]="Oui","Oui","Non")</f>
        <v>Non</v>
      </c>
      <c r="N1173" s="72" t="str">
        <f>IF(Tableau1[[#This Row],[Régime d''utilisation (Quotidien ? Oui ou Non)]]="Oui","Oui","Non")</f>
        <v>Non</v>
      </c>
      <c r="O1173" s="72" t="str">
        <f>IF(Tableau1[[#This Row],[Régime d''utilisation (Quotidien ? Oui ou Non)]]="Oui","Oui","Non")</f>
        <v>Non</v>
      </c>
      <c r="P1173" s="76"/>
      <c r="Q1173" s="76"/>
      <c r="R1173" s="76"/>
      <c r="S1173" s="52" t="str">
        <f t="shared" si="54"/>
        <v>Compris entre 00h00 et 5h00</v>
      </c>
      <c r="T1173" s="76"/>
      <c r="U1173" s="53" t="str">
        <f t="shared" si="55"/>
        <v>Voyageur</v>
      </c>
      <c r="V1173" s="76"/>
      <c r="W1173" s="76"/>
      <c r="X1173" s="76"/>
      <c r="Y1173" s="76"/>
      <c r="Z1173" s="76"/>
      <c r="AA1173" s="76"/>
      <c r="AB1173" s="53">
        <f>400</f>
        <v>400</v>
      </c>
      <c r="AC1173" s="78" t="str">
        <f>IF(Tableau1[[#This Row],[Type de réponse]]='Paramètre (masquer)'!$A$10,Tableau1[[#This Row],[Période de début *]],"")</f>
        <v/>
      </c>
      <c r="AD1173" s="78" t="str">
        <f>IF(Tableau1[[#This Row],[Type de réponse]]='Paramètre (masquer)'!$A$10,Tableau1[[#This Row],[Période de fin *]],"")</f>
        <v/>
      </c>
      <c r="AE1173" s="78" t="str">
        <f>IF(Tableau1[[#This Row],[Type de réponse]]='Paramètre (masquer)'!$A$10,Tableau1[[#This Row],[Nuit
LU/MA]],"")</f>
        <v/>
      </c>
      <c r="AF1173" s="78" t="str">
        <f>IF(Tableau1[[#This Row],[Type de réponse]]='Paramètre (masquer)'!$A$10,Tableau1[[#This Row],[Nuit
MA/ME]],"")</f>
        <v/>
      </c>
      <c r="AG1173" s="78" t="str">
        <f>IF(Tableau1[[#This Row],[Type de réponse]]='Paramètre (masquer)'!$A$10,Tableau1[[#This Row],[Nuit
ME/JE]],"")</f>
        <v/>
      </c>
      <c r="AH1173" s="78" t="str">
        <f>IF(Tableau1[[#This Row],[Type de réponse]]='Paramètre (masquer)'!$A$10,Tableau1[[#This Row],[Nuit JE/VE]],"")</f>
        <v/>
      </c>
      <c r="AI1173" s="78" t="str">
        <f>IF(Tableau1[[#This Row],[Type de réponse]]='Paramètre (masquer)'!$A$10,Tableau1[[#This Row],[Nuit
VE/SA]],"")</f>
        <v/>
      </c>
      <c r="AJ1173" s="78" t="str">
        <f>IF(Tableau1[[#This Row],[Type de réponse]]='Paramètre (masquer)'!$A$10,Tableau1[[#This Row],[Nuit
SA/DI]],"")</f>
        <v/>
      </c>
      <c r="AK1173" s="78" t="str">
        <f>IF(Tableau1[[#This Row],[Type de réponse]]='Paramètre (masquer)'!$A$10,Tableau1[[#This Row],[Nuit
DI/LU]],"")</f>
        <v/>
      </c>
      <c r="AL1173" s="76" t="str">
        <f>IF(Tableau1[[#This Row],[Nuit
LU /MA]]="Oui",0,IF(Tableau1[[#This Row],[Nuit
LU /MA]]="Non",1,""))</f>
        <v/>
      </c>
      <c r="AM1173" s="76" t="str">
        <f>IF(Tableau1[[#This Row],[Nuit
MA/ ME]]="Oui",0,IF(Tableau1[[#This Row],[Nuit
MA/ ME]]="Non",1,""))</f>
        <v/>
      </c>
      <c r="AN1173" s="76" t="str">
        <f>IF(Tableau1[[#This Row],[Nuit
ME/ JE]]="Oui",0,IF(Tableau1[[#This Row],[Nuit
ME/ JE]]="Non",1,""))</f>
        <v/>
      </c>
      <c r="AO1173" s="76" t="str">
        <f>IF(Tableau1[[#This Row],[Nuit JE/ VE]]="Oui",0,IF(Tableau1[[#This Row],[Nuit JE/ VE]]="Non",1,""))</f>
        <v/>
      </c>
      <c r="AP1173" s="76" t="str">
        <f>IF(Tableau1[[#This Row],[Nuit
VE/ SA]]="Oui",0,IF(Tableau1[[#This Row],[Nuit
VE/ SA]]="Non",1,""))</f>
        <v/>
      </c>
      <c r="AQ1173" s="76" t="str">
        <f>IF(Tableau1[[#This Row],[Nuit
SA/ DI]]="Oui",0,IF(Tableau1[[#This Row],[Nuit
SA/ DI]]="Non",1,""))</f>
        <v/>
      </c>
      <c r="AR1173" s="76" t="str">
        <f>IF(Tableau1[[#This Row],[Nuit
DI/ LU]]="Oui",0,IF(Tableau1[[#This Row],[Nuit
DI/ LU]]="Non",1,""))</f>
        <v/>
      </c>
      <c r="AS1173" s="76" t="str">
        <f>IF(Tableau1[[#This Row],[Type de réponse]]='Paramètre (masquer)'!$A$10,Tableau1[[#This Row],[FE]],"")</f>
        <v/>
      </c>
      <c r="AT1173" s="76" t="str">
        <f>_xlfn.CONCAT(Tableau1[[#This Row],[LUN]:[DIM]])</f>
        <v/>
      </c>
      <c r="AU1173" s="79"/>
      <c r="AV11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3" s="76" t="e">
        <f>Tableau1[[#This Row],[Nbre de nuits sur la période]]*Tableau1[[#This Row],[Nombre de train accédant / nuit *]]</f>
        <v>#VALUE!</v>
      </c>
      <c r="AY1173" s="76" t="e">
        <f>Tableau1[[#This Row],[Uo voies - nuit]]*((59*400/1000)+5)</f>
        <v>#VALUE!</v>
      </c>
    </row>
    <row r="1174" spans="1:51" ht="15.75">
      <c r="A1174" s="51">
        <f t="shared" si="56"/>
        <v>1161</v>
      </c>
      <c r="B1174" s="85"/>
      <c r="C1174" s="52" t="str">
        <f>IFERROR(VLOOKUP(Tableau1[[#This Row],[Site *
Un fichier Excel par DT]],Tableau7[[#All],[Nom de la gare]:[EIC]],5,FALSE),"")</f>
        <v/>
      </c>
      <c r="D1174" s="77"/>
      <c r="E1174" s="74"/>
      <c r="F1174" s="74"/>
      <c r="G1174" s="76"/>
      <c r="H1174" s="72" t="str">
        <f>IF(Tableau1[[#This Row],[Régime d''utilisation (Quotidien ? Oui ou Non)]]="Oui","Oui","Non")</f>
        <v>Non</v>
      </c>
      <c r="I1174" s="72" t="str">
        <f>IF(Tableau1[[#This Row],[Régime d''utilisation (Quotidien ? Oui ou Non)]]="Oui","Oui","Non")</f>
        <v>Non</v>
      </c>
      <c r="J1174" s="72" t="str">
        <f>IF(Tableau1[[#This Row],[Régime d''utilisation (Quotidien ? Oui ou Non)]]="Oui","Oui","Non")</f>
        <v>Non</v>
      </c>
      <c r="K1174" s="72" t="str">
        <f>IF(Tableau1[[#This Row],[Régime d''utilisation (Quotidien ? Oui ou Non)]]="Oui","Oui","Non")</f>
        <v>Non</v>
      </c>
      <c r="L1174" s="72" t="str">
        <f>IF(Tableau1[[#This Row],[Régime d''utilisation (Quotidien ? Oui ou Non)]]="Oui","Oui","Non")</f>
        <v>Non</v>
      </c>
      <c r="M1174" s="72" t="str">
        <f>IF(Tableau1[[#This Row],[Régime d''utilisation (Quotidien ? Oui ou Non)]]="Oui","Oui","Non")</f>
        <v>Non</v>
      </c>
      <c r="N1174" s="72" t="str">
        <f>IF(Tableau1[[#This Row],[Régime d''utilisation (Quotidien ? Oui ou Non)]]="Oui","Oui","Non")</f>
        <v>Non</v>
      </c>
      <c r="O1174" s="72" t="str">
        <f>IF(Tableau1[[#This Row],[Régime d''utilisation (Quotidien ? Oui ou Non)]]="Oui","Oui","Non")</f>
        <v>Non</v>
      </c>
      <c r="P1174" s="76"/>
      <c r="Q1174" s="76"/>
      <c r="R1174" s="76"/>
      <c r="S1174" s="52" t="str">
        <f t="shared" si="54"/>
        <v>Compris entre 00h00 et 5h00</v>
      </c>
      <c r="T1174" s="76"/>
      <c r="U1174" s="53" t="str">
        <f t="shared" si="55"/>
        <v>Voyageur</v>
      </c>
      <c r="V1174" s="76"/>
      <c r="W1174" s="76"/>
      <c r="X1174" s="76"/>
      <c r="Y1174" s="76"/>
      <c r="Z1174" s="76"/>
      <c r="AA1174" s="76"/>
      <c r="AB1174" s="53">
        <f>400</f>
        <v>400</v>
      </c>
      <c r="AC1174" s="78" t="str">
        <f>IF(Tableau1[[#This Row],[Type de réponse]]='Paramètre (masquer)'!$A$10,Tableau1[[#This Row],[Période de début *]],"")</f>
        <v/>
      </c>
      <c r="AD1174" s="78" t="str">
        <f>IF(Tableau1[[#This Row],[Type de réponse]]='Paramètre (masquer)'!$A$10,Tableau1[[#This Row],[Période de fin *]],"")</f>
        <v/>
      </c>
      <c r="AE1174" s="78" t="str">
        <f>IF(Tableau1[[#This Row],[Type de réponse]]='Paramètre (masquer)'!$A$10,Tableau1[[#This Row],[Nuit
LU/MA]],"")</f>
        <v/>
      </c>
      <c r="AF1174" s="78" t="str">
        <f>IF(Tableau1[[#This Row],[Type de réponse]]='Paramètre (masquer)'!$A$10,Tableau1[[#This Row],[Nuit
MA/ME]],"")</f>
        <v/>
      </c>
      <c r="AG1174" s="78" t="str">
        <f>IF(Tableau1[[#This Row],[Type de réponse]]='Paramètre (masquer)'!$A$10,Tableau1[[#This Row],[Nuit
ME/JE]],"")</f>
        <v/>
      </c>
      <c r="AH1174" s="78" t="str">
        <f>IF(Tableau1[[#This Row],[Type de réponse]]='Paramètre (masquer)'!$A$10,Tableau1[[#This Row],[Nuit JE/VE]],"")</f>
        <v/>
      </c>
      <c r="AI1174" s="78" t="str">
        <f>IF(Tableau1[[#This Row],[Type de réponse]]='Paramètre (masquer)'!$A$10,Tableau1[[#This Row],[Nuit
VE/SA]],"")</f>
        <v/>
      </c>
      <c r="AJ1174" s="78" t="str">
        <f>IF(Tableau1[[#This Row],[Type de réponse]]='Paramètre (masquer)'!$A$10,Tableau1[[#This Row],[Nuit
SA/DI]],"")</f>
        <v/>
      </c>
      <c r="AK1174" s="78" t="str">
        <f>IF(Tableau1[[#This Row],[Type de réponse]]='Paramètre (masquer)'!$A$10,Tableau1[[#This Row],[Nuit
DI/LU]],"")</f>
        <v/>
      </c>
      <c r="AL1174" s="76" t="str">
        <f>IF(Tableau1[[#This Row],[Nuit
LU /MA]]="Oui",0,IF(Tableau1[[#This Row],[Nuit
LU /MA]]="Non",1,""))</f>
        <v/>
      </c>
      <c r="AM1174" s="76" t="str">
        <f>IF(Tableau1[[#This Row],[Nuit
MA/ ME]]="Oui",0,IF(Tableau1[[#This Row],[Nuit
MA/ ME]]="Non",1,""))</f>
        <v/>
      </c>
      <c r="AN1174" s="76" t="str">
        <f>IF(Tableau1[[#This Row],[Nuit
ME/ JE]]="Oui",0,IF(Tableau1[[#This Row],[Nuit
ME/ JE]]="Non",1,""))</f>
        <v/>
      </c>
      <c r="AO1174" s="76" t="str">
        <f>IF(Tableau1[[#This Row],[Nuit JE/ VE]]="Oui",0,IF(Tableau1[[#This Row],[Nuit JE/ VE]]="Non",1,""))</f>
        <v/>
      </c>
      <c r="AP1174" s="76" t="str">
        <f>IF(Tableau1[[#This Row],[Nuit
VE/ SA]]="Oui",0,IF(Tableau1[[#This Row],[Nuit
VE/ SA]]="Non",1,""))</f>
        <v/>
      </c>
      <c r="AQ1174" s="76" t="str">
        <f>IF(Tableau1[[#This Row],[Nuit
SA/ DI]]="Oui",0,IF(Tableau1[[#This Row],[Nuit
SA/ DI]]="Non",1,""))</f>
        <v/>
      </c>
      <c r="AR1174" s="76" t="str">
        <f>IF(Tableau1[[#This Row],[Nuit
DI/ LU]]="Oui",0,IF(Tableau1[[#This Row],[Nuit
DI/ LU]]="Non",1,""))</f>
        <v/>
      </c>
      <c r="AS1174" s="76" t="str">
        <f>IF(Tableau1[[#This Row],[Type de réponse]]='Paramètre (masquer)'!$A$10,Tableau1[[#This Row],[FE]],"")</f>
        <v/>
      </c>
      <c r="AT1174" s="76" t="str">
        <f>_xlfn.CONCAT(Tableau1[[#This Row],[LUN]:[DIM]])</f>
        <v/>
      </c>
      <c r="AU1174" s="79"/>
      <c r="AV11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4" s="76" t="e">
        <f>Tableau1[[#This Row],[Nbre de nuits sur la période]]*Tableau1[[#This Row],[Nombre de train accédant / nuit *]]</f>
        <v>#VALUE!</v>
      </c>
      <c r="AY1174" s="76" t="e">
        <f>Tableau1[[#This Row],[Uo voies - nuit]]*((59*400/1000)+5)</f>
        <v>#VALUE!</v>
      </c>
    </row>
    <row r="1175" spans="1:51" ht="15.75">
      <c r="A1175" s="51">
        <f t="shared" si="56"/>
        <v>1162</v>
      </c>
      <c r="B1175" s="85"/>
      <c r="C1175" s="52" t="str">
        <f>IFERROR(VLOOKUP(Tableau1[[#This Row],[Site *
Un fichier Excel par DT]],Tableau7[[#All],[Nom de la gare]:[EIC]],5,FALSE),"")</f>
        <v/>
      </c>
      <c r="D1175" s="77"/>
      <c r="E1175" s="74"/>
      <c r="F1175" s="74"/>
      <c r="G1175" s="76"/>
      <c r="H1175" s="72" t="str">
        <f>IF(Tableau1[[#This Row],[Régime d''utilisation (Quotidien ? Oui ou Non)]]="Oui","Oui","Non")</f>
        <v>Non</v>
      </c>
      <c r="I1175" s="72" t="str">
        <f>IF(Tableau1[[#This Row],[Régime d''utilisation (Quotidien ? Oui ou Non)]]="Oui","Oui","Non")</f>
        <v>Non</v>
      </c>
      <c r="J1175" s="72" t="str">
        <f>IF(Tableau1[[#This Row],[Régime d''utilisation (Quotidien ? Oui ou Non)]]="Oui","Oui","Non")</f>
        <v>Non</v>
      </c>
      <c r="K1175" s="72" t="str">
        <f>IF(Tableau1[[#This Row],[Régime d''utilisation (Quotidien ? Oui ou Non)]]="Oui","Oui","Non")</f>
        <v>Non</v>
      </c>
      <c r="L1175" s="72" t="str">
        <f>IF(Tableau1[[#This Row],[Régime d''utilisation (Quotidien ? Oui ou Non)]]="Oui","Oui","Non")</f>
        <v>Non</v>
      </c>
      <c r="M1175" s="72" t="str">
        <f>IF(Tableau1[[#This Row],[Régime d''utilisation (Quotidien ? Oui ou Non)]]="Oui","Oui","Non")</f>
        <v>Non</v>
      </c>
      <c r="N1175" s="72" t="str">
        <f>IF(Tableau1[[#This Row],[Régime d''utilisation (Quotidien ? Oui ou Non)]]="Oui","Oui","Non")</f>
        <v>Non</v>
      </c>
      <c r="O1175" s="72" t="str">
        <f>IF(Tableau1[[#This Row],[Régime d''utilisation (Quotidien ? Oui ou Non)]]="Oui","Oui","Non")</f>
        <v>Non</v>
      </c>
      <c r="P1175" s="76"/>
      <c r="Q1175" s="76"/>
      <c r="R1175" s="76"/>
      <c r="S1175" s="52" t="str">
        <f t="shared" si="54"/>
        <v>Compris entre 00h00 et 5h00</v>
      </c>
      <c r="T1175" s="76"/>
      <c r="U1175" s="53" t="str">
        <f t="shared" si="55"/>
        <v>Voyageur</v>
      </c>
      <c r="V1175" s="76"/>
      <c r="W1175" s="76"/>
      <c r="X1175" s="76"/>
      <c r="Y1175" s="76"/>
      <c r="Z1175" s="76"/>
      <c r="AA1175" s="76"/>
      <c r="AB1175" s="53">
        <f>400</f>
        <v>400</v>
      </c>
      <c r="AC1175" s="78" t="str">
        <f>IF(Tableau1[[#This Row],[Type de réponse]]='Paramètre (masquer)'!$A$10,Tableau1[[#This Row],[Période de début *]],"")</f>
        <v/>
      </c>
      <c r="AD1175" s="78" t="str">
        <f>IF(Tableau1[[#This Row],[Type de réponse]]='Paramètre (masquer)'!$A$10,Tableau1[[#This Row],[Période de fin *]],"")</f>
        <v/>
      </c>
      <c r="AE1175" s="78" t="str">
        <f>IF(Tableau1[[#This Row],[Type de réponse]]='Paramètre (masquer)'!$A$10,Tableau1[[#This Row],[Nuit
LU/MA]],"")</f>
        <v/>
      </c>
      <c r="AF1175" s="78" t="str">
        <f>IF(Tableau1[[#This Row],[Type de réponse]]='Paramètre (masquer)'!$A$10,Tableau1[[#This Row],[Nuit
MA/ME]],"")</f>
        <v/>
      </c>
      <c r="AG1175" s="78" t="str">
        <f>IF(Tableau1[[#This Row],[Type de réponse]]='Paramètre (masquer)'!$A$10,Tableau1[[#This Row],[Nuit
ME/JE]],"")</f>
        <v/>
      </c>
      <c r="AH1175" s="78" t="str">
        <f>IF(Tableau1[[#This Row],[Type de réponse]]='Paramètre (masquer)'!$A$10,Tableau1[[#This Row],[Nuit JE/VE]],"")</f>
        <v/>
      </c>
      <c r="AI1175" s="78" t="str">
        <f>IF(Tableau1[[#This Row],[Type de réponse]]='Paramètre (masquer)'!$A$10,Tableau1[[#This Row],[Nuit
VE/SA]],"")</f>
        <v/>
      </c>
      <c r="AJ1175" s="78" t="str">
        <f>IF(Tableau1[[#This Row],[Type de réponse]]='Paramètre (masquer)'!$A$10,Tableau1[[#This Row],[Nuit
SA/DI]],"")</f>
        <v/>
      </c>
      <c r="AK1175" s="78" t="str">
        <f>IF(Tableau1[[#This Row],[Type de réponse]]='Paramètre (masquer)'!$A$10,Tableau1[[#This Row],[Nuit
DI/LU]],"")</f>
        <v/>
      </c>
      <c r="AL1175" s="76" t="str">
        <f>IF(Tableau1[[#This Row],[Nuit
LU /MA]]="Oui",0,IF(Tableau1[[#This Row],[Nuit
LU /MA]]="Non",1,""))</f>
        <v/>
      </c>
      <c r="AM1175" s="76" t="str">
        <f>IF(Tableau1[[#This Row],[Nuit
MA/ ME]]="Oui",0,IF(Tableau1[[#This Row],[Nuit
MA/ ME]]="Non",1,""))</f>
        <v/>
      </c>
      <c r="AN1175" s="76" t="str">
        <f>IF(Tableau1[[#This Row],[Nuit
ME/ JE]]="Oui",0,IF(Tableau1[[#This Row],[Nuit
ME/ JE]]="Non",1,""))</f>
        <v/>
      </c>
      <c r="AO1175" s="76" t="str">
        <f>IF(Tableau1[[#This Row],[Nuit JE/ VE]]="Oui",0,IF(Tableau1[[#This Row],[Nuit JE/ VE]]="Non",1,""))</f>
        <v/>
      </c>
      <c r="AP1175" s="76" t="str">
        <f>IF(Tableau1[[#This Row],[Nuit
VE/ SA]]="Oui",0,IF(Tableau1[[#This Row],[Nuit
VE/ SA]]="Non",1,""))</f>
        <v/>
      </c>
      <c r="AQ1175" s="76" t="str">
        <f>IF(Tableau1[[#This Row],[Nuit
SA/ DI]]="Oui",0,IF(Tableau1[[#This Row],[Nuit
SA/ DI]]="Non",1,""))</f>
        <v/>
      </c>
      <c r="AR1175" s="76" t="str">
        <f>IF(Tableau1[[#This Row],[Nuit
DI/ LU]]="Oui",0,IF(Tableau1[[#This Row],[Nuit
DI/ LU]]="Non",1,""))</f>
        <v/>
      </c>
      <c r="AS1175" s="76" t="str">
        <f>IF(Tableau1[[#This Row],[Type de réponse]]='Paramètre (masquer)'!$A$10,Tableau1[[#This Row],[FE]],"")</f>
        <v/>
      </c>
      <c r="AT1175" s="76" t="str">
        <f>_xlfn.CONCAT(Tableau1[[#This Row],[LUN]:[DIM]])</f>
        <v/>
      </c>
      <c r="AU1175" s="79"/>
      <c r="AV11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5" s="76" t="e">
        <f>Tableau1[[#This Row],[Nbre de nuits sur la période]]*Tableau1[[#This Row],[Nombre de train accédant / nuit *]]</f>
        <v>#VALUE!</v>
      </c>
      <c r="AY1175" s="76" t="e">
        <f>Tableau1[[#This Row],[Uo voies - nuit]]*((59*400/1000)+5)</f>
        <v>#VALUE!</v>
      </c>
    </row>
    <row r="1176" spans="1:51" ht="15.75">
      <c r="A1176" s="51">
        <f t="shared" si="56"/>
        <v>1163</v>
      </c>
      <c r="B1176" s="85"/>
      <c r="C1176" s="52" t="str">
        <f>IFERROR(VLOOKUP(Tableau1[[#This Row],[Site *
Un fichier Excel par DT]],Tableau7[[#All],[Nom de la gare]:[EIC]],5,FALSE),"")</f>
        <v/>
      </c>
      <c r="D1176" s="77"/>
      <c r="E1176" s="74"/>
      <c r="F1176" s="74"/>
      <c r="G1176" s="76"/>
      <c r="H1176" s="72" t="str">
        <f>IF(Tableau1[[#This Row],[Régime d''utilisation (Quotidien ? Oui ou Non)]]="Oui","Oui","Non")</f>
        <v>Non</v>
      </c>
      <c r="I1176" s="72" t="str">
        <f>IF(Tableau1[[#This Row],[Régime d''utilisation (Quotidien ? Oui ou Non)]]="Oui","Oui","Non")</f>
        <v>Non</v>
      </c>
      <c r="J1176" s="72" t="str">
        <f>IF(Tableau1[[#This Row],[Régime d''utilisation (Quotidien ? Oui ou Non)]]="Oui","Oui","Non")</f>
        <v>Non</v>
      </c>
      <c r="K1176" s="72" t="str">
        <f>IF(Tableau1[[#This Row],[Régime d''utilisation (Quotidien ? Oui ou Non)]]="Oui","Oui","Non")</f>
        <v>Non</v>
      </c>
      <c r="L1176" s="72" t="str">
        <f>IF(Tableau1[[#This Row],[Régime d''utilisation (Quotidien ? Oui ou Non)]]="Oui","Oui","Non")</f>
        <v>Non</v>
      </c>
      <c r="M1176" s="72" t="str">
        <f>IF(Tableau1[[#This Row],[Régime d''utilisation (Quotidien ? Oui ou Non)]]="Oui","Oui","Non")</f>
        <v>Non</v>
      </c>
      <c r="N1176" s="72" t="str">
        <f>IF(Tableau1[[#This Row],[Régime d''utilisation (Quotidien ? Oui ou Non)]]="Oui","Oui","Non")</f>
        <v>Non</v>
      </c>
      <c r="O1176" s="72" t="str">
        <f>IF(Tableau1[[#This Row],[Régime d''utilisation (Quotidien ? Oui ou Non)]]="Oui","Oui","Non")</f>
        <v>Non</v>
      </c>
      <c r="P1176" s="76"/>
      <c r="Q1176" s="76"/>
      <c r="R1176" s="76"/>
      <c r="S1176" s="52" t="str">
        <f t="shared" si="54"/>
        <v>Compris entre 00h00 et 5h00</v>
      </c>
      <c r="T1176" s="76"/>
      <c r="U1176" s="53" t="str">
        <f t="shared" si="55"/>
        <v>Voyageur</v>
      </c>
      <c r="V1176" s="76"/>
      <c r="W1176" s="76"/>
      <c r="X1176" s="76"/>
      <c r="Y1176" s="76"/>
      <c r="Z1176" s="76"/>
      <c r="AA1176" s="76"/>
      <c r="AB1176" s="53">
        <f>400</f>
        <v>400</v>
      </c>
      <c r="AC1176" s="78" t="str">
        <f>IF(Tableau1[[#This Row],[Type de réponse]]='Paramètre (masquer)'!$A$10,Tableau1[[#This Row],[Période de début *]],"")</f>
        <v/>
      </c>
      <c r="AD1176" s="78" t="str">
        <f>IF(Tableau1[[#This Row],[Type de réponse]]='Paramètre (masquer)'!$A$10,Tableau1[[#This Row],[Période de fin *]],"")</f>
        <v/>
      </c>
      <c r="AE1176" s="78" t="str">
        <f>IF(Tableau1[[#This Row],[Type de réponse]]='Paramètre (masquer)'!$A$10,Tableau1[[#This Row],[Nuit
LU/MA]],"")</f>
        <v/>
      </c>
      <c r="AF1176" s="78" t="str">
        <f>IF(Tableau1[[#This Row],[Type de réponse]]='Paramètre (masquer)'!$A$10,Tableau1[[#This Row],[Nuit
MA/ME]],"")</f>
        <v/>
      </c>
      <c r="AG1176" s="78" t="str">
        <f>IF(Tableau1[[#This Row],[Type de réponse]]='Paramètre (masquer)'!$A$10,Tableau1[[#This Row],[Nuit
ME/JE]],"")</f>
        <v/>
      </c>
      <c r="AH1176" s="78" t="str">
        <f>IF(Tableau1[[#This Row],[Type de réponse]]='Paramètre (masquer)'!$A$10,Tableau1[[#This Row],[Nuit JE/VE]],"")</f>
        <v/>
      </c>
      <c r="AI1176" s="78" t="str">
        <f>IF(Tableau1[[#This Row],[Type de réponse]]='Paramètre (masquer)'!$A$10,Tableau1[[#This Row],[Nuit
VE/SA]],"")</f>
        <v/>
      </c>
      <c r="AJ1176" s="78" t="str">
        <f>IF(Tableau1[[#This Row],[Type de réponse]]='Paramètre (masquer)'!$A$10,Tableau1[[#This Row],[Nuit
SA/DI]],"")</f>
        <v/>
      </c>
      <c r="AK1176" s="78" t="str">
        <f>IF(Tableau1[[#This Row],[Type de réponse]]='Paramètre (masquer)'!$A$10,Tableau1[[#This Row],[Nuit
DI/LU]],"")</f>
        <v/>
      </c>
      <c r="AL1176" s="76" t="str">
        <f>IF(Tableau1[[#This Row],[Nuit
LU /MA]]="Oui",0,IF(Tableau1[[#This Row],[Nuit
LU /MA]]="Non",1,""))</f>
        <v/>
      </c>
      <c r="AM1176" s="76" t="str">
        <f>IF(Tableau1[[#This Row],[Nuit
MA/ ME]]="Oui",0,IF(Tableau1[[#This Row],[Nuit
MA/ ME]]="Non",1,""))</f>
        <v/>
      </c>
      <c r="AN1176" s="76" t="str">
        <f>IF(Tableau1[[#This Row],[Nuit
ME/ JE]]="Oui",0,IF(Tableau1[[#This Row],[Nuit
ME/ JE]]="Non",1,""))</f>
        <v/>
      </c>
      <c r="AO1176" s="76" t="str">
        <f>IF(Tableau1[[#This Row],[Nuit JE/ VE]]="Oui",0,IF(Tableau1[[#This Row],[Nuit JE/ VE]]="Non",1,""))</f>
        <v/>
      </c>
      <c r="AP1176" s="76" t="str">
        <f>IF(Tableau1[[#This Row],[Nuit
VE/ SA]]="Oui",0,IF(Tableau1[[#This Row],[Nuit
VE/ SA]]="Non",1,""))</f>
        <v/>
      </c>
      <c r="AQ1176" s="76" t="str">
        <f>IF(Tableau1[[#This Row],[Nuit
SA/ DI]]="Oui",0,IF(Tableau1[[#This Row],[Nuit
SA/ DI]]="Non",1,""))</f>
        <v/>
      </c>
      <c r="AR1176" s="76" t="str">
        <f>IF(Tableau1[[#This Row],[Nuit
DI/ LU]]="Oui",0,IF(Tableau1[[#This Row],[Nuit
DI/ LU]]="Non",1,""))</f>
        <v/>
      </c>
      <c r="AS1176" s="76" t="str">
        <f>IF(Tableau1[[#This Row],[Type de réponse]]='Paramètre (masquer)'!$A$10,Tableau1[[#This Row],[FE]],"")</f>
        <v/>
      </c>
      <c r="AT1176" s="76" t="str">
        <f>_xlfn.CONCAT(Tableau1[[#This Row],[LUN]:[DIM]])</f>
        <v/>
      </c>
      <c r="AU1176" s="79"/>
      <c r="AV11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6" s="76" t="e">
        <f>Tableau1[[#This Row],[Nbre de nuits sur la période]]*Tableau1[[#This Row],[Nombre de train accédant / nuit *]]</f>
        <v>#VALUE!</v>
      </c>
      <c r="AY1176" s="76" t="e">
        <f>Tableau1[[#This Row],[Uo voies - nuit]]*((59*400/1000)+5)</f>
        <v>#VALUE!</v>
      </c>
    </row>
    <row r="1177" spans="1:51" ht="15.75">
      <c r="A1177" s="51">
        <f t="shared" si="56"/>
        <v>1164</v>
      </c>
      <c r="B1177" s="85"/>
      <c r="C1177" s="52" t="str">
        <f>IFERROR(VLOOKUP(Tableau1[[#This Row],[Site *
Un fichier Excel par DT]],Tableau7[[#All],[Nom de la gare]:[EIC]],5,FALSE),"")</f>
        <v/>
      </c>
      <c r="D1177" s="77"/>
      <c r="E1177" s="74"/>
      <c r="F1177" s="74"/>
      <c r="G1177" s="76"/>
      <c r="H1177" s="72" t="str">
        <f>IF(Tableau1[[#This Row],[Régime d''utilisation (Quotidien ? Oui ou Non)]]="Oui","Oui","Non")</f>
        <v>Non</v>
      </c>
      <c r="I1177" s="72" t="str">
        <f>IF(Tableau1[[#This Row],[Régime d''utilisation (Quotidien ? Oui ou Non)]]="Oui","Oui","Non")</f>
        <v>Non</v>
      </c>
      <c r="J1177" s="72" t="str">
        <f>IF(Tableau1[[#This Row],[Régime d''utilisation (Quotidien ? Oui ou Non)]]="Oui","Oui","Non")</f>
        <v>Non</v>
      </c>
      <c r="K1177" s="72" t="str">
        <f>IF(Tableau1[[#This Row],[Régime d''utilisation (Quotidien ? Oui ou Non)]]="Oui","Oui","Non")</f>
        <v>Non</v>
      </c>
      <c r="L1177" s="72" t="str">
        <f>IF(Tableau1[[#This Row],[Régime d''utilisation (Quotidien ? Oui ou Non)]]="Oui","Oui","Non")</f>
        <v>Non</v>
      </c>
      <c r="M1177" s="72" t="str">
        <f>IF(Tableau1[[#This Row],[Régime d''utilisation (Quotidien ? Oui ou Non)]]="Oui","Oui","Non")</f>
        <v>Non</v>
      </c>
      <c r="N1177" s="72" t="str">
        <f>IF(Tableau1[[#This Row],[Régime d''utilisation (Quotidien ? Oui ou Non)]]="Oui","Oui","Non")</f>
        <v>Non</v>
      </c>
      <c r="O1177" s="72" t="str">
        <f>IF(Tableau1[[#This Row],[Régime d''utilisation (Quotidien ? Oui ou Non)]]="Oui","Oui","Non")</f>
        <v>Non</v>
      </c>
      <c r="P1177" s="76"/>
      <c r="Q1177" s="76"/>
      <c r="R1177" s="76"/>
      <c r="S1177" s="52" t="str">
        <f t="shared" si="54"/>
        <v>Compris entre 00h00 et 5h00</v>
      </c>
      <c r="T1177" s="76"/>
      <c r="U1177" s="53" t="str">
        <f t="shared" si="55"/>
        <v>Voyageur</v>
      </c>
      <c r="V1177" s="76"/>
      <c r="W1177" s="76"/>
      <c r="X1177" s="76"/>
      <c r="Y1177" s="76"/>
      <c r="Z1177" s="76"/>
      <c r="AA1177" s="76"/>
      <c r="AB1177" s="53">
        <f>400</f>
        <v>400</v>
      </c>
      <c r="AC1177" s="78" t="str">
        <f>IF(Tableau1[[#This Row],[Type de réponse]]='Paramètre (masquer)'!$A$10,Tableau1[[#This Row],[Période de début *]],"")</f>
        <v/>
      </c>
      <c r="AD1177" s="78" t="str">
        <f>IF(Tableau1[[#This Row],[Type de réponse]]='Paramètre (masquer)'!$A$10,Tableau1[[#This Row],[Période de fin *]],"")</f>
        <v/>
      </c>
      <c r="AE1177" s="78" t="str">
        <f>IF(Tableau1[[#This Row],[Type de réponse]]='Paramètre (masquer)'!$A$10,Tableau1[[#This Row],[Nuit
LU/MA]],"")</f>
        <v/>
      </c>
      <c r="AF1177" s="78" t="str">
        <f>IF(Tableau1[[#This Row],[Type de réponse]]='Paramètre (masquer)'!$A$10,Tableau1[[#This Row],[Nuit
MA/ME]],"")</f>
        <v/>
      </c>
      <c r="AG1177" s="78" t="str">
        <f>IF(Tableau1[[#This Row],[Type de réponse]]='Paramètre (masquer)'!$A$10,Tableau1[[#This Row],[Nuit
ME/JE]],"")</f>
        <v/>
      </c>
      <c r="AH1177" s="78" t="str">
        <f>IF(Tableau1[[#This Row],[Type de réponse]]='Paramètre (masquer)'!$A$10,Tableau1[[#This Row],[Nuit JE/VE]],"")</f>
        <v/>
      </c>
      <c r="AI1177" s="78" t="str">
        <f>IF(Tableau1[[#This Row],[Type de réponse]]='Paramètre (masquer)'!$A$10,Tableau1[[#This Row],[Nuit
VE/SA]],"")</f>
        <v/>
      </c>
      <c r="AJ1177" s="78" t="str">
        <f>IF(Tableau1[[#This Row],[Type de réponse]]='Paramètre (masquer)'!$A$10,Tableau1[[#This Row],[Nuit
SA/DI]],"")</f>
        <v/>
      </c>
      <c r="AK1177" s="78" t="str">
        <f>IF(Tableau1[[#This Row],[Type de réponse]]='Paramètre (masquer)'!$A$10,Tableau1[[#This Row],[Nuit
DI/LU]],"")</f>
        <v/>
      </c>
      <c r="AL1177" s="76" t="str">
        <f>IF(Tableau1[[#This Row],[Nuit
LU /MA]]="Oui",0,IF(Tableau1[[#This Row],[Nuit
LU /MA]]="Non",1,""))</f>
        <v/>
      </c>
      <c r="AM1177" s="76" t="str">
        <f>IF(Tableau1[[#This Row],[Nuit
MA/ ME]]="Oui",0,IF(Tableau1[[#This Row],[Nuit
MA/ ME]]="Non",1,""))</f>
        <v/>
      </c>
      <c r="AN1177" s="76" t="str">
        <f>IF(Tableau1[[#This Row],[Nuit
ME/ JE]]="Oui",0,IF(Tableau1[[#This Row],[Nuit
ME/ JE]]="Non",1,""))</f>
        <v/>
      </c>
      <c r="AO1177" s="76" t="str">
        <f>IF(Tableau1[[#This Row],[Nuit JE/ VE]]="Oui",0,IF(Tableau1[[#This Row],[Nuit JE/ VE]]="Non",1,""))</f>
        <v/>
      </c>
      <c r="AP1177" s="76" t="str">
        <f>IF(Tableau1[[#This Row],[Nuit
VE/ SA]]="Oui",0,IF(Tableau1[[#This Row],[Nuit
VE/ SA]]="Non",1,""))</f>
        <v/>
      </c>
      <c r="AQ1177" s="76" t="str">
        <f>IF(Tableau1[[#This Row],[Nuit
SA/ DI]]="Oui",0,IF(Tableau1[[#This Row],[Nuit
SA/ DI]]="Non",1,""))</f>
        <v/>
      </c>
      <c r="AR1177" s="76" t="str">
        <f>IF(Tableau1[[#This Row],[Nuit
DI/ LU]]="Oui",0,IF(Tableau1[[#This Row],[Nuit
DI/ LU]]="Non",1,""))</f>
        <v/>
      </c>
      <c r="AS1177" s="76" t="str">
        <f>IF(Tableau1[[#This Row],[Type de réponse]]='Paramètre (masquer)'!$A$10,Tableau1[[#This Row],[FE]],"")</f>
        <v/>
      </c>
      <c r="AT1177" s="76" t="str">
        <f>_xlfn.CONCAT(Tableau1[[#This Row],[LUN]:[DIM]])</f>
        <v/>
      </c>
      <c r="AU1177" s="79"/>
      <c r="AV11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7" s="76" t="e">
        <f>Tableau1[[#This Row],[Nbre de nuits sur la période]]*Tableau1[[#This Row],[Nombre de train accédant / nuit *]]</f>
        <v>#VALUE!</v>
      </c>
      <c r="AY1177" s="76" t="e">
        <f>Tableau1[[#This Row],[Uo voies - nuit]]*((59*400/1000)+5)</f>
        <v>#VALUE!</v>
      </c>
    </row>
    <row r="1178" spans="1:51" ht="15.75">
      <c r="A1178" s="51">
        <f t="shared" si="56"/>
        <v>1165</v>
      </c>
      <c r="B1178" s="85"/>
      <c r="C1178" s="52" t="str">
        <f>IFERROR(VLOOKUP(Tableau1[[#This Row],[Site *
Un fichier Excel par DT]],Tableau7[[#All],[Nom de la gare]:[EIC]],5,FALSE),"")</f>
        <v/>
      </c>
      <c r="D1178" s="77"/>
      <c r="E1178" s="74"/>
      <c r="F1178" s="74"/>
      <c r="G1178" s="76"/>
      <c r="H1178" s="72" t="str">
        <f>IF(Tableau1[[#This Row],[Régime d''utilisation (Quotidien ? Oui ou Non)]]="Oui","Oui","Non")</f>
        <v>Non</v>
      </c>
      <c r="I1178" s="72" t="str">
        <f>IF(Tableau1[[#This Row],[Régime d''utilisation (Quotidien ? Oui ou Non)]]="Oui","Oui","Non")</f>
        <v>Non</v>
      </c>
      <c r="J1178" s="72" t="str">
        <f>IF(Tableau1[[#This Row],[Régime d''utilisation (Quotidien ? Oui ou Non)]]="Oui","Oui","Non")</f>
        <v>Non</v>
      </c>
      <c r="K1178" s="72" t="str">
        <f>IF(Tableau1[[#This Row],[Régime d''utilisation (Quotidien ? Oui ou Non)]]="Oui","Oui","Non")</f>
        <v>Non</v>
      </c>
      <c r="L1178" s="72" t="str">
        <f>IF(Tableau1[[#This Row],[Régime d''utilisation (Quotidien ? Oui ou Non)]]="Oui","Oui","Non")</f>
        <v>Non</v>
      </c>
      <c r="M1178" s="72" t="str">
        <f>IF(Tableau1[[#This Row],[Régime d''utilisation (Quotidien ? Oui ou Non)]]="Oui","Oui","Non")</f>
        <v>Non</v>
      </c>
      <c r="N1178" s="72" t="str">
        <f>IF(Tableau1[[#This Row],[Régime d''utilisation (Quotidien ? Oui ou Non)]]="Oui","Oui","Non")</f>
        <v>Non</v>
      </c>
      <c r="O1178" s="72" t="str">
        <f>IF(Tableau1[[#This Row],[Régime d''utilisation (Quotidien ? Oui ou Non)]]="Oui","Oui","Non")</f>
        <v>Non</v>
      </c>
      <c r="P1178" s="76"/>
      <c r="Q1178" s="76"/>
      <c r="R1178" s="76"/>
      <c r="S1178" s="52" t="str">
        <f t="shared" si="54"/>
        <v>Compris entre 00h00 et 5h00</v>
      </c>
      <c r="T1178" s="76"/>
      <c r="U1178" s="53" t="str">
        <f t="shared" si="55"/>
        <v>Voyageur</v>
      </c>
      <c r="V1178" s="76"/>
      <c r="W1178" s="76"/>
      <c r="X1178" s="76"/>
      <c r="Y1178" s="76"/>
      <c r="Z1178" s="76"/>
      <c r="AA1178" s="76"/>
      <c r="AB1178" s="53">
        <f>400</f>
        <v>400</v>
      </c>
      <c r="AC1178" s="78" t="str">
        <f>IF(Tableau1[[#This Row],[Type de réponse]]='Paramètre (masquer)'!$A$10,Tableau1[[#This Row],[Période de début *]],"")</f>
        <v/>
      </c>
      <c r="AD1178" s="78" t="str">
        <f>IF(Tableau1[[#This Row],[Type de réponse]]='Paramètre (masquer)'!$A$10,Tableau1[[#This Row],[Période de fin *]],"")</f>
        <v/>
      </c>
      <c r="AE1178" s="78" t="str">
        <f>IF(Tableau1[[#This Row],[Type de réponse]]='Paramètre (masquer)'!$A$10,Tableau1[[#This Row],[Nuit
LU/MA]],"")</f>
        <v/>
      </c>
      <c r="AF1178" s="78" t="str">
        <f>IF(Tableau1[[#This Row],[Type de réponse]]='Paramètre (masquer)'!$A$10,Tableau1[[#This Row],[Nuit
MA/ME]],"")</f>
        <v/>
      </c>
      <c r="AG1178" s="78" t="str">
        <f>IF(Tableau1[[#This Row],[Type de réponse]]='Paramètre (masquer)'!$A$10,Tableau1[[#This Row],[Nuit
ME/JE]],"")</f>
        <v/>
      </c>
      <c r="AH1178" s="78" t="str">
        <f>IF(Tableau1[[#This Row],[Type de réponse]]='Paramètre (masquer)'!$A$10,Tableau1[[#This Row],[Nuit JE/VE]],"")</f>
        <v/>
      </c>
      <c r="AI1178" s="78" t="str">
        <f>IF(Tableau1[[#This Row],[Type de réponse]]='Paramètre (masquer)'!$A$10,Tableau1[[#This Row],[Nuit
VE/SA]],"")</f>
        <v/>
      </c>
      <c r="AJ1178" s="78" t="str">
        <f>IF(Tableau1[[#This Row],[Type de réponse]]='Paramètre (masquer)'!$A$10,Tableau1[[#This Row],[Nuit
SA/DI]],"")</f>
        <v/>
      </c>
      <c r="AK1178" s="78" t="str">
        <f>IF(Tableau1[[#This Row],[Type de réponse]]='Paramètre (masquer)'!$A$10,Tableau1[[#This Row],[Nuit
DI/LU]],"")</f>
        <v/>
      </c>
      <c r="AL1178" s="76" t="str">
        <f>IF(Tableau1[[#This Row],[Nuit
LU /MA]]="Oui",0,IF(Tableau1[[#This Row],[Nuit
LU /MA]]="Non",1,""))</f>
        <v/>
      </c>
      <c r="AM1178" s="76" t="str">
        <f>IF(Tableau1[[#This Row],[Nuit
MA/ ME]]="Oui",0,IF(Tableau1[[#This Row],[Nuit
MA/ ME]]="Non",1,""))</f>
        <v/>
      </c>
      <c r="AN1178" s="76" t="str">
        <f>IF(Tableau1[[#This Row],[Nuit
ME/ JE]]="Oui",0,IF(Tableau1[[#This Row],[Nuit
ME/ JE]]="Non",1,""))</f>
        <v/>
      </c>
      <c r="AO1178" s="76" t="str">
        <f>IF(Tableau1[[#This Row],[Nuit JE/ VE]]="Oui",0,IF(Tableau1[[#This Row],[Nuit JE/ VE]]="Non",1,""))</f>
        <v/>
      </c>
      <c r="AP1178" s="76" t="str">
        <f>IF(Tableau1[[#This Row],[Nuit
VE/ SA]]="Oui",0,IF(Tableau1[[#This Row],[Nuit
VE/ SA]]="Non",1,""))</f>
        <v/>
      </c>
      <c r="AQ1178" s="76" t="str">
        <f>IF(Tableau1[[#This Row],[Nuit
SA/ DI]]="Oui",0,IF(Tableau1[[#This Row],[Nuit
SA/ DI]]="Non",1,""))</f>
        <v/>
      </c>
      <c r="AR1178" s="76" t="str">
        <f>IF(Tableau1[[#This Row],[Nuit
DI/ LU]]="Oui",0,IF(Tableau1[[#This Row],[Nuit
DI/ LU]]="Non",1,""))</f>
        <v/>
      </c>
      <c r="AS1178" s="76" t="str">
        <f>IF(Tableau1[[#This Row],[Type de réponse]]='Paramètre (masquer)'!$A$10,Tableau1[[#This Row],[FE]],"")</f>
        <v/>
      </c>
      <c r="AT1178" s="76" t="str">
        <f>_xlfn.CONCAT(Tableau1[[#This Row],[LUN]:[DIM]])</f>
        <v/>
      </c>
      <c r="AU1178" s="79"/>
      <c r="AV11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8" s="76" t="e">
        <f>Tableau1[[#This Row],[Nbre de nuits sur la période]]*Tableau1[[#This Row],[Nombre de train accédant / nuit *]]</f>
        <v>#VALUE!</v>
      </c>
      <c r="AY1178" s="76" t="e">
        <f>Tableau1[[#This Row],[Uo voies - nuit]]*((59*400/1000)+5)</f>
        <v>#VALUE!</v>
      </c>
    </row>
    <row r="1179" spans="1:51" ht="15.75">
      <c r="A1179" s="51">
        <f t="shared" si="56"/>
        <v>1166</v>
      </c>
      <c r="B1179" s="85"/>
      <c r="C1179" s="52" t="str">
        <f>IFERROR(VLOOKUP(Tableau1[[#This Row],[Site *
Un fichier Excel par DT]],Tableau7[[#All],[Nom de la gare]:[EIC]],5,FALSE),"")</f>
        <v/>
      </c>
      <c r="D1179" s="77"/>
      <c r="E1179" s="74"/>
      <c r="F1179" s="74"/>
      <c r="G1179" s="76"/>
      <c r="H1179" s="72" t="str">
        <f>IF(Tableau1[[#This Row],[Régime d''utilisation (Quotidien ? Oui ou Non)]]="Oui","Oui","Non")</f>
        <v>Non</v>
      </c>
      <c r="I1179" s="72" t="str">
        <f>IF(Tableau1[[#This Row],[Régime d''utilisation (Quotidien ? Oui ou Non)]]="Oui","Oui","Non")</f>
        <v>Non</v>
      </c>
      <c r="J1179" s="72" t="str">
        <f>IF(Tableau1[[#This Row],[Régime d''utilisation (Quotidien ? Oui ou Non)]]="Oui","Oui","Non")</f>
        <v>Non</v>
      </c>
      <c r="K1179" s="72" t="str">
        <f>IF(Tableau1[[#This Row],[Régime d''utilisation (Quotidien ? Oui ou Non)]]="Oui","Oui","Non")</f>
        <v>Non</v>
      </c>
      <c r="L1179" s="72" t="str">
        <f>IF(Tableau1[[#This Row],[Régime d''utilisation (Quotidien ? Oui ou Non)]]="Oui","Oui","Non")</f>
        <v>Non</v>
      </c>
      <c r="M1179" s="72" t="str">
        <f>IF(Tableau1[[#This Row],[Régime d''utilisation (Quotidien ? Oui ou Non)]]="Oui","Oui","Non")</f>
        <v>Non</v>
      </c>
      <c r="N1179" s="72" t="str">
        <f>IF(Tableau1[[#This Row],[Régime d''utilisation (Quotidien ? Oui ou Non)]]="Oui","Oui","Non")</f>
        <v>Non</v>
      </c>
      <c r="O1179" s="72" t="str">
        <f>IF(Tableau1[[#This Row],[Régime d''utilisation (Quotidien ? Oui ou Non)]]="Oui","Oui","Non")</f>
        <v>Non</v>
      </c>
      <c r="P1179" s="76"/>
      <c r="Q1179" s="76"/>
      <c r="R1179" s="76"/>
      <c r="S1179" s="52" t="str">
        <f t="shared" si="54"/>
        <v>Compris entre 00h00 et 5h00</v>
      </c>
      <c r="T1179" s="76"/>
      <c r="U1179" s="53" t="str">
        <f t="shared" si="55"/>
        <v>Voyageur</v>
      </c>
      <c r="V1179" s="76"/>
      <c r="W1179" s="76"/>
      <c r="X1179" s="76"/>
      <c r="Y1179" s="76"/>
      <c r="Z1179" s="76"/>
      <c r="AA1179" s="76"/>
      <c r="AB1179" s="53">
        <f>400</f>
        <v>400</v>
      </c>
      <c r="AC1179" s="78" t="str">
        <f>IF(Tableau1[[#This Row],[Type de réponse]]='Paramètre (masquer)'!$A$10,Tableau1[[#This Row],[Période de début *]],"")</f>
        <v/>
      </c>
      <c r="AD1179" s="78" t="str">
        <f>IF(Tableau1[[#This Row],[Type de réponse]]='Paramètre (masquer)'!$A$10,Tableau1[[#This Row],[Période de fin *]],"")</f>
        <v/>
      </c>
      <c r="AE1179" s="78" t="str">
        <f>IF(Tableau1[[#This Row],[Type de réponse]]='Paramètre (masquer)'!$A$10,Tableau1[[#This Row],[Nuit
LU/MA]],"")</f>
        <v/>
      </c>
      <c r="AF1179" s="78" t="str">
        <f>IF(Tableau1[[#This Row],[Type de réponse]]='Paramètre (masquer)'!$A$10,Tableau1[[#This Row],[Nuit
MA/ME]],"")</f>
        <v/>
      </c>
      <c r="AG1179" s="78" t="str">
        <f>IF(Tableau1[[#This Row],[Type de réponse]]='Paramètre (masquer)'!$A$10,Tableau1[[#This Row],[Nuit
ME/JE]],"")</f>
        <v/>
      </c>
      <c r="AH1179" s="78" t="str">
        <f>IF(Tableau1[[#This Row],[Type de réponse]]='Paramètre (masquer)'!$A$10,Tableau1[[#This Row],[Nuit JE/VE]],"")</f>
        <v/>
      </c>
      <c r="AI1179" s="78" t="str">
        <f>IF(Tableau1[[#This Row],[Type de réponse]]='Paramètre (masquer)'!$A$10,Tableau1[[#This Row],[Nuit
VE/SA]],"")</f>
        <v/>
      </c>
      <c r="AJ1179" s="78" t="str">
        <f>IF(Tableau1[[#This Row],[Type de réponse]]='Paramètre (masquer)'!$A$10,Tableau1[[#This Row],[Nuit
SA/DI]],"")</f>
        <v/>
      </c>
      <c r="AK1179" s="78" t="str">
        <f>IF(Tableau1[[#This Row],[Type de réponse]]='Paramètre (masquer)'!$A$10,Tableau1[[#This Row],[Nuit
DI/LU]],"")</f>
        <v/>
      </c>
      <c r="AL1179" s="76" t="str">
        <f>IF(Tableau1[[#This Row],[Nuit
LU /MA]]="Oui",0,IF(Tableau1[[#This Row],[Nuit
LU /MA]]="Non",1,""))</f>
        <v/>
      </c>
      <c r="AM1179" s="76" t="str">
        <f>IF(Tableau1[[#This Row],[Nuit
MA/ ME]]="Oui",0,IF(Tableau1[[#This Row],[Nuit
MA/ ME]]="Non",1,""))</f>
        <v/>
      </c>
      <c r="AN1179" s="76" t="str">
        <f>IF(Tableau1[[#This Row],[Nuit
ME/ JE]]="Oui",0,IF(Tableau1[[#This Row],[Nuit
ME/ JE]]="Non",1,""))</f>
        <v/>
      </c>
      <c r="AO1179" s="76" t="str">
        <f>IF(Tableau1[[#This Row],[Nuit JE/ VE]]="Oui",0,IF(Tableau1[[#This Row],[Nuit JE/ VE]]="Non",1,""))</f>
        <v/>
      </c>
      <c r="AP1179" s="76" t="str">
        <f>IF(Tableau1[[#This Row],[Nuit
VE/ SA]]="Oui",0,IF(Tableau1[[#This Row],[Nuit
VE/ SA]]="Non",1,""))</f>
        <v/>
      </c>
      <c r="AQ1179" s="76" t="str">
        <f>IF(Tableau1[[#This Row],[Nuit
SA/ DI]]="Oui",0,IF(Tableau1[[#This Row],[Nuit
SA/ DI]]="Non",1,""))</f>
        <v/>
      </c>
      <c r="AR1179" s="76" t="str">
        <f>IF(Tableau1[[#This Row],[Nuit
DI/ LU]]="Oui",0,IF(Tableau1[[#This Row],[Nuit
DI/ LU]]="Non",1,""))</f>
        <v/>
      </c>
      <c r="AS1179" s="76" t="str">
        <f>IF(Tableau1[[#This Row],[Type de réponse]]='Paramètre (masquer)'!$A$10,Tableau1[[#This Row],[FE]],"")</f>
        <v/>
      </c>
      <c r="AT1179" s="76" t="str">
        <f>_xlfn.CONCAT(Tableau1[[#This Row],[LUN]:[DIM]])</f>
        <v/>
      </c>
      <c r="AU1179" s="79"/>
      <c r="AV11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9" s="76" t="e">
        <f>Tableau1[[#This Row],[Nbre de nuits sur la période]]*Tableau1[[#This Row],[Nombre de train accédant / nuit *]]</f>
        <v>#VALUE!</v>
      </c>
      <c r="AY1179" s="76" t="e">
        <f>Tableau1[[#This Row],[Uo voies - nuit]]*((59*400/1000)+5)</f>
        <v>#VALUE!</v>
      </c>
    </row>
    <row r="1180" spans="1:51" ht="15.75">
      <c r="A1180" s="51">
        <f t="shared" si="56"/>
        <v>1167</v>
      </c>
      <c r="B1180" s="85"/>
      <c r="C1180" s="52" t="str">
        <f>IFERROR(VLOOKUP(Tableau1[[#This Row],[Site *
Un fichier Excel par DT]],Tableau7[[#All],[Nom de la gare]:[EIC]],5,FALSE),"")</f>
        <v/>
      </c>
      <c r="D1180" s="77"/>
      <c r="E1180" s="74"/>
      <c r="F1180" s="74"/>
      <c r="G1180" s="76"/>
      <c r="H1180" s="72" t="str">
        <f>IF(Tableau1[[#This Row],[Régime d''utilisation (Quotidien ? Oui ou Non)]]="Oui","Oui","Non")</f>
        <v>Non</v>
      </c>
      <c r="I1180" s="72" t="str">
        <f>IF(Tableau1[[#This Row],[Régime d''utilisation (Quotidien ? Oui ou Non)]]="Oui","Oui","Non")</f>
        <v>Non</v>
      </c>
      <c r="J1180" s="72" t="str">
        <f>IF(Tableau1[[#This Row],[Régime d''utilisation (Quotidien ? Oui ou Non)]]="Oui","Oui","Non")</f>
        <v>Non</v>
      </c>
      <c r="K1180" s="72" t="str">
        <f>IF(Tableau1[[#This Row],[Régime d''utilisation (Quotidien ? Oui ou Non)]]="Oui","Oui","Non")</f>
        <v>Non</v>
      </c>
      <c r="L1180" s="72" t="str">
        <f>IF(Tableau1[[#This Row],[Régime d''utilisation (Quotidien ? Oui ou Non)]]="Oui","Oui","Non")</f>
        <v>Non</v>
      </c>
      <c r="M1180" s="72" t="str">
        <f>IF(Tableau1[[#This Row],[Régime d''utilisation (Quotidien ? Oui ou Non)]]="Oui","Oui","Non")</f>
        <v>Non</v>
      </c>
      <c r="N1180" s="72" t="str">
        <f>IF(Tableau1[[#This Row],[Régime d''utilisation (Quotidien ? Oui ou Non)]]="Oui","Oui","Non")</f>
        <v>Non</v>
      </c>
      <c r="O1180" s="72" t="str">
        <f>IF(Tableau1[[#This Row],[Régime d''utilisation (Quotidien ? Oui ou Non)]]="Oui","Oui","Non")</f>
        <v>Non</v>
      </c>
      <c r="P1180" s="76"/>
      <c r="Q1180" s="76"/>
      <c r="R1180" s="76"/>
      <c r="S1180" s="52" t="str">
        <f t="shared" si="54"/>
        <v>Compris entre 00h00 et 5h00</v>
      </c>
      <c r="T1180" s="76"/>
      <c r="U1180" s="53" t="str">
        <f t="shared" si="55"/>
        <v>Voyageur</v>
      </c>
      <c r="V1180" s="76"/>
      <c r="W1180" s="76"/>
      <c r="X1180" s="76"/>
      <c r="Y1180" s="76"/>
      <c r="Z1180" s="76"/>
      <c r="AA1180" s="76"/>
      <c r="AB1180" s="53">
        <f>400</f>
        <v>400</v>
      </c>
      <c r="AC1180" s="78" t="str">
        <f>IF(Tableau1[[#This Row],[Type de réponse]]='Paramètre (masquer)'!$A$10,Tableau1[[#This Row],[Période de début *]],"")</f>
        <v/>
      </c>
      <c r="AD1180" s="78" t="str">
        <f>IF(Tableau1[[#This Row],[Type de réponse]]='Paramètre (masquer)'!$A$10,Tableau1[[#This Row],[Période de fin *]],"")</f>
        <v/>
      </c>
      <c r="AE1180" s="78" t="str">
        <f>IF(Tableau1[[#This Row],[Type de réponse]]='Paramètre (masquer)'!$A$10,Tableau1[[#This Row],[Nuit
LU/MA]],"")</f>
        <v/>
      </c>
      <c r="AF1180" s="78" t="str">
        <f>IF(Tableau1[[#This Row],[Type de réponse]]='Paramètre (masquer)'!$A$10,Tableau1[[#This Row],[Nuit
MA/ME]],"")</f>
        <v/>
      </c>
      <c r="AG1180" s="78" t="str">
        <f>IF(Tableau1[[#This Row],[Type de réponse]]='Paramètre (masquer)'!$A$10,Tableau1[[#This Row],[Nuit
ME/JE]],"")</f>
        <v/>
      </c>
      <c r="AH1180" s="78" t="str">
        <f>IF(Tableau1[[#This Row],[Type de réponse]]='Paramètre (masquer)'!$A$10,Tableau1[[#This Row],[Nuit JE/VE]],"")</f>
        <v/>
      </c>
      <c r="AI1180" s="78" t="str">
        <f>IF(Tableau1[[#This Row],[Type de réponse]]='Paramètre (masquer)'!$A$10,Tableau1[[#This Row],[Nuit
VE/SA]],"")</f>
        <v/>
      </c>
      <c r="AJ1180" s="78" t="str">
        <f>IF(Tableau1[[#This Row],[Type de réponse]]='Paramètre (masquer)'!$A$10,Tableau1[[#This Row],[Nuit
SA/DI]],"")</f>
        <v/>
      </c>
      <c r="AK1180" s="78" t="str">
        <f>IF(Tableau1[[#This Row],[Type de réponse]]='Paramètre (masquer)'!$A$10,Tableau1[[#This Row],[Nuit
DI/LU]],"")</f>
        <v/>
      </c>
      <c r="AL1180" s="76" t="str">
        <f>IF(Tableau1[[#This Row],[Nuit
LU /MA]]="Oui",0,IF(Tableau1[[#This Row],[Nuit
LU /MA]]="Non",1,""))</f>
        <v/>
      </c>
      <c r="AM1180" s="76" t="str">
        <f>IF(Tableau1[[#This Row],[Nuit
MA/ ME]]="Oui",0,IF(Tableau1[[#This Row],[Nuit
MA/ ME]]="Non",1,""))</f>
        <v/>
      </c>
      <c r="AN1180" s="76" t="str">
        <f>IF(Tableau1[[#This Row],[Nuit
ME/ JE]]="Oui",0,IF(Tableau1[[#This Row],[Nuit
ME/ JE]]="Non",1,""))</f>
        <v/>
      </c>
      <c r="AO1180" s="76" t="str">
        <f>IF(Tableau1[[#This Row],[Nuit JE/ VE]]="Oui",0,IF(Tableau1[[#This Row],[Nuit JE/ VE]]="Non",1,""))</f>
        <v/>
      </c>
      <c r="AP1180" s="76" t="str">
        <f>IF(Tableau1[[#This Row],[Nuit
VE/ SA]]="Oui",0,IF(Tableau1[[#This Row],[Nuit
VE/ SA]]="Non",1,""))</f>
        <v/>
      </c>
      <c r="AQ1180" s="76" t="str">
        <f>IF(Tableau1[[#This Row],[Nuit
SA/ DI]]="Oui",0,IF(Tableau1[[#This Row],[Nuit
SA/ DI]]="Non",1,""))</f>
        <v/>
      </c>
      <c r="AR1180" s="76" t="str">
        <f>IF(Tableau1[[#This Row],[Nuit
DI/ LU]]="Oui",0,IF(Tableau1[[#This Row],[Nuit
DI/ LU]]="Non",1,""))</f>
        <v/>
      </c>
      <c r="AS1180" s="76" t="str">
        <f>IF(Tableau1[[#This Row],[Type de réponse]]='Paramètre (masquer)'!$A$10,Tableau1[[#This Row],[FE]],"")</f>
        <v/>
      </c>
      <c r="AT1180" s="76" t="str">
        <f>_xlfn.CONCAT(Tableau1[[#This Row],[LUN]:[DIM]])</f>
        <v/>
      </c>
      <c r="AU1180" s="79"/>
      <c r="AV11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0" s="76" t="e">
        <f>Tableau1[[#This Row],[Nbre de nuits sur la période]]*Tableau1[[#This Row],[Nombre de train accédant / nuit *]]</f>
        <v>#VALUE!</v>
      </c>
      <c r="AY1180" s="76" t="e">
        <f>Tableau1[[#This Row],[Uo voies - nuit]]*((59*400/1000)+5)</f>
        <v>#VALUE!</v>
      </c>
    </row>
    <row r="1181" spans="1:51" ht="15.75">
      <c r="A1181" s="51">
        <f t="shared" si="56"/>
        <v>1168</v>
      </c>
      <c r="B1181" s="85"/>
      <c r="C1181" s="52" t="str">
        <f>IFERROR(VLOOKUP(Tableau1[[#This Row],[Site *
Un fichier Excel par DT]],Tableau7[[#All],[Nom de la gare]:[EIC]],5,FALSE),"")</f>
        <v/>
      </c>
      <c r="D1181" s="77"/>
      <c r="E1181" s="74"/>
      <c r="F1181" s="74"/>
      <c r="G1181" s="76"/>
      <c r="H1181" s="72" t="str">
        <f>IF(Tableau1[[#This Row],[Régime d''utilisation (Quotidien ? Oui ou Non)]]="Oui","Oui","Non")</f>
        <v>Non</v>
      </c>
      <c r="I1181" s="72" t="str">
        <f>IF(Tableau1[[#This Row],[Régime d''utilisation (Quotidien ? Oui ou Non)]]="Oui","Oui","Non")</f>
        <v>Non</v>
      </c>
      <c r="J1181" s="72" t="str">
        <f>IF(Tableau1[[#This Row],[Régime d''utilisation (Quotidien ? Oui ou Non)]]="Oui","Oui","Non")</f>
        <v>Non</v>
      </c>
      <c r="K1181" s="72" t="str">
        <f>IF(Tableau1[[#This Row],[Régime d''utilisation (Quotidien ? Oui ou Non)]]="Oui","Oui","Non")</f>
        <v>Non</v>
      </c>
      <c r="L1181" s="72" t="str">
        <f>IF(Tableau1[[#This Row],[Régime d''utilisation (Quotidien ? Oui ou Non)]]="Oui","Oui","Non")</f>
        <v>Non</v>
      </c>
      <c r="M1181" s="72" t="str">
        <f>IF(Tableau1[[#This Row],[Régime d''utilisation (Quotidien ? Oui ou Non)]]="Oui","Oui","Non")</f>
        <v>Non</v>
      </c>
      <c r="N1181" s="72" t="str">
        <f>IF(Tableau1[[#This Row],[Régime d''utilisation (Quotidien ? Oui ou Non)]]="Oui","Oui","Non")</f>
        <v>Non</v>
      </c>
      <c r="O1181" s="72" t="str">
        <f>IF(Tableau1[[#This Row],[Régime d''utilisation (Quotidien ? Oui ou Non)]]="Oui","Oui","Non")</f>
        <v>Non</v>
      </c>
      <c r="P1181" s="76"/>
      <c r="Q1181" s="76"/>
      <c r="R1181" s="76"/>
      <c r="S1181" s="52" t="str">
        <f t="shared" si="54"/>
        <v>Compris entre 00h00 et 5h00</v>
      </c>
      <c r="T1181" s="76"/>
      <c r="U1181" s="53" t="str">
        <f t="shared" si="55"/>
        <v>Voyageur</v>
      </c>
      <c r="V1181" s="76"/>
      <c r="W1181" s="76"/>
      <c r="X1181" s="76"/>
      <c r="Y1181" s="76"/>
      <c r="Z1181" s="76"/>
      <c r="AA1181" s="76"/>
      <c r="AB1181" s="53">
        <f>400</f>
        <v>400</v>
      </c>
      <c r="AC1181" s="78" t="str">
        <f>IF(Tableau1[[#This Row],[Type de réponse]]='Paramètre (masquer)'!$A$10,Tableau1[[#This Row],[Période de début *]],"")</f>
        <v/>
      </c>
      <c r="AD1181" s="78" t="str">
        <f>IF(Tableau1[[#This Row],[Type de réponse]]='Paramètre (masquer)'!$A$10,Tableau1[[#This Row],[Période de fin *]],"")</f>
        <v/>
      </c>
      <c r="AE1181" s="78" t="str">
        <f>IF(Tableau1[[#This Row],[Type de réponse]]='Paramètre (masquer)'!$A$10,Tableau1[[#This Row],[Nuit
LU/MA]],"")</f>
        <v/>
      </c>
      <c r="AF1181" s="78" t="str">
        <f>IF(Tableau1[[#This Row],[Type de réponse]]='Paramètre (masquer)'!$A$10,Tableau1[[#This Row],[Nuit
MA/ME]],"")</f>
        <v/>
      </c>
      <c r="AG1181" s="78" t="str">
        <f>IF(Tableau1[[#This Row],[Type de réponse]]='Paramètre (masquer)'!$A$10,Tableau1[[#This Row],[Nuit
ME/JE]],"")</f>
        <v/>
      </c>
      <c r="AH1181" s="78" t="str">
        <f>IF(Tableau1[[#This Row],[Type de réponse]]='Paramètre (masquer)'!$A$10,Tableau1[[#This Row],[Nuit JE/VE]],"")</f>
        <v/>
      </c>
      <c r="AI1181" s="78" t="str">
        <f>IF(Tableau1[[#This Row],[Type de réponse]]='Paramètre (masquer)'!$A$10,Tableau1[[#This Row],[Nuit
VE/SA]],"")</f>
        <v/>
      </c>
      <c r="AJ1181" s="78" t="str">
        <f>IF(Tableau1[[#This Row],[Type de réponse]]='Paramètre (masquer)'!$A$10,Tableau1[[#This Row],[Nuit
SA/DI]],"")</f>
        <v/>
      </c>
      <c r="AK1181" s="78" t="str">
        <f>IF(Tableau1[[#This Row],[Type de réponse]]='Paramètre (masquer)'!$A$10,Tableau1[[#This Row],[Nuit
DI/LU]],"")</f>
        <v/>
      </c>
      <c r="AL1181" s="76" t="str">
        <f>IF(Tableau1[[#This Row],[Nuit
LU /MA]]="Oui",0,IF(Tableau1[[#This Row],[Nuit
LU /MA]]="Non",1,""))</f>
        <v/>
      </c>
      <c r="AM1181" s="76" t="str">
        <f>IF(Tableau1[[#This Row],[Nuit
MA/ ME]]="Oui",0,IF(Tableau1[[#This Row],[Nuit
MA/ ME]]="Non",1,""))</f>
        <v/>
      </c>
      <c r="AN1181" s="76" t="str">
        <f>IF(Tableau1[[#This Row],[Nuit
ME/ JE]]="Oui",0,IF(Tableau1[[#This Row],[Nuit
ME/ JE]]="Non",1,""))</f>
        <v/>
      </c>
      <c r="AO1181" s="76" t="str">
        <f>IF(Tableau1[[#This Row],[Nuit JE/ VE]]="Oui",0,IF(Tableau1[[#This Row],[Nuit JE/ VE]]="Non",1,""))</f>
        <v/>
      </c>
      <c r="AP1181" s="76" t="str">
        <f>IF(Tableau1[[#This Row],[Nuit
VE/ SA]]="Oui",0,IF(Tableau1[[#This Row],[Nuit
VE/ SA]]="Non",1,""))</f>
        <v/>
      </c>
      <c r="AQ1181" s="76" t="str">
        <f>IF(Tableau1[[#This Row],[Nuit
SA/ DI]]="Oui",0,IF(Tableau1[[#This Row],[Nuit
SA/ DI]]="Non",1,""))</f>
        <v/>
      </c>
      <c r="AR1181" s="76" t="str">
        <f>IF(Tableau1[[#This Row],[Nuit
DI/ LU]]="Oui",0,IF(Tableau1[[#This Row],[Nuit
DI/ LU]]="Non",1,""))</f>
        <v/>
      </c>
      <c r="AS1181" s="76" t="str">
        <f>IF(Tableau1[[#This Row],[Type de réponse]]='Paramètre (masquer)'!$A$10,Tableau1[[#This Row],[FE]],"")</f>
        <v/>
      </c>
      <c r="AT1181" s="76" t="str">
        <f>_xlfn.CONCAT(Tableau1[[#This Row],[LUN]:[DIM]])</f>
        <v/>
      </c>
      <c r="AU1181" s="79"/>
      <c r="AV11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1" s="76" t="e">
        <f>Tableau1[[#This Row],[Nbre de nuits sur la période]]*Tableau1[[#This Row],[Nombre de train accédant / nuit *]]</f>
        <v>#VALUE!</v>
      </c>
      <c r="AY1181" s="76" t="e">
        <f>Tableau1[[#This Row],[Uo voies - nuit]]*((59*400/1000)+5)</f>
        <v>#VALUE!</v>
      </c>
    </row>
    <row r="1182" spans="1:51" ht="15.75">
      <c r="A1182" s="51">
        <f t="shared" si="56"/>
        <v>1169</v>
      </c>
      <c r="B1182" s="85"/>
      <c r="C1182" s="52" t="str">
        <f>IFERROR(VLOOKUP(Tableau1[[#This Row],[Site *
Un fichier Excel par DT]],Tableau7[[#All],[Nom de la gare]:[EIC]],5,FALSE),"")</f>
        <v/>
      </c>
      <c r="D1182" s="77"/>
      <c r="E1182" s="74"/>
      <c r="F1182" s="74"/>
      <c r="G1182" s="76"/>
      <c r="H1182" s="72" t="str">
        <f>IF(Tableau1[[#This Row],[Régime d''utilisation (Quotidien ? Oui ou Non)]]="Oui","Oui","Non")</f>
        <v>Non</v>
      </c>
      <c r="I1182" s="72" t="str">
        <f>IF(Tableau1[[#This Row],[Régime d''utilisation (Quotidien ? Oui ou Non)]]="Oui","Oui","Non")</f>
        <v>Non</v>
      </c>
      <c r="J1182" s="72" t="str">
        <f>IF(Tableau1[[#This Row],[Régime d''utilisation (Quotidien ? Oui ou Non)]]="Oui","Oui","Non")</f>
        <v>Non</v>
      </c>
      <c r="K1182" s="72" t="str">
        <f>IF(Tableau1[[#This Row],[Régime d''utilisation (Quotidien ? Oui ou Non)]]="Oui","Oui","Non")</f>
        <v>Non</v>
      </c>
      <c r="L1182" s="72" t="str">
        <f>IF(Tableau1[[#This Row],[Régime d''utilisation (Quotidien ? Oui ou Non)]]="Oui","Oui","Non")</f>
        <v>Non</v>
      </c>
      <c r="M1182" s="72" t="str">
        <f>IF(Tableau1[[#This Row],[Régime d''utilisation (Quotidien ? Oui ou Non)]]="Oui","Oui","Non")</f>
        <v>Non</v>
      </c>
      <c r="N1182" s="72" t="str">
        <f>IF(Tableau1[[#This Row],[Régime d''utilisation (Quotidien ? Oui ou Non)]]="Oui","Oui","Non")</f>
        <v>Non</v>
      </c>
      <c r="O1182" s="72" t="str">
        <f>IF(Tableau1[[#This Row],[Régime d''utilisation (Quotidien ? Oui ou Non)]]="Oui","Oui","Non")</f>
        <v>Non</v>
      </c>
      <c r="P1182" s="76"/>
      <c r="Q1182" s="76"/>
      <c r="R1182" s="76"/>
      <c r="S1182" s="52" t="str">
        <f t="shared" si="54"/>
        <v>Compris entre 00h00 et 5h00</v>
      </c>
      <c r="T1182" s="76"/>
      <c r="U1182" s="53" t="str">
        <f t="shared" si="55"/>
        <v>Voyageur</v>
      </c>
      <c r="V1182" s="76"/>
      <c r="W1182" s="76"/>
      <c r="X1182" s="76"/>
      <c r="Y1182" s="76"/>
      <c r="Z1182" s="76"/>
      <c r="AA1182" s="76"/>
      <c r="AB1182" s="53">
        <f>400</f>
        <v>400</v>
      </c>
      <c r="AC1182" s="78" t="str">
        <f>IF(Tableau1[[#This Row],[Type de réponse]]='Paramètre (masquer)'!$A$10,Tableau1[[#This Row],[Période de début *]],"")</f>
        <v/>
      </c>
      <c r="AD1182" s="78" t="str">
        <f>IF(Tableau1[[#This Row],[Type de réponse]]='Paramètre (masquer)'!$A$10,Tableau1[[#This Row],[Période de fin *]],"")</f>
        <v/>
      </c>
      <c r="AE1182" s="78" t="str">
        <f>IF(Tableau1[[#This Row],[Type de réponse]]='Paramètre (masquer)'!$A$10,Tableau1[[#This Row],[Nuit
LU/MA]],"")</f>
        <v/>
      </c>
      <c r="AF1182" s="78" t="str">
        <f>IF(Tableau1[[#This Row],[Type de réponse]]='Paramètre (masquer)'!$A$10,Tableau1[[#This Row],[Nuit
MA/ME]],"")</f>
        <v/>
      </c>
      <c r="AG1182" s="78" t="str">
        <f>IF(Tableau1[[#This Row],[Type de réponse]]='Paramètre (masquer)'!$A$10,Tableau1[[#This Row],[Nuit
ME/JE]],"")</f>
        <v/>
      </c>
      <c r="AH1182" s="78" t="str">
        <f>IF(Tableau1[[#This Row],[Type de réponse]]='Paramètre (masquer)'!$A$10,Tableau1[[#This Row],[Nuit JE/VE]],"")</f>
        <v/>
      </c>
      <c r="AI1182" s="78" t="str">
        <f>IF(Tableau1[[#This Row],[Type de réponse]]='Paramètre (masquer)'!$A$10,Tableau1[[#This Row],[Nuit
VE/SA]],"")</f>
        <v/>
      </c>
      <c r="AJ1182" s="78" t="str">
        <f>IF(Tableau1[[#This Row],[Type de réponse]]='Paramètre (masquer)'!$A$10,Tableau1[[#This Row],[Nuit
SA/DI]],"")</f>
        <v/>
      </c>
      <c r="AK1182" s="78" t="str">
        <f>IF(Tableau1[[#This Row],[Type de réponse]]='Paramètre (masquer)'!$A$10,Tableau1[[#This Row],[Nuit
DI/LU]],"")</f>
        <v/>
      </c>
      <c r="AL1182" s="76" t="str">
        <f>IF(Tableau1[[#This Row],[Nuit
LU /MA]]="Oui",0,IF(Tableau1[[#This Row],[Nuit
LU /MA]]="Non",1,""))</f>
        <v/>
      </c>
      <c r="AM1182" s="76" t="str">
        <f>IF(Tableau1[[#This Row],[Nuit
MA/ ME]]="Oui",0,IF(Tableau1[[#This Row],[Nuit
MA/ ME]]="Non",1,""))</f>
        <v/>
      </c>
      <c r="AN1182" s="76" t="str">
        <f>IF(Tableau1[[#This Row],[Nuit
ME/ JE]]="Oui",0,IF(Tableau1[[#This Row],[Nuit
ME/ JE]]="Non",1,""))</f>
        <v/>
      </c>
      <c r="AO1182" s="76" t="str">
        <f>IF(Tableau1[[#This Row],[Nuit JE/ VE]]="Oui",0,IF(Tableau1[[#This Row],[Nuit JE/ VE]]="Non",1,""))</f>
        <v/>
      </c>
      <c r="AP1182" s="76" t="str">
        <f>IF(Tableau1[[#This Row],[Nuit
VE/ SA]]="Oui",0,IF(Tableau1[[#This Row],[Nuit
VE/ SA]]="Non",1,""))</f>
        <v/>
      </c>
      <c r="AQ1182" s="76" t="str">
        <f>IF(Tableau1[[#This Row],[Nuit
SA/ DI]]="Oui",0,IF(Tableau1[[#This Row],[Nuit
SA/ DI]]="Non",1,""))</f>
        <v/>
      </c>
      <c r="AR1182" s="76" t="str">
        <f>IF(Tableau1[[#This Row],[Nuit
DI/ LU]]="Oui",0,IF(Tableau1[[#This Row],[Nuit
DI/ LU]]="Non",1,""))</f>
        <v/>
      </c>
      <c r="AS1182" s="76" t="str">
        <f>IF(Tableau1[[#This Row],[Type de réponse]]='Paramètre (masquer)'!$A$10,Tableau1[[#This Row],[FE]],"")</f>
        <v/>
      </c>
      <c r="AT1182" s="76" t="str">
        <f>_xlfn.CONCAT(Tableau1[[#This Row],[LUN]:[DIM]])</f>
        <v/>
      </c>
      <c r="AU1182" s="79"/>
      <c r="AV11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2" s="76" t="e">
        <f>Tableau1[[#This Row],[Nbre de nuits sur la période]]*Tableau1[[#This Row],[Nombre de train accédant / nuit *]]</f>
        <v>#VALUE!</v>
      </c>
      <c r="AY1182" s="76" t="e">
        <f>Tableau1[[#This Row],[Uo voies - nuit]]*((59*400/1000)+5)</f>
        <v>#VALUE!</v>
      </c>
    </row>
    <row r="1183" spans="1:51" ht="15.75">
      <c r="A1183" s="51">
        <f t="shared" si="56"/>
        <v>1170</v>
      </c>
      <c r="B1183" s="85"/>
      <c r="C1183" s="52" t="str">
        <f>IFERROR(VLOOKUP(Tableau1[[#This Row],[Site *
Un fichier Excel par DT]],Tableau7[[#All],[Nom de la gare]:[EIC]],5,FALSE),"")</f>
        <v/>
      </c>
      <c r="D1183" s="77"/>
      <c r="E1183" s="74"/>
      <c r="F1183" s="74"/>
      <c r="G1183" s="76"/>
      <c r="H1183" s="72" t="str">
        <f>IF(Tableau1[[#This Row],[Régime d''utilisation (Quotidien ? Oui ou Non)]]="Oui","Oui","Non")</f>
        <v>Non</v>
      </c>
      <c r="I1183" s="72" t="str">
        <f>IF(Tableau1[[#This Row],[Régime d''utilisation (Quotidien ? Oui ou Non)]]="Oui","Oui","Non")</f>
        <v>Non</v>
      </c>
      <c r="J1183" s="72" t="str">
        <f>IF(Tableau1[[#This Row],[Régime d''utilisation (Quotidien ? Oui ou Non)]]="Oui","Oui","Non")</f>
        <v>Non</v>
      </c>
      <c r="K1183" s="72" t="str">
        <f>IF(Tableau1[[#This Row],[Régime d''utilisation (Quotidien ? Oui ou Non)]]="Oui","Oui","Non")</f>
        <v>Non</v>
      </c>
      <c r="L1183" s="72" t="str">
        <f>IF(Tableau1[[#This Row],[Régime d''utilisation (Quotidien ? Oui ou Non)]]="Oui","Oui","Non")</f>
        <v>Non</v>
      </c>
      <c r="M1183" s="72" t="str">
        <f>IF(Tableau1[[#This Row],[Régime d''utilisation (Quotidien ? Oui ou Non)]]="Oui","Oui","Non")</f>
        <v>Non</v>
      </c>
      <c r="N1183" s="72" t="str">
        <f>IF(Tableau1[[#This Row],[Régime d''utilisation (Quotidien ? Oui ou Non)]]="Oui","Oui","Non")</f>
        <v>Non</v>
      </c>
      <c r="O1183" s="72" t="str">
        <f>IF(Tableau1[[#This Row],[Régime d''utilisation (Quotidien ? Oui ou Non)]]="Oui","Oui","Non")</f>
        <v>Non</v>
      </c>
      <c r="P1183" s="76"/>
      <c r="Q1183" s="76"/>
      <c r="R1183" s="76"/>
      <c r="S1183" s="52" t="str">
        <f t="shared" si="54"/>
        <v>Compris entre 00h00 et 5h00</v>
      </c>
      <c r="T1183" s="76"/>
      <c r="U1183" s="53" t="str">
        <f t="shared" si="55"/>
        <v>Voyageur</v>
      </c>
      <c r="V1183" s="76"/>
      <c r="W1183" s="76"/>
      <c r="X1183" s="76"/>
      <c r="Y1183" s="76"/>
      <c r="Z1183" s="76"/>
      <c r="AA1183" s="76"/>
      <c r="AB1183" s="53">
        <f>400</f>
        <v>400</v>
      </c>
      <c r="AC1183" s="78" t="str">
        <f>IF(Tableau1[[#This Row],[Type de réponse]]='Paramètre (masquer)'!$A$10,Tableau1[[#This Row],[Période de début *]],"")</f>
        <v/>
      </c>
      <c r="AD1183" s="78" t="str">
        <f>IF(Tableau1[[#This Row],[Type de réponse]]='Paramètre (masquer)'!$A$10,Tableau1[[#This Row],[Période de fin *]],"")</f>
        <v/>
      </c>
      <c r="AE1183" s="78" t="str">
        <f>IF(Tableau1[[#This Row],[Type de réponse]]='Paramètre (masquer)'!$A$10,Tableau1[[#This Row],[Nuit
LU/MA]],"")</f>
        <v/>
      </c>
      <c r="AF1183" s="78" t="str">
        <f>IF(Tableau1[[#This Row],[Type de réponse]]='Paramètre (masquer)'!$A$10,Tableau1[[#This Row],[Nuit
MA/ME]],"")</f>
        <v/>
      </c>
      <c r="AG1183" s="78" t="str">
        <f>IF(Tableau1[[#This Row],[Type de réponse]]='Paramètre (masquer)'!$A$10,Tableau1[[#This Row],[Nuit
ME/JE]],"")</f>
        <v/>
      </c>
      <c r="AH1183" s="78" t="str">
        <f>IF(Tableau1[[#This Row],[Type de réponse]]='Paramètre (masquer)'!$A$10,Tableau1[[#This Row],[Nuit JE/VE]],"")</f>
        <v/>
      </c>
      <c r="AI1183" s="78" t="str">
        <f>IF(Tableau1[[#This Row],[Type de réponse]]='Paramètre (masquer)'!$A$10,Tableau1[[#This Row],[Nuit
VE/SA]],"")</f>
        <v/>
      </c>
      <c r="AJ1183" s="78" t="str">
        <f>IF(Tableau1[[#This Row],[Type de réponse]]='Paramètre (masquer)'!$A$10,Tableau1[[#This Row],[Nuit
SA/DI]],"")</f>
        <v/>
      </c>
      <c r="AK1183" s="78" t="str">
        <f>IF(Tableau1[[#This Row],[Type de réponse]]='Paramètre (masquer)'!$A$10,Tableau1[[#This Row],[Nuit
DI/LU]],"")</f>
        <v/>
      </c>
      <c r="AL1183" s="76" t="str">
        <f>IF(Tableau1[[#This Row],[Nuit
LU /MA]]="Oui",0,IF(Tableau1[[#This Row],[Nuit
LU /MA]]="Non",1,""))</f>
        <v/>
      </c>
      <c r="AM1183" s="76" t="str">
        <f>IF(Tableau1[[#This Row],[Nuit
MA/ ME]]="Oui",0,IF(Tableau1[[#This Row],[Nuit
MA/ ME]]="Non",1,""))</f>
        <v/>
      </c>
      <c r="AN1183" s="76" t="str">
        <f>IF(Tableau1[[#This Row],[Nuit
ME/ JE]]="Oui",0,IF(Tableau1[[#This Row],[Nuit
ME/ JE]]="Non",1,""))</f>
        <v/>
      </c>
      <c r="AO1183" s="76" t="str">
        <f>IF(Tableau1[[#This Row],[Nuit JE/ VE]]="Oui",0,IF(Tableau1[[#This Row],[Nuit JE/ VE]]="Non",1,""))</f>
        <v/>
      </c>
      <c r="AP1183" s="76" t="str">
        <f>IF(Tableau1[[#This Row],[Nuit
VE/ SA]]="Oui",0,IF(Tableau1[[#This Row],[Nuit
VE/ SA]]="Non",1,""))</f>
        <v/>
      </c>
      <c r="AQ1183" s="76" t="str">
        <f>IF(Tableau1[[#This Row],[Nuit
SA/ DI]]="Oui",0,IF(Tableau1[[#This Row],[Nuit
SA/ DI]]="Non",1,""))</f>
        <v/>
      </c>
      <c r="AR1183" s="76" t="str">
        <f>IF(Tableau1[[#This Row],[Nuit
DI/ LU]]="Oui",0,IF(Tableau1[[#This Row],[Nuit
DI/ LU]]="Non",1,""))</f>
        <v/>
      </c>
      <c r="AS1183" s="76" t="str">
        <f>IF(Tableau1[[#This Row],[Type de réponse]]='Paramètre (masquer)'!$A$10,Tableau1[[#This Row],[FE]],"")</f>
        <v/>
      </c>
      <c r="AT1183" s="76" t="str">
        <f>_xlfn.CONCAT(Tableau1[[#This Row],[LUN]:[DIM]])</f>
        <v/>
      </c>
      <c r="AU1183" s="79"/>
      <c r="AV11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3" s="76" t="e">
        <f>Tableau1[[#This Row],[Nbre de nuits sur la période]]*Tableau1[[#This Row],[Nombre de train accédant / nuit *]]</f>
        <v>#VALUE!</v>
      </c>
      <c r="AY1183" s="76" t="e">
        <f>Tableau1[[#This Row],[Uo voies - nuit]]*((59*400/1000)+5)</f>
        <v>#VALUE!</v>
      </c>
    </row>
    <row r="1184" spans="1:51" ht="15.75">
      <c r="A1184" s="51">
        <f t="shared" si="56"/>
        <v>1171</v>
      </c>
      <c r="B1184" s="85"/>
      <c r="C1184" s="52" t="str">
        <f>IFERROR(VLOOKUP(Tableau1[[#This Row],[Site *
Un fichier Excel par DT]],Tableau7[[#All],[Nom de la gare]:[EIC]],5,FALSE),"")</f>
        <v/>
      </c>
      <c r="D1184" s="77"/>
      <c r="E1184" s="74"/>
      <c r="F1184" s="74"/>
      <c r="G1184" s="76"/>
      <c r="H1184" s="72" t="str">
        <f>IF(Tableau1[[#This Row],[Régime d''utilisation (Quotidien ? Oui ou Non)]]="Oui","Oui","Non")</f>
        <v>Non</v>
      </c>
      <c r="I1184" s="72" t="str">
        <f>IF(Tableau1[[#This Row],[Régime d''utilisation (Quotidien ? Oui ou Non)]]="Oui","Oui","Non")</f>
        <v>Non</v>
      </c>
      <c r="J1184" s="72" t="str">
        <f>IF(Tableau1[[#This Row],[Régime d''utilisation (Quotidien ? Oui ou Non)]]="Oui","Oui","Non")</f>
        <v>Non</v>
      </c>
      <c r="K1184" s="72" t="str">
        <f>IF(Tableau1[[#This Row],[Régime d''utilisation (Quotidien ? Oui ou Non)]]="Oui","Oui","Non")</f>
        <v>Non</v>
      </c>
      <c r="L1184" s="72" t="str">
        <f>IF(Tableau1[[#This Row],[Régime d''utilisation (Quotidien ? Oui ou Non)]]="Oui","Oui","Non")</f>
        <v>Non</v>
      </c>
      <c r="M1184" s="72" t="str">
        <f>IF(Tableau1[[#This Row],[Régime d''utilisation (Quotidien ? Oui ou Non)]]="Oui","Oui","Non")</f>
        <v>Non</v>
      </c>
      <c r="N1184" s="72" t="str">
        <f>IF(Tableau1[[#This Row],[Régime d''utilisation (Quotidien ? Oui ou Non)]]="Oui","Oui","Non")</f>
        <v>Non</v>
      </c>
      <c r="O1184" s="72" t="str">
        <f>IF(Tableau1[[#This Row],[Régime d''utilisation (Quotidien ? Oui ou Non)]]="Oui","Oui","Non")</f>
        <v>Non</v>
      </c>
      <c r="P1184" s="76"/>
      <c r="Q1184" s="76"/>
      <c r="R1184" s="76"/>
      <c r="S1184" s="52" t="str">
        <f t="shared" si="54"/>
        <v>Compris entre 00h00 et 5h00</v>
      </c>
      <c r="T1184" s="76"/>
      <c r="U1184" s="53" t="str">
        <f t="shared" si="55"/>
        <v>Voyageur</v>
      </c>
      <c r="V1184" s="76"/>
      <c r="W1184" s="76"/>
      <c r="X1184" s="76"/>
      <c r="Y1184" s="76"/>
      <c r="Z1184" s="76"/>
      <c r="AA1184" s="76"/>
      <c r="AB1184" s="53">
        <f>400</f>
        <v>400</v>
      </c>
      <c r="AC1184" s="78" t="str">
        <f>IF(Tableau1[[#This Row],[Type de réponse]]='Paramètre (masquer)'!$A$10,Tableau1[[#This Row],[Période de début *]],"")</f>
        <v/>
      </c>
      <c r="AD1184" s="78" t="str">
        <f>IF(Tableau1[[#This Row],[Type de réponse]]='Paramètre (masquer)'!$A$10,Tableau1[[#This Row],[Période de fin *]],"")</f>
        <v/>
      </c>
      <c r="AE1184" s="78" t="str">
        <f>IF(Tableau1[[#This Row],[Type de réponse]]='Paramètre (masquer)'!$A$10,Tableau1[[#This Row],[Nuit
LU/MA]],"")</f>
        <v/>
      </c>
      <c r="AF1184" s="78" t="str">
        <f>IF(Tableau1[[#This Row],[Type de réponse]]='Paramètre (masquer)'!$A$10,Tableau1[[#This Row],[Nuit
MA/ME]],"")</f>
        <v/>
      </c>
      <c r="AG1184" s="78" t="str">
        <f>IF(Tableau1[[#This Row],[Type de réponse]]='Paramètre (masquer)'!$A$10,Tableau1[[#This Row],[Nuit
ME/JE]],"")</f>
        <v/>
      </c>
      <c r="AH1184" s="78" t="str">
        <f>IF(Tableau1[[#This Row],[Type de réponse]]='Paramètre (masquer)'!$A$10,Tableau1[[#This Row],[Nuit JE/VE]],"")</f>
        <v/>
      </c>
      <c r="AI1184" s="78" t="str">
        <f>IF(Tableau1[[#This Row],[Type de réponse]]='Paramètre (masquer)'!$A$10,Tableau1[[#This Row],[Nuit
VE/SA]],"")</f>
        <v/>
      </c>
      <c r="AJ1184" s="78" t="str">
        <f>IF(Tableau1[[#This Row],[Type de réponse]]='Paramètre (masquer)'!$A$10,Tableau1[[#This Row],[Nuit
SA/DI]],"")</f>
        <v/>
      </c>
      <c r="AK1184" s="78" t="str">
        <f>IF(Tableau1[[#This Row],[Type de réponse]]='Paramètre (masquer)'!$A$10,Tableau1[[#This Row],[Nuit
DI/LU]],"")</f>
        <v/>
      </c>
      <c r="AL1184" s="76" t="str">
        <f>IF(Tableau1[[#This Row],[Nuit
LU /MA]]="Oui",0,IF(Tableau1[[#This Row],[Nuit
LU /MA]]="Non",1,""))</f>
        <v/>
      </c>
      <c r="AM1184" s="76" t="str">
        <f>IF(Tableau1[[#This Row],[Nuit
MA/ ME]]="Oui",0,IF(Tableau1[[#This Row],[Nuit
MA/ ME]]="Non",1,""))</f>
        <v/>
      </c>
      <c r="AN1184" s="76" t="str">
        <f>IF(Tableau1[[#This Row],[Nuit
ME/ JE]]="Oui",0,IF(Tableau1[[#This Row],[Nuit
ME/ JE]]="Non",1,""))</f>
        <v/>
      </c>
      <c r="AO1184" s="76" t="str">
        <f>IF(Tableau1[[#This Row],[Nuit JE/ VE]]="Oui",0,IF(Tableau1[[#This Row],[Nuit JE/ VE]]="Non",1,""))</f>
        <v/>
      </c>
      <c r="AP1184" s="76" t="str">
        <f>IF(Tableau1[[#This Row],[Nuit
VE/ SA]]="Oui",0,IF(Tableau1[[#This Row],[Nuit
VE/ SA]]="Non",1,""))</f>
        <v/>
      </c>
      <c r="AQ1184" s="76" t="str">
        <f>IF(Tableau1[[#This Row],[Nuit
SA/ DI]]="Oui",0,IF(Tableau1[[#This Row],[Nuit
SA/ DI]]="Non",1,""))</f>
        <v/>
      </c>
      <c r="AR1184" s="76" t="str">
        <f>IF(Tableau1[[#This Row],[Nuit
DI/ LU]]="Oui",0,IF(Tableau1[[#This Row],[Nuit
DI/ LU]]="Non",1,""))</f>
        <v/>
      </c>
      <c r="AS1184" s="76" t="str">
        <f>IF(Tableau1[[#This Row],[Type de réponse]]='Paramètre (masquer)'!$A$10,Tableau1[[#This Row],[FE]],"")</f>
        <v/>
      </c>
      <c r="AT1184" s="76" t="str">
        <f>_xlfn.CONCAT(Tableau1[[#This Row],[LUN]:[DIM]])</f>
        <v/>
      </c>
      <c r="AU1184" s="79"/>
      <c r="AV11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4" s="76" t="e">
        <f>Tableau1[[#This Row],[Nbre de nuits sur la période]]*Tableau1[[#This Row],[Nombre de train accédant / nuit *]]</f>
        <v>#VALUE!</v>
      </c>
      <c r="AY1184" s="76" t="e">
        <f>Tableau1[[#This Row],[Uo voies - nuit]]*((59*400/1000)+5)</f>
        <v>#VALUE!</v>
      </c>
    </row>
    <row r="1185" spans="1:51" ht="15.75">
      <c r="A1185" s="51">
        <f t="shared" si="56"/>
        <v>1172</v>
      </c>
      <c r="B1185" s="85"/>
      <c r="C1185" s="52" t="str">
        <f>IFERROR(VLOOKUP(Tableau1[[#This Row],[Site *
Un fichier Excel par DT]],Tableau7[[#All],[Nom de la gare]:[EIC]],5,FALSE),"")</f>
        <v/>
      </c>
      <c r="D1185" s="77"/>
      <c r="E1185" s="74"/>
      <c r="F1185" s="74"/>
      <c r="G1185" s="76"/>
      <c r="H1185" s="72" t="str">
        <f>IF(Tableau1[[#This Row],[Régime d''utilisation (Quotidien ? Oui ou Non)]]="Oui","Oui","Non")</f>
        <v>Non</v>
      </c>
      <c r="I1185" s="72" t="str">
        <f>IF(Tableau1[[#This Row],[Régime d''utilisation (Quotidien ? Oui ou Non)]]="Oui","Oui","Non")</f>
        <v>Non</v>
      </c>
      <c r="J1185" s="72" t="str">
        <f>IF(Tableau1[[#This Row],[Régime d''utilisation (Quotidien ? Oui ou Non)]]="Oui","Oui","Non")</f>
        <v>Non</v>
      </c>
      <c r="K1185" s="72" t="str">
        <f>IF(Tableau1[[#This Row],[Régime d''utilisation (Quotidien ? Oui ou Non)]]="Oui","Oui","Non")</f>
        <v>Non</v>
      </c>
      <c r="L1185" s="72" t="str">
        <f>IF(Tableau1[[#This Row],[Régime d''utilisation (Quotidien ? Oui ou Non)]]="Oui","Oui","Non")</f>
        <v>Non</v>
      </c>
      <c r="M1185" s="72" t="str">
        <f>IF(Tableau1[[#This Row],[Régime d''utilisation (Quotidien ? Oui ou Non)]]="Oui","Oui","Non")</f>
        <v>Non</v>
      </c>
      <c r="N1185" s="72" t="str">
        <f>IF(Tableau1[[#This Row],[Régime d''utilisation (Quotidien ? Oui ou Non)]]="Oui","Oui","Non")</f>
        <v>Non</v>
      </c>
      <c r="O1185" s="72" t="str">
        <f>IF(Tableau1[[#This Row],[Régime d''utilisation (Quotidien ? Oui ou Non)]]="Oui","Oui","Non")</f>
        <v>Non</v>
      </c>
      <c r="P1185" s="76"/>
      <c r="Q1185" s="76"/>
      <c r="R1185" s="76"/>
      <c r="S1185" s="52" t="str">
        <f t="shared" si="54"/>
        <v>Compris entre 00h00 et 5h00</v>
      </c>
      <c r="T1185" s="76"/>
      <c r="U1185" s="53" t="str">
        <f t="shared" si="55"/>
        <v>Voyageur</v>
      </c>
      <c r="V1185" s="76"/>
      <c r="W1185" s="76"/>
      <c r="X1185" s="76"/>
      <c r="Y1185" s="76"/>
      <c r="Z1185" s="76"/>
      <c r="AA1185" s="76"/>
      <c r="AB1185" s="53">
        <f>400</f>
        <v>400</v>
      </c>
      <c r="AC1185" s="78" t="str">
        <f>IF(Tableau1[[#This Row],[Type de réponse]]='Paramètre (masquer)'!$A$10,Tableau1[[#This Row],[Période de début *]],"")</f>
        <v/>
      </c>
      <c r="AD1185" s="78" t="str">
        <f>IF(Tableau1[[#This Row],[Type de réponse]]='Paramètre (masquer)'!$A$10,Tableau1[[#This Row],[Période de fin *]],"")</f>
        <v/>
      </c>
      <c r="AE1185" s="78" t="str">
        <f>IF(Tableau1[[#This Row],[Type de réponse]]='Paramètre (masquer)'!$A$10,Tableau1[[#This Row],[Nuit
LU/MA]],"")</f>
        <v/>
      </c>
      <c r="AF1185" s="78" t="str">
        <f>IF(Tableau1[[#This Row],[Type de réponse]]='Paramètre (masquer)'!$A$10,Tableau1[[#This Row],[Nuit
MA/ME]],"")</f>
        <v/>
      </c>
      <c r="AG1185" s="78" t="str">
        <f>IF(Tableau1[[#This Row],[Type de réponse]]='Paramètre (masquer)'!$A$10,Tableau1[[#This Row],[Nuit
ME/JE]],"")</f>
        <v/>
      </c>
      <c r="AH1185" s="78" t="str">
        <f>IF(Tableau1[[#This Row],[Type de réponse]]='Paramètre (masquer)'!$A$10,Tableau1[[#This Row],[Nuit JE/VE]],"")</f>
        <v/>
      </c>
      <c r="AI1185" s="78" t="str">
        <f>IF(Tableau1[[#This Row],[Type de réponse]]='Paramètre (masquer)'!$A$10,Tableau1[[#This Row],[Nuit
VE/SA]],"")</f>
        <v/>
      </c>
      <c r="AJ1185" s="78" t="str">
        <f>IF(Tableau1[[#This Row],[Type de réponse]]='Paramètre (masquer)'!$A$10,Tableau1[[#This Row],[Nuit
SA/DI]],"")</f>
        <v/>
      </c>
      <c r="AK1185" s="78" t="str">
        <f>IF(Tableau1[[#This Row],[Type de réponse]]='Paramètre (masquer)'!$A$10,Tableau1[[#This Row],[Nuit
DI/LU]],"")</f>
        <v/>
      </c>
      <c r="AL1185" s="76" t="str">
        <f>IF(Tableau1[[#This Row],[Nuit
LU /MA]]="Oui",0,IF(Tableau1[[#This Row],[Nuit
LU /MA]]="Non",1,""))</f>
        <v/>
      </c>
      <c r="AM1185" s="76" t="str">
        <f>IF(Tableau1[[#This Row],[Nuit
MA/ ME]]="Oui",0,IF(Tableau1[[#This Row],[Nuit
MA/ ME]]="Non",1,""))</f>
        <v/>
      </c>
      <c r="AN1185" s="76" t="str">
        <f>IF(Tableau1[[#This Row],[Nuit
ME/ JE]]="Oui",0,IF(Tableau1[[#This Row],[Nuit
ME/ JE]]="Non",1,""))</f>
        <v/>
      </c>
      <c r="AO1185" s="76" t="str">
        <f>IF(Tableau1[[#This Row],[Nuit JE/ VE]]="Oui",0,IF(Tableau1[[#This Row],[Nuit JE/ VE]]="Non",1,""))</f>
        <v/>
      </c>
      <c r="AP1185" s="76" t="str">
        <f>IF(Tableau1[[#This Row],[Nuit
VE/ SA]]="Oui",0,IF(Tableau1[[#This Row],[Nuit
VE/ SA]]="Non",1,""))</f>
        <v/>
      </c>
      <c r="AQ1185" s="76" t="str">
        <f>IF(Tableau1[[#This Row],[Nuit
SA/ DI]]="Oui",0,IF(Tableau1[[#This Row],[Nuit
SA/ DI]]="Non",1,""))</f>
        <v/>
      </c>
      <c r="AR1185" s="76" t="str">
        <f>IF(Tableau1[[#This Row],[Nuit
DI/ LU]]="Oui",0,IF(Tableau1[[#This Row],[Nuit
DI/ LU]]="Non",1,""))</f>
        <v/>
      </c>
      <c r="AS1185" s="76" t="str">
        <f>IF(Tableau1[[#This Row],[Type de réponse]]='Paramètre (masquer)'!$A$10,Tableau1[[#This Row],[FE]],"")</f>
        <v/>
      </c>
      <c r="AT1185" s="76" t="str">
        <f>_xlfn.CONCAT(Tableau1[[#This Row],[LUN]:[DIM]])</f>
        <v/>
      </c>
      <c r="AU1185" s="79"/>
      <c r="AV11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5" s="76" t="e">
        <f>Tableau1[[#This Row],[Nbre de nuits sur la période]]*Tableau1[[#This Row],[Nombre de train accédant / nuit *]]</f>
        <v>#VALUE!</v>
      </c>
      <c r="AY1185" s="76" t="e">
        <f>Tableau1[[#This Row],[Uo voies - nuit]]*((59*400/1000)+5)</f>
        <v>#VALUE!</v>
      </c>
    </row>
    <row r="1186" spans="1:51" ht="15.75">
      <c r="A1186" s="51">
        <f t="shared" si="56"/>
        <v>1173</v>
      </c>
      <c r="B1186" s="85"/>
      <c r="C1186" s="52" t="str">
        <f>IFERROR(VLOOKUP(Tableau1[[#This Row],[Site *
Un fichier Excel par DT]],Tableau7[[#All],[Nom de la gare]:[EIC]],5,FALSE),"")</f>
        <v/>
      </c>
      <c r="D1186" s="77"/>
      <c r="E1186" s="74"/>
      <c r="F1186" s="74"/>
      <c r="G1186" s="76"/>
      <c r="H1186" s="72" t="str">
        <f>IF(Tableau1[[#This Row],[Régime d''utilisation (Quotidien ? Oui ou Non)]]="Oui","Oui","Non")</f>
        <v>Non</v>
      </c>
      <c r="I1186" s="72" t="str">
        <f>IF(Tableau1[[#This Row],[Régime d''utilisation (Quotidien ? Oui ou Non)]]="Oui","Oui","Non")</f>
        <v>Non</v>
      </c>
      <c r="J1186" s="72" t="str">
        <f>IF(Tableau1[[#This Row],[Régime d''utilisation (Quotidien ? Oui ou Non)]]="Oui","Oui","Non")</f>
        <v>Non</v>
      </c>
      <c r="K1186" s="72" t="str">
        <f>IF(Tableau1[[#This Row],[Régime d''utilisation (Quotidien ? Oui ou Non)]]="Oui","Oui","Non")</f>
        <v>Non</v>
      </c>
      <c r="L1186" s="72" t="str">
        <f>IF(Tableau1[[#This Row],[Régime d''utilisation (Quotidien ? Oui ou Non)]]="Oui","Oui","Non")</f>
        <v>Non</v>
      </c>
      <c r="M1186" s="72" t="str">
        <f>IF(Tableau1[[#This Row],[Régime d''utilisation (Quotidien ? Oui ou Non)]]="Oui","Oui","Non")</f>
        <v>Non</v>
      </c>
      <c r="N1186" s="72" t="str">
        <f>IF(Tableau1[[#This Row],[Régime d''utilisation (Quotidien ? Oui ou Non)]]="Oui","Oui","Non")</f>
        <v>Non</v>
      </c>
      <c r="O1186" s="72" t="str">
        <f>IF(Tableau1[[#This Row],[Régime d''utilisation (Quotidien ? Oui ou Non)]]="Oui","Oui","Non")</f>
        <v>Non</v>
      </c>
      <c r="P1186" s="76"/>
      <c r="Q1186" s="76"/>
      <c r="R1186" s="76"/>
      <c r="S1186" s="52" t="str">
        <f t="shared" si="54"/>
        <v>Compris entre 00h00 et 5h00</v>
      </c>
      <c r="T1186" s="76"/>
      <c r="U1186" s="53" t="str">
        <f t="shared" si="55"/>
        <v>Voyageur</v>
      </c>
      <c r="V1186" s="76"/>
      <c r="W1186" s="76"/>
      <c r="X1186" s="76"/>
      <c r="Y1186" s="76"/>
      <c r="Z1186" s="76"/>
      <c r="AA1186" s="76"/>
      <c r="AB1186" s="53">
        <f>400</f>
        <v>400</v>
      </c>
      <c r="AC1186" s="78" t="str">
        <f>IF(Tableau1[[#This Row],[Type de réponse]]='Paramètre (masquer)'!$A$10,Tableau1[[#This Row],[Période de début *]],"")</f>
        <v/>
      </c>
      <c r="AD1186" s="78" t="str">
        <f>IF(Tableau1[[#This Row],[Type de réponse]]='Paramètre (masquer)'!$A$10,Tableau1[[#This Row],[Période de fin *]],"")</f>
        <v/>
      </c>
      <c r="AE1186" s="78" t="str">
        <f>IF(Tableau1[[#This Row],[Type de réponse]]='Paramètre (masquer)'!$A$10,Tableau1[[#This Row],[Nuit
LU/MA]],"")</f>
        <v/>
      </c>
      <c r="AF1186" s="78" t="str">
        <f>IF(Tableau1[[#This Row],[Type de réponse]]='Paramètre (masquer)'!$A$10,Tableau1[[#This Row],[Nuit
MA/ME]],"")</f>
        <v/>
      </c>
      <c r="AG1186" s="78" t="str">
        <f>IF(Tableau1[[#This Row],[Type de réponse]]='Paramètre (masquer)'!$A$10,Tableau1[[#This Row],[Nuit
ME/JE]],"")</f>
        <v/>
      </c>
      <c r="AH1186" s="78" t="str">
        <f>IF(Tableau1[[#This Row],[Type de réponse]]='Paramètre (masquer)'!$A$10,Tableau1[[#This Row],[Nuit JE/VE]],"")</f>
        <v/>
      </c>
      <c r="AI1186" s="78" t="str">
        <f>IF(Tableau1[[#This Row],[Type de réponse]]='Paramètre (masquer)'!$A$10,Tableau1[[#This Row],[Nuit
VE/SA]],"")</f>
        <v/>
      </c>
      <c r="AJ1186" s="78" t="str">
        <f>IF(Tableau1[[#This Row],[Type de réponse]]='Paramètre (masquer)'!$A$10,Tableau1[[#This Row],[Nuit
SA/DI]],"")</f>
        <v/>
      </c>
      <c r="AK1186" s="78" t="str">
        <f>IF(Tableau1[[#This Row],[Type de réponse]]='Paramètre (masquer)'!$A$10,Tableau1[[#This Row],[Nuit
DI/LU]],"")</f>
        <v/>
      </c>
      <c r="AL1186" s="76" t="str">
        <f>IF(Tableau1[[#This Row],[Nuit
LU /MA]]="Oui",0,IF(Tableau1[[#This Row],[Nuit
LU /MA]]="Non",1,""))</f>
        <v/>
      </c>
      <c r="AM1186" s="76" t="str">
        <f>IF(Tableau1[[#This Row],[Nuit
MA/ ME]]="Oui",0,IF(Tableau1[[#This Row],[Nuit
MA/ ME]]="Non",1,""))</f>
        <v/>
      </c>
      <c r="AN1186" s="76" t="str">
        <f>IF(Tableau1[[#This Row],[Nuit
ME/ JE]]="Oui",0,IF(Tableau1[[#This Row],[Nuit
ME/ JE]]="Non",1,""))</f>
        <v/>
      </c>
      <c r="AO1186" s="76" t="str">
        <f>IF(Tableau1[[#This Row],[Nuit JE/ VE]]="Oui",0,IF(Tableau1[[#This Row],[Nuit JE/ VE]]="Non",1,""))</f>
        <v/>
      </c>
      <c r="AP1186" s="76" t="str">
        <f>IF(Tableau1[[#This Row],[Nuit
VE/ SA]]="Oui",0,IF(Tableau1[[#This Row],[Nuit
VE/ SA]]="Non",1,""))</f>
        <v/>
      </c>
      <c r="AQ1186" s="76" t="str">
        <f>IF(Tableau1[[#This Row],[Nuit
SA/ DI]]="Oui",0,IF(Tableau1[[#This Row],[Nuit
SA/ DI]]="Non",1,""))</f>
        <v/>
      </c>
      <c r="AR1186" s="76" t="str">
        <f>IF(Tableau1[[#This Row],[Nuit
DI/ LU]]="Oui",0,IF(Tableau1[[#This Row],[Nuit
DI/ LU]]="Non",1,""))</f>
        <v/>
      </c>
      <c r="AS1186" s="76" t="str">
        <f>IF(Tableau1[[#This Row],[Type de réponse]]='Paramètre (masquer)'!$A$10,Tableau1[[#This Row],[FE]],"")</f>
        <v/>
      </c>
      <c r="AT1186" s="76" t="str">
        <f>_xlfn.CONCAT(Tableau1[[#This Row],[LUN]:[DIM]])</f>
        <v/>
      </c>
      <c r="AU1186" s="79"/>
      <c r="AV11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6" s="76" t="e">
        <f>Tableau1[[#This Row],[Nbre de nuits sur la période]]*Tableau1[[#This Row],[Nombre de train accédant / nuit *]]</f>
        <v>#VALUE!</v>
      </c>
      <c r="AY1186" s="76" t="e">
        <f>Tableau1[[#This Row],[Uo voies - nuit]]*((59*400/1000)+5)</f>
        <v>#VALUE!</v>
      </c>
    </row>
    <row r="1187" spans="1:51" ht="15.75">
      <c r="A1187" s="51">
        <f t="shared" si="56"/>
        <v>1174</v>
      </c>
      <c r="B1187" s="85"/>
      <c r="C1187" s="52" t="str">
        <f>IFERROR(VLOOKUP(Tableau1[[#This Row],[Site *
Un fichier Excel par DT]],Tableau7[[#All],[Nom de la gare]:[EIC]],5,FALSE),"")</f>
        <v/>
      </c>
      <c r="D1187" s="77"/>
      <c r="E1187" s="74"/>
      <c r="F1187" s="74"/>
      <c r="G1187" s="76"/>
      <c r="H1187" s="72" t="str">
        <f>IF(Tableau1[[#This Row],[Régime d''utilisation (Quotidien ? Oui ou Non)]]="Oui","Oui","Non")</f>
        <v>Non</v>
      </c>
      <c r="I1187" s="72" t="str">
        <f>IF(Tableau1[[#This Row],[Régime d''utilisation (Quotidien ? Oui ou Non)]]="Oui","Oui","Non")</f>
        <v>Non</v>
      </c>
      <c r="J1187" s="72" t="str">
        <f>IF(Tableau1[[#This Row],[Régime d''utilisation (Quotidien ? Oui ou Non)]]="Oui","Oui","Non")</f>
        <v>Non</v>
      </c>
      <c r="K1187" s="72" t="str">
        <f>IF(Tableau1[[#This Row],[Régime d''utilisation (Quotidien ? Oui ou Non)]]="Oui","Oui","Non")</f>
        <v>Non</v>
      </c>
      <c r="L1187" s="72" t="str">
        <f>IF(Tableau1[[#This Row],[Régime d''utilisation (Quotidien ? Oui ou Non)]]="Oui","Oui","Non")</f>
        <v>Non</v>
      </c>
      <c r="M1187" s="72" t="str">
        <f>IF(Tableau1[[#This Row],[Régime d''utilisation (Quotidien ? Oui ou Non)]]="Oui","Oui","Non")</f>
        <v>Non</v>
      </c>
      <c r="N1187" s="72" t="str">
        <f>IF(Tableau1[[#This Row],[Régime d''utilisation (Quotidien ? Oui ou Non)]]="Oui","Oui","Non")</f>
        <v>Non</v>
      </c>
      <c r="O1187" s="72" t="str">
        <f>IF(Tableau1[[#This Row],[Régime d''utilisation (Quotidien ? Oui ou Non)]]="Oui","Oui","Non")</f>
        <v>Non</v>
      </c>
      <c r="P1187" s="76"/>
      <c r="Q1187" s="76"/>
      <c r="R1187" s="76"/>
      <c r="S1187" s="52" t="str">
        <f t="shared" si="54"/>
        <v>Compris entre 00h00 et 5h00</v>
      </c>
      <c r="T1187" s="76"/>
      <c r="U1187" s="53" t="str">
        <f t="shared" si="55"/>
        <v>Voyageur</v>
      </c>
      <c r="V1187" s="76"/>
      <c r="W1187" s="76"/>
      <c r="X1187" s="76"/>
      <c r="Y1187" s="76"/>
      <c r="Z1187" s="76"/>
      <c r="AA1187" s="76"/>
      <c r="AB1187" s="53">
        <f>400</f>
        <v>400</v>
      </c>
      <c r="AC1187" s="78" t="str">
        <f>IF(Tableau1[[#This Row],[Type de réponse]]='Paramètre (masquer)'!$A$10,Tableau1[[#This Row],[Période de début *]],"")</f>
        <v/>
      </c>
      <c r="AD1187" s="78" t="str">
        <f>IF(Tableau1[[#This Row],[Type de réponse]]='Paramètre (masquer)'!$A$10,Tableau1[[#This Row],[Période de fin *]],"")</f>
        <v/>
      </c>
      <c r="AE1187" s="78" t="str">
        <f>IF(Tableau1[[#This Row],[Type de réponse]]='Paramètre (masquer)'!$A$10,Tableau1[[#This Row],[Nuit
LU/MA]],"")</f>
        <v/>
      </c>
      <c r="AF1187" s="78" t="str">
        <f>IF(Tableau1[[#This Row],[Type de réponse]]='Paramètre (masquer)'!$A$10,Tableau1[[#This Row],[Nuit
MA/ME]],"")</f>
        <v/>
      </c>
      <c r="AG1187" s="78" t="str">
        <f>IF(Tableau1[[#This Row],[Type de réponse]]='Paramètre (masquer)'!$A$10,Tableau1[[#This Row],[Nuit
ME/JE]],"")</f>
        <v/>
      </c>
      <c r="AH1187" s="78" t="str">
        <f>IF(Tableau1[[#This Row],[Type de réponse]]='Paramètre (masquer)'!$A$10,Tableau1[[#This Row],[Nuit JE/VE]],"")</f>
        <v/>
      </c>
      <c r="AI1187" s="78" t="str">
        <f>IF(Tableau1[[#This Row],[Type de réponse]]='Paramètre (masquer)'!$A$10,Tableau1[[#This Row],[Nuit
VE/SA]],"")</f>
        <v/>
      </c>
      <c r="AJ1187" s="78" t="str">
        <f>IF(Tableau1[[#This Row],[Type de réponse]]='Paramètre (masquer)'!$A$10,Tableau1[[#This Row],[Nuit
SA/DI]],"")</f>
        <v/>
      </c>
      <c r="AK1187" s="78" t="str">
        <f>IF(Tableau1[[#This Row],[Type de réponse]]='Paramètre (masquer)'!$A$10,Tableau1[[#This Row],[Nuit
DI/LU]],"")</f>
        <v/>
      </c>
      <c r="AL1187" s="76" t="str">
        <f>IF(Tableau1[[#This Row],[Nuit
LU /MA]]="Oui",0,IF(Tableau1[[#This Row],[Nuit
LU /MA]]="Non",1,""))</f>
        <v/>
      </c>
      <c r="AM1187" s="76" t="str">
        <f>IF(Tableau1[[#This Row],[Nuit
MA/ ME]]="Oui",0,IF(Tableau1[[#This Row],[Nuit
MA/ ME]]="Non",1,""))</f>
        <v/>
      </c>
      <c r="AN1187" s="76" t="str">
        <f>IF(Tableau1[[#This Row],[Nuit
ME/ JE]]="Oui",0,IF(Tableau1[[#This Row],[Nuit
ME/ JE]]="Non",1,""))</f>
        <v/>
      </c>
      <c r="AO1187" s="76" t="str">
        <f>IF(Tableau1[[#This Row],[Nuit JE/ VE]]="Oui",0,IF(Tableau1[[#This Row],[Nuit JE/ VE]]="Non",1,""))</f>
        <v/>
      </c>
      <c r="AP1187" s="76" t="str">
        <f>IF(Tableau1[[#This Row],[Nuit
VE/ SA]]="Oui",0,IF(Tableau1[[#This Row],[Nuit
VE/ SA]]="Non",1,""))</f>
        <v/>
      </c>
      <c r="AQ1187" s="76" t="str">
        <f>IF(Tableau1[[#This Row],[Nuit
SA/ DI]]="Oui",0,IF(Tableau1[[#This Row],[Nuit
SA/ DI]]="Non",1,""))</f>
        <v/>
      </c>
      <c r="AR1187" s="76" t="str">
        <f>IF(Tableau1[[#This Row],[Nuit
DI/ LU]]="Oui",0,IF(Tableau1[[#This Row],[Nuit
DI/ LU]]="Non",1,""))</f>
        <v/>
      </c>
      <c r="AS1187" s="76" t="str">
        <f>IF(Tableau1[[#This Row],[Type de réponse]]='Paramètre (masquer)'!$A$10,Tableau1[[#This Row],[FE]],"")</f>
        <v/>
      </c>
      <c r="AT1187" s="76" t="str">
        <f>_xlfn.CONCAT(Tableau1[[#This Row],[LUN]:[DIM]])</f>
        <v/>
      </c>
      <c r="AU1187" s="79"/>
      <c r="AV11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7" s="76" t="e">
        <f>Tableau1[[#This Row],[Nbre de nuits sur la période]]*Tableau1[[#This Row],[Nombre de train accédant / nuit *]]</f>
        <v>#VALUE!</v>
      </c>
      <c r="AY1187" s="76" t="e">
        <f>Tableau1[[#This Row],[Uo voies - nuit]]*((59*400/1000)+5)</f>
        <v>#VALUE!</v>
      </c>
    </row>
    <row r="1188" spans="1:51" ht="15.75">
      <c r="A1188" s="51">
        <f t="shared" si="56"/>
        <v>1175</v>
      </c>
      <c r="B1188" s="85"/>
      <c r="C1188" s="52" t="str">
        <f>IFERROR(VLOOKUP(Tableau1[[#This Row],[Site *
Un fichier Excel par DT]],Tableau7[[#All],[Nom de la gare]:[EIC]],5,FALSE),"")</f>
        <v/>
      </c>
      <c r="D1188" s="77"/>
      <c r="E1188" s="74"/>
      <c r="F1188" s="74"/>
      <c r="G1188" s="76"/>
      <c r="H1188" s="72" t="str">
        <f>IF(Tableau1[[#This Row],[Régime d''utilisation (Quotidien ? Oui ou Non)]]="Oui","Oui","Non")</f>
        <v>Non</v>
      </c>
      <c r="I1188" s="72" t="str">
        <f>IF(Tableau1[[#This Row],[Régime d''utilisation (Quotidien ? Oui ou Non)]]="Oui","Oui","Non")</f>
        <v>Non</v>
      </c>
      <c r="J1188" s="72" t="str">
        <f>IF(Tableau1[[#This Row],[Régime d''utilisation (Quotidien ? Oui ou Non)]]="Oui","Oui","Non")</f>
        <v>Non</v>
      </c>
      <c r="K1188" s="72" t="str">
        <f>IF(Tableau1[[#This Row],[Régime d''utilisation (Quotidien ? Oui ou Non)]]="Oui","Oui","Non")</f>
        <v>Non</v>
      </c>
      <c r="L1188" s="72" t="str">
        <f>IF(Tableau1[[#This Row],[Régime d''utilisation (Quotidien ? Oui ou Non)]]="Oui","Oui","Non")</f>
        <v>Non</v>
      </c>
      <c r="M1188" s="72" t="str">
        <f>IF(Tableau1[[#This Row],[Régime d''utilisation (Quotidien ? Oui ou Non)]]="Oui","Oui","Non")</f>
        <v>Non</v>
      </c>
      <c r="N1188" s="72" t="str">
        <f>IF(Tableau1[[#This Row],[Régime d''utilisation (Quotidien ? Oui ou Non)]]="Oui","Oui","Non")</f>
        <v>Non</v>
      </c>
      <c r="O1188" s="72" t="str">
        <f>IF(Tableau1[[#This Row],[Régime d''utilisation (Quotidien ? Oui ou Non)]]="Oui","Oui","Non")</f>
        <v>Non</v>
      </c>
      <c r="P1188" s="76"/>
      <c r="Q1188" s="76"/>
      <c r="R1188" s="76"/>
      <c r="S1188" s="52" t="str">
        <f t="shared" si="54"/>
        <v>Compris entre 00h00 et 5h00</v>
      </c>
      <c r="T1188" s="76"/>
      <c r="U1188" s="53" t="str">
        <f t="shared" si="55"/>
        <v>Voyageur</v>
      </c>
      <c r="V1188" s="76"/>
      <c r="W1188" s="76"/>
      <c r="X1188" s="76"/>
      <c r="Y1188" s="76"/>
      <c r="Z1188" s="76"/>
      <c r="AA1188" s="76"/>
      <c r="AB1188" s="53">
        <f>400</f>
        <v>400</v>
      </c>
      <c r="AC1188" s="78" t="str">
        <f>IF(Tableau1[[#This Row],[Type de réponse]]='Paramètre (masquer)'!$A$10,Tableau1[[#This Row],[Période de début *]],"")</f>
        <v/>
      </c>
      <c r="AD1188" s="78" t="str">
        <f>IF(Tableau1[[#This Row],[Type de réponse]]='Paramètre (masquer)'!$A$10,Tableau1[[#This Row],[Période de fin *]],"")</f>
        <v/>
      </c>
      <c r="AE1188" s="78" t="str">
        <f>IF(Tableau1[[#This Row],[Type de réponse]]='Paramètre (masquer)'!$A$10,Tableau1[[#This Row],[Nuit
LU/MA]],"")</f>
        <v/>
      </c>
      <c r="AF1188" s="78" t="str">
        <f>IF(Tableau1[[#This Row],[Type de réponse]]='Paramètre (masquer)'!$A$10,Tableau1[[#This Row],[Nuit
MA/ME]],"")</f>
        <v/>
      </c>
      <c r="AG1188" s="78" t="str">
        <f>IF(Tableau1[[#This Row],[Type de réponse]]='Paramètre (masquer)'!$A$10,Tableau1[[#This Row],[Nuit
ME/JE]],"")</f>
        <v/>
      </c>
      <c r="AH1188" s="78" t="str">
        <f>IF(Tableau1[[#This Row],[Type de réponse]]='Paramètre (masquer)'!$A$10,Tableau1[[#This Row],[Nuit JE/VE]],"")</f>
        <v/>
      </c>
      <c r="AI1188" s="78" t="str">
        <f>IF(Tableau1[[#This Row],[Type de réponse]]='Paramètre (masquer)'!$A$10,Tableau1[[#This Row],[Nuit
VE/SA]],"")</f>
        <v/>
      </c>
      <c r="AJ1188" s="78" t="str">
        <f>IF(Tableau1[[#This Row],[Type de réponse]]='Paramètre (masquer)'!$A$10,Tableau1[[#This Row],[Nuit
SA/DI]],"")</f>
        <v/>
      </c>
      <c r="AK1188" s="78" t="str">
        <f>IF(Tableau1[[#This Row],[Type de réponse]]='Paramètre (masquer)'!$A$10,Tableau1[[#This Row],[Nuit
DI/LU]],"")</f>
        <v/>
      </c>
      <c r="AL1188" s="76" t="str">
        <f>IF(Tableau1[[#This Row],[Nuit
LU /MA]]="Oui",0,IF(Tableau1[[#This Row],[Nuit
LU /MA]]="Non",1,""))</f>
        <v/>
      </c>
      <c r="AM1188" s="76" t="str">
        <f>IF(Tableau1[[#This Row],[Nuit
MA/ ME]]="Oui",0,IF(Tableau1[[#This Row],[Nuit
MA/ ME]]="Non",1,""))</f>
        <v/>
      </c>
      <c r="AN1188" s="76" t="str">
        <f>IF(Tableau1[[#This Row],[Nuit
ME/ JE]]="Oui",0,IF(Tableau1[[#This Row],[Nuit
ME/ JE]]="Non",1,""))</f>
        <v/>
      </c>
      <c r="AO1188" s="76" t="str">
        <f>IF(Tableau1[[#This Row],[Nuit JE/ VE]]="Oui",0,IF(Tableau1[[#This Row],[Nuit JE/ VE]]="Non",1,""))</f>
        <v/>
      </c>
      <c r="AP1188" s="76" t="str">
        <f>IF(Tableau1[[#This Row],[Nuit
VE/ SA]]="Oui",0,IF(Tableau1[[#This Row],[Nuit
VE/ SA]]="Non",1,""))</f>
        <v/>
      </c>
      <c r="AQ1188" s="76" t="str">
        <f>IF(Tableau1[[#This Row],[Nuit
SA/ DI]]="Oui",0,IF(Tableau1[[#This Row],[Nuit
SA/ DI]]="Non",1,""))</f>
        <v/>
      </c>
      <c r="AR1188" s="76" t="str">
        <f>IF(Tableau1[[#This Row],[Nuit
DI/ LU]]="Oui",0,IF(Tableau1[[#This Row],[Nuit
DI/ LU]]="Non",1,""))</f>
        <v/>
      </c>
      <c r="AS1188" s="76" t="str">
        <f>IF(Tableau1[[#This Row],[Type de réponse]]='Paramètre (masquer)'!$A$10,Tableau1[[#This Row],[FE]],"")</f>
        <v/>
      </c>
      <c r="AT1188" s="76" t="str">
        <f>_xlfn.CONCAT(Tableau1[[#This Row],[LUN]:[DIM]])</f>
        <v/>
      </c>
      <c r="AU1188" s="79"/>
      <c r="AV11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8" s="76" t="e">
        <f>Tableau1[[#This Row],[Nbre de nuits sur la période]]*Tableau1[[#This Row],[Nombre de train accédant / nuit *]]</f>
        <v>#VALUE!</v>
      </c>
      <c r="AY1188" s="76" t="e">
        <f>Tableau1[[#This Row],[Uo voies - nuit]]*((59*400/1000)+5)</f>
        <v>#VALUE!</v>
      </c>
    </row>
    <row r="1189" spans="1:51" ht="15.75">
      <c r="A1189" s="51">
        <f t="shared" si="56"/>
        <v>1176</v>
      </c>
      <c r="B1189" s="85"/>
      <c r="C1189" s="52" t="str">
        <f>IFERROR(VLOOKUP(Tableau1[[#This Row],[Site *
Un fichier Excel par DT]],Tableau7[[#All],[Nom de la gare]:[EIC]],5,FALSE),"")</f>
        <v/>
      </c>
      <c r="D1189" s="77"/>
      <c r="E1189" s="74"/>
      <c r="F1189" s="74"/>
      <c r="G1189" s="76"/>
      <c r="H1189" s="72" t="str">
        <f>IF(Tableau1[[#This Row],[Régime d''utilisation (Quotidien ? Oui ou Non)]]="Oui","Oui","Non")</f>
        <v>Non</v>
      </c>
      <c r="I1189" s="72" t="str">
        <f>IF(Tableau1[[#This Row],[Régime d''utilisation (Quotidien ? Oui ou Non)]]="Oui","Oui","Non")</f>
        <v>Non</v>
      </c>
      <c r="J1189" s="72" t="str">
        <f>IF(Tableau1[[#This Row],[Régime d''utilisation (Quotidien ? Oui ou Non)]]="Oui","Oui","Non")</f>
        <v>Non</v>
      </c>
      <c r="K1189" s="72" t="str">
        <f>IF(Tableau1[[#This Row],[Régime d''utilisation (Quotidien ? Oui ou Non)]]="Oui","Oui","Non")</f>
        <v>Non</v>
      </c>
      <c r="L1189" s="72" t="str">
        <f>IF(Tableau1[[#This Row],[Régime d''utilisation (Quotidien ? Oui ou Non)]]="Oui","Oui","Non")</f>
        <v>Non</v>
      </c>
      <c r="M1189" s="72" t="str">
        <f>IF(Tableau1[[#This Row],[Régime d''utilisation (Quotidien ? Oui ou Non)]]="Oui","Oui","Non")</f>
        <v>Non</v>
      </c>
      <c r="N1189" s="72" t="str">
        <f>IF(Tableau1[[#This Row],[Régime d''utilisation (Quotidien ? Oui ou Non)]]="Oui","Oui","Non")</f>
        <v>Non</v>
      </c>
      <c r="O1189" s="72" t="str">
        <f>IF(Tableau1[[#This Row],[Régime d''utilisation (Quotidien ? Oui ou Non)]]="Oui","Oui","Non")</f>
        <v>Non</v>
      </c>
      <c r="P1189" s="76"/>
      <c r="Q1189" s="76"/>
      <c r="R1189" s="76"/>
      <c r="S1189" s="52" t="str">
        <f t="shared" si="54"/>
        <v>Compris entre 00h00 et 5h00</v>
      </c>
      <c r="T1189" s="76"/>
      <c r="U1189" s="53" t="str">
        <f t="shared" si="55"/>
        <v>Voyageur</v>
      </c>
      <c r="V1189" s="76"/>
      <c r="W1189" s="76"/>
      <c r="X1189" s="76"/>
      <c r="Y1189" s="76"/>
      <c r="Z1189" s="76"/>
      <c r="AA1189" s="76"/>
      <c r="AB1189" s="53">
        <f>400</f>
        <v>400</v>
      </c>
      <c r="AC1189" s="78" t="str">
        <f>IF(Tableau1[[#This Row],[Type de réponse]]='Paramètre (masquer)'!$A$10,Tableau1[[#This Row],[Période de début *]],"")</f>
        <v/>
      </c>
      <c r="AD1189" s="78" t="str">
        <f>IF(Tableau1[[#This Row],[Type de réponse]]='Paramètre (masquer)'!$A$10,Tableau1[[#This Row],[Période de fin *]],"")</f>
        <v/>
      </c>
      <c r="AE1189" s="78" t="str">
        <f>IF(Tableau1[[#This Row],[Type de réponse]]='Paramètre (masquer)'!$A$10,Tableau1[[#This Row],[Nuit
LU/MA]],"")</f>
        <v/>
      </c>
      <c r="AF1189" s="78" t="str">
        <f>IF(Tableau1[[#This Row],[Type de réponse]]='Paramètre (masquer)'!$A$10,Tableau1[[#This Row],[Nuit
MA/ME]],"")</f>
        <v/>
      </c>
      <c r="AG1189" s="78" t="str">
        <f>IF(Tableau1[[#This Row],[Type de réponse]]='Paramètre (masquer)'!$A$10,Tableau1[[#This Row],[Nuit
ME/JE]],"")</f>
        <v/>
      </c>
      <c r="AH1189" s="78" t="str">
        <f>IF(Tableau1[[#This Row],[Type de réponse]]='Paramètre (masquer)'!$A$10,Tableau1[[#This Row],[Nuit JE/VE]],"")</f>
        <v/>
      </c>
      <c r="AI1189" s="78" t="str">
        <f>IF(Tableau1[[#This Row],[Type de réponse]]='Paramètre (masquer)'!$A$10,Tableau1[[#This Row],[Nuit
VE/SA]],"")</f>
        <v/>
      </c>
      <c r="AJ1189" s="78" t="str">
        <f>IF(Tableau1[[#This Row],[Type de réponse]]='Paramètre (masquer)'!$A$10,Tableau1[[#This Row],[Nuit
SA/DI]],"")</f>
        <v/>
      </c>
      <c r="AK1189" s="78" t="str">
        <f>IF(Tableau1[[#This Row],[Type de réponse]]='Paramètre (masquer)'!$A$10,Tableau1[[#This Row],[Nuit
DI/LU]],"")</f>
        <v/>
      </c>
      <c r="AL1189" s="76" t="str">
        <f>IF(Tableau1[[#This Row],[Nuit
LU /MA]]="Oui",0,IF(Tableau1[[#This Row],[Nuit
LU /MA]]="Non",1,""))</f>
        <v/>
      </c>
      <c r="AM1189" s="76" t="str">
        <f>IF(Tableau1[[#This Row],[Nuit
MA/ ME]]="Oui",0,IF(Tableau1[[#This Row],[Nuit
MA/ ME]]="Non",1,""))</f>
        <v/>
      </c>
      <c r="AN1189" s="76" t="str">
        <f>IF(Tableau1[[#This Row],[Nuit
ME/ JE]]="Oui",0,IF(Tableau1[[#This Row],[Nuit
ME/ JE]]="Non",1,""))</f>
        <v/>
      </c>
      <c r="AO1189" s="76" t="str">
        <f>IF(Tableau1[[#This Row],[Nuit JE/ VE]]="Oui",0,IF(Tableau1[[#This Row],[Nuit JE/ VE]]="Non",1,""))</f>
        <v/>
      </c>
      <c r="AP1189" s="76" t="str">
        <f>IF(Tableau1[[#This Row],[Nuit
VE/ SA]]="Oui",0,IF(Tableau1[[#This Row],[Nuit
VE/ SA]]="Non",1,""))</f>
        <v/>
      </c>
      <c r="AQ1189" s="76" t="str">
        <f>IF(Tableau1[[#This Row],[Nuit
SA/ DI]]="Oui",0,IF(Tableau1[[#This Row],[Nuit
SA/ DI]]="Non",1,""))</f>
        <v/>
      </c>
      <c r="AR1189" s="76" t="str">
        <f>IF(Tableau1[[#This Row],[Nuit
DI/ LU]]="Oui",0,IF(Tableau1[[#This Row],[Nuit
DI/ LU]]="Non",1,""))</f>
        <v/>
      </c>
      <c r="AS1189" s="76" t="str">
        <f>IF(Tableau1[[#This Row],[Type de réponse]]='Paramètre (masquer)'!$A$10,Tableau1[[#This Row],[FE]],"")</f>
        <v/>
      </c>
      <c r="AT1189" s="76" t="str">
        <f>_xlfn.CONCAT(Tableau1[[#This Row],[LUN]:[DIM]])</f>
        <v/>
      </c>
      <c r="AU1189" s="79"/>
      <c r="AV11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9" s="76" t="e">
        <f>Tableau1[[#This Row],[Nbre de nuits sur la période]]*Tableau1[[#This Row],[Nombre de train accédant / nuit *]]</f>
        <v>#VALUE!</v>
      </c>
      <c r="AY1189" s="76" t="e">
        <f>Tableau1[[#This Row],[Uo voies - nuit]]*((59*400/1000)+5)</f>
        <v>#VALUE!</v>
      </c>
    </row>
    <row r="1190" spans="1:51" ht="15.75">
      <c r="A1190" s="51">
        <f t="shared" si="56"/>
        <v>1177</v>
      </c>
      <c r="B1190" s="85"/>
      <c r="C1190" s="52" t="str">
        <f>IFERROR(VLOOKUP(Tableau1[[#This Row],[Site *
Un fichier Excel par DT]],Tableau7[[#All],[Nom de la gare]:[EIC]],5,FALSE),"")</f>
        <v/>
      </c>
      <c r="D1190" s="77"/>
      <c r="E1190" s="74"/>
      <c r="F1190" s="74"/>
      <c r="G1190" s="76"/>
      <c r="H1190" s="72" t="str">
        <f>IF(Tableau1[[#This Row],[Régime d''utilisation (Quotidien ? Oui ou Non)]]="Oui","Oui","Non")</f>
        <v>Non</v>
      </c>
      <c r="I1190" s="72" t="str">
        <f>IF(Tableau1[[#This Row],[Régime d''utilisation (Quotidien ? Oui ou Non)]]="Oui","Oui","Non")</f>
        <v>Non</v>
      </c>
      <c r="J1190" s="72" t="str">
        <f>IF(Tableau1[[#This Row],[Régime d''utilisation (Quotidien ? Oui ou Non)]]="Oui","Oui","Non")</f>
        <v>Non</v>
      </c>
      <c r="K1190" s="72" t="str">
        <f>IF(Tableau1[[#This Row],[Régime d''utilisation (Quotidien ? Oui ou Non)]]="Oui","Oui","Non")</f>
        <v>Non</v>
      </c>
      <c r="L1190" s="72" t="str">
        <f>IF(Tableau1[[#This Row],[Régime d''utilisation (Quotidien ? Oui ou Non)]]="Oui","Oui","Non")</f>
        <v>Non</v>
      </c>
      <c r="M1190" s="72" t="str">
        <f>IF(Tableau1[[#This Row],[Régime d''utilisation (Quotidien ? Oui ou Non)]]="Oui","Oui","Non")</f>
        <v>Non</v>
      </c>
      <c r="N1190" s="72" t="str">
        <f>IF(Tableau1[[#This Row],[Régime d''utilisation (Quotidien ? Oui ou Non)]]="Oui","Oui","Non")</f>
        <v>Non</v>
      </c>
      <c r="O1190" s="72" t="str">
        <f>IF(Tableau1[[#This Row],[Régime d''utilisation (Quotidien ? Oui ou Non)]]="Oui","Oui","Non")</f>
        <v>Non</v>
      </c>
      <c r="P1190" s="76"/>
      <c r="Q1190" s="76"/>
      <c r="R1190" s="76"/>
      <c r="S1190" s="52" t="str">
        <f t="shared" si="54"/>
        <v>Compris entre 00h00 et 5h00</v>
      </c>
      <c r="T1190" s="76"/>
      <c r="U1190" s="53" t="str">
        <f t="shared" si="55"/>
        <v>Voyageur</v>
      </c>
      <c r="V1190" s="76"/>
      <c r="W1190" s="76"/>
      <c r="X1190" s="76"/>
      <c r="Y1190" s="76"/>
      <c r="Z1190" s="76"/>
      <c r="AA1190" s="76"/>
      <c r="AB1190" s="53">
        <f>400</f>
        <v>400</v>
      </c>
      <c r="AC1190" s="78" t="str">
        <f>IF(Tableau1[[#This Row],[Type de réponse]]='Paramètre (masquer)'!$A$10,Tableau1[[#This Row],[Période de début *]],"")</f>
        <v/>
      </c>
      <c r="AD1190" s="78" t="str">
        <f>IF(Tableau1[[#This Row],[Type de réponse]]='Paramètre (masquer)'!$A$10,Tableau1[[#This Row],[Période de fin *]],"")</f>
        <v/>
      </c>
      <c r="AE1190" s="78" t="str">
        <f>IF(Tableau1[[#This Row],[Type de réponse]]='Paramètre (masquer)'!$A$10,Tableau1[[#This Row],[Nuit
LU/MA]],"")</f>
        <v/>
      </c>
      <c r="AF1190" s="78" t="str">
        <f>IF(Tableau1[[#This Row],[Type de réponse]]='Paramètre (masquer)'!$A$10,Tableau1[[#This Row],[Nuit
MA/ME]],"")</f>
        <v/>
      </c>
      <c r="AG1190" s="78" t="str">
        <f>IF(Tableau1[[#This Row],[Type de réponse]]='Paramètre (masquer)'!$A$10,Tableau1[[#This Row],[Nuit
ME/JE]],"")</f>
        <v/>
      </c>
      <c r="AH1190" s="78" t="str">
        <f>IF(Tableau1[[#This Row],[Type de réponse]]='Paramètre (masquer)'!$A$10,Tableau1[[#This Row],[Nuit JE/VE]],"")</f>
        <v/>
      </c>
      <c r="AI1190" s="78" t="str">
        <f>IF(Tableau1[[#This Row],[Type de réponse]]='Paramètre (masquer)'!$A$10,Tableau1[[#This Row],[Nuit
VE/SA]],"")</f>
        <v/>
      </c>
      <c r="AJ1190" s="78" t="str">
        <f>IF(Tableau1[[#This Row],[Type de réponse]]='Paramètre (masquer)'!$A$10,Tableau1[[#This Row],[Nuit
SA/DI]],"")</f>
        <v/>
      </c>
      <c r="AK1190" s="78" t="str">
        <f>IF(Tableau1[[#This Row],[Type de réponse]]='Paramètre (masquer)'!$A$10,Tableau1[[#This Row],[Nuit
DI/LU]],"")</f>
        <v/>
      </c>
      <c r="AL1190" s="76" t="str">
        <f>IF(Tableau1[[#This Row],[Nuit
LU /MA]]="Oui",0,IF(Tableau1[[#This Row],[Nuit
LU /MA]]="Non",1,""))</f>
        <v/>
      </c>
      <c r="AM1190" s="76" t="str">
        <f>IF(Tableau1[[#This Row],[Nuit
MA/ ME]]="Oui",0,IF(Tableau1[[#This Row],[Nuit
MA/ ME]]="Non",1,""))</f>
        <v/>
      </c>
      <c r="AN1190" s="76" t="str">
        <f>IF(Tableau1[[#This Row],[Nuit
ME/ JE]]="Oui",0,IF(Tableau1[[#This Row],[Nuit
ME/ JE]]="Non",1,""))</f>
        <v/>
      </c>
      <c r="AO1190" s="76" t="str">
        <f>IF(Tableau1[[#This Row],[Nuit JE/ VE]]="Oui",0,IF(Tableau1[[#This Row],[Nuit JE/ VE]]="Non",1,""))</f>
        <v/>
      </c>
      <c r="AP1190" s="76" t="str">
        <f>IF(Tableau1[[#This Row],[Nuit
VE/ SA]]="Oui",0,IF(Tableau1[[#This Row],[Nuit
VE/ SA]]="Non",1,""))</f>
        <v/>
      </c>
      <c r="AQ1190" s="76" t="str">
        <f>IF(Tableau1[[#This Row],[Nuit
SA/ DI]]="Oui",0,IF(Tableau1[[#This Row],[Nuit
SA/ DI]]="Non",1,""))</f>
        <v/>
      </c>
      <c r="AR1190" s="76" t="str">
        <f>IF(Tableau1[[#This Row],[Nuit
DI/ LU]]="Oui",0,IF(Tableau1[[#This Row],[Nuit
DI/ LU]]="Non",1,""))</f>
        <v/>
      </c>
      <c r="AS1190" s="76" t="str">
        <f>IF(Tableau1[[#This Row],[Type de réponse]]='Paramètre (masquer)'!$A$10,Tableau1[[#This Row],[FE]],"")</f>
        <v/>
      </c>
      <c r="AT1190" s="76" t="str">
        <f>_xlfn.CONCAT(Tableau1[[#This Row],[LUN]:[DIM]])</f>
        <v/>
      </c>
      <c r="AU1190" s="79"/>
      <c r="AV11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0" s="76" t="e">
        <f>Tableau1[[#This Row],[Nbre de nuits sur la période]]*Tableau1[[#This Row],[Nombre de train accédant / nuit *]]</f>
        <v>#VALUE!</v>
      </c>
      <c r="AY1190" s="76" t="e">
        <f>Tableau1[[#This Row],[Uo voies - nuit]]*((59*400/1000)+5)</f>
        <v>#VALUE!</v>
      </c>
    </row>
    <row r="1191" spans="1:51" ht="15.75">
      <c r="A1191" s="51">
        <f t="shared" si="56"/>
        <v>1178</v>
      </c>
      <c r="B1191" s="85"/>
      <c r="C1191" s="52" t="str">
        <f>IFERROR(VLOOKUP(Tableau1[[#This Row],[Site *
Un fichier Excel par DT]],Tableau7[[#All],[Nom de la gare]:[EIC]],5,FALSE),"")</f>
        <v/>
      </c>
      <c r="D1191" s="77"/>
      <c r="E1191" s="74"/>
      <c r="F1191" s="74"/>
      <c r="G1191" s="76"/>
      <c r="H1191" s="72" t="str">
        <f>IF(Tableau1[[#This Row],[Régime d''utilisation (Quotidien ? Oui ou Non)]]="Oui","Oui","Non")</f>
        <v>Non</v>
      </c>
      <c r="I1191" s="72" t="str">
        <f>IF(Tableau1[[#This Row],[Régime d''utilisation (Quotidien ? Oui ou Non)]]="Oui","Oui","Non")</f>
        <v>Non</v>
      </c>
      <c r="J1191" s="72" t="str">
        <f>IF(Tableau1[[#This Row],[Régime d''utilisation (Quotidien ? Oui ou Non)]]="Oui","Oui","Non")</f>
        <v>Non</v>
      </c>
      <c r="K1191" s="72" t="str">
        <f>IF(Tableau1[[#This Row],[Régime d''utilisation (Quotidien ? Oui ou Non)]]="Oui","Oui","Non")</f>
        <v>Non</v>
      </c>
      <c r="L1191" s="72" t="str">
        <f>IF(Tableau1[[#This Row],[Régime d''utilisation (Quotidien ? Oui ou Non)]]="Oui","Oui","Non")</f>
        <v>Non</v>
      </c>
      <c r="M1191" s="72" t="str">
        <f>IF(Tableau1[[#This Row],[Régime d''utilisation (Quotidien ? Oui ou Non)]]="Oui","Oui","Non")</f>
        <v>Non</v>
      </c>
      <c r="N1191" s="72" t="str">
        <f>IF(Tableau1[[#This Row],[Régime d''utilisation (Quotidien ? Oui ou Non)]]="Oui","Oui","Non")</f>
        <v>Non</v>
      </c>
      <c r="O1191" s="72" t="str">
        <f>IF(Tableau1[[#This Row],[Régime d''utilisation (Quotidien ? Oui ou Non)]]="Oui","Oui","Non")</f>
        <v>Non</v>
      </c>
      <c r="P1191" s="76"/>
      <c r="Q1191" s="76"/>
      <c r="R1191" s="76"/>
      <c r="S1191" s="52" t="str">
        <f t="shared" si="54"/>
        <v>Compris entre 00h00 et 5h00</v>
      </c>
      <c r="T1191" s="76"/>
      <c r="U1191" s="53" t="str">
        <f t="shared" si="55"/>
        <v>Voyageur</v>
      </c>
      <c r="V1191" s="76"/>
      <c r="W1191" s="76"/>
      <c r="X1191" s="76"/>
      <c r="Y1191" s="76"/>
      <c r="Z1191" s="76"/>
      <c r="AA1191" s="76"/>
      <c r="AB1191" s="53">
        <f>400</f>
        <v>400</v>
      </c>
      <c r="AC1191" s="78" t="str">
        <f>IF(Tableau1[[#This Row],[Type de réponse]]='Paramètre (masquer)'!$A$10,Tableau1[[#This Row],[Période de début *]],"")</f>
        <v/>
      </c>
      <c r="AD1191" s="78" t="str">
        <f>IF(Tableau1[[#This Row],[Type de réponse]]='Paramètre (masquer)'!$A$10,Tableau1[[#This Row],[Période de fin *]],"")</f>
        <v/>
      </c>
      <c r="AE1191" s="78" t="str">
        <f>IF(Tableau1[[#This Row],[Type de réponse]]='Paramètre (masquer)'!$A$10,Tableau1[[#This Row],[Nuit
LU/MA]],"")</f>
        <v/>
      </c>
      <c r="AF1191" s="78" t="str">
        <f>IF(Tableau1[[#This Row],[Type de réponse]]='Paramètre (masquer)'!$A$10,Tableau1[[#This Row],[Nuit
MA/ME]],"")</f>
        <v/>
      </c>
      <c r="AG1191" s="78" t="str">
        <f>IF(Tableau1[[#This Row],[Type de réponse]]='Paramètre (masquer)'!$A$10,Tableau1[[#This Row],[Nuit
ME/JE]],"")</f>
        <v/>
      </c>
      <c r="AH1191" s="78" t="str">
        <f>IF(Tableau1[[#This Row],[Type de réponse]]='Paramètre (masquer)'!$A$10,Tableau1[[#This Row],[Nuit JE/VE]],"")</f>
        <v/>
      </c>
      <c r="AI1191" s="78" t="str">
        <f>IF(Tableau1[[#This Row],[Type de réponse]]='Paramètre (masquer)'!$A$10,Tableau1[[#This Row],[Nuit
VE/SA]],"")</f>
        <v/>
      </c>
      <c r="AJ1191" s="78" t="str">
        <f>IF(Tableau1[[#This Row],[Type de réponse]]='Paramètre (masquer)'!$A$10,Tableau1[[#This Row],[Nuit
SA/DI]],"")</f>
        <v/>
      </c>
      <c r="AK1191" s="78" t="str">
        <f>IF(Tableau1[[#This Row],[Type de réponse]]='Paramètre (masquer)'!$A$10,Tableau1[[#This Row],[Nuit
DI/LU]],"")</f>
        <v/>
      </c>
      <c r="AL1191" s="76" t="str">
        <f>IF(Tableau1[[#This Row],[Nuit
LU /MA]]="Oui",0,IF(Tableau1[[#This Row],[Nuit
LU /MA]]="Non",1,""))</f>
        <v/>
      </c>
      <c r="AM1191" s="76" t="str">
        <f>IF(Tableau1[[#This Row],[Nuit
MA/ ME]]="Oui",0,IF(Tableau1[[#This Row],[Nuit
MA/ ME]]="Non",1,""))</f>
        <v/>
      </c>
      <c r="AN1191" s="76" t="str">
        <f>IF(Tableau1[[#This Row],[Nuit
ME/ JE]]="Oui",0,IF(Tableau1[[#This Row],[Nuit
ME/ JE]]="Non",1,""))</f>
        <v/>
      </c>
      <c r="AO1191" s="76" t="str">
        <f>IF(Tableau1[[#This Row],[Nuit JE/ VE]]="Oui",0,IF(Tableau1[[#This Row],[Nuit JE/ VE]]="Non",1,""))</f>
        <v/>
      </c>
      <c r="AP1191" s="76" t="str">
        <f>IF(Tableau1[[#This Row],[Nuit
VE/ SA]]="Oui",0,IF(Tableau1[[#This Row],[Nuit
VE/ SA]]="Non",1,""))</f>
        <v/>
      </c>
      <c r="AQ1191" s="76" t="str">
        <f>IF(Tableau1[[#This Row],[Nuit
SA/ DI]]="Oui",0,IF(Tableau1[[#This Row],[Nuit
SA/ DI]]="Non",1,""))</f>
        <v/>
      </c>
      <c r="AR1191" s="76" t="str">
        <f>IF(Tableau1[[#This Row],[Nuit
DI/ LU]]="Oui",0,IF(Tableau1[[#This Row],[Nuit
DI/ LU]]="Non",1,""))</f>
        <v/>
      </c>
      <c r="AS1191" s="76" t="str">
        <f>IF(Tableau1[[#This Row],[Type de réponse]]='Paramètre (masquer)'!$A$10,Tableau1[[#This Row],[FE]],"")</f>
        <v/>
      </c>
      <c r="AT1191" s="76" t="str">
        <f>_xlfn.CONCAT(Tableau1[[#This Row],[LUN]:[DIM]])</f>
        <v/>
      </c>
      <c r="AU1191" s="79"/>
      <c r="AV11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1" s="76" t="e">
        <f>Tableau1[[#This Row],[Nbre de nuits sur la période]]*Tableau1[[#This Row],[Nombre de train accédant / nuit *]]</f>
        <v>#VALUE!</v>
      </c>
      <c r="AY1191" s="76" t="e">
        <f>Tableau1[[#This Row],[Uo voies - nuit]]*((59*400/1000)+5)</f>
        <v>#VALUE!</v>
      </c>
    </row>
    <row r="1192" spans="1:51" ht="15.75">
      <c r="A1192" s="51">
        <f t="shared" si="56"/>
        <v>1179</v>
      </c>
      <c r="B1192" s="85"/>
      <c r="C1192" s="52" t="str">
        <f>IFERROR(VLOOKUP(Tableau1[[#This Row],[Site *
Un fichier Excel par DT]],Tableau7[[#All],[Nom de la gare]:[EIC]],5,FALSE),"")</f>
        <v/>
      </c>
      <c r="D1192" s="77"/>
      <c r="E1192" s="74"/>
      <c r="F1192" s="74"/>
      <c r="G1192" s="76"/>
      <c r="H1192" s="72" t="str">
        <f>IF(Tableau1[[#This Row],[Régime d''utilisation (Quotidien ? Oui ou Non)]]="Oui","Oui","Non")</f>
        <v>Non</v>
      </c>
      <c r="I1192" s="72" t="str">
        <f>IF(Tableau1[[#This Row],[Régime d''utilisation (Quotidien ? Oui ou Non)]]="Oui","Oui","Non")</f>
        <v>Non</v>
      </c>
      <c r="J1192" s="72" t="str">
        <f>IF(Tableau1[[#This Row],[Régime d''utilisation (Quotidien ? Oui ou Non)]]="Oui","Oui","Non")</f>
        <v>Non</v>
      </c>
      <c r="K1192" s="72" t="str">
        <f>IF(Tableau1[[#This Row],[Régime d''utilisation (Quotidien ? Oui ou Non)]]="Oui","Oui","Non")</f>
        <v>Non</v>
      </c>
      <c r="L1192" s="72" t="str">
        <f>IF(Tableau1[[#This Row],[Régime d''utilisation (Quotidien ? Oui ou Non)]]="Oui","Oui","Non")</f>
        <v>Non</v>
      </c>
      <c r="M1192" s="72" t="str">
        <f>IF(Tableau1[[#This Row],[Régime d''utilisation (Quotidien ? Oui ou Non)]]="Oui","Oui","Non")</f>
        <v>Non</v>
      </c>
      <c r="N1192" s="72" t="str">
        <f>IF(Tableau1[[#This Row],[Régime d''utilisation (Quotidien ? Oui ou Non)]]="Oui","Oui","Non")</f>
        <v>Non</v>
      </c>
      <c r="O1192" s="72" t="str">
        <f>IF(Tableau1[[#This Row],[Régime d''utilisation (Quotidien ? Oui ou Non)]]="Oui","Oui","Non")</f>
        <v>Non</v>
      </c>
      <c r="P1192" s="76"/>
      <c r="Q1192" s="76"/>
      <c r="R1192" s="76"/>
      <c r="S1192" s="52" t="str">
        <f t="shared" si="54"/>
        <v>Compris entre 00h00 et 5h00</v>
      </c>
      <c r="T1192" s="76"/>
      <c r="U1192" s="53" t="str">
        <f t="shared" si="55"/>
        <v>Voyageur</v>
      </c>
      <c r="V1192" s="76"/>
      <c r="W1192" s="76"/>
      <c r="X1192" s="76"/>
      <c r="Y1192" s="76"/>
      <c r="Z1192" s="76"/>
      <c r="AA1192" s="76"/>
      <c r="AB1192" s="53">
        <f>400</f>
        <v>400</v>
      </c>
      <c r="AC1192" s="78" t="str">
        <f>IF(Tableau1[[#This Row],[Type de réponse]]='Paramètre (masquer)'!$A$10,Tableau1[[#This Row],[Période de début *]],"")</f>
        <v/>
      </c>
      <c r="AD1192" s="78" t="str">
        <f>IF(Tableau1[[#This Row],[Type de réponse]]='Paramètre (masquer)'!$A$10,Tableau1[[#This Row],[Période de fin *]],"")</f>
        <v/>
      </c>
      <c r="AE1192" s="78" t="str">
        <f>IF(Tableau1[[#This Row],[Type de réponse]]='Paramètre (masquer)'!$A$10,Tableau1[[#This Row],[Nuit
LU/MA]],"")</f>
        <v/>
      </c>
      <c r="AF1192" s="78" t="str">
        <f>IF(Tableau1[[#This Row],[Type de réponse]]='Paramètre (masquer)'!$A$10,Tableau1[[#This Row],[Nuit
MA/ME]],"")</f>
        <v/>
      </c>
      <c r="AG1192" s="78" t="str">
        <f>IF(Tableau1[[#This Row],[Type de réponse]]='Paramètre (masquer)'!$A$10,Tableau1[[#This Row],[Nuit
ME/JE]],"")</f>
        <v/>
      </c>
      <c r="AH1192" s="78" t="str">
        <f>IF(Tableau1[[#This Row],[Type de réponse]]='Paramètre (masquer)'!$A$10,Tableau1[[#This Row],[Nuit JE/VE]],"")</f>
        <v/>
      </c>
      <c r="AI1192" s="78" t="str">
        <f>IF(Tableau1[[#This Row],[Type de réponse]]='Paramètre (masquer)'!$A$10,Tableau1[[#This Row],[Nuit
VE/SA]],"")</f>
        <v/>
      </c>
      <c r="AJ1192" s="78" t="str">
        <f>IF(Tableau1[[#This Row],[Type de réponse]]='Paramètre (masquer)'!$A$10,Tableau1[[#This Row],[Nuit
SA/DI]],"")</f>
        <v/>
      </c>
      <c r="AK1192" s="78" t="str">
        <f>IF(Tableau1[[#This Row],[Type de réponse]]='Paramètre (masquer)'!$A$10,Tableau1[[#This Row],[Nuit
DI/LU]],"")</f>
        <v/>
      </c>
      <c r="AL1192" s="76" t="str">
        <f>IF(Tableau1[[#This Row],[Nuit
LU /MA]]="Oui",0,IF(Tableau1[[#This Row],[Nuit
LU /MA]]="Non",1,""))</f>
        <v/>
      </c>
      <c r="AM1192" s="76" t="str">
        <f>IF(Tableau1[[#This Row],[Nuit
MA/ ME]]="Oui",0,IF(Tableau1[[#This Row],[Nuit
MA/ ME]]="Non",1,""))</f>
        <v/>
      </c>
      <c r="AN1192" s="76" t="str">
        <f>IF(Tableau1[[#This Row],[Nuit
ME/ JE]]="Oui",0,IF(Tableau1[[#This Row],[Nuit
ME/ JE]]="Non",1,""))</f>
        <v/>
      </c>
      <c r="AO1192" s="76" t="str">
        <f>IF(Tableau1[[#This Row],[Nuit JE/ VE]]="Oui",0,IF(Tableau1[[#This Row],[Nuit JE/ VE]]="Non",1,""))</f>
        <v/>
      </c>
      <c r="AP1192" s="76" t="str">
        <f>IF(Tableau1[[#This Row],[Nuit
VE/ SA]]="Oui",0,IF(Tableau1[[#This Row],[Nuit
VE/ SA]]="Non",1,""))</f>
        <v/>
      </c>
      <c r="AQ1192" s="76" t="str">
        <f>IF(Tableau1[[#This Row],[Nuit
SA/ DI]]="Oui",0,IF(Tableau1[[#This Row],[Nuit
SA/ DI]]="Non",1,""))</f>
        <v/>
      </c>
      <c r="AR1192" s="76" t="str">
        <f>IF(Tableau1[[#This Row],[Nuit
DI/ LU]]="Oui",0,IF(Tableau1[[#This Row],[Nuit
DI/ LU]]="Non",1,""))</f>
        <v/>
      </c>
      <c r="AS1192" s="76" t="str">
        <f>IF(Tableau1[[#This Row],[Type de réponse]]='Paramètre (masquer)'!$A$10,Tableau1[[#This Row],[FE]],"")</f>
        <v/>
      </c>
      <c r="AT1192" s="76" t="str">
        <f>_xlfn.CONCAT(Tableau1[[#This Row],[LUN]:[DIM]])</f>
        <v/>
      </c>
      <c r="AU1192" s="79"/>
      <c r="AV11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2" s="76" t="e">
        <f>Tableau1[[#This Row],[Nbre de nuits sur la période]]*Tableau1[[#This Row],[Nombre de train accédant / nuit *]]</f>
        <v>#VALUE!</v>
      </c>
      <c r="AY1192" s="76" t="e">
        <f>Tableau1[[#This Row],[Uo voies - nuit]]*((59*400/1000)+5)</f>
        <v>#VALUE!</v>
      </c>
    </row>
    <row r="1193" spans="1:51" ht="15.75">
      <c r="A1193" s="51">
        <f t="shared" si="56"/>
        <v>1180</v>
      </c>
      <c r="B1193" s="85"/>
      <c r="C1193" s="52" t="str">
        <f>IFERROR(VLOOKUP(Tableau1[[#This Row],[Site *
Un fichier Excel par DT]],Tableau7[[#All],[Nom de la gare]:[EIC]],5,FALSE),"")</f>
        <v/>
      </c>
      <c r="D1193" s="77"/>
      <c r="E1193" s="74"/>
      <c r="F1193" s="74"/>
      <c r="G1193" s="76"/>
      <c r="H1193" s="72" t="str">
        <f>IF(Tableau1[[#This Row],[Régime d''utilisation (Quotidien ? Oui ou Non)]]="Oui","Oui","Non")</f>
        <v>Non</v>
      </c>
      <c r="I1193" s="72" t="str">
        <f>IF(Tableau1[[#This Row],[Régime d''utilisation (Quotidien ? Oui ou Non)]]="Oui","Oui","Non")</f>
        <v>Non</v>
      </c>
      <c r="J1193" s="72" t="str">
        <f>IF(Tableau1[[#This Row],[Régime d''utilisation (Quotidien ? Oui ou Non)]]="Oui","Oui","Non")</f>
        <v>Non</v>
      </c>
      <c r="K1193" s="72" t="str">
        <f>IF(Tableau1[[#This Row],[Régime d''utilisation (Quotidien ? Oui ou Non)]]="Oui","Oui","Non")</f>
        <v>Non</v>
      </c>
      <c r="L1193" s="72" t="str">
        <f>IF(Tableau1[[#This Row],[Régime d''utilisation (Quotidien ? Oui ou Non)]]="Oui","Oui","Non")</f>
        <v>Non</v>
      </c>
      <c r="M1193" s="72" t="str">
        <f>IF(Tableau1[[#This Row],[Régime d''utilisation (Quotidien ? Oui ou Non)]]="Oui","Oui","Non")</f>
        <v>Non</v>
      </c>
      <c r="N1193" s="72" t="str">
        <f>IF(Tableau1[[#This Row],[Régime d''utilisation (Quotidien ? Oui ou Non)]]="Oui","Oui","Non")</f>
        <v>Non</v>
      </c>
      <c r="O1193" s="72" t="str">
        <f>IF(Tableau1[[#This Row],[Régime d''utilisation (Quotidien ? Oui ou Non)]]="Oui","Oui","Non")</f>
        <v>Non</v>
      </c>
      <c r="P1193" s="76"/>
      <c r="Q1193" s="76"/>
      <c r="R1193" s="76"/>
      <c r="S1193" s="52" t="str">
        <f t="shared" si="54"/>
        <v>Compris entre 00h00 et 5h00</v>
      </c>
      <c r="T1193" s="76"/>
      <c r="U1193" s="53" t="str">
        <f t="shared" si="55"/>
        <v>Voyageur</v>
      </c>
      <c r="V1193" s="76"/>
      <c r="W1193" s="76"/>
      <c r="X1193" s="76"/>
      <c r="Y1193" s="76"/>
      <c r="Z1193" s="76"/>
      <c r="AA1193" s="76"/>
      <c r="AB1193" s="53">
        <f>400</f>
        <v>400</v>
      </c>
      <c r="AC1193" s="78" t="str">
        <f>IF(Tableau1[[#This Row],[Type de réponse]]='Paramètre (masquer)'!$A$10,Tableau1[[#This Row],[Période de début *]],"")</f>
        <v/>
      </c>
      <c r="AD1193" s="78" t="str">
        <f>IF(Tableau1[[#This Row],[Type de réponse]]='Paramètre (masquer)'!$A$10,Tableau1[[#This Row],[Période de fin *]],"")</f>
        <v/>
      </c>
      <c r="AE1193" s="78" t="str">
        <f>IF(Tableau1[[#This Row],[Type de réponse]]='Paramètre (masquer)'!$A$10,Tableau1[[#This Row],[Nuit
LU/MA]],"")</f>
        <v/>
      </c>
      <c r="AF1193" s="78" t="str">
        <f>IF(Tableau1[[#This Row],[Type de réponse]]='Paramètre (masquer)'!$A$10,Tableau1[[#This Row],[Nuit
MA/ME]],"")</f>
        <v/>
      </c>
      <c r="AG1193" s="78" t="str">
        <f>IF(Tableau1[[#This Row],[Type de réponse]]='Paramètre (masquer)'!$A$10,Tableau1[[#This Row],[Nuit
ME/JE]],"")</f>
        <v/>
      </c>
      <c r="AH1193" s="78" t="str">
        <f>IF(Tableau1[[#This Row],[Type de réponse]]='Paramètre (masquer)'!$A$10,Tableau1[[#This Row],[Nuit JE/VE]],"")</f>
        <v/>
      </c>
      <c r="AI1193" s="78" t="str">
        <f>IF(Tableau1[[#This Row],[Type de réponse]]='Paramètre (masquer)'!$A$10,Tableau1[[#This Row],[Nuit
VE/SA]],"")</f>
        <v/>
      </c>
      <c r="AJ1193" s="78" t="str">
        <f>IF(Tableau1[[#This Row],[Type de réponse]]='Paramètre (masquer)'!$A$10,Tableau1[[#This Row],[Nuit
SA/DI]],"")</f>
        <v/>
      </c>
      <c r="AK1193" s="78" t="str">
        <f>IF(Tableau1[[#This Row],[Type de réponse]]='Paramètre (masquer)'!$A$10,Tableau1[[#This Row],[Nuit
DI/LU]],"")</f>
        <v/>
      </c>
      <c r="AL1193" s="76" t="str">
        <f>IF(Tableau1[[#This Row],[Nuit
LU /MA]]="Oui",0,IF(Tableau1[[#This Row],[Nuit
LU /MA]]="Non",1,""))</f>
        <v/>
      </c>
      <c r="AM1193" s="76" t="str">
        <f>IF(Tableau1[[#This Row],[Nuit
MA/ ME]]="Oui",0,IF(Tableau1[[#This Row],[Nuit
MA/ ME]]="Non",1,""))</f>
        <v/>
      </c>
      <c r="AN1193" s="76" t="str">
        <f>IF(Tableau1[[#This Row],[Nuit
ME/ JE]]="Oui",0,IF(Tableau1[[#This Row],[Nuit
ME/ JE]]="Non",1,""))</f>
        <v/>
      </c>
      <c r="AO1193" s="76" t="str">
        <f>IF(Tableau1[[#This Row],[Nuit JE/ VE]]="Oui",0,IF(Tableau1[[#This Row],[Nuit JE/ VE]]="Non",1,""))</f>
        <v/>
      </c>
      <c r="AP1193" s="76" t="str">
        <f>IF(Tableau1[[#This Row],[Nuit
VE/ SA]]="Oui",0,IF(Tableau1[[#This Row],[Nuit
VE/ SA]]="Non",1,""))</f>
        <v/>
      </c>
      <c r="AQ1193" s="76" t="str">
        <f>IF(Tableau1[[#This Row],[Nuit
SA/ DI]]="Oui",0,IF(Tableau1[[#This Row],[Nuit
SA/ DI]]="Non",1,""))</f>
        <v/>
      </c>
      <c r="AR1193" s="76" t="str">
        <f>IF(Tableau1[[#This Row],[Nuit
DI/ LU]]="Oui",0,IF(Tableau1[[#This Row],[Nuit
DI/ LU]]="Non",1,""))</f>
        <v/>
      </c>
      <c r="AS1193" s="76" t="str">
        <f>IF(Tableau1[[#This Row],[Type de réponse]]='Paramètre (masquer)'!$A$10,Tableau1[[#This Row],[FE]],"")</f>
        <v/>
      </c>
      <c r="AT1193" s="76" t="str">
        <f>_xlfn.CONCAT(Tableau1[[#This Row],[LUN]:[DIM]])</f>
        <v/>
      </c>
      <c r="AU1193" s="79"/>
      <c r="AV11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3" s="76" t="e">
        <f>Tableau1[[#This Row],[Nbre de nuits sur la période]]*Tableau1[[#This Row],[Nombre de train accédant / nuit *]]</f>
        <v>#VALUE!</v>
      </c>
      <c r="AY1193" s="76" t="e">
        <f>Tableau1[[#This Row],[Uo voies - nuit]]*((59*400/1000)+5)</f>
        <v>#VALUE!</v>
      </c>
    </row>
    <row r="1194" spans="1:51" ht="15.75">
      <c r="A1194" s="51">
        <f t="shared" si="56"/>
        <v>1181</v>
      </c>
      <c r="B1194" s="85"/>
      <c r="C1194" s="52" t="str">
        <f>IFERROR(VLOOKUP(Tableau1[[#This Row],[Site *
Un fichier Excel par DT]],Tableau7[[#All],[Nom de la gare]:[EIC]],5,FALSE),"")</f>
        <v/>
      </c>
      <c r="D1194" s="77"/>
      <c r="E1194" s="74"/>
      <c r="F1194" s="74"/>
      <c r="G1194" s="76"/>
      <c r="H1194" s="72" t="str">
        <f>IF(Tableau1[[#This Row],[Régime d''utilisation (Quotidien ? Oui ou Non)]]="Oui","Oui","Non")</f>
        <v>Non</v>
      </c>
      <c r="I1194" s="72" t="str">
        <f>IF(Tableau1[[#This Row],[Régime d''utilisation (Quotidien ? Oui ou Non)]]="Oui","Oui","Non")</f>
        <v>Non</v>
      </c>
      <c r="J1194" s="72" t="str">
        <f>IF(Tableau1[[#This Row],[Régime d''utilisation (Quotidien ? Oui ou Non)]]="Oui","Oui","Non")</f>
        <v>Non</v>
      </c>
      <c r="K1194" s="72" t="str">
        <f>IF(Tableau1[[#This Row],[Régime d''utilisation (Quotidien ? Oui ou Non)]]="Oui","Oui","Non")</f>
        <v>Non</v>
      </c>
      <c r="L1194" s="72" t="str">
        <f>IF(Tableau1[[#This Row],[Régime d''utilisation (Quotidien ? Oui ou Non)]]="Oui","Oui","Non")</f>
        <v>Non</v>
      </c>
      <c r="M1194" s="72" t="str">
        <f>IF(Tableau1[[#This Row],[Régime d''utilisation (Quotidien ? Oui ou Non)]]="Oui","Oui","Non")</f>
        <v>Non</v>
      </c>
      <c r="N1194" s="72" t="str">
        <f>IF(Tableau1[[#This Row],[Régime d''utilisation (Quotidien ? Oui ou Non)]]="Oui","Oui","Non")</f>
        <v>Non</v>
      </c>
      <c r="O1194" s="72" t="str">
        <f>IF(Tableau1[[#This Row],[Régime d''utilisation (Quotidien ? Oui ou Non)]]="Oui","Oui","Non")</f>
        <v>Non</v>
      </c>
      <c r="P1194" s="76"/>
      <c r="Q1194" s="76"/>
      <c r="R1194" s="76"/>
      <c r="S1194" s="52" t="str">
        <f t="shared" si="54"/>
        <v>Compris entre 00h00 et 5h00</v>
      </c>
      <c r="T1194" s="76"/>
      <c r="U1194" s="53" t="str">
        <f t="shared" si="55"/>
        <v>Voyageur</v>
      </c>
      <c r="V1194" s="76"/>
      <c r="W1194" s="76"/>
      <c r="X1194" s="76"/>
      <c r="Y1194" s="76"/>
      <c r="Z1194" s="76"/>
      <c r="AA1194" s="76"/>
      <c r="AB1194" s="53">
        <f>400</f>
        <v>400</v>
      </c>
      <c r="AC1194" s="78" t="str">
        <f>IF(Tableau1[[#This Row],[Type de réponse]]='Paramètre (masquer)'!$A$10,Tableau1[[#This Row],[Période de début *]],"")</f>
        <v/>
      </c>
      <c r="AD1194" s="78" t="str">
        <f>IF(Tableau1[[#This Row],[Type de réponse]]='Paramètre (masquer)'!$A$10,Tableau1[[#This Row],[Période de fin *]],"")</f>
        <v/>
      </c>
      <c r="AE1194" s="78" t="str">
        <f>IF(Tableau1[[#This Row],[Type de réponse]]='Paramètre (masquer)'!$A$10,Tableau1[[#This Row],[Nuit
LU/MA]],"")</f>
        <v/>
      </c>
      <c r="AF1194" s="78" t="str">
        <f>IF(Tableau1[[#This Row],[Type de réponse]]='Paramètre (masquer)'!$A$10,Tableau1[[#This Row],[Nuit
MA/ME]],"")</f>
        <v/>
      </c>
      <c r="AG1194" s="78" t="str">
        <f>IF(Tableau1[[#This Row],[Type de réponse]]='Paramètre (masquer)'!$A$10,Tableau1[[#This Row],[Nuit
ME/JE]],"")</f>
        <v/>
      </c>
      <c r="AH1194" s="78" t="str">
        <f>IF(Tableau1[[#This Row],[Type de réponse]]='Paramètre (masquer)'!$A$10,Tableau1[[#This Row],[Nuit JE/VE]],"")</f>
        <v/>
      </c>
      <c r="AI1194" s="78" t="str">
        <f>IF(Tableau1[[#This Row],[Type de réponse]]='Paramètre (masquer)'!$A$10,Tableau1[[#This Row],[Nuit
VE/SA]],"")</f>
        <v/>
      </c>
      <c r="AJ1194" s="78" t="str">
        <f>IF(Tableau1[[#This Row],[Type de réponse]]='Paramètre (masquer)'!$A$10,Tableau1[[#This Row],[Nuit
SA/DI]],"")</f>
        <v/>
      </c>
      <c r="AK1194" s="78" t="str">
        <f>IF(Tableau1[[#This Row],[Type de réponse]]='Paramètre (masquer)'!$A$10,Tableau1[[#This Row],[Nuit
DI/LU]],"")</f>
        <v/>
      </c>
      <c r="AL1194" s="76" t="str">
        <f>IF(Tableau1[[#This Row],[Nuit
LU /MA]]="Oui",0,IF(Tableau1[[#This Row],[Nuit
LU /MA]]="Non",1,""))</f>
        <v/>
      </c>
      <c r="AM1194" s="76" t="str">
        <f>IF(Tableau1[[#This Row],[Nuit
MA/ ME]]="Oui",0,IF(Tableau1[[#This Row],[Nuit
MA/ ME]]="Non",1,""))</f>
        <v/>
      </c>
      <c r="AN1194" s="76" t="str">
        <f>IF(Tableau1[[#This Row],[Nuit
ME/ JE]]="Oui",0,IF(Tableau1[[#This Row],[Nuit
ME/ JE]]="Non",1,""))</f>
        <v/>
      </c>
      <c r="AO1194" s="76" t="str">
        <f>IF(Tableau1[[#This Row],[Nuit JE/ VE]]="Oui",0,IF(Tableau1[[#This Row],[Nuit JE/ VE]]="Non",1,""))</f>
        <v/>
      </c>
      <c r="AP1194" s="76" t="str">
        <f>IF(Tableau1[[#This Row],[Nuit
VE/ SA]]="Oui",0,IF(Tableau1[[#This Row],[Nuit
VE/ SA]]="Non",1,""))</f>
        <v/>
      </c>
      <c r="AQ1194" s="76" t="str">
        <f>IF(Tableau1[[#This Row],[Nuit
SA/ DI]]="Oui",0,IF(Tableau1[[#This Row],[Nuit
SA/ DI]]="Non",1,""))</f>
        <v/>
      </c>
      <c r="AR1194" s="76" t="str">
        <f>IF(Tableau1[[#This Row],[Nuit
DI/ LU]]="Oui",0,IF(Tableau1[[#This Row],[Nuit
DI/ LU]]="Non",1,""))</f>
        <v/>
      </c>
      <c r="AS1194" s="76" t="str">
        <f>IF(Tableau1[[#This Row],[Type de réponse]]='Paramètre (masquer)'!$A$10,Tableau1[[#This Row],[FE]],"")</f>
        <v/>
      </c>
      <c r="AT1194" s="76" t="str">
        <f>_xlfn.CONCAT(Tableau1[[#This Row],[LUN]:[DIM]])</f>
        <v/>
      </c>
      <c r="AU1194" s="79"/>
      <c r="AV11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4" s="76" t="e">
        <f>Tableau1[[#This Row],[Nbre de nuits sur la période]]*Tableau1[[#This Row],[Nombre de train accédant / nuit *]]</f>
        <v>#VALUE!</v>
      </c>
      <c r="AY1194" s="76" t="e">
        <f>Tableau1[[#This Row],[Uo voies - nuit]]*((59*400/1000)+5)</f>
        <v>#VALUE!</v>
      </c>
    </row>
    <row r="1195" spans="1:51" ht="15.75">
      <c r="A1195" s="51">
        <f t="shared" si="56"/>
        <v>1182</v>
      </c>
      <c r="B1195" s="85"/>
      <c r="C1195" s="52" t="str">
        <f>IFERROR(VLOOKUP(Tableau1[[#This Row],[Site *
Un fichier Excel par DT]],Tableau7[[#All],[Nom de la gare]:[EIC]],5,FALSE),"")</f>
        <v/>
      </c>
      <c r="D1195" s="77"/>
      <c r="E1195" s="74"/>
      <c r="F1195" s="74"/>
      <c r="G1195" s="76"/>
      <c r="H1195" s="72" t="str">
        <f>IF(Tableau1[[#This Row],[Régime d''utilisation (Quotidien ? Oui ou Non)]]="Oui","Oui","Non")</f>
        <v>Non</v>
      </c>
      <c r="I1195" s="72" t="str">
        <f>IF(Tableau1[[#This Row],[Régime d''utilisation (Quotidien ? Oui ou Non)]]="Oui","Oui","Non")</f>
        <v>Non</v>
      </c>
      <c r="J1195" s="72" t="str">
        <f>IF(Tableau1[[#This Row],[Régime d''utilisation (Quotidien ? Oui ou Non)]]="Oui","Oui","Non")</f>
        <v>Non</v>
      </c>
      <c r="K1195" s="72" t="str">
        <f>IF(Tableau1[[#This Row],[Régime d''utilisation (Quotidien ? Oui ou Non)]]="Oui","Oui","Non")</f>
        <v>Non</v>
      </c>
      <c r="L1195" s="72" t="str">
        <f>IF(Tableau1[[#This Row],[Régime d''utilisation (Quotidien ? Oui ou Non)]]="Oui","Oui","Non")</f>
        <v>Non</v>
      </c>
      <c r="M1195" s="72" t="str">
        <f>IF(Tableau1[[#This Row],[Régime d''utilisation (Quotidien ? Oui ou Non)]]="Oui","Oui","Non")</f>
        <v>Non</v>
      </c>
      <c r="N1195" s="72" t="str">
        <f>IF(Tableau1[[#This Row],[Régime d''utilisation (Quotidien ? Oui ou Non)]]="Oui","Oui","Non")</f>
        <v>Non</v>
      </c>
      <c r="O1195" s="72" t="str">
        <f>IF(Tableau1[[#This Row],[Régime d''utilisation (Quotidien ? Oui ou Non)]]="Oui","Oui","Non")</f>
        <v>Non</v>
      </c>
      <c r="P1195" s="76"/>
      <c r="Q1195" s="76"/>
      <c r="R1195" s="76"/>
      <c r="S1195" s="52" t="str">
        <f t="shared" si="54"/>
        <v>Compris entre 00h00 et 5h00</v>
      </c>
      <c r="T1195" s="76"/>
      <c r="U1195" s="53" t="str">
        <f t="shared" si="55"/>
        <v>Voyageur</v>
      </c>
      <c r="V1195" s="76"/>
      <c r="W1195" s="76"/>
      <c r="X1195" s="76"/>
      <c r="Y1195" s="76"/>
      <c r="Z1195" s="76"/>
      <c r="AA1195" s="76"/>
      <c r="AB1195" s="53">
        <f>400</f>
        <v>400</v>
      </c>
      <c r="AC1195" s="78" t="str">
        <f>IF(Tableau1[[#This Row],[Type de réponse]]='Paramètre (masquer)'!$A$10,Tableau1[[#This Row],[Période de début *]],"")</f>
        <v/>
      </c>
      <c r="AD1195" s="78" t="str">
        <f>IF(Tableau1[[#This Row],[Type de réponse]]='Paramètre (masquer)'!$A$10,Tableau1[[#This Row],[Période de fin *]],"")</f>
        <v/>
      </c>
      <c r="AE1195" s="78" t="str">
        <f>IF(Tableau1[[#This Row],[Type de réponse]]='Paramètre (masquer)'!$A$10,Tableau1[[#This Row],[Nuit
LU/MA]],"")</f>
        <v/>
      </c>
      <c r="AF1195" s="78" t="str">
        <f>IF(Tableau1[[#This Row],[Type de réponse]]='Paramètre (masquer)'!$A$10,Tableau1[[#This Row],[Nuit
MA/ME]],"")</f>
        <v/>
      </c>
      <c r="AG1195" s="78" t="str">
        <f>IF(Tableau1[[#This Row],[Type de réponse]]='Paramètre (masquer)'!$A$10,Tableau1[[#This Row],[Nuit
ME/JE]],"")</f>
        <v/>
      </c>
      <c r="AH1195" s="78" t="str">
        <f>IF(Tableau1[[#This Row],[Type de réponse]]='Paramètre (masquer)'!$A$10,Tableau1[[#This Row],[Nuit JE/VE]],"")</f>
        <v/>
      </c>
      <c r="AI1195" s="78" t="str">
        <f>IF(Tableau1[[#This Row],[Type de réponse]]='Paramètre (masquer)'!$A$10,Tableau1[[#This Row],[Nuit
VE/SA]],"")</f>
        <v/>
      </c>
      <c r="AJ1195" s="78" t="str">
        <f>IF(Tableau1[[#This Row],[Type de réponse]]='Paramètre (masquer)'!$A$10,Tableau1[[#This Row],[Nuit
SA/DI]],"")</f>
        <v/>
      </c>
      <c r="AK1195" s="78" t="str">
        <f>IF(Tableau1[[#This Row],[Type de réponse]]='Paramètre (masquer)'!$A$10,Tableau1[[#This Row],[Nuit
DI/LU]],"")</f>
        <v/>
      </c>
      <c r="AL1195" s="76" t="str">
        <f>IF(Tableau1[[#This Row],[Nuit
LU /MA]]="Oui",0,IF(Tableau1[[#This Row],[Nuit
LU /MA]]="Non",1,""))</f>
        <v/>
      </c>
      <c r="AM1195" s="76" t="str">
        <f>IF(Tableau1[[#This Row],[Nuit
MA/ ME]]="Oui",0,IF(Tableau1[[#This Row],[Nuit
MA/ ME]]="Non",1,""))</f>
        <v/>
      </c>
      <c r="AN1195" s="76" t="str">
        <f>IF(Tableau1[[#This Row],[Nuit
ME/ JE]]="Oui",0,IF(Tableau1[[#This Row],[Nuit
ME/ JE]]="Non",1,""))</f>
        <v/>
      </c>
      <c r="AO1195" s="76" t="str">
        <f>IF(Tableau1[[#This Row],[Nuit JE/ VE]]="Oui",0,IF(Tableau1[[#This Row],[Nuit JE/ VE]]="Non",1,""))</f>
        <v/>
      </c>
      <c r="AP1195" s="76" t="str">
        <f>IF(Tableau1[[#This Row],[Nuit
VE/ SA]]="Oui",0,IF(Tableau1[[#This Row],[Nuit
VE/ SA]]="Non",1,""))</f>
        <v/>
      </c>
      <c r="AQ1195" s="76" t="str">
        <f>IF(Tableau1[[#This Row],[Nuit
SA/ DI]]="Oui",0,IF(Tableau1[[#This Row],[Nuit
SA/ DI]]="Non",1,""))</f>
        <v/>
      </c>
      <c r="AR1195" s="76" t="str">
        <f>IF(Tableau1[[#This Row],[Nuit
DI/ LU]]="Oui",0,IF(Tableau1[[#This Row],[Nuit
DI/ LU]]="Non",1,""))</f>
        <v/>
      </c>
      <c r="AS1195" s="76" t="str">
        <f>IF(Tableau1[[#This Row],[Type de réponse]]='Paramètre (masquer)'!$A$10,Tableau1[[#This Row],[FE]],"")</f>
        <v/>
      </c>
      <c r="AT1195" s="76" t="str">
        <f>_xlfn.CONCAT(Tableau1[[#This Row],[LUN]:[DIM]])</f>
        <v/>
      </c>
      <c r="AU1195" s="79"/>
      <c r="AV11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5" s="76" t="e">
        <f>Tableau1[[#This Row],[Nbre de nuits sur la période]]*Tableau1[[#This Row],[Nombre de train accédant / nuit *]]</f>
        <v>#VALUE!</v>
      </c>
      <c r="AY1195" s="76" t="e">
        <f>Tableau1[[#This Row],[Uo voies - nuit]]*((59*400/1000)+5)</f>
        <v>#VALUE!</v>
      </c>
    </row>
    <row r="1196" spans="1:51" ht="15.75">
      <c r="A1196" s="51">
        <f t="shared" si="56"/>
        <v>1183</v>
      </c>
      <c r="B1196" s="85"/>
      <c r="C1196" s="52" t="str">
        <f>IFERROR(VLOOKUP(Tableau1[[#This Row],[Site *
Un fichier Excel par DT]],Tableau7[[#All],[Nom de la gare]:[EIC]],5,FALSE),"")</f>
        <v/>
      </c>
      <c r="D1196" s="77"/>
      <c r="E1196" s="74"/>
      <c r="F1196" s="74"/>
      <c r="G1196" s="76"/>
      <c r="H1196" s="72" t="str">
        <f>IF(Tableau1[[#This Row],[Régime d''utilisation (Quotidien ? Oui ou Non)]]="Oui","Oui","Non")</f>
        <v>Non</v>
      </c>
      <c r="I1196" s="72" t="str">
        <f>IF(Tableau1[[#This Row],[Régime d''utilisation (Quotidien ? Oui ou Non)]]="Oui","Oui","Non")</f>
        <v>Non</v>
      </c>
      <c r="J1196" s="72" t="str">
        <f>IF(Tableau1[[#This Row],[Régime d''utilisation (Quotidien ? Oui ou Non)]]="Oui","Oui","Non")</f>
        <v>Non</v>
      </c>
      <c r="K1196" s="72" t="str">
        <f>IF(Tableau1[[#This Row],[Régime d''utilisation (Quotidien ? Oui ou Non)]]="Oui","Oui","Non")</f>
        <v>Non</v>
      </c>
      <c r="L1196" s="72" t="str">
        <f>IF(Tableau1[[#This Row],[Régime d''utilisation (Quotidien ? Oui ou Non)]]="Oui","Oui","Non")</f>
        <v>Non</v>
      </c>
      <c r="M1196" s="72" t="str">
        <f>IF(Tableau1[[#This Row],[Régime d''utilisation (Quotidien ? Oui ou Non)]]="Oui","Oui","Non")</f>
        <v>Non</v>
      </c>
      <c r="N1196" s="72" t="str">
        <f>IF(Tableau1[[#This Row],[Régime d''utilisation (Quotidien ? Oui ou Non)]]="Oui","Oui","Non")</f>
        <v>Non</v>
      </c>
      <c r="O1196" s="72" t="str">
        <f>IF(Tableau1[[#This Row],[Régime d''utilisation (Quotidien ? Oui ou Non)]]="Oui","Oui","Non")</f>
        <v>Non</v>
      </c>
      <c r="P1196" s="76"/>
      <c r="Q1196" s="76"/>
      <c r="R1196" s="76"/>
      <c r="S1196" s="52" t="str">
        <f t="shared" si="54"/>
        <v>Compris entre 00h00 et 5h00</v>
      </c>
      <c r="T1196" s="76"/>
      <c r="U1196" s="53" t="str">
        <f t="shared" si="55"/>
        <v>Voyageur</v>
      </c>
      <c r="V1196" s="76"/>
      <c r="W1196" s="76"/>
      <c r="X1196" s="76"/>
      <c r="Y1196" s="76"/>
      <c r="Z1196" s="76"/>
      <c r="AA1196" s="76"/>
      <c r="AB1196" s="53">
        <f>400</f>
        <v>400</v>
      </c>
      <c r="AC1196" s="78" t="str">
        <f>IF(Tableau1[[#This Row],[Type de réponse]]='Paramètre (masquer)'!$A$10,Tableau1[[#This Row],[Période de début *]],"")</f>
        <v/>
      </c>
      <c r="AD1196" s="78" t="str">
        <f>IF(Tableau1[[#This Row],[Type de réponse]]='Paramètre (masquer)'!$A$10,Tableau1[[#This Row],[Période de fin *]],"")</f>
        <v/>
      </c>
      <c r="AE1196" s="78" t="str">
        <f>IF(Tableau1[[#This Row],[Type de réponse]]='Paramètre (masquer)'!$A$10,Tableau1[[#This Row],[Nuit
LU/MA]],"")</f>
        <v/>
      </c>
      <c r="AF1196" s="78" t="str">
        <f>IF(Tableau1[[#This Row],[Type de réponse]]='Paramètre (masquer)'!$A$10,Tableau1[[#This Row],[Nuit
MA/ME]],"")</f>
        <v/>
      </c>
      <c r="AG1196" s="78" t="str">
        <f>IF(Tableau1[[#This Row],[Type de réponse]]='Paramètre (masquer)'!$A$10,Tableau1[[#This Row],[Nuit
ME/JE]],"")</f>
        <v/>
      </c>
      <c r="AH1196" s="78" t="str">
        <f>IF(Tableau1[[#This Row],[Type de réponse]]='Paramètre (masquer)'!$A$10,Tableau1[[#This Row],[Nuit JE/VE]],"")</f>
        <v/>
      </c>
      <c r="AI1196" s="78" t="str">
        <f>IF(Tableau1[[#This Row],[Type de réponse]]='Paramètre (masquer)'!$A$10,Tableau1[[#This Row],[Nuit
VE/SA]],"")</f>
        <v/>
      </c>
      <c r="AJ1196" s="78" t="str">
        <f>IF(Tableau1[[#This Row],[Type de réponse]]='Paramètre (masquer)'!$A$10,Tableau1[[#This Row],[Nuit
SA/DI]],"")</f>
        <v/>
      </c>
      <c r="AK1196" s="78" t="str">
        <f>IF(Tableau1[[#This Row],[Type de réponse]]='Paramètre (masquer)'!$A$10,Tableau1[[#This Row],[Nuit
DI/LU]],"")</f>
        <v/>
      </c>
      <c r="AL1196" s="76" t="str">
        <f>IF(Tableau1[[#This Row],[Nuit
LU /MA]]="Oui",0,IF(Tableau1[[#This Row],[Nuit
LU /MA]]="Non",1,""))</f>
        <v/>
      </c>
      <c r="AM1196" s="76" t="str">
        <f>IF(Tableau1[[#This Row],[Nuit
MA/ ME]]="Oui",0,IF(Tableau1[[#This Row],[Nuit
MA/ ME]]="Non",1,""))</f>
        <v/>
      </c>
      <c r="AN1196" s="76" t="str">
        <f>IF(Tableau1[[#This Row],[Nuit
ME/ JE]]="Oui",0,IF(Tableau1[[#This Row],[Nuit
ME/ JE]]="Non",1,""))</f>
        <v/>
      </c>
      <c r="AO1196" s="76" t="str">
        <f>IF(Tableau1[[#This Row],[Nuit JE/ VE]]="Oui",0,IF(Tableau1[[#This Row],[Nuit JE/ VE]]="Non",1,""))</f>
        <v/>
      </c>
      <c r="AP1196" s="76" t="str">
        <f>IF(Tableau1[[#This Row],[Nuit
VE/ SA]]="Oui",0,IF(Tableau1[[#This Row],[Nuit
VE/ SA]]="Non",1,""))</f>
        <v/>
      </c>
      <c r="AQ1196" s="76" t="str">
        <f>IF(Tableau1[[#This Row],[Nuit
SA/ DI]]="Oui",0,IF(Tableau1[[#This Row],[Nuit
SA/ DI]]="Non",1,""))</f>
        <v/>
      </c>
      <c r="AR1196" s="76" t="str">
        <f>IF(Tableau1[[#This Row],[Nuit
DI/ LU]]="Oui",0,IF(Tableau1[[#This Row],[Nuit
DI/ LU]]="Non",1,""))</f>
        <v/>
      </c>
      <c r="AS1196" s="76" t="str">
        <f>IF(Tableau1[[#This Row],[Type de réponse]]='Paramètre (masquer)'!$A$10,Tableau1[[#This Row],[FE]],"")</f>
        <v/>
      </c>
      <c r="AT1196" s="76" t="str">
        <f>_xlfn.CONCAT(Tableau1[[#This Row],[LUN]:[DIM]])</f>
        <v/>
      </c>
      <c r="AU1196" s="79"/>
      <c r="AV11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6" s="76" t="e">
        <f>Tableau1[[#This Row],[Nbre de nuits sur la période]]*Tableau1[[#This Row],[Nombre de train accédant / nuit *]]</f>
        <v>#VALUE!</v>
      </c>
      <c r="AY1196" s="76" t="e">
        <f>Tableau1[[#This Row],[Uo voies - nuit]]*((59*400/1000)+5)</f>
        <v>#VALUE!</v>
      </c>
    </row>
    <row r="1197" spans="1:51" ht="15.75">
      <c r="A1197" s="51">
        <f t="shared" si="56"/>
        <v>1184</v>
      </c>
      <c r="B1197" s="85"/>
      <c r="C1197" s="52" t="str">
        <f>IFERROR(VLOOKUP(Tableau1[[#This Row],[Site *
Un fichier Excel par DT]],Tableau7[[#All],[Nom de la gare]:[EIC]],5,FALSE),"")</f>
        <v/>
      </c>
      <c r="D1197" s="77"/>
      <c r="E1197" s="74"/>
      <c r="F1197" s="74"/>
      <c r="G1197" s="76"/>
      <c r="H1197" s="72" t="str">
        <f>IF(Tableau1[[#This Row],[Régime d''utilisation (Quotidien ? Oui ou Non)]]="Oui","Oui","Non")</f>
        <v>Non</v>
      </c>
      <c r="I1197" s="72" t="str">
        <f>IF(Tableau1[[#This Row],[Régime d''utilisation (Quotidien ? Oui ou Non)]]="Oui","Oui","Non")</f>
        <v>Non</v>
      </c>
      <c r="J1197" s="72" t="str">
        <f>IF(Tableau1[[#This Row],[Régime d''utilisation (Quotidien ? Oui ou Non)]]="Oui","Oui","Non")</f>
        <v>Non</v>
      </c>
      <c r="K1197" s="72" t="str">
        <f>IF(Tableau1[[#This Row],[Régime d''utilisation (Quotidien ? Oui ou Non)]]="Oui","Oui","Non")</f>
        <v>Non</v>
      </c>
      <c r="L1197" s="72" t="str">
        <f>IF(Tableau1[[#This Row],[Régime d''utilisation (Quotidien ? Oui ou Non)]]="Oui","Oui","Non")</f>
        <v>Non</v>
      </c>
      <c r="M1197" s="72" t="str">
        <f>IF(Tableau1[[#This Row],[Régime d''utilisation (Quotidien ? Oui ou Non)]]="Oui","Oui","Non")</f>
        <v>Non</v>
      </c>
      <c r="N1197" s="72" t="str">
        <f>IF(Tableau1[[#This Row],[Régime d''utilisation (Quotidien ? Oui ou Non)]]="Oui","Oui","Non")</f>
        <v>Non</v>
      </c>
      <c r="O1197" s="72" t="str">
        <f>IF(Tableau1[[#This Row],[Régime d''utilisation (Quotidien ? Oui ou Non)]]="Oui","Oui","Non")</f>
        <v>Non</v>
      </c>
      <c r="P1197" s="76"/>
      <c r="Q1197" s="76"/>
      <c r="R1197" s="76"/>
      <c r="S1197" s="52" t="str">
        <f t="shared" si="54"/>
        <v>Compris entre 00h00 et 5h00</v>
      </c>
      <c r="T1197" s="76"/>
      <c r="U1197" s="53" t="str">
        <f t="shared" si="55"/>
        <v>Voyageur</v>
      </c>
      <c r="V1197" s="76"/>
      <c r="W1197" s="76"/>
      <c r="X1197" s="76"/>
      <c r="Y1197" s="76"/>
      <c r="Z1197" s="76"/>
      <c r="AA1197" s="76"/>
      <c r="AB1197" s="53">
        <f>400</f>
        <v>400</v>
      </c>
      <c r="AC1197" s="78" t="str">
        <f>IF(Tableau1[[#This Row],[Type de réponse]]='Paramètre (masquer)'!$A$10,Tableau1[[#This Row],[Période de début *]],"")</f>
        <v/>
      </c>
      <c r="AD1197" s="78" t="str">
        <f>IF(Tableau1[[#This Row],[Type de réponse]]='Paramètre (masquer)'!$A$10,Tableau1[[#This Row],[Période de fin *]],"")</f>
        <v/>
      </c>
      <c r="AE1197" s="78" t="str">
        <f>IF(Tableau1[[#This Row],[Type de réponse]]='Paramètre (masquer)'!$A$10,Tableau1[[#This Row],[Nuit
LU/MA]],"")</f>
        <v/>
      </c>
      <c r="AF1197" s="78" t="str">
        <f>IF(Tableau1[[#This Row],[Type de réponse]]='Paramètre (masquer)'!$A$10,Tableau1[[#This Row],[Nuit
MA/ME]],"")</f>
        <v/>
      </c>
      <c r="AG1197" s="78" t="str">
        <f>IF(Tableau1[[#This Row],[Type de réponse]]='Paramètre (masquer)'!$A$10,Tableau1[[#This Row],[Nuit
ME/JE]],"")</f>
        <v/>
      </c>
      <c r="AH1197" s="78" t="str">
        <f>IF(Tableau1[[#This Row],[Type de réponse]]='Paramètre (masquer)'!$A$10,Tableau1[[#This Row],[Nuit JE/VE]],"")</f>
        <v/>
      </c>
      <c r="AI1197" s="78" t="str">
        <f>IF(Tableau1[[#This Row],[Type de réponse]]='Paramètre (masquer)'!$A$10,Tableau1[[#This Row],[Nuit
VE/SA]],"")</f>
        <v/>
      </c>
      <c r="AJ1197" s="78" t="str">
        <f>IF(Tableau1[[#This Row],[Type de réponse]]='Paramètre (masquer)'!$A$10,Tableau1[[#This Row],[Nuit
SA/DI]],"")</f>
        <v/>
      </c>
      <c r="AK1197" s="78" t="str">
        <f>IF(Tableau1[[#This Row],[Type de réponse]]='Paramètre (masquer)'!$A$10,Tableau1[[#This Row],[Nuit
DI/LU]],"")</f>
        <v/>
      </c>
      <c r="AL1197" s="76" t="str">
        <f>IF(Tableau1[[#This Row],[Nuit
LU /MA]]="Oui",0,IF(Tableau1[[#This Row],[Nuit
LU /MA]]="Non",1,""))</f>
        <v/>
      </c>
      <c r="AM1197" s="76" t="str">
        <f>IF(Tableau1[[#This Row],[Nuit
MA/ ME]]="Oui",0,IF(Tableau1[[#This Row],[Nuit
MA/ ME]]="Non",1,""))</f>
        <v/>
      </c>
      <c r="AN1197" s="76" t="str">
        <f>IF(Tableau1[[#This Row],[Nuit
ME/ JE]]="Oui",0,IF(Tableau1[[#This Row],[Nuit
ME/ JE]]="Non",1,""))</f>
        <v/>
      </c>
      <c r="AO1197" s="76" t="str">
        <f>IF(Tableau1[[#This Row],[Nuit JE/ VE]]="Oui",0,IF(Tableau1[[#This Row],[Nuit JE/ VE]]="Non",1,""))</f>
        <v/>
      </c>
      <c r="AP1197" s="76" t="str">
        <f>IF(Tableau1[[#This Row],[Nuit
VE/ SA]]="Oui",0,IF(Tableau1[[#This Row],[Nuit
VE/ SA]]="Non",1,""))</f>
        <v/>
      </c>
      <c r="AQ1197" s="76" t="str">
        <f>IF(Tableau1[[#This Row],[Nuit
SA/ DI]]="Oui",0,IF(Tableau1[[#This Row],[Nuit
SA/ DI]]="Non",1,""))</f>
        <v/>
      </c>
      <c r="AR1197" s="76" t="str">
        <f>IF(Tableau1[[#This Row],[Nuit
DI/ LU]]="Oui",0,IF(Tableau1[[#This Row],[Nuit
DI/ LU]]="Non",1,""))</f>
        <v/>
      </c>
      <c r="AS1197" s="76" t="str">
        <f>IF(Tableau1[[#This Row],[Type de réponse]]='Paramètre (masquer)'!$A$10,Tableau1[[#This Row],[FE]],"")</f>
        <v/>
      </c>
      <c r="AT1197" s="76" t="str">
        <f>_xlfn.CONCAT(Tableau1[[#This Row],[LUN]:[DIM]])</f>
        <v/>
      </c>
      <c r="AU1197" s="79"/>
      <c r="AV11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7" s="76" t="e">
        <f>Tableau1[[#This Row],[Nbre de nuits sur la période]]*Tableau1[[#This Row],[Nombre de train accédant / nuit *]]</f>
        <v>#VALUE!</v>
      </c>
      <c r="AY1197" s="76" t="e">
        <f>Tableau1[[#This Row],[Uo voies - nuit]]*((59*400/1000)+5)</f>
        <v>#VALUE!</v>
      </c>
    </row>
    <row r="1198" spans="1:51" ht="15.75">
      <c r="A1198" s="51">
        <f t="shared" si="56"/>
        <v>1185</v>
      </c>
      <c r="B1198" s="85"/>
      <c r="C1198" s="52" t="str">
        <f>IFERROR(VLOOKUP(Tableau1[[#This Row],[Site *
Un fichier Excel par DT]],Tableau7[[#All],[Nom de la gare]:[EIC]],5,FALSE),"")</f>
        <v/>
      </c>
      <c r="D1198" s="77"/>
      <c r="E1198" s="74"/>
      <c r="F1198" s="74"/>
      <c r="G1198" s="76"/>
      <c r="H1198" s="72" t="str">
        <f>IF(Tableau1[[#This Row],[Régime d''utilisation (Quotidien ? Oui ou Non)]]="Oui","Oui","Non")</f>
        <v>Non</v>
      </c>
      <c r="I1198" s="72" t="str">
        <f>IF(Tableau1[[#This Row],[Régime d''utilisation (Quotidien ? Oui ou Non)]]="Oui","Oui","Non")</f>
        <v>Non</v>
      </c>
      <c r="J1198" s="72" t="str">
        <f>IF(Tableau1[[#This Row],[Régime d''utilisation (Quotidien ? Oui ou Non)]]="Oui","Oui","Non")</f>
        <v>Non</v>
      </c>
      <c r="K1198" s="72" t="str">
        <f>IF(Tableau1[[#This Row],[Régime d''utilisation (Quotidien ? Oui ou Non)]]="Oui","Oui","Non")</f>
        <v>Non</v>
      </c>
      <c r="L1198" s="72" t="str">
        <f>IF(Tableau1[[#This Row],[Régime d''utilisation (Quotidien ? Oui ou Non)]]="Oui","Oui","Non")</f>
        <v>Non</v>
      </c>
      <c r="M1198" s="72" t="str">
        <f>IF(Tableau1[[#This Row],[Régime d''utilisation (Quotidien ? Oui ou Non)]]="Oui","Oui","Non")</f>
        <v>Non</v>
      </c>
      <c r="N1198" s="72" t="str">
        <f>IF(Tableau1[[#This Row],[Régime d''utilisation (Quotidien ? Oui ou Non)]]="Oui","Oui","Non")</f>
        <v>Non</v>
      </c>
      <c r="O1198" s="72" t="str">
        <f>IF(Tableau1[[#This Row],[Régime d''utilisation (Quotidien ? Oui ou Non)]]="Oui","Oui","Non")</f>
        <v>Non</v>
      </c>
      <c r="P1198" s="76"/>
      <c r="Q1198" s="76"/>
      <c r="R1198" s="76"/>
      <c r="S1198" s="52" t="str">
        <f t="shared" si="54"/>
        <v>Compris entre 00h00 et 5h00</v>
      </c>
      <c r="T1198" s="76"/>
      <c r="U1198" s="53" t="str">
        <f t="shared" si="55"/>
        <v>Voyageur</v>
      </c>
      <c r="V1198" s="76"/>
      <c r="W1198" s="76"/>
      <c r="X1198" s="76"/>
      <c r="Y1198" s="76"/>
      <c r="Z1198" s="76"/>
      <c r="AA1198" s="76"/>
      <c r="AB1198" s="53">
        <f>400</f>
        <v>400</v>
      </c>
      <c r="AC1198" s="78" t="str">
        <f>IF(Tableau1[[#This Row],[Type de réponse]]='Paramètre (masquer)'!$A$10,Tableau1[[#This Row],[Période de début *]],"")</f>
        <v/>
      </c>
      <c r="AD1198" s="78" t="str">
        <f>IF(Tableau1[[#This Row],[Type de réponse]]='Paramètre (masquer)'!$A$10,Tableau1[[#This Row],[Période de fin *]],"")</f>
        <v/>
      </c>
      <c r="AE1198" s="78" t="str">
        <f>IF(Tableau1[[#This Row],[Type de réponse]]='Paramètre (masquer)'!$A$10,Tableau1[[#This Row],[Nuit
LU/MA]],"")</f>
        <v/>
      </c>
      <c r="AF1198" s="78" t="str">
        <f>IF(Tableau1[[#This Row],[Type de réponse]]='Paramètre (masquer)'!$A$10,Tableau1[[#This Row],[Nuit
MA/ME]],"")</f>
        <v/>
      </c>
      <c r="AG1198" s="78" t="str">
        <f>IF(Tableau1[[#This Row],[Type de réponse]]='Paramètre (masquer)'!$A$10,Tableau1[[#This Row],[Nuit
ME/JE]],"")</f>
        <v/>
      </c>
      <c r="AH1198" s="78" t="str">
        <f>IF(Tableau1[[#This Row],[Type de réponse]]='Paramètre (masquer)'!$A$10,Tableau1[[#This Row],[Nuit JE/VE]],"")</f>
        <v/>
      </c>
      <c r="AI1198" s="78" t="str">
        <f>IF(Tableau1[[#This Row],[Type de réponse]]='Paramètre (masquer)'!$A$10,Tableau1[[#This Row],[Nuit
VE/SA]],"")</f>
        <v/>
      </c>
      <c r="AJ1198" s="78" t="str">
        <f>IF(Tableau1[[#This Row],[Type de réponse]]='Paramètre (masquer)'!$A$10,Tableau1[[#This Row],[Nuit
SA/DI]],"")</f>
        <v/>
      </c>
      <c r="AK1198" s="78" t="str">
        <f>IF(Tableau1[[#This Row],[Type de réponse]]='Paramètre (masquer)'!$A$10,Tableau1[[#This Row],[Nuit
DI/LU]],"")</f>
        <v/>
      </c>
      <c r="AL1198" s="76" t="str">
        <f>IF(Tableau1[[#This Row],[Nuit
LU /MA]]="Oui",0,IF(Tableau1[[#This Row],[Nuit
LU /MA]]="Non",1,""))</f>
        <v/>
      </c>
      <c r="AM1198" s="76" t="str">
        <f>IF(Tableau1[[#This Row],[Nuit
MA/ ME]]="Oui",0,IF(Tableau1[[#This Row],[Nuit
MA/ ME]]="Non",1,""))</f>
        <v/>
      </c>
      <c r="AN1198" s="76" t="str">
        <f>IF(Tableau1[[#This Row],[Nuit
ME/ JE]]="Oui",0,IF(Tableau1[[#This Row],[Nuit
ME/ JE]]="Non",1,""))</f>
        <v/>
      </c>
      <c r="AO1198" s="76" t="str">
        <f>IF(Tableau1[[#This Row],[Nuit JE/ VE]]="Oui",0,IF(Tableau1[[#This Row],[Nuit JE/ VE]]="Non",1,""))</f>
        <v/>
      </c>
      <c r="AP1198" s="76" t="str">
        <f>IF(Tableau1[[#This Row],[Nuit
VE/ SA]]="Oui",0,IF(Tableau1[[#This Row],[Nuit
VE/ SA]]="Non",1,""))</f>
        <v/>
      </c>
      <c r="AQ1198" s="76" t="str">
        <f>IF(Tableau1[[#This Row],[Nuit
SA/ DI]]="Oui",0,IF(Tableau1[[#This Row],[Nuit
SA/ DI]]="Non",1,""))</f>
        <v/>
      </c>
      <c r="AR1198" s="76" t="str">
        <f>IF(Tableau1[[#This Row],[Nuit
DI/ LU]]="Oui",0,IF(Tableau1[[#This Row],[Nuit
DI/ LU]]="Non",1,""))</f>
        <v/>
      </c>
      <c r="AS1198" s="76" t="str">
        <f>IF(Tableau1[[#This Row],[Type de réponse]]='Paramètre (masquer)'!$A$10,Tableau1[[#This Row],[FE]],"")</f>
        <v/>
      </c>
      <c r="AT1198" s="76" t="str">
        <f>_xlfn.CONCAT(Tableau1[[#This Row],[LUN]:[DIM]])</f>
        <v/>
      </c>
      <c r="AU1198" s="79"/>
      <c r="AV11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8" s="76" t="e">
        <f>Tableau1[[#This Row],[Nbre de nuits sur la période]]*Tableau1[[#This Row],[Nombre de train accédant / nuit *]]</f>
        <v>#VALUE!</v>
      </c>
      <c r="AY1198" s="76" t="e">
        <f>Tableau1[[#This Row],[Uo voies - nuit]]*((59*400/1000)+5)</f>
        <v>#VALUE!</v>
      </c>
    </row>
    <row r="1199" spans="1:51" ht="15.75">
      <c r="A1199" s="51">
        <f t="shared" si="56"/>
        <v>1186</v>
      </c>
      <c r="B1199" s="85"/>
      <c r="C1199" s="52" t="str">
        <f>IFERROR(VLOOKUP(Tableau1[[#This Row],[Site *
Un fichier Excel par DT]],Tableau7[[#All],[Nom de la gare]:[EIC]],5,FALSE),"")</f>
        <v/>
      </c>
      <c r="D1199" s="77"/>
      <c r="E1199" s="74"/>
      <c r="F1199" s="74"/>
      <c r="G1199" s="76"/>
      <c r="H1199" s="72" t="str">
        <f>IF(Tableau1[[#This Row],[Régime d''utilisation (Quotidien ? Oui ou Non)]]="Oui","Oui","Non")</f>
        <v>Non</v>
      </c>
      <c r="I1199" s="72" t="str">
        <f>IF(Tableau1[[#This Row],[Régime d''utilisation (Quotidien ? Oui ou Non)]]="Oui","Oui","Non")</f>
        <v>Non</v>
      </c>
      <c r="J1199" s="72" t="str">
        <f>IF(Tableau1[[#This Row],[Régime d''utilisation (Quotidien ? Oui ou Non)]]="Oui","Oui","Non")</f>
        <v>Non</v>
      </c>
      <c r="K1199" s="72" t="str">
        <f>IF(Tableau1[[#This Row],[Régime d''utilisation (Quotidien ? Oui ou Non)]]="Oui","Oui","Non")</f>
        <v>Non</v>
      </c>
      <c r="L1199" s="72" t="str">
        <f>IF(Tableau1[[#This Row],[Régime d''utilisation (Quotidien ? Oui ou Non)]]="Oui","Oui","Non")</f>
        <v>Non</v>
      </c>
      <c r="M1199" s="72" t="str">
        <f>IF(Tableau1[[#This Row],[Régime d''utilisation (Quotidien ? Oui ou Non)]]="Oui","Oui","Non")</f>
        <v>Non</v>
      </c>
      <c r="N1199" s="72" t="str">
        <f>IF(Tableau1[[#This Row],[Régime d''utilisation (Quotidien ? Oui ou Non)]]="Oui","Oui","Non")</f>
        <v>Non</v>
      </c>
      <c r="O1199" s="72" t="str">
        <f>IF(Tableau1[[#This Row],[Régime d''utilisation (Quotidien ? Oui ou Non)]]="Oui","Oui","Non")</f>
        <v>Non</v>
      </c>
      <c r="P1199" s="76"/>
      <c r="Q1199" s="76"/>
      <c r="R1199" s="76"/>
      <c r="S1199" s="52" t="str">
        <f t="shared" si="54"/>
        <v>Compris entre 00h00 et 5h00</v>
      </c>
      <c r="T1199" s="76"/>
      <c r="U1199" s="53" t="str">
        <f t="shared" si="55"/>
        <v>Voyageur</v>
      </c>
      <c r="V1199" s="76"/>
      <c r="W1199" s="76"/>
      <c r="X1199" s="76"/>
      <c r="Y1199" s="76"/>
      <c r="Z1199" s="76"/>
      <c r="AA1199" s="76"/>
      <c r="AB1199" s="53">
        <f>400</f>
        <v>400</v>
      </c>
      <c r="AC1199" s="78" t="str">
        <f>IF(Tableau1[[#This Row],[Type de réponse]]='Paramètre (masquer)'!$A$10,Tableau1[[#This Row],[Période de début *]],"")</f>
        <v/>
      </c>
      <c r="AD1199" s="78" t="str">
        <f>IF(Tableau1[[#This Row],[Type de réponse]]='Paramètre (masquer)'!$A$10,Tableau1[[#This Row],[Période de fin *]],"")</f>
        <v/>
      </c>
      <c r="AE1199" s="78" t="str">
        <f>IF(Tableau1[[#This Row],[Type de réponse]]='Paramètre (masquer)'!$A$10,Tableau1[[#This Row],[Nuit
LU/MA]],"")</f>
        <v/>
      </c>
      <c r="AF1199" s="78" t="str">
        <f>IF(Tableau1[[#This Row],[Type de réponse]]='Paramètre (masquer)'!$A$10,Tableau1[[#This Row],[Nuit
MA/ME]],"")</f>
        <v/>
      </c>
      <c r="AG1199" s="78" t="str">
        <f>IF(Tableau1[[#This Row],[Type de réponse]]='Paramètre (masquer)'!$A$10,Tableau1[[#This Row],[Nuit
ME/JE]],"")</f>
        <v/>
      </c>
      <c r="AH1199" s="78" t="str">
        <f>IF(Tableau1[[#This Row],[Type de réponse]]='Paramètre (masquer)'!$A$10,Tableau1[[#This Row],[Nuit JE/VE]],"")</f>
        <v/>
      </c>
      <c r="AI1199" s="78" t="str">
        <f>IF(Tableau1[[#This Row],[Type de réponse]]='Paramètre (masquer)'!$A$10,Tableau1[[#This Row],[Nuit
VE/SA]],"")</f>
        <v/>
      </c>
      <c r="AJ1199" s="78" t="str">
        <f>IF(Tableau1[[#This Row],[Type de réponse]]='Paramètre (masquer)'!$A$10,Tableau1[[#This Row],[Nuit
SA/DI]],"")</f>
        <v/>
      </c>
      <c r="AK1199" s="78" t="str">
        <f>IF(Tableau1[[#This Row],[Type de réponse]]='Paramètre (masquer)'!$A$10,Tableau1[[#This Row],[Nuit
DI/LU]],"")</f>
        <v/>
      </c>
      <c r="AL1199" s="76" t="str">
        <f>IF(Tableau1[[#This Row],[Nuit
LU /MA]]="Oui",0,IF(Tableau1[[#This Row],[Nuit
LU /MA]]="Non",1,""))</f>
        <v/>
      </c>
      <c r="AM1199" s="76" t="str">
        <f>IF(Tableau1[[#This Row],[Nuit
MA/ ME]]="Oui",0,IF(Tableau1[[#This Row],[Nuit
MA/ ME]]="Non",1,""))</f>
        <v/>
      </c>
      <c r="AN1199" s="76" t="str">
        <f>IF(Tableau1[[#This Row],[Nuit
ME/ JE]]="Oui",0,IF(Tableau1[[#This Row],[Nuit
ME/ JE]]="Non",1,""))</f>
        <v/>
      </c>
      <c r="AO1199" s="76" t="str">
        <f>IF(Tableau1[[#This Row],[Nuit JE/ VE]]="Oui",0,IF(Tableau1[[#This Row],[Nuit JE/ VE]]="Non",1,""))</f>
        <v/>
      </c>
      <c r="AP1199" s="76" t="str">
        <f>IF(Tableau1[[#This Row],[Nuit
VE/ SA]]="Oui",0,IF(Tableau1[[#This Row],[Nuit
VE/ SA]]="Non",1,""))</f>
        <v/>
      </c>
      <c r="AQ1199" s="76" t="str">
        <f>IF(Tableau1[[#This Row],[Nuit
SA/ DI]]="Oui",0,IF(Tableau1[[#This Row],[Nuit
SA/ DI]]="Non",1,""))</f>
        <v/>
      </c>
      <c r="AR1199" s="76" t="str">
        <f>IF(Tableau1[[#This Row],[Nuit
DI/ LU]]="Oui",0,IF(Tableau1[[#This Row],[Nuit
DI/ LU]]="Non",1,""))</f>
        <v/>
      </c>
      <c r="AS1199" s="76" t="str">
        <f>IF(Tableau1[[#This Row],[Type de réponse]]='Paramètre (masquer)'!$A$10,Tableau1[[#This Row],[FE]],"")</f>
        <v/>
      </c>
      <c r="AT1199" s="76" t="str">
        <f>_xlfn.CONCAT(Tableau1[[#This Row],[LUN]:[DIM]])</f>
        <v/>
      </c>
      <c r="AU1199" s="79"/>
      <c r="AV11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9" s="76" t="e">
        <f>Tableau1[[#This Row],[Nbre de nuits sur la période]]*Tableau1[[#This Row],[Nombre de train accédant / nuit *]]</f>
        <v>#VALUE!</v>
      </c>
      <c r="AY1199" s="76" t="e">
        <f>Tableau1[[#This Row],[Uo voies - nuit]]*((59*400/1000)+5)</f>
        <v>#VALUE!</v>
      </c>
    </row>
    <row r="1200" spans="1:51" ht="15.75">
      <c r="A1200" s="51">
        <f t="shared" si="56"/>
        <v>1187</v>
      </c>
      <c r="B1200" s="85"/>
      <c r="C1200" s="52" t="str">
        <f>IFERROR(VLOOKUP(Tableau1[[#This Row],[Site *
Un fichier Excel par DT]],Tableau7[[#All],[Nom de la gare]:[EIC]],5,FALSE),"")</f>
        <v/>
      </c>
      <c r="D1200" s="77"/>
      <c r="E1200" s="74"/>
      <c r="F1200" s="74"/>
      <c r="G1200" s="76"/>
      <c r="H1200" s="72" t="str">
        <f>IF(Tableau1[[#This Row],[Régime d''utilisation (Quotidien ? Oui ou Non)]]="Oui","Oui","Non")</f>
        <v>Non</v>
      </c>
      <c r="I1200" s="72" t="str">
        <f>IF(Tableau1[[#This Row],[Régime d''utilisation (Quotidien ? Oui ou Non)]]="Oui","Oui","Non")</f>
        <v>Non</v>
      </c>
      <c r="J1200" s="72" t="str">
        <f>IF(Tableau1[[#This Row],[Régime d''utilisation (Quotidien ? Oui ou Non)]]="Oui","Oui","Non")</f>
        <v>Non</v>
      </c>
      <c r="K1200" s="72" t="str">
        <f>IF(Tableau1[[#This Row],[Régime d''utilisation (Quotidien ? Oui ou Non)]]="Oui","Oui","Non")</f>
        <v>Non</v>
      </c>
      <c r="L1200" s="72" t="str">
        <f>IF(Tableau1[[#This Row],[Régime d''utilisation (Quotidien ? Oui ou Non)]]="Oui","Oui","Non")</f>
        <v>Non</v>
      </c>
      <c r="M1200" s="72" t="str">
        <f>IF(Tableau1[[#This Row],[Régime d''utilisation (Quotidien ? Oui ou Non)]]="Oui","Oui","Non")</f>
        <v>Non</v>
      </c>
      <c r="N1200" s="72" t="str">
        <f>IF(Tableau1[[#This Row],[Régime d''utilisation (Quotidien ? Oui ou Non)]]="Oui","Oui","Non")</f>
        <v>Non</v>
      </c>
      <c r="O1200" s="72" t="str">
        <f>IF(Tableau1[[#This Row],[Régime d''utilisation (Quotidien ? Oui ou Non)]]="Oui","Oui","Non")</f>
        <v>Non</v>
      </c>
      <c r="P1200" s="76"/>
      <c r="Q1200" s="76"/>
      <c r="R1200" s="76"/>
      <c r="S1200" s="52" t="str">
        <f t="shared" si="54"/>
        <v>Compris entre 00h00 et 5h00</v>
      </c>
      <c r="T1200" s="76"/>
      <c r="U1200" s="53" t="str">
        <f t="shared" si="55"/>
        <v>Voyageur</v>
      </c>
      <c r="V1200" s="76"/>
      <c r="W1200" s="76"/>
      <c r="X1200" s="76"/>
      <c r="Y1200" s="76"/>
      <c r="Z1200" s="76"/>
      <c r="AA1200" s="76"/>
      <c r="AB1200" s="53">
        <f>400</f>
        <v>400</v>
      </c>
      <c r="AC1200" s="78" t="str">
        <f>IF(Tableau1[[#This Row],[Type de réponse]]='Paramètre (masquer)'!$A$10,Tableau1[[#This Row],[Période de début *]],"")</f>
        <v/>
      </c>
      <c r="AD1200" s="78" t="str">
        <f>IF(Tableau1[[#This Row],[Type de réponse]]='Paramètre (masquer)'!$A$10,Tableau1[[#This Row],[Période de fin *]],"")</f>
        <v/>
      </c>
      <c r="AE1200" s="78" t="str">
        <f>IF(Tableau1[[#This Row],[Type de réponse]]='Paramètre (masquer)'!$A$10,Tableau1[[#This Row],[Nuit
LU/MA]],"")</f>
        <v/>
      </c>
      <c r="AF1200" s="78" t="str">
        <f>IF(Tableau1[[#This Row],[Type de réponse]]='Paramètre (masquer)'!$A$10,Tableau1[[#This Row],[Nuit
MA/ME]],"")</f>
        <v/>
      </c>
      <c r="AG1200" s="78" t="str">
        <f>IF(Tableau1[[#This Row],[Type de réponse]]='Paramètre (masquer)'!$A$10,Tableau1[[#This Row],[Nuit
ME/JE]],"")</f>
        <v/>
      </c>
      <c r="AH1200" s="78" t="str">
        <f>IF(Tableau1[[#This Row],[Type de réponse]]='Paramètre (masquer)'!$A$10,Tableau1[[#This Row],[Nuit JE/VE]],"")</f>
        <v/>
      </c>
      <c r="AI1200" s="78" t="str">
        <f>IF(Tableau1[[#This Row],[Type de réponse]]='Paramètre (masquer)'!$A$10,Tableau1[[#This Row],[Nuit
VE/SA]],"")</f>
        <v/>
      </c>
      <c r="AJ1200" s="78" t="str">
        <f>IF(Tableau1[[#This Row],[Type de réponse]]='Paramètre (masquer)'!$A$10,Tableau1[[#This Row],[Nuit
SA/DI]],"")</f>
        <v/>
      </c>
      <c r="AK1200" s="78" t="str">
        <f>IF(Tableau1[[#This Row],[Type de réponse]]='Paramètre (masquer)'!$A$10,Tableau1[[#This Row],[Nuit
DI/LU]],"")</f>
        <v/>
      </c>
      <c r="AL1200" s="76" t="str">
        <f>IF(Tableau1[[#This Row],[Nuit
LU /MA]]="Oui",0,IF(Tableau1[[#This Row],[Nuit
LU /MA]]="Non",1,""))</f>
        <v/>
      </c>
      <c r="AM1200" s="76" t="str">
        <f>IF(Tableau1[[#This Row],[Nuit
MA/ ME]]="Oui",0,IF(Tableau1[[#This Row],[Nuit
MA/ ME]]="Non",1,""))</f>
        <v/>
      </c>
      <c r="AN1200" s="76" t="str">
        <f>IF(Tableau1[[#This Row],[Nuit
ME/ JE]]="Oui",0,IF(Tableau1[[#This Row],[Nuit
ME/ JE]]="Non",1,""))</f>
        <v/>
      </c>
      <c r="AO1200" s="76" t="str">
        <f>IF(Tableau1[[#This Row],[Nuit JE/ VE]]="Oui",0,IF(Tableau1[[#This Row],[Nuit JE/ VE]]="Non",1,""))</f>
        <v/>
      </c>
      <c r="AP1200" s="76" t="str">
        <f>IF(Tableau1[[#This Row],[Nuit
VE/ SA]]="Oui",0,IF(Tableau1[[#This Row],[Nuit
VE/ SA]]="Non",1,""))</f>
        <v/>
      </c>
      <c r="AQ1200" s="76" t="str">
        <f>IF(Tableau1[[#This Row],[Nuit
SA/ DI]]="Oui",0,IF(Tableau1[[#This Row],[Nuit
SA/ DI]]="Non",1,""))</f>
        <v/>
      </c>
      <c r="AR1200" s="76" t="str">
        <f>IF(Tableau1[[#This Row],[Nuit
DI/ LU]]="Oui",0,IF(Tableau1[[#This Row],[Nuit
DI/ LU]]="Non",1,""))</f>
        <v/>
      </c>
      <c r="AS1200" s="76" t="str">
        <f>IF(Tableau1[[#This Row],[Type de réponse]]='Paramètre (masquer)'!$A$10,Tableau1[[#This Row],[FE]],"")</f>
        <v/>
      </c>
      <c r="AT1200" s="76" t="str">
        <f>_xlfn.CONCAT(Tableau1[[#This Row],[LUN]:[DIM]])</f>
        <v/>
      </c>
      <c r="AU1200" s="79"/>
      <c r="AV12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0" s="76" t="e">
        <f>Tableau1[[#This Row],[Nbre de nuits sur la période]]*Tableau1[[#This Row],[Nombre de train accédant / nuit *]]</f>
        <v>#VALUE!</v>
      </c>
      <c r="AY1200" s="76" t="e">
        <f>Tableau1[[#This Row],[Uo voies - nuit]]*((59*400/1000)+5)</f>
        <v>#VALUE!</v>
      </c>
    </row>
    <row r="1201" spans="1:51" ht="15.75">
      <c r="A1201" s="51">
        <f t="shared" si="56"/>
        <v>1188</v>
      </c>
      <c r="B1201" s="85"/>
      <c r="C1201" s="52" t="str">
        <f>IFERROR(VLOOKUP(Tableau1[[#This Row],[Site *
Un fichier Excel par DT]],Tableau7[[#All],[Nom de la gare]:[EIC]],5,FALSE),"")</f>
        <v/>
      </c>
      <c r="D1201" s="77"/>
      <c r="E1201" s="74"/>
      <c r="F1201" s="74"/>
      <c r="G1201" s="76"/>
      <c r="H1201" s="72" t="str">
        <f>IF(Tableau1[[#This Row],[Régime d''utilisation (Quotidien ? Oui ou Non)]]="Oui","Oui","Non")</f>
        <v>Non</v>
      </c>
      <c r="I1201" s="72" t="str">
        <f>IF(Tableau1[[#This Row],[Régime d''utilisation (Quotidien ? Oui ou Non)]]="Oui","Oui","Non")</f>
        <v>Non</v>
      </c>
      <c r="J1201" s="72" t="str">
        <f>IF(Tableau1[[#This Row],[Régime d''utilisation (Quotidien ? Oui ou Non)]]="Oui","Oui","Non")</f>
        <v>Non</v>
      </c>
      <c r="K1201" s="72" t="str">
        <f>IF(Tableau1[[#This Row],[Régime d''utilisation (Quotidien ? Oui ou Non)]]="Oui","Oui","Non")</f>
        <v>Non</v>
      </c>
      <c r="L1201" s="72" t="str">
        <f>IF(Tableau1[[#This Row],[Régime d''utilisation (Quotidien ? Oui ou Non)]]="Oui","Oui","Non")</f>
        <v>Non</v>
      </c>
      <c r="M1201" s="72" t="str">
        <f>IF(Tableau1[[#This Row],[Régime d''utilisation (Quotidien ? Oui ou Non)]]="Oui","Oui","Non")</f>
        <v>Non</v>
      </c>
      <c r="N1201" s="72" t="str">
        <f>IF(Tableau1[[#This Row],[Régime d''utilisation (Quotidien ? Oui ou Non)]]="Oui","Oui","Non")</f>
        <v>Non</v>
      </c>
      <c r="O1201" s="72" t="str">
        <f>IF(Tableau1[[#This Row],[Régime d''utilisation (Quotidien ? Oui ou Non)]]="Oui","Oui","Non")</f>
        <v>Non</v>
      </c>
      <c r="P1201" s="76"/>
      <c r="Q1201" s="76"/>
      <c r="R1201" s="76"/>
      <c r="S1201" s="52" t="str">
        <f t="shared" si="54"/>
        <v>Compris entre 00h00 et 5h00</v>
      </c>
      <c r="T1201" s="76"/>
      <c r="U1201" s="53" t="str">
        <f t="shared" si="55"/>
        <v>Voyageur</v>
      </c>
      <c r="V1201" s="76"/>
      <c r="W1201" s="76"/>
      <c r="X1201" s="76"/>
      <c r="Y1201" s="76"/>
      <c r="Z1201" s="76"/>
      <c r="AA1201" s="76"/>
      <c r="AB1201" s="53">
        <f>400</f>
        <v>400</v>
      </c>
      <c r="AC1201" s="78" t="str">
        <f>IF(Tableau1[[#This Row],[Type de réponse]]='Paramètre (masquer)'!$A$10,Tableau1[[#This Row],[Période de début *]],"")</f>
        <v/>
      </c>
      <c r="AD1201" s="78" t="str">
        <f>IF(Tableau1[[#This Row],[Type de réponse]]='Paramètre (masquer)'!$A$10,Tableau1[[#This Row],[Période de fin *]],"")</f>
        <v/>
      </c>
      <c r="AE1201" s="78" t="str">
        <f>IF(Tableau1[[#This Row],[Type de réponse]]='Paramètre (masquer)'!$A$10,Tableau1[[#This Row],[Nuit
LU/MA]],"")</f>
        <v/>
      </c>
      <c r="AF1201" s="78" t="str">
        <f>IF(Tableau1[[#This Row],[Type de réponse]]='Paramètre (masquer)'!$A$10,Tableau1[[#This Row],[Nuit
MA/ME]],"")</f>
        <v/>
      </c>
      <c r="AG1201" s="78" t="str">
        <f>IF(Tableau1[[#This Row],[Type de réponse]]='Paramètre (masquer)'!$A$10,Tableau1[[#This Row],[Nuit
ME/JE]],"")</f>
        <v/>
      </c>
      <c r="AH1201" s="78" t="str">
        <f>IF(Tableau1[[#This Row],[Type de réponse]]='Paramètre (masquer)'!$A$10,Tableau1[[#This Row],[Nuit JE/VE]],"")</f>
        <v/>
      </c>
      <c r="AI1201" s="78" t="str">
        <f>IF(Tableau1[[#This Row],[Type de réponse]]='Paramètre (masquer)'!$A$10,Tableau1[[#This Row],[Nuit
VE/SA]],"")</f>
        <v/>
      </c>
      <c r="AJ1201" s="78" t="str">
        <f>IF(Tableau1[[#This Row],[Type de réponse]]='Paramètre (masquer)'!$A$10,Tableau1[[#This Row],[Nuit
SA/DI]],"")</f>
        <v/>
      </c>
      <c r="AK1201" s="78" t="str">
        <f>IF(Tableau1[[#This Row],[Type de réponse]]='Paramètre (masquer)'!$A$10,Tableau1[[#This Row],[Nuit
DI/LU]],"")</f>
        <v/>
      </c>
      <c r="AL1201" s="76" t="str">
        <f>IF(Tableau1[[#This Row],[Nuit
LU /MA]]="Oui",0,IF(Tableau1[[#This Row],[Nuit
LU /MA]]="Non",1,""))</f>
        <v/>
      </c>
      <c r="AM1201" s="76" t="str">
        <f>IF(Tableau1[[#This Row],[Nuit
MA/ ME]]="Oui",0,IF(Tableau1[[#This Row],[Nuit
MA/ ME]]="Non",1,""))</f>
        <v/>
      </c>
      <c r="AN1201" s="76" t="str">
        <f>IF(Tableau1[[#This Row],[Nuit
ME/ JE]]="Oui",0,IF(Tableau1[[#This Row],[Nuit
ME/ JE]]="Non",1,""))</f>
        <v/>
      </c>
      <c r="AO1201" s="76" t="str">
        <f>IF(Tableau1[[#This Row],[Nuit JE/ VE]]="Oui",0,IF(Tableau1[[#This Row],[Nuit JE/ VE]]="Non",1,""))</f>
        <v/>
      </c>
      <c r="AP1201" s="76" t="str">
        <f>IF(Tableau1[[#This Row],[Nuit
VE/ SA]]="Oui",0,IF(Tableau1[[#This Row],[Nuit
VE/ SA]]="Non",1,""))</f>
        <v/>
      </c>
      <c r="AQ1201" s="76" t="str">
        <f>IF(Tableau1[[#This Row],[Nuit
SA/ DI]]="Oui",0,IF(Tableau1[[#This Row],[Nuit
SA/ DI]]="Non",1,""))</f>
        <v/>
      </c>
      <c r="AR1201" s="76" t="str">
        <f>IF(Tableau1[[#This Row],[Nuit
DI/ LU]]="Oui",0,IF(Tableau1[[#This Row],[Nuit
DI/ LU]]="Non",1,""))</f>
        <v/>
      </c>
      <c r="AS1201" s="76" t="str">
        <f>IF(Tableau1[[#This Row],[Type de réponse]]='Paramètre (masquer)'!$A$10,Tableau1[[#This Row],[FE]],"")</f>
        <v/>
      </c>
      <c r="AT1201" s="76" t="str">
        <f>_xlfn.CONCAT(Tableau1[[#This Row],[LUN]:[DIM]])</f>
        <v/>
      </c>
      <c r="AU1201" s="79"/>
      <c r="AV12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1" s="76" t="e">
        <f>Tableau1[[#This Row],[Nbre de nuits sur la période]]*Tableau1[[#This Row],[Nombre de train accédant / nuit *]]</f>
        <v>#VALUE!</v>
      </c>
      <c r="AY1201" s="76" t="e">
        <f>Tableau1[[#This Row],[Uo voies - nuit]]*((59*400/1000)+5)</f>
        <v>#VALUE!</v>
      </c>
    </row>
    <row r="1202" spans="1:51" ht="15.75">
      <c r="A1202" s="51">
        <f t="shared" si="56"/>
        <v>1189</v>
      </c>
      <c r="B1202" s="85"/>
      <c r="C1202" s="52" t="str">
        <f>IFERROR(VLOOKUP(Tableau1[[#This Row],[Site *
Un fichier Excel par DT]],Tableau7[[#All],[Nom de la gare]:[EIC]],5,FALSE),"")</f>
        <v/>
      </c>
      <c r="D1202" s="77"/>
      <c r="E1202" s="74"/>
      <c r="F1202" s="74"/>
      <c r="G1202" s="76"/>
      <c r="H1202" s="72" t="str">
        <f>IF(Tableau1[[#This Row],[Régime d''utilisation (Quotidien ? Oui ou Non)]]="Oui","Oui","Non")</f>
        <v>Non</v>
      </c>
      <c r="I1202" s="72" t="str">
        <f>IF(Tableau1[[#This Row],[Régime d''utilisation (Quotidien ? Oui ou Non)]]="Oui","Oui","Non")</f>
        <v>Non</v>
      </c>
      <c r="J1202" s="72" t="str">
        <f>IF(Tableau1[[#This Row],[Régime d''utilisation (Quotidien ? Oui ou Non)]]="Oui","Oui","Non")</f>
        <v>Non</v>
      </c>
      <c r="K1202" s="72" t="str">
        <f>IF(Tableau1[[#This Row],[Régime d''utilisation (Quotidien ? Oui ou Non)]]="Oui","Oui","Non")</f>
        <v>Non</v>
      </c>
      <c r="L1202" s="72" t="str">
        <f>IF(Tableau1[[#This Row],[Régime d''utilisation (Quotidien ? Oui ou Non)]]="Oui","Oui","Non")</f>
        <v>Non</v>
      </c>
      <c r="M1202" s="72" t="str">
        <f>IF(Tableau1[[#This Row],[Régime d''utilisation (Quotidien ? Oui ou Non)]]="Oui","Oui","Non")</f>
        <v>Non</v>
      </c>
      <c r="N1202" s="72" t="str">
        <f>IF(Tableau1[[#This Row],[Régime d''utilisation (Quotidien ? Oui ou Non)]]="Oui","Oui","Non")</f>
        <v>Non</v>
      </c>
      <c r="O1202" s="72" t="str">
        <f>IF(Tableau1[[#This Row],[Régime d''utilisation (Quotidien ? Oui ou Non)]]="Oui","Oui","Non")</f>
        <v>Non</v>
      </c>
      <c r="P1202" s="76"/>
      <c r="Q1202" s="76"/>
      <c r="R1202" s="76"/>
      <c r="S1202" s="52" t="str">
        <f t="shared" si="54"/>
        <v>Compris entre 00h00 et 5h00</v>
      </c>
      <c r="T1202" s="76"/>
      <c r="U1202" s="53" t="str">
        <f t="shared" si="55"/>
        <v>Voyageur</v>
      </c>
      <c r="V1202" s="76"/>
      <c r="W1202" s="76"/>
      <c r="X1202" s="76"/>
      <c r="Y1202" s="76"/>
      <c r="Z1202" s="76"/>
      <c r="AA1202" s="76"/>
      <c r="AB1202" s="53">
        <f>400</f>
        <v>400</v>
      </c>
      <c r="AC1202" s="78" t="str">
        <f>IF(Tableau1[[#This Row],[Type de réponse]]='Paramètre (masquer)'!$A$10,Tableau1[[#This Row],[Période de début *]],"")</f>
        <v/>
      </c>
      <c r="AD1202" s="78" t="str">
        <f>IF(Tableau1[[#This Row],[Type de réponse]]='Paramètre (masquer)'!$A$10,Tableau1[[#This Row],[Période de fin *]],"")</f>
        <v/>
      </c>
      <c r="AE1202" s="78" t="str">
        <f>IF(Tableau1[[#This Row],[Type de réponse]]='Paramètre (masquer)'!$A$10,Tableau1[[#This Row],[Nuit
LU/MA]],"")</f>
        <v/>
      </c>
      <c r="AF1202" s="78" t="str">
        <f>IF(Tableau1[[#This Row],[Type de réponse]]='Paramètre (masquer)'!$A$10,Tableau1[[#This Row],[Nuit
MA/ME]],"")</f>
        <v/>
      </c>
      <c r="AG1202" s="78" t="str">
        <f>IF(Tableau1[[#This Row],[Type de réponse]]='Paramètre (masquer)'!$A$10,Tableau1[[#This Row],[Nuit
ME/JE]],"")</f>
        <v/>
      </c>
      <c r="AH1202" s="78" t="str">
        <f>IF(Tableau1[[#This Row],[Type de réponse]]='Paramètre (masquer)'!$A$10,Tableau1[[#This Row],[Nuit JE/VE]],"")</f>
        <v/>
      </c>
      <c r="AI1202" s="78" t="str">
        <f>IF(Tableau1[[#This Row],[Type de réponse]]='Paramètre (masquer)'!$A$10,Tableau1[[#This Row],[Nuit
VE/SA]],"")</f>
        <v/>
      </c>
      <c r="AJ1202" s="78" t="str">
        <f>IF(Tableau1[[#This Row],[Type de réponse]]='Paramètre (masquer)'!$A$10,Tableau1[[#This Row],[Nuit
SA/DI]],"")</f>
        <v/>
      </c>
      <c r="AK1202" s="78" t="str">
        <f>IF(Tableau1[[#This Row],[Type de réponse]]='Paramètre (masquer)'!$A$10,Tableau1[[#This Row],[Nuit
DI/LU]],"")</f>
        <v/>
      </c>
      <c r="AL1202" s="76" t="str">
        <f>IF(Tableau1[[#This Row],[Nuit
LU /MA]]="Oui",0,IF(Tableau1[[#This Row],[Nuit
LU /MA]]="Non",1,""))</f>
        <v/>
      </c>
      <c r="AM1202" s="76" t="str">
        <f>IF(Tableau1[[#This Row],[Nuit
MA/ ME]]="Oui",0,IF(Tableau1[[#This Row],[Nuit
MA/ ME]]="Non",1,""))</f>
        <v/>
      </c>
      <c r="AN1202" s="76" t="str">
        <f>IF(Tableau1[[#This Row],[Nuit
ME/ JE]]="Oui",0,IF(Tableau1[[#This Row],[Nuit
ME/ JE]]="Non",1,""))</f>
        <v/>
      </c>
      <c r="AO1202" s="76" t="str">
        <f>IF(Tableau1[[#This Row],[Nuit JE/ VE]]="Oui",0,IF(Tableau1[[#This Row],[Nuit JE/ VE]]="Non",1,""))</f>
        <v/>
      </c>
      <c r="AP1202" s="76" t="str">
        <f>IF(Tableau1[[#This Row],[Nuit
VE/ SA]]="Oui",0,IF(Tableau1[[#This Row],[Nuit
VE/ SA]]="Non",1,""))</f>
        <v/>
      </c>
      <c r="AQ1202" s="76" t="str">
        <f>IF(Tableau1[[#This Row],[Nuit
SA/ DI]]="Oui",0,IF(Tableau1[[#This Row],[Nuit
SA/ DI]]="Non",1,""))</f>
        <v/>
      </c>
      <c r="AR1202" s="76" t="str">
        <f>IF(Tableau1[[#This Row],[Nuit
DI/ LU]]="Oui",0,IF(Tableau1[[#This Row],[Nuit
DI/ LU]]="Non",1,""))</f>
        <v/>
      </c>
      <c r="AS1202" s="76" t="str">
        <f>IF(Tableau1[[#This Row],[Type de réponse]]='Paramètre (masquer)'!$A$10,Tableau1[[#This Row],[FE]],"")</f>
        <v/>
      </c>
      <c r="AT1202" s="76" t="str">
        <f>_xlfn.CONCAT(Tableau1[[#This Row],[LUN]:[DIM]])</f>
        <v/>
      </c>
      <c r="AU1202" s="79"/>
      <c r="AV12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2" s="76" t="e">
        <f>Tableau1[[#This Row],[Nbre de nuits sur la période]]*Tableau1[[#This Row],[Nombre de train accédant / nuit *]]</f>
        <v>#VALUE!</v>
      </c>
      <c r="AY1202" s="76" t="e">
        <f>Tableau1[[#This Row],[Uo voies - nuit]]*((59*400/1000)+5)</f>
        <v>#VALUE!</v>
      </c>
    </row>
    <row r="1203" spans="1:51" ht="15.75">
      <c r="A1203" s="51">
        <f t="shared" si="56"/>
        <v>1190</v>
      </c>
      <c r="B1203" s="85"/>
      <c r="C1203" s="52" t="str">
        <f>IFERROR(VLOOKUP(Tableau1[[#This Row],[Site *
Un fichier Excel par DT]],Tableau7[[#All],[Nom de la gare]:[EIC]],5,FALSE),"")</f>
        <v/>
      </c>
      <c r="D1203" s="77"/>
      <c r="E1203" s="74"/>
      <c r="F1203" s="74"/>
      <c r="G1203" s="76"/>
      <c r="H1203" s="72" t="str">
        <f>IF(Tableau1[[#This Row],[Régime d''utilisation (Quotidien ? Oui ou Non)]]="Oui","Oui","Non")</f>
        <v>Non</v>
      </c>
      <c r="I1203" s="72" t="str">
        <f>IF(Tableau1[[#This Row],[Régime d''utilisation (Quotidien ? Oui ou Non)]]="Oui","Oui","Non")</f>
        <v>Non</v>
      </c>
      <c r="J1203" s="72" t="str">
        <f>IF(Tableau1[[#This Row],[Régime d''utilisation (Quotidien ? Oui ou Non)]]="Oui","Oui","Non")</f>
        <v>Non</v>
      </c>
      <c r="K1203" s="72" t="str">
        <f>IF(Tableau1[[#This Row],[Régime d''utilisation (Quotidien ? Oui ou Non)]]="Oui","Oui","Non")</f>
        <v>Non</v>
      </c>
      <c r="L1203" s="72" t="str">
        <f>IF(Tableau1[[#This Row],[Régime d''utilisation (Quotidien ? Oui ou Non)]]="Oui","Oui","Non")</f>
        <v>Non</v>
      </c>
      <c r="M1203" s="72" t="str">
        <f>IF(Tableau1[[#This Row],[Régime d''utilisation (Quotidien ? Oui ou Non)]]="Oui","Oui","Non")</f>
        <v>Non</v>
      </c>
      <c r="N1203" s="72" t="str">
        <f>IF(Tableau1[[#This Row],[Régime d''utilisation (Quotidien ? Oui ou Non)]]="Oui","Oui","Non")</f>
        <v>Non</v>
      </c>
      <c r="O1203" s="72" t="str">
        <f>IF(Tableau1[[#This Row],[Régime d''utilisation (Quotidien ? Oui ou Non)]]="Oui","Oui","Non")</f>
        <v>Non</v>
      </c>
      <c r="P1203" s="76"/>
      <c r="Q1203" s="76"/>
      <c r="R1203" s="76"/>
      <c r="S1203" s="52" t="str">
        <f t="shared" si="54"/>
        <v>Compris entre 00h00 et 5h00</v>
      </c>
      <c r="T1203" s="76"/>
      <c r="U1203" s="53" t="str">
        <f t="shared" si="55"/>
        <v>Voyageur</v>
      </c>
      <c r="V1203" s="76"/>
      <c r="W1203" s="76"/>
      <c r="X1203" s="76"/>
      <c r="Y1203" s="76"/>
      <c r="Z1203" s="76"/>
      <c r="AA1203" s="76"/>
      <c r="AB1203" s="53">
        <f>400</f>
        <v>400</v>
      </c>
      <c r="AC1203" s="78" t="str">
        <f>IF(Tableau1[[#This Row],[Type de réponse]]='Paramètre (masquer)'!$A$10,Tableau1[[#This Row],[Période de début *]],"")</f>
        <v/>
      </c>
      <c r="AD1203" s="78" t="str">
        <f>IF(Tableau1[[#This Row],[Type de réponse]]='Paramètre (masquer)'!$A$10,Tableau1[[#This Row],[Période de fin *]],"")</f>
        <v/>
      </c>
      <c r="AE1203" s="78" t="str">
        <f>IF(Tableau1[[#This Row],[Type de réponse]]='Paramètre (masquer)'!$A$10,Tableau1[[#This Row],[Nuit
LU/MA]],"")</f>
        <v/>
      </c>
      <c r="AF1203" s="78" t="str">
        <f>IF(Tableau1[[#This Row],[Type de réponse]]='Paramètre (masquer)'!$A$10,Tableau1[[#This Row],[Nuit
MA/ME]],"")</f>
        <v/>
      </c>
      <c r="AG1203" s="78" t="str">
        <f>IF(Tableau1[[#This Row],[Type de réponse]]='Paramètre (masquer)'!$A$10,Tableau1[[#This Row],[Nuit
ME/JE]],"")</f>
        <v/>
      </c>
      <c r="AH1203" s="78" t="str">
        <f>IF(Tableau1[[#This Row],[Type de réponse]]='Paramètre (masquer)'!$A$10,Tableau1[[#This Row],[Nuit JE/VE]],"")</f>
        <v/>
      </c>
      <c r="AI1203" s="78" t="str">
        <f>IF(Tableau1[[#This Row],[Type de réponse]]='Paramètre (masquer)'!$A$10,Tableau1[[#This Row],[Nuit
VE/SA]],"")</f>
        <v/>
      </c>
      <c r="AJ1203" s="78" t="str">
        <f>IF(Tableau1[[#This Row],[Type de réponse]]='Paramètre (masquer)'!$A$10,Tableau1[[#This Row],[Nuit
SA/DI]],"")</f>
        <v/>
      </c>
      <c r="AK1203" s="78" t="str">
        <f>IF(Tableau1[[#This Row],[Type de réponse]]='Paramètre (masquer)'!$A$10,Tableau1[[#This Row],[Nuit
DI/LU]],"")</f>
        <v/>
      </c>
      <c r="AL1203" s="76" t="str">
        <f>IF(Tableau1[[#This Row],[Nuit
LU /MA]]="Oui",0,IF(Tableau1[[#This Row],[Nuit
LU /MA]]="Non",1,""))</f>
        <v/>
      </c>
      <c r="AM1203" s="76" t="str">
        <f>IF(Tableau1[[#This Row],[Nuit
MA/ ME]]="Oui",0,IF(Tableau1[[#This Row],[Nuit
MA/ ME]]="Non",1,""))</f>
        <v/>
      </c>
      <c r="AN1203" s="76" t="str">
        <f>IF(Tableau1[[#This Row],[Nuit
ME/ JE]]="Oui",0,IF(Tableau1[[#This Row],[Nuit
ME/ JE]]="Non",1,""))</f>
        <v/>
      </c>
      <c r="AO1203" s="76" t="str">
        <f>IF(Tableau1[[#This Row],[Nuit JE/ VE]]="Oui",0,IF(Tableau1[[#This Row],[Nuit JE/ VE]]="Non",1,""))</f>
        <v/>
      </c>
      <c r="AP1203" s="76" t="str">
        <f>IF(Tableau1[[#This Row],[Nuit
VE/ SA]]="Oui",0,IF(Tableau1[[#This Row],[Nuit
VE/ SA]]="Non",1,""))</f>
        <v/>
      </c>
      <c r="AQ1203" s="76" t="str">
        <f>IF(Tableau1[[#This Row],[Nuit
SA/ DI]]="Oui",0,IF(Tableau1[[#This Row],[Nuit
SA/ DI]]="Non",1,""))</f>
        <v/>
      </c>
      <c r="AR1203" s="76" t="str">
        <f>IF(Tableau1[[#This Row],[Nuit
DI/ LU]]="Oui",0,IF(Tableau1[[#This Row],[Nuit
DI/ LU]]="Non",1,""))</f>
        <v/>
      </c>
      <c r="AS1203" s="76" t="str">
        <f>IF(Tableau1[[#This Row],[Type de réponse]]='Paramètre (masquer)'!$A$10,Tableau1[[#This Row],[FE]],"")</f>
        <v/>
      </c>
      <c r="AT1203" s="76" t="str">
        <f>_xlfn.CONCAT(Tableau1[[#This Row],[LUN]:[DIM]])</f>
        <v/>
      </c>
      <c r="AU1203" s="79"/>
      <c r="AV12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3" s="76" t="e">
        <f>Tableau1[[#This Row],[Nbre de nuits sur la période]]*Tableau1[[#This Row],[Nombre de train accédant / nuit *]]</f>
        <v>#VALUE!</v>
      </c>
      <c r="AY1203" s="76" t="e">
        <f>Tableau1[[#This Row],[Uo voies - nuit]]*((59*400/1000)+5)</f>
        <v>#VALUE!</v>
      </c>
    </row>
    <row r="1204" spans="1:51" ht="15.75">
      <c r="A1204" s="51">
        <f t="shared" si="56"/>
        <v>1191</v>
      </c>
      <c r="B1204" s="85"/>
      <c r="C1204" s="52" t="str">
        <f>IFERROR(VLOOKUP(Tableau1[[#This Row],[Site *
Un fichier Excel par DT]],Tableau7[[#All],[Nom de la gare]:[EIC]],5,FALSE),"")</f>
        <v/>
      </c>
      <c r="D1204" s="77"/>
      <c r="E1204" s="74"/>
      <c r="F1204" s="74"/>
      <c r="G1204" s="76"/>
      <c r="H1204" s="72" t="str">
        <f>IF(Tableau1[[#This Row],[Régime d''utilisation (Quotidien ? Oui ou Non)]]="Oui","Oui","Non")</f>
        <v>Non</v>
      </c>
      <c r="I1204" s="72" t="str">
        <f>IF(Tableau1[[#This Row],[Régime d''utilisation (Quotidien ? Oui ou Non)]]="Oui","Oui","Non")</f>
        <v>Non</v>
      </c>
      <c r="J1204" s="72" t="str">
        <f>IF(Tableau1[[#This Row],[Régime d''utilisation (Quotidien ? Oui ou Non)]]="Oui","Oui","Non")</f>
        <v>Non</v>
      </c>
      <c r="K1204" s="72" t="str">
        <f>IF(Tableau1[[#This Row],[Régime d''utilisation (Quotidien ? Oui ou Non)]]="Oui","Oui","Non")</f>
        <v>Non</v>
      </c>
      <c r="L1204" s="72" t="str">
        <f>IF(Tableau1[[#This Row],[Régime d''utilisation (Quotidien ? Oui ou Non)]]="Oui","Oui","Non")</f>
        <v>Non</v>
      </c>
      <c r="M1204" s="72" t="str">
        <f>IF(Tableau1[[#This Row],[Régime d''utilisation (Quotidien ? Oui ou Non)]]="Oui","Oui","Non")</f>
        <v>Non</v>
      </c>
      <c r="N1204" s="72" t="str">
        <f>IF(Tableau1[[#This Row],[Régime d''utilisation (Quotidien ? Oui ou Non)]]="Oui","Oui","Non")</f>
        <v>Non</v>
      </c>
      <c r="O1204" s="72" t="str">
        <f>IF(Tableau1[[#This Row],[Régime d''utilisation (Quotidien ? Oui ou Non)]]="Oui","Oui","Non")</f>
        <v>Non</v>
      </c>
      <c r="P1204" s="76"/>
      <c r="Q1204" s="76"/>
      <c r="R1204" s="76"/>
      <c r="S1204" s="52" t="str">
        <f t="shared" si="54"/>
        <v>Compris entre 00h00 et 5h00</v>
      </c>
      <c r="T1204" s="76"/>
      <c r="U1204" s="53" t="str">
        <f t="shared" si="55"/>
        <v>Voyageur</v>
      </c>
      <c r="V1204" s="76"/>
      <c r="W1204" s="76"/>
      <c r="X1204" s="76"/>
      <c r="Y1204" s="76"/>
      <c r="Z1204" s="76"/>
      <c r="AA1204" s="76"/>
      <c r="AB1204" s="53">
        <f>400</f>
        <v>400</v>
      </c>
      <c r="AC1204" s="78" t="str">
        <f>IF(Tableau1[[#This Row],[Type de réponse]]='Paramètre (masquer)'!$A$10,Tableau1[[#This Row],[Période de début *]],"")</f>
        <v/>
      </c>
      <c r="AD1204" s="78" t="str">
        <f>IF(Tableau1[[#This Row],[Type de réponse]]='Paramètre (masquer)'!$A$10,Tableau1[[#This Row],[Période de fin *]],"")</f>
        <v/>
      </c>
      <c r="AE1204" s="78" t="str">
        <f>IF(Tableau1[[#This Row],[Type de réponse]]='Paramètre (masquer)'!$A$10,Tableau1[[#This Row],[Nuit
LU/MA]],"")</f>
        <v/>
      </c>
      <c r="AF1204" s="78" t="str">
        <f>IF(Tableau1[[#This Row],[Type de réponse]]='Paramètre (masquer)'!$A$10,Tableau1[[#This Row],[Nuit
MA/ME]],"")</f>
        <v/>
      </c>
      <c r="AG1204" s="78" t="str">
        <f>IF(Tableau1[[#This Row],[Type de réponse]]='Paramètre (masquer)'!$A$10,Tableau1[[#This Row],[Nuit
ME/JE]],"")</f>
        <v/>
      </c>
      <c r="AH1204" s="78" t="str">
        <f>IF(Tableau1[[#This Row],[Type de réponse]]='Paramètre (masquer)'!$A$10,Tableau1[[#This Row],[Nuit JE/VE]],"")</f>
        <v/>
      </c>
      <c r="AI1204" s="78" t="str">
        <f>IF(Tableau1[[#This Row],[Type de réponse]]='Paramètre (masquer)'!$A$10,Tableau1[[#This Row],[Nuit
VE/SA]],"")</f>
        <v/>
      </c>
      <c r="AJ1204" s="78" t="str">
        <f>IF(Tableau1[[#This Row],[Type de réponse]]='Paramètre (masquer)'!$A$10,Tableau1[[#This Row],[Nuit
SA/DI]],"")</f>
        <v/>
      </c>
      <c r="AK1204" s="78" t="str">
        <f>IF(Tableau1[[#This Row],[Type de réponse]]='Paramètre (masquer)'!$A$10,Tableau1[[#This Row],[Nuit
DI/LU]],"")</f>
        <v/>
      </c>
      <c r="AL1204" s="76" t="str">
        <f>IF(Tableau1[[#This Row],[Nuit
LU /MA]]="Oui",0,IF(Tableau1[[#This Row],[Nuit
LU /MA]]="Non",1,""))</f>
        <v/>
      </c>
      <c r="AM1204" s="76" t="str">
        <f>IF(Tableau1[[#This Row],[Nuit
MA/ ME]]="Oui",0,IF(Tableau1[[#This Row],[Nuit
MA/ ME]]="Non",1,""))</f>
        <v/>
      </c>
      <c r="AN1204" s="76" t="str">
        <f>IF(Tableau1[[#This Row],[Nuit
ME/ JE]]="Oui",0,IF(Tableau1[[#This Row],[Nuit
ME/ JE]]="Non",1,""))</f>
        <v/>
      </c>
      <c r="AO1204" s="76" t="str">
        <f>IF(Tableau1[[#This Row],[Nuit JE/ VE]]="Oui",0,IF(Tableau1[[#This Row],[Nuit JE/ VE]]="Non",1,""))</f>
        <v/>
      </c>
      <c r="AP1204" s="76" t="str">
        <f>IF(Tableau1[[#This Row],[Nuit
VE/ SA]]="Oui",0,IF(Tableau1[[#This Row],[Nuit
VE/ SA]]="Non",1,""))</f>
        <v/>
      </c>
      <c r="AQ1204" s="76" t="str">
        <f>IF(Tableau1[[#This Row],[Nuit
SA/ DI]]="Oui",0,IF(Tableau1[[#This Row],[Nuit
SA/ DI]]="Non",1,""))</f>
        <v/>
      </c>
      <c r="AR1204" s="76" t="str">
        <f>IF(Tableau1[[#This Row],[Nuit
DI/ LU]]="Oui",0,IF(Tableau1[[#This Row],[Nuit
DI/ LU]]="Non",1,""))</f>
        <v/>
      </c>
      <c r="AS1204" s="76" t="str">
        <f>IF(Tableau1[[#This Row],[Type de réponse]]='Paramètre (masquer)'!$A$10,Tableau1[[#This Row],[FE]],"")</f>
        <v/>
      </c>
      <c r="AT1204" s="76" t="str">
        <f>_xlfn.CONCAT(Tableau1[[#This Row],[LUN]:[DIM]])</f>
        <v/>
      </c>
      <c r="AU1204" s="79"/>
      <c r="AV12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4" s="76" t="e">
        <f>Tableau1[[#This Row],[Nbre de nuits sur la période]]*Tableau1[[#This Row],[Nombre de train accédant / nuit *]]</f>
        <v>#VALUE!</v>
      </c>
      <c r="AY1204" s="76" t="e">
        <f>Tableau1[[#This Row],[Uo voies - nuit]]*((59*400/1000)+5)</f>
        <v>#VALUE!</v>
      </c>
    </row>
    <row r="1205" spans="1:51" ht="15.75">
      <c r="A1205" s="51">
        <f t="shared" si="56"/>
        <v>1192</v>
      </c>
      <c r="B1205" s="85"/>
      <c r="C1205" s="52" t="str">
        <f>IFERROR(VLOOKUP(Tableau1[[#This Row],[Site *
Un fichier Excel par DT]],Tableau7[[#All],[Nom de la gare]:[EIC]],5,FALSE),"")</f>
        <v/>
      </c>
      <c r="D1205" s="77"/>
      <c r="E1205" s="74"/>
      <c r="F1205" s="74"/>
      <c r="G1205" s="76"/>
      <c r="H1205" s="72" t="str">
        <f>IF(Tableau1[[#This Row],[Régime d''utilisation (Quotidien ? Oui ou Non)]]="Oui","Oui","Non")</f>
        <v>Non</v>
      </c>
      <c r="I1205" s="72" t="str">
        <f>IF(Tableau1[[#This Row],[Régime d''utilisation (Quotidien ? Oui ou Non)]]="Oui","Oui","Non")</f>
        <v>Non</v>
      </c>
      <c r="J1205" s="72" t="str">
        <f>IF(Tableau1[[#This Row],[Régime d''utilisation (Quotidien ? Oui ou Non)]]="Oui","Oui","Non")</f>
        <v>Non</v>
      </c>
      <c r="K1205" s="72" t="str">
        <f>IF(Tableau1[[#This Row],[Régime d''utilisation (Quotidien ? Oui ou Non)]]="Oui","Oui","Non")</f>
        <v>Non</v>
      </c>
      <c r="L1205" s="72" t="str">
        <f>IF(Tableau1[[#This Row],[Régime d''utilisation (Quotidien ? Oui ou Non)]]="Oui","Oui","Non")</f>
        <v>Non</v>
      </c>
      <c r="M1205" s="72" t="str">
        <f>IF(Tableau1[[#This Row],[Régime d''utilisation (Quotidien ? Oui ou Non)]]="Oui","Oui","Non")</f>
        <v>Non</v>
      </c>
      <c r="N1205" s="72" t="str">
        <f>IF(Tableau1[[#This Row],[Régime d''utilisation (Quotidien ? Oui ou Non)]]="Oui","Oui","Non")</f>
        <v>Non</v>
      </c>
      <c r="O1205" s="72" t="str">
        <f>IF(Tableau1[[#This Row],[Régime d''utilisation (Quotidien ? Oui ou Non)]]="Oui","Oui","Non")</f>
        <v>Non</v>
      </c>
      <c r="P1205" s="76"/>
      <c r="Q1205" s="76"/>
      <c r="R1205" s="76"/>
      <c r="S1205" s="52" t="str">
        <f t="shared" si="54"/>
        <v>Compris entre 00h00 et 5h00</v>
      </c>
      <c r="T1205" s="76"/>
      <c r="U1205" s="53" t="str">
        <f t="shared" si="55"/>
        <v>Voyageur</v>
      </c>
      <c r="V1205" s="76"/>
      <c r="W1205" s="76"/>
      <c r="X1205" s="76"/>
      <c r="Y1205" s="76"/>
      <c r="Z1205" s="76"/>
      <c r="AA1205" s="76"/>
      <c r="AB1205" s="53">
        <f>400</f>
        <v>400</v>
      </c>
      <c r="AC1205" s="78" t="str">
        <f>IF(Tableau1[[#This Row],[Type de réponse]]='Paramètre (masquer)'!$A$10,Tableau1[[#This Row],[Période de début *]],"")</f>
        <v/>
      </c>
      <c r="AD1205" s="78" t="str">
        <f>IF(Tableau1[[#This Row],[Type de réponse]]='Paramètre (masquer)'!$A$10,Tableau1[[#This Row],[Période de fin *]],"")</f>
        <v/>
      </c>
      <c r="AE1205" s="78" t="str">
        <f>IF(Tableau1[[#This Row],[Type de réponse]]='Paramètre (masquer)'!$A$10,Tableau1[[#This Row],[Nuit
LU/MA]],"")</f>
        <v/>
      </c>
      <c r="AF1205" s="78" t="str">
        <f>IF(Tableau1[[#This Row],[Type de réponse]]='Paramètre (masquer)'!$A$10,Tableau1[[#This Row],[Nuit
MA/ME]],"")</f>
        <v/>
      </c>
      <c r="AG1205" s="78" t="str">
        <f>IF(Tableau1[[#This Row],[Type de réponse]]='Paramètre (masquer)'!$A$10,Tableau1[[#This Row],[Nuit
ME/JE]],"")</f>
        <v/>
      </c>
      <c r="AH1205" s="78" t="str">
        <f>IF(Tableau1[[#This Row],[Type de réponse]]='Paramètre (masquer)'!$A$10,Tableau1[[#This Row],[Nuit JE/VE]],"")</f>
        <v/>
      </c>
      <c r="AI1205" s="78" t="str">
        <f>IF(Tableau1[[#This Row],[Type de réponse]]='Paramètre (masquer)'!$A$10,Tableau1[[#This Row],[Nuit
VE/SA]],"")</f>
        <v/>
      </c>
      <c r="AJ1205" s="78" t="str">
        <f>IF(Tableau1[[#This Row],[Type de réponse]]='Paramètre (masquer)'!$A$10,Tableau1[[#This Row],[Nuit
SA/DI]],"")</f>
        <v/>
      </c>
      <c r="AK1205" s="78" t="str">
        <f>IF(Tableau1[[#This Row],[Type de réponse]]='Paramètre (masquer)'!$A$10,Tableau1[[#This Row],[Nuit
DI/LU]],"")</f>
        <v/>
      </c>
      <c r="AL1205" s="76" t="str">
        <f>IF(Tableau1[[#This Row],[Nuit
LU /MA]]="Oui",0,IF(Tableau1[[#This Row],[Nuit
LU /MA]]="Non",1,""))</f>
        <v/>
      </c>
      <c r="AM1205" s="76" t="str">
        <f>IF(Tableau1[[#This Row],[Nuit
MA/ ME]]="Oui",0,IF(Tableau1[[#This Row],[Nuit
MA/ ME]]="Non",1,""))</f>
        <v/>
      </c>
      <c r="AN1205" s="76" t="str">
        <f>IF(Tableau1[[#This Row],[Nuit
ME/ JE]]="Oui",0,IF(Tableau1[[#This Row],[Nuit
ME/ JE]]="Non",1,""))</f>
        <v/>
      </c>
      <c r="AO1205" s="76" t="str">
        <f>IF(Tableau1[[#This Row],[Nuit JE/ VE]]="Oui",0,IF(Tableau1[[#This Row],[Nuit JE/ VE]]="Non",1,""))</f>
        <v/>
      </c>
      <c r="AP1205" s="76" t="str">
        <f>IF(Tableau1[[#This Row],[Nuit
VE/ SA]]="Oui",0,IF(Tableau1[[#This Row],[Nuit
VE/ SA]]="Non",1,""))</f>
        <v/>
      </c>
      <c r="AQ1205" s="76" t="str">
        <f>IF(Tableau1[[#This Row],[Nuit
SA/ DI]]="Oui",0,IF(Tableau1[[#This Row],[Nuit
SA/ DI]]="Non",1,""))</f>
        <v/>
      </c>
      <c r="AR1205" s="76" t="str">
        <f>IF(Tableau1[[#This Row],[Nuit
DI/ LU]]="Oui",0,IF(Tableau1[[#This Row],[Nuit
DI/ LU]]="Non",1,""))</f>
        <v/>
      </c>
      <c r="AS1205" s="76" t="str">
        <f>IF(Tableau1[[#This Row],[Type de réponse]]='Paramètre (masquer)'!$A$10,Tableau1[[#This Row],[FE]],"")</f>
        <v/>
      </c>
      <c r="AT1205" s="76" t="str">
        <f>_xlfn.CONCAT(Tableau1[[#This Row],[LUN]:[DIM]])</f>
        <v/>
      </c>
      <c r="AU1205" s="79"/>
      <c r="AV12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5" s="76" t="e">
        <f>Tableau1[[#This Row],[Nbre de nuits sur la période]]*Tableau1[[#This Row],[Nombre de train accédant / nuit *]]</f>
        <v>#VALUE!</v>
      </c>
      <c r="AY1205" s="76" t="e">
        <f>Tableau1[[#This Row],[Uo voies - nuit]]*((59*400/1000)+5)</f>
        <v>#VALUE!</v>
      </c>
    </row>
    <row r="1206" spans="1:51" ht="15.75">
      <c r="A1206" s="51">
        <f t="shared" si="56"/>
        <v>1193</v>
      </c>
      <c r="B1206" s="85"/>
      <c r="C1206" s="52" t="str">
        <f>IFERROR(VLOOKUP(Tableau1[[#This Row],[Site *
Un fichier Excel par DT]],Tableau7[[#All],[Nom de la gare]:[EIC]],5,FALSE),"")</f>
        <v/>
      </c>
      <c r="D1206" s="77"/>
      <c r="E1206" s="74"/>
      <c r="F1206" s="74"/>
      <c r="G1206" s="76"/>
      <c r="H1206" s="72" t="str">
        <f>IF(Tableau1[[#This Row],[Régime d''utilisation (Quotidien ? Oui ou Non)]]="Oui","Oui","Non")</f>
        <v>Non</v>
      </c>
      <c r="I1206" s="72" t="str">
        <f>IF(Tableau1[[#This Row],[Régime d''utilisation (Quotidien ? Oui ou Non)]]="Oui","Oui","Non")</f>
        <v>Non</v>
      </c>
      <c r="J1206" s="72" t="str">
        <f>IF(Tableau1[[#This Row],[Régime d''utilisation (Quotidien ? Oui ou Non)]]="Oui","Oui","Non")</f>
        <v>Non</v>
      </c>
      <c r="K1206" s="72" t="str">
        <f>IF(Tableau1[[#This Row],[Régime d''utilisation (Quotidien ? Oui ou Non)]]="Oui","Oui","Non")</f>
        <v>Non</v>
      </c>
      <c r="L1206" s="72" t="str">
        <f>IF(Tableau1[[#This Row],[Régime d''utilisation (Quotidien ? Oui ou Non)]]="Oui","Oui","Non")</f>
        <v>Non</v>
      </c>
      <c r="M1206" s="72" t="str">
        <f>IF(Tableau1[[#This Row],[Régime d''utilisation (Quotidien ? Oui ou Non)]]="Oui","Oui","Non")</f>
        <v>Non</v>
      </c>
      <c r="N1206" s="72" t="str">
        <f>IF(Tableau1[[#This Row],[Régime d''utilisation (Quotidien ? Oui ou Non)]]="Oui","Oui","Non")</f>
        <v>Non</v>
      </c>
      <c r="O1206" s="72" t="str">
        <f>IF(Tableau1[[#This Row],[Régime d''utilisation (Quotidien ? Oui ou Non)]]="Oui","Oui","Non")</f>
        <v>Non</v>
      </c>
      <c r="P1206" s="76"/>
      <c r="Q1206" s="76"/>
      <c r="R1206" s="76"/>
      <c r="S1206" s="52" t="str">
        <f t="shared" si="54"/>
        <v>Compris entre 00h00 et 5h00</v>
      </c>
      <c r="T1206" s="76"/>
      <c r="U1206" s="53" t="str">
        <f t="shared" si="55"/>
        <v>Voyageur</v>
      </c>
      <c r="V1206" s="76"/>
      <c r="W1206" s="76"/>
      <c r="X1206" s="76"/>
      <c r="Y1206" s="76"/>
      <c r="Z1206" s="76"/>
      <c r="AA1206" s="76"/>
      <c r="AB1206" s="53">
        <f>400</f>
        <v>400</v>
      </c>
      <c r="AC1206" s="78" t="str">
        <f>IF(Tableau1[[#This Row],[Type de réponse]]='Paramètre (masquer)'!$A$10,Tableau1[[#This Row],[Période de début *]],"")</f>
        <v/>
      </c>
      <c r="AD1206" s="78" t="str">
        <f>IF(Tableau1[[#This Row],[Type de réponse]]='Paramètre (masquer)'!$A$10,Tableau1[[#This Row],[Période de fin *]],"")</f>
        <v/>
      </c>
      <c r="AE1206" s="78" t="str">
        <f>IF(Tableau1[[#This Row],[Type de réponse]]='Paramètre (masquer)'!$A$10,Tableau1[[#This Row],[Nuit
LU/MA]],"")</f>
        <v/>
      </c>
      <c r="AF1206" s="78" t="str">
        <f>IF(Tableau1[[#This Row],[Type de réponse]]='Paramètre (masquer)'!$A$10,Tableau1[[#This Row],[Nuit
MA/ME]],"")</f>
        <v/>
      </c>
      <c r="AG1206" s="78" t="str">
        <f>IF(Tableau1[[#This Row],[Type de réponse]]='Paramètre (masquer)'!$A$10,Tableau1[[#This Row],[Nuit
ME/JE]],"")</f>
        <v/>
      </c>
      <c r="AH1206" s="78" t="str">
        <f>IF(Tableau1[[#This Row],[Type de réponse]]='Paramètre (masquer)'!$A$10,Tableau1[[#This Row],[Nuit JE/VE]],"")</f>
        <v/>
      </c>
      <c r="AI1206" s="78" t="str">
        <f>IF(Tableau1[[#This Row],[Type de réponse]]='Paramètre (masquer)'!$A$10,Tableau1[[#This Row],[Nuit
VE/SA]],"")</f>
        <v/>
      </c>
      <c r="AJ1206" s="78" t="str">
        <f>IF(Tableau1[[#This Row],[Type de réponse]]='Paramètre (masquer)'!$A$10,Tableau1[[#This Row],[Nuit
SA/DI]],"")</f>
        <v/>
      </c>
      <c r="AK1206" s="78" t="str">
        <f>IF(Tableau1[[#This Row],[Type de réponse]]='Paramètre (masquer)'!$A$10,Tableau1[[#This Row],[Nuit
DI/LU]],"")</f>
        <v/>
      </c>
      <c r="AL1206" s="76" t="str">
        <f>IF(Tableau1[[#This Row],[Nuit
LU /MA]]="Oui",0,IF(Tableau1[[#This Row],[Nuit
LU /MA]]="Non",1,""))</f>
        <v/>
      </c>
      <c r="AM1206" s="76" t="str">
        <f>IF(Tableau1[[#This Row],[Nuit
MA/ ME]]="Oui",0,IF(Tableau1[[#This Row],[Nuit
MA/ ME]]="Non",1,""))</f>
        <v/>
      </c>
      <c r="AN1206" s="76" t="str">
        <f>IF(Tableau1[[#This Row],[Nuit
ME/ JE]]="Oui",0,IF(Tableau1[[#This Row],[Nuit
ME/ JE]]="Non",1,""))</f>
        <v/>
      </c>
      <c r="AO1206" s="76" t="str">
        <f>IF(Tableau1[[#This Row],[Nuit JE/ VE]]="Oui",0,IF(Tableau1[[#This Row],[Nuit JE/ VE]]="Non",1,""))</f>
        <v/>
      </c>
      <c r="AP1206" s="76" t="str">
        <f>IF(Tableau1[[#This Row],[Nuit
VE/ SA]]="Oui",0,IF(Tableau1[[#This Row],[Nuit
VE/ SA]]="Non",1,""))</f>
        <v/>
      </c>
      <c r="AQ1206" s="76" t="str">
        <f>IF(Tableau1[[#This Row],[Nuit
SA/ DI]]="Oui",0,IF(Tableau1[[#This Row],[Nuit
SA/ DI]]="Non",1,""))</f>
        <v/>
      </c>
      <c r="AR1206" s="76" t="str">
        <f>IF(Tableau1[[#This Row],[Nuit
DI/ LU]]="Oui",0,IF(Tableau1[[#This Row],[Nuit
DI/ LU]]="Non",1,""))</f>
        <v/>
      </c>
      <c r="AS1206" s="76" t="str">
        <f>IF(Tableau1[[#This Row],[Type de réponse]]='Paramètre (masquer)'!$A$10,Tableau1[[#This Row],[FE]],"")</f>
        <v/>
      </c>
      <c r="AT1206" s="76" t="str">
        <f>_xlfn.CONCAT(Tableau1[[#This Row],[LUN]:[DIM]])</f>
        <v/>
      </c>
      <c r="AU1206" s="79"/>
      <c r="AV12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6" s="76" t="e">
        <f>Tableau1[[#This Row],[Nbre de nuits sur la période]]*Tableau1[[#This Row],[Nombre de train accédant / nuit *]]</f>
        <v>#VALUE!</v>
      </c>
      <c r="AY1206" s="76" t="e">
        <f>Tableau1[[#This Row],[Uo voies - nuit]]*((59*400/1000)+5)</f>
        <v>#VALUE!</v>
      </c>
    </row>
    <row r="1207" spans="1:51" ht="15.75">
      <c r="A1207" s="51">
        <f t="shared" si="56"/>
        <v>1194</v>
      </c>
      <c r="B1207" s="85"/>
      <c r="C1207" s="52" t="str">
        <f>IFERROR(VLOOKUP(Tableau1[[#This Row],[Site *
Un fichier Excel par DT]],Tableau7[[#All],[Nom de la gare]:[EIC]],5,FALSE),"")</f>
        <v/>
      </c>
      <c r="D1207" s="77"/>
      <c r="E1207" s="74"/>
      <c r="F1207" s="74"/>
      <c r="G1207" s="76"/>
      <c r="H1207" s="72" t="str">
        <f>IF(Tableau1[[#This Row],[Régime d''utilisation (Quotidien ? Oui ou Non)]]="Oui","Oui","Non")</f>
        <v>Non</v>
      </c>
      <c r="I1207" s="72" t="str">
        <f>IF(Tableau1[[#This Row],[Régime d''utilisation (Quotidien ? Oui ou Non)]]="Oui","Oui","Non")</f>
        <v>Non</v>
      </c>
      <c r="J1207" s="72" t="str">
        <f>IF(Tableau1[[#This Row],[Régime d''utilisation (Quotidien ? Oui ou Non)]]="Oui","Oui","Non")</f>
        <v>Non</v>
      </c>
      <c r="K1207" s="72" t="str">
        <f>IF(Tableau1[[#This Row],[Régime d''utilisation (Quotidien ? Oui ou Non)]]="Oui","Oui","Non")</f>
        <v>Non</v>
      </c>
      <c r="L1207" s="72" t="str">
        <f>IF(Tableau1[[#This Row],[Régime d''utilisation (Quotidien ? Oui ou Non)]]="Oui","Oui","Non")</f>
        <v>Non</v>
      </c>
      <c r="M1207" s="72" t="str">
        <f>IF(Tableau1[[#This Row],[Régime d''utilisation (Quotidien ? Oui ou Non)]]="Oui","Oui","Non")</f>
        <v>Non</v>
      </c>
      <c r="N1207" s="72" t="str">
        <f>IF(Tableau1[[#This Row],[Régime d''utilisation (Quotidien ? Oui ou Non)]]="Oui","Oui","Non")</f>
        <v>Non</v>
      </c>
      <c r="O1207" s="72" t="str">
        <f>IF(Tableau1[[#This Row],[Régime d''utilisation (Quotidien ? Oui ou Non)]]="Oui","Oui","Non")</f>
        <v>Non</v>
      </c>
      <c r="P1207" s="76"/>
      <c r="Q1207" s="76"/>
      <c r="R1207" s="76"/>
      <c r="S1207" s="52" t="str">
        <f t="shared" si="54"/>
        <v>Compris entre 00h00 et 5h00</v>
      </c>
      <c r="T1207" s="76"/>
      <c r="U1207" s="53" t="str">
        <f t="shared" si="55"/>
        <v>Voyageur</v>
      </c>
      <c r="V1207" s="76"/>
      <c r="W1207" s="76"/>
      <c r="X1207" s="76"/>
      <c r="Y1207" s="76"/>
      <c r="Z1207" s="76"/>
      <c r="AA1207" s="76"/>
      <c r="AB1207" s="53">
        <f>400</f>
        <v>400</v>
      </c>
      <c r="AC1207" s="78" t="str">
        <f>IF(Tableau1[[#This Row],[Type de réponse]]='Paramètre (masquer)'!$A$10,Tableau1[[#This Row],[Période de début *]],"")</f>
        <v/>
      </c>
      <c r="AD1207" s="78" t="str">
        <f>IF(Tableau1[[#This Row],[Type de réponse]]='Paramètre (masquer)'!$A$10,Tableau1[[#This Row],[Période de fin *]],"")</f>
        <v/>
      </c>
      <c r="AE1207" s="78" t="str">
        <f>IF(Tableau1[[#This Row],[Type de réponse]]='Paramètre (masquer)'!$A$10,Tableau1[[#This Row],[Nuit
LU/MA]],"")</f>
        <v/>
      </c>
      <c r="AF1207" s="78" t="str">
        <f>IF(Tableau1[[#This Row],[Type de réponse]]='Paramètre (masquer)'!$A$10,Tableau1[[#This Row],[Nuit
MA/ME]],"")</f>
        <v/>
      </c>
      <c r="AG1207" s="78" t="str">
        <f>IF(Tableau1[[#This Row],[Type de réponse]]='Paramètre (masquer)'!$A$10,Tableau1[[#This Row],[Nuit
ME/JE]],"")</f>
        <v/>
      </c>
      <c r="AH1207" s="78" t="str">
        <f>IF(Tableau1[[#This Row],[Type de réponse]]='Paramètre (masquer)'!$A$10,Tableau1[[#This Row],[Nuit JE/VE]],"")</f>
        <v/>
      </c>
      <c r="AI1207" s="78" t="str">
        <f>IF(Tableau1[[#This Row],[Type de réponse]]='Paramètre (masquer)'!$A$10,Tableau1[[#This Row],[Nuit
VE/SA]],"")</f>
        <v/>
      </c>
      <c r="AJ1207" s="78" t="str">
        <f>IF(Tableau1[[#This Row],[Type de réponse]]='Paramètre (masquer)'!$A$10,Tableau1[[#This Row],[Nuit
SA/DI]],"")</f>
        <v/>
      </c>
      <c r="AK1207" s="78" t="str">
        <f>IF(Tableau1[[#This Row],[Type de réponse]]='Paramètre (masquer)'!$A$10,Tableau1[[#This Row],[Nuit
DI/LU]],"")</f>
        <v/>
      </c>
      <c r="AL1207" s="76" t="str">
        <f>IF(Tableau1[[#This Row],[Nuit
LU /MA]]="Oui",0,IF(Tableau1[[#This Row],[Nuit
LU /MA]]="Non",1,""))</f>
        <v/>
      </c>
      <c r="AM1207" s="76" t="str">
        <f>IF(Tableau1[[#This Row],[Nuit
MA/ ME]]="Oui",0,IF(Tableau1[[#This Row],[Nuit
MA/ ME]]="Non",1,""))</f>
        <v/>
      </c>
      <c r="AN1207" s="76" t="str">
        <f>IF(Tableau1[[#This Row],[Nuit
ME/ JE]]="Oui",0,IF(Tableau1[[#This Row],[Nuit
ME/ JE]]="Non",1,""))</f>
        <v/>
      </c>
      <c r="AO1207" s="76" t="str">
        <f>IF(Tableau1[[#This Row],[Nuit JE/ VE]]="Oui",0,IF(Tableau1[[#This Row],[Nuit JE/ VE]]="Non",1,""))</f>
        <v/>
      </c>
      <c r="AP1207" s="76" t="str">
        <f>IF(Tableau1[[#This Row],[Nuit
VE/ SA]]="Oui",0,IF(Tableau1[[#This Row],[Nuit
VE/ SA]]="Non",1,""))</f>
        <v/>
      </c>
      <c r="AQ1207" s="76" t="str">
        <f>IF(Tableau1[[#This Row],[Nuit
SA/ DI]]="Oui",0,IF(Tableau1[[#This Row],[Nuit
SA/ DI]]="Non",1,""))</f>
        <v/>
      </c>
      <c r="AR1207" s="76" t="str">
        <f>IF(Tableau1[[#This Row],[Nuit
DI/ LU]]="Oui",0,IF(Tableau1[[#This Row],[Nuit
DI/ LU]]="Non",1,""))</f>
        <v/>
      </c>
      <c r="AS1207" s="76" t="str">
        <f>IF(Tableau1[[#This Row],[Type de réponse]]='Paramètre (masquer)'!$A$10,Tableau1[[#This Row],[FE]],"")</f>
        <v/>
      </c>
      <c r="AT1207" s="76" t="str">
        <f>_xlfn.CONCAT(Tableau1[[#This Row],[LUN]:[DIM]])</f>
        <v/>
      </c>
      <c r="AU1207" s="79"/>
      <c r="AV12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7" s="76" t="e">
        <f>Tableau1[[#This Row],[Nbre de nuits sur la période]]*Tableau1[[#This Row],[Nombre de train accédant / nuit *]]</f>
        <v>#VALUE!</v>
      </c>
      <c r="AY1207" s="76" t="e">
        <f>Tableau1[[#This Row],[Uo voies - nuit]]*((59*400/1000)+5)</f>
        <v>#VALUE!</v>
      </c>
    </row>
    <row r="1208" spans="1:51" ht="15.75">
      <c r="A1208" s="51">
        <f t="shared" si="56"/>
        <v>1195</v>
      </c>
      <c r="B1208" s="85"/>
      <c r="C1208" s="52" t="str">
        <f>IFERROR(VLOOKUP(Tableau1[[#This Row],[Site *
Un fichier Excel par DT]],Tableau7[[#All],[Nom de la gare]:[EIC]],5,FALSE),"")</f>
        <v/>
      </c>
      <c r="D1208" s="77"/>
      <c r="E1208" s="74"/>
      <c r="F1208" s="74"/>
      <c r="G1208" s="76"/>
      <c r="H1208" s="72" t="str">
        <f>IF(Tableau1[[#This Row],[Régime d''utilisation (Quotidien ? Oui ou Non)]]="Oui","Oui","Non")</f>
        <v>Non</v>
      </c>
      <c r="I1208" s="72" t="str">
        <f>IF(Tableau1[[#This Row],[Régime d''utilisation (Quotidien ? Oui ou Non)]]="Oui","Oui","Non")</f>
        <v>Non</v>
      </c>
      <c r="J1208" s="72" t="str">
        <f>IF(Tableau1[[#This Row],[Régime d''utilisation (Quotidien ? Oui ou Non)]]="Oui","Oui","Non")</f>
        <v>Non</v>
      </c>
      <c r="K1208" s="72" t="str">
        <f>IF(Tableau1[[#This Row],[Régime d''utilisation (Quotidien ? Oui ou Non)]]="Oui","Oui","Non")</f>
        <v>Non</v>
      </c>
      <c r="L1208" s="72" t="str">
        <f>IF(Tableau1[[#This Row],[Régime d''utilisation (Quotidien ? Oui ou Non)]]="Oui","Oui","Non")</f>
        <v>Non</v>
      </c>
      <c r="M1208" s="72" t="str">
        <f>IF(Tableau1[[#This Row],[Régime d''utilisation (Quotidien ? Oui ou Non)]]="Oui","Oui","Non")</f>
        <v>Non</v>
      </c>
      <c r="N1208" s="72" t="str">
        <f>IF(Tableau1[[#This Row],[Régime d''utilisation (Quotidien ? Oui ou Non)]]="Oui","Oui","Non")</f>
        <v>Non</v>
      </c>
      <c r="O1208" s="72" t="str">
        <f>IF(Tableau1[[#This Row],[Régime d''utilisation (Quotidien ? Oui ou Non)]]="Oui","Oui","Non")</f>
        <v>Non</v>
      </c>
      <c r="P1208" s="76"/>
      <c r="Q1208" s="76"/>
      <c r="R1208" s="76"/>
      <c r="S1208" s="52" t="str">
        <f t="shared" si="54"/>
        <v>Compris entre 00h00 et 5h00</v>
      </c>
      <c r="T1208" s="76"/>
      <c r="U1208" s="53" t="str">
        <f t="shared" si="55"/>
        <v>Voyageur</v>
      </c>
      <c r="V1208" s="76"/>
      <c r="W1208" s="76"/>
      <c r="X1208" s="76"/>
      <c r="Y1208" s="76"/>
      <c r="Z1208" s="76"/>
      <c r="AA1208" s="76"/>
      <c r="AB1208" s="53">
        <f>400</f>
        <v>400</v>
      </c>
      <c r="AC1208" s="78" t="str">
        <f>IF(Tableau1[[#This Row],[Type de réponse]]='Paramètre (masquer)'!$A$10,Tableau1[[#This Row],[Période de début *]],"")</f>
        <v/>
      </c>
      <c r="AD1208" s="78" t="str">
        <f>IF(Tableau1[[#This Row],[Type de réponse]]='Paramètre (masquer)'!$A$10,Tableau1[[#This Row],[Période de fin *]],"")</f>
        <v/>
      </c>
      <c r="AE1208" s="78" t="str">
        <f>IF(Tableau1[[#This Row],[Type de réponse]]='Paramètre (masquer)'!$A$10,Tableau1[[#This Row],[Nuit
LU/MA]],"")</f>
        <v/>
      </c>
      <c r="AF1208" s="78" t="str">
        <f>IF(Tableau1[[#This Row],[Type de réponse]]='Paramètre (masquer)'!$A$10,Tableau1[[#This Row],[Nuit
MA/ME]],"")</f>
        <v/>
      </c>
      <c r="AG1208" s="78" t="str">
        <f>IF(Tableau1[[#This Row],[Type de réponse]]='Paramètre (masquer)'!$A$10,Tableau1[[#This Row],[Nuit
ME/JE]],"")</f>
        <v/>
      </c>
      <c r="AH1208" s="78" t="str">
        <f>IF(Tableau1[[#This Row],[Type de réponse]]='Paramètre (masquer)'!$A$10,Tableau1[[#This Row],[Nuit JE/VE]],"")</f>
        <v/>
      </c>
      <c r="AI1208" s="78" t="str">
        <f>IF(Tableau1[[#This Row],[Type de réponse]]='Paramètre (masquer)'!$A$10,Tableau1[[#This Row],[Nuit
VE/SA]],"")</f>
        <v/>
      </c>
      <c r="AJ1208" s="78" t="str">
        <f>IF(Tableau1[[#This Row],[Type de réponse]]='Paramètre (masquer)'!$A$10,Tableau1[[#This Row],[Nuit
SA/DI]],"")</f>
        <v/>
      </c>
      <c r="AK1208" s="78" t="str">
        <f>IF(Tableau1[[#This Row],[Type de réponse]]='Paramètre (masquer)'!$A$10,Tableau1[[#This Row],[Nuit
DI/LU]],"")</f>
        <v/>
      </c>
      <c r="AL1208" s="76" t="str">
        <f>IF(Tableau1[[#This Row],[Nuit
LU /MA]]="Oui",0,IF(Tableau1[[#This Row],[Nuit
LU /MA]]="Non",1,""))</f>
        <v/>
      </c>
      <c r="AM1208" s="76" t="str">
        <f>IF(Tableau1[[#This Row],[Nuit
MA/ ME]]="Oui",0,IF(Tableau1[[#This Row],[Nuit
MA/ ME]]="Non",1,""))</f>
        <v/>
      </c>
      <c r="AN1208" s="76" t="str">
        <f>IF(Tableau1[[#This Row],[Nuit
ME/ JE]]="Oui",0,IF(Tableau1[[#This Row],[Nuit
ME/ JE]]="Non",1,""))</f>
        <v/>
      </c>
      <c r="AO1208" s="76" t="str">
        <f>IF(Tableau1[[#This Row],[Nuit JE/ VE]]="Oui",0,IF(Tableau1[[#This Row],[Nuit JE/ VE]]="Non",1,""))</f>
        <v/>
      </c>
      <c r="AP1208" s="76" t="str">
        <f>IF(Tableau1[[#This Row],[Nuit
VE/ SA]]="Oui",0,IF(Tableau1[[#This Row],[Nuit
VE/ SA]]="Non",1,""))</f>
        <v/>
      </c>
      <c r="AQ1208" s="76" t="str">
        <f>IF(Tableau1[[#This Row],[Nuit
SA/ DI]]="Oui",0,IF(Tableau1[[#This Row],[Nuit
SA/ DI]]="Non",1,""))</f>
        <v/>
      </c>
      <c r="AR1208" s="76" t="str">
        <f>IF(Tableau1[[#This Row],[Nuit
DI/ LU]]="Oui",0,IF(Tableau1[[#This Row],[Nuit
DI/ LU]]="Non",1,""))</f>
        <v/>
      </c>
      <c r="AS1208" s="76" t="str">
        <f>IF(Tableau1[[#This Row],[Type de réponse]]='Paramètre (masquer)'!$A$10,Tableau1[[#This Row],[FE]],"")</f>
        <v/>
      </c>
      <c r="AT1208" s="76" t="str">
        <f>_xlfn.CONCAT(Tableau1[[#This Row],[LUN]:[DIM]])</f>
        <v/>
      </c>
      <c r="AU1208" s="79"/>
      <c r="AV12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8" s="76" t="e">
        <f>Tableau1[[#This Row],[Nbre de nuits sur la période]]*Tableau1[[#This Row],[Nombre de train accédant / nuit *]]</f>
        <v>#VALUE!</v>
      </c>
      <c r="AY1208" s="76" t="e">
        <f>Tableau1[[#This Row],[Uo voies - nuit]]*((59*400/1000)+5)</f>
        <v>#VALUE!</v>
      </c>
    </row>
    <row r="1209" spans="1:51" ht="15.75">
      <c r="A1209" s="51">
        <f t="shared" si="56"/>
        <v>1196</v>
      </c>
      <c r="B1209" s="85"/>
      <c r="C1209" s="52" t="str">
        <f>IFERROR(VLOOKUP(Tableau1[[#This Row],[Site *
Un fichier Excel par DT]],Tableau7[[#All],[Nom de la gare]:[EIC]],5,FALSE),"")</f>
        <v/>
      </c>
      <c r="D1209" s="77"/>
      <c r="E1209" s="74"/>
      <c r="F1209" s="74"/>
      <c r="G1209" s="76"/>
      <c r="H1209" s="72" t="str">
        <f>IF(Tableau1[[#This Row],[Régime d''utilisation (Quotidien ? Oui ou Non)]]="Oui","Oui","Non")</f>
        <v>Non</v>
      </c>
      <c r="I1209" s="72" t="str">
        <f>IF(Tableau1[[#This Row],[Régime d''utilisation (Quotidien ? Oui ou Non)]]="Oui","Oui","Non")</f>
        <v>Non</v>
      </c>
      <c r="J1209" s="72" t="str">
        <f>IF(Tableau1[[#This Row],[Régime d''utilisation (Quotidien ? Oui ou Non)]]="Oui","Oui","Non")</f>
        <v>Non</v>
      </c>
      <c r="K1209" s="72" t="str">
        <f>IF(Tableau1[[#This Row],[Régime d''utilisation (Quotidien ? Oui ou Non)]]="Oui","Oui","Non")</f>
        <v>Non</v>
      </c>
      <c r="L1209" s="72" t="str">
        <f>IF(Tableau1[[#This Row],[Régime d''utilisation (Quotidien ? Oui ou Non)]]="Oui","Oui","Non")</f>
        <v>Non</v>
      </c>
      <c r="M1209" s="72" t="str">
        <f>IF(Tableau1[[#This Row],[Régime d''utilisation (Quotidien ? Oui ou Non)]]="Oui","Oui","Non")</f>
        <v>Non</v>
      </c>
      <c r="N1209" s="72" t="str">
        <f>IF(Tableau1[[#This Row],[Régime d''utilisation (Quotidien ? Oui ou Non)]]="Oui","Oui","Non")</f>
        <v>Non</v>
      </c>
      <c r="O1209" s="72" t="str">
        <f>IF(Tableau1[[#This Row],[Régime d''utilisation (Quotidien ? Oui ou Non)]]="Oui","Oui","Non")</f>
        <v>Non</v>
      </c>
      <c r="P1209" s="76"/>
      <c r="Q1209" s="76"/>
      <c r="R1209" s="76"/>
      <c r="S1209" s="52" t="str">
        <f t="shared" si="54"/>
        <v>Compris entre 00h00 et 5h00</v>
      </c>
      <c r="T1209" s="76"/>
      <c r="U1209" s="53" t="str">
        <f t="shared" si="55"/>
        <v>Voyageur</v>
      </c>
      <c r="V1209" s="76"/>
      <c r="W1209" s="76"/>
      <c r="X1209" s="76"/>
      <c r="Y1209" s="76"/>
      <c r="Z1209" s="76"/>
      <c r="AA1209" s="76"/>
      <c r="AB1209" s="53">
        <f>400</f>
        <v>400</v>
      </c>
      <c r="AC1209" s="78" t="str">
        <f>IF(Tableau1[[#This Row],[Type de réponse]]='Paramètre (masquer)'!$A$10,Tableau1[[#This Row],[Période de début *]],"")</f>
        <v/>
      </c>
      <c r="AD1209" s="78" t="str">
        <f>IF(Tableau1[[#This Row],[Type de réponse]]='Paramètre (masquer)'!$A$10,Tableau1[[#This Row],[Période de fin *]],"")</f>
        <v/>
      </c>
      <c r="AE1209" s="78" t="str">
        <f>IF(Tableau1[[#This Row],[Type de réponse]]='Paramètre (masquer)'!$A$10,Tableau1[[#This Row],[Nuit
LU/MA]],"")</f>
        <v/>
      </c>
      <c r="AF1209" s="78" t="str">
        <f>IF(Tableau1[[#This Row],[Type de réponse]]='Paramètre (masquer)'!$A$10,Tableau1[[#This Row],[Nuit
MA/ME]],"")</f>
        <v/>
      </c>
      <c r="AG1209" s="78" t="str">
        <f>IF(Tableau1[[#This Row],[Type de réponse]]='Paramètre (masquer)'!$A$10,Tableau1[[#This Row],[Nuit
ME/JE]],"")</f>
        <v/>
      </c>
      <c r="AH1209" s="78" t="str">
        <f>IF(Tableau1[[#This Row],[Type de réponse]]='Paramètre (masquer)'!$A$10,Tableau1[[#This Row],[Nuit JE/VE]],"")</f>
        <v/>
      </c>
      <c r="AI1209" s="78" t="str">
        <f>IF(Tableau1[[#This Row],[Type de réponse]]='Paramètre (masquer)'!$A$10,Tableau1[[#This Row],[Nuit
VE/SA]],"")</f>
        <v/>
      </c>
      <c r="AJ1209" s="78" t="str">
        <f>IF(Tableau1[[#This Row],[Type de réponse]]='Paramètre (masquer)'!$A$10,Tableau1[[#This Row],[Nuit
SA/DI]],"")</f>
        <v/>
      </c>
      <c r="AK1209" s="78" t="str">
        <f>IF(Tableau1[[#This Row],[Type de réponse]]='Paramètre (masquer)'!$A$10,Tableau1[[#This Row],[Nuit
DI/LU]],"")</f>
        <v/>
      </c>
      <c r="AL1209" s="76" t="str">
        <f>IF(Tableau1[[#This Row],[Nuit
LU /MA]]="Oui",0,IF(Tableau1[[#This Row],[Nuit
LU /MA]]="Non",1,""))</f>
        <v/>
      </c>
      <c r="AM1209" s="76" t="str">
        <f>IF(Tableau1[[#This Row],[Nuit
MA/ ME]]="Oui",0,IF(Tableau1[[#This Row],[Nuit
MA/ ME]]="Non",1,""))</f>
        <v/>
      </c>
      <c r="AN1209" s="76" t="str">
        <f>IF(Tableau1[[#This Row],[Nuit
ME/ JE]]="Oui",0,IF(Tableau1[[#This Row],[Nuit
ME/ JE]]="Non",1,""))</f>
        <v/>
      </c>
      <c r="AO1209" s="76" t="str">
        <f>IF(Tableau1[[#This Row],[Nuit JE/ VE]]="Oui",0,IF(Tableau1[[#This Row],[Nuit JE/ VE]]="Non",1,""))</f>
        <v/>
      </c>
      <c r="AP1209" s="76" t="str">
        <f>IF(Tableau1[[#This Row],[Nuit
VE/ SA]]="Oui",0,IF(Tableau1[[#This Row],[Nuit
VE/ SA]]="Non",1,""))</f>
        <v/>
      </c>
      <c r="AQ1209" s="76" t="str">
        <f>IF(Tableau1[[#This Row],[Nuit
SA/ DI]]="Oui",0,IF(Tableau1[[#This Row],[Nuit
SA/ DI]]="Non",1,""))</f>
        <v/>
      </c>
      <c r="AR1209" s="76" t="str">
        <f>IF(Tableau1[[#This Row],[Nuit
DI/ LU]]="Oui",0,IF(Tableau1[[#This Row],[Nuit
DI/ LU]]="Non",1,""))</f>
        <v/>
      </c>
      <c r="AS1209" s="76" t="str">
        <f>IF(Tableau1[[#This Row],[Type de réponse]]='Paramètre (masquer)'!$A$10,Tableau1[[#This Row],[FE]],"")</f>
        <v/>
      </c>
      <c r="AT1209" s="76" t="str">
        <f>_xlfn.CONCAT(Tableau1[[#This Row],[LUN]:[DIM]])</f>
        <v/>
      </c>
      <c r="AU1209" s="79"/>
      <c r="AV12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9" s="76" t="e">
        <f>Tableau1[[#This Row],[Nbre de nuits sur la période]]*Tableau1[[#This Row],[Nombre de train accédant / nuit *]]</f>
        <v>#VALUE!</v>
      </c>
      <c r="AY1209" s="76" t="e">
        <f>Tableau1[[#This Row],[Uo voies - nuit]]*((59*400/1000)+5)</f>
        <v>#VALUE!</v>
      </c>
    </row>
    <row r="1210" spans="1:51" ht="15.75">
      <c r="A1210" s="51">
        <f t="shared" si="56"/>
        <v>1197</v>
      </c>
      <c r="B1210" s="85"/>
      <c r="C1210" s="52" t="str">
        <f>IFERROR(VLOOKUP(Tableau1[[#This Row],[Site *
Un fichier Excel par DT]],Tableau7[[#All],[Nom de la gare]:[EIC]],5,FALSE),"")</f>
        <v/>
      </c>
      <c r="D1210" s="77"/>
      <c r="E1210" s="74"/>
      <c r="F1210" s="74"/>
      <c r="G1210" s="76"/>
      <c r="H1210" s="72" t="str">
        <f>IF(Tableau1[[#This Row],[Régime d''utilisation (Quotidien ? Oui ou Non)]]="Oui","Oui","Non")</f>
        <v>Non</v>
      </c>
      <c r="I1210" s="72" t="str">
        <f>IF(Tableau1[[#This Row],[Régime d''utilisation (Quotidien ? Oui ou Non)]]="Oui","Oui","Non")</f>
        <v>Non</v>
      </c>
      <c r="J1210" s="72" t="str">
        <f>IF(Tableau1[[#This Row],[Régime d''utilisation (Quotidien ? Oui ou Non)]]="Oui","Oui","Non")</f>
        <v>Non</v>
      </c>
      <c r="K1210" s="72" t="str">
        <f>IF(Tableau1[[#This Row],[Régime d''utilisation (Quotidien ? Oui ou Non)]]="Oui","Oui","Non")</f>
        <v>Non</v>
      </c>
      <c r="L1210" s="72" t="str">
        <f>IF(Tableau1[[#This Row],[Régime d''utilisation (Quotidien ? Oui ou Non)]]="Oui","Oui","Non")</f>
        <v>Non</v>
      </c>
      <c r="M1210" s="72" t="str">
        <f>IF(Tableau1[[#This Row],[Régime d''utilisation (Quotidien ? Oui ou Non)]]="Oui","Oui","Non")</f>
        <v>Non</v>
      </c>
      <c r="N1210" s="72" t="str">
        <f>IF(Tableau1[[#This Row],[Régime d''utilisation (Quotidien ? Oui ou Non)]]="Oui","Oui","Non")</f>
        <v>Non</v>
      </c>
      <c r="O1210" s="72" t="str">
        <f>IF(Tableau1[[#This Row],[Régime d''utilisation (Quotidien ? Oui ou Non)]]="Oui","Oui","Non")</f>
        <v>Non</v>
      </c>
      <c r="P1210" s="76"/>
      <c r="Q1210" s="76"/>
      <c r="R1210" s="76"/>
      <c r="S1210" s="52" t="str">
        <f t="shared" si="54"/>
        <v>Compris entre 00h00 et 5h00</v>
      </c>
      <c r="T1210" s="76"/>
      <c r="U1210" s="53" t="str">
        <f t="shared" si="55"/>
        <v>Voyageur</v>
      </c>
      <c r="V1210" s="76"/>
      <c r="W1210" s="76"/>
      <c r="X1210" s="76"/>
      <c r="Y1210" s="76"/>
      <c r="Z1210" s="76"/>
      <c r="AA1210" s="76"/>
      <c r="AB1210" s="53">
        <f>400</f>
        <v>400</v>
      </c>
      <c r="AC1210" s="78" t="str">
        <f>IF(Tableau1[[#This Row],[Type de réponse]]='Paramètre (masquer)'!$A$10,Tableau1[[#This Row],[Période de début *]],"")</f>
        <v/>
      </c>
      <c r="AD1210" s="78" t="str">
        <f>IF(Tableau1[[#This Row],[Type de réponse]]='Paramètre (masquer)'!$A$10,Tableau1[[#This Row],[Période de fin *]],"")</f>
        <v/>
      </c>
      <c r="AE1210" s="78" t="str">
        <f>IF(Tableau1[[#This Row],[Type de réponse]]='Paramètre (masquer)'!$A$10,Tableau1[[#This Row],[Nuit
LU/MA]],"")</f>
        <v/>
      </c>
      <c r="AF1210" s="78" t="str">
        <f>IF(Tableau1[[#This Row],[Type de réponse]]='Paramètre (masquer)'!$A$10,Tableau1[[#This Row],[Nuit
MA/ME]],"")</f>
        <v/>
      </c>
      <c r="AG1210" s="78" t="str">
        <f>IF(Tableau1[[#This Row],[Type de réponse]]='Paramètre (masquer)'!$A$10,Tableau1[[#This Row],[Nuit
ME/JE]],"")</f>
        <v/>
      </c>
      <c r="AH1210" s="78" t="str">
        <f>IF(Tableau1[[#This Row],[Type de réponse]]='Paramètre (masquer)'!$A$10,Tableau1[[#This Row],[Nuit JE/VE]],"")</f>
        <v/>
      </c>
      <c r="AI1210" s="78" t="str">
        <f>IF(Tableau1[[#This Row],[Type de réponse]]='Paramètre (masquer)'!$A$10,Tableau1[[#This Row],[Nuit
VE/SA]],"")</f>
        <v/>
      </c>
      <c r="AJ1210" s="78" t="str">
        <f>IF(Tableau1[[#This Row],[Type de réponse]]='Paramètre (masquer)'!$A$10,Tableau1[[#This Row],[Nuit
SA/DI]],"")</f>
        <v/>
      </c>
      <c r="AK1210" s="78" t="str">
        <f>IF(Tableau1[[#This Row],[Type de réponse]]='Paramètre (masquer)'!$A$10,Tableau1[[#This Row],[Nuit
DI/LU]],"")</f>
        <v/>
      </c>
      <c r="AL1210" s="76" t="str">
        <f>IF(Tableau1[[#This Row],[Nuit
LU /MA]]="Oui",0,IF(Tableau1[[#This Row],[Nuit
LU /MA]]="Non",1,""))</f>
        <v/>
      </c>
      <c r="AM1210" s="76" t="str">
        <f>IF(Tableau1[[#This Row],[Nuit
MA/ ME]]="Oui",0,IF(Tableau1[[#This Row],[Nuit
MA/ ME]]="Non",1,""))</f>
        <v/>
      </c>
      <c r="AN1210" s="76" t="str">
        <f>IF(Tableau1[[#This Row],[Nuit
ME/ JE]]="Oui",0,IF(Tableau1[[#This Row],[Nuit
ME/ JE]]="Non",1,""))</f>
        <v/>
      </c>
      <c r="AO1210" s="76" t="str">
        <f>IF(Tableau1[[#This Row],[Nuit JE/ VE]]="Oui",0,IF(Tableau1[[#This Row],[Nuit JE/ VE]]="Non",1,""))</f>
        <v/>
      </c>
      <c r="AP1210" s="76" t="str">
        <f>IF(Tableau1[[#This Row],[Nuit
VE/ SA]]="Oui",0,IF(Tableau1[[#This Row],[Nuit
VE/ SA]]="Non",1,""))</f>
        <v/>
      </c>
      <c r="AQ1210" s="76" t="str">
        <f>IF(Tableau1[[#This Row],[Nuit
SA/ DI]]="Oui",0,IF(Tableau1[[#This Row],[Nuit
SA/ DI]]="Non",1,""))</f>
        <v/>
      </c>
      <c r="AR1210" s="76" t="str">
        <f>IF(Tableau1[[#This Row],[Nuit
DI/ LU]]="Oui",0,IF(Tableau1[[#This Row],[Nuit
DI/ LU]]="Non",1,""))</f>
        <v/>
      </c>
      <c r="AS1210" s="76" t="str">
        <f>IF(Tableau1[[#This Row],[Type de réponse]]='Paramètre (masquer)'!$A$10,Tableau1[[#This Row],[FE]],"")</f>
        <v/>
      </c>
      <c r="AT1210" s="76" t="str">
        <f>_xlfn.CONCAT(Tableau1[[#This Row],[LUN]:[DIM]])</f>
        <v/>
      </c>
      <c r="AU1210" s="79"/>
      <c r="AV12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0" s="76" t="e">
        <f>Tableau1[[#This Row],[Nbre de nuits sur la période]]*Tableau1[[#This Row],[Nombre de train accédant / nuit *]]</f>
        <v>#VALUE!</v>
      </c>
      <c r="AY1210" s="76" t="e">
        <f>Tableau1[[#This Row],[Uo voies - nuit]]*((59*400/1000)+5)</f>
        <v>#VALUE!</v>
      </c>
    </row>
    <row r="1211" spans="1:51" ht="15.75">
      <c r="A1211" s="51">
        <f t="shared" si="56"/>
        <v>1198</v>
      </c>
      <c r="B1211" s="85"/>
      <c r="C1211" s="52" t="str">
        <f>IFERROR(VLOOKUP(Tableau1[[#This Row],[Site *
Un fichier Excel par DT]],Tableau7[[#All],[Nom de la gare]:[EIC]],5,FALSE),"")</f>
        <v/>
      </c>
      <c r="D1211" s="77"/>
      <c r="E1211" s="74"/>
      <c r="F1211" s="74"/>
      <c r="G1211" s="76"/>
      <c r="H1211" s="72" t="str">
        <f>IF(Tableau1[[#This Row],[Régime d''utilisation (Quotidien ? Oui ou Non)]]="Oui","Oui","Non")</f>
        <v>Non</v>
      </c>
      <c r="I1211" s="72" t="str">
        <f>IF(Tableau1[[#This Row],[Régime d''utilisation (Quotidien ? Oui ou Non)]]="Oui","Oui","Non")</f>
        <v>Non</v>
      </c>
      <c r="J1211" s="72" t="str">
        <f>IF(Tableau1[[#This Row],[Régime d''utilisation (Quotidien ? Oui ou Non)]]="Oui","Oui","Non")</f>
        <v>Non</v>
      </c>
      <c r="K1211" s="72" t="str">
        <f>IF(Tableau1[[#This Row],[Régime d''utilisation (Quotidien ? Oui ou Non)]]="Oui","Oui","Non")</f>
        <v>Non</v>
      </c>
      <c r="L1211" s="72" t="str">
        <f>IF(Tableau1[[#This Row],[Régime d''utilisation (Quotidien ? Oui ou Non)]]="Oui","Oui","Non")</f>
        <v>Non</v>
      </c>
      <c r="M1211" s="72" t="str">
        <f>IF(Tableau1[[#This Row],[Régime d''utilisation (Quotidien ? Oui ou Non)]]="Oui","Oui","Non")</f>
        <v>Non</v>
      </c>
      <c r="N1211" s="72" t="str">
        <f>IF(Tableau1[[#This Row],[Régime d''utilisation (Quotidien ? Oui ou Non)]]="Oui","Oui","Non")</f>
        <v>Non</v>
      </c>
      <c r="O1211" s="72" t="str">
        <f>IF(Tableau1[[#This Row],[Régime d''utilisation (Quotidien ? Oui ou Non)]]="Oui","Oui","Non")</f>
        <v>Non</v>
      </c>
      <c r="P1211" s="76"/>
      <c r="Q1211" s="76"/>
      <c r="R1211" s="76"/>
      <c r="S1211" s="52" t="str">
        <f t="shared" si="54"/>
        <v>Compris entre 00h00 et 5h00</v>
      </c>
      <c r="T1211" s="76"/>
      <c r="U1211" s="53" t="str">
        <f t="shared" si="55"/>
        <v>Voyageur</v>
      </c>
      <c r="V1211" s="76"/>
      <c r="W1211" s="76"/>
      <c r="X1211" s="76"/>
      <c r="Y1211" s="76"/>
      <c r="Z1211" s="76"/>
      <c r="AA1211" s="76"/>
      <c r="AB1211" s="53">
        <f>400</f>
        <v>400</v>
      </c>
      <c r="AC1211" s="78" t="str">
        <f>IF(Tableau1[[#This Row],[Type de réponse]]='Paramètre (masquer)'!$A$10,Tableau1[[#This Row],[Période de début *]],"")</f>
        <v/>
      </c>
      <c r="AD1211" s="78" t="str">
        <f>IF(Tableau1[[#This Row],[Type de réponse]]='Paramètre (masquer)'!$A$10,Tableau1[[#This Row],[Période de fin *]],"")</f>
        <v/>
      </c>
      <c r="AE1211" s="78" t="str">
        <f>IF(Tableau1[[#This Row],[Type de réponse]]='Paramètre (masquer)'!$A$10,Tableau1[[#This Row],[Nuit
LU/MA]],"")</f>
        <v/>
      </c>
      <c r="AF1211" s="78" t="str">
        <f>IF(Tableau1[[#This Row],[Type de réponse]]='Paramètre (masquer)'!$A$10,Tableau1[[#This Row],[Nuit
MA/ME]],"")</f>
        <v/>
      </c>
      <c r="AG1211" s="78" t="str">
        <f>IF(Tableau1[[#This Row],[Type de réponse]]='Paramètre (masquer)'!$A$10,Tableau1[[#This Row],[Nuit
ME/JE]],"")</f>
        <v/>
      </c>
      <c r="AH1211" s="78" t="str">
        <f>IF(Tableau1[[#This Row],[Type de réponse]]='Paramètre (masquer)'!$A$10,Tableau1[[#This Row],[Nuit JE/VE]],"")</f>
        <v/>
      </c>
      <c r="AI1211" s="78" t="str">
        <f>IF(Tableau1[[#This Row],[Type de réponse]]='Paramètre (masquer)'!$A$10,Tableau1[[#This Row],[Nuit
VE/SA]],"")</f>
        <v/>
      </c>
      <c r="AJ1211" s="78" t="str">
        <f>IF(Tableau1[[#This Row],[Type de réponse]]='Paramètre (masquer)'!$A$10,Tableau1[[#This Row],[Nuit
SA/DI]],"")</f>
        <v/>
      </c>
      <c r="AK1211" s="78" t="str">
        <f>IF(Tableau1[[#This Row],[Type de réponse]]='Paramètre (masquer)'!$A$10,Tableau1[[#This Row],[Nuit
DI/LU]],"")</f>
        <v/>
      </c>
      <c r="AL1211" s="76" t="str">
        <f>IF(Tableau1[[#This Row],[Nuit
LU /MA]]="Oui",0,IF(Tableau1[[#This Row],[Nuit
LU /MA]]="Non",1,""))</f>
        <v/>
      </c>
      <c r="AM1211" s="76" t="str">
        <f>IF(Tableau1[[#This Row],[Nuit
MA/ ME]]="Oui",0,IF(Tableau1[[#This Row],[Nuit
MA/ ME]]="Non",1,""))</f>
        <v/>
      </c>
      <c r="AN1211" s="76" t="str">
        <f>IF(Tableau1[[#This Row],[Nuit
ME/ JE]]="Oui",0,IF(Tableau1[[#This Row],[Nuit
ME/ JE]]="Non",1,""))</f>
        <v/>
      </c>
      <c r="AO1211" s="76" t="str">
        <f>IF(Tableau1[[#This Row],[Nuit JE/ VE]]="Oui",0,IF(Tableau1[[#This Row],[Nuit JE/ VE]]="Non",1,""))</f>
        <v/>
      </c>
      <c r="AP1211" s="76" t="str">
        <f>IF(Tableau1[[#This Row],[Nuit
VE/ SA]]="Oui",0,IF(Tableau1[[#This Row],[Nuit
VE/ SA]]="Non",1,""))</f>
        <v/>
      </c>
      <c r="AQ1211" s="76" t="str">
        <f>IF(Tableau1[[#This Row],[Nuit
SA/ DI]]="Oui",0,IF(Tableau1[[#This Row],[Nuit
SA/ DI]]="Non",1,""))</f>
        <v/>
      </c>
      <c r="AR1211" s="76" t="str">
        <f>IF(Tableau1[[#This Row],[Nuit
DI/ LU]]="Oui",0,IF(Tableau1[[#This Row],[Nuit
DI/ LU]]="Non",1,""))</f>
        <v/>
      </c>
      <c r="AS1211" s="76" t="str">
        <f>IF(Tableau1[[#This Row],[Type de réponse]]='Paramètre (masquer)'!$A$10,Tableau1[[#This Row],[FE]],"")</f>
        <v/>
      </c>
      <c r="AT1211" s="76" t="str">
        <f>_xlfn.CONCAT(Tableau1[[#This Row],[LUN]:[DIM]])</f>
        <v/>
      </c>
      <c r="AU1211" s="79"/>
      <c r="AV12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1" s="76" t="e">
        <f>Tableau1[[#This Row],[Nbre de nuits sur la période]]*Tableau1[[#This Row],[Nombre de train accédant / nuit *]]</f>
        <v>#VALUE!</v>
      </c>
      <c r="AY1211" s="76" t="e">
        <f>Tableau1[[#This Row],[Uo voies - nuit]]*((59*400/1000)+5)</f>
        <v>#VALUE!</v>
      </c>
    </row>
    <row r="1212" spans="1:51" ht="15.75">
      <c r="A1212" s="51">
        <f t="shared" si="56"/>
        <v>1199</v>
      </c>
      <c r="B1212" s="85"/>
      <c r="C1212" s="52" t="str">
        <f>IFERROR(VLOOKUP(Tableau1[[#This Row],[Site *
Un fichier Excel par DT]],Tableau7[[#All],[Nom de la gare]:[EIC]],5,FALSE),"")</f>
        <v/>
      </c>
      <c r="D1212" s="77"/>
      <c r="E1212" s="74"/>
      <c r="F1212" s="74"/>
      <c r="G1212" s="76"/>
      <c r="H1212" s="72" t="str">
        <f>IF(Tableau1[[#This Row],[Régime d''utilisation (Quotidien ? Oui ou Non)]]="Oui","Oui","Non")</f>
        <v>Non</v>
      </c>
      <c r="I1212" s="72" t="str">
        <f>IF(Tableau1[[#This Row],[Régime d''utilisation (Quotidien ? Oui ou Non)]]="Oui","Oui","Non")</f>
        <v>Non</v>
      </c>
      <c r="J1212" s="72" t="str">
        <f>IF(Tableau1[[#This Row],[Régime d''utilisation (Quotidien ? Oui ou Non)]]="Oui","Oui","Non")</f>
        <v>Non</v>
      </c>
      <c r="K1212" s="72" t="str">
        <f>IF(Tableau1[[#This Row],[Régime d''utilisation (Quotidien ? Oui ou Non)]]="Oui","Oui","Non")</f>
        <v>Non</v>
      </c>
      <c r="L1212" s="72" t="str">
        <f>IF(Tableau1[[#This Row],[Régime d''utilisation (Quotidien ? Oui ou Non)]]="Oui","Oui","Non")</f>
        <v>Non</v>
      </c>
      <c r="M1212" s="72" t="str">
        <f>IF(Tableau1[[#This Row],[Régime d''utilisation (Quotidien ? Oui ou Non)]]="Oui","Oui","Non")</f>
        <v>Non</v>
      </c>
      <c r="N1212" s="72" t="str">
        <f>IF(Tableau1[[#This Row],[Régime d''utilisation (Quotidien ? Oui ou Non)]]="Oui","Oui","Non")</f>
        <v>Non</v>
      </c>
      <c r="O1212" s="72" t="str">
        <f>IF(Tableau1[[#This Row],[Régime d''utilisation (Quotidien ? Oui ou Non)]]="Oui","Oui","Non")</f>
        <v>Non</v>
      </c>
      <c r="P1212" s="76"/>
      <c r="Q1212" s="76"/>
      <c r="R1212" s="76"/>
      <c r="S1212" s="52" t="str">
        <f t="shared" si="54"/>
        <v>Compris entre 00h00 et 5h00</v>
      </c>
      <c r="T1212" s="76"/>
      <c r="U1212" s="53" t="str">
        <f t="shared" si="55"/>
        <v>Voyageur</v>
      </c>
      <c r="V1212" s="76"/>
      <c r="W1212" s="76"/>
      <c r="X1212" s="76"/>
      <c r="Y1212" s="76"/>
      <c r="Z1212" s="76"/>
      <c r="AA1212" s="76"/>
      <c r="AB1212" s="53">
        <f>400</f>
        <v>400</v>
      </c>
      <c r="AC1212" s="78" t="str">
        <f>IF(Tableau1[[#This Row],[Type de réponse]]='Paramètre (masquer)'!$A$10,Tableau1[[#This Row],[Période de début *]],"")</f>
        <v/>
      </c>
      <c r="AD1212" s="78" t="str">
        <f>IF(Tableau1[[#This Row],[Type de réponse]]='Paramètre (masquer)'!$A$10,Tableau1[[#This Row],[Période de fin *]],"")</f>
        <v/>
      </c>
      <c r="AE1212" s="78" t="str">
        <f>IF(Tableau1[[#This Row],[Type de réponse]]='Paramètre (masquer)'!$A$10,Tableau1[[#This Row],[Nuit
LU/MA]],"")</f>
        <v/>
      </c>
      <c r="AF1212" s="78" t="str">
        <f>IF(Tableau1[[#This Row],[Type de réponse]]='Paramètre (masquer)'!$A$10,Tableau1[[#This Row],[Nuit
MA/ME]],"")</f>
        <v/>
      </c>
      <c r="AG1212" s="78" t="str">
        <f>IF(Tableau1[[#This Row],[Type de réponse]]='Paramètre (masquer)'!$A$10,Tableau1[[#This Row],[Nuit
ME/JE]],"")</f>
        <v/>
      </c>
      <c r="AH1212" s="78" t="str">
        <f>IF(Tableau1[[#This Row],[Type de réponse]]='Paramètre (masquer)'!$A$10,Tableau1[[#This Row],[Nuit JE/VE]],"")</f>
        <v/>
      </c>
      <c r="AI1212" s="78" t="str">
        <f>IF(Tableau1[[#This Row],[Type de réponse]]='Paramètre (masquer)'!$A$10,Tableau1[[#This Row],[Nuit
VE/SA]],"")</f>
        <v/>
      </c>
      <c r="AJ1212" s="78" t="str">
        <f>IF(Tableau1[[#This Row],[Type de réponse]]='Paramètre (masquer)'!$A$10,Tableau1[[#This Row],[Nuit
SA/DI]],"")</f>
        <v/>
      </c>
      <c r="AK1212" s="78" t="str">
        <f>IF(Tableau1[[#This Row],[Type de réponse]]='Paramètre (masquer)'!$A$10,Tableau1[[#This Row],[Nuit
DI/LU]],"")</f>
        <v/>
      </c>
      <c r="AL1212" s="76" t="str">
        <f>IF(Tableau1[[#This Row],[Nuit
LU /MA]]="Oui",0,IF(Tableau1[[#This Row],[Nuit
LU /MA]]="Non",1,""))</f>
        <v/>
      </c>
      <c r="AM1212" s="76" t="str">
        <f>IF(Tableau1[[#This Row],[Nuit
MA/ ME]]="Oui",0,IF(Tableau1[[#This Row],[Nuit
MA/ ME]]="Non",1,""))</f>
        <v/>
      </c>
      <c r="AN1212" s="76" t="str">
        <f>IF(Tableau1[[#This Row],[Nuit
ME/ JE]]="Oui",0,IF(Tableau1[[#This Row],[Nuit
ME/ JE]]="Non",1,""))</f>
        <v/>
      </c>
      <c r="AO1212" s="76" t="str">
        <f>IF(Tableau1[[#This Row],[Nuit JE/ VE]]="Oui",0,IF(Tableau1[[#This Row],[Nuit JE/ VE]]="Non",1,""))</f>
        <v/>
      </c>
      <c r="AP1212" s="76" t="str">
        <f>IF(Tableau1[[#This Row],[Nuit
VE/ SA]]="Oui",0,IF(Tableau1[[#This Row],[Nuit
VE/ SA]]="Non",1,""))</f>
        <v/>
      </c>
      <c r="AQ1212" s="76" t="str">
        <f>IF(Tableau1[[#This Row],[Nuit
SA/ DI]]="Oui",0,IF(Tableau1[[#This Row],[Nuit
SA/ DI]]="Non",1,""))</f>
        <v/>
      </c>
      <c r="AR1212" s="76" t="str">
        <f>IF(Tableau1[[#This Row],[Nuit
DI/ LU]]="Oui",0,IF(Tableau1[[#This Row],[Nuit
DI/ LU]]="Non",1,""))</f>
        <v/>
      </c>
      <c r="AS1212" s="76" t="str">
        <f>IF(Tableau1[[#This Row],[Type de réponse]]='Paramètre (masquer)'!$A$10,Tableau1[[#This Row],[FE]],"")</f>
        <v/>
      </c>
      <c r="AT1212" s="76" t="str">
        <f>_xlfn.CONCAT(Tableau1[[#This Row],[LUN]:[DIM]])</f>
        <v/>
      </c>
      <c r="AU1212" s="79"/>
      <c r="AV12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2" s="76" t="e">
        <f>Tableau1[[#This Row],[Nbre de nuits sur la période]]*Tableau1[[#This Row],[Nombre de train accédant / nuit *]]</f>
        <v>#VALUE!</v>
      </c>
      <c r="AY1212" s="76" t="e">
        <f>Tableau1[[#This Row],[Uo voies - nuit]]*((59*400/1000)+5)</f>
        <v>#VALUE!</v>
      </c>
    </row>
    <row r="1213" spans="1:51" ht="15.75">
      <c r="A1213" s="51">
        <f t="shared" si="56"/>
        <v>1200</v>
      </c>
      <c r="B1213" s="85"/>
      <c r="C1213" s="52" t="str">
        <f>IFERROR(VLOOKUP(Tableau1[[#This Row],[Site *
Un fichier Excel par DT]],Tableau7[[#All],[Nom de la gare]:[EIC]],5,FALSE),"")</f>
        <v/>
      </c>
      <c r="D1213" s="77"/>
      <c r="E1213" s="74"/>
      <c r="F1213" s="74"/>
      <c r="G1213" s="76"/>
      <c r="H1213" s="72" t="str">
        <f>IF(Tableau1[[#This Row],[Régime d''utilisation (Quotidien ? Oui ou Non)]]="Oui","Oui","Non")</f>
        <v>Non</v>
      </c>
      <c r="I1213" s="72" t="str">
        <f>IF(Tableau1[[#This Row],[Régime d''utilisation (Quotidien ? Oui ou Non)]]="Oui","Oui","Non")</f>
        <v>Non</v>
      </c>
      <c r="J1213" s="72" t="str">
        <f>IF(Tableau1[[#This Row],[Régime d''utilisation (Quotidien ? Oui ou Non)]]="Oui","Oui","Non")</f>
        <v>Non</v>
      </c>
      <c r="K1213" s="72" t="str">
        <f>IF(Tableau1[[#This Row],[Régime d''utilisation (Quotidien ? Oui ou Non)]]="Oui","Oui","Non")</f>
        <v>Non</v>
      </c>
      <c r="L1213" s="72" t="str">
        <f>IF(Tableau1[[#This Row],[Régime d''utilisation (Quotidien ? Oui ou Non)]]="Oui","Oui","Non")</f>
        <v>Non</v>
      </c>
      <c r="M1213" s="72" t="str">
        <f>IF(Tableau1[[#This Row],[Régime d''utilisation (Quotidien ? Oui ou Non)]]="Oui","Oui","Non")</f>
        <v>Non</v>
      </c>
      <c r="N1213" s="72" t="str">
        <f>IF(Tableau1[[#This Row],[Régime d''utilisation (Quotidien ? Oui ou Non)]]="Oui","Oui","Non")</f>
        <v>Non</v>
      </c>
      <c r="O1213" s="72" t="str">
        <f>IF(Tableau1[[#This Row],[Régime d''utilisation (Quotidien ? Oui ou Non)]]="Oui","Oui","Non")</f>
        <v>Non</v>
      </c>
      <c r="P1213" s="76"/>
      <c r="Q1213" s="76"/>
      <c r="R1213" s="76"/>
      <c r="S1213" s="52" t="str">
        <f t="shared" si="54"/>
        <v>Compris entre 00h00 et 5h00</v>
      </c>
      <c r="T1213" s="76"/>
      <c r="U1213" s="53" t="str">
        <f t="shared" si="55"/>
        <v>Voyageur</v>
      </c>
      <c r="V1213" s="76"/>
      <c r="W1213" s="76"/>
      <c r="X1213" s="76"/>
      <c r="Y1213" s="76"/>
      <c r="Z1213" s="76"/>
      <c r="AA1213" s="76"/>
      <c r="AB1213" s="53">
        <f>400</f>
        <v>400</v>
      </c>
      <c r="AC1213" s="78" t="str">
        <f>IF(Tableau1[[#This Row],[Type de réponse]]='Paramètre (masquer)'!$A$10,Tableau1[[#This Row],[Période de début *]],"")</f>
        <v/>
      </c>
      <c r="AD1213" s="78" t="str">
        <f>IF(Tableau1[[#This Row],[Type de réponse]]='Paramètre (masquer)'!$A$10,Tableau1[[#This Row],[Période de fin *]],"")</f>
        <v/>
      </c>
      <c r="AE1213" s="78" t="str">
        <f>IF(Tableau1[[#This Row],[Type de réponse]]='Paramètre (masquer)'!$A$10,Tableau1[[#This Row],[Nuit
LU/MA]],"")</f>
        <v/>
      </c>
      <c r="AF1213" s="78" t="str">
        <f>IF(Tableau1[[#This Row],[Type de réponse]]='Paramètre (masquer)'!$A$10,Tableau1[[#This Row],[Nuit
MA/ME]],"")</f>
        <v/>
      </c>
      <c r="AG1213" s="78" t="str">
        <f>IF(Tableau1[[#This Row],[Type de réponse]]='Paramètre (masquer)'!$A$10,Tableau1[[#This Row],[Nuit
ME/JE]],"")</f>
        <v/>
      </c>
      <c r="AH1213" s="78" t="str">
        <f>IF(Tableau1[[#This Row],[Type de réponse]]='Paramètre (masquer)'!$A$10,Tableau1[[#This Row],[Nuit JE/VE]],"")</f>
        <v/>
      </c>
      <c r="AI1213" s="78" t="str">
        <f>IF(Tableau1[[#This Row],[Type de réponse]]='Paramètre (masquer)'!$A$10,Tableau1[[#This Row],[Nuit
VE/SA]],"")</f>
        <v/>
      </c>
      <c r="AJ1213" s="78" t="str">
        <f>IF(Tableau1[[#This Row],[Type de réponse]]='Paramètre (masquer)'!$A$10,Tableau1[[#This Row],[Nuit
SA/DI]],"")</f>
        <v/>
      </c>
      <c r="AK1213" s="78" t="str">
        <f>IF(Tableau1[[#This Row],[Type de réponse]]='Paramètre (masquer)'!$A$10,Tableau1[[#This Row],[Nuit
DI/LU]],"")</f>
        <v/>
      </c>
      <c r="AL1213" s="76" t="str">
        <f>IF(Tableau1[[#This Row],[Nuit
LU /MA]]="Oui",0,IF(Tableau1[[#This Row],[Nuit
LU /MA]]="Non",1,""))</f>
        <v/>
      </c>
      <c r="AM1213" s="76" t="str">
        <f>IF(Tableau1[[#This Row],[Nuit
MA/ ME]]="Oui",0,IF(Tableau1[[#This Row],[Nuit
MA/ ME]]="Non",1,""))</f>
        <v/>
      </c>
      <c r="AN1213" s="76" t="str">
        <f>IF(Tableau1[[#This Row],[Nuit
ME/ JE]]="Oui",0,IF(Tableau1[[#This Row],[Nuit
ME/ JE]]="Non",1,""))</f>
        <v/>
      </c>
      <c r="AO1213" s="76" t="str">
        <f>IF(Tableau1[[#This Row],[Nuit JE/ VE]]="Oui",0,IF(Tableau1[[#This Row],[Nuit JE/ VE]]="Non",1,""))</f>
        <v/>
      </c>
      <c r="AP1213" s="76" t="str">
        <f>IF(Tableau1[[#This Row],[Nuit
VE/ SA]]="Oui",0,IF(Tableau1[[#This Row],[Nuit
VE/ SA]]="Non",1,""))</f>
        <v/>
      </c>
      <c r="AQ1213" s="76" t="str">
        <f>IF(Tableau1[[#This Row],[Nuit
SA/ DI]]="Oui",0,IF(Tableau1[[#This Row],[Nuit
SA/ DI]]="Non",1,""))</f>
        <v/>
      </c>
      <c r="AR1213" s="76" t="str">
        <f>IF(Tableau1[[#This Row],[Nuit
DI/ LU]]="Oui",0,IF(Tableau1[[#This Row],[Nuit
DI/ LU]]="Non",1,""))</f>
        <v/>
      </c>
      <c r="AS1213" s="76" t="str">
        <f>IF(Tableau1[[#This Row],[Type de réponse]]='Paramètre (masquer)'!$A$10,Tableau1[[#This Row],[FE]],"")</f>
        <v/>
      </c>
      <c r="AT1213" s="76" t="str">
        <f>_xlfn.CONCAT(Tableau1[[#This Row],[LUN]:[DIM]])</f>
        <v/>
      </c>
      <c r="AU1213" s="79"/>
      <c r="AV12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3" s="76" t="e">
        <f>Tableau1[[#This Row],[Nbre de nuits sur la période]]*Tableau1[[#This Row],[Nombre de train accédant / nuit *]]</f>
        <v>#VALUE!</v>
      </c>
      <c r="AY1213" s="76" t="e">
        <f>Tableau1[[#This Row],[Uo voies - nuit]]*((59*400/1000)+5)</f>
        <v>#VALUE!</v>
      </c>
    </row>
    <row r="1214" spans="1:51" ht="15.75">
      <c r="A1214" s="51">
        <f t="shared" si="56"/>
        <v>1201</v>
      </c>
      <c r="B1214" s="85"/>
      <c r="C1214" s="52" t="str">
        <f>IFERROR(VLOOKUP(Tableau1[[#This Row],[Site *
Un fichier Excel par DT]],Tableau7[[#All],[Nom de la gare]:[EIC]],5,FALSE),"")</f>
        <v/>
      </c>
      <c r="D1214" s="77"/>
      <c r="E1214" s="74"/>
      <c r="F1214" s="74"/>
      <c r="G1214" s="76"/>
      <c r="H1214" s="72" t="str">
        <f>IF(Tableau1[[#This Row],[Régime d''utilisation (Quotidien ? Oui ou Non)]]="Oui","Oui","Non")</f>
        <v>Non</v>
      </c>
      <c r="I1214" s="72" t="str">
        <f>IF(Tableau1[[#This Row],[Régime d''utilisation (Quotidien ? Oui ou Non)]]="Oui","Oui","Non")</f>
        <v>Non</v>
      </c>
      <c r="J1214" s="72" t="str">
        <f>IF(Tableau1[[#This Row],[Régime d''utilisation (Quotidien ? Oui ou Non)]]="Oui","Oui","Non")</f>
        <v>Non</v>
      </c>
      <c r="K1214" s="72" t="str">
        <f>IF(Tableau1[[#This Row],[Régime d''utilisation (Quotidien ? Oui ou Non)]]="Oui","Oui","Non")</f>
        <v>Non</v>
      </c>
      <c r="L1214" s="72" t="str">
        <f>IF(Tableau1[[#This Row],[Régime d''utilisation (Quotidien ? Oui ou Non)]]="Oui","Oui","Non")</f>
        <v>Non</v>
      </c>
      <c r="M1214" s="72" t="str">
        <f>IF(Tableau1[[#This Row],[Régime d''utilisation (Quotidien ? Oui ou Non)]]="Oui","Oui","Non")</f>
        <v>Non</v>
      </c>
      <c r="N1214" s="72" t="str">
        <f>IF(Tableau1[[#This Row],[Régime d''utilisation (Quotidien ? Oui ou Non)]]="Oui","Oui","Non")</f>
        <v>Non</v>
      </c>
      <c r="O1214" s="72" t="str">
        <f>IF(Tableau1[[#This Row],[Régime d''utilisation (Quotidien ? Oui ou Non)]]="Oui","Oui","Non")</f>
        <v>Non</v>
      </c>
      <c r="P1214" s="76"/>
      <c r="Q1214" s="76"/>
      <c r="R1214" s="76"/>
      <c r="S1214" s="52" t="str">
        <f t="shared" si="54"/>
        <v>Compris entre 00h00 et 5h00</v>
      </c>
      <c r="T1214" s="76"/>
      <c r="U1214" s="53" t="str">
        <f t="shared" si="55"/>
        <v>Voyageur</v>
      </c>
      <c r="V1214" s="76"/>
      <c r="W1214" s="76"/>
      <c r="X1214" s="76"/>
      <c r="Y1214" s="76"/>
      <c r="Z1214" s="76"/>
      <c r="AA1214" s="76"/>
      <c r="AB1214" s="53">
        <f>400</f>
        <v>400</v>
      </c>
      <c r="AC1214" s="78" t="str">
        <f>IF(Tableau1[[#This Row],[Type de réponse]]='Paramètre (masquer)'!$A$10,Tableau1[[#This Row],[Période de début *]],"")</f>
        <v/>
      </c>
      <c r="AD1214" s="78" t="str">
        <f>IF(Tableau1[[#This Row],[Type de réponse]]='Paramètre (masquer)'!$A$10,Tableau1[[#This Row],[Période de fin *]],"")</f>
        <v/>
      </c>
      <c r="AE1214" s="78" t="str">
        <f>IF(Tableau1[[#This Row],[Type de réponse]]='Paramètre (masquer)'!$A$10,Tableau1[[#This Row],[Nuit
LU/MA]],"")</f>
        <v/>
      </c>
      <c r="AF1214" s="78" t="str">
        <f>IF(Tableau1[[#This Row],[Type de réponse]]='Paramètre (masquer)'!$A$10,Tableau1[[#This Row],[Nuit
MA/ME]],"")</f>
        <v/>
      </c>
      <c r="AG1214" s="78" t="str">
        <f>IF(Tableau1[[#This Row],[Type de réponse]]='Paramètre (masquer)'!$A$10,Tableau1[[#This Row],[Nuit
ME/JE]],"")</f>
        <v/>
      </c>
      <c r="AH1214" s="78" t="str">
        <f>IF(Tableau1[[#This Row],[Type de réponse]]='Paramètre (masquer)'!$A$10,Tableau1[[#This Row],[Nuit JE/VE]],"")</f>
        <v/>
      </c>
      <c r="AI1214" s="78" t="str">
        <f>IF(Tableau1[[#This Row],[Type de réponse]]='Paramètre (masquer)'!$A$10,Tableau1[[#This Row],[Nuit
VE/SA]],"")</f>
        <v/>
      </c>
      <c r="AJ1214" s="78" t="str">
        <f>IF(Tableau1[[#This Row],[Type de réponse]]='Paramètre (masquer)'!$A$10,Tableau1[[#This Row],[Nuit
SA/DI]],"")</f>
        <v/>
      </c>
      <c r="AK1214" s="78" t="str">
        <f>IF(Tableau1[[#This Row],[Type de réponse]]='Paramètre (masquer)'!$A$10,Tableau1[[#This Row],[Nuit
DI/LU]],"")</f>
        <v/>
      </c>
      <c r="AL1214" s="76" t="str">
        <f>IF(Tableau1[[#This Row],[Nuit
LU /MA]]="Oui",0,IF(Tableau1[[#This Row],[Nuit
LU /MA]]="Non",1,""))</f>
        <v/>
      </c>
      <c r="AM1214" s="76" t="str">
        <f>IF(Tableau1[[#This Row],[Nuit
MA/ ME]]="Oui",0,IF(Tableau1[[#This Row],[Nuit
MA/ ME]]="Non",1,""))</f>
        <v/>
      </c>
      <c r="AN1214" s="76" t="str">
        <f>IF(Tableau1[[#This Row],[Nuit
ME/ JE]]="Oui",0,IF(Tableau1[[#This Row],[Nuit
ME/ JE]]="Non",1,""))</f>
        <v/>
      </c>
      <c r="AO1214" s="76" t="str">
        <f>IF(Tableau1[[#This Row],[Nuit JE/ VE]]="Oui",0,IF(Tableau1[[#This Row],[Nuit JE/ VE]]="Non",1,""))</f>
        <v/>
      </c>
      <c r="AP1214" s="76" t="str">
        <f>IF(Tableau1[[#This Row],[Nuit
VE/ SA]]="Oui",0,IF(Tableau1[[#This Row],[Nuit
VE/ SA]]="Non",1,""))</f>
        <v/>
      </c>
      <c r="AQ1214" s="76" t="str">
        <f>IF(Tableau1[[#This Row],[Nuit
SA/ DI]]="Oui",0,IF(Tableau1[[#This Row],[Nuit
SA/ DI]]="Non",1,""))</f>
        <v/>
      </c>
      <c r="AR1214" s="76" t="str">
        <f>IF(Tableau1[[#This Row],[Nuit
DI/ LU]]="Oui",0,IF(Tableau1[[#This Row],[Nuit
DI/ LU]]="Non",1,""))</f>
        <v/>
      </c>
      <c r="AS1214" s="76" t="str">
        <f>IF(Tableau1[[#This Row],[Type de réponse]]='Paramètre (masquer)'!$A$10,Tableau1[[#This Row],[FE]],"")</f>
        <v/>
      </c>
      <c r="AT1214" s="76" t="str">
        <f>_xlfn.CONCAT(Tableau1[[#This Row],[LUN]:[DIM]])</f>
        <v/>
      </c>
      <c r="AU1214" s="79"/>
      <c r="AV12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4" s="76" t="e">
        <f>Tableau1[[#This Row],[Nbre de nuits sur la période]]*Tableau1[[#This Row],[Nombre de train accédant / nuit *]]</f>
        <v>#VALUE!</v>
      </c>
      <c r="AY1214" s="76" t="e">
        <f>Tableau1[[#This Row],[Uo voies - nuit]]*((59*400/1000)+5)</f>
        <v>#VALUE!</v>
      </c>
    </row>
    <row r="1215" spans="1:51" ht="15.75">
      <c r="A1215" s="51">
        <f t="shared" si="56"/>
        <v>1202</v>
      </c>
      <c r="B1215" s="85"/>
      <c r="C1215" s="52" t="str">
        <f>IFERROR(VLOOKUP(Tableau1[[#This Row],[Site *
Un fichier Excel par DT]],Tableau7[[#All],[Nom de la gare]:[EIC]],5,FALSE),"")</f>
        <v/>
      </c>
      <c r="D1215" s="77"/>
      <c r="E1215" s="74"/>
      <c r="F1215" s="74"/>
      <c r="G1215" s="76"/>
      <c r="H1215" s="72" t="str">
        <f>IF(Tableau1[[#This Row],[Régime d''utilisation (Quotidien ? Oui ou Non)]]="Oui","Oui","Non")</f>
        <v>Non</v>
      </c>
      <c r="I1215" s="72" t="str">
        <f>IF(Tableau1[[#This Row],[Régime d''utilisation (Quotidien ? Oui ou Non)]]="Oui","Oui","Non")</f>
        <v>Non</v>
      </c>
      <c r="J1215" s="72" t="str">
        <f>IF(Tableau1[[#This Row],[Régime d''utilisation (Quotidien ? Oui ou Non)]]="Oui","Oui","Non")</f>
        <v>Non</v>
      </c>
      <c r="K1215" s="72" t="str">
        <f>IF(Tableau1[[#This Row],[Régime d''utilisation (Quotidien ? Oui ou Non)]]="Oui","Oui","Non")</f>
        <v>Non</v>
      </c>
      <c r="L1215" s="72" t="str">
        <f>IF(Tableau1[[#This Row],[Régime d''utilisation (Quotidien ? Oui ou Non)]]="Oui","Oui","Non")</f>
        <v>Non</v>
      </c>
      <c r="M1215" s="72" t="str">
        <f>IF(Tableau1[[#This Row],[Régime d''utilisation (Quotidien ? Oui ou Non)]]="Oui","Oui","Non")</f>
        <v>Non</v>
      </c>
      <c r="N1215" s="72" t="str">
        <f>IF(Tableau1[[#This Row],[Régime d''utilisation (Quotidien ? Oui ou Non)]]="Oui","Oui","Non")</f>
        <v>Non</v>
      </c>
      <c r="O1215" s="72" t="str">
        <f>IF(Tableau1[[#This Row],[Régime d''utilisation (Quotidien ? Oui ou Non)]]="Oui","Oui","Non")</f>
        <v>Non</v>
      </c>
      <c r="P1215" s="76"/>
      <c r="Q1215" s="76"/>
      <c r="R1215" s="76"/>
      <c r="S1215" s="52" t="str">
        <f t="shared" si="54"/>
        <v>Compris entre 00h00 et 5h00</v>
      </c>
      <c r="T1215" s="76"/>
      <c r="U1215" s="53" t="str">
        <f t="shared" si="55"/>
        <v>Voyageur</v>
      </c>
      <c r="V1215" s="76"/>
      <c r="W1215" s="76"/>
      <c r="X1215" s="76"/>
      <c r="Y1215" s="76"/>
      <c r="Z1215" s="76"/>
      <c r="AA1215" s="76"/>
      <c r="AB1215" s="53">
        <f>400</f>
        <v>400</v>
      </c>
      <c r="AC1215" s="78" t="str">
        <f>IF(Tableau1[[#This Row],[Type de réponse]]='Paramètre (masquer)'!$A$10,Tableau1[[#This Row],[Période de début *]],"")</f>
        <v/>
      </c>
      <c r="AD1215" s="78" t="str">
        <f>IF(Tableau1[[#This Row],[Type de réponse]]='Paramètre (masquer)'!$A$10,Tableau1[[#This Row],[Période de fin *]],"")</f>
        <v/>
      </c>
      <c r="AE1215" s="78" t="str">
        <f>IF(Tableau1[[#This Row],[Type de réponse]]='Paramètre (masquer)'!$A$10,Tableau1[[#This Row],[Nuit
LU/MA]],"")</f>
        <v/>
      </c>
      <c r="AF1215" s="78" t="str">
        <f>IF(Tableau1[[#This Row],[Type de réponse]]='Paramètre (masquer)'!$A$10,Tableau1[[#This Row],[Nuit
MA/ME]],"")</f>
        <v/>
      </c>
      <c r="AG1215" s="78" t="str">
        <f>IF(Tableau1[[#This Row],[Type de réponse]]='Paramètre (masquer)'!$A$10,Tableau1[[#This Row],[Nuit
ME/JE]],"")</f>
        <v/>
      </c>
      <c r="AH1215" s="78" t="str">
        <f>IF(Tableau1[[#This Row],[Type de réponse]]='Paramètre (masquer)'!$A$10,Tableau1[[#This Row],[Nuit JE/VE]],"")</f>
        <v/>
      </c>
      <c r="AI1215" s="78" t="str">
        <f>IF(Tableau1[[#This Row],[Type de réponse]]='Paramètre (masquer)'!$A$10,Tableau1[[#This Row],[Nuit
VE/SA]],"")</f>
        <v/>
      </c>
      <c r="AJ1215" s="78" t="str">
        <f>IF(Tableau1[[#This Row],[Type de réponse]]='Paramètre (masquer)'!$A$10,Tableau1[[#This Row],[Nuit
SA/DI]],"")</f>
        <v/>
      </c>
      <c r="AK1215" s="78" t="str">
        <f>IF(Tableau1[[#This Row],[Type de réponse]]='Paramètre (masquer)'!$A$10,Tableau1[[#This Row],[Nuit
DI/LU]],"")</f>
        <v/>
      </c>
      <c r="AL1215" s="76" t="str">
        <f>IF(Tableau1[[#This Row],[Nuit
LU /MA]]="Oui",0,IF(Tableau1[[#This Row],[Nuit
LU /MA]]="Non",1,""))</f>
        <v/>
      </c>
      <c r="AM1215" s="76" t="str">
        <f>IF(Tableau1[[#This Row],[Nuit
MA/ ME]]="Oui",0,IF(Tableau1[[#This Row],[Nuit
MA/ ME]]="Non",1,""))</f>
        <v/>
      </c>
      <c r="AN1215" s="76" t="str">
        <f>IF(Tableau1[[#This Row],[Nuit
ME/ JE]]="Oui",0,IF(Tableau1[[#This Row],[Nuit
ME/ JE]]="Non",1,""))</f>
        <v/>
      </c>
      <c r="AO1215" s="76" t="str">
        <f>IF(Tableau1[[#This Row],[Nuit JE/ VE]]="Oui",0,IF(Tableau1[[#This Row],[Nuit JE/ VE]]="Non",1,""))</f>
        <v/>
      </c>
      <c r="AP1215" s="76" t="str">
        <f>IF(Tableau1[[#This Row],[Nuit
VE/ SA]]="Oui",0,IF(Tableau1[[#This Row],[Nuit
VE/ SA]]="Non",1,""))</f>
        <v/>
      </c>
      <c r="AQ1215" s="76" t="str">
        <f>IF(Tableau1[[#This Row],[Nuit
SA/ DI]]="Oui",0,IF(Tableau1[[#This Row],[Nuit
SA/ DI]]="Non",1,""))</f>
        <v/>
      </c>
      <c r="AR1215" s="76" t="str">
        <f>IF(Tableau1[[#This Row],[Nuit
DI/ LU]]="Oui",0,IF(Tableau1[[#This Row],[Nuit
DI/ LU]]="Non",1,""))</f>
        <v/>
      </c>
      <c r="AS1215" s="76" t="str">
        <f>IF(Tableau1[[#This Row],[Type de réponse]]='Paramètre (masquer)'!$A$10,Tableau1[[#This Row],[FE]],"")</f>
        <v/>
      </c>
      <c r="AT1215" s="76" t="str">
        <f>_xlfn.CONCAT(Tableau1[[#This Row],[LUN]:[DIM]])</f>
        <v/>
      </c>
      <c r="AU1215" s="79"/>
      <c r="AV12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5" s="76" t="e">
        <f>Tableau1[[#This Row],[Nbre de nuits sur la période]]*Tableau1[[#This Row],[Nombre de train accédant / nuit *]]</f>
        <v>#VALUE!</v>
      </c>
      <c r="AY1215" s="76" t="e">
        <f>Tableau1[[#This Row],[Uo voies - nuit]]*((59*400/1000)+5)</f>
        <v>#VALUE!</v>
      </c>
    </row>
    <row r="1216" spans="1:51" ht="15.75">
      <c r="A1216" s="51">
        <f t="shared" si="56"/>
        <v>1203</v>
      </c>
      <c r="B1216" s="85"/>
      <c r="C1216" s="52" t="str">
        <f>IFERROR(VLOOKUP(Tableau1[[#This Row],[Site *
Un fichier Excel par DT]],Tableau7[[#All],[Nom de la gare]:[EIC]],5,FALSE),"")</f>
        <v/>
      </c>
      <c r="D1216" s="77"/>
      <c r="E1216" s="74"/>
      <c r="F1216" s="74"/>
      <c r="G1216" s="76"/>
      <c r="H1216" s="72" t="str">
        <f>IF(Tableau1[[#This Row],[Régime d''utilisation (Quotidien ? Oui ou Non)]]="Oui","Oui","Non")</f>
        <v>Non</v>
      </c>
      <c r="I1216" s="72" t="str">
        <f>IF(Tableau1[[#This Row],[Régime d''utilisation (Quotidien ? Oui ou Non)]]="Oui","Oui","Non")</f>
        <v>Non</v>
      </c>
      <c r="J1216" s="72" t="str">
        <f>IF(Tableau1[[#This Row],[Régime d''utilisation (Quotidien ? Oui ou Non)]]="Oui","Oui","Non")</f>
        <v>Non</v>
      </c>
      <c r="K1216" s="72" t="str">
        <f>IF(Tableau1[[#This Row],[Régime d''utilisation (Quotidien ? Oui ou Non)]]="Oui","Oui","Non")</f>
        <v>Non</v>
      </c>
      <c r="L1216" s="72" t="str">
        <f>IF(Tableau1[[#This Row],[Régime d''utilisation (Quotidien ? Oui ou Non)]]="Oui","Oui","Non")</f>
        <v>Non</v>
      </c>
      <c r="M1216" s="72" t="str">
        <f>IF(Tableau1[[#This Row],[Régime d''utilisation (Quotidien ? Oui ou Non)]]="Oui","Oui","Non")</f>
        <v>Non</v>
      </c>
      <c r="N1216" s="72" t="str">
        <f>IF(Tableau1[[#This Row],[Régime d''utilisation (Quotidien ? Oui ou Non)]]="Oui","Oui","Non")</f>
        <v>Non</v>
      </c>
      <c r="O1216" s="72" t="str">
        <f>IF(Tableau1[[#This Row],[Régime d''utilisation (Quotidien ? Oui ou Non)]]="Oui","Oui","Non")</f>
        <v>Non</v>
      </c>
      <c r="P1216" s="76"/>
      <c r="Q1216" s="76"/>
      <c r="R1216" s="76"/>
      <c r="S1216" s="52" t="str">
        <f t="shared" si="54"/>
        <v>Compris entre 00h00 et 5h00</v>
      </c>
      <c r="T1216" s="76"/>
      <c r="U1216" s="53" t="str">
        <f t="shared" si="55"/>
        <v>Voyageur</v>
      </c>
      <c r="V1216" s="76"/>
      <c r="W1216" s="76"/>
      <c r="X1216" s="76"/>
      <c r="Y1216" s="76"/>
      <c r="Z1216" s="76"/>
      <c r="AA1216" s="76"/>
      <c r="AB1216" s="53">
        <f>400</f>
        <v>400</v>
      </c>
      <c r="AC1216" s="78" t="str">
        <f>IF(Tableau1[[#This Row],[Type de réponse]]='Paramètre (masquer)'!$A$10,Tableau1[[#This Row],[Période de début *]],"")</f>
        <v/>
      </c>
      <c r="AD1216" s="78" t="str">
        <f>IF(Tableau1[[#This Row],[Type de réponse]]='Paramètre (masquer)'!$A$10,Tableau1[[#This Row],[Période de fin *]],"")</f>
        <v/>
      </c>
      <c r="AE1216" s="78" t="str">
        <f>IF(Tableau1[[#This Row],[Type de réponse]]='Paramètre (masquer)'!$A$10,Tableau1[[#This Row],[Nuit
LU/MA]],"")</f>
        <v/>
      </c>
      <c r="AF1216" s="78" t="str">
        <f>IF(Tableau1[[#This Row],[Type de réponse]]='Paramètre (masquer)'!$A$10,Tableau1[[#This Row],[Nuit
MA/ME]],"")</f>
        <v/>
      </c>
      <c r="AG1216" s="78" t="str">
        <f>IF(Tableau1[[#This Row],[Type de réponse]]='Paramètre (masquer)'!$A$10,Tableau1[[#This Row],[Nuit
ME/JE]],"")</f>
        <v/>
      </c>
      <c r="AH1216" s="78" t="str">
        <f>IF(Tableau1[[#This Row],[Type de réponse]]='Paramètre (masquer)'!$A$10,Tableau1[[#This Row],[Nuit JE/VE]],"")</f>
        <v/>
      </c>
      <c r="AI1216" s="78" t="str">
        <f>IF(Tableau1[[#This Row],[Type de réponse]]='Paramètre (masquer)'!$A$10,Tableau1[[#This Row],[Nuit
VE/SA]],"")</f>
        <v/>
      </c>
      <c r="AJ1216" s="78" t="str">
        <f>IF(Tableau1[[#This Row],[Type de réponse]]='Paramètre (masquer)'!$A$10,Tableau1[[#This Row],[Nuit
SA/DI]],"")</f>
        <v/>
      </c>
      <c r="AK1216" s="78" t="str">
        <f>IF(Tableau1[[#This Row],[Type de réponse]]='Paramètre (masquer)'!$A$10,Tableau1[[#This Row],[Nuit
DI/LU]],"")</f>
        <v/>
      </c>
      <c r="AL1216" s="76" t="str">
        <f>IF(Tableau1[[#This Row],[Nuit
LU /MA]]="Oui",0,IF(Tableau1[[#This Row],[Nuit
LU /MA]]="Non",1,""))</f>
        <v/>
      </c>
      <c r="AM1216" s="76" t="str">
        <f>IF(Tableau1[[#This Row],[Nuit
MA/ ME]]="Oui",0,IF(Tableau1[[#This Row],[Nuit
MA/ ME]]="Non",1,""))</f>
        <v/>
      </c>
      <c r="AN1216" s="76" t="str">
        <f>IF(Tableau1[[#This Row],[Nuit
ME/ JE]]="Oui",0,IF(Tableau1[[#This Row],[Nuit
ME/ JE]]="Non",1,""))</f>
        <v/>
      </c>
      <c r="AO1216" s="76" t="str">
        <f>IF(Tableau1[[#This Row],[Nuit JE/ VE]]="Oui",0,IF(Tableau1[[#This Row],[Nuit JE/ VE]]="Non",1,""))</f>
        <v/>
      </c>
      <c r="AP1216" s="76" t="str">
        <f>IF(Tableau1[[#This Row],[Nuit
VE/ SA]]="Oui",0,IF(Tableau1[[#This Row],[Nuit
VE/ SA]]="Non",1,""))</f>
        <v/>
      </c>
      <c r="AQ1216" s="76" t="str">
        <f>IF(Tableau1[[#This Row],[Nuit
SA/ DI]]="Oui",0,IF(Tableau1[[#This Row],[Nuit
SA/ DI]]="Non",1,""))</f>
        <v/>
      </c>
      <c r="AR1216" s="76" t="str">
        <f>IF(Tableau1[[#This Row],[Nuit
DI/ LU]]="Oui",0,IF(Tableau1[[#This Row],[Nuit
DI/ LU]]="Non",1,""))</f>
        <v/>
      </c>
      <c r="AS1216" s="76" t="str">
        <f>IF(Tableau1[[#This Row],[Type de réponse]]='Paramètre (masquer)'!$A$10,Tableau1[[#This Row],[FE]],"")</f>
        <v/>
      </c>
      <c r="AT1216" s="76" t="str">
        <f>_xlfn.CONCAT(Tableau1[[#This Row],[LUN]:[DIM]])</f>
        <v/>
      </c>
      <c r="AU1216" s="79"/>
      <c r="AV12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6" s="76" t="e">
        <f>Tableau1[[#This Row],[Nbre de nuits sur la période]]*Tableau1[[#This Row],[Nombre de train accédant / nuit *]]</f>
        <v>#VALUE!</v>
      </c>
      <c r="AY1216" s="76" t="e">
        <f>Tableau1[[#This Row],[Uo voies - nuit]]*((59*400/1000)+5)</f>
        <v>#VALUE!</v>
      </c>
    </row>
    <row r="1217" spans="1:51" ht="15.75">
      <c r="A1217" s="51">
        <f t="shared" si="56"/>
        <v>1204</v>
      </c>
      <c r="B1217" s="85"/>
      <c r="C1217" s="52" t="str">
        <f>IFERROR(VLOOKUP(Tableau1[[#This Row],[Site *
Un fichier Excel par DT]],Tableau7[[#All],[Nom de la gare]:[EIC]],5,FALSE),"")</f>
        <v/>
      </c>
      <c r="D1217" s="77"/>
      <c r="E1217" s="74"/>
      <c r="F1217" s="74"/>
      <c r="G1217" s="76"/>
      <c r="H1217" s="72" t="str">
        <f>IF(Tableau1[[#This Row],[Régime d''utilisation (Quotidien ? Oui ou Non)]]="Oui","Oui","Non")</f>
        <v>Non</v>
      </c>
      <c r="I1217" s="72" t="str">
        <f>IF(Tableau1[[#This Row],[Régime d''utilisation (Quotidien ? Oui ou Non)]]="Oui","Oui","Non")</f>
        <v>Non</v>
      </c>
      <c r="J1217" s="72" t="str">
        <f>IF(Tableau1[[#This Row],[Régime d''utilisation (Quotidien ? Oui ou Non)]]="Oui","Oui","Non")</f>
        <v>Non</v>
      </c>
      <c r="K1217" s="72" t="str">
        <f>IF(Tableau1[[#This Row],[Régime d''utilisation (Quotidien ? Oui ou Non)]]="Oui","Oui","Non")</f>
        <v>Non</v>
      </c>
      <c r="L1217" s="72" t="str">
        <f>IF(Tableau1[[#This Row],[Régime d''utilisation (Quotidien ? Oui ou Non)]]="Oui","Oui","Non")</f>
        <v>Non</v>
      </c>
      <c r="M1217" s="72" t="str">
        <f>IF(Tableau1[[#This Row],[Régime d''utilisation (Quotidien ? Oui ou Non)]]="Oui","Oui","Non")</f>
        <v>Non</v>
      </c>
      <c r="N1217" s="72" t="str">
        <f>IF(Tableau1[[#This Row],[Régime d''utilisation (Quotidien ? Oui ou Non)]]="Oui","Oui","Non")</f>
        <v>Non</v>
      </c>
      <c r="O1217" s="72" t="str">
        <f>IF(Tableau1[[#This Row],[Régime d''utilisation (Quotidien ? Oui ou Non)]]="Oui","Oui","Non")</f>
        <v>Non</v>
      </c>
      <c r="P1217" s="76"/>
      <c r="Q1217" s="76"/>
      <c r="R1217" s="76"/>
      <c r="S1217" s="52" t="str">
        <f t="shared" si="54"/>
        <v>Compris entre 00h00 et 5h00</v>
      </c>
      <c r="T1217" s="76"/>
      <c r="U1217" s="53" t="str">
        <f t="shared" si="55"/>
        <v>Voyageur</v>
      </c>
      <c r="V1217" s="76"/>
      <c r="W1217" s="76"/>
      <c r="X1217" s="76"/>
      <c r="Y1217" s="76"/>
      <c r="Z1217" s="76"/>
      <c r="AA1217" s="76"/>
      <c r="AB1217" s="53">
        <f>400</f>
        <v>400</v>
      </c>
      <c r="AC1217" s="78" t="str">
        <f>IF(Tableau1[[#This Row],[Type de réponse]]='Paramètre (masquer)'!$A$10,Tableau1[[#This Row],[Période de début *]],"")</f>
        <v/>
      </c>
      <c r="AD1217" s="78" t="str">
        <f>IF(Tableau1[[#This Row],[Type de réponse]]='Paramètre (masquer)'!$A$10,Tableau1[[#This Row],[Période de fin *]],"")</f>
        <v/>
      </c>
      <c r="AE1217" s="78" t="str">
        <f>IF(Tableau1[[#This Row],[Type de réponse]]='Paramètre (masquer)'!$A$10,Tableau1[[#This Row],[Nuit
LU/MA]],"")</f>
        <v/>
      </c>
      <c r="AF1217" s="78" t="str">
        <f>IF(Tableau1[[#This Row],[Type de réponse]]='Paramètre (masquer)'!$A$10,Tableau1[[#This Row],[Nuit
MA/ME]],"")</f>
        <v/>
      </c>
      <c r="AG1217" s="78" t="str">
        <f>IF(Tableau1[[#This Row],[Type de réponse]]='Paramètre (masquer)'!$A$10,Tableau1[[#This Row],[Nuit
ME/JE]],"")</f>
        <v/>
      </c>
      <c r="AH1217" s="78" t="str">
        <f>IF(Tableau1[[#This Row],[Type de réponse]]='Paramètre (masquer)'!$A$10,Tableau1[[#This Row],[Nuit JE/VE]],"")</f>
        <v/>
      </c>
      <c r="AI1217" s="78" t="str">
        <f>IF(Tableau1[[#This Row],[Type de réponse]]='Paramètre (masquer)'!$A$10,Tableau1[[#This Row],[Nuit
VE/SA]],"")</f>
        <v/>
      </c>
      <c r="AJ1217" s="78" t="str">
        <f>IF(Tableau1[[#This Row],[Type de réponse]]='Paramètre (masquer)'!$A$10,Tableau1[[#This Row],[Nuit
SA/DI]],"")</f>
        <v/>
      </c>
      <c r="AK1217" s="78" t="str">
        <f>IF(Tableau1[[#This Row],[Type de réponse]]='Paramètre (masquer)'!$A$10,Tableau1[[#This Row],[Nuit
DI/LU]],"")</f>
        <v/>
      </c>
      <c r="AL1217" s="76" t="str">
        <f>IF(Tableau1[[#This Row],[Nuit
LU /MA]]="Oui",0,IF(Tableau1[[#This Row],[Nuit
LU /MA]]="Non",1,""))</f>
        <v/>
      </c>
      <c r="AM1217" s="76" t="str">
        <f>IF(Tableau1[[#This Row],[Nuit
MA/ ME]]="Oui",0,IF(Tableau1[[#This Row],[Nuit
MA/ ME]]="Non",1,""))</f>
        <v/>
      </c>
      <c r="AN1217" s="76" t="str">
        <f>IF(Tableau1[[#This Row],[Nuit
ME/ JE]]="Oui",0,IF(Tableau1[[#This Row],[Nuit
ME/ JE]]="Non",1,""))</f>
        <v/>
      </c>
      <c r="AO1217" s="76" t="str">
        <f>IF(Tableau1[[#This Row],[Nuit JE/ VE]]="Oui",0,IF(Tableau1[[#This Row],[Nuit JE/ VE]]="Non",1,""))</f>
        <v/>
      </c>
      <c r="AP1217" s="76" t="str">
        <f>IF(Tableau1[[#This Row],[Nuit
VE/ SA]]="Oui",0,IF(Tableau1[[#This Row],[Nuit
VE/ SA]]="Non",1,""))</f>
        <v/>
      </c>
      <c r="AQ1217" s="76" t="str">
        <f>IF(Tableau1[[#This Row],[Nuit
SA/ DI]]="Oui",0,IF(Tableau1[[#This Row],[Nuit
SA/ DI]]="Non",1,""))</f>
        <v/>
      </c>
      <c r="AR1217" s="76" t="str">
        <f>IF(Tableau1[[#This Row],[Nuit
DI/ LU]]="Oui",0,IF(Tableau1[[#This Row],[Nuit
DI/ LU]]="Non",1,""))</f>
        <v/>
      </c>
      <c r="AS1217" s="76" t="str">
        <f>IF(Tableau1[[#This Row],[Type de réponse]]='Paramètre (masquer)'!$A$10,Tableau1[[#This Row],[FE]],"")</f>
        <v/>
      </c>
      <c r="AT1217" s="76" t="str">
        <f>_xlfn.CONCAT(Tableau1[[#This Row],[LUN]:[DIM]])</f>
        <v/>
      </c>
      <c r="AU1217" s="79"/>
      <c r="AV12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7" s="76" t="e">
        <f>Tableau1[[#This Row],[Nbre de nuits sur la période]]*Tableau1[[#This Row],[Nombre de train accédant / nuit *]]</f>
        <v>#VALUE!</v>
      </c>
      <c r="AY1217" s="76" t="e">
        <f>Tableau1[[#This Row],[Uo voies - nuit]]*((59*400/1000)+5)</f>
        <v>#VALUE!</v>
      </c>
    </row>
    <row r="1218" spans="1:51" ht="15.75">
      <c r="A1218" s="51">
        <f t="shared" si="56"/>
        <v>1205</v>
      </c>
      <c r="B1218" s="85"/>
      <c r="C1218" s="52" t="str">
        <f>IFERROR(VLOOKUP(Tableau1[[#This Row],[Site *
Un fichier Excel par DT]],Tableau7[[#All],[Nom de la gare]:[EIC]],5,FALSE),"")</f>
        <v/>
      </c>
      <c r="D1218" s="77"/>
      <c r="E1218" s="74"/>
      <c r="F1218" s="74"/>
      <c r="G1218" s="76"/>
      <c r="H1218" s="72" t="str">
        <f>IF(Tableau1[[#This Row],[Régime d''utilisation (Quotidien ? Oui ou Non)]]="Oui","Oui","Non")</f>
        <v>Non</v>
      </c>
      <c r="I1218" s="72" t="str">
        <f>IF(Tableau1[[#This Row],[Régime d''utilisation (Quotidien ? Oui ou Non)]]="Oui","Oui","Non")</f>
        <v>Non</v>
      </c>
      <c r="J1218" s="72" t="str">
        <f>IF(Tableau1[[#This Row],[Régime d''utilisation (Quotidien ? Oui ou Non)]]="Oui","Oui","Non")</f>
        <v>Non</v>
      </c>
      <c r="K1218" s="72" t="str">
        <f>IF(Tableau1[[#This Row],[Régime d''utilisation (Quotidien ? Oui ou Non)]]="Oui","Oui","Non")</f>
        <v>Non</v>
      </c>
      <c r="L1218" s="72" t="str">
        <f>IF(Tableau1[[#This Row],[Régime d''utilisation (Quotidien ? Oui ou Non)]]="Oui","Oui","Non")</f>
        <v>Non</v>
      </c>
      <c r="M1218" s="72" t="str">
        <f>IF(Tableau1[[#This Row],[Régime d''utilisation (Quotidien ? Oui ou Non)]]="Oui","Oui","Non")</f>
        <v>Non</v>
      </c>
      <c r="N1218" s="72" t="str">
        <f>IF(Tableau1[[#This Row],[Régime d''utilisation (Quotidien ? Oui ou Non)]]="Oui","Oui","Non")</f>
        <v>Non</v>
      </c>
      <c r="O1218" s="72" t="str">
        <f>IF(Tableau1[[#This Row],[Régime d''utilisation (Quotidien ? Oui ou Non)]]="Oui","Oui","Non")</f>
        <v>Non</v>
      </c>
      <c r="P1218" s="76"/>
      <c r="Q1218" s="76"/>
      <c r="R1218" s="76"/>
      <c r="S1218" s="52" t="str">
        <f t="shared" si="54"/>
        <v>Compris entre 00h00 et 5h00</v>
      </c>
      <c r="T1218" s="76"/>
      <c r="U1218" s="53" t="str">
        <f t="shared" si="55"/>
        <v>Voyageur</v>
      </c>
      <c r="V1218" s="76"/>
      <c r="W1218" s="76"/>
      <c r="X1218" s="76"/>
      <c r="Y1218" s="76"/>
      <c r="Z1218" s="76"/>
      <c r="AA1218" s="76"/>
      <c r="AB1218" s="53">
        <f>400</f>
        <v>400</v>
      </c>
      <c r="AC1218" s="78" t="str">
        <f>IF(Tableau1[[#This Row],[Type de réponse]]='Paramètre (masquer)'!$A$10,Tableau1[[#This Row],[Période de début *]],"")</f>
        <v/>
      </c>
      <c r="AD1218" s="78" t="str">
        <f>IF(Tableau1[[#This Row],[Type de réponse]]='Paramètre (masquer)'!$A$10,Tableau1[[#This Row],[Période de fin *]],"")</f>
        <v/>
      </c>
      <c r="AE1218" s="78" t="str">
        <f>IF(Tableau1[[#This Row],[Type de réponse]]='Paramètre (masquer)'!$A$10,Tableau1[[#This Row],[Nuit
LU/MA]],"")</f>
        <v/>
      </c>
      <c r="AF1218" s="78" t="str">
        <f>IF(Tableau1[[#This Row],[Type de réponse]]='Paramètre (masquer)'!$A$10,Tableau1[[#This Row],[Nuit
MA/ME]],"")</f>
        <v/>
      </c>
      <c r="AG1218" s="78" t="str">
        <f>IF(Tableau1[[#This Row],[Type de réponse]]='Paramètre (masquer)'!$A$10,Tableau1[[#This Row],[Nuit
ME/JE]],"")</f>
        <v/>
      </c>
      <c r="AH1218" s="78" t="str">
        <f>IF(Tableau1[[#This Row],[Type de réponse]]='Paramètre (masquer)'!$A$10,Tableau1[[#This Row],[Nuit JE/VE]],"")</f>
        <v/>
      </c>
      <c r="AI1218" s="78" t="str">
        <f>IF(Tableau1[[#This Row],[Type de réponse]]='Paramètre (masquer)'!$A$10,Tableau1[[#This Row],[Nuit
VE/SA]],"")</f>
        <v/>
      </c>
      <c r="AJ1218" s="78" t="str">
        <f>IF(Tableau1[[#This Row],[Type de réponse]]='Paramètre (masquer)'!$A$10,Tableau1[[#This Row],[Nuit
SA/DI]],"")</f>
        <v/>
      </c>
      <c r="AK1218" s="78" t="str">
        <f>IF(Tableau1[[#This Row],[Type de réponse]]='Paramètre (masquer)'!$A$10,Tableau1[[#This Row],[Nuit
DI/LU]],"")</f>
        <v/>
      </c>
      <c r="AL1218" s="76" t="str">
        <f>IF(Tableau1[[#This Row],[Nuit
LU /MA]]="Oui",0,IF(Tableau1[[#This Row],[Nuit
LU /MA]]="Non",1,""))</f>
        <v/>
      </c>
      <c r="AM1218" s="76" t="str">
        <f>IF(Tableau1[[#This Row],[Nuit
MA/ ME]]="Oui",0,IF(Tableau1[[#This Row],[Nuit
MA/ ME]]="Non",1,""))</f>
        <v/>
      </c>
      <c r="AN1218" s="76" t="str">
        <f>IF(Tableau1[[#This Row],[Nuit
ME/ JE]]="Oui",0,IF(Tableau1[[#This Row],[Nuit
ME/ JE]]="Non",1,""))</f>
        <v/>
      </c>
      <c r="AO1218" s="76" t="str">
        <f>IF(Tableau1[[#This Row],[Nuit JE/ VE]]="Oui",0,IF(Tableau1[[#This Row],[Nuit JE/ VE]]="Non",1,""))</f>
        <v/>
      </c>
      <c r="AP1218" s="76" t="str">
        <f>IF(Tableau1[[#This Row],[Nuit
VE/ SA]]="Oui",0,IF(Tableau1[[#This Row],[Nuit
VE/ SA]]="Non",1,""))</f>
        <v/>
      </c>
      <c r="AQ1218" s="76" t="str">
        <f>IF(Tableau1[[#This Row],[Nuit
SA/ DI]]="Oui",0,IF(Tableau1[[#This Row],[Nuit
SA/ DI]]="Non",1,""))</f>
        <v/>
      </c>
      <c r="AR1218" s="76" t="str">
        <f>IF(Tableau1[[#This Row],[Nuit
DI/ LU]]="Oui",0,IF(Tableau1[[#This Row],[Nuit
DI/ LU]]="Non",1,""))</f>
        <v/>
      </c>
      <c r="AS1218" s="76" t="str">
        <f>IF(Tableau1[[#This Row],[Type de réponse]]='Paramètre (masquer)'!$A$10,Tableau1[[#This Row],[FE]],"")</f>
        <v/>
      </c>
      <c r="AT1218" s="76" t="str">
        <f>_xlfn.CONCAT(Tableau1[[#This Row],[LUN]:[DIM]])</f>
        <v/>
      </c>
      <c r="AU1218" s="79"/>
      <c r="AV12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8" s="76" t="e">
        <f>Tableau1[[#This Row],[Nbre de nuits sur la période]]*Tableau1[[#This Row],[Nombre de train accédant / nuit *]]</f>
        <v>#VALUE!</v>
      </c>
      <c r="AY1218" s="76" t="e">
        <f>Tableau1[[#This Row],[Uo voies - nuit]]*((59*400/1000)+5)</f>
        <v>#VALUE!</v>
      </c>
    </row>
    <row r="1219" spans="1:51" ht="15.75">
      <c r="A1219" s="51">
        <f t="shared" si="56"/>
        <v>1206</v>
      </c>
      <c r="B1219" s="85"/>
      <c r="C1219" s="52" t="str">
        <f>IFERROR(VLOOKUP(Tableau1[[#This Row],[Site *
Un fichier Excel par DT]],Tableau7[[#All],[Nom de la gare]:[EIC]],5,FALSE),"")</f>
        <v/>
      </c>
      <c r="D1219" s="77"/>
      <c r="E1219" s="74"/>
      <c r="F1219" s="74"/>
      <c r="G1219" s="76"/>
      <c r="H1219" s="72" t="str">
        <f>IF(Tableau1[[#This Row],[Régime d''utilisation (Quotidien ? Oui ou Non)]]="Oui","Oui","Non")</f>
        <v>Non</v>
      </c>
      <c r="I1219" s="72" t="str">
        <f>IF(Tableau1[[#This Row],[Régime d''utilisation (Quotidien ? Oui ou Non)]]="Oui","Oui","Non")</f>
        <v>Non</v>
      </c>
      <c r="J1219" s="72" t="str">
        <f>IF(Tableau1[[#This Row],[Régime d''utilisation (Quotidien ? Oui ou Non)]]="Oui","Oui","Non")</f>
        <v>Non</v>
      </c>
      <c r="K1219" s="72" t="str">
        <f>IF(Tableau1[[#This Row],[Régime d''utilisation (Quotidien ? Oui ou Non)]]="Oui","Oui","Non")</f>
        <v>Non</v>
      </c>
      <c r="L1219" s="72" t="str">
        <f>IF(Tableau1[[#This Row],[Régime d''utilisation (Quotidien ? Oui ou Non)]]="Oui","Oui","Non")</f>
        <v>Non</v>
      </c>
      <c r="M1219" s="72" t="str">
        <f>IF(Tableau1[[#This Row],[Régime d''utilisation (Quotidien ? Oui ou Non)]]="Oui","Oui","Non")</f>
        <v>Non</v>
      </c>
      <c r="N1219" s="72" t="str">
        <f>IF(Tableau1[[#This Row],[Régime d''utilisation (Quotidien ? Oui ou Non)]]="Oui","Oui","Non")</f>
        <v>Non</v>
      </c>
      <c r="O1219" s="72" t="str">
        <f>IF(Tableau1[[#This Row],[Régime d''utilisation (Quotidien ? Oui ou Non)]]="Oui","Oui","Non")</f>
        <v>Non</v>
      </c>
      <c r="P1219" s="76"/>
      <c r="Q1219" s="76"/>
      <c r="R1219" s="76"/>
      <c r="S1219" s="52" t="str">
        <f t="shared" si="54"/>
        <v>Compris entre 00h00 et 5h00</v>
      </c>
      <c r="T1219" s="76"/>
      <c r="U1219" s="53" t="str">
        <f t="shared" si="55"/>
        <v>Voyageur</v>
      </c>
      <c r="V1219" s="76"/>
      <c r="W1219" s="76"/>
      <c r="X1219" s="76"/>
      <c r="Y1219" s="76"/>
      <c r="Z1219" s="76"/>
      <c r="AA1219" s="76"/>
      <c r="AB1219" s="53">
        <f>400</f>
        <v>400</v>
      </c>
      <c r="AC1219" s="78" t="str">
        <f>IF(Tableau1[[#This Row],[Type de réponse]]='Paramètre (masquer)'!$A$10,Tableau1[[#This Row],[Période de début *]],"")</f>
        <v/>
      </c>
      <c r="AD1219" s="78" t="str">
        <f>IF(Tableau1[[#This Row],[Type de réponse]]='Paramètre (masquer)'!$A$10,Tableau1[[#This Row],[Période de fin *]],"")</f>
        <v/>
      </c>
      <c r="AE1219" s="78" t="str">
        <f>IF(Tableau1[[#This Row],[Type de réponse]]='Paramètre (masquer)'!$A$10,Tableau1[[#This Row],[Nuit
LU/MA]],"")</f>
        <v/>
      </c>
      <c r="AF1219" s="78" t="str">
        <f>IF(Tableau1[[#This Row],[Type de réponse]]='Paramètre (masquer)'!$A$10,Tableau1[[#This Row],[Nuit
MA/ME]],"")</f>
        <v/>
      </c>
      <c r="AG1219" s="78" t="str">
        <f>IF(Tableau1[[#This Row],[Type de réponse]]='Paramètre (masquer)'!$A$10,Tableau1[[#This Row],[Nuit
ME/JE]],"")</f>
        <v/>
      </c>
      <c r="AH1219" s="78" t="str">
        <f>IF(Tableau1[[#This Row],[Type de réponse]]='Paramètre (masquer)'!$A$10,Tableau1[[#This Row],[Nuit JE/VE]],"")</f>
        <v/>
      </c>
      <c r="AI1219" s="78" t="str">
        <f>IF(Tableau1[[#This Row],[Type de réponse]]='Paramètre (masquer)'!$A$10,Tableau1[[#This Row],[Nuit
VE/SA]],"")</f>
        <v/>
      </c>
      <c r="AJ1219" s="78" t="str">
        <f>IF(Tableau1[[#This Row],[Type de réponse]]='Paramètre (masquer)'!$A$10,Tableau1[[#This Row],[Nuit
SA/DI]],"")</f>
        <v/>
      </c>
      <c r="AK1219" s="78" t="str">
        <f>IF(Tableau1[[#This Row],[Type de réponse]]='Paramètre (masquer)'!$A$10,Tableau1[[#This Row],[Nuit
DI/LU]],"")</f>
        <v/>
      </c>
      <c r="AL1219" s="76" t="str">
        <f>IF(Tableau1[[#This Row],[Nuit
LU /MA]]="Oui",0,IF(Tableau1[[#This Row],[Nuit
LU /MA]]="Non",1,""))</f>
        <v/>
      </c>
      <c r="AM1219" s="76" t="str">
        <f>IF(Tableau1[[#This Row],[Nuit
MA/ ME]]="Oui",0,IF(Tableau1[[#This Row],[Nuit
MA/ ME]]="Non",1,""))</f>
        <v/>
      </c>
      <c r="AN1219" s="76" t="str">
        <f>IF(Tableau1[[#This Row],[Nuit
ME/ JE]]="Oui",0,IF(Tableau1[[#This Row],[Nuit
ME/ JE]]="Non",1,""))</f>
        <v/>
      </c>
      <c r="AO1219" s="76" t="str">
        <f>IF(Tableau1[[#This Row],[Nuit JE/ VE]]="Oui",0,IF(Tableau1[[#This Row],[Nuit JE/ VE]]="Non",1,""))</f>
        <v/>
      </c>
      <c r="AP1219" s="76" t="str">
        <f>IF(Tableau1[[#This Row],[Nuit
VE/ SA]]="Oui",0,IF(Tableau1[[#This Row],[Nuit
VE/ SA]]="Non",1,""))</f>
        <v/>
      </c>
      <c r="AQ1219" s="76" t="str">
        <f>IF(Tableau1[[#This Row],[Nuit
SA/ DI]]="Oui",0,IF(Tableau1[[#This Row],[Nuit
SA/ DI]]="Non",1,""))</f>
        <v/>
      </c>
      <c r="AR1219" s="76" t="str">
        <f>IF(Tableau1[[#This Row],[Nuit
DI/ LU]]="Oui",0,IF(Tableau1[[#This Row],[Nuit
DI/ LU]]="Non",1,""))</f>
        <v/>
      </c>
      <c r="AS1219" s="76" t="str">
        <f>IF(Tableau1[[#This Row],[Type de réponse]]='Paramètre (masquer)'!$A$10,Tableau1[[#This Row],[FE]],"")</f>
        <v/>
      </c>
      <c r="AT1219" s="76" t="str">
        <f>_xlfn.CONCAT(Tableau1[[#This Row],[LUN]:[DIM]])</f>
        <v/>
      </c>
      <c r="AU1219" s="79"/>
      <c r="AV12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9" s="76" t="e">
        <f>Tableau1[[#This Row],[Nbre de nuits sur la période]]*Tableau1[[#This Row],[Nombre de train accédant / nuit *]]</f>
        <v>#VALUE!</v>
      </c>
      <c r="AY1219" s="76" t="e">
        <f>Tableau1[[#This Row],[Uo voies - nuit]]*((59*400/1000)+5)</f>
        <v>#VALUE!</v>
      </c>
    </row>
    <row r="1220" spans="1:51" ht="15.75">
      <c r="A1220" s="51">
        <f t="shared" si="56"/>
        <v>1207</v>
      </c>
      <c r="B1220" s="85"/>
      <c r="C1220" s="52" t="str">
        <f>IFERROR(VLOOKUP(Tableau1[[#This Row],[Site *
Un fichier Excel par DT]],Tableau7[[#All],[Nom de la gare]:[EIC]],5,FALSE),"")</f>
        <v/>
      </c>
      <c r="D1220" s="77"/>
      <c r="E1220" s="74"/>
      <c r="F1220" s="74"/>
      <c r="G1220" s="76"/>
      <c r="H1220" s="72" t="str">
        <f>IF(Tableau1[[#This Row],[Régime d''utilisation (Quotidien ? Oui ou Non)]]="Oui","Oui","Non")</f>
        <v>Non</v>
      </c>
      <c r="I1220" s="72" t="str">
        <f>IF(Tableau1[[#This Row],[Régime d''utilisation (Quotidien ? Oui ou Non)]]="Oui","Oui","Non")</f>
        <v>Non</v>
      </c>
      <c r="J1220" s="72" t="str">
        <f>IF(Tableau1[[#This Row],[Régime d''utilisation (Quotidien ? Oui ou Non)]]="Oui","Oui","Non")</f>
        <v>Non</v>
      </c>
      <c r="K1220" s="72" t="str">
        <f>IF(Tableau1[[#This Row],[Régime d''utilisation (Quotidien ? Oui ou Non)]]="Oui","Oui","Non")</f>
        <v>Non</v>
      </c>
      <c r="L1220" s="72" t="str">
        <f>IF(Tableau1[[#This Row],[Régime d''utilisation (Quotidien ? Oui ou Non)]]="Oui","Oui","Non")</f>
        <v>Non</v>
      </c>
      <c r="M1220" s="72" t="str">
        <f>IF(Tableau1[[#This Row],[Régime d''utilisation (Quotidien ? Oui ou Non)]]="Oui","Oui","Non")</f>
        <v>Non</v>
      </c>
      <c r="N1220" s="72" t="str">
        <f>IF(Tableau1[[#This Row],[Régime d''utilisation (Quotidien ? Oui ou Non)]]="Oui","Oui","Non")</f>
        <v>Non</v>
      </c>
      <c r="O1220" s="72" t="str">
        <f>IF(Tableau1[[#This Row],[Régime d''utilisation (Quotidien ? Oui ou Non)]]="Oui","Oui","Non")</f>
        <v>Non</v>
      </c>
      <c r="P1220" s="76"/>
      <c r="Q1220" s="76"/>
      <c r="R1220" s="76"/>
      <c r="S1220" s="52" t="str">
        <f t="shared" si="54"/>
        <v>Compris entre 00h00 et 5h00</v>
      </c>
      <c r="T1220" s="76"/>
      <c r="U1220" s="53" t="str">
        <f t="shared" si="55"/>
        <v>Voyageur</v>
      </c>
      <c r="V1220" s="76"/>
      <c r="W1220" s="76"/>
      <c r="X1220" s="76"/>
      <c r="Y1220" s="76"/>
      <c r="Z1220" s="76"/>
      <c r="AA1220" s="76"/>
      <c r="AB1220" s="53">
        <f>400</f>
        <v>400</v>
      </c>
      <c r="AC1220" s="78" t="str">
        <f>IF(Tableau1[[#This Row],[Type de réponse]]='Paramètre (masquer)'!$A$10,Tableau1[[#This Row],[Période de début *]],"")</f>
        <v/>
      </c>
      <c r="AD1220" s="78" t="str">
        <f>IF(Tableau1[[#This Row],[Type de réponse]]='Paramètre (masquer)'!$A$10,Tableau1[[#This Row],[Période de fin *]],"")</f>
        <v/>
      </c>
      <c r="AE1220" s="78" t="str">
        <f>IF(Tableau1[[#This Row],[Type de réponse]]='Paramètre (masquer)'!$A$10,Tableau1[[#This Row],[Nuit
LU/MA]],"")</f>
        <v/>
      </c>
      <c r="AF1220" s="78" t="str">
        <f>IF(Tableau1[[#This Row],[Type de réponse]]='Paramètre (masquer)'!$A$10,Tableau1[[#This Row],[Nuit
MA/ME]],"")</f>
        <v/>
      </c>
      <c r="AG1220" s="78" t="str">
        <f>IF(Tableau1[[#This Row],[Type de réponse]]='Paramètre (masquer)'!$A$10,Tableau1[[#This Row],[Nuit
ME/JE]],"")</f>
        <v/>
      </c>
      <c r="AH1220" s="78" t="str">
        <f>IF(Tableau1[[#This Row],[Type de réponse]]='Paramètre (masquer)'!$A$10,Tableau1[[#This Row],[Nuit JE/VE]],"")</f>
        <v/>
      </c>
      <c r="AI1220" s="78" t="str">
        <f>IF(Tableau1[[#This Row],[Type de réponse]]='Paramètre (masquer)'!$A$10,Tableau1[[#This Row],[Nuit
VE/SA]],"")</f>
        <v/>
      </c>
      <c r="AJ1220" s="78" t="str">
        <f>IF(Tableau1[[#This Row],[Type de réponse]]='Paramètre (masquer)'!$A$10,Tableau1[[#This Row],[Nuit
SA/DI]],"")</f>
        <v/>
      </c>
      <c r="AK1220" s="78" t="str">
        <f>IF(Tableau1[[#This Row],[Type de réponse]]='Paramètre (masquer)'!$A$10,Tableau1[[#This Row],[Nuit
DI/LU]],"")</f>
        <v/>
      </c>
      <c r="AL1220" s="76" t="str">
        <f>IF(Tableau1[[#This Row],[Nuit
LU /MA]]="Oui",0,IF(Tableau1[[#This Row],[Nuit
LU /MA]]="Non",1,""))</f>
        <v/>
      </c>
      <c r="AM1220" s="76" t="str">
        <f>IF(Tableau1[[#This Row],[Nuit
MA/ ME]]="Oui",0,IF(Tableau1[[#This Row],[Nuit
MA/ ME]]="Non",1,""))</f>
        <v/>
      </c>
      <c r="AN1220" s="76" t="str">
        <f>IF(Tableau1[[#This Row],[Nuit
ME/ JE]]="Oui",0,IF(Tableau1[[#This Row],[Nuit
ME/ JE]]="Non",1,""))</f>
        <v/>
      </c>
      <c r="AO1220" s="76" t="str">
        <f>IF(Tableau1[[#This Row],[Nuit JE/ VE]]="Oui",0,IF(Tableau1[[#This Row],[Nuit JE/ VE]]="Non",1,""))</f>
        <v/>
      </c>
      <c r="AP1220" s="76" t="str">
        <f>IF(Tableau1[[#This Row],[Nuit
VE/ SA]]="Oui",0,IF(Tableau1[[#This Row],[Nuit
VE/ SA]]="Non",1,""))</f>
        <v/>
      </c>
      <c r="AQ1220" s="76" t="str">
        <f>IF(Tableau1[[#This Row],[Nuit
SA/ DI]]="Oui",0,IF(Tableau1[[#This Row],[Nuit
SA/ DI]]="Non",1,""))</f>
        <v/>
      </c>
      <c r="AR1220" s="76" t="str">
        <f>IF(Tableau1[[#This Row],[Nuit
DI/ LU]]="Oui",0,IF(Tableau1[[#This Row],[Nuit
DI/ LU]]="Non",1,""))</f>
        <v/>
      </c>
      <c r="AS1220" s="76" t="str">
        <f>IF(Tableau1[[#This Row],[Type de réponse]]='Paramètre (masquer)'!$A$10,Tableau1[[#This Row],[FE]],"")</f>
        <v/>
      </c>
      <c r="AT1220" s="76" t="str">
        <f>_xlfn.CONCAT(Tableau1[[#This Row],[LUN]:[DIM]])</f>
        <v/>
      </c>
      <c r="AU1220" s="79"/>
      <c r="AV12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0" s="76" t="e">
        <f>Tableau1[[#This Row],[Nbre de nuits sur la période]]*Tableau1[[#This Row],[Nombre de train accédant / nuit *]]</f>
        <v>#VALUE!</v>
      </c>
      <c r="AY1220" s="76" t="e">
        <f>Tableau1[[#This Row],[Uo voies - nuit]]*((59*400/1000)+5)</f>
        <v>#VALUE!</v>
      </c>
    </row>
    <row r="1221" spans="1:51" ht="15.75">
      <c r="A1221" s="51">
        <f t="shared" si="56"/>
        <v>1208</v>
      </c>
      <c r="B1221" s="85"/>
      <c r="C1221" s="52" t="str">
        <f>IFERROR(VLOOKUP(Tableau1[[#This Row],[Site *
Un fichier Excel par DT]],Tableau7[[#All],[Nom de la gare]:[EIC]],5,FALSE),"")</f>
        <v/>
      </c>
      <c r="D1221" s="77"/>
      <c r="E1221" s="74"/>
      <c r="F1221" s="74"/>
      <c r="G1221" s="76"/>
      <c r="H1221" s="72" t="str">
        <f>IF(Tableau1[[#This Row],[Régime d''utilisation (Quotidien ? Oui ou Non)]]="Oui","Oui","Non")</f>
        <v>Non</v>
      </c>
      <c r="I1221" s="72" t="str">
        <f>IF(Tableau1[[#This Row],[Régime d''utilisation (Quotidien ? Oui ou Non)]]="Oui","Oui","Non")</f>
        <v>Non</v>
      </c>
      <c r="J1221" s="72" t="str">
        <f>IF(Tableau1[[#This Row],[Régime d''utilisation (Quotidien ? Oui ou Non)]]="Oui","Oui","Non")</f>
        <v>Non</v>
      </c>
      <c r="K1221" s="72" t="str">
        <f>IF(Tableau1[[#This Row],[Régime d''utilisation (Quotidien ? Oui ou Non)]]="Oui","Oui","Non")</f>
        <v>Non</v>
      </c>
      <c r="L1221" s="72" t="str">
        <f>IF(Tableau1[[#This Row],[Régime d''utilisation (Quotidien ? Oui ou Non)]]="Oui","Oui","Non")</f>
        <v>Non</v>
      </c>
      <c r="M1221" s="72" t="str">
        <f>IF(Tableau1[[#This Row],[Régime d''utilisation (Quotidien ? Oui ou Non)]]="Oui","Oui","Non")</f>
        <v>Non</v>
      </c>
      <c r="N1221" s="72" t="str">
        <f>IF(Tableau1[[#This Row],[Régime d''utilisation (Quotidien ? Oui ou Non)]]="Oui","Oui","Non")</f>
        <v>Non</v>
      </c>
      <c r="O1221" s="72" t="str">
        <f>IF(Tableau1[[#This Row],[Régime d''utilisation (Quotidien ? Oui ou Non)]]="Oui","Oui","Non")</f>
        <v>Non</v>
      </c>
      <c r="P1221" s="76"/>
      <c r="Q1221" s="76"/>
      <c r="R1221" s="76"/>
      <c r="S1221" s="52" t="str">
        <f t="shared" si="54"/>
        <v>Compris entre 00h00 et 5h00</v>
      </c>
      <c r="T1221" s="76"/>
      <c r="U1221" s="53" t="str">
        <f t="shared" si="55"/>
        <v>Voyageur</v>
      </c>
      <c r="V1221" s="76"/>
      <c r="W1221" s="76"/>
      <c r="X1221" s="76"/>
      <c r="Y1221" s="76"/>
      <c r="Z1221" s="76"/>
      <c r="AA1221" s="76"/>
      <c r="AB1221" s="53">
        <f>400</f>
        <v>400</v>
      </c>
      <c r="AC1221" s="78" t="str">
        <f>IF(Tableau1[[#This Row],[Type de réponse]]='Paramètre (masquer)'!$A$10,Tableau1[[#This Row],[Période de début *]],"")</f>
        <v/>
      </c>
      <c r="AD1221" s="78" t="str">
        <f>IF(Tableau1[[#This Row],[Type de réponse]]='Paramètre (masquer)'!$A$10,Tableau1[[#This Row],[Période de fin *]],"")</f>
        <v/>
      </c>
      <c r="AE1221" s="78" t="str">
        <f>IF(Tableau1[[#This Row],[Type de réponse]]='Paramètre (masquer)'!$A$10,Tableau1[[#This Row],[Nuit
LU/MA]],"")</f>
        <v/>
      </c>
      <c r="AF1221" s="78" t="str">
        <f>IF(Tableau1[[#This Row],[Type de réponse]]='Paramètre (masquer)'!$A$10,Tableau1[[#This Row],[Nuit
MA/ME]],"")</f>
        <v/>
      </c>
      <c r="AG1221" s="78" t="str">
        <f>IF(Tableau1[[#This Row],[Type de réponse]]='Paramètre (masquer)'!$A$10,Tableau1[[#This Row],[Nuit
ME/JE]],"")</f>
        <v/>
      </c>
      <c r="AH1221" s="78" t="str">
        <f>IF(Tableau1[[#This Row],[Type de réponse]]='Paramètre (masquer)'!$A$10,Tableau1[[#This Row],[Nuit JE/VE]],"")</f>
        <v/>
      </c>
      <c r="AI1221" s="78" t="str">
        <f>IF(Tableau1[[#This Row],[Type de réponse]]='Paramètre (masquer)'!$A$10,Tableau1[[#This Row],[Nuit
VE/SA]],"")</f>
        <v/>
      </c>
      <c r="AJ1221" s="78" t="str">
        <f>IF(Tableau1[[#This Row],[Type de réponse]]='Paramètre (masquer)'!$A$10,Tableau1[[#This Row],[Nuit
SA/DI]],"")</f>
        <v/>
      </c>
      <c r="AK1221" s="78" t="str">
        <f>IF(Tableau1[[#This Row],[Type de réponse]]='Paramètre (masquer)'!$A$10,Tableau1[[#This Row],[Nuit
DI/LU]],"")</f>
        <v/>
      </c>
      <c r="AL1221" s="76" t="str">
        <f>IF(Tableau1[[#This Row],[Nuit
LU /MA]]="Oui",0,IF(Tableau1[[#This Row],[Nuit
LU /MA]]="Non",1,""))</f>
        <v/>
      </c>
      <c r="AM1221" s="76" t="str">
        <f>IF(Tableau1[[#This Row],[Nuit
MA/ ME]]="Oui",0,IF(Tableau1[[#This Row],[Nuit
MA/ ME]]="Non",1,""))</f>
        <v/>
      </c>
      <c r="AN1221" s="76" t="str">
        <f>IF(Tableau1[[#This Row],[Nuit
ME/ JE]]="Oui",0,IF(Tableau1[[#This Row],[Nuit
ME/ JE]]="Non",1,""))</f>
        <v/>
      </c>
      <c r="AO1221" s="76" t="str">
        <f>IF(Tableau1[[#This Row],[Nuit JE/ VE]]="Oui",0,IF(Tableau1[[#This Row],[Nuit JE/ VE]]="Non",1,""))</f>
        <v/>
      </c>
      <c r="AP1221" s="76" t="str">
        <f>IF(Tableau1[[#This Row],[Nuit
VE/ SA]]="Oui",0,IF(Tableau1[[#This Row],[Nuit
VE/ SA]]="Non",1,""))</f>
        <v/>
      </c>
      <c r="AQ1221" s="76" t="str">
        <f>IF(Tableau1[[#This Row],[Nuit
SA/ DI]]="Oui",0,IF(Tableau1[[#This Row],[Nuit
SA/ DI]]="Non",1,""))</f>
        <v/>
      </c>
      <c r="AR1221" s="76" t="str">
        <f>IF(Tableau1[[#This Row],[Nuit
DI/ LU]]="Oui",0,IF(Tableau1[[#This Row],[Nuit
DI/ LU]]="Non",1,""))</f>
        <v/>
      </c>
      <c r="AS1221" s="76" t="str">
        <f>IF(Tableau1[[#This Row],[Type de réponse]]='Paramètre (masquer)'!$A$10,Tableau1[[#This Row],[FE]],"")</f>
        <v/>
      </c>
      <c r="AT1221" s="76" t="str">
        <f>_xlfn.CONCAT(Tableau1[[#This Row],[LUN]:[DIM]])</f>
        <v/>
      </c>
      <c r="AU1221" s="79"/>
      <c r="AV12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1" s="76" t="e">
        <f>Tableau1[[#This Row],[Nbre de nuits sur la période]]*Tableau1[[#This Row],[Nombre de train accédant / nuit *]]</f>
        <v>#VALUE!</v>
      </c>
      <c r="AY1221" s="76" t="e">
        <f>Tableau1[[#This Row],[Uo voies - nuit]]*((59*400/1000)+5)</f>
        <v>#VALUE!</v>
      </c>
    </row>
    <row r="1222" spans="1:51" ht="15.75">
      <c r="A1222" s="51">
        <f t="shared" si="56"/>
        <v>1209</v>
      </c>
      <c r="B1222" s="85"/>
      <c r="C1222" s="52" t="str">
        <f>IFERROR(VLOOKUP(Tableau1[[#This Row],[Site *
Un fichier Excel par DT]],Tableau7[[#All],[Nom de la gare]:[EIC]],5,FALSE),"")</f>
        <v/>
      </c>
      <c r="D1222" s="77"/>
      <c r="E1222" s="74"/>
      <c r="F1222" s="74"/>
      <c r="G1222" s="76"/>
      <c r="H1222" s="72" t="str">
        <f>IF(Tableau1[[#This Row],[Régime d''utilisation (Quotidien ? Oui ou Non)]]="Oui","Oui","Non")</f>
        <v>Non</v>
      </c>
      <c r="I1222" s="72" t="str">
        <f>IF(Tableau1[[#This Row],[Régime d''utilisation (Quotidien ? Oui ou Non)]]="Oui","Oui","Non")</f>
        <v>Non</v>
      </c>
      <c r="J1222" s="72" t="str">
        <f>IF(Tableau1[[#This Row],[Régime d''utilisation (Quotidien ? Oui ou Non)]]="Oui","Oui","Non")</f>
        <v>Non</v>
      </c>
      <c r="K1222" s="72" t="str">
        <f>IF(Tableau1[[#This Row],[Régime d''utilisation (Quotidien ? Oui ou Non)]]="Oui","Oui","Non")</f>
        <v>Non</v>
      </c>
      <c r="L1222" s="72" t="str">
        <f>IF(Tableau1[[#This Row],[Régime d''utilisation (Quotidien ? Oui ou Non)]]="Oui","Oui","Non")</f>
        <v>Non</v>
      </c>
      <c r="M1222" s="72" t="str">
        <f>IF(Tableau1[[#This Row],[Régime d''utilisation (Quotidien ? Oui ou Non)]]="Oui","Oui","Non")</f>
        <v>Non</v>
      </c>
      <c r="N1222" s="72" t="str">
        <f>IF(Tableau1[[#This Row],[Régime d''utilisation (Quotidien ? Oui ou Non)]]="Oui","Oui","Non")</f>
        <v>Non</v>
      </c>
      <c r="O1222" s="72" t="str">
        <f>IF(Tableau1[[#This Row],[Régime d''utilisation (Quotidien ? Oui ou Non)]]="Oui","Oui","Non")</f>
        <v>Non</v>
      </c>
      <c r="P1222" s="76"/>
      <c r="Q1222" s="76"/>
      <c r="R1222" s="76"/>
      <c r="S1222" s="52" t="str">
        <f t="shared" si="54"/>
        <v>Compris entre 00h00 et 5h00</v>
      </c>
      <c r="T1222" s="76"/>
      <c r="U1222" s="53" t="str">
        <f t="shared" si="55"/>
        <v>Voyageur</v>
      </c>
      <c r="V1222" s="76"/>
      <c r="W1222" s="76"/>
      <c r="X1222" s="76"/>
      <c r="Y1222" s="76"/>
      <c r="Z1222" s="76"/>
      <c r="AA1222" s="76"/>
      <c r="AB1222" s="53">
        <f>400</f>
        <v>400</v>
      </c>
      <c r="AC1222" s="78" t="str">
        <f>IF(Tableau1[[#This Row],[Type de réponse]]='Paramètre (masquer)'!$A$10,Tableau1[[#This Row],[Période de début *]],"")</f>
        <v/>
      </c>
      <c r="AD1222" s="78" t="str">
        <f>IF(Tableau1[[#This Row],[Type de réponse]]='Paramètre (masquer)'!$A$10,Tableau1[[#This Row],[Période de fin *]],"")</f>
        <v/>
      </c>
      <c r="AE1222" s="78" t="str">
        <f>IF(Tableau1[[#This Row],[Type de réponse]]='Paramètre (masquer)'!$A$10,Tableau1[[#This Row],[Nuit
LU/MA]],"")</f>
        <v/>
      </c>
      <c r="AF1222" s="78" t="str">
        <f>IF(Tableau1[[#This Row],[Type de réponse]]='Paramètre (masquer)'!$A$10,Tableau1[[#This Row],[Nuit
MA/ME]],"")</f>
        <v/>
      </c>
      <c r="AG1222" s="78" t="str">
        <f>IF(Tableau1[[#This Row],[Type de réponse]]='Paramètre (masquer)'!$A$10,Tableau1[[#This Row],[Nuit
ME/JE]],"")</f>
        <v/>
      </c>
      <c r="AH1222" s="78" t="str">
        <f>IF(Tableau1[[#This Row],[Type de réponse]]='Paramètre (masquer)'!$A$10,Tableau1[[#This Row],[Nuit JE/VE]],"")</f>
        <v/>
      </c>
      <c r="AI1222" s="78" t="str">
        <f>IF(Tableau1[[#This Row],[Type de réponse]]='Paramètre (masquer)'!$A$10,Tableau1[[#This Row],[Nuit
VE/SA]],"")</f>
        <v/>
      </c>
      <c r="AJ1222" s="78" t="str">
        <f>IF(Tableau1[[#This Row],[Type de réponse]]='Paramètre (masquer)'!$A$10,Tableau1[[#This Row],[Nuit
SA/DI]],"")</f>
        <v/>
      </c>
      <c r="AK1222" s="78" t="str">
        <f>IF(Tableau1[[#This Row],[Type de réponse]]='Paramètre (masquer)'!$A$10,Tableau1[[#This Row],[Nuit
DI/LU]],"")</f>
        <v/>
      </c>
      <c r="AL1222" s="76" t="str">
        <f>IF(Tableau1[[#This Row],[Nuit
LU /MA]]="Oui",0,IF(Tableau1[[#This Row],[Nuit
LU /MA]]="Non",1,""))</f>
        <v/>
      </c>
      <c r="AM1222" s="76" t="str">
        <f>IF(Tableau1[[#This Row],[Nuit
MA/ ME]]="Oui",0,IF(Tableau1[[#This Row],[Nuit
MA/ ME]]="Non",1,""))</f>
        <v/>
      </c>
      <c r="AN1222" s="76" t="str">
        <f>IF(Tableau1[[#This Row],[Nuit
ME/ JE]]="Oui",0,IF(Tableau1[[#This Row],[Nuit
ME/ JE]]="Non",1,""))</f>
        <v/>
      </c>
      <c r="AO1222" s="76" t="str">
        <f>IF(Tableau1[[#This Row],[Nuit JE/ VE]]="Oui",0,IF(Tableau1[[#This Row],[Nuit JE/ VE]]="Non",1,""))</f>
        <v/>
      </c>
      <c r="AP1222" s="76" t="str">
        <f>IF(Tableau1[[#This Row],[Nuit
VE/ SA]]="Oui",0,IF(Tableau1[[#This Row],[Nuit
VE/ SA]]="Non",1,""))</f>
        <v/>
      </c>
      <c r="AQ1222" s="76" t="str">
        <f>IF(Tableau1[[#This Row],[Nuit
SA/ DI]]="Oui",0,IF(Tableau1[[#This Row],[Nuit
SA/ DI]]="Non",1,""))</f>
        <v/>
      </c>
      <c r="AR1222" s="76" t="str">
        <f>IF(Tableau1[[#This Row],[Nuit
DI/ LU]]="Oui",0,IF(Tableau1[[#This Row],[Nuit
DI/ LU]]="Non",1,""))</f>
        <v/>
      </c>
      <c r="AS1222" s="76" t="str">
        <f>IF(Tableau1[[#This Row],[Type de réponse]]='Paramètre (masquer)'!$A$10,Tableau1[[#This Row],[FE]],"")</f>
        <v/>
      </c>
      <c r="AT1222" s="76" t="str">
        <f>_xlfn.CONCAT(Tableau1[[#This Row],[LUN]:[DIM]])</f>
        <v/>
      </c>
      <c r="AU1222" s="79"/>
      <c r="AV12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2" s="76" t="e">
        <f>Tableau1[[#This Row],[Nbre de nuits sur la période]]*Tableau1[[#This Row],[Nombre de train accédant / nuit *]]</f>
        <v>#VALUE!</v>
      </c>
      <c r="AY1222" s="76" t="e">
        <f>Tableau1[[#This Row],[Uo voies - nuit]]*((59*400/1000)+5)</f>
        <v>#VALUE!</v>
      </c>
    </row>
    <row r="1223" spans="1:51" ht="15.75">
      <c r="A1223" s="51">
        <f t="shared" si="56"/>
        <v>1210</v>
      </c>
      <c r="B1223" s="85"/>
      <c r="C1223" s="52" t="str">
        <f>IFERROR(VLOOKUP(Tableau1[[#This Row],[Site *
Un fichier Excel par DT]],Tableau7[[#All],[Nom de la gare]:[EIC]],5,FALSE),"")</f>
        <v/>
      </c>
      <c r="D1223" s="77"/>
      <c r="E1223" s="74"/>
      <c r="F1223" s="74"/>
      <c r="G1223" s="76"/>
      <c r="H1223" s="72" t="str">
        <f>IF(Tableau1[[#This Row],[Régime d''utilisation (Quotidien ? Oui ou Non)]]="Oui","Oui","Non")</f>
        <v>Non</v>
      </c>
      <c r="I1223" s="72" t="str">
        <f>IF(Tableau1[[#This Row],[Régime d''utilisation (Quotidien ? Oui ou Non)]]="Oui","Oui","Non")</f>
        <v>Non</v>
      </c>
      <c r="J1223" s="72" t="str">
        <f>IF(Tableau1[[#This Row],[Régime d''utilisation (Quotidien ? Oui ou Non)]]="Oui","Oui","Non")</f>
        <v>Non</v>
      </c>
      <c r="K1223" s="72" t="str">
        <f>IF(Tableau1[[#This Row],[Régime d''utilisation (Quotidien ? Oui ou Non)]]="Oui","Oui","Non")</f>
        <v>Non</v>
      </c>
      <c r="L1223" s="72" t="str">
        <f>IF(Tableau1[[#This Row],[Régime d''utilisation (Quotidien ? Oui ou Non)]]="Oui","Oui","Non")</f>
        <v>Non</v>
      </c>
      <c r="M1223" s="72" t="str">
        <f>IF(Tableau1[[#This Row],[Régime d''utilisation (Quotidien ? Oui ou Non)]]="Oui","Oui","Non")</f>
        <v>Non</v>
      </c>
      <c r="N1223" s="72" t="str">
        <f>IF(Tableau1[[#This Row],[Régime d''utilisation (Quotidien ? Oui ou Non)]]="Oui","Oui","Non")</f>
        <v>Non</v>
      </c>
      <c r="O1223" s="72" t="str">
        <f>IF(Tableau1[[#This Row],[Régime d''utilisation (Quotidien ? Oui ou Non)]]="Oui","Oui","Non")</f>
        <v>Non</v>
      </c>
      <c r="P1223" s="76"/>
      <c r="Q1223" s="76"/>
      <c r="R1223" s="76"/>
      <c r="S1223" s="52" t="str">
        <f t="shared" si="54"/>
        <v>Compris entre 00h00 et 5h00</v>
      </c>
      <c r="T1223" s="76"/>
      <c r="U1223" s="53" t="str">
        <f t="shared" si="55"/>
        <v>Voyageur</v>
      </c>
      <c r="V1223" s="76"/>
      <c r="W1223" s="76"/>
      <c r="X1223" s="76"/>
      <c r="Y1223" s="76"/>
      <c r="Z1223" s="76"/>
      <c r="AA1223" s="76"/>
      <c r="AB1223" s="53">
        <f>400</f>
        <v>400</v>
      </c>
      <c r="AC1223" s="78" t="str">
        <f>IF(Tableau1[[#This Row],[Type de réponse]]='Paramètre (masquer)'!$A$10,Tableau1[[#This Row],[Période de début *]],"")</f>
        <v/>
      </c>
      <c r="AD1223" s="78" t="str">
        <f>IF(Tableau1[[#This Row],[Type de réponse]]='Paramètre (masquer)'!$A$10,Tableau1[[#This Row],[Période de fin *]],"")</f>
        <v/>
      </c>
      <c r="AE1223" s="78" t="str">
        <f>IF(Tableau1[[#This Row],[Type de réponse]]='Paramètre (masquer)'!$A$10,Tableau1[[#This Row],[Nuit
LU/MA]],"")</f>
        <v/>
      </c>
      <c r="AF1223" s="78" t="str">
        <f>IF(Tableau1[[#This Row],[Type de réponse]]='Paramètre (masquer)'!$A$10,Tableau1[[#This Row],[Nuit
MA/ME]],"")</f>
        <v/>
      </c>
      <c r="AG1223" s="78" t="str">
        <f>IF(Tableau1[[#This Row],[Type de réponse]]='Paramètre (masquer)'!$A$10,Tableau1[[#This Row],[Nuit
ME/JE]],"")</f>
        <v/>
      </c>
      <c r="AH1223" s="78" t="str">
        <f>IF(Tableau1[[#This Row],[Type de réponse]]='Paramètre (masquer)'!$A$10,Tableau1[[#This Row],[Nuit JE/VE]],"")</f>
        <v/>
      </c>
      <c r="AI1223" s="78" t="str">
        <f>IF(Tableau1[[#This Row],[Type de réponse]]='Paramètre (masquer)'!$A$10,Tableau1[[#This Row],[Nuit
VE/SA]],"")</f>
        <v/>
      </c>
      <c r="AJ1223" s="78" t="str">
        <f>IF(Tableau1[[#This Row],[Type de réponse]]='Paramètre (masquer)'!$A$10,Tableau1[[#This Row],[Nuit
SA/DI]],"")</f>
        <v/>
      </c>
      <c r="AK1223" s="78" t="str">
        <f>IF(Tableau1[[#This Row],[Type de réponse]]='Paramètre (masquer)'!$A$10,Tableau1[[#This Row],[Nuit
DI/LU]],"")</f>
        <v/>
      </c>
      <c r="AL1223" s="76" t="str">
        <f>IF(Tableau1[[#This Row],[Nuit
LU /MA]]="Oui",0,IF(Tableau1[[#This Row],[Nuit
LU /MA]]="Non",1,""))</f>
        <v/>
      </c>
      <c r="AM1223" s="76" t="str">
        <f>IF(Tableau1[[#This Row],[Nuit
MA/ ME]]="Oui",0,IF(Tableau1[[#This Row],[Nuit
MA/ ME]]="Non",1,""))</f>
        <v/>
      </c>
      <c r="AN1223" s="76" t="str">
        <f>IF(Tableau1[[#This Row],[Nuit
ME/ JE]]="Oui",0,IF(Tableau1[[#This Row],[Nuit
ME/ JE]]="Non",1,""))</f>
        <v/>
      </c>
      <c r="AO1223" s="76" t="str">
        <f>IF(Tableau1[[#This Row],[Nuit JE/ VE]]="Oui",0,IF(Tableau1[[#This Row],[Nuit JE/ VE]]="Non",1,""))</f>
        <v/>
      </c>
      <c r="AP1223" s="76" t="str">
        <f>IF(Tableau1[[#This Row],[Nuit
VE/ SA]]="Oui",0,IF(Tableau1[[#This Row],[Nuit
VE/ SA]]="Non",1,""))</f>
        <v/>
      </c>
      <c r="AQ1223" s="76" t="str">
        <f>IF(Tableau1[[#This Row],[Nuit
SA/ DI]]="Oui",0,IF(Tableau1[[#This Row],[Nuit
SA/ DI]]="Non",1,""))</f>
        <v/>
      </c>
      <c r="AR1223" s="76" t="str">
        <f>IF(Tableau1[[#This Row],[Nuit
DI/ LU]]="Oui",0,IF(Tableau1[[#This Row],[Nuit
DI/ LU]]="Non",1,""))</f>
        <v/>
      </c>
      <c r="AS1223" s="76" t="str">
        <f>IF(Tableau1[[#This Row],[Type de réponse]]='Paramètre (masquer)'!$A$10,Tableau1[[#This Row],[FE]],"")</f>
        <v/>
      </c>
      <c r="AT1223" s="76" t="str">
        <f>_xlfn.CONCAT(Tableau1[[#This Row],[LUN]:[DIM]])</f>
        <v/>
      </c>
      <c r="AU1223" s="79"/>
      <c r="AV12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3" s="76" t="e">
        <f>Tableau1[[#This Row],[Nbre de nuits sur la période]]*Tableau1[[#This Row],[Nombre de train accédant / nuit *]]</f>
        <v>#VALUE!</v>
      </c>
      <c r="AY1223" s="76" t="e">
        <f>Tableau1[[#This Row],[Uo voies - nuit]]*((59*400/1000)+5)</f>
        <v>#VALUE!</v>
      </c>
    </row>
    <row r="1224" spans="1:51" ht="15.75">
      <c r="A1224" s="51">
        <f t="shared" si="56"/>
        <v>1211</v>
      </c>
      <c r="B1224" s="85"/>
      <c r="C1224" s="52" t="str">
        <f>IFERROR(VLOOKUP(Tableau1[[#This Row],[Site *
Un fichier Excel par DT]],Tableau7[[#All],[Nom de la gare]:[EIC]],5,FALSE),"")</f>
        <v/>
      </c>
      <c r="D1224" s="77"/>
      <c r="E1224" s="74"/>
      <c r="F1224" s="74"/>
      <c r="G1224" s="76"/>
      <c r="H1224" s="72" t="str">
        <f>IF(Tableau1[[#This Row],[Régime d''utilisation (Quotidien ? Oui ou Non)]]="Oui","Oui","Non")</f>
        <v>Non</v>
      </c>
      <c r="I1224" s="72" t="str">
        <f>IF(Tableau1[[#This Row],[Régime d''utilisation (Quotidien ? Oui ou Non)]]="Oui","Oui","Non")</f>
        <v>Non</v>
      </c>
      <c r="J1224" s="72" t="str">
        <f>IF(Tableau1[[#This Row],[Régime d''utilisation (Quotidien ? Oui ou Non)]]="Oui","Oui","Non")</f>
        <v>Non</v>
      </c>
      <c r="K1224" s="72" t="str">
        <f>IF(Tableau1[[#This Row],[Régime d''utilisation (Quotidien ? Oui ou Non)]]="Oui","Oui","Non")</f>
        <v>Non</v>
      </c>
      <c r="L1224" s="72" t="str">
        <f>IF(Tableau1[[#This Row],[Régime d''utilisation (Quotidien ? Oui ou Non)]]="Oui","Oui","Non")</f>
        <v>Non</v>
      </c>
      <c r="M1224" s="72" t="str">
        <f>IF(Tableau1[[#This Row],[Régime d''utilisation (Quotidien ? Oui ou Non)]]="Oui","Oui","Non")</f>
        <v>Non</v>
      </c>
      <c r="N1224" s="72" t="str">
        <f>IF(Tableau1[[#This Row],[Régime d''utilisation (Quotidien ? Oui ou Non)]]="Oui","Oui","Non")</f>
        <v>Non</v>
      </c>
      <c r="O1224" s="72" t="str">
        <f>IF(Tableau1[[#This Row],[Régime d''utilisation (Quotidien ? Oui ou Non)]]="Oui","Oui","Non")</f>
        <v>Non</v>
      </c>
      <c r="P1224" s="76"/>
      <c r="Q1224" s="76"/>
      <c r="R1224" s="76"/>
      <c r="S1224" s="52" t="str">
        <f t="shared" si="54"/>
        <v>Compris entre 00h00 et 5h00</v>
      </c>
      <c r="T1224" s="76"/>
      <c r="U1224" s="53" t="str">
        <f t="shared" si="55"/>
        <v>Voyageur</v>
      </c>
      <c r="V1224" s="76"/>
      <c r="W1224" s="76"/>
      <c r="X1224" s="76"/>
      <c r="Y1224" s="76"/>
      <c r="Z1224" s="76"/>
      <c r="AA1224" s="76"/>
      <c r="AB1224" s="53">
        <f>400</f>
        <v>400</v>
      </c>
      <c r="AC1224" s="78" t="str">
        <f>IF(Tableau1[[#This Row],[Type de réponse]]='Paramètre (masquer)'!$A$10,Tableau1[[#This Row],[Période de début *]],"")</f>
        <v/>
      </c>
      <c r="AD1224" s="78" t="str">
        <f>IF(Tableau1[[#This Row],[Type de réponse]]='Paramètre (masquer)'!$A$10,Tableau1[[#This Row],[Période de fin *]],"")</f>
        <v/>
      </c>
      <c r="AE1224" s="78" t="str">
        <f>IF(Tableau1[[#This Row],[Type de réponse]]='Paramètre (masquer)'!$A$10,Tableau1[[#This Row],[Nuit
LU/MA]],"")</f>
        <v/>
      </c>
      <c r="AF1224" s="78" t="str">
        <f>IF(Tableau1[[#This Row],[Type de réponse]]='Paramètre (masquer)'!$A$10,Tableau1[[#This Row],[Nuit
MA/ME]],"")</f>
        <v/>
      </c>
      <c r="AG1224" s="78" t="str">
        <f>IF(Tableau1[[#This Row],[Type de réponse]]='Paramètre (masquer)'!$A$10,Tableau1[[#This Row],[Nuit
ME/JE]],"")</f>
        <v/>
      </c>
      <c r="AH1224" s="78" t="str">
        <f>IF(Tableau1[[#This Row],[Type de réponse]]='Paramètre (masquer)'!$A$10,Tableau1[[#This Row],[Nuit JE/VE]],"")</f>
        <v/>
      </c>
      <c r="AI1224" s="78" t="str">
        <f>IF(Tableau1[[#This Row],[Type de réponse]]='Paramètre (masquer)'!$A$10,Tableau1[[#This Row],[Nuit
VE/SA]],"")</f>
        <v/>
      </c>
      <c r="AJ1224" s="78" t="str">
        <f>IF(Tableau1[[#This Row],[Type de réponse]]='Paramètre (masquer)'!$A$10,Tableau1[[#This Row],[Nuit
SA/DI]],"")</f>
        <v/>
      </c>
      <c r="AK1224" s="78" t="str">
        <f>IF(Tableau1[[#This Row],[Type de réponse]]='Paramètre (masquer)'!$A$10,Tableau1[[#This Row],[Nuit
DI/LU]],"")</f>
        <v/>
      </c>
      <c r="AL1224" s="76" t="str">
        <f>IF(Tableau1[[#This Row],[Nuit
LU /MA]]="Oui",0,IF(Tableau1[[#This Row],[Nuit
LU /MA]]="Non",1,""))</f>
        <v/>
      </c>
      <c r="AM1224" s="76" t="str">
        <f>IF(Tableau1[[#This Row],[Nuit
MA/ ME]]="Oui",0,IF(Tableau1[[#This Row],[Nuit
MA/ ME]]="Non",1,""))</f>
        <v/>
      </c>
      <c r="AN1224" s="76" t="str">
        <f>IF(Tableau1[[#This Row],[Nuit
ME/ JE]]="Oui",0,IF(Tableau1[[#This Row],[Nuit
ME/ JE]]="Non",1,""))</f>
        <v/>
      </c>
      <c r="AO1224" s="76" t="str">
        <f>IF(Tableau1[[#This Row],[Nuit JE/ VE]]="Oui",0,IF(Tableau1[[#This Row],[Nuit JE/ VE]]="Non",1,""))</f>
        <v/>
      </c>
      <c r="AP1224" s="76" t="str">
        <f>IF(Tableau1[[#This Row],[Nuit
VE/ SA]]="Oui",0,IF(Tableau1[[#This Row],[Nuit
VE/ SA]]="Non",1,""))</f>
        <v/>
      </c>
      <c r="AQ1224" s="76" t="str">
        <f>IF(Tableau1[[#This Row],[Nuit
SA/ DI]]="Oui",0,IF(Tableau1[[#This Row],[Nuit
SA/ DI]]="Non",1,""))</f>
        <v/>
      </c>
      <c r="AR1224" s="76" t="str">
        <f>IF(Tableau1[[#This Row],[Nuit
DI/ LU]]="Oui",0,IF(Tableau1[[#This Row],[Nuit
DI/ LU]]="Non",1,""))</f>
        <v/>
      </c>
      <c r="AS1224" s="76" t="str">
        <f>IF(Tableau1[[#This Row],[Type de réponse]]='Paramètre (masquer)'!$A$10,Tableau1[[#This Row],[FE]],"")</f>
        <v/>
      </c>
      <c r="AT1224" s="76" t="str">
        <f>_xlfn.CONCAT(Tableau1[[#This Row],[LUN]:[DIM]])</f>
        <v/>
      </c>
      <c r="AU1224" s="79"/>
      <c r="AV12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4" s="76" t="e">
        <f>Tableau1[[#This Row],[Nbre de nuits sur la période]]*Tableau1[[#This Row],[Nombre de train accédant / nuit *]]</f>
        <v>#VALUE!</v>
      </c>
      <c r="AY1224" s="76" t="e">
        <f>Tableau1[[#This Row],[Uo voies - nuit]]*((59*400/1000)+5)</f>
        <v>#VALUE!</v>
      </c>
    </row>
    <row r="1225" spans="1:51" ht="15.75">
      <c r="A1225" s="51">
        <f t="shared" si="56"/>
        <v>1212</v>
      </c>
      <c r="B1225" s="85"/>
      <c r="C1225" s="52" t="str">
        <f>IFERROR(VLOOKUP(Tableau1[[#This Row],[Site *
Un fichier Excel par DT]],Tableau7[[#All],[Nom de la gare]:[EIC]],5,FALSE),"")</f>
        <v/>
      </c>
      <c r="D1225" s="77"/>
      <c r="E1225" s="74"/>
      <c r="F1225" s="74"/>
      <c r="G1225" s="76"/>
      <c r="H1225" s="72" t="str">
        <f>IF(Tableau1[[#This Row],[Régime d''utilisation (Quotidien ? Oui ou Non)]]="Oui","Oui","Non")</f>
        <v>Non</v>
      </c>
      <c r="I1225" s="72" t="str">
        <f>IF(Tableau1[[#This Row],[Régime d''utilisation (Quotidien ? Oui ou Non)]]="Oui","Oui","Non")</f>
        <v>Non</v>
      </c>
      <c r="J1225" s="72" t="str">
        <f>IF(Tableau1[[#This Row],[Régime d''utilisation (Quotidien ? Oui ou Non)]]="Oui","Oui","Non")</f>
        <v>Non</v>
      </c>
      <c r="K1225" s="72" t="str">
        <f>IF(Tableau1[[#This Row],[Régime d''utilisation (Quotidien ? Oui ou Non)]]="Oui","Oui","Non")</f>
        <v>Non</v>
      </c>
      <c r="L1225" s="72" t="str">
        <f>IF(Tableau1[[#This Row],[Régime d''utilisation (Quotidien ? Oui ou Non)]]="Oui","Oui","Non")</f>
        <v>Non</v>
      </c>
      <c r="M1225" s="72" t="str">
        <f>IF(Tableau1[[#This Row],[Régime d''utilisation (Quotidien ? Oui ou Non)]]="Oui","Oui","Non")</f>
        <v>Non</v>
      </c>
      <c r="N1225" s="72" t="str">
        <f>IF(Tableau1[[#This Row],[Régime d''utilisation (Quotidien ? Oui ou Non)]]="Oui","Oui","Non")</f>
        <v>Non</v>
      </c>
      <c r="O1225" s="72" t="str">
        <f>IF(Tableau1[[#This Row],[Régime d''utilisation (Quotidien ? Oui ou Non)]]="Oui","Oui","Non")</f>
        <v>Non</v>
      </c>
      <c r="P1225" s="76"/>
      <c r="Q1225" s="76"/>
      <c r="R1225" s="76"/>
      <c r="S1225" s="52" t="str">
        <f t="shared" si="54"/>
        <v>Compris entre 00h00 et 5h00</v>
      </c>
      <c r="T1225" s="76"/>
      <c r="U1225" s="53" t="str">
        <f t="shared" si="55"/>
        <v>Voyageur</v>
      </c>
      <c r="V1225" s="76"/>
      <c r="W1225" s="76"/>
      <c r="X1225" s="76"/>
      <c r="Y1225" s="76"/>
      <c r="Z1225" s="76"/>
      <c r="AA1225" s="76"/>
      <c r="AB1225" s="53">
        <f>400</f>
        <v>400</v>
      </c>
      <c r="AC1225" s="78" t="str">
        <f>IF(Tableau1[[#This Row],[Type de réponse]]='Paramètre (masquer)'!$A$10,Tableau1[[#This Row],[Période de début *]],"")</f>
        <v/>
      </c>
      <c r="AD1225" s="78" t="str">
        <f>IF(Tableau1[[#This Row],[Type de réponse]]='Paramètre (masquer)'!$A$10,Tableau1[[#This Row],[Période de fin *]],"")</f>
        <v/>
      </c>
      <c r="AE1225" s="78" t="str">
        <f>IF(Tableau1[[#This Row],[Type de réponse]]='Paramètre (masquer)'!$A$10,Tableau1[[#This Row],[Nuit
LU/MA]],"")</f>
        <v/>
      </c>
      <c r="AF1225" s="78" t="str">
        <f>IF(Tableau1[[#This Row],[Type de réponse]]='Paramètre (masquer)'!$A$10,Tableau1[[#This Row],[Nuit
MA/ME]],"")</f>
        <v/>
      </c>
      <c r="AG1225" s="78" t="str">
        <f>IF(Tableau1[[#This Row],[Type de réponse]]='Paramètre (masquer)'!$A$10,Tableau1[[#This Row],[Nuit
ME/JE]],"")</f>
        <v/>
      </c>
      <c r="AH1225" s="78" t="str">
        <f>IF(Tableau1[[#This Row],[Type de réponse]]='Paramètre (masquer)'!$A$10,Tableau1[[#This Row],[Nuit JE/VE]],"")</f>
        <v/>
      </c>
      <c r="AI1225" s="78" t="str">
        <f>IF(Tableau1[[#This Row],[Type de réponse]]='Paramètre (masquer)'!$A$10,Tableau1[[#This Row],[Nuit
VE/SA]],"")</f>
        <v/>
      </c>
      <c r="AJ1225" s="78" t="str">
        <f>IF(Tableau1[[#This Row],[Type de réponse]]='Paramètre (masquer)'!$A$10,Tableau1[[#This Row],[Nuit
SA/DI]],"")</f>
        <v/>
      </c>
      <c r="AK1225" s="78" t="str">
        <f>IF(Tableau1[[#This Row],[Type de réponse]]='Paramètre (masquer)'!$A$10,Tableau1[[#This Row],[Nuit
DI/LU]],"")</f>
        <v/>
      </c>
      <c r="AL1225" s="76" t="str">
        <f>IF(Tableau1[[#This Row],[Nuit
LU /MA]]="Oui",0,IF(Tableau1[[#This Row],[Nuit
LU /MA]]="Non",1,""))</f>
        <v/>
      </c>
      <c r="AM1225" s="76" t="str">
        <f>IF(Tableau1[[#This Row],[Nuit
MA/ ME]]="Oui",0,IF(Tableau1[[#This Row],[Nuit
MA/ ME]]="Non",1,""))</f>
        <v/>
      </c>
      <c r="AN1225" s="76" t="str">
        <f>IF(Tableau1[[#This Row],[Nuit
ME/ JE]]="Oui",0,IF(Tableau1[[#This Row],[Nuit
ME/ JE]]="Non",1,""))</f>
        <v/>
      </c>
      <c r="AO1225" s="76" t="str">
        <f>IF(Tableau1[[#This Row],[Nuit JE/ VE]]="Oui",0,IF(Tableau1[[#This Row],[Nuit JE/ VE]]="Non",1,""))</f>
        <v/>
      </c>
      <c r="AP1225" s="76" t="str">
        <f>IF(Tableau1[[#This Row],[Nuit
VE/ SA]]="Oui",0,IF(Tableau1[[#This Row],[Nuit
VE/ SA]]="Non",1,""))</f>
        <v/>
      </c>
      <c r="AQ1225" s="76" t="str">
        <f>IF(Tableau1[[#This Row],[Nuit
SA/ DI]]="Oui",0,IF(Tableau1[[#This Row],[Nuit
SA/ DI]]="Non",1,""))</f>
        <v/>
      </c>
      <c r="AR1225" s="76" t="str">
        <f>IF(Tableau1[[#This Row],[Nuit
DI/ LU]]="Oui",0,IF(Tableau1[[#This Row],[Nuit
DI/ LU]]="Non",1,""))</f>
        <v/>
      </c>
      <c r="AS1225" s="76" t="str">
        <f>IF(Tableau1[[#This Row],[Type de réponse]]='Paramètre (masquer)'!$A$10,Tableau1[[#This Row],[FE]],"")</f>
        <v/>
      </c>
      <c r="AT1225" s="76" t="str">
        <f>_xlfn.CONCAT(Tableau1[[#This Row],[LUN]:[DIM]])</f>
        <v/>
      </c>
      <c r="AU1225" s="79"/>
      <c r="AV12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5" s="76" t="e">
        <f>Tableau1[[#This Row],[Nbre de nuits sur la période]]*Tableau1[[#This Row],[Nombre de train accédant / nuit *]]</f>
        <v>#VALUE!</v>
      </c>
      <c r="AY1225" s="76" t="e">
        <f>Tableau1[[#This Row],[Uo voies - nuit]]*((59*400/1000)+5)</f>
        <v>#VALUE!</v>
      </c>
    </row>
    <row r="1226" spans="1:51" ht="15.75">
      <c r="A1226" s="51">
        <f t="shared" si="56"/>
        <v>1213</v>
      </c>
      <c r="B1226" s="85"/>
      <c r="C1226" s="52" t="str">
        <f>IFERROR(VLOOKUP(Tableau1[[#This Row],[Site *
Un fichier Excel par DT]],Tableau7[[#All],[Nom de la gare]:[EIC]],5,FALSE),"")</f>
        <v/>
      </c>
      <c r="D1226" s="77"/>
      <c r="E1226" s="74"/>
      <c r="F1226" s="74"/>
      <c r="G1226" s="76"/>
      <c r="H1226" s="72" t="str">
        <f>IF(Tableau1[[#This Row],[Régime d''utilisation (Quotidien ? Oui ou Non)]]="Oui","Oui","Non")</f>
        <v>Non</v>
      </c>
      <c r="I1226" s="72" t="str">
        <f>IF(Tableau1[[#This Row],[Régime d''utilisation (Quotidien ? Oui ou Non)]]="Oui","Oui","Non")</f>
        <v>Non</v>
      </c>
      <c r="J1226" s="72" t="str">
        <f>IF(Tableau1[[#This Row],[Régime d''utilisation (Quotidien ? Oui ou Non)]]="Oui","Oui","Non")</f>
        <v>Non</v>
      </c>
      <c r="K1226" s="72" t="str">
        <f>IF(Tableau1[[#This Row],[Régime d''utilisation (Quotidien ? Oui ou Non)]]="Oui","Oui","Non")</f>
        <v>Non</v>
      </c>
      <c r="L1226" s="72" t="str">
        <f>IF(Tableau1[[#This Row],[Régime d''utilisation (Quotidien ? Oui ou Non)]]="Oui","Oui","Non")</f>
        <v>Non</v>
      </c>
      <c r="M1226" s="72" t="str">
        <f>IF(Tableau1[[#This Row],[Régime d''utilisation (Quotidien ? Oui ou Non)]]="Oui","Oui","Non")</f>
        <v>Non</v>
      </c>
      <c r="N1226" s="72" t="str">
        <f>IF(Tableau1[[#This Row],[Régime d''utilisation (Quotidien ? Oui ou Non)]]="Oui","Oui","Non")</f>
        <v>Non</v>
      </c>
      <c r="O1226" s="72" t="str">
        <f>IF(Tableau1[[#This Row],[Régime d''utilisation (Quotidien ? Oui ou Non)]]="Oui","Oui","Non")</f>
        <v>Non</v>
      </c>
      <c r="P1226" s="76"/>
      <c r="Q1226" s="76"/>
      <c r="R1226" s="76"/>
      <c r="S1226" s="52" t="str">
        <f t="shared" si="54"/>
        <v>Compris entre 00h00 et 5h00</v>
      </c>
      <c r="T1226" s="76"/>
      <c r="U1226" s="53" t="str">
        <f t="shared" si="55"/>
        <v>Voyageur</v>
      </c>
      <c r="V1226" s="76"/>
      <c r="W1226" s="76"/>
      <c r="X1226" s="76"/>
      <c r="Y1226" s="76"/>
      <c r="Z1226" s="76"/>
      <c r="AA1226" s="76"/>
      <c r="AB1226" s="53">
        <f>400</f>
        <v>400</v>
      </c>
      <c r="AC1226" s="78" t="str">
        <f>IF(Tableau1[[#This Row],[Type de réponse]]='Paramètre (masquer)'!$A$10,Tableau1[[#This Row],[Période de début *]],"")</f>
        <v/>
      </c>
      <c r="AD1226" s="78" t="str">
        <f>IF(Tableau1[[#This Row],[Type de réponse]]='Paramètre (masquer)'!$A$10,Tableau1[[#This Row],[Période de fin *]],"")</f>
        <v/>
      </c>
      <c r="AE1226" s="78" t="str">
        <f>IF(Tableau1[[#This Row],[Type de réponse]]='Paramètre (masquer)'!$A$10,Tableau1[[#This Row],[Nuit
LU/MA]],"")</f>
        <v/>
      </c>
      <c r="AF1226" s="78" t="str">
        <f>IF(Tableau1[[#This Row],[Type de réponse]]='Paramètre (masquer)'!$A$10,Tableau1[[#This Row],[Nuit
MA/ME]],"")</f>
        <v/>
      </c>
      <c r="AG1226" s="78" t="str">
        <f>IF(Tableau1[[#This Row],[Type de réponse]]='Paramètre (masquer)'!$A$10,Tableau1[[#This Row],[Nuit
ME/JE]],"")</f>
        <v/>
      </c>
      <c r="AH1226" s="78" t="str">
        <f>IF(Tableau1[[#This Row],[Type de réponse]]='Paramètre (masquer)'!$A$10,Tableau1[[#This Row],[Nuit JE/VE]],"")</f>
        <v/>
      </c>
      <c r="AI1226" s="78" t="str">
        <f>IF(Tableau1[[#This Row],[Type de réponse]]='Paramètre (masquer)'!$A$10,Tableau1[[#This Row],[Nuit
VE/SA]],"")</f>
        <v/>
      </c>
      <c r="AJ1226" s="78" t="str">
        <f>IF(Tableau1[[#This Row],[Type de réponse]]='Paramètre (masquer)'!$A$10,Tableau1[[#This Row],[Nuit
SA/DI]],"")</f>
        <v/>
      </c>
      <c r="AK1226" s="78" t="str">
        <f>IF(Tableau1[[#This Row],[Type de réponse]]='Paramètre (masquer)'!$A$10,Tableau1[[#This Row],[Nuit
DI/LU]],"")</f>
        <v/>
      </c>
      <c r="AL1226" s="76" t="str">
        <f>IF(Tableau1[[#This Row],[Nuit
LU /MA]]="Oui",0,IF(Tableau1[[#This Row],[Nuit
LU /MA]]="Non",1,""))</f>
        <v/>
      </c>
      <c r="AM1226" s="76" t="str">
        <f>IF(Tableau1[[#This Row],[Nuit
MA/ ME]]="Oui",0,IF(Tableau1[[#This Row],[Nuit
MA/ ME]]="Non",1,""))</f>
        <v/>
      </c>
      <c r="AN1226" s="76" t="str">
        <f>IF(Tableau1[[#This Row],[Nuit
ME/ JE]]="Oui",0,IF(Tableau1[[#This Row],[Nuit
ME/ JE]]="Non",1,""))</f>
        <v/>
      </c>
      <c r="AO1226" s="76" t="str">
        <f>IF(Tableau1[[#This Row],[Nuit JE/ VE]]="Oui",0,IF(Tableau1[[#This Row],[Nuit JE/ VE]]="Non",1,""))</f>
        <v/>
      </c>
      <c r="AP1226" s="76" t="str">
        <f>IF(Tableau1[[#This Row],[Nuit
VE/ SA]]="Oui",0,IF(Tableau1[[#This Row],[Nuit
VE/ SA]]="Non",1,""))</f>
        <v/>
      </c>
      <c r="AQ1226" s="76" t="str">
        <f>IF(Tableau1[[#This Row],[Nuit
SA/ DI]]="Oui",0,IF(Tableau1[[#This Row],[Nuit
SA/ DI]]="Non",1,""))</f>
        <v/>
      </c>
      <c r="AR1226" s="76" t="str">
        <f>IF(Tableau1[[#This Row],[Nuit
DI/ LU]]="Oui",0,IF(Tableau1[[#This Row],[Nuit
DI/ LU]]="Non",1,""))</f>
        <v/>
      </c>
      <c r="AS1226" s="76" t="str">
        <f>IF(Tableau1[[#This Row],[Type de réponse]]='Paramètre (masquer)'!$A$10,Tableau1[[#This Row],[FE]],"")</f>
        <v/>
      </c>
      <c r="AT1226" s="76" t="str">
        <f>_xlfn.CONCAT(Tableau1[[#This Row],[LUN]:[DIM]])</f>
        <v/>
      </c>
      <c r="AU1226" s="79"/>
      <c r="AV12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6" s="76" t="e">
        <f>Tableau1[[#This Row],[Nbre de nuits sur la période]]*Tableau1[[#This Row],[Nombre de train accédant / nuit *]]</f>
        <v>#VALUE!</v>
      </c>
      <c r="AY1226" s="76" t="e">
        <f>Tableau1[[#This Row],[Uo voies - nuit]]*((59*400/1000)+5)</f>
        <v>#VALUE!</v>
      </c>
    </row>
    <row r="1227" spans="1:51" ht="15.75">
      <c r="A1227" s="51">
        <f t="shared" si="56"/>
        <v>1214</v>
      </c>
      <c r="B1227" s="85"/>
      <c r="C1227" s="52" t="str">
        <f>IFERROR(VLOOKUP(Tableau1[[#This Row],[Site *
Un fichier Excel par DT]],Tableau7[[#All],[Nom de la gare]:[EIC]],5,FALSE),"")</f>
        <v/>
      </c>
      <c r="D1227" s="77"/>
      <c r="E1227" s="74"/>
      <c r="F1227" s="74"/>
      <c r="G1227" s="76"/>
      <c r="H1227" s="72" t="str">
        <f>IF(Tableau1[[#This Row],[Régime d''utilisation (Quotidien ? Oui ou Non)]]="Oui","Oui","Non")</f>
        <v>Non</v>
      </c>
      <c r="I1227" s="72" t="str">
        <f>IF(Tableau1[[#This Row],[Régime d''utilisation (Quotidien ? Oui ou Non)]]="Oui","Oui","Non")</f>
        <v>Non</v>
      </c>
      <c r="J1227" s="72" t="str">
        <f>IF(Tableau1[[#This Row],[Régime d''utilisation (Quotidien ? Oui ou Non)]]="Oui","Oui","Non")</f>
        <v>Non</v>
      </c>
      <c r="K1227" s="72" t="str">
        <f>IF(Tableau1[[#This Row],[Régime d''utilisation (Quotidien ? Oui ou Non)]]="Oui","Oui","Non")</f>
        <v>Non</v>
      </c>
      <c r="L1227" s="72" t="str">
        <f>IF(Tableau1[[#This Row],[Régime d''utilisation (Quotidien ? Oui ou Non)]]="Oui","Oui","Non")</f>
        <v>Non</v>
      </c>
      <c r="M1227" s="72" t="str">
        <f>IF(Tableau1[[#This Row],[Régime d''utilisation (Quotidien ? Oui ou Non)]]="Oui","Oui","Non")</f>
        <v>Non</v>
      </c>
      <c r="N1227" s="72" t="str">
        <f>IF(Tableau1[[#This Row],[Régime d''utilisation (Quotidien ? Oui ou Non)]]="Oui","Oui","Non")</f>
        <v>Non</v>
      </c>
      <c r="O1227" s="72" t="str">
        <f>IF(Tableau1[[#This Row],[Régime d''utilisation (Quotidien ? Oui ou Non)]]="Oui","Oui","Non")</f>
        <v>Non</v>
      </c>
      <c r="P1227" s="76"/>
      <c r="Q1227" s="76"/>
      <c r="R1227" s="76"/>
      <c r="S1227" s="52" t="str">
        <f t="shared" si="54"/>
        <v>Compris entre 00h00 et 5h00</v>
      </c>
      <c r="T1227" s="76"/>
      <c r="U1227" s="53" t="str">
        <f t="shared" si="55"/>
        <v>Voyageur</v>
      </c>
      <c r="V1227" s="76"/>
      <c r="W1227" s="76"/>
      <c r="X1227" s="76"/>
      <c r="Y1227" s="76"/>
      <c r="Z1227" s="76"/>
      <c r="AA1227" s="76"/>
      <c r="AB1227" s="53">
        <f>400</f>
        <v>400</v>
      </c>
      <c r="AC1227" s="78" t="str">
        <f>IF(Tableau1[[#This Row],[Type de réponse]]='Paramètre (masquer)'!$A$10,Tableau1[[#This Row],[Période de début *]],"")</f>
        <v/>
      </c>
      <c r="AD1227" s="78" t="str">
        <f>IF(Tableau1[[#This Row],[Type de réponse]]='Paramètre (masquer)'!$A$10,Tableau1[[#This Row],[Période de fin *]],"")</f>
        <v/>
      </c>
      <c r="AE1227" s="78" t="str">
        <f>IF(Tableau1[[#This Row],[Type de réponse]]='Paramètre (masquer)'!$A$10,Tableau1[[#This Row],[Nuit
LU/MA]],"")</f>
        <v/>
      </c>
      <c r="AF1227" s="78" t="str">
        <f>IF(Tableau1[[#This Row],[Type de réponse]]='Paramètre (masquer)'!$A$10,Tableau1[[#This Row],[Nuit
MA/ME]],"")</f>
        <v/>
      </c>
      <c r="AG1227" s="78" t="str">
        <f>IF(Tableau1[[#This Row],[Type de réponse]]='Paramètre (masquer)'!$A$10,Tableau1[[#This Row],[Nuit
ME/JE]],"")</f>
        <v/>
      </c>
      <c r="AH1227" s="78" t="str">
        <f>IF(Tableau1[[#This Row],[Type de réponse]]='Paramètre (masquer)'!$A$10,Tableau1[[#This Row],[Nuit JE/VE]],"")</f>
        <v/>
      </c>
      <c r="AI1227" s="78" t="str">
        <f>IF(Tableau1[[#This Row],[Type de réponse]]='Paramètre (masquer)'!$A$10,Tableau1[[#This Row],[Nuit
VE/SA]],"")</f>
        <v/>
      </c>
      <c r="AJ1227" s="78" t="str">
        <f>IF(Tableau1[[#This Row],[Type de réponse]]='Paramètre (masquer)'!$A$10,Tableau1[[#This Row],[Nuit
SA/DI]],"")</f>
        <v/>
      </c>
      <c r="AK1227" s="78" t="str">
        <f>IF(Tableau1[[#This Row],[Type de réponse]]='Paramètre (masquer)'!$A$10,Tableau1[[#This Row],[Nuit
DI/LU]],"")</f>
        <v/>
      </c>
      <c r="AL1227" s="76" t="str">
        <f>IF(Tableau1[[#This Row],[Nuit
LU /MA]]="Oui",0,IF(Tableau1[[#This Row],[Nuit
LU /MA]]="Non",1,""))</f>
        <v/>
      </c>
      <c r="AM1227" s="76" t="str">
        <f>IF(Tableau1[[#This Row],[Nuit
MA/ ME]]="Oui",0,IF(Tableau1[[#This Row],[Nuit
MA/ ME]]="Non",1,""))</f>
        <v/>
      </c>
      <c r="AN1227" s="76" t="str">
        <f>IF(Tableau1[[#This Row],[Nuit
ME/ JE]]="Oui",0,IF(Tableau1[[#This Row],[Nuit
ME/ JE]]="Non",1,""))</f>
        <v/>
      </c>
      <c r="AO1227" s="76" t="str">
        <f>IF(Tableau1[[#This Row],[Nuit JE/ VE]]="Oui",0,IF(Tableau1[[#This Row],[Nuit JE/ VE]]="Non",1,""))</f>
        <v/>
      </c>
      <c r="AP1227" s="76" t="str">
        <f>IF(Tableau1[[#This Row],[Nuit
VE/ SA]]="Oui",0,IF(Tableau1[[#This Row],[Nuit
VE/ SA]]="Non",1,""))</f>
        <v/>
      </c>
      <c r="AQ1227" s="76" t="str">
        <f>IF(Tableau1[[#This Row],[Nuit
SA/ DI]]="Oui",0,IF(Tableau1[[#This Row],[Nuit
SA/ DI]]="Non",1,""))</f>
        <v/>
      </c>
      <c r="AR1227" s="76" t="str">
        <f>IF(Tableau1[[#This Row],[Nuit
DI/ LU]]="Oui",0,IF(Tableau1[[#This Row],[Nuit
DI/ LU]]="Non",1,""))</f>
        <v/>
      </c>
      <c r="AS1227" s="76" t="str">
        <f>IF(Tableau1[[#This Row],[Type de réponse]]='Paramètre (masquer)'!$A$10,Tableau1[[#This Row],[FE]],"")</f>
        <v/>
      </c>
      <c r="AT1227" s="76" t="str">
        <f>_xlfn.CONCAT(Tableau1[[#This Row],[LUN]:[DIM]])</f>
        <v/>
      </c>
      <c r="AU1227" s="79"/>
      <c r="AV12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7" s="76" t="e">
        <f>Tableau1[[#This Row],[Nbre de nuits sur la période]]*Tableau1[[#This Row],[Nombre de train accédant / nuit *]]</f>
        <v>#VALUE!</v>
      </c>
      <c r="AY1227" s="76" t="e">
        <f>Tableau1[[#This Row],[Uo voies - nuit]]*((59*400/1000)+5)</f>
        <v>#VALUE!</v>
      </c>
    </row>
    <row r="1228" spans="1:51" ht="15.75">
      <c r="A1228" s="51">
        <f t="shared" si="56"/>
        <v>1215</v>
      </c>
      <c r="B1228" s="85"/>
      <c r="C1228" s="52" t="str">
        <f>IFERROR(VLOOKUP(Tableau1[[#This Row],[Site *
Un fichier Excel par DT]],Tableau7[[#All],[Nom de la gare]:[EIC]],5,FALSE),"")</f>
        <v/>
      </c>
      <c r="D1228" s="77"/>
      <c r="E1228" s="74"/>
      <c r="F1228" s="74"/>
      <c r="G1228" s="76"/>
      <c r="H1228" s="72" t="str">
        <f>IF(Tableau1[[#This Row],[Régime d''utilisation (Quotidien ? Oui ou Non)]]="Oui","Oui","Non")</f>
        <v>Non</v>
      </c>
      <c r="I1228" s="72" t="str">
        <f>IF(Tableau1[[#This Row],[Régime d''utilisation (Quotidien ? Oui ou Non)]]="Oui","Oui","Non")</f>
        <v>Non</v>
      </c>
      <c r="J1228" s="72" t="str">
        <f>IF(Tableau1[[#This Row],[Régime d''utilisation (Quotidien ? Oui ou Non)]]="Oui","Oui","Non")</f>
        <v>Non</v>
      </c>
      <c r="K1228" s="72" t="str">
        <f>IF(Tableau1[[#This Row],[Régime d''utilisation (Quotidien ? Oui ou Non)]]="Oui","Oui","Non")</f>
        <v>Non</v>
      </c>
      <c r="L1228" s="72" t="str">
        <f>IF(Tableau1[[#This Row],[Régime d''utilisation (Quotidien ? Oui ou Non)]]="Oui","Oui","Non")</f>
        <v>Non</v>
      </c>
      <c r="M1228" s="72" t="str">
        <f>IF(Tableau1[[#This Row],[Régime d''utilisation (Quotidien ? Oui ou Non)]]="Oui","Oui","Non")</f>
        <v>Non</v>
      </c>
      <c r="N1228" s="72" t="str">
        <f>IF(Tableau1[[#This Row],[Régime d''utilisation (Quotidien ? Oui ou Non)]]="Oui","Oui","Non")</f>
        <v>Non</v>
      </c>
      <c r="O1228" s="72" t="str">
        <f>IF(Tableau1[[#This Row],[Régime d''utilisation (Quotidien ? Oui ou Non)]]="Oui","Oui","Non")</f>
        <v>Non</v>
      </c>
      <c r="P1228" s="76"/>
      <c r="Q1228" s="76"/>
      <c r="R1228" s="76"/>
      <c r="S1228" s="52" t="str">
        <f t="shared" si="54"/>
        <v>Compris entre 00h00 et 5h00</v>
      </c>
      <c r="T1228" s="76"/>
      <c r="U1228" s="53" t="str">
        <f t="shared" si="55"/>
        <v>Voyageur</v>
      </c>
      <c r="V1228" s="76"/>
      <c r="W1228" s="76"/>
      <c r="X1228" s="76"/>
      <c r="Y1228" s="76"/>
      <c r="Z1228" s="76"/>
      <c r="AA1228" s="76"/>
      <c r="AB1228" s="53">
        <f>400</f>
        <v>400</v>
      </c>
      <c r="AC1228" s="78" t="str">
        <f>IF(Tableau1[[#This Row],[Type de réponse]]='Paramètre (masquer)'!$A$10,Tableau1[[#This Row],[Période de début *]],"")</f>
        <v/>
      </c>
      <c r="AD1228" s="78" t="str">
        <f>IF(Tableau1[[#This Row],[Type de réponse]]='Paramètre (masquer)'!$A$10,Tableau1[[#This Row],[Période de fin *]],"")</f>
        <v/>
      </c>
      <c r="AE1228" s="78" t="str">
        <f>IF(Tableau1[[#This Row],[Type de réponse]]='Paramètre (masquer)'!$A$10,Tableau1[[#This Row],[Nuit
LU/MA]],"")</f>
        <v/>
      </c>
      <c r="AF1228" s="78" t="str">
        <f>IF(Tableau1[[#This Row],[Type de réponse]]='Paramètre (masquer)'!$A$10,Tableau1[[#This Row],[Nuit
MA/ME]],"")</f>
        <v/>
      </c>
      <c r="AG1228" s="78" t="str">
        <f>IF(Tableau1[[#This Row],[Type de réponse]]='Paramètre (masquer)'!$A$10,Tableau1[[#This Row],[Nuit
ME/JE]],"")</f>
        <v/>
      </c>
      <c r="AH1228" s="78" t="str">
        <f>IF(Tableau1[[#This Row],[Type de réponse]]='Paramètre (masquer)'!$A$10,Tableau1[[#This Row],[Nuit JE/VE]],"")</f>
        <v/>
      </c>
      <c r="AI1228" s="78" t="str">
        <f>IF(Tableau1[[#This Row],[Type de réponse]]='Paramètre (masquer)'!$A$10,Tableau1[[#This Row],[Nuit
VE/SA]],"")</f>
        <v/>
      </c>
      <c r="AJ1228" s="78" t="str">
        <f>IF(Tableau1[[#This Row],[Type de réponse]]='Paramètre (masquer)'!$A$10,Tableau1[[#This Row],[Nuit
SA/DI]],"")</f>
        <v/>
      </c>
      <c r="AK1228" s="78" t="str">
        <f>IF(Tableau1[[#This Row],[Type de réponse]]='Paramètre (masquer)'!$A$10,Tableau1[[#This Row],[Nuit
DI/LU]],"")</f>
        <v/>
      </c>
      <c r="AL1228" s="76" t="str">
        <f>IF(Tableau1[[#This Row],[Nuit
LU /MA]]="Oui",0,IF(Tableau1[[#This Row],[Nuit
LU /MA]]="Non",1,""))</f>
        <v/>
      </c>
      <c r="AM1228" s="76" t="str">
        <f>IF(Tableau1[[#This Row],[Nuit
MA/ ME]]="Oui",0,IF(Tableau1[[#This Row],[Nuit
MA/ ME]]="Non",1,""))</f>
        <v/>
      </c>
      <c r="AN1228" s="76" t="str">
        <f>IF(Tableau1[[#This Row],[Nuit
ME/ JE]]="Oui",0,IF(Tableau1[[#This Row],[Nuit
ME/ JE]]="Non",1,""))</f>
        <v/>
      </c>
      <c r="AO1228" s="76" t="str">
        <f>IF(Tableau1[[#This Row],[Nuit JE/ VE]]="Oui",0,IF(Tableau1[[#This Row],[Nuit JE/ VE]]="Non",1,""))</f>
        <v/>
      </c>
      <c r="AP1228" s="76" t="str">
        <f>IF(Tableau1[[#This Row],[Nuit
VE/ SA]]="Oui",0,IF(Tableau1[[#This Row],[Nuit
VE/ SA]]="Non",1,""))</f>
        <v/>
      </c>
      <c r="AQ1228" s="76" t="str">
        <f>IF(Tableau1[[#This Row],[Nuit
SA/ DI]]="Oui",0,IF(Tableau1[[#This Row],[Nuit
SA/ DI]]="Non",1,""))</f>
        <v/>
      </c>
      <c r="AR1228" s="76" t="str">
        <f>IF(Tableau1[[#This Row],[Nuit
DI/ LU]]="Oui",0,IF(Tableau1[[#This Row],[Nuit
DI/ LU]]="Non",1,""))</f>
        <v/>
      </c>
      <c r="AS1228" s="76" t="str">
        <f>IF(Tableau1[[#This Row],[Type de réponse]]='Paramètre (masquer)'!$A$10,Tableau1[[#This Row],[FE]],"")</f>
        <v/>
      </c>
      <c r="AT1228" s="76" t="str">
        <f>_xlfn.CONCAT(Tableau1[[#This Row],[LUN]:[DIM]])</f>
        <v/>
      </c>
      <c r="AU1228" s="79"/>
      <c r="AV12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8" s="76" t="e">
        <f>Tableau1[[#This Row],[Nbre de nuits sur la période]]*Tableau1[[#This Row],[Nombre de train accédant / nuit *]]</f>
        <v>#VALUE!</v>
      </c>
      <c r="AY1228" s="76" t="e">
        <f>Tableau1[[#This Row],[Uo voies - nuit]]*((59*400/1000)+5)</f>
        <v>#VALUE!</v>
      </c>
    </row>
    <row r="1229" spans="1:51" ht="15.75">
      <c r="A1229" s="51">
        <f t="shared" si="56"/>
        <v>1216</v>
      </c>
      <c r="B1229" s="85"/>
      <c r="C1229" s="52" t="str">
        <f>IFERROR(VLOOKUP(Tableau1[[#This Row],[Site *
Un fichier Excel par DT]],Tableau7[[#All],[Nom de la gare]:[EIC]],5,FALSE),"")</f>
        <v/>
      </c>
      <c r="D1229" s="77"/>
      <c r="E1229" s="74"/>
      <c r="F1229" s="74"/>
      <c r="G1229" s="76"/>
      <c r="H1229" s="72" t="str">
        <f>IF(Tableau1[[#This Row],[Régime d''utilisation (Quotidien ? Oui ou Non)]]="Oui","Oui","Non")</f>
        <v>Non</v>
      </c>
      <c r="I1229" s="72" t="str">
        <f>IF(Tableau1[[#This Row],[Régime d''utilisation (Quotidien ? Oui ou Non)]]="Oui","Oui","Non")</f>
        <v>Non</v>
      </c>
      <c r="J1229" s="72" t="str">
        <f>IF(Tableau1[[#This Row],[Régime d''utilisation (Quotidien ? Oui ou Non)]]="Oui","Oui","Non")</f>
        <v>Non</v>
      </c>
      <c r="K1229" s="72" t="str">
        <f>IF(Tableau1[[#This Row],[Régime d''utilisation (Quotidien ? Oui ou Non)]]="Oui","Oui","Non")</f>
        <v>Non</v>
      </c>
      <c r="L1229" s="72" t="str">
        <f>IF(Tableau1[[#This Row],[Régime d''utilisation (Quotidien ? Oui ou Non)]]="Oui","Oui","Non")</f>
        <v>Non</v>
      </c>
      <c r="M1229" s="72" t="str">
        <f>IF(Tableau1[[#This Row],[Régime d''utilisation (Quotidien ? Oui ou Non)]]="Oui","Oui","Non")</f>
        <v>Non</v>
      </c>
      <c r="N1229" s="72" t="str">
        <f>IF(Tableau1[[#This Row],[Régime d''utilisation (Quotidien ? Oui ou Non)]]="Oui","Oui","Non")</f>
        <v>Non</v>
      </c>
      <c r="O1229" s="72" t="str">
        <f>IF(Tableau1[[#This Row],[Régime d''utilisation (Quotidien ? Oui ou Non)]]="Oui","Oui","Non")</f>
        <v>Non</v>
      </c>
      <c r="P1229" s="76"/>
      <c r="Q1229" s="76"/>
      <c r="R1229" s="76"/>
      <c r="S1229" s="52" t="str">
        <f t="shared" si="54"/>
        <v>Compris entre 00h00 et 5h00</v>
      </c>
      <c r="T1229" s="76"/>
      <c r="U1229" s="53" t="str">
        <f t="shared" si="55"/>
        <v>Voyageur</v>
      </c>
      <c r="V1229" s="76"/>
      <c r="W1229" s="76"/>
      <c r="X1229" s="76"/>
      <c r="Y1229" s="76"/>
      <c r="Z1229" s="76"/>
      <c r="AA1229" s="76"/>
      <c r="AB1229" s="53">
        <f>400</f>
        <v>400</v>
      </c>
      <c r="AC1229" s="78" t="str">
        <f>IF(Tableau1[[#This Row],[Type de réponse]]='Paramètre (masquer)'!$A$10,Tableau1[[#This Row],[Période de début *]],"")</f>
        <v/>
      </c>
      <c r="AD1229" s="78" t="str">
        <f>IF(Tableau1[[#This Row],[Type de réponse]]='Paramètre (masquer)'!$A$10,Tableau1[[#This Row],[Période de fin *]],"")</f>
        <v/>
      </c>
      <c r="AE1229" s="78" t="str">
        <f>IF(Tableau1[[#This Row],[Type de réponse]]='Paramètre (masquer)'!$A$10,Tableau1[[#This Row],[Nuit
LU/MA]],"")</f>
        <v/>
      </c>
      <c r="AF1229" s="78" t="str">
        <f>IF(Tableau1[[#This Row],[Type de réponse]]='Paramètre (masquer)'!$A$10,Tableau1[[#This Row],[Nuit
MA/ME]],"")</f>
        <v/>
      </c>
      <c r="AG1229" s="78" t="str">
        <f>IF(Tableau1[[#This Row],[Type de réponse]]='Paramètre (masquer)'!$A$10,Tableau1[[#This Row],[Nuit
ME/JE]],"")</f>
        <v/>
      </c>
      <c r="AH1229" s="78" t="str">
        <f>IF(Tableau1[[#This Row],[Type de réponse]]='Paramètre (masquer)'!$A$10,Tableau1[[#This Row],[Nuit JE/VE]],"")</f>
        <v/>
      </c>
      <c r="AI1229" s="78" t="str">
        <f>IF(Tableau1[[#This Row],[Type de réponse]]='Paramètre (masquer)'!$A$10,Tableau1[[#This Row],[Nuit
VE/SA]],"")</f>
        <v/>
      </c>
      <c r="AJ1229" s="78" t="str">
        <f>IF(Tableau1[[#This Row],[Type de réponse]]='Paramètre (masquer)'!$A$10,Tableau1[[#This Row],[Nuit
SA/DI]],"")</f>
        <v/>
      </c>
      <c r="AK1229" s="78" t="str">
        <f>IF(Tableau1[[#This Row],[Type de réponse]]='Paramètre (masquer)'!$A$10,Tableau1[[#This Row],[Nuit
DI/LU]],"")</f>
        <v/>
      </c>
      <c r="AL1229" s="76" t="str">
        <f>IF(Tableau1[[#This Row],[Nuit
LU /MA]]="Oui",0,IF(Tableau1[[#This Row],[Nuit
LU /MA]]="Non",1,""))</f>
        <v/>
      </c>
      <c r="AM1229" s="76" t="str">
        <f>IF(Tableau1[[#This Row],[Nuit
MA/ ME]]="Oui",0,IF(Tableau1[[#This Row],[Nuit
MA/ ME]]="Non",1,""))</f>
        <v/>
      </c>
      <c r="AN1229" s="76" t="str">
        <f>IF(Tableau1[[#This Row],[Nuit
ME/ JE]]="Oui",0,IF(Tableau1[[#This Row],[Nuit
ME/ JE]]="Non",1,""))</f>
        <v/>
      </c>
      <c r="AO1229" s="76" t="str">
        <f>IF(Tableau1[[#This Row],[Nuit JE/ VE]]="Oui",0,IF(Tableau1[[#This Row],[Nuit JE/ VE]]="Non",1,""))</f>
        <v/>
      </c>
      <c r="AP1229" s="76" t="str">
        <f>IF(Tableau1[[#This Row],[Nuit
VE/ SA]]="Oui",0,IF(Tableau1[[#This Row],[Nuit
VE/ SA]]="Non",1,""))</f>
        <v/>
      </c>
      <c r="AQ1229" s="76" t="str">
        <f>IF(Tableau1[[#This Row],[Nuit
SA/ DI]]="Oui",0,IF(Tableau1[[#This Row],[Nuit
SA/ DI]]="Non",1,""))</f>
        <v/>
      </c>
      <c r="AR1229" s="76" t="str">
        <f>IF(Tableau1[[#This Row],[Nuit
DI/ LU]]="Oui",0,IF(Tableau1[[#This Row],[Nuit
DI/ LU]]="Non",1,""))</f>
        <v/>
      </c>
      <c r="AS1229" s="76" t="str">
        <f>IF(Tableau1[[#This Row],[Type de réponse]]='Paramètre (masquer)'!$A$10,Tableau1[[#This Row],[FE]],"")</f>
        <v/>
      </c>
      <c r="AT1229" s="76" t="str">
        <f>_xlfn.CONCAT(Tableau1[[#This Row],[LUN]:[DIM]])</f>
        <v/>
      </c>
      <c r="AU1229" s="79"/>
      <c r="AV12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9" s="76" t="e">
        <f>Tableau1[[#This Row],[Nbre de nuits sur la période]]*Tableau1[[#This Row],[Nombre de train accédant / nuit *]]</f>
        <v>#VALUE!</v>
      </c>
      <c r="AY1229" s="76" t="e">
        <f>Tableau1[[#This Row],[Uo voies - nuit]]*((59*400/1000)+5)</f>
        <v>#VALUE!</v>
      </c>
    </row>
    <row r="1230" spans="1:51" ht="15.75">
      <c r="A1230" s="51">
        <f t="shared" si="56"/>
        <v>1217</v>
      </c>
      <c r="B1230" s="85"/>
      <c r="C1230" s="52" t="str">
        <f>IFERROR(VLOOKUP(Tableau1[[#This Row],[Site *
Un fichier Excel par DT]],Tableau7[[#All],[Nom de la gare]:[EIC]],5,FALSE),"")</f>
        <v/>
      </c>
      <c r="D1230" s="77"/>
      <c r="E1230" s="74"/>
      <c r="F1230" s="74"/>
      <c r="G1230" s="76"/>
      <c r="H1230" s="72" t="str">
        <f>IF(Tableau1[[#This Row],[Régime d''utilisation (Quotidien ? Oui ou Non)]]="Oui","Oui","Non")</f>
        <v>Non</v>
      </c>
      <c r="I1230" s="72" t="str">
        <f>IF(Tableau1[[#This Row],[Régime d''utilisation (Quotidien ? Oui ou Non)]]="Oui","Oui","Non")</f>
        <v>Non</v>
      </c>
      <c r="J1230" s="72" t="str">
        <f>IF(Tableau1[[#This Row],[Régime d''utilisation (Quotidien ? Oui ou Non)]]="Oui","Oui","Non")</f>
        <v>Non</v>
      </c>
      <c r="K1230" s="72" t="str">
        <f>IF(Tableau1[[#This Row],[Régime d''utilisation (Quotidien ? Oui ou Non)]]="Oui","Oui","Non")</f>
        <v>Non</v>
      </c>
      <c r="L1230" s="72" t="str">
        <f>IF(Tableau1[[#This Row],[Régime d''utilisation (Quotidien ? Oui ou Non)]]="Oui","Oui","Non")</f>
        <v>Non</v>
      </c>
      <c r="M1230" s="72" t="str">
        <f>IF(Tableau1[[#This Row],[Régime d''utilisation (Quotidien ? Oui ou Non)]]="Oui","Oui","Non")</f>
        <v>Non</v>
      </c>
      <c r="N1230" s="72" t="str">
        <f>IF(Tableau1[[#This Row],[Régime d''utilisation (Quotidien ? Oui ou Non)]]="Oui","Oui","Non")</f>
        <v>Non</v>
      </c>
      <c r="O1230" s="72" t="str">
        <f>IF(Tableau1[[#This Row],[Régime d''utilisation (Quotidien ? Oui ou Non)]]="Oui","Oui","Non")</f>
        <v>Non</v>
      </c>
      <c r="P1230" s="76"/>
      <c r="Q1230" s="76"/>
      <c r="R1230" s="76"/>
      <c r="S1230" s="52" t="str">
        <f t="shared" ref="S1230:S1293" si="57">"Compris entre 00h00 et 5h00"</f>
        <v>Compris entre 00h00 et 5h00</v>
      </c>
      <c r="T1230" s="76"/>
      <c r="U1230" s="53" t="str">
        <f t="shared" ref="U1230:U1293" si="58">"Voyageur"</f>
        <v>Voyageur</v>
      </c>
      <c r="V1230" s="76"/>
      <c r="W1230" s="76"/>
      <c r="X1230" s="76"/>
      <c r="Y1230" s="76"/>
      <c r="Z1230" s="76"/>
      <c r="AA1230" s="76"/>
      <c r="AB1230" s="53">
        <f>400</f>
        <v>400</v>
      </c>
      <c r="AC1230" s="78" t="str">
        <f>IF(Tableau1[[#This Row],[Type de réponse]]='Paramètre (masquer)'!$A$10,Tableau1[[#This Row],[Période de début *]],"")</f>
        <v/>
      </c>
      <c r="AD1230" s="78" t="str">
        <f>IF(Tableau1[[#This Row],[Type de réponse]]='Paramètre (masquer)'!$A$10,Tableau1[[#This Row],[Période de fin *]],"")</f>
        <v/>
      </c>
      <c r="AE1230" s="78" t="str">
        <f>IF(Tableau1[[#This Row],[Type de réponse]]='Paramètre (masquer)'!$A$10,Tableau1[[#This Row],[Nuit
LU/MA]],"")</f>
        <v/>
      </c>
      <c r="AF1230" s="78" t="str">
        <f>IF(Tableau1[[#This Row],[Type de réponse]]='Paramètre (masquer)'!$A$10,Tableau1[[#This Row],[Nuit
MA/ME]],"")</f>
        <v/>
      </c>
      <c r="AG1230" s="78" t="str">
        <f>IF(Tableau1[[#This Row],[Type de réponse]]='Paramètre (masquer)'!$A$10,Tableau1[[#This Row],[Nuit
ME/JE]],"")</f>
        <v/>
      </c>
      <c r="AH1230" s="78" t="str">
        <f>IF(Tableau1[[#This Row],[Type de réponse]]='Paramètre (masquer)'!$A$10,Tableau1[[#This Row],[Nuit JE/VE]],"")</f>
        <v/>
      </c>
      <c r="AI1230" s="78" t="str">
        <f>IF(Tableau1[[#This Row],[Type de réponse]]='Paramètre (masquer)'!$A$10,Tableau1[[#This Row],[Nuit
VE/SA]],"")</f>
        <v/>
      </c>
      <c r="AJ1230" s="78" t="str">
        <f>IF(Tableau1[[#This Row],[Type de réponse]]='Paramètre (masquer)'!$A$10,Tableau1[[#This Row],[Nuit
SA/DI]],"")</f>
        <v/>
      </c>
      <c r="AK1230" s="78" t="str">
        <f>IF(Tableau1[[#This Row],[Type de réponse]]='Paramètre (masquer)'!$A$10,Tableau1[[#This Row],[Nuit
DI/LU]],"")</f>
        <v/>
      </c>
      <c r="AL1230" s="76" t="str">
        <f>IF(Tableau1[[#This Row],[Nuit
LU /MA]]="Oui",0,IF(Tableau1[[#This Row],[Nuit
LU /MA]]="Non",1,""))</f>
        <v/>
      </c>
      <c r="AM1230" s="76" t="str">
        <f>IF(Tableau1[[#This Row],[Nuit
MA/ ME]]="Oui",0,IF(Tableau1[[#This Row],[Nuit
MA/ ME]]="Non",1,""))</f>
        <v/>
      </c>
      <c r="AN1230" s="76" t="str">
        <f>IF(Tableau1[[#This Row],[Nuit
ME/ JE]]="Oui",0,IF(Tableau1[[#This Row],[Nuit
ME/ JE]]="Non",1,""))</f>
        <v/>
      </c>
      <c r="AO1230" s="76" t="str">
        <f>IF(Tableau1[[#This Row],[Nuit JE/ VE]]="Oui",0,IF(Tableau1[[#This Row],[Nuit JE/ VE]]="Non",1,""))</f>
        <v/>
      </c>
      <c r="AP1230" s="76" t="str">
        <f>IF(Tableau1[[#This Row],[Nuit
VE/ SA]]="Oui",0,IF(Tableau1[[#This Row],[Nuit
VE/ SA]]="Non",1,""))</f>
        <v/>
      </c>
      <c r="AQ1230" s="76" t="str">
        <f>IF(Tableau1[[#This Row],[Nuit
SA/ DI]]="Oui",0,IF(Tableau1[[#This Row],[Nuit
SA/ DI]]="Non",1,""))</f>
        <v/>
      </c>
      <c r="AR1230" s="76" t="str">
        <f>IF(Tableau1[[#This Row],[Nuit
DI/ LU]]="Oui",0,IF(Tableau1[[#This Row],[Nuit
DI/ LU]]="Non",1,""))</f>
        <v/>
      </c>
      <c r="AS1230" s="76" t="str">
        <f>IF(Tableau1[[#This Row],[Type de réponse]]='Paramètre (masquer)'!$A$10,Tableau1[[#This Row],[FE]],"")</f>
        <v/>
      </c>
      <c r="AT1230" s="76" t="str">
        <f>_xlfn.CONCAT(Tableau1[[#This Row],[LUN]:[DIM]])</f>
        <v/>
      </c>
      <c r="AU1230" s="79"/>
      <c r="AV12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0" s="76" t="e">
        <f>Tableau1[[#This Row],[Nbre de nuits sur la période]]*Tableau1[[#This Row],[Nombre de train accédant / nuit *]]</f>
        <v>#VALUE!</v>
      </c>
      <c r="AY1230" s="76" t="e">
        <f>Tableau1[[#This Row],[Uo voies - nuit]]*((59*400/1000)+5)</f>
        <v>#VALUE!</v>
      </c>
    </row>
    <row r="1231" spans="1:51" ht="15.75">
      <c r="A1231" s="51">
        <f t="shared" ref="A1231:A1294" si="59">1+A1230</f>
        <v>1218</v>
      </c>
      <c r="B1231" s="85"/>
      <c r="C1231" s="52" t="str">
        <f>IFERROR(VLOOKUP(Tableau1[[#This Row],[Site *
Un fichier Excel par DT]],Tableau7[[#All],[Nom de la gare]:[EIC]],5,FALSE),"")</f>
        <v/>
      </c>
      <c r="D1231" s="77"/>
      <c r="E1231" s="74"/>
      <c r="F1231" s="74"/>
      <c r="G1231" s="76"/>
      <c r="H1231" s="72" t="str">
        <f>IF(Tableau1[[#This Row],[Régime d''utilisation (Quotidien ? Oui ou Non)]]="Oui","Oui","Non")</f>
        <v>Non</v>
      </c>
      <c r="I1231" s="72" t="str">
        <f>IF(Tableau1[[#This Row],[Régime d''utilisation (Quotidien ? Oui ou Non)]]="Oui","Oui","Non")</f>
        <v>Non</v>
      </c>
      <c r="J1231" s="72" t="str">
        <f>IF(Tableau1[[#This Row],[Régime d''utilisation (Quotidien ? Oui ou Non)]]="Oui","Oui","Non")</f>
        <v>Non</v>
      </c>
      <c r="K1231" s="72" t="str">
        <f>IF(Tableau1[[#This Row],[Régime d''utilisation (Quotidien ? Oui ou Non)]]="Oui","Oui","Non")</f>
        <v>Non</v>
      </c>
      <c r="L1231" s="72" t="str">
        <f>IF(Tableau1[[#This Row],[Régime d''utilisation (Quotidien ? Oui ou Non)]]="Oui","Oui","Non")</f>
        <v>Non</v>
      </c>
      <c r="M1231" s="72" t="str">
        <f>IF(Tableau1[[#This Row],[Régime d''utilisation (Quotidien ? Oui ou Non)]]="Oui","Oui","Non")</f>
        <v>Non</v>
      </c>
      <c r="N1231" s="72" t="str">
        <f>IF(Tableau1[[#This Row],[Régime d''utilisation (Quotidien ? Oui ou Non)]]="Oui","Oui","Non")</f>
        <v>Non</v>
      </c>
      <c r="O1231" s="72" t="str">
        <f>IF(Tableau1[[#This Row],[Régime d''utilisation (Quotidien ? Oui ou Non)]]="Oui","Oui","Non")</f>
        <v>Non</v>
      </c>
      <c r="P1231" s="76"/>
      <c r="Q1231" s="76"/>
      <c r="R1231" s="76"/>
      <c r="S1231" s="52" t="str">
        <f t="shared" si="57"/>
        <v>Compris entre 00h00 et 5h00</v>
      </c>
      <c r="T1231" s="76"/>
      <c r="U1231" s="53" t="str">
        <f t="shared" si="58"/>
        <v>Voyageur</v>
      </c>
      <c r="V1231" s="76"/>
      <c r="W1231" s="76"/>
      <c r="X1231" s="76"/>
      <c r="Y1231" s="76"/>
      <c r="Z1231" s="76"/>
      <c r="AA1231" s="76"/>
      <c r="AB1231" s="53">
        <f>400</f>
        <v>400</v>
      </c>
      <c r="AC1231" s="78" t="str">
        <f>IF(Tableau1[[#This Row],[Type de réponse]]='Paramètre (masquer)'!$A$10,Tableau1[[#This Row],[Période de début *]],"")</f>
        <v/>
      </c>
      <c r="AD1231" s="78" t="str">
        <f>IF(Tableau1[[#This Row],[Type de réponse]]='Paramètre (masquer)'!$A$10,Tableau1[[#This Row],[Période de fin *]],"")</f>
        <v/>
      </c>
      <c r="AE1231" s="78" t="str">
        <f>IF(Tableau1[[#This Row],[Type de réponse]]='Paramètre (masquer)'!$A$10,Tableau1[[#This Row],[Nuit
LU/MA]],"")</f>
        <v/>
      </c>
      <c r="AF1231" s="78" t="str">
        <f>IF(Tableau1[[#This Row],[Type de réponse]]='Paramètre (masquer)'!$A$10,Tableau1[[#This Row],[Nuit
MA/ME]],"")</f>
        <v/>
      </c>
      <c r="AG1231" s="78" t="str">
        <f>IF(Tableau1[[#This Row],[Type de réponse]]='Paramètre (masquer)'!$A$10,Tableau1[[#This Row],[Nuit
ME/JE]],"")</f>
        <v/>
      </c>
      <c r="AH1231" s="78" t="str">
        <f>IF(Tableau1[[#This Row],[Type de réponse]]='Paramètre (masquer)'!$A$10,Tableau1[[#This Row],[Nuit JE/VE]],"")</f>
        <v/>
      </c>
      <c r="AI1231" s="78" t="str">
        <f>IF(Tableau1[[#This Row],[Type de réponse]]='Paramètre (masquer)'!$A$10,Tableau1[[#This Row],[Nuit
VE/SA]],"")</f>
        <v/>
      </c>
      <c r="AJ1231" s="78" t="str">
        <f>IF(Tableau1[[#This Row],[Type de réponse]]='Paramètre (masquer)'!$A$10,Tableau1[[#This Row],[Nuit
SA/DI]],"")</f>
        <v/>
      </c>
      <c r="AK1231" s="78" t="str">
        <f>IF(Tableau1[[#This Row],[Type de réponse]]='Paramètre (masquer)'!$A$10,Tableau1[[#This Row],[Nuit
DI/LU]],"")</f>
        <v/>
      </c>
      <c r="AL1231" s="76" t="str">
        <f>IF(Tableau1[[#This Row],[Nuit
LU /MA]]="Oui",0,IF(Tableau1[[#This Row],[Nuit
LU /MA]]="Non",1,""))</f>
        <v/>
      </c>
      <c r="AM1231" s="76" t="str">
        <f>IF(Tableau1[[#This Row],[Nuit
MA/ ME]]="Oui",0,IF(Tableau1[[#This Row],[Nuit
MA/ ME]]="Non",1,""))</f>
        <v/>
      </c>
      <c r="AN1231" s="76" t="str">
        <f>IF(Tableau1[[#This Row],[Nuit
ME/ JE]]="Oui",0,IF(Tableau1[[#This Row],[Nuit
ME/ JE]]="Non",1,""))</f>
        <v/>
      </c>
      <c r="AO1231" s="76" t="str">
        <f>IF(Tableau1[[#This Row],[Nuit JE/ VE]]="Oui",0,IF(Tableau1[[#This Row],[Nuit JE/ VE]]="Non",1,""))</f>
        <v/>
      </c>
      <c r="AP1231" s="76" t="str">
        <f>IF(Tableau1[[#This Row],[Nuit
VE/ SA]]="Oui",0,IF(Tableau1[[#This Row],[Nuit
VE/ SA]]="Non",1,""))</f>
        <v/>
      </c>
      <c r="AQ1231" s="76" t="str">
        <f>IF(Tableau1[[#This Row],[Nuit
SA/ DI]]="Oui",0,IF(Tableau1[[#This Row],[Nuit
SA/ DI]]="Non",1,""))</f>
        <v/>
      </c>
      <c r="AR1231" s="76" t="str">
        <f>IF(Tableau1[[#This Row],[Nuit
DI/ LU]]="Oui",0,IF(Tableau1[[#This Row],[Nuit
DI/ LU]]="Non",1,""))</f>
        <v/>
      </c>
      <c r="AS1231" s="76" t="str">
        <f>IF(Tableau1[[#This Row],[Type de réponse]]='Paramètre (masquer)'!$A$10,Tableau1[[#This Row],[FE]],"")</f>
        <v/>
      </c>
      <c r="AT1231" s="76" t="str">
        <f>_xlfn.CONCAT(Tableau1[[#This Row],[LUN]:[DIM]])</f>
        <v/>
      </c>
      <c r="AU1231" s="79"/>
      <c r="AV12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1" s="76" t="e">
        <f>Tableau1[[#This Row],[Nbre de nuits sur la période]]*Tableau1[[#This Row],[Nombre de train accédant / nuit *]]</f>
        <v>#VALUE!</v>
      </c>
      <c r="AY1231" s="76" t="e">
        <f>Tableau1[[#This Row],[Uo voies - nuit]]*((59*400/1000)+5)</f>
        <v>#VALUE!</v>
      </c>
    </row>
    <row r="1232" spans="1:51" ht="15.75">
      <c r="A1232" s="51">
        <f t="shared" si="59"/>
        <v>1219</v>
      </c>
      <c r="B1232" s="85"/>
      <c r="C1232" s="52" t="str">
        <f>IFERROR(VLOOKUP(Tableau1[[#This Row],[Site *
Un fichier Excel par DT]],Tableau7[[#All],[Nom de la gare]:[EIC]],5,FALSE),"")</f>
        <v/>
      </c>
      <c r="D1232" s="77"/>
      <c r="E1232" s="74"/>
      <c r="F1232" s="74"/>
      <c r="G1232" s="76"/>
      <c r="H1232" s="72" t="str">
        <f>IF(Tableau1[[#This Row],[Régime d''utilisation (Quotidien ? Oui ou Non)]]="Oui","Oui","Non")</f>
        <v>Non</v>
      </c>
      <c r="I1232" s="72" t="str">
        <f>IF(Tableau1[[#This Row],[Régime d''utilisation (Quotidien ? Oui ou Non)]]="Oui","Oui","Non")</f>
        <v>Non</v>
      </c>
      <c r="J1232" s="72" t="str">
        <f>IF(Tableau1[[#This Row],[Régime d''utilisation (Quotidien ? Oui ou Non)]]="Oui","Oui","Non")</f>
        <v>Non</v>
      </c>
      <c r="K1232" s="72" t="str">
        <f>IF(Tableau1[[#This Row],[Régime d''utilisation (Quotidien ? Oui ou Non)]]="Oui","Oui","Non")</f>
        <v>Non</v>
      </c>
      <c r="L1232" s="72" t="str">
        <f>IF(Tableau1[[#This Row],[Régime d''utilisation (Quotidien ? Oui ou Non)]]="Oui","Oui","Non")</f>
        <v>Non</v>
      </c>
      <c r="M1232" s="72" t="str">
        <f>IF(Tableau1[[#This Row],[Régime d''utilisation (Quotidien ? Oui ou Non)]]="Oui","Oui","Non")</f>
        <v>Non</v>
      </c>
      <c r="N1232" s="72" t="str">
        <f>IF(Tableau1[[#This Row],[Régime d''utilisation (Quotidien ? Oui ou Non)]]="Oui","Oui","Non")</f>
        <v>Non</v>
      </c>
      <c r="O1232" s="72" t="str">
        <f>IF(Tableau1[[#This Row],[Régime d''utilisation (Quotidien ? Oui ou Non)]]="Oui","Oui","Non")</f>
        <v>Non</v>
      </c>
      <c r="P1232" s="76"/>
      <c r="Q1232" s="76"/>
      <c r="R1232" s="76"/>
      <c r="S1232" s="52" t="str">
        <f t="shared" si="57"/>
        <v>Compris entre 00h00 et 5h00</v>
      </c>
      <c r="T1232" s="76"/>
      <c r="U1232" s="53" t="str">
        <f t="shared" si="58"/>
        <v>Voyageur</v>
      </c>
      <c r="V1232" s="76"/>
      <c r="W1232" s="76"/>
      <c r="X1232" s="76"/>
      <c r="Y1232" s="76"/>
      <c r="Z1232" s="76"/>
      <c r="AA1232" s="76"/>
      <c r="AB1232" s="53">
        <f>400</f>
        <v>400</v>
      </c>
      <c r="AC1232" s="78" t="str">
        <f>IF(Tableau1[[#This Row],[Type de réponse]]='Paramètre (masquer)'!$A$10,Tableau1[[#This Row],[Période de début *]],"")</f>
        <v/>
      </c>
      <c r="AD1232" s="78" t="str">
        <f>IF(Tableau1[[#This Row],[Type de réponse]]='Paramètre (masquer)'!$A$10,Tableau1[[#This Row],[Période de fin *]],"")</f>
        <v/>
      </c>
      <c r="AE1232" s="78" t="str">
        <f>IF(Tableau1[[#This Row],[Type de réponse]]='Paramètre (masquer)'!$A$10,Tableau1[[#This Row],[Nuit
LU/MA]],"")</f>
        <v/>
      </c>
      <c r="AF1232" s="78" t="str">
        <f>IF(Tableau1[[#This Row],[Type de réponse]]='Paramètre (masquer)'!$A$10,Tableau1[[#This Row],[Nuit
MA/ME]],"")</f>
        <v/>
      </c>
      <c r="AG1232" s="78" t="str">
        <f>IF(Tableau1[[#This Row],[Type de réponse]]='Paramètre (masquer)'!$A$10,Tableau1[[#This Row],[Nuit
ME/JE]],"")</f>
        <v/>
      </c>
      <c r="AH1232" s="78" t="str">
        <f>IF(Tableau1[[#This Row],[Type de réponse]]='Paramètre (masquer)'!$A$10,Tableau1[[#This Row],[Nuit JE/VE]],"")</f>
        <v/>
      </c>
      <c r="AI1232" s="78" t="str">
        <f>IF(Tableau1[[#This Row],[Type de réponse]]='Paramètre (masquer)'!$A$10,Tableau1[[#This Row],[Nuit
VE/SA]],"")</f>
        <v/>
      </c>
      <c r="AJ1232" s="78" t="str">
        <f>IF(Tableau1[[#This Row],[Type de réponse]]='Paramètre (masquer)'!$A$10,Tableau1[[#This Row],[Nuit
SA/DI]],"")</f>
        <v/>
      </c>
      <c r="AK1232" s="78" t="str">
        <f>IF(Tableau1[[#This Row],[Type de réponse]]='Paramètre (masquer)'!$A$10,Tableau1[[#This Row],[Nuit
DI/LU]],"")</f>
        <v/>
      </c>
      <c r="AL1232" s="76" t="str">
        <f>IF(Tableau1[[#This Row],[Nuit
LU /MA]]="Oui",0,IF(Tableau1[[#This Row],[Nuit
LU /MA]]="Non",1,""))</f>
        <v/>
      </c>
      <c r="AM1232" s="76" t="str">
        <f>IF(Tableau1[[#This Row],[Nuit
MA/ ME]]="Oui",0,IF(Tableau1[[#This Row],[Nuit
MA/ ME]]="Non",1,""))</f>
        <v/>
      </c>
      <c r="AN1232" s="76" t="str">
        <f>IF(Tableau1[[#This Row],[Nuit
ME/ JE]]="Oui",0,IF(Tableau1[[#This Row],[Nuit
ME/ JE]]="Non",1,""))</f>
        <v/>
      </c>
      <c r="AO1232" s="76" t="str">
        <f>IF(Tableau1[[#This Row],[Nuit JE/ VE]]="Oui",0,IF(Tableau1[[#This Row],[Nuit JE/ VE]]="Non",1,""))</f>
        <v/>
      </c>
      <c r="AP1232" s="76" t="str">
        <f>IF(Tableau1[[#This Row],[Nuit
VE/ SA]]="Oui",0,IF(Tableau1[[#This Row],[Nuit
VE/ SA]]="Non",1,""))</f>
        <v/>
      </c>
      <c r="AQ1232" s="76" t="str">
        <f>IF(Tableau1[[#This Row],[Nuit
SA/ DI]]="Oui",0,IF(Tableau1[[#This Row],[Nuit
SA/ DI]]="Non",1,""))</f>
        <v/>
      </c>
      <c r="AR1232" s="76" t="str">
        <f>IF(Tableau1[[#This Row],[Nuit
DI/ LU]]="Oui",0,IF(Tableau1[[#This Row],[Nuit
DI/ LU]]="Non",1,""))</f>
        <v/>
      </c>
      <c r="AS1232" s="76" t="str">
        <f>IF(Tableau1[[#This Row],[Type de réponse]]='Paramètre (masquer)'!$A$10,Tableau1[[#This Row],[FE]],"")</f>
        <v/>
      </c>
      <c r="AT1232" s="76" t="str">
        <f>_xlfn.CONCAT(Tableau1[[#This Row],[LUN]:[DIM]])</f>
        <v/>
      </c>
      <c r="AU1232" s="79"/>
      <c r="AV12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2" s="76" t="e">
        <f>Tableau1[[#This Row],[Nbre de nuits sur la période]]*Tableau1[[#This Row],[Nombre de train accédant / nuit *]]</f>
        <v>#VALUE!</v>
      </c>
      <c r="AY1232" s="76" t="e">
        <f>Tableau1[[#This Row],[Uo voies - nuit]]*((59*400/1000)+5)</f>
        <v>#VALUE!</v>
      </c>
    </row>
    <row r="1233" spans="1:51" ht="15.75">
      <c r="A1233" s="51">
        <f t="shared" si="59"/>
        <v>1220</v>
      </c>
      <c r="B1233" s="85"/>
      <c r="C1233" s="52" t="str">
        <f>IFERROR(VLOOKUP(Tableau1[[#This Row],[Site *
Un fichier Excel par DT]],Tableau7[[#All],[Nom de la gare]:[EIC]],5,FALSE),"")</f>
        <v/>
      </c>
      <c r="D1233" s="77"/>
      <c r="E1233" s="74"/>
      <c r="F1233" s="74"/>
      <c r="G1233" s="76"/>
      <c r="H1233" s="72" t="str">
        <f>IF(Tableau1[[#This Row],[Régime d''utilisation (Quotidien ? Oui ou Non)]]="Oui","Oui","Non")</f>
        <v>Non</v>
      </c>
      <c r="I1233" s="72" t="str">
        <f>IF(Tableau1[[#This Row],[Régime d''utilisation (Quotidien ? Oui ou Non)]]="Oui","Oui","Non")</f>
        <v>Non</v>
      </c>
      <c r="J1233" s="72" t="str">
        <f>IF(Tableau1[[#This Row],[Régime d''utilisation (Quotidien ? Oui ou Non)]]="Oui","Oui","Non")</f>
        <v>Non</v>
      </c>
      <c r="K1233" s="72" t="str">
        <f>IF(Tableau1[[#This Row],[Régime d''utilisation (Quotidien ? Oui ou Non)]]="Oui","Oui","Non")</f>
        <v>Non</v>
      </c>
      <c r="L1233" s="72" t="str">
        <f>IF(Tableau1[[#This Row],[Régime d''utilisation (Quotidien ? Oui ou Non)]]="Oui","Oui","Non")</f>
        <v>Non</v>
      </c>
      <c r="M1233" s="72" t="str">
        <f>IF(Tableau1[[#This Row],[Régime d''utilisation (Quotidien ? Oui ou Non)]]="Oui","Oui","Non")</f>
        <v>Non</v>
      </c>
      <c r="N1233" s="72" t="str">
        <f>IF(Tableau1[[#This Row],[Régime d''utilisation (Quotidien ? Oui ou Non)]]="Oui","Oui","Non")</f>
        <v>Non</v>
      </c>
      <c r="O1233" s="72" t="str">
        <f>IF(Tableau1[[#This Row],[Régime d''utilisation (Quotidien ? Oui ou Non)]]="Oui","Oui","Non")</f>
        <v>Non</v>
      </c>
      <c r="P1233" s="76"/>
      <c r="Q1233" s="76"/>
      <c r="R1233" s="76"/>
      <c r="S1233" s="52" t="str">
        <f t="shared" si="57"/>
        <v>Compris entre 00h00 et 5h00</v>
      </c>
      <c r="T1233" s="76"/>
      <c r="U1233" s="53" t="str">
        <f t="shared" si="58"/>
        <v>Voyageur</v>
      </c>
      <c r="V1233" s="76"/>
      <c r="W1233" s="76"/>
      <c r="X1233" s="76"/>
      <c r="Y1233" s="76"/>
      <c r="Z1233" s="76"/>
      <c r="AA1233" s="76"/>
      <c r="AB1233" s="53">
        <f>400</f>
        <v>400</v>
      </c>
      <c r="AC1233" s="78" t="str">
        <f>IF(Tableau1[[#This Row],[Type de réponse]]='Paramètre (masquer)'!$A$10,Tableau1[[#This Row],[Période de début *]],"")</f>
        <v/>
      </c>
      <c r="AD1233" s="78" t="str">
        <f>IF(Tableau1[[#This Row],[Type de réponse]]='Paramètre (masquer)'!$A$10,Tableau1[[#This Row],[Période de fin *]],"")</f>
        <v/>
      </c>
      <c r="AE1233" s="78" t="str">
        <f>IF(Tableau1[[#This Row],[Type de réponse]]='Paramètre (masquer)'!$A$10,Tableau1[[#This Row],[Nuit
LU/MA]],"")</f>
        <v/>
      </c>
      <c r="AF1233" s="78" t="str">
        <f>IF(Tableau1[[#This Row],[Type de réponse]]='Paramètre (masquer)'!$A$10,Tableau1[[#This Row],[Nuit
MA/ME]],"")</f>
        <v/>
      </c>
      <c r="AG1233" s="78" t="str">
        <f>IF(Tableau1[[#This Row],[Type de réponse]]='Paramètre (masquer)'!$A$10,Tableau1[[#This Row],[Nuit
ME/JE]],"")</f>
        <v/>
      </c>
      <c r="AH1233" s="78" t="str">
        <f>IF(Tableau1[[#This Row],[Type de réponse]]='Paramètre (masquer)'!$A$10,Tableau1[[#This Row],[Nuit JE/VE]],"")</f>
        <v/>
      </c>
      <c r="AI1233" s="78" t="str">
        <f>IF(Tableau1[[#This Row],[Type de réponse]]='Paramètre (masquer)'!$A$10,Tableau1[[#This Row],[Nuit
VE/SA]],"")</f>
        <v/>
      </c>
      <c r="AJ1233" s="78" t="str">
        <f>IF(Tableau1[[#This Row],[Type de réponse]]='Paramètre (masquer)'!$A$10,Tableau1[[#This Row],[Nuit
SA/DI]],"")</f>
        <v/>
      </c>
      <c r="AK1233" s="78" t="str">
        <f>IF(Tableau1[[#This Row],[Type de réponse]]='Paramètre (masquer)'!$A$10,Tableau1[[#This Row],[Nuit
DI/LU]],"")</f>
        <v/>
      </c>
      <c r="AL1233" s="76" t="str">
        <f>IF(Tableau1[[#This Row],[Nuit
LU /MA]]="Oui",0,IF(Tableau1[[#This Row],[Nuit
LU /MA]]="Non",1,""))</f>
        <v/>
      </c>
      <c r="AM1233" s="76" t="str">
        <f>IF(Tableau1[[#This Row],[Nuit
MA/ ME]]="Oui",0,IF(Tableau1[[#This Row],[Nuit
MA/ ME]]="Non",1,""))</f>
        <v/>
      </c>
      <c r="AN1233" s="76" t="str">
        <f>IF(Tableau1[[#This Row],[Nuit
ME/ JE]]="Oui",0,IF(Tableau1[[#This Row],[Nuit
ME/ JE]]="Non",1,""))</f>
        <v/>
      </c>
      <c r="AO1233" s="76" t="str">
        <f>IF(Tableau1[[#This Row],[Nuit JE/ VE]]="Oui",0,IF(Tableau1[[#This Row],[Nuit JE/ VE]]="Non",1,""))</f>
        <v/>
      </c>
      <c r="AP1233" s="76" t="str">
        <f>IF(Tableau1[[#This Row],[Nuit
VE/ SA]]="Oui",0,IF(Tableau1[[#This Row],[Nuit
VE/ SA]]="Non",1,""))</f>
        <v/>
      </c>
      <c r="AQ1233" s="76" t="str">
        <f>IF(Tableau1[[#This Row],[Nuit
SA/ DI]]="Oui",0,IF(Tableau1[[#This Row],[Nuit
SA/ DI]]="Non",1,""))</f>
        <v/>
      </c>
      <c r="AR1233" s="76" t="str">
        <f>IF(Tableau1[[#This Row],[Nuit
DI/ LU]]="Oui",0,IF(Tableau1[[#This Row],[Nuit
DI/ LU]]="Non",1,""))</f>
        <v/>
      </c>
      <c r="AS1233" s="76" t="str">
        <f>IF(Tableau1[[#This Row],[Type de réponse]]='Paramètre (masquer)'!$A$10,Tableau1[[#This Row],[FE]],"")</f>
        <v/>
      </c>
      <c r="AT1233" s="76" t="str">
        <f>_xlfn.CONCAT(Tableau1[[#This Row],[LUN]:[DIM]])</f>
        <v/>
      </c>
      <c r="AU1233" s="79"/>
      <c r="AV12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3" s="76" t="e">
        <f>Tableau1[[#This Row],[Nbre de nuits sur la période]]*Tableau1[[#This Row],[Nombre de train accédant / nuit *]]</f>
        <v>#VALUE!</v>
      </c>
      <c r="AY1233" s="76" t="e">
        <f>Tableau1[[#This Row],[Uo voies - nuit]]*((59*400/1000)+5)</f>
        <v>#VALUE!</v>
      </c>
    </row>
    <row r="1234" spans="1:51" ht="15.75">
      <c r="A1234" s="51">
        <f t="shared" si="59"/>
        <v>1221</v>
      </c>
      <c r="B1234" s="85"/>
      <c r="C1234" s="52" t="str">
        <f>IFERROR(VLOOKUP(Tableau1[[#This Row],[Site *
Un fichier Excel par DT]],Tableau7[[#All],[Nom de la gare]:[EIC]],5,FALSE),"")</f>
        <v/>
      </c>
      <c r="D1234" s="77"/>
      <c r="E1234" s="74"/>
      <c r="F1234" s="74"/>
      <c r="G1234" s="76"/>
      <c r="H1234" s="72" t="str">
        <f>IF(Tableau1[[#This Row],[Régime d''utilisation (Quotidien ? Oui ou Non)]]="Oui","Oui","Non")</f>
        <v>Non</v>
      </c>
      <c r="I1234" s="72" t="str">
        <f>IF(Tableau1[[#This Row],[Régime d''utilisation (Quotidien ? Oui ou Non)]]="Oui","Oui","Non")</f>
        <v>Non</v>
      </c>
      <c r="J1234" s="72" t="str">
        <f>IF(Tableau1[[#This Row],[Régime d''utilisation (Quotidien ? Oui ou Non)]]="Oui","Oui","Non")</f>
        <v>Non</v>
      </c>
      <c r="K1234" s="72" t="str">
        <f>IF(Tableau1[[#This Row],[Régime d''utilisation (Quotidien ? Oui ou Non)]]="Oui","Oui","Non")</f>
        <v>Non</v>
      </c>
      <c r="L1234" s="72" t="str">
        <f>IF(Tableau1[[#This Row],[Régime d''utilisation (Quotidien ? Oui ou Non)]]="Oui","Oui","Non")</f>
        <v>Non</v>
      </c>
      <c r="M1234" s="72" t="str">
        <f>IF(Tableau1[[#This Row],[Régime d''utilisation (Quotidien ? Oui ou Non)]]="Oui","Oui","Non")</f>
        <v>Non</v>
      </c>
      <c r="N1234" s="72" t="str">
        <f>IF(Tableau1[[#This Row],[Régime d''utilisation (Quotidien ? Oui ou Non)]]="Oui","Oui","Non")</f>
        <v>Non</v>
      </c>
      <c r="O1234" s="72" t="str">
        <f>IF(Tableau1[[#This Row],[Régime d''utilisation (Quotidien ? Oui ou Non)]]="Oui","Oui","Non")</f>
        <v>Non</v>
      </c>
      <c r="P1234" s="76"/>
      <c r="Q1234" s="76"/>
      <c r="R1234" s="76"/>
      <c r="S1234" s="52" t="str">
        <f t="shared" si="57"/>
        <v>Compris entre 00h00 et 5h00</v>
      </c>
      <c r="T1234" s="76"/>
      <c r="U1234" s="53" t="str">
        <f t="shared" si="58"/>
        <v>Voyageur</v>
      </c>
      <c r="V1234" s="76"/>
      <c r="W1234" s="76"/>
      <c r="X1234" s="76"/>
      <c r="Y1234" s="76"/>
      <c r="Z1234" s="76"/>
      <c r="AA1234" s="76"/>
      <c r="AB1234" s="53">
        <f>400</f>
        <v>400</v>
      </c>
      <c r="AC1234" s="78" t="str">
        <f>IF(Tableau1[[#This Row],[Type de réponse]]='Paramètre (masquer)'!$A$10,Tableau1[[#This Row],[Période de début *]],"")</f>
        <v/>
      </c>
      <c r="AD1234" s="78" t="str">
        <f>IF(Tableau1[[#This Row],[Type de réponse]]='Paramètre (masquer)'!$A$10,Tableau1[[#This Row],[Période de fin *]],"")</f>
        <v/>
      </c>
      <c r="AE1234" s="78" t="str">
        <f>IF(Tableau1[[#This Row],[Type de réponse]]='Paramètre (masquer)'!$A$10,Tableau1[[#This Row],[Nuit
LU/MA]],"")</f>
        <v/>
      </c>
      <c r="AF1234" s="78" t="str">
        <f>IF(Tableau1[[#This Row],[Type de réponse]]='Paramètre (masquer)'!$A$10,Tableau1[[#This Row],[Nuit
MA/ME]],"")</f>
        <v/>
      </c>
      <c r="AG1234" s="78" t="str">
        <f>IF(Tableau1[[#This Row],[Type de réponse]]='Paramètre (masquer)'!$A$10,Tableau1[[#This Row],[Nuit
ME/JE]],"")</f>
        <v/>
      </c>
      <c r="AH1234" s="78" t="str">
        <f>IF(Tableau1[[#This Row],[Type de réponse]]='Paramètre (masquer)'!$A$10,Tableau1[[#This Row],[Nuit JE/VE]],"")</f>
        <v/>
      </c>
      <c r="AI1234" s="78" t="str">
        <f>IF(Tableau1[[#This Row],[Type de réponse]]='Paramètre (masquer)'!$A$10,Tableau1[[#This Row],[Nuit
VE/SA]],"")</f>
        <v/>
      </c>
      <c r="AJ1234" s="78" t="str">
        <f>IF(Tableau1[[#This Row],[Type de réponse]]='Paramètre (masquer)'!$A$10,Tableau1[[#This Row],[Nuit
SA/DI]],"")</f>
        <v/>
      </c>
      <c r="AK1234" s="78" t="str">
        <f>IF(Tableau1[[#This Row],[Type de réponse]]='Paramètre (masquer)'!$A$10,Tableau1[[#This Row],[Nuit
DI/LU]],"")</f>
        <v/>
      </c>
      <c r="AL1234" s="76" t="str">
        <f>IF(Tableau1[[#This Row],[Nuit
LU /MA]]="Oui",0,IF(Tableau1[[#This Row],[Nuit
LU /MA]]="Non",1,""))</f>
        <v/>
      </c>
      <c r="AM1234" s="76" t="str">
        <f>IF(Tableau1[[#This Row],[Nuit
MA/ ME]]="Oui",0,IF(Tableau1[[#This Row],[Nuit
MA/ ME]]="Non",1,""))</f>
        <v/>
      </c>
      <c r="AN1234" s="76" t="str">
        <f>IF(Tableau1[[#This Row],[Nuit
ME/ JE]]="Oui",0,IF(Tableau1[[#This Row],[Nuit
ME/ JE]]="Non",1,""))</f>
        <v/>
      </c>
      <c r="AO1234" s="76" t="str">
        <f>IF(Tableau1[[#This Row],[Nuit JE/ VE]]="Oui",0,IF(Tableau1[[#This Row],[Nuit JE/ VE]]="Non",1,""))</f>
        <v/>
      </c>
      <c r="AP1234" s="76" t="str">
        <f>IF(Tableau1[[#This Row],[Nuit
VE/ SA]]="Oui",0,IF(Tableau1[[#This Row],[Nuit
VE/ SA]]="Non",1,""))</f>
        <v/>
      </c>
      <c r="AQ1234" s="76" t="str">
        <f>IF(Tableau1[[#This Row],[Nuit
SA/ DI]]="Oui",0,IF(Tableau1[[#This Row],[Nuit
SA/ DI]]="Non",1,""))</f>
        <v/>
      </c>
      <c r="AR1234" s="76" t="str">
        <f>IF(Tableau1[[#This Row],[Nuit
DI/ LU]]="Oui",0,IF(Tableau1[[#This Row],[Nuit
DI/ LU]]="Non",1,""))</f>
        <v/>
      </c>
      <c r="AS1234" s="76" t="str">
        <f>IF(Tableau1[[#This Row],[Type de réponse]]='Paramètre (masquer)'!$A$10,Tableau1[[#This Row],[FE]],"")</f>
        <v/>
      </c>
      <c r="AT1234" s="76" t="str">
        <f>_xlfn.CONCAT(Tableau1[[#This Row],[LUN]:[DIM]])</f>
        <v/>
      </c>
      <c r="AU1234" s="79"/>
      <c r="AV12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4" s="76" t="e">
        <f>Tableau1[[#This Row],[Nbre de nuits sur la période]]*Tableau1[[#This Row],[Nombre de train accédant / nuit *]]</f>
        <v>#VALUE!</v>
      </c>
      <c r="AY1234" s="76" t="e">
        <f>Tableau1[[#This Row],[Uo voies - nuit]]*((59*400/1000)+5)</f>
        <v>#VALUE!</v>
      </c>
    </row>
    <row r="1235" spans="1:51" ht="15.75">
      <c r="A1235" s="51">
        <f t="shared" si="59"/>
        <v>1222</v>
      </c>
      <c r="B1235" s="85"/>
      <c r="C1235" s="52" t="str">
        <f>IFERROR(VLOOKUP(Tableau1[[#This Row],[Site *
Un fichier Excel par DT]],Tableau7[[#All],[Nom de la gare]:[EIC]],5,FALSE),"")</f>
        <v/>
      </c>
      <c r="D1235" s="77"/>
      <c r="E1235" s="74"/>
      <c r="F1235" s="74"/>
      <c r="G1235" s="76"/>
      <c r="H1235" s="72" t="str">
        <f>IF(Tableau1[[#This Row],[Régime d''utilisation (Quotidien ? Oui ou Non)]]="Oui","Oui","Non")</f>
        <v>Non</v>
      </c>
      <c r="I1235" s="72" t="str">
        <f>IF(Tableau1[[#This Row],[Régime d''utilisation (Quotidien ? Oui ou Non)]]="Oui","Oui","Non")</f>
        <v>Non</v>
      </c>
      <c r="J1235" s="72" t="str">
        <f>IF(Tableau1[[#This Row],[Régime d''utilisation (Quotidien ? Oui ou Non)]]="Oui","Oui","Non")</f>
        <v>Non</v>
      </c>
      <c r="K1235" s="72" t="str">
        <f>IF(Tableau1[[#This Row],[Régime d''utilisation (Quotidien ? Oui ou Non)]]="Oui","Oui","Non")</f>
        <v>Non</v>
      </c>
      <c r="L1235" s="72" t="str">
        <f>IF(Tableau1[[#This Row],[Régime d''utilisation (Quotidien ? Oui ou Non)]]="Oui","Oui","Non")</f>
        <v>Non</v>
      </c>
      <c r="M1235" s="72" t="str">
        <f>IF(Tableau1[[#This Row],[Régime d''utilisation (Quotidien ? Oui ou Non)]]="Oui","Oui","Non")</f>
        <v>Non</v>
      </c>
      <c r="N1235" s="72" t="str">
        <f>IF(Tableau1[[#This Row],[Régime d''utilisation (Quotidien ? Oui ou Non)]]="Oui","Oui","Non")</f>
        <v>Non</v>
      </c>
      <c r="O1235" s="72" t="str">
        <f>IF(Tableau1[[#This Row],[Régime d''utilisation (Quotidien ? Oui ou Non)]]="Oui","Oui","Non")</f>
        <v>Non</v>
      </c>
      <c r="P1235" s="76"/>
      <c r="Q1235" s="76"/>
      <c r="R1235" s="76"/>
      <c r="S1235" s="52" t="str">
        <f t="shared" si="57"/>
        <v>Compris entre 00h00 et 5h00</v>
      </c>
      <c r="T1235" s="76"/>
      <c r="U1235" s="53" t="str">
        <f t="shared" si="58"/>
        <v>Voyageur</v>
      </c>
      <c r="V1235" s="76"/>
      <c r="W1235" s="76"/>
      <c r="X1235" s="76"/>
      <c r="Y1235" s="76"/>
      <c r="Z1235" s="76"/>
      <c r="AA1235" s="76"/>
      <c r="AB1235" s="53">
        <f>400</f>
        <v>400</v>
      </c>
      <c r="AC1235" s="78" t="str">
        <f>IF(Tableau1[[#This Row],[Type de réponse]]='Paramètre (masquer)'!$A$10,Tableau1[[#This Row],[Période de début *]],"")</f>
        <v/>
      </c>
      <c r="AD1235" s="78" t="str">
        <f>IF(Tableau1[[#This Row],[Type de réponse]]='Paramètre (masquer)'!$A$10,Tableau1[[#This Row],[Période de fin *]],"")</f>
        <v/>
      </c>
      <c r="AE1235" s="78" t="str">
        <f>IF(Tableau1[[#This Row],[Type de réponse]]='Paramètre (masquer)'!$A$10,Tableau1[[#This Row],[Nuit
LU/MA]],"")</f>
        <v/>
      </c>
      <c r="AF1235" s="78" t="str">
        <f>IF(Tableau1[[#This Row],[Type de réponse]]='Paramètre (masquer)'!$A$10,Tableau1[[#This Row],[Nuit
MA/ME]],"")</f>
        <v/>
      </c>
      <c r="AG1235" s="78" t="str">
        <f>IF(Tableau1[[#This Row],[Type de réponse]]='Paramètre (masquer)'!$A$10,Tableau1[[#This Row],[Nuit
ME/JE]],"")</f>
        <v/>
      </c>
      <c r="AH1235" s="78" t="str">
        <f>IF(Tableau1[[#This Row],[Type de réponse]]='Paramètre (masquer)'!$A$10,Tableau1[[#This Row],[Nuit JE/VE]],"")</f>
        <v/>
      </c>
      <c r="AI1235" s="78" t="str">
        <f>IF(Tableau1[[#This Row],[Type de réponse]]='Paramètre (masquer)'!$A$10,Tableau1[[#This Row],[Nuit
VE/SA]],"")</f>
        <v/>
      </c>
      <c r="AJ1235" s="78" t="str">
        <f>IF(Tableau1[[#This Row],[Type de réponse]]='Paramètre (masquer)'!$A$10,Tableau1[[#This Row],[Nuit
SA/DI]],"")</f>
        <v/>
      </c>
      <c r="AK1235" s="78" t="str">
        <f>IF(Tableau1[[#This Row],[Type de réponse]]='Paramètre (masquer)'!$A$10,Tableau1[[#This Row],[Nuit
DI/LU]],"")</f>
        <v/>
      </c>
      <c r="AL1235" s="76" t="str">
        <f>IF(Tableau1[[#This Row],[Nuit
LU /MA]]="Oui",0,IF(Tableau1[[#This Row],[Nuit
LU /MA]]="Non",1,""))</f>
        <v/>
      </c>
      <c r="AM1235" s="76" t="str">
        <f>IF(Tableau1[[#This Row],[Nuit
MA/ ME]]="Oui",0,IF(Tableau1[[#This Row],[Nuit
MA/ ME]]="Non",1,""))</f>
        <v/>
      </c>
      <c r="AN1235" s="76" t="str">
        <f>IF(Tableau1[[#This Row],[Nuit
ME/ JE]]="Oui",0,IF(Tableau1[[#This Row],[Nuit
ME/ JE]]="Non",1,""))</f>
        <v/>
      </c>
      <c r="AO1235" s="76" t="str">
        <f>IF(Tableau1[[#This Row],[Nuit JE/ VE]]="Oui",0,IF(Tableau1[[#This Row],[Nuit JE/ VE]]="Non",1,""))</f>
        <v/>
      </c>
      <c r="AP1235" s="76" t="str">
        <f>IF(Tableau1[[#This Row],[Nuit
VE/ SA]]="Oui",0,IF(Tableau1[[#This Row],[Nuit
VE/ SA]]="Non",1,""))</f>
        <v/>
      </c>
      <c r="AQ1235" s="76" t="str">
        <f>IF(Tableau1[[#This Row],[Nuit
SA/ DI]]="Oui",0,IF(Tableau1[[#This Row],[Nuit
SA/ DI]]="Non",1,""))</f>
        <v/>
      </c>
      <c r="AR1235" s="76" t="str">
        <f>IF(Tableau1[[#This Row],[Nuit
DI/ LU]]="Oui",0,IF(Tableau1[[#This Row],[Nuit
DI/ LU]]="Non",1,""))</f>
        <v/>
      </c>
      <c r="AS1235" s="76" t="str">
        <f>IF(Tableau1[[#This Row],[Type de réponse]]='Paramètre (masquer)'!$A$10,Tableau1[[#This Row],[FE]],"")</f>
        <v/>
      </c>
      <c r="AT1235" s="76" t="str">
        <f>_xlfn.CONCAT(Tableau1[[#This Row],[LUN]:[DIM]])</f>
        <v/>
      </c>
      <c r="AU1235" s="79"/>
      <c r="AV12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5" s="76" t="e">
        <f>Tableau1[[#This Row],[Nbre de nuits sur la période]]*Tableau1[[#This Row],[Nombre de train accédant / nuit *]]</f>
        <v>#VALUE!</v>
      </c>
      <c r="AY1235" s="76" t="e">
        <f>Tableau1[[#This Row],[Uo voies - nuit]]*((59*400/1000)+5)</f>
        <v>#VALUE!</v>
      </c>
    </row>
    <row r="1236" spans="1:51" ht="15.75">
      <c r="A1236" s="51">
        <f t="shared" si="59"/>
        <v>1223</v>
      </c>
      <c r="B1236" s="85"/>
      <c r="C1236" s="52" t="str">
        <f>IFERROR(VLOOKUP(Tableau1[[#This Row],[Site *
Un fichier Excel par DT]],Tableau7[[#All],[Nom de la gare]:[EIC]],5,FALSE),"")</f>
        <v/>
      </c>
      <c r="D1236" s="77"/>
      <c r="E1236" s="74"/>
      <c r="F1236" s="74"/>
      <c r="G1236" s="76"/>
      <c r="H1236" s="72" t="str">
        <f>IF(Tableau1[[#This Row],[Régime d''utilisation (Quotidien ? Oui ou Non)]]="Oui","Oui","Non")</f>
        <v>Non</v>
      </c>
      <c r="I1236" s="72" t="str">
        <f>IF(Tableau1[[#This Row],[Régime d''utilisation (Quotidien ? Oui ou Non)]]="Oui","Oui","Non")</f>
        <v>Non</v>
      </c>
      <c r="J1236" s="72" t="str">
        <f>IF(Tableau1[[#This Row],[Régime d''utilisation (Quotidien ? Oui ou Non)]]="Oui","Oui","Non")</f>
        <v>Non</v>
      </c>
      <c r="K1236" s="72" t="str">
        <f>IF(Tableau1[[#This Row],[Régime d''utilisation (Quotidien ? Oui ou Non)]]="Oui","Oui","Non")</f>
        <v>Non</v>
      </c>
      <c r="L1236" s="72" t="str">
        <f>IF(Tableau1[[#This Row],[Régime d''utilisation (Quotidien ? Oui ou Non)]]="Oui","Oui","Non")</f>
        <v>Non</v>
      </c>
      <c r="M1236" s="72" t="str">
        <f>IF(Tableau1[[#This Row],[Régime d''utilisation (Quotidien ? Oui ou Non)]]="Oui","Oui","Non")</f>
        <v>Non</v>
      </c>
      <c r="N1236" s="72" t="str">
        <f>IF(Tableau1[[#This Row],[Régime d''utilisation (Quotidien ? Oui ou Non)]]="Oui","Oui","Non")</f>
        <v>Non</v>
      </c>
      <c r="O1236" s="72" t="str">
        <f>IF(Tableau1[[#This Row],[Régime d''utilisation (Quotidien ? Oui ou Non)]]="Oui","Oui","Non")</f>
        <v>Non</v>
      </c>
      <c r="P1236" s="76"/>
      <c r="Q1236" s="76"/>
      <c r="R1236" s="76"/>
      <c r="S1236" s="52" t="str">
        <f t="shared" si="57"/>
        <v>Compris entre 00h00 et 5h00</v>
      </c>
      <c r="T1236" s="76"/>
      <c r="U1236" s="53" t="str">
        <f t="shared" si="58"/>
        <v>Voyageur</v>
      </c>
      <c r="V1236" s="76"/>
      <c r="W1236" s="76"/>
      <c r="X1236" s="76"/>
      <c r="Y1236" s="76"/>
      <c r="Z1236" s="76"/>
      <c r="AA1236" s="76"/>
      <c r="AB1236" s="53">
        <f>400</f>
        <v>400</v>
      </c>
      <c r="AC1236" s="78" t="str">
        <f>IF(Tableau1[[#This Row],[Type de réponse]]='Paramètre (masquer)'!$A$10,Tableau1[[#This Row],[Période de début *]],"")</f>
        <v/>
      </c>
      <c r="AD1236" s="78" t="str">
        <f>IF(Tableau1[[#This Row],[Type de réponse]]='Paramètre (masquer)'!$A$10,Tableau1[[#This Row],[Période de fin *]],"")</f>
        <v/>
      </c>
      <c r="AE1236" s="78" t="str">
        <f>IF(Tableau1[[#This Row],[Type de réponse]]='Paramètre (masquer)'!$A$10,Tableau1[[#This Row],[Nuit
LU/MA]],"")</f>
        <v/>
      </c>
      <c r="AF1236" s="78" t="str">
        <f>IF(Tableau1[[#This Row],[Type de réponse]]='Paramètre (masquer)'!$A$10,Tableau1[[#This Row],[Nuit
MA/ME]],"")</f>
        <v/>
      </c>
      <c r="AG1236" s="78" t="str">
        <f>IF(Tableau1[[#This Row],[Type de réponse]]='Paramètre (masquer)'!$A$10,Tableau1[[#This Row],[Nuit
ME/JE]],"")</f>
        <v/>
      </c>
      <c r="AH1236" s="78" t="str">
        <f>IF(Tableau1[[#This Row],[Type de réponse]]='Paramètre (masquer)'!$A$10,Tableau1[[#This Row],[Nuit JE/VE]],"")</f>
        <v/>
      </c>
      <c r="AI1236" s="78" t="str">
        <f>IF(Tableau1[[#This Row],[Type de réponse]]='Paramètre (masquer)'!$A$10,Tableau1[[#This Row],[Nuit
VE/SA]],"")</f>
        <v/>
      </c>
      <c r="AJ1236" s="78" t="str">
        <f>IF(Tableau1[[#This Row],[Type de réponse]]='Paramètre (masquer)'!$A$10,Tableau1[[#This Row],[Nuit
SA/DI]],"")</f>
        <v/>
      </c>
      <c r="AK1236" s="78" t="str">
        <f>IF(Tableau1[[#This Row],[Type de réponse]]='Paramètre (masquer)'!$A$10,Tableau1[[#This Row],[Nuit
DI/LU]],"")</f>
        <v/>
      </c>
      <c r="AL1236" s="76" t="str">
        <f>IF(Tableau1[[#This Row],[Nuit
LU /MA]]="Oui",0,IF(Tableau1[[#This Row],[Nuit
LU /MA]]="Non",1,""))</f>
        <v/>
      </c>
      <c r="AM1236" s="76" t="str">
        <f>IF(Tableau1[[#This Row],[Nuit
MA/ ME]]="Oui",0,IF(Tableau1[[#This Row],[Nuit
MA/ ME]]="Non",1,""))</f>
        <v/>
      </c>
      <c r="AN1236" s="76" t="str">
        <f>IF(Tableau1[[#This Row],[Nuit
ME/ JE]]="Oui",0,IF(Tableau1[[#This Row],[Nuit
ME/ JE]]="Non",1,""))</f>
        <v/>
      </c>
      <c r="AO1236" s="76" t="str">
        <f>IF(Tableau1[[#This Row],[Nuit JE/ VE]]="Oui",0,IF(Tableau1[[#This Row],[Nuit JE/ VE]]="Non",1,""))</f>
        <v/>
      </c>
      <c r="AP1236" s="76" t="str">
        <f>IF(Tableau1[[#This Row],[Nuit
VE/ SA]]="Oui",0,IF(Tableau1[[#This Row],[Nuit
VE/ SA]]="Non",1,""))</f>
        <v/>
      </c>
      <c r="AQ1236" s="76" t="str">
        <f>IF(Tableau1[[#This Row],[Nuit
SA/ DI]]="Oui",0,IF(Tableau1[[#This Row],[Nuit
SA/ DI]]="Non",1,""))</f>
        <v/>
      </c>
      <c r="AR1236" s="76" t="str">
        <f>IF(Tableau1[[#This Row],[Nuit
DI/ LU]]="Oui",0,IF(Tableau1[[#This Row],[Nuit
DI/ LU]]="Non",1,""))</f>
        <v/>
      </c>
      <c r="AS1236" s="76" t="str">
        <f>IF(Tableau1[[#This Row],[Type de réponse]]='Paramètre (masquer)'!$A$10,Tableau1[[#This Row],[FE]],"")</f>
        <v/>
      </c>
      <c r="AT1236" s="76" t="str">
        <f>_xlfn.CONCAT(Tableau1[[#This Row],[LUN]:[DIM]])</f>
        <v/>
      </c>
      <c r="AU1236" s="79"/>
      <c r="AV12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6" s="76" t="e">
        <f>Tableau1[[#This Row],[Nbre de nuits sur la période]]*Tableau1[[#This Row],[Nombre de train accédant / nuit *]]</f>
        <v>#VALUE!</v>
      </c>
      <c r="AY1236" s="76" t="e">
        <f>Tableau1[[#This Row],[Uo voies - nuit]]*((59*400/1000)+5)</f>
        <v>#VALUE!</v>
      </c>
    </row>
    <row r="1237" spans="1:51" ht="15.75">
      <c r="A1237" s="51">
        <f t="shared" si="59"/>
        <v>1224</v>
      </c>
      <c r="B1237" s="85"/>
      <c r="C1237" s="52" t="str">
        <f>IFERROR(VLOOKUP(Tableau1[[#This Row],[Site *
Un fichier Excel par DT]],Tableau7[[#All],[Nom de la gare]:[EIC]],5,FALSE),"")</f>
        <v/>
      </c>
      <c r="D1237" s="77"/>
      <c r="E1237" s="74"/>
      <c r="F1237" s="74"/>
      <c r="G1237" s="76"/>
      <c r="H1237" s="72" t="str">
        <f>IF(Tableau1[[#This Row],[Régime d''utilisation (Quotidien ? Oui ou Non)]]="Oui","Oui","Non")</f>
        <v>Non</v>
      </c>
      <c r="I1237" s="72" t="str">
        <f>IF(Tableau1[[#This Row],[Régime d''utilisation (Quotidien ? Oui ou Non)]]="Oui","Oui","Non")</f>
        <v>Non</v>
      </c>
      <c r="J1237" s="72" t="str">
        <f>IF(Tableau1[[#This Row],[Régime d''utilisation (Quotidien ? Oui ou Non)]]="Oui","Oui","Non")</f>
        <v>Non</v>
      </c>
      <c r="K1237" s="72" t="str">
        <f>IF(Tableau1[[#This Row],[Régime d''utilisation (Quotidien ? Oui ou Non)]]="Oui","Oui","Non")</f>
        <v>Non</v>
      </c>
      <c r="L1237" s="72" t="str">
        <f>IF(Tableau1[[#This Row],[Régime d''utilisation (Quotidien ? Oui ou Non)]]="Oui","Oui","Non")</f>
        <v>Non</v>
      </c>
      <c r="M1237" s="72" t="str">
        <f>IF(Tableau1[[#This Row],[Régime d''utilisation (Quotidien ? Oui ou Non)]]="Oui","Oui","Non")</f>
        <v>Non</v>
      </c>
      <c r="N1237" s="72" t="str">
        <f>IF(Tableau1[[#This Row],[Régime d''utilisation (Quotidien ? Oui ou Non)]]="Oui","Oui","Non")</f>
        <v>Non</v>
      </c>
      <c r="O1237" s="72" t="str">
        <f>IF(Tableau1[[#This Row],[Régime d''utilisation (Quotidien ? Oui ou Non)]]="Oui","Oui","Non")</f>
        <v>Non</v>
      </c>
      <c r="P1237" s="76"/>
      <c r="Q1237" s="76"/>
      <c r="R1237" s="76"/>
      <c r="S1237" s="52" t="str">
        <f t="shared" si="57"/>
        <v>Compris entre 00h00 et 5h00</v>
      </c>
      <c r="T1237" s="76"/>
      <c r="U1237" s="53" t="str">
        <f t="shared" si="58"/>
        <v>Voyageur</v>
      </c>
      <c r="V1237" s="76"/>
      <c r="W1237" s="76"/>
      <c r="X1237" s="76"/>
      <c r="Y1237" s="76"/>
      <c r="Z1237" s="76"/>
      <c r="AA1237" s="76"/>
      <c r="AB1237" s="53">
        <f>400</f>
        <v>400</v>
      </c>
      <c r="AC1237" s="78" t="str">
        <f>IF(Tableau1[[#This Row],[Type de réponse]]='Paramètre (masquer)'!$A$10,Tableau1[[#This Row],[Période de début *]],"")</f>
        <v/>
      </c>
      <c r="AD1237" s="78" t="str">
        <f>IF(Tableau1[[#This Row],[Type de réponse]]='Paramètre (masquer)'!$A$10,Tableau1[[#This Row],[Période de fin *]],"")</f>
        <v/>
      </c>
      <c r="AE1237" s="78" t="str">
        <f>IF(Tableau1[[#This Row],[Type de réponse]]='Paramètre (masquer)'!$A$10,Tableau1[[#This Row],[Nuit
LU/MA]],"")</f>
        <v/>
      </c>
      <c r="AF1237" s="78" t="str">
        <f>IF(Tableau1[[#This Row],[Type de réponse]]='Paramètre (masquer)'!$A$10,Tableau1[[#This Row],[Nuit
MA/ME]],"")</f>
        <v/>
      </c>
      <c r="AG1237" s="78" t="str">
        <f>IF(Tableau1[[#This Row],[Type de réponse]]='Paramètre (masquer)'!$A$10,Tableau1[[#This Row],[Nuit
ME/JE]],"")</f>
        <v/>
      </c>
      <c r="AH1237" s="78" t="str">
        <f>IF(Tableau1[[#This Row],[Type de réponse]]='Paramètre (masquer)'!$A$10,Tableau1[[#This Row],[Nuit JE/VE]],"")</f>
        <v/>
      </c>
      <c r="AI1237" s="78" t="str">
        <f>IF(Tableau1[[#This Row],[Type de réponse]]='Paramètre (masquer)'!$A$10,Tableau1[[#This Row],[Nuit
VE/SA]],"")</f>
        <v/>
      </c>
      <c r="AJ1237" s="78" t="str">
        <f>IF(Tableau1[[#This Row],[Type de réponse]]='Paramètre (masquer)'!$A$10,Tableau1[[#This Row],[Nuit
SA/DI]],"")</f>
        <v/>
      </c>
      <c r="AK1237" s="78" t="str">
        <f>IF(Tableau1[[#This Row],[Type de réponse]]='Paramètre (masquer)'!$A$10,Tableau1[[#This Row],[Nuit
DI/LU]],"")</f>
        <v/>
      </c>
      <c r="AL1237" s="76" t="str">
        <f>IF(Tableau1[[#This Row],[Nuit
LU /MA]]="Oui",0,IF(Tableau1[[#This Row],[Nuit
LU /MA]]="Non",1,""))</f>
        <v/>
      </c>
      <c r="AM1237" s="76" t="str">
        <f>IF(Tableau1[[#This Row],[Nuit
MA/ ME]]="Oui",0,IF(Tableau1[[#This Row],[Nuit
MA/ ME]]="Non",1,""))</f>
        <v/>
      </c>
      <c r="AN1237" s="76" t="str">
        <f>IF(Tableau1[[#This Row],[Nuit
ME/ JE]]="Oui",0,IF(Tableau1[[#This Row],[Nuit
ME/ JE]]="Non",1,""))</f>
        <v/>
      </c>
      <c r="AO1237" s="76" t="str">
        <f>IF(Tableau1[[#This Row],[Nuit JE/ VE]]="Oui",0,IF(Tableau1[[#This Row],[Nuit JE/ VE]]="Non",1,""))</f>
        <v/>
      </c>
      <c r="AP1237" s="76" t="str">
        <f>IF(Tableau1[[#This Row],[Nuit
VE/ SA]]="Oui",0,IF(Tableau1[[#This Row],[Nuit
VE/ SA]]="Non",1,""))</f>
        <v/>
      </c>
      <c r="AQ1237" s="76" t="str">
        <f>IF(Tableau1[[#This Row],[Nuit
SA/ DI]]="Oui",0,IF(Tableau1[[#This Row],[Nuit
SA/ DI]]="Non",1,""))</f>
        <v/>
      </c>
      <c r="AR1237" s="76" t="str">
        <f>IF(Tableau1[[#This Row],[Nuit
DI/ LU]]="Oui",0,IF(Tableau1[[#This Row],[Nuit
DI/ LU]]="Non",1,""))</f>
        <v/>
      </c>
      <c r="AS1237" s="76" t="str">
        <f>IF(Tableau1[[#This Row],[Type de réponse]]='Paramètre (masquer)'!$A$10,Tableau1[[#This Row],[FE]],"")</f>
        <v/>
      </c>
      <c r="AT1237" s="76" t="str">
        <f>_xlfn.CONCAT(Tableau1[[#This Row],[LUN]:[DIM]])</f>
        <v/>
      </c>
      <c r="AU1237" s="79"/>
      <c r="AV12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7" s="76" t="e">
        <f>Tableau1[[#This Row],[Nbre de nuits sur la période]]*Tableau1[[#This Row],[Nombre de train accédant / nuit *]]</f>
        <v>#VALUE!</v>
      </c>
      <c r="AY1237" s="76" t="e">
        <f>Tableau1[[#This Row],[Uo voies - nuit]]*((59*400/1000)+5)</f>
        <v>#VALUE!</v>
      </c>
    </row>
    <row r="1238" spans="1:51" ht="15.75">
      <c r="A1238" s="51">
        <f t="shared" si="59"/>
        <v>1225</v>
      </c>
      <c r="B1238" s="85"/>
      <c r="C1238" s="52" t="str">
        <f>IFERROR(VLOOKUP(Tableau1[[#This Row],[Site *
Un fichier Excel par DT]],Tableau7[[#All],[Nom de la gare]:[EIC]],5,FALSE),"")</f>
        <v/>
      </c>
      <c r="D1238" s="77"/>
      <c r="E1238" s="74"/>
      <c r="F1238" s="74"/>
      <c r="G1238" s="76"/>
      <c r="H1238" s="72" t="str">
        <f>IF(Tableau1[[#This Row],[Régime d''utilisation (Quotidien ? Oui ou Non)]]="Oui","Oui","Non")</f>
        <v>Non</v>
      </c>
      <c r="I1238" s="72" t="str">
        <f>IF(Tableau1[[#This Row],[Régime d''utilisation (Quotidien ? Oui ou Non)]]="Oui","Oui","Non")</f>
        <v>Non</v>
      </c>
      <c r="J1238" s="72" t="str">
        <f>IF(Tableau1[[#This Row],[Régime d''utilisation (Quotidien ? Oui ou Non)]]="Oui","Oui","Non")</f>
        <v>Non</v>
      </c>
      <c r="K1238" s="72" t="str">
        <f>IF(Tableau1[[#This Row],[Régime d''utilisation (Quotidien ? Oui ou Non)]]="Oui","Oui","Non")</f>
        <v>Non</v>
      </c>
      <c r="L1238" s="72" t="str">
        <f>IF(Tableau1[[#This Row],[Régime d''utilisation (Quotidien ? Oui ou Non)]]="Oui","Oui","Non")</f>
        <v>Non</v>
      </c>
      <c r="M1238" s="72" t="str">
        <f>IF(Tableau1[[#This Row],[Régime d''utilisation (Quotidien ? Oui ou Non)]]="Oui","Oui","Non")</f>
        <v>Non</v>
      </c>
      <c r="N1238" s="72" t="str">
        <f>IF(Tableau1[[#This Row],[Régime d''utilisation (Quotidien ? Oui ou Non)]]="Oui","Oui","Non")</f>
        <v>Non</v>
      </c>
      <c r="O1238" s="72" t="str">
        <f>IF(Tableau1[[#This Row],[Régime d''utilisation (Quotidien ? Oui ou Non)]]="Oui","Oui","Non")</f>
        <v>Non</v>
      </c>
      <c r="P1238" s="76"/>
      <c r="Q1238" s="76"/>
      <c r="R1238" s="76"/>
      <c r="S1238" s="52" t="str">
        <f t="shared" si="57"/>
        <v>Compris entre 00h00 et 5h00</v>
      </c>
      <c r="T1238" s="76"/>
      <c r="U1238" s="53" t="str">
        <f t="shared" si="58"/>
        <v>Voyageur</v>
      </c>
      <c r="V1238" s="76"/>
      <c r="W1238" s="76"/>
      <c r="X1238" s="76"/>
      <c r="Y1238" s="76"/>
      <c r="Z1238" s="76"/>
      <c r="AA1238" s="76"/>
      <c r="AB1238" s="53">
        <f>400</f>
        <v>400</v>
      </c>
      <c r="AC1238" s="78" t="str">
        <f>IF(Tableau1[[#This Row],[Type de réponse]]='Paramètre (masquer)'!$A$10,Tableau1[[#This Row],[Période de début *]],"")</f>
        <v/>
      </c>
      <c r="AD1238" s="78" t="str">
        <f>IF(Tableau1[[#This Row],[Type de réponse]]='Paramètre (masquer)'!$A$10,Tableau1[[#This Row],[Période de fin *]],"")</f>
        <v/>
      </c>
      <c r="AE1238" s="78" t="str">
        <f>IF(Tableau1[[#This Row],[Type de réponse]]='Paramètre (masquer)'!$A$10,Tableau1[[#This Row],[Nuit
LU/MA]],"")</f>
        <v/>
      </c>
      <c r="AF1238" s="78" t="str">
        <f>IF(Tableau1[[#This Row],[Type de réponse]]='Paramètre (masquer)'!$A$10,Tableau1[[#This Row],[Nuit
MA/ME]],"")</f>
        <v/>
      </c>
      <c r="AG1238" s="78" t="str">
        <f>IF(Tableau1[[#This Row],[Type de réponse]]='Paramètre (masquer)'!$A$10,Tableau1[[#This Row],[Nuit
ME/JE]],"")</f>
        <v/>
      </c>
      <c r="AH1238" s="78" t="str">
        <f>IF(Tableau1[[#This Row],[Type de réponse]]='Paramètre (masquer)'!$A$10,Tableau1[[#This Row],[Nuit JE/VE]],"")</f>
        <v/>
      </c>
      <c r="AI1238" s="78" t="str">
        <f>IF(Tableau1[[#This Row],[Type de réponse]]='Paramètre (masquer)'!$A$10,Tableau1[[#This Row],[Nuit
VE/SA]],"")</f>
        <v/>
      </c>
      <c r="AJ1238" s="78" t="str">
        <f>IF(Tableau1[[#This Row],[Type de réponse]]='Paramètre (masquer)'!$A$10,Tableau1[[#This Row],[Nuit
SA/DI]],"")</f>
        <v/>
      </c>
      <c r="AK1238" s="78" t="str">
        <f>IF(Tableau1[[#This Row],[Type de réponse]]='Paramètre (masquer)'!$A$10,Tableau1[[#This Row],[Nuit
DI/LU]],"")</f>
        <v/>
      </c>
      <c r="AL1238" s="76" t="str">
        <f>IF(Tableau1[[#This Row],[Nuit
LU /MA]]="Oui",0,IF(Tableau1[[#This Row],[Nuit
LU /MA]]="Non",1,""))</f>
        <v/>
      </c>
      <c r="AM1238" s="76" t="str">
        <f>IF(Tableau1[[#This Row],[Nuit
MA/ ME]]="Oui",0,IF(Tableau1[[#This Row],[Nuit
MA/ ME]]="Non",1,""))</f>
        <v/>
      </c>
      <c r="AN1238" s="76" t="str">
        <f>IF(Tableau1[[#This Row],[Nuit
ME/ JE]]="Oui",0,IF(Tableau1[[#This Row],[Nuit
ME/ JE]]="Non",1,""))</f>
        <v/>
      </c>
      <c r="AO1238" s="76" t="str">
        <f>IF(Tableau1[[#This Row],[Nuit JE/ VE]]="Oui",0,IF(Tableau1[[#This Row],[Nuit JE/ VE]]="Non",1,""))</f>
        <v/>
      </c>
      <c r="AP1238" s="76" t="str">
        <f>IF(Tableau1[[#This Row],[Nuit
VE/ SA]]="Oui",0,IF(Tableau1[[#This Row],[Nuit
VE/ SA]]="Non",1,""))</f>
        <v/>
      </c>
      <c r="AQ1238" s="76" t="str">
        <f>IF(Tableau1[[#This Row],[Nuit
SA/ DI]]="Oui",0,IF(Tableau1[[#This Row],[Nuit
SA/ DI]]="Non",1,""))</f>
        <v/>
      </c>
      <c r="AR1238" s="76" t="str">
        <f>IF(Tableau1[[#This Row],[Nuit
DI/ LU]]="Oui",0,IF(Tableau1[[#This Row],[Nuit
DI/ LU]]="Non",1,""))</f>
        <v/>
      </c>
      <c r="AS1238" s="76" t="str">
        <f>IF(Tableau1[[#This Row],[Type de réponse]]='Paramètre (masquer)'!$A$10,Tableau1[[#This Row],[FE]],"")</f>
        <v/>
      </c>
      <c r="AT1238" s="76" t="str">
        <f>_xlfn.CONCAT(Tableau1[[#This Row],[LUN]:[DIM]])</f>
        <v/>
      </c>
      <c r="AU1238" s="79"/>
      <c r="AV12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8" s="76" t="e">
        <f>Tableau1[[#This Row],[Nbre de nuits sur la période]]*Tableau1[[#This Row],[Nombre de train accédant / nuit *]]</f>
        <v>#VALUE!</v>
      </c>
      <c r="AY1238" s="76" t="e">
        <f>Tableau1[[#This Row],[Uo voies - nuit]]*((59*400/1000)+5)</f>
        <v>#VALUE!</v>
      </c>
    </row>
    <row r="1239" spans="1:51" ht="15.75">
      <c r="A1239" s="51">
        <f t="shared" si="59"/>
        <v>1226</v>
      </c>
      <c r="B1239" s="85"/>
      <c r="C1239" s="52" t="str">
        <f>IFERROR(VLOOKUP(Tableau1[[#This Row],[Site *
Un fichier Excel par DT]],Tableau7[[#All],[Nom de la gare]:[EIC]],5,FALSE),"")</f>
        <v/>
      </c>
      <c r="D1239" s="77"/>
      <c r="E1239" s="74"/>
      <c r="F1239" s="74"/>
      <c r="G1239" s="76"/>
      <c r="H1239" s="72" t="str">
        <f>IF(Tableau1[[#This Row],[Régime d''utilisation (Quotidien ? Oui ou Non)]]="Oui","Oui","Non")</f>
        <v>Non</v>
      </c>
      <c r="I1239" s="72" t="str">
        <f>IF(Tableau1[[#This Row],[Régime d''utilisation (Quotidien ? Oui ou Non)]]="Oui","Oui","Non")</f>
        <v>Non</v>
      </c>
      <c r="J1239" s="72" t="str">
        <f>IF(Tableau1[[#This Row],[Régime d''utilisation (Quotidien ? Oui ou Non)]]="Oui","Oui","Non")</f>
        <v>Non</v>
      </c>
      <c r="K1239" s="72" t="str">
        <f>IF(Tableau1[[#This Row],[Régime d''utilisation (Quotidien ? Oui ou Non)]]="Oui","Oui","Non")</f>
        <v>Non</v>
      </c>
      <c r="L1239" s="72" t="str">
        <f>IF(Tableau1[[#This Row],[Régime d''utilisation (Quotidien ? Oui ou Non)]]="Oui","Oui","Non")</f>
        <v>Non</v>
      </c>
      <c r="M1239" s="72" t="str">
        <f>IF(Tableau1[[#This Row],[Régime d''utilisation (Quotidien ? Oui ou Non)]]="Oui","Oui","Non")</f>
        <v>Non</v>
      </c>
      <c r="N1239" s="72" t="str">
        <f>IF(Tableau1[[#This Row],[Régime d''utilisation (Quotidien ? Oui ou Non)]]="Oui","Oui","Non")</f>
        <v>Non</v>
      </c>
      <c r="O1239" s="72" t="str">
        <f>IF(Tableau1[[#This Row],[Régime d''utilisation (Quotidien ? Oui ou Non)]]="Oui","Oui","Non")</f>
        <v>Non</v>
      </c>
      <c r="P1239" s="76"/>
      <c r="Q1239" s="76"/>
      <c r="R1239" s="76"/>
      <c r="S1239" s="52" t="str">
        <f t="shared" si="57"/>
        <v>Compris entre 00h00 et 5h00</v>
      </c>
      <c r="T1239" s="76"/>
      <c r="U1239" s="53" t="str">
        <f t="shared" si="58"/>
        <v>Voyageur</v>
      </c>
      <c r="V1239" s="76"/>
      <c r="W1239" s="76"/>
      <c r="X1239" s="76"/>
      <c r="Y1239" s="76"/>
      <c r="Z1239" s="76"/>
      <c r="AA1239" s="76"/>
      <c r="AB1239" s="53">
        <f>400</f>
        <v>400</v>
      </c>
      <c r="AC1239" s="78" t="str">
        <f>IF(Tableau1[[#This Row],[Type de réponse]]='Paramètre (masquer)'!$A$10,Tableau1[[#This Row],[Période de début *]],"")</f>
        <v/>
      </c>
      <c r="AD1239" s="78" t="str">
        <f>IF(Tableau1[[#This Row],[Type de réponse]]='Paramètre (masquer)'!$A$10,Tableau1[[#This Row],[Période de fin *]],"")</f>
        <v/>
      </c>
      <c r="AE1239" s="78" t="str">
        <f>IF(Tableau1[[#This Row],[Type de réponse]]='Paramètre (masquer)'!$A$10,Tableau1[[#This Row],[Nuit
LU/MA]],"")</f>
        <v/>
      </c>
      <c r="AF1239" s="78" t="str">
        <f>IF(Tableau1[[#This Row],[Type de réponse]]='Paramètre (masquer)'!$A$10,Tableau1[[#This Row],[Nuit
MA/ME]],"")</f>
        <v/>
      </c>
      <c r="AG1239" s="78" t="str">
        <f>IF(Tableau1[[#This Row],[Type de réponse]]='Paramètre (masquer)'!$A$10,Tableau1[[#This Row],[Nuit
ME/JE]],"")</f>
        <v/>
      </c>
      <c r="AH1239" s="78" t="str">
        <f>IF(Tableau1[[#This Row],[Type de réponse]]='Paramètre (masquer)'!$A$10,Tableau1[[#This Row],[Nuit JE/VE]],"")</f>
        <v/>
      </c>
      <c r="AI1239" s="78" t="str">
        <f>IF(Tableau1[[#This Row],[Type de réponse]]='Paramètre (masquer)'!$A$10,Tableau1[[#This Row],[Nuit
VE/SA]],"")</f>
        <v/>
      </c>
      <c r="AJ1239" s="78" t="str">
        <f>IF(Tableau1[[#This Row],[Type de réponse]]='Paramètre (masquer)'!$A$10,Tableau1[[#This Row],[Nuit
SA/DI]],"")</f>
        <v/>
      </c>
      <c r="AK1239" s="78" t="str">
        <f>IF(Tableau1[[#This Row],[Type de réponse]]='Paramètre (masquer)'!$A$10,Tableau1[[#This Row],[Nuit
DI/LU]],"")</f>
        <v/>
      </c>
      <c r="AL1239" s="76" t="str">
        <f>IF(Tableau1[[#This Row],[Nuit
LU /MA]]="Oui",0,IF(Tableau1[[#This Row],[Nuit
LU /MA]]="Non",1,""))</f>
        <v/>
      </c>
      <c r="AM1239" s="76" t="str">
        <f>IF(Tableau1[[#This Row],[Nuit
MA/ ME]]="Oui",0,IF(Tableau1[[#This Row],[Nuit
MA/ ME]]="Non",1,""))</f>
        <v/>
      </c>
      <c r="AN1239" s="76" t="str">
        <f>IF(Tableau1[[#This Row],[Nuit
ME/ JE]]="Oui",0,IF(Tableau1[[#This Row],[Nuit
ME/ JE]]="Non",1,""))</f>
        <v/>
      </c>
      <c r="AO1239" s="76" t="str">
        <f>IF(Tableau1[[#This Row],[Nuit JE/ VE]]="Oui",0,IF(Tableau1[[#This Row],[Nuit JE/ VE]]="Non",1,""))</f>
        <v/>
      </c>
      <c r="AP1239" s="76" t="str">
        <f>IF(Tableau1[[#This Row],[Nuit
VE/ SA]]="Oui",0,IF(Tableau1[[#This Row],[Nuit
VE/ SA]]="Non",1,""))</f>
        <v/>
      </c>
      <c r="AQ1239" s="76" t="str">
        <f>IF(Tableau1[[#This Row],[Nuit
SA/ DI]]="Oui",0,IF(Tableau1[[#This Row],[Nuit
SA/ DI]]="Non",1,""))</f>
        <v/>
      </c>
      <c r="AR1239" s="76" t="str">
        <f>IF(Tableau1[[#This Row],[Nuit
DI/ LU]]="Oui",0,IF(Tableau1[[#This Row],[Nuit
DI/ LU]]="Non",1,""))</f>
        <v/>
      </c>
      <c r="AS1239" s="76" t="str">
        <f>IF(Tableau1[[#This Row],[Type de réponse]]='Paramètre (masquer)'!$A$10,Tableau1[[#This Row],[FE]],"")</f>
        <v/>
      </c>
      <c r="AT1239" s="76" t="str">
        <f>_xlfn.CONCAT(Tableau1[[#This Row],[LUN]:[DIM]])</f>
        <v/>
      </c>
      <c r="AU1239" s="79"/>
      <c r="AV12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9" s="76" t="e">
        <f>Tableau1[[#This Row],[Nbre de nuits sur la période]]*Tableau1[[#This Row],[Nombre de train accédant / nuit *]]</f>
        <v>#VALUE!</v>
      </c>
      <c r="AY1239" s="76" t="e">
        <f>Tableau1[[#This Row],[Uo voies - nuit]]*((59*400/1000)+5)</f>
        <v>#VALUE!</v>
      </c>
    </row>
    <row r="1240" spans="1:51" ht="15.75">
      <c r="A1240" s="51">
        <f t="shared" si="59"/>
        <v>1227</v>
      </c>
      <c r="B1240" s="85"/>
      <c r="C1240" s="52" t="str">
        <f>IFERROR(VLOOKUP(Tableau1[[#This Row],[Site *
Un fichier Excel par DT]],Tableau7[[#All],[Nom de la gare]:[EIC]],5,FALSE),"")</f>
        <v/>
      </c>
      <c r="D1240" s="77"/>
      <c r="E1240" s="74"/>
      <c r="F1240" s="74"/>
      <c r="G1240" s="76"/>
      <c r="H1240" s="72" t="str">
        <f>IF(Tableau1[[#This Row],[Régime d''utilisation (Quotidien ? Oui ou Non)]]="Oui","Oui","Non")</f>
        <v>Non</v>
      </c>
      <c r="I1240" s="72" t="str">
        <f>IF(Tableau1[[#This Row],[Régime d''utilisation (Quotidien ? Oui ou Non)]]="Oui","Oui","Non")</f>
        <v>Non</v>
      </c>
      <c r="J1240" s="72" t="str">
        <f>IF(Tableau1[[#This Row],[Régime d''utilisation (Quotidien ? Oui ou Non)]]="Oui","Oui","Non")</f>
        <v>Non</v>
      </c>
      <c r="K1240" s="72" t="str">
        <f>IF(Tableau1[[#This Row],[Régime d''utilisation (Quotidien ? Oui ou Non)]]="Oui","Oui","Non")</f>
        <v>Non</v>
      </c>
      <c r="L1240" s="72" t="str">
        <f>IF(Tableau1[[#This Row],[Régime d''utilisation (Quotidien ? Oui ou Non)]]="Oui","Oui","Non")</f>
        <v>Non</v>
      </c>
      <c r="M1240" s="72" t="str">
        <f>IF(Tableau1[[#This Row],[Régime d''utilisation (Quotidien ? Oui ou Non)]]="Oui","Oui","Non")</f>
        <v>Non</v>
      </c>
      <c r="N1240" s="72" t="str">
        <f>IF(Tableau1[[#This Row],[Régime d''utilisation (Quotidien ? Oui ou Non)]]="Oui","Oui","Non")</f>
        <v>Non</v>
      </c>
      <c r="O1240" s="72" t="str">
        <f>IF(Tableau1[[#This Row],[Régime d''utilisation (Quotidien ? Oui ou Non)]]="Oui","Oui","Non")</f>
        <v>Non</v>
      </c>
      <c r="P1240" s="76"/>
      <c r="Q1240" s="76"/>
      <c r="R1240" s="76"/>
      <c r="S1240" s="52" t="str">
        <f t="shared" si="57"/>
        <v>Compris entre 00h00 et 5h00</v>
      </c>
      <c r="T1240" s="76"/>
      <c r="U1240" s="53" t="str">
        <f t="shared" si="58"/>
        <v>Voyageur</v>
      </c>
      <c r="V1240" s="76"/>
      <c r="W1240" s="76"/>
      <c r="X1240" s="76"/>
      <c r="Y1240" s="76"/>
      <c r="Z1240" s="76"/>
      <c r="AA1240" s="76"/>
      <c r="AB1240" s="53">
        <f>400</f>
        <v>400</v>
      </c>
      <c r="AC1240" s="78" t="str">
        <f>IF(Tableau1[[#This Row],[Type de réponse]]='Paramètre (masquer)'!$A$10,Tableau1[[#This Row],[Période de début *]],"")</f>
        <v/>
      </c>
      <c r="AD1240" s="78" t="str">
        <f>IF(Tableau1[[#This Row],[Type de réponse]]='Paramètre (masquer)'!$A$10,Tableau1[[#This Row],[Période de fin *]],"")</f>
        <v/>
      </c>
      <c r="AE1240" s="78" t="str">
        <f>IF(Tableau1[[#This Row],[Type de réponse]]='Paramètre (masquer)'!$A$10,Tableau1[[#This Row],[Nuit
LU/MA]],"")</f>
        <v/>
      </c>
      <c r="AF1240" s="78" t="str">
        <f>IF(Tableau1[[#This Row],[Type de réponse]]='Paramètre (masquer)'!$A$10,Tableau1[[#This Row],[Nuit
MA/ME]],"")</f>
        <v/>
      </c>
      <c r="AG1240" s="78" t="str">
        <f>IF(Tableau1[[#This Row],[Type de réponse]]='Paramètre (masquer)'!$A$10,Tableau1[[#This Row],[Nuit
ME/JE]],"")</f>
        <v/>
      </c>
      <c r="AH1240" s="78" t="str">
        <f>IF(Tableau1[[#This Row],[Type de réponse]]='Paramètre (masquer)'!$A$10,Tableau1[[#This Row],[Nuit JE/VE]],"")</f>
        <v/>
      </c>
      <c r="AI1240" s="78" t="str">
        <f>IF(Tableau1[[#This Row],[Type de réponse]]='Paramètre (masquer)'!$A$10,Tableau1[[#This Row],[Nuit
VE/SA]],"")</f>
        <v/>
      </c>
      <c r="AJ1240" s="78" t="str">
        <f>IF(Tableau1[[#This Row],[Type de réponse]]='Paramètre (masquer)'!$A$10,Tableau1[[#This Row],[Nuit
SA/DI]],"")</f>
        <v/>
      </c>
      <c r="AK1240" s="78" t="str">
        <f>IF(Tableau1[[#This Row],[Type de réponse]]='Paramètre (masquer)'!$A$10,Tableau1[[#This Row],[Nuit
DI/LU]],"")</f>
        <v/>
      </c>
      <c r="AL1240" s="76" t="str">
        <f>IF(Tableau1[[#This Row],[Nuit
LU /MA]]="Oui",0,IF(Tableau1[[#This Row],[Nuit
LU /MA]]="Non",1,""))</f>
        <v/>
      </c>
      <c r="AM1240" s="76" t="str">
        <f>IF(Tableau1[[#This Row],[Nuit
MA/ ME]]="Oui",0,IF(Tableau1[[#This Row],[Nuit
MA/ ME]]="Non",1,""))</f>
        <v/>
      </c>
      <c r="AN1240" s="76" t="str">
        <f>IF(Tableau1[[#This Row],[Nuit
ME/ JE]]="Oui",0,IF(Tableau1[[#This Row],[Nuit
ME/ JE]]="Non",1,""))</f>
        <v/>
      </c>
      <c r="AO1240" s="76" t="str">
        <f>IF(Tableau1[[#This Row],[Nuit JE/ VE]]="Oui",0,IF(Tableau1[[#This Row],[Nuit JE/ VE]]="Non",1,""))</f>
        <v/>
      </c>
      <c r="AP1240" s="76" t="str">
        <f>IF(Tableau1[[#This Row],[Nuit
VE/ SA]]="Oui",0,IF(Tableau1[[#This Row],[Nuit
VE/ SA]]="Non",1,""))</f>
        <v/>
      </c>
      <c r="AQ1240" s="76" t="str">
        <f>IF(Tableau1[[#This Row],[Nuit
SA/ DI]]="Oui",0,IF(Tableau1[[#This Row],[Nuit
SA/ DI]]="Non",1,""))</f>
        <v/>
      </c>
      <c r="AR1240" s="76" t="str">
        <f>IF(Tableau1[[#This Row],[Nuit
DI/ LU]]="Oui",0,IF(Tableau1[[#This Row],[Nuit
DI/ LU]]="Non",1,""))</f>
        <v/>
      </c>
      <c r="AS1240" s="76" t="str">
        <f>IF(Tableau1[[#This Row],[Type de réponse]]='Paramètre (masquer)'!$A$10,Tableau1[[#This Row],[FE]],"")</f>
        <v/>
      </c>
      <c r="AT1240" s="76" t="str">
        <f>_xlfn.CONCAT(Tableau1[[#This Row],[LUN]:[DIM]])</f>
        <v/>
      </c>
      <c r="AU1240" s="79"/>
      <c r="AV12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0" s="76" t="e">
        <f>Tableau1[[#This Row],[Nbre de nuits sur la période]]*Tableau1[[#This Row],[Nombre de train accédant / nuit *]]</f>
        <v>#VALUE!</v>
      </c>
      <c r="AY1240" s="76" t="e">
        <f>Tableau1[[#This Row],[Uo voies - nuit]]*((59*400/1000)+5)</f>
        <v>#VALUE!</v>
      </c>
    </row>
    <row r="1241" spans="1:51" ht="15.75">
      <c r="A1241" s="51">
        <f t="shared" si="59"/>
        <v>1228</v>
      </c>
      <c r="B1241" s="85"/>
      <c r="C1241" s="52" t="str">
        <f>IFERROR(VLOOKUP(Tableau1[[#This Row],[Site *
Un fichier Excel par DT]],Tableau7[[#All],[Nom de la gare]:[EIC]],5,FALSE),"")</f>
        <v/>
      </c>
      <c r="D1241" s="77"/>
      <c r="E1241" s="74"/>
      <c r="F1241" s="74"/>
      <c r="G1241" s="76"/>
      <c r="H1241" s="72" t="str">
        <f>IF(Tableau1[[#This Row],[Régime d''utilisation (Quotidien ? Oui ou Non)]]="Oui","Oui","Non")</f>
        <v>Non</v>
      </c>
      <c r="I1241" s="72" t="str">
        <f>IF(Tableau1[[#This Row],[Régime d''utilisation (Quotidien ? Oui ou Non)]]="Oui","Oui","Non")</f>
        <v>Non</v>
      </c>
      <c r="J1241" s="72" t="str">
        <f>IF(Tableau1[[#This Row],[Régime d''utilisation (Quotidien ? Oui ou Non)]]="Oui","Oui","Non")</f>
        <v>Non</v>
      </c>
      <c r="K1241" s="72" t="str">
        <f>IF(Tableau1[[#This Row],[Régime d''utilisation (Quotidien ? Oui ou Non)]]="Oui","Oui","Non")</f>
        <v>Non</v>
      </c>
      <c r="L1241" s="72" t="str">
        <f>IF(Tableau1[[#This Row],[Régime d''utilisation (Quotidien ? Oui ou Non)]]="Oui","Oui","Non")</f>
        <v>Non</v>
      </c>
      <c r="M1241" s="72" t="str">
        <f>IF(Tableau1[[#This Row],[Régime d''utilisation (Quotidien ? Oui ou Non)]]="Oui","Oui","Non")</f>
        <v>Non</v>
      </c>
      <c r="N1241" s="72" t="str">
        <f>IF(Tableau1[[#This Row],[Régime d''utilisation (Quotidien ? Oui ou Non)]]="Oui","Oui","Non")</f>
        <v>Non</v>
      </c>
      <c r="O1241" s="72" t="str">
        <f>IF(Tableau1[[#This Row],[Régime d''utilisation (Quotidien ? Oui ou Non)]]="Oui","Oui","Non")</f>
        <v>Non</v>
      </c>
      <c r="P1241" s="76"/>
      <c r="Q1241" s="76"/>
      <c r="R1241" s="76"/>
      <c r="S1241" s="52" t="str">
        <f t="shared" si="57"/>
        <v>Compris entre 00h00 et 5h00</v>
      </c>
      <c r="T1241" s="76"/>
      <c r="U1241" s="53" t="str">
        <f t="shared" si="58"/>
        <v>Voyageur</v>
      </c>
      <c r="V1241" s="76"/>
      <c r="W1241" s="76"/>
      <c r="X1241" s="76"/>
      <c r="Y1241" s="76"/>
      <c r="Z1241" s="76"/>
      <c r="AA1241" s="76"/>
      <c r="AB1241" s="53">
        <f>400</f>
        <v>400</v>
      </c>
      <c r="AC1241" s="78" t="str">
        <f>IF(Tableau1[[#This Row],[Type de réponse]]='Paramètre (masquer)'!$A$10,Tableau1[[#This Row],[Période de début *]],"")</f>
        <v/>
      </c>
      <c r="AD1241" s="78" t="str">
        <f>IF(Tableau1[[#This Row],[Type de réponse]]='Paramètre (masquer)'!$A$10,Tableau1[[#This Row],[Période de fin *]],"")</f>
        <v/>
      </c>
      <c r="AE1241" s="78" t="str">
        <f>IF(Tableau1[[#This Row],[Type de réponse]]='Paramètre (masquer)'!$A$10,Tableau1[[#This Row],[Nuit
LU/MA]],"")</f>
        <v/>
      </c>
      <c r="AF1241" s="78" t="str">
        <f>IF(Tableau1[[#This Row],[Type de réponse]]='Paramètre (masquer)'!$A$10,Tableau1[[#This Row],[Nuit
MA/ME]],"")</f>
        <v/>
      </c>
      <c r="AG1241" s="78" t="str">
        <f>IF(Tableau1[[#This Row],[Type de réponse]]='Paramètre (masquer)'!$A$10,Tableau1[[#This Row],[Nuit
ME/JE]],"")</f>
        <v/>
      </c>
      <c r="AH1241" s="78" t="str">
        <f>IF(Tableau1[[#This Row],[Type de réponse]]='Paramètre (masquer)'!$A$10,Tableau1[[#This Row],[Nuit JE/VE]],"")</f>
        <v/>
      </c>
      <c r="AI1241" s="78" t="str">
        <f>IF(Tableau1[[#This Row],[Type de réponse]]='Paramètre (masquer)'!$A$10,Tableau1[[#This Row],[Nuit
VE/SA]],"")</f>
        <v/>
      </c>
      <c r="AJ1241" s="78" t="str">
        <f>IF(Tableau1[[#This Row],[Type de réponse]]='Paramètre (masquer)'!$A$10,Tableau1[[#This Row],[Nuit
SA/DI]],"")</f>
        <v/>
      </c>
      <c r="AK1241" s="78" t="str">
        <f>IF(Tableau1[[#This Row],[Type de réponse]]='Paramètre (masquer)'!$A$10,Tableau1[[#This Row],[Nuit
DI/LU]],"")</f>
        <v/>
      </c>
      <c r="AL1241" s="76" t="str">
        <f>IF(Tableau1[[#This Row],[Nuit
LU /MA]]="Oui",0,IF(Tableau1[[#This Row],[Nuit
LU /MA]]="Non",1,""))</f>
        <v/>
      </c>
      <c r="AM1241" s="76" t="str">
        <f>IF(Tableau1[[#This Row],[Nuit
MA/ ME]]="Oui",0,IF(Tableau1[[#This Row],[Nuit
MA/ ME]]="Non",1,""))</f>
        <v/>
      </c>
      <c r="AN1241" s="76" t="str">
        <f>IF(Tableau1[[#This Row],[Nuit
ME/ JE]]="Oui",0,IF(Tableau1[[#This Row],[Nuit
ME/ JE]]="Non",1,""))</f>
        <v/>
      </c>
      <c r="AO1241" s="76" t="str">
        <f>IF(Tableau1[[#This Row],[Nuit JE/ VE]]="Oui",0,IF(Tableau1[[#This Row],[Nuit JE/ VE]]="Non",1,""))</f>
        <v/>
      </c>
      <c r="AP1241" s="76" t="str">
        <f>IF(Tableau1[[#This Row],[Nuit
VE/ SA]]="Oui",0,IF(Tableau1[[#This Row],[Nuit
VE/ SA]]="Non",1,""))</f>
        <v/>
      </c>
      <c r="AQ1241" s="76" t="str">
        <f>IF(Tableau1[[#This Row],[Nuit
SA/ DI]]="Oui",0,IF(Tableau1[[#This Row],[Nuit
SA/ DI]]="Non",1,""))</f>
        <v/>
      </c>
      <c r="AR1241" s="76" t="str">
        <f>IF(Tableau1[[#This Row],[Nuit
DI/ LU]]="Oui",0,IF(Tableau1[[#This Row],[Nuit
DI/ LU]]="Non",1,""))</f>
        <v/>
      </c>
      <c r="AS1241" s="76" t="str">
        <f>IF(Tableau1[[#This Row],[Type de réponse]]='Paramètre (masquer)'!$A$10,Tableau1[[#This Row],[FE]],"")</f>
        <v/>
      </c>
      <c r="AT1241" s="76" t="str">
        <f>_xlfn.CONCAT(Tableau1[[#This Row],[LUN]:[DIM]])</f>
        <v/>
      </c>
      <c r="AU1241" s="79"/>
      <c r="AV12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1" s="76" t="e">
        <f>Tableau1[[#This Row],[Nbre de nuits sur la période]]*Tableau1[[#This Row],[Nombre de train accédant / nuit *]]</f>
        <v>#VALUE!</v>
      </c>
      <c r="AY1241" s="76" t="e">
        <f>Tableau1[[#This Row],[Uo voies - nuit]]*((59*400/1000)+5)</f>
        <v>#VALUE!</v>
      </c>
    </row>
    <row r="1242" spans="1:51" ht="15.75">
      <c r="A1242" s="51">
        <f t="shared" si="59"/>
        <v>1229</v>
      </c>
      <c r="B1242" s="85"/>
      <c r="C1242" s="52" t="str">
        <f>IFERROR(VLOOKUP(Tableau1[[#This Row],[Site *
Un fichier Excel par DT]],Tableau7[[#All],[Nom de la gare]:[EIC]],5,FALSE),"")</f>
        <v/>
      </c>
      <c r="D1242" s="77"/>
      <c r="E1242" s="74"/>
      <c r="F1242" s="74"/>
      <c r="G1242" s="76"/>
      <c r="H1242" s="72" t="str">
        <f>IF(Tableau1[[#This Row],[Régime d''utilisation (Quotidien ? Oui ou Non)]]="Oui","Oui","Non")</f>
        <v>Non</v>
      </c>
      <c r="I1242" s="72" t="str">
        <f>IF(Tableau1[[#This Row],[Régime d''utilisation (Quotidien ? Oui ou Non)]]="Oui","Oui","Non")</f>
        <v>Non</v>
      </c>
      <c r="J1242" s="72" t="str">
        <f>IF(Tableau1[[#This Row],[Régime d''utilisation (Quotidien ? Oui ou Non)]]="Oui","Oui","Non")</f>
        <v>Non</v>
      </c>
      <c r="K1242" s="72" t="str">
        <f>IF(Tableau1[[#This Row],[Régime d''utilisation (Quotidien ? Oui ou Non)]]="Oui","Oui","Non")</f>
        <v>Non</v>
      </c>
      <c r="L1242" s="72" t="str">
        <f>IF(Tableau1[[#This Row],[Régime d''utilisation (Quotidien ? Oui ou Non)]]="Oui","Oui","Non")</f>
        <v>Non</v>
      </c>
      <c r="M1242" s="72" t="str">
        <f>IF(Tableau1[[#This Row],[Régime d''utilisation (Quotidien ? Oui ou Non)]]="Oui","Oui","Non")</f>
        <v>Non</v>
      </c>
      <c r="N1242" s="72" t="str">
        <f>IF(Tableau1[[#This Row],[Régime d''utilisation (Quotidien ? Oui ou Non)]]="Oui","Oui","Non")</f>
        <v>Non</v>
      </c>
      <c r="O1242" s="72" t="str">
        <f>IF(Tableau1[[#This Row],[Régime d''utilisation (Quotidien ? Oui ou Non)]]="Oui","Oui","Non")</f>
        <v>Non</v>
      </c>
      <c r="P1242" s="76"/>
      <c r="Q1242" s="76"/>
      <c r="R1242" s="76"/>
      <c r="S1242" s="52" t="str">
        <f t="shared" si="57"/>
        <v>Compris entre 00h00 et 5h00</v>
      </c>
      <c r="T1242" s="76"/>
      <c r="U1242" s="53" t="str">
        <f t="shared" si="58"/>
        <v>Voyageur</v>
      </c>
      <c r="V1242" s="76"/>
      <c r="W1242" s="76"/>
      <c r="X1242" s="76"/>
      <c r="Y1242" s="76"/>
      <c r="Z1242" s="76"/>
      <c r="AA1242" s="76"/>
      <c r="AB1242" s="53">
        <f>400</f>
        <v>400</v>
      </c>
      <c r="AC1242" s="78" t="str">
        <f>IF(Tableau1[[#This Row],[Type de réponse]]='Paramètre (masquer)'!$A$10,Tableau1[[#This Row],[Période de début *]],"")</f>
        <v/>
      </c>
      <c r="AD1242" s="78" t="str">
        <f>IF(Tableau1[[#This Row],[Type de réponse]]='Paramètre (masquer)'!$A$10,Tableau1[[#This Row],[Période de fin *]],"")</f>
        <v/>
      </c>
      <c r="AE1242" s="78" t="str">
        <f>IF(Tableau1[[#This Row],[Type de réponse]]='Paramètre (masquer)'!$A$10,Tableau1[[#This Row],[Nuit
LU/MA]],"")</f>
        <v/>
      </c>
      <c r="AF1242" s="78" t="str">
        <f>IF(Tableau1[[#This Row],[Type de réponse]]='Paramètre (masquer)'!$A$10,Tableau1[[#This Row],[Nuit
MA/ME]],"")</f>
        <v/>
      </c>
      <c r="AG1242" s="78" t="str">
        <f>IF(Tableau1[[#This Row],[Type de réponse]]='Paramètre (masquer)'!$A$10,Tableau1[[#This Row],[Nuit
ME/JE]],"")</f>
        <v/>
      </c>
      <c r="AH1242" s="78" t="str">
        <f>IF(Tableau1[[#This Row],[Type de réponse]]='Paramètre (masquer)'!$A$10,Tableau1[[#This Row],[Nuit JE/VE]],"")</f>
        <v/>
      </c>
      <c r="AI1242" s="78" t="str">
        <f>IF(Tableau1[[#This Row],[Type de réponse]]='Paramètre (masquer)'!$A$10,Tableau1[[#This Row],[Nuit
VE/SA]],"")</f>
        <v/>
      </c>
      <c r="AJ1242" s="78" t="str">
        <f>IF(Tableau1[[#This Row],[Type de réponse]]='Paramètre (masquer)'!$A$10,Tableau1[[#This Row],[Nuit
SA/DI]],"")</f>
        <v/>
      </c>
      <c r="AK1242" s="78" t="str">
        <f>IF(Tableau1[[#This Row],[Type de réponse]]='Paramètre (masquer)'!$A$10,Tableau1[[#This Row],[Nuit
DI/LU]],"")</f>
        <v/>
      </c>
      <c r="AL1242" s="76" t="str">
        <f>IF(Tableau1[[#This Row],[Nuit
LU /MA]]="Oui",0,IF(Tableau1[[#This Row],[Nuit
LU /MA]]="Non",1,""))</f>
        <v/>
      </c>
      <c r="AM1242" s="76" t="str">
        <f>IF(Tableau1[[#This Row],[Nuit
MA/ ME]]="Oui",0,IF(Tableau1[[#This Row],[Nuit
MA/ ME]]="Non",1,""))</f>
        <v/>
      </c>
      <c r="AN1242" s="76" t="str">
        <f>IF(Tableau1[[#This Row],[Nuit
ME/ JE]]="Oui",0,IF(Tableau1[[#This Row],[Nuit
ME/ JE]]="Non",1,""))</f>
        <v/>
      </c>
      <c r="AO1242" s="76" t="str">
        <f>IF(Tableau1[[#This Row],[Nuit JE/ VE]]="Oui",0,IF(Tableau1[[#This Row],[Nuit JE/ VE]]="Non",1,""))</f>
        <v/>
      </c>
      <c r="AP1242" s="76" t="str">
        <f>IF(Tableau1[[#This Row],[Nuit
VE/ SA]]="Oui",0,IF(Tableau1[[#This Row],[Nuit
VE/ SA]]="Non",1,""))</f>
        <v/>
      </c>
      <c r="AQ1242" s="76" t="str">
        <f>IF(Tableau1[[#This Row],[Nuit
SA/ DI]]="Oui",0,IF(Tableau1[[#This Row],[Nuit
SA/ DI]]="Non",1,""))</f>
        <v/>
      </c>
      <c r="AR1242" s="76" t="str">
        <f>IF(Tableau1[[#This Row],[Nuit
DI/ LU]]="Oui",0,IF(Tableau1[[#This Row],[Nuit
DI/ LU]]="Non",1,""))</f>
        <v/>
      </c>
      <c r="AS1242" s="76" t="str">
        <f>IF(Tableau1[[#This Row],[Type de réponse]]='Paramètre (masquer)'!$A$10,Tableau1[[#This Row],[FE]],"")</f>
        <v/>
      </c>
      <c r="AT1242" s="76" t="str">
        <f>_xlfn.CONCAT(Tableau1[[#This Row],[LUN]:[DIM]])</f>
        <v/>
      </c>
      <c r="AU1242" s="79"/>
      <c r="AV12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2" s="76" t="e">
        <f>Tableau1[[#This Row],[Nbre de nuits sur la période]]*Tableau1[[#This Row],[Nombre de train accédant / nuit *]]</f>
        <v>#VALUE!</v>
      </c>
      <c r="AY1242" s="76" t="e">
        <f>Tableau1[[#This Row],[Uo voies - nuit]]*((59*400/1000)+5)</f>
        <v>#VALUE!</v>
      </c>
    </row>
    <row r="1243" spans="1:51" ht="15.75">
      <c r="A1243" s="51">
        <f t="shared" si="59"/>
        <v>1230</v>
      </c>
      <c r="B1243" s="85"/>
      <c r="C1243" s="52" t="str">
        <f>IFERROR(VLOOKUP(Tableau1[[#This Row],[Site *
Un fichier Excel par DT]],Tableau7[[#All],[Nom de la gare]:[EIC]],5,FALSE),"")</f>
        <v/>
      </c>
      <c r="D1243" s="77"/>
      <c r="E1243" s="74"/>
      <c r="F1243" s="74"/>
      <c r="G1243" s="76"/>
      <c r="H1243" s="72" t="str">
        <f>IF(Tableau1[[#This Row],[Régime d''utilisation (Quotidien ? Oui ou Non)]]="Oui","Oui","Non")</f>
        <v>Non</v>
      </c>
      <c r="I1243" s="72" t="str">
        <f>IF(Tableau1[[#This Row],[Régime d''utilisation (Quotidien ? Oui ou Non)]]="Oui","Oui","Non")</f>
        <v>Non</v>
      </c>
      <c r="J1243" s="72" t="str">
        <f>IF(Tableau1[[#This Row],[Régime d''utilisation (Quotidien ? Oui ou Non)]]="Oui","Oui","Non")</f>
        <v>Non</v>
      </c>
      <c r="K1243" s="72" t="str">
        <f>IF(Tableau1[[#This Row],[Régime d''utilisation (Quotidien ? Oui ou Non)]]="Oui","Oui","Non")</f>
        <v>Non</v>
      </c>
      <c r="L1243" s="72" t="str">
        <f>IF(Tableau1[[#This Row],[Régime d''utilisation (Quotidien ? Oui ou Non)]]="Oui","Oui","Non")</f>
        <v>Non</v>
      </c>
      <c r="M1243" s="72" t="str">
        <f>IF(Tableau1[[#This Row],[Régime d''utilisation (Quotidien ? Oui ou Non)]]="Oui","Oui","Non")</f>
        <v>Non</v>
      </c>
      <c r="N1243" s="72" t="str">
        <f>IF(Tableau1[[#This Row],[Régime d''utilisation (Quotidien ? Oui ou Non)]]="Oui","Oui","Non")</f>
        <v>Non</v>
      </c>
      <c r="O1243" s="72" t="str">
        <f>IF(Tableau1[[#This Row],[Régime d''utilisation (Quotidien ? Oui ou Non)]]="Oui","Oui","Non")</f>
        <v>Non</v>
      </c>
      <c r="P1243" s="76"/>
      <c r="Q1243" s="76"/>
      <c r="R1243" s="76"/>
      <c r="S1243" s="52" t="str">
        <f t="shared" si="57"/>
        <v>Compris entre 00h00 et 5h00</v>
      </c>
      <c r="T1243" s="76"/>
      <c r="U1243" s="53" t="str">
        <f t="shared" si="58"/>
        <v>Voyageur</v>
      </c>
      <c r="V1243" s="76"/>
      <c r="W1243" s="76"/>
      <c r="X1243" s="76"/>
      <c r="Y1243" s="76"/>
      <c r="Z1243" s="76"/>
      <c r="AA1243" s="76"/>
      <c r="AB1243" s="53">
        <f>400</f>
        <v>400</v>
      </c>
      <c r="AC1243" s="78" t="str">
        <f>IF(Tableau1[[#This Row],[Type de réponse]]='Paramètre (masquer)'!$A$10,Tableau1[[#This Row],[Période de début *]],"")</f>
        <v/>
      </c>
      <c r="AD1243" s="78" t="str">
        <f>IF(Tableau1[[#This Row],[Type de réponse]]='Paramètre (masquer)'!$A$10,Tableau1[[#This Row],[Période de fin *]],"")</f>
        <v/>
      </c>
      <c r="AE1243" s="78" t="str">
        <f>IF(Tableau1[[#This Row],[Type de réponse]]='Paramètre (masquer)'!$A$10,Tableau1[[#This Row],[Nuit
LU/MA]],"")</f>
        <v/>
      </c>
      <c r="AF1243" s="78" t="str">
        <f>IF(Tableau1[[#This Row],[Type de réponse]]='Paramètre (masquer)'!$A$10,Tableau1[[#This Row],[Nuit
MA/ME]],"")</f>
        <v/>
      </c>
      <c r="AG1243" s="78" t="str">
        <f>IF(Tableau1[[#This Row],[Type de réponse]]='Paramètre (masquer)'!$A$10,Tableau1[[#This Row],[Nuit
ME/JE]],"")</f>
        <v/>
      </c>
      <c r="AH1243" s="78" t="str">
        <f>IF(Tableau1[[#This Row],[Type de réponse]]='Paramètre (masquer)'!$A$10,Tableau1[[#This Row],[Nuit JE/VE]],"")</f>
        <v/>
      </c>
      <c r="AI1243" s="78" t="str">
        <f>IF(Tableau1[[#This Row],[Type de réponse]]='Paramètre (masquer)'!$A$10,Tableau1[[#This Row],[Nuit
VE/SA]],"")</f>
        <v/>
      </c>
      <c r="AJ1243" s="78" t="str">
        <f>IF(Tableau1[[#This Row],[Type de réponse]]='Paramètre (masquer)'!$A$10,Tableau1[[#This Row],[Nuit
SA/DI]],"")</f>
        <v/>
      </c>
      <c r="AK1243" s="78" t="str">
        <f>IF(Tableau1[[#This Row],[Type de réponse]]='Paramètre (masquer)'!$A$10,Tableau1[[#This Row],[Nuit
DI/LU]],"")</f>
        <v/>
      </c>
      <c r="AL1243" s="76" t="str">
        <f>IF(Tableau1[[#This Row],[Nuit
LU /MA]]="Oui",0,IF(Tableau1[[#This Row],[Nuit
LU /MA]]="Non",1,""))</f>
        <v/>
      </c>
      <c r="AM1243" s="76" t="str">
        <f>IF(Tableau1[[#This Row],[Nuit
MA/ ME]]="Oui",0,IF(Tableau1[[#This Row],[Nuit
MA/ ME]]="Non",1,""))</f>
        <v/>
      </c>
      <c r="AN1243" s="76" t="str">
        <f>IF(Tableau1[[#This Row],[Nuit
ME/ JE]]="Oui",0,IF(Tableau1[[#This Row],[Nuit
ME/ JE]]="Non",1,""))</f>
        <v/>
      </c>
      <c r="AO1243" s="76" t="str">
        <f>IF(Tableau1[[#This Row],[Nuit JE/ VE]]="Oui",0,IF(Tableau1[[#This Row],[Nuit JE/ VE]]="Non",1,""))</f>
        <v/>
      </c>
      <c r="AP1243" s="76" t="str">
        <f>IF(Tableau1[[#This Row],[Nuit
VE/ SA]]="Oui",0,IF(Tableau1[[#This Row],[Nuit
VE/ SA]]="Non",1,""))</f>
        <v/>
      </c>
      <c r="AQ1243" s="76" t="str">
        <f>IF(Tableau1[[#This Row],[Nuit
SA/ DI]]="Oui",0,IF(Tableau1[[#This Row],[Nuit
SA/ DI]]="Non",1,""))</f>
        <v/>
      </c>
      <c r="AR1243" s="76" t="str">
        <f>IF(Tableau1[[#This Row],[Nuit
DI/ LU]]="Oui",0,IF(Tableau1[[#This Row],[Nuit
DI/ LU]]="Non",1,""))</f>
        <v/>
      </c>
      <c r="AS1243" s="76" t="str">
        <f>IF(Tableau1[[#This Row],[Type de réponse]]='Paramètre (masquer)'!$A$10,Tableau1[[#This Row],[FE]],"")</f>
        <v/>
      </c>
      <c r="AT1243" s="76" t="str">
        <f>_xlfn.CONCAT(Tableau1[[#This Row],[LUN]:[DIM]])</f>
        <v/>
      </c>
      <c r="AU1243" s="79"/>
      <c r="AV12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3" s="76" t="e">
        <f>Tableau1[[#This Row],[Nbre de nuits sur la période]]*Tableau1[[#This Row],[Nombre de train accédant / nuit *]]</f>
        <v>#VALUE!</v>
      </c>
      <c r="AY1243" s="76" t="e">
        <f>Tableau1[[#This Row],[Uo voies - nuit]]*((59*400/1000)+5)</f>
        <v>#VALUE!</v>
      </c>
    </row>
    <row r="1244" spans="1:51" ht="15.75">
      <c r="A1244" s="51">
        <f t="shared" si="59"/>
        <v>1231</v>
      </c>
      <c r="B1244" s="85"/>
      <c r="C1244" s="52" t="str">
        <f>IFERROR(VLOOKUP(Tableau1[[#This Row],[Site *
Un fichier Excel par DT]],Tableau7[[#All],[Nom de la gare]:[EIC]],5,FALSE),"")</f>
        <v/>
      </c>
      <c r="D1244" s="77"/>
      <c r="E1244" s="74"/>
      <c r="F1244" s="74"/>
      <c r="G1244" s="76"/>
      <c r="H1244" s="72" t="str">
        <f>IF(Tableau1[[#This Row],[Régime d''utilisation (Quotidien ? Oui ou Non)]]="Oui","Oui","Non")</f>
        <v>Non</v>
      </c>
      <c r="I1244" s="72" t="str">
        <f>IF(Tableau1[[#This Row],[Régime d''utilisation (Quotidien ? Oui ou Non)]]="Oui","Oui","Non")</f>
        <v>Non</v>
      </c>
      <c r="J1244" s="72" t="str">
        <f>IF(Tableau1[[#This Row],[Régime d''utilisation (Quotidien ? Oui ou Non)]]="Oui","Oui","Non")</f>
        <v>Non</v>
      </c>
      <c r="K1244" s="72" t="str">
        <f>IF(Tableau1[[#This Row],[Régime d''utilisation (Quotidien ? Oui ou Non)]]="Oui","Oui","Non")</f>
        <v>Non</v>
      </c>
      <c r="L1244" s="72" t="str">
        <f>IF(Tableau1[[#This Row],[Régime d''utilisation (Quotidien ? Oui ou Non)]]="Oui","Oui","Non")</f>
        <v>Non</v>
      </c>
      <c r="M1244" s="72" t="str">
        <f>IF(Tableau1[[#This Row],[Régime d''utilisation (Quotidien ? Oui ou Non)]]="Oui","Oui","Non")</f>
        <v>Non</v>
      </c>
      <c r="N1244" s="72" t="str">
        <f>IF(Tableau1[[#This Row],[Régime d''utilisation (Quotidien ? Oui ou Non)]]="Oui","Oui","Non")</f>
        <v>Non</v>
      </c>
      <c r="O1244" s="72" t="str">
        <f>IF(Tableau1[[#This Row],[Régime d''utilisation (Quotidien ? Oui ou Non)]]="Oui","Oui","Non")</f>
        <v>Non</v>
      </c>
      <c r="P1244" s="76"/>
      <c r="Q1244" s="76"/>
      <c r="R1244" s="76"/>
      <c r="S1244" s="52" t="str">
        <f t="shared" si="57"/>
        <v>Compris entre 00h00 et 5h00</v>
      </c>
      <c r="T1244" s="76"/>
      <c r="U1244" s="53" t="str">
        <f t="shared" si="58"/>
        <v>Voyageur</v>
      </c>
      <c r="V1244" s="76"/>
      <c r="W1244" s="76"/>
      <c r="X1244" s="76"/>
      <c r="Y1244" s="76"/>
      <c r="Z1244" s="76"/>
      <c r="AA1244" s="76"/>
      <c r="AB1244" s="53">
        <f>400</f>
        <v>400</v>
      </c>
      <c r="AC1244" s="78" t="str">
        <f>IF(Tableau1[[#This Row],[Type de réponse]]='Paramètre (masquer)'!$A$10,Tableau1[[#This Row],[Période de début *]],"")</f>
        <v/>
      </c>
      <c r="AD1244" s="78" t="str">
        <f>IF(Tableau1[[#This Row],[Type de réponse]]='Paramètre (masquer)'!$A$10,Tableau1[[#This Row],[Période de fin *]],"")</f>
        <v/>
      </c>
      <c r="AE1244" s="78" t="str">
        <f>IF(Tableau1[[#This Row],[Type de réponse]]='Paramètre (masquer)'!$A$10,Tableau1[[#This Row],[Nuit
LU/MA]],"")</f>
        <v/>
      </c>
      <c r="AF1244" s="78" t="str">
        <f>IF(Tableau1[[#This Row],[Type de réponse]]='Paramètre (masquer)'!$A$10,Tableau1[[#This Row],[Nuit
MA/ME]],"")</f>
        <v/>
      </c>
      <c r="AG1244" s="78" t="str">
        <f>IF(Tableau1[[#This Row],[Type de réponse]]='Paramètre (masquer)'!$A$10,Tableau1[[#This Row],[Nuit
ME/JE]],"")</f>
        <v/>
      </c>
      <c r="AH1244" s="78" t="str">
        <f>IF(Tableau1[[#This Row],[Type de réponse]]='Paramètre (masquer)'!$A$10,Tableau1[[#This Row],[Nuit JE/VE]],"")</f>
        <v/>
      </c>
      <c r="AI1244" s="78" t="str">
        <f>IF(Tableau1[[#This Row],[Type de réponse]]='Paramètre (masquer)'!$A$10,Tableau1[[#This Row],[Nuit
VE/SA]],"")</f>
        <v/>
      </c>
      <c r="AJ1244" s="78" t="str">
        <f>IF(Tableau1[[#This Row],[Type de réponse]]='Paramètre (masquer)'!$A$10,Tableau1[[#This Row],[Nuit
SA/DI]],"")</f>
        <v/>
      </c>
      <c r="AK1244" s="78" t="str">
        <f>IF(Tableau1[[#This Row],[Type de réponse]]='Paramètre (masquer)'!$A$10,Tableau1[[#This Row],[Nuit
DI/LU]],"")</f>
        <v/>
      </c>
      <c r="AL1244" s="76" t="str">
        <f>IF(Tableau1[[#This Row],[Nuit
LU /MA]]="Oui",0,IF(Tableau1[[#This Row],[Nuit
LU /MA]]="Non",1,""))</f>
        <v/>
      </c>
      <c r="AM1244" s="76" t="str">
        <f>IF(Tableau1[[#This Row],[Nuit
MA/ ME]]="Oui",0,IF(Tableau1[[#This Row],[Nuit
MA/ ME]]="Non",1,""))</f>
        <v/>
      </c>
      <c r="AN1244" s="76" t="str">
        <f>IF(Tableau1[[#This Row],[Nuit
ME/ JE]]="Oui",0,IF(Tableau1[[#This Row],[Nuit
ME/ JE]]="Non",1,""))</f>
        <v/>
      </c>
      <c r="AO1244" s="76" t="str">
        <f>IF(Tableau1[[#This Row],[Nuit JE/ VE]]="Oui",0,IF(Tableau1[[#This Row],[Nuit JE/ VE]]="Non",1,""))</f>
        <v/>
      </c>
      <c r="AP1244" s="76" t="str">
        <f>IF(Tableau1[[#This Row],[Nuit
VE/ SA]]="Oui",0,IF(Tableau1[[#This Row],[Nuit
VE/ SA]]="Non",1,""))</f>
        <v/>
      </c>
      <c r="AQ1244" s="76" t="str">
        <f>IF(Tableau1[[#This Row],[Nuit
SA/ DI]]="Oui",0,IF(Tableau1[[#This Row],[Nuit
SA/ DI]]="Non",1,""))</f>
        <v/>
      </c>
      <c r="AR1244" s="76" t="str">
        <f>IF(Tableau1[[#This Row],[Nuit
DI/ LU]]="Oui",0,IF(Tableau1[[#This Row],[Nuit
DI/ LU]]="Non",1,""))</f>
        <v/>
      </c>
      <c r="AS1244" s="76" t="str">
        <f>IF(Tableau1[[#This Row],[Type de réponse]]='Paramètre (masquer)'!$A$10,Tableau1[[#This Row],[FE]],"")</f>
        <v/>
      </c>
      <c r="AT1244" s="76" t="str">
        <f>_xlfn.CONCAT(Tableau1[[#This Row],[LUN]:[DIM]])</f>
        <v/>
      </c>
      <c r="AU1244" s="79"/>
      <c r="AV12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4" s="76" t="e">
        <f>Tableau1[[#This Row],[Nbre de nuits sur la période]]*Tableau1[[#This Row],[Nombre de train accédant / nuit *]]</f>
        <v>#VALUE!</v>
      </c>
      <c r="AY1244" s="76" t="e">
        <f>Tableau1[[#This Row],[Uo voies - nuit]]*((59*400/1000)+5)</f>
        <v>#VALUE!</v>
      </c>
    </row>
    <row r="1245" spans="1:51" ht="15.75">
      <c r="A1245" s="51">
        <f t="shared" si="59"/>
        <v>1232</v>
      </c>
      <c r="B1245" s="85"/>
      <c r="C1245" s="52" t="str">
        <f>IFERROR(VLOOKUP(Tableau1[[#This Row],[Site *
Un fichier Excel par DT]],Tableau7[[#All],[Nom de la gare]:[EIC]],5,FALSE),"")</f>
        <v/>
      </c>
      <c r="D1245" s="77"/>
      <c r="E1245" s="74"/>
      <c r="F1245" s="74"/>
      <c r="G1245" s="76"/>
      <c r="H1245" s="72" t="str">
        <f>IF(Tableau1[[#This Row],[Régime d''utilisation (Quotidien ? Oui ou Non)]]="Oui","Oui","Non")</f>
        <v>Non</v>
      </c>
      <c r="I1245" s="72" t="str">
        <f>IF(Tableau1[[#This Row],[Régime d''utilisation (Quotidien ? Oui ou Non)]]="Oui","Oui","Non")</f>
        <v>Non</v>
      </c>
      <c r="J1245" s="72" t="str">
        <f>IF(Tableau1[[#This Row],[Régime d''utilisation (Quotidien ? Oui ou Non)]]="Oui","Oui","Non")</f>
        <v>Non</v>
      </c>
      <c r="K1245" s="72" t="str">
        <f>IF(Tableau1[[#This Row],[Régime d''utilisation (Quotidien ? Oui ou Non)]]="Oui","Oui","Non")</f>
        <v>Non</v>
      </c>
      <c r="L1245" s="72" t="str">
        <f>IF(Tableau1[[#This Row],[Régime d''utilisation (Quotidien ? Oui ou Non)]]="Oui","Oui","Non")</f>
        <v>Non</v>
      </c>
      <c r="M1245" s="72" t="str">
        <f>IF(Tableau1[[#This Row],[Régime d''utilisation (Quotidien ? Oui ou Non)]]="Oui","Oui","Non")</f>
        <v>Non</v>
      </c>
      <c r="N1245" s="72" t="str">
        <f>IF(Tableau1[[#This Row],[Régime d''utilisation (Quotidien ? Oui ou Non)]]="Oui","Oui","Non")</f>
        <v>Non</v>
      </c>
      <c r="O1245" s="72" t="str">
        <f>IF(Tableau1[[#This Row],[Régime d''utilisation (Quotidien ? Oui ou Non)]]="Oui","Oui","Non")</f>
        <v>Non</v>
      </c>
      <c r="P1245" s="76"/>
      <c r="Q1245" s="76"/>
      <c r="R1245" s="76"/>
      <c r="S1245" s="52" t="str">
        <f t="shared" si="57"/>
        <v>Compris entre 00h00 et 5h00</v>
      </c>
      <c r="T1245" s="76"/>
      <c r="U1245" s="53" t="str">
        <f t="shared" si="58"/>
        <v>Voyageur</v>
      </c>
      <c r="V1245" s="76"/>
      <c r="W1245" s="76"/>
      <c r="X1245" s="76"/>
      <c r="Y1245" s="76"/>
      <c r="Z1245" s="76"/>
      <c r="AA1245" s="76"/>
      <c r="AB1245" s="53">
        <f>400</f>
        <v>400</v>
      </c>
      <c r="AC1245" s="78" t="str">
        <f>IF(Tableau1[[#This Row],[Type de réponse]]='Paramètre (masquer)'!$A$10,Tableau1[[#This Row],[Période de début *]],"")</f>
        <v/>
      </c>
      <c r="AD1245" s="78" t="str">
        <f>IF(Tableau1[[#This Row],[Type de réponse]]='Paramètre (masquer)'!$A$10,Tableau1[[#This Row],[Période de fin *]],"")</f>
        <v/>
      </c>
      <c r="AE1245" s="78" t="str">
        <f>IF(Tableau1[[#This Row],[Type de réponse]]='Paramètre (masquer)'!$A$10,Tableau1[[#This Row],[Nuit
LU/MA]],"")</f>
        <v/>
      </c>
      <c r="AF1245" s="78" t="str">
        <f>IF(Tableau1[[#This Row],[Type de réponse]]='Paramètre (masquer)'!$A$10,Tableau1[[#This Row],[Nuit
MA/ME]],"")</f>
        <v/>
      </c>
      <c r="AG1245" s="78" t="str">
        <f>IF(Tableau1[[#This Row],[Type de réponse]]='Paramètre (masquer)'!$A$10,Tableau1[[#This Row],[Nuit
ME/JE]],"")</f>
        <v/>
      </c>
      <c r="AH1245" s="78" t="str">
        <f>IF(Tableau1[[#This Row],[Type de réponse]]='Paramètre (masquer)'!$A$10,Tableau1[[#This Row],[Nuit JE/VE]],"")</f>
        <v/>
      </c>
      <c r="AI1245" s="78" t="str">
        <f>IF(Tableau1[[#This Row],[Type de réponse]]='Paramètre (masquer)'!$A$10,Tableau1[[#This Row],[Nuit
VE/SA]],"")</f>
        <v/>
      </c>
      <c r="AJ1245" s="78" t="str">
        <f>IF(Tableau1[[#This Row],[Type de réponse]]='Paramètre (masquer)'!$A$10,Tableau1[[#This Row],[Nuit
SA/DI]],"")</f>
        <v/>
      </c>
      <c r="AK1245" s="78" t="str">
        <f>IF(Tableau1[[#This Row],[Type de réponse]]='Paramètre (masquer)'!$A$10,Tableau1[[#This Row],[Nuit
DI/LU]],"")</f>
        <v/>
      </c>
      <c r="AL1245" s="76" t="str">
        <f>IF(Tableau1[[#This Row],[Nuit
LU /MA]]="Oui",0,IF(Tableau1[[#This Row],[Nuit
LU /MA]]="Non",1,""))</f>
        <v/>
      </c>
      <c r="AM1245" s="76" t="str">
        <f>IF(Tableau1[[#This Row],[Nuit
MA/ ME]]="Oui",0,IF(Tableau1[[#This Row],[Nuit
MA/ ME]]="Non",1,""))</f>
        <v/>
      </c>
      <c r="AN1245" s="76" t="str">
        <f>IF(Tableau1[[#This Row],[Nuit
ME/ JE]]="Oui",0,IF(Tableau1[[#This Row],[Nuit
ME/ JE]]="Non",1,""))</f>
        <v/>
      </c>
      <c r="AO1245" s="76" t="str">
        <f>IF(Tableau1[[#This Row],[Nuit JE/ VE]]="Oui",0,IF(Tableau1[[#This Row],[Nuit JE/ VE]]="Non",1,""))</f>
        <v/>
      </c>
      <c r="AP1245" s="76" t="str">
        <f>IF(Tableau1[[#This Row],[Nuit
VE/ SA]]="Oui",0,IF(Tableau1[[#This Row],[Nuit
VE/ SA]]="Non",1,""))</f>
        <v/>
      </c>
      <c r="AQ1245" s="76" t="str">
        <f>IF(Tableau1[[#This Row],[Nuit
SA/ DI]]="Oui",0,IF(Tableau1[[#This Row],[Nuit
SA/ DI]]="Non",1,""))</f>
        <v/>
      </c>
      <c r="AR1245" s="76" t="str">
        <f>IF(Tableau1[[#This Row],[Nuit
DI/ LU]]="Oui",0,IF(Tableau1[[#This Row],[Nuit
DI/ LU]]="Non",1,""))</f>
        <v/>
      </c>
      <c r="AS1245" s="76" t="str">
        <f>IF(Tableau1[[#This Row],[Type de réponse]]='Paramètre (masquer)'!$A$10,Tableau1[[#This Row],[FE]],"")</f>
        <v/>
      </c>
      <c r="AT1245" s="76" t="str">
        <f>_xlfn.CONCAT(Tableau1[[#This Row],[LUN]:[DIM]])</f>
        <v/>
      </c>
      <c r="AU1245" s="79"/>
      <c r="AV12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5" s="76" t="e">
        <f>Tableau1[[#This Row],[Nbre de nuits sur la période]]*Tableau1[[#This Row],[Nombre de train accédant / nuit *]]</f>
        <v>#VALUE!</v>
      </c>
      <c r="AY1245" s="76" t="e">
        <f>Tableau1[[#This Row],[Uo voies - nuit]]*((59*400/1000)+5)</f>
        <v>#VALUE!</v>
      </c>
    </row>
    <row r="1246" spans="1:51" ht="15.75">
      <c r="A1246" s="51">
        <f t="shared" si="59"/>
        <v>1233</v>
      </c>
      <c r="B1246" s="85"/>
      <c r="C1246" s="52" t="str">
        <f>IFERROR(VLOOKUP(Tableau1[[#This Row],[Site *
Un fichier Excel par DT]],Tableau7[[#All],[Nom de la gare]:[EIC]],5,FALSE),"")</f>
        <v/>
      </c>
      <c r="D1246" s="77"/>
      <c r="E1246" s="74"/>
      <c r="F1246" s="74"/>
      <c r="G1246" s="76"/>
      <c r="H1246" s="72" t="str">
        <f>IF(Tableau1[[#This Row],[Régime d''utilisation (Quotidien ? Oui ou Non)]]="Oui","Oui","Non")</f>
        <v>Non</v>
      </c>
      <c r="I1246" s="72" t="str">
        <f>IF(Tableau1[[#This Row],[Régime d''utilisation (Quotidien ? Oui ou Non)]]="Oui","Oui","Non")</f>
        <v>Non</v>
      </c>
      <c r="J1246" s="72" t="str">
        <f>IF(Tableau1[[#This Row],[Régime d''utilisation (Quotidien ? Oui ou Non)]]="Oui","Oui","Non")</f>
        <v>Non</v>
      </c>
      <c r="K1246" s="72" t="str">
        <f>IF(Tableau1[[#This Row],[Régime d''utilisation (Quotidien ? Oui ou Non)]]="Oui","Oui","Non")</f>
        <v>Non</v>
      </c>
      <c r="L1246" s="72" t="str">
        <f>IF(Tableau1[[#This Row],[Régime d''utilisation (Quotidien ? Oui ou Non)]]="Oui","Oui","Non")</f>
        <v>Non</v>
      </c>
      <c r="M1246" s="72" t="str">
        <f>IF(Tableau1[[#This Row],[Régime d''utilisation (Quotidien ? Oui ou Non)]]="Oui","Oui","Non")</f>
        <v>Non</v>
      </c>
      <c r="N1246" s="72" t="str">
        <f>IF(Tableau1[[#This Row],[Régime d''utilisation (Quotidien ? Oui ou Non)]]="Oui","Oui","Non")</f>
        <v>Non</v>
      </c>
      <c r="O1246" s="72" t="str">
        <f>IF(Tableau1[[#This Row],[Régime d''utilisation (Quotidien ? Oui ou Non)]]="Oui","Oui","Non")</f>
        <v>Non</v>
      </c>
      <c r="P1246" s="76"/>
      <c r="Q1246" s="76"/>
      <c r="R1246" s="76"/>
      <c r="S1246" s="52" t="str">
        <f t="shared" si="57"/>
        <v>Compris entre 00h00 et 5h00</v>
      </c>
      <c r="T1246" s="76"/>
      <c r="U1246" s="53" t="str">
        <f t="shared" si="58"/>
        <v>Voyageur</v>
      </c>
      <c r="V1246" s="76"/>
      <c r="W1246" s="76"/>
      <c r="X1246" s="76"/>
      <c r="Y1246" s="76"/>
      <c r="Z1246" s="76"/>
      <c r="AA1246" s="76"/>
      <c r="AB1246" s="53">
        <f>400</f>
        <v>400</v>
      </c>
      <c r="AC1246" s="78" t="str">
        <f>IF(Tableau1[[#This Row],[Type de réponse]]='Paramètre (masquer)'!$A$10,Tableau1[[#This Row],[Période de début *]],"")</f>
        <v/>
      </c>
      <c r="AD1246" s="78" t="str">
        <f>IF(Tableau1[[#This Row],[Type de réponse]]='Paramètre (masquer)'!$A$10,Tableau1[[#This Row],[Période de fin *]],"")</f>
        <v/>
      </c>
      <c r="AE1246" s="78" t="str">
        <f>IF(Tableau1[[#This Row],[Type de réponse]]='Paramètre (masquer)'!$A$10,Tableau1[[#This Row],[Nuit
LU/MA]],"")</f>
        <v/>
      </c>
      <c r="AF1246" s="78" t="str">
        <f>IF(Tableau1[[#This Row],[Type de réponse]]='Paramètre (masquer)'!$A$10,Tableau1[[#This Row],[Nuit
MA/ME]],"")</f>
        <v/>
      </c>
      <c r="AG1246" s="78" t="str">
        <f>IF(Tableau1[[#This Row],[Type de réponse]]='Paramètre (masquer)'!$A$10,Tableau1[[#This Row],[Nuit
ME/JE]],"")</f>
        <v/>
      </c>
      <c r="AH1246" s="78" t="str">
        <f>IF(Tableau1[[#This Row],[Type de réponse]]='Paramètre (masquer)'!$A$10,Tableau1[[#This Row],[Nuit JE/VE]],"")</f>
        <v/>
      </c>
      <c r="AI1246" s="78" t="str">
        <f>IF(Tableau1[[#This Row],[Type de réponse]]='Paramètre (masquer)'!$A$10,Tableau1[[#This Row],[Nuit
VE/SA]],"")</f>
        <v/>
      </c>
      <c r="AJ1246" s="78" t="str">
        <f>IF(Tableau1[[#This Row],[Type de réponse]]='Paramètre (masquer)'!$A$10,Tableau1[[#This Row],[Nuit
SA/DI]],"")</f>
        <v/>
      </c>
      <c r="AK1246" s="78" t="str">
        <f>IF(Tableau1[[#This Row],[Type de réponse]]='Paramètre (masquer)'!$A$10,Tableau1[[#This Row],[Nuit
DI/LU]],"")</f>
        <v/>
      </c>
      <c r="AL1246" s="76" t="str">
        <f>IF(Tableau1[[#This Row],[Nuit
LU /MA]]="Oui",0,IF(Tableau1[[#This Row],[Nuit
LU /MA]]="Non",1,""))</f>
        <v/>
      </c>
      <c r="AM1246" s="76" t="str">
        <f>IF(Tableau1[[#This Row],[Nuit
MA/ ME]]="Oui",0,IF(Tableau1[[#This Row],[Nuit
MA/ ME]]="Non",1,""))</f>
        <v/>
      </c>
      <c r="AN1246" s="76" t="str">
        <f>IF(Tableau1[[#This Row],[Nuit
ME/ JE]]="Oui",0,IF(Tableau1[[#This Row],[Nuit
ME/ JE]]="Non",1,""))</f>
        <v/>
      </c>
      <c r="AO1246" s="76" t="str">
        <f>IF(Tableau1[[#This Row],[Nuit JE/ VE]]="Oui",0,IF(Tableau1[[#This Row],[Nuit JE/ VE]]="Non",1,""))</f>
        <v/>
      </c>
      <c r="AP1246" s="76" t="str">
        <f>IF(Tableau1[[#This Row],[Nuit
VE/ SA]]="Oui",0,IF(Tableau1[[#This Row],[Nuit
VE/ SA]]="Non",1,""))</f>
        <v/>
      </c>
      <c r="AQ1246" s="76" t="str">
        <f>IF(Tableau1[[#This Row],[Nuit
SA/ DI]]="Oui",0,IF(Tableau1[[#This Row],[Nuit
SA/ DI]]="Non",1,""))</f>
        <v/>
      </c>
      <c r="AR1246" s="76" t="str">
        <f>IF(Tableau1[[#This Row],[Nuit
DI/ LU]]="Oui",0,IF(Tableau1[[#This Row],[Nuit
DI/ LU]]="Non",1,""))</f>
        <v/>
      </c>
      <c r="AS1246" s="76" t="str">
        <f>IF(Tableau1[[#This Row],[Type de réponse]]='Paramètre (masquer)'!$A$10,Tableau1[[#This Row],[FE]],"")</f>
        <v/>
      </c>
      <c r="AT1246" s="76" t="str">
        <f>_xlfn.CONCAT(Tableau1[[#This Row],[LUN]:[DIM]])</f>
        <v/>
      </c>
      <c r="AU1246" s="79"/>
      <c r="AV12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6" s="76" t="e">
        <f>Tableau1[[#This Row],[Nbre de nuits sur la période]]*Tableau1[[#This Row],[Nombre de train accédant / nuit *]]</f>
        <v>#VALUE!</v>
      </c>
      <c r="AY1246" s="76" t="e">
        <f>Tableau1[[#This Row],[Uo voies - nuit]]*((59*400/1000)+5)</f>
        <v>#VALUE!</v>
      </c>
    </row>
    <row r="1247" spans="1:51" ht="15.75">
      <c r="A1247" s="51">
        <f t="shared" si="59"/>
        <v>1234</v>
      </c>
      <c r="B1247" s="85"/>
      <c r="C1247" s="52" t="str">
        <f>IFERROR(VLOOKUP(Tableau1[[#This Row],[Site *
Un fichier Excel par DT]],Tableau7[[#All],[Nom de la gare]:[EIC]],5,FALSE),"")</f>
        <v/>
      </c>
      <c r="D1247" s="77"/>
      <c r="E1247" s="74"/>
      <c r="F1247" s="74"/>
      <c r="G1247" s="76"/>
      <c r="H1247" s="72" t="str">
        <f>IF(Tableau1[[#This Row],[Régime d''utilisation (Quotidien ? Oui ou Non)]]="Oui","Oui","Non")</f>
        <v>Non</v>
      </c>
      <c r="I1247" s="72" t="str">
        <f>IF(Tableau1[[#This Row],[Régime d''utilisation (Quotidien ? Oui ou Non)]]="Oui","Oui","Non")</f>
        <v>Non</v>
      </c>
      <c r="J1247" s="72" t="str">
        <f>IF(Tableau1[[#This Row],[Régime d''utilisation (Quotidien ? Oui ou Non)]]="Oui","Oui","Non")</f>
        <v>Non</v>
      </c>
      <c r="K1247" s="72" t="str">
        <f>IF(Tableau1[[#This Row],[Régime d''utilisation (Quotidien ? Oui ou Non)]]="Oui","Oui","Non")</f>
        <v>Non</v>
      </c>
      <c r="L1247" s="72" t="str">
        <f>IF(Tableau1[[#This Row],[Régime d''utilisation (Quotidien ? Oui ou Non)]]="Oui","Oui","Non")</f>
        <v>Non</v>
      </c>
      <c r="M1247" s="72" t="str">
        <f>IF(Tableau1[[#This Row],[Régime d''utilisation (Quotidien ? Oui ou Non)]]="Oui","Oui","Non")</f>
        <v>Non</v>
      </c>
      <c r="N1247" s="72" t="str">
        <f>IF(Tableau1[[#This Row],[Régime d''utilisation (Quotidien ? Oui ou Non)]]="Oui","Oui","Non")</f>
        <v>Non</v>
      </c>
      <c r="O1247" s="72" t="str">
        <f>IF(Tableau1[[#This Row],[Régime d''utilisation (Quotidien ? Oui ou Non)]]="Oui","Oui","Non")</f>
        <v>Non</v>
      </c>
      <c r="P1247" s="76"/>
      <c r="Q1247" s="76"/>
      <c r="R1247" s="76"/>
      <c r="S1247" s="52" t="str">
        <f t="shared" si="57"/>
        <v>Compris entre 00h00 et 5h00</v>
      </c>
      <c r="T1247" s="76"/>
      <c r="U1247" s="53" t="str">
        <f t="shared" si="58"/>
        <v>Voyageur</v>
      </c>
      <c r="V1247" s="76"/>
      <c r="W1247" s="76"/>
      <c r="X1247" s="76"/>
      <c r="Y1247" s="76"/>
      <c r="Z1247" s="76"/>
      <c r="AA1247" s="76"/>
      <c r="AB1247" s="53">
        <f>400</f>
        <v>400</v>
      </c>
      <c r="AC1247" s="78" t="str">
        <f>IF(Tableau1[[#This Row],[Type de réponse]]='Paramètre (masquer)'!$A$10,Tableau1[[#This Row],[Période de début *]],"")</f>
        <v/>
      </c>
      <c r="AD1247" s="78" t="str">
        <f>IF(Tableau1[[#This Row],[Type de réponse]]='Paramètre (masquer)'!$A$10,Tableau1[[#This Row],[Période de fin *]],"")</f>
        <v/>
      </c>
      <c r="AE1247" s="78" t="str">
        <f>IF(Tableau1[[#This Row],[Type de réponse]]='Paramètre (masquer)'!$A$10,Tableau1[[#This Row],[Nuit
LU/MA]],"")</f>
        <v/>
      </c>
      <c r="AF1247" s="78" t="str">
        <f>IF(Tableau1[[#This Row],[Type de réponse]]='Paramètre (masquer)'!$A$10,Tableau1[[#This Row],[Nuit
MA/ME]],"")</f>
        <v/>
      </c>
      <c r="AG1247" s="78" t="str">
        <f>IF(Tableau1[[#This Row],[Type de réponse]]='Paramètre (masquer)'!$A$10,Tableau1[[#This Row],[Nuit
ME/JE]],"")</f>
        <v/>
      </c>
      <c r="AH1247" s="78" t="str">
        <f>IF(Tableau1[[#This Row],[Type de réponse]]='Paramètre (masquer)'!$A$10,Tableau1[[#This Row],[Nuit JE/VE]],"")</f>
        <v/>
      </c>
      <c r="AI1247" s="78" t="str">
        <f>IF(Tableau1[[#This Row],[Type de réponse]]='Paramètre (masquer)'!$A$10,Tableau1[[#This Row],[Nuit
VE/SA]],"")</f>
        <v/>
      </c>
      <c r="AJ1247" s="78" t="str">
        <f>IF(Tableau1[[#This Row],[Type de réponse]]='Paramètre (masquer)'!$A$10,Tableau1[[#This Row],[Nuit
SA/DI]],"")</f>
        <v/>
      </c>
      <c r="AK1247" s="78" t="str">
        <f>IF(Tableau1[[#This Row],[Type de réponse]]='Paramètre (masquer)'!$A$10,Tableau1[[#This Row],[Nuit
DI/LU]],"")</f>
        <v/>
      </c>
      <c r="AL1247" s="76" t="str">
        <f>IF(Tableau1[[#This Row],[Nuit
LU /MA]]="Oui",0,IF(Tableau1[[#This Row],[Nuit
LU /MA]]="Non",1,""))</f>
        <v/>
      </c>
      <c r="AM1247" s="76" t="str">
        <f>IF(Tableau1[[#This Row],[Nuit
MA/ ME]]="Oui",0,IF(Tableau1[[#This Row],[Nuit
MA/ ME]]="Non",1,""))</f>
        <v/>
      </c>
      <c r="AN1247" s="76" t="str">
        <f>IF(Tableau1[[#This Row],[Nuit
ME/ JE]]="Oui",0,IF(Tableau1[[#This Row],[Nuit
ME/ JE]]="Non",1,""))</f>
        <v/>
      </c>
      <c r="AO1247" s="76" t="str">
        <f>IF(Tableau1[[#This Row],[Nuit JE/ VE]]="Oui",0,IF(Tableau1[[#This Row],[Nuit JE/ VE]]="Non",1,""))</f>
        <v/>
      </c>
      <c r="AP1247" s="76" t="str">
        <f>IF(Tableau1[[#This Row],[Nuit
VE/ SA]]="Oui",0,IF(Tableau1[[#This Row],[Nuit
VE/ SA]]="Non",1,""))</f>
        <v/>
      </c>
      <c r="AQ1247" s="76" t="str">
        <f>IF(Tableau1[[#This Row],[Nuit
SA/ DI]]="Oui",0,IF(Tableau1[[#This Row],[Nuit
SA/ DI]]="Non",1,""))</f>
        <v/>
      </c>
      <c r="AR1247" s="76" t="str">
        <f>IF(Tableau1[[#This Row],[Nuit
DI/ LU]]="Oui",0,IF(Tableau1[[#This Row],[Nuit
DI/ LU]]="Non",1,""))</f>
        <v/>
      </c>
      <c r="AS1247" s="76" t="str">
        <f>IF(Tableau1[[#This Row],[Type de réponse]]='Paramètre (masquer)'!$A$10,Tableau1[[#This Row],[FE]],"")</f>
        <v/>
      </c>
      <c r="AT1247" s="76" t="str">
        <f>_xlfn.CONCAT(Tableau1[[#This Row],[LUN]:[DIM]])</f>
        <v/>
      </c>
      <c r="AU1247" s="79"/>
      <c r="AV12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7" s="76" t="e">
        <f>Tableau1[[#This Row],[Nbre de nuits sur la période]]*Tableau1[[#This Row],[Nombre de train accédant / nuit *]]</f>
        <v>#VALUE!</v>
      </c>
      <c r="AY1247" s="76" t="e">
        <f>Tableau1[[#This Row],[Uo voies - nuit]]*((59*400/1000)+5)</f>
        <v>#VALUE!</v>
      </c>
    </row>
    <row r="1248" spans="1:51" ht="15.75">
      <c r="A1248" s="51">
        <f t="shared" si="59"/>
        <v>1235</v>
      </c>
      <c r="B1248" s="85"/>
      <c r="C1248" s="52" t="str">
        <f>IFERROR(VLOOKUP(Tableau1[[#This Row],[Site *
Un fichier Excel par DT]],Tableau7[[#All],[Nom de la gare]:[EIC]],5,FALSE),"")</f>
        <v/>
      </c>
      <c r="D1248" s="77"/>
      <c r="E1248" s="74"/>
      <c r="F1248" s="74"/>
      <c r="G1248" s="76"/>
      <c r="H1248" s="72" t="str">
        <f>IF(Tableau1[[#This Row],[Régime d''utilisation (Quotidien ? Oui ou Non)]]="Oui","Oui","Non")</f>
        <v>Non</v>
      </c>
      <c r="I1248" s="72" t="str">
        <f>IF(Tableau1[[#This Row],[Régime d''utilisation (Quotidien ? Oui ou Non)]]="Oui","Oui","Non")</f>
        <v>Non</v>
      </c>
      <c r="J1248" s="72" t="str">
        <f>IF(Tableau1[[#This Row],[Régime d''utilisation (Quotidien ? Oui ou Non)]]="Oui","Oui","Non")</f>
        <v>Non</v>
      </c>
      <c r="K1248" s="72" t="str">
        <f>IF(Tableau1[[#This Row],[Régime d''utilisation (Quotidien ? Oui ou Non)]]="Oui","Oui","Non")</f>
        <v>Non</v>
      </c>
      <c r="L1248" s="72" t="str">
        <f>IF(Tableau1[[#This Row],[Régime d''utilisation (Quotidien ? Oui ou Non)]]="Oui","Oui","Non")</f>
        <v>Non</v>
      </c>
      <c r="M1248" s="72" t="str">
        <f>IF(Tableau1[[#This Row],[Régime d''utilisation (Quotidien ? Oui ou Non)]]="Oui","Oui","Non")</f>
        <v>Non</v>
      </c>
      <c r="N1248" s="72" t="str">
        <f>IF(Tableau1[[#This Row],[Régime d''utilisation (Quotidien ? Oui ou Non)]]="Oui","Oui","Non")</f>
        <v>Non</v>
      </c>
      <c r="O1248" s="72" t="str">
        <f>IF(Tableau1[[#This Row],[Régime d''utilisation (Quotidien ? Oui ou Non)]]="Oui","Oui","Non")</f>
        <v>Non</v>
      </c>
      <c r="P1248" s="76"/>
      <c r="Q1248" s="76"/>
      <c r="R1248" s="76"/>
      <c r="S1248" s="52" t="str">
        <f t="shared" si="57"/>
        <v>Compris entre 00h00 et 5h00</v>
      </c>
      <c r="T1248" s="76"/>
      <c r="U1248" s="53" t="str">
        <f t="shared" si="58"/>
        <v>Voyageur</v>
      </c>
      <c r="V1248" s="76"/>
      <c r="W1248" s="76"/>
      <c r="X1248" s="76"/>
      <c r="Y1248" s="76"/>
      <c r="Z1248" s="76"/>
      <c r="AA1248" s="76"/>
      <c r="AB1248" s="53">
        <f>400</f>
        <v>400</v>
      </c>
      <c r="AC1248" s="78" t="str">
        <f>IF(Tableau1[[#This Row],[Type de réponse]]='Paramètre (masquer)'!$A$10,Tableau1[[#This Row],[Période de début *]],"")</f>
        <v/>
      </c>
      <c r="AD1248" s="78" t="str">
        <f>IF(Tableau1[[#This Row],[Type de réponse]]='Paramètre (masquer)'!$A$10,Tableau1[[#This Row],[Période de fin *]],"")</f>
        <v/>
      </c>
      <c r="AE1248" s="78" t="str">
        <f>IF(Tableau1[[#This Row],[Type de réponse]]='Paramètre (masquer)'!$A$10,Tableau1[[#This Row],[Nuit
LU/MA]],"")</f>
        <v/>
      </c>
      <c r="AF1248" s="78" t="str">
        <f>IF(Tableau1[[#This Row],[Type de réponse]]='Paramètre (masquer)'!$A$10,Tableau1[[#This Row],[Nuit
MA/ME]],"")</f>
        <v/>
      </c>
      <c r="AG1248" s="78" t="str">
        <f>IF(Tableau1[[#This Row],[Type de réponse]]='Paramètre (masquer)'!$A$10,Tableau1[[#This Row],[Nuit
ME/JE]],"")</f>
        <v/>
      </c>
      <c r="AH1248" s="78" t="str">
        <f>IF(Tableau1[[#This Row],[Type de réponse]]='Paramètre (masquer)'!$A$10,Tableau1[[#This Row],[Nuit JE/VE]],"")</f>
        <v/>
      </c>
      <c r="AI1248" s="78" t="str">
        <f>IF(Tableau1[[#This Row],[Type de réponse]]='Paramètre (masquer)'!$A$10,Tableau1[[#This Row],[Nuit
VE/SA]],"")</f>
        <v/>
      </c>
      <c r="AJ1248" s="78" t="str">
        <f>IF(Tableau1[[#This Row],[Type de réponse]]='Paramètre (masquer)'!$A$10,Tableau1[[#This Row],[Nuit
SA/DI]],"")</f>
        <v/>
      </c>
      <c r="AK1248" s="78" t="str">
        <f>IF(Tableau1[[#This Row],[Type de réponse]]='Paramètre (masquer)'!$A$10,Tableau1[[#This Row],[Nuit
DI/LU]],"")</f>
        <v/>
      </c>
      <c r="AL1248" s="76" t="str">
        <f>IF(Tableau1[[#This Row],[Nuit
LU /MA]]="Oui",0,IF(Tableau1[[#This Row],[Nuit
LU /MA]]="Non",1,""))</f>
        <v/>
      </c>
      <c r="AM1248" s="76" t="str">
        <f>IF(Tableau1[[#This Row],[Nuit
MA/ ME]]="Oui",0,IF(Tableau1[[#This Row],[Nuit
MA/ ME]]="Non",1,""))</f>
        <v/>
      </c>
      <c r="AN1248" s="76" t="str">
        <f>IF(Tableau1[[#This Row],[Nuit
ME/ JE]]="Oui",0,IF(Tableau1[[#This Row],[Nuit
ME/ JE]]="Non",1,""))</f>
        <v/>
      </c>
      <c r="AO1248" s="76" t="str">
        <f>IF(Tableau1[[#This Row],[Nuit JE/ VE]]="Oui",0,IF(Tableau1[[#This Row],[Nuit JE/ VE]]="Non",1,""))</f>
        <v/>
      </c>
      <c r="AP1248" s="76" t="str">
        <f>IF(Tableau1[[#This Row],[Nuit
VE/ SA]]="Oui",0,IF(Tableau1[[#This Row],[Nuit
VE/ SA]]="Non",1,""))</f>
        <v/>
      </c>
      <c r="AQ1248" s="76" t="str">
        <f>IF(Tableau1[[#This Row],[Nuit
SA/ DI]]="Oui",0,IF(Tableau1[[#This Row],[Nuit
SA/ DI]]="Non",1,""))</f>
        <v/>
      </c>
      <c r="AR1248" s="76" t="str">
        <f>IF(Tableau1[[#This Row],[Nuit
DI/ LU]]="Oui",0,IF(Tableau1[[#This Row],[Nuit
DI/ LU]]="Non",1,""))</f>
        <v/>
      </c>
      <c r="AS1248" s="76" t="str">
        <f>IF(Tableau1[[#This Row],[Type de réponse]]='Paramètre (masquer)'!$A$10,Tableau1[[#This Row],[FE]],"")</f>
        <v/>
      </c>
      <c r="AT1248" s="76" t="str">
        <f>_xlfn.CONCAT(Tableau1[[#This Row],[LUN]:[DIM]])</f>
        <v/>
      </c>
      <c r="AU1248" s="79"/>
      <c r="AV12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8" s="76" t="e">
        <f>Tableau1[[#This Row],[Nbre de nuits sur la période]]*Tableau1[[#This Row],[Nombre de train accédant / nuit *]]</f>
        <v>#VALUE!</v>
      </c>
      <c r="AY1248" s="76" t="e">
        <f>Tableau1[[#This Row],[Uo voies - nuit]]*((59*400/1000)+5)</f>
        <v>#VALUE!</v>
      </c>
    </row>
    <row r="1249" spans="1:51" ht="15.75">
      <c r="A1249" s="51">
        <f t="shared" si="59"/>
        <v>1236</v>
      </c>
      <c r="B1249" s="85"/>
      <c r="C1249" s="52" t="str">
        <f>IFERROR(VLOOKUP(Tableau1[[#This Row],[Site *
Un fichier Excel par DT]],Tableau7[[#All],[Nom de la gare]:[EIC]],5,FALSE),"")</f>
        <v/>
      </c>
      <c r="D1249" s="77"/>
      <c r="E1249" s="74"/>
      <c r="F1249" s="74"/>
      <c r="G1249" s="76"/>
      <c r="H1249" s="72" t="str">
        <f>IF(Tableau1[[#This Row],[Régime d''utilisation (Quotidien ? Oui ou Non)]]="Oui","Oui","Non")</f>
        <v>Non</v>
      </c>
      <c r="I1249" s="72" t="str">
        <f>IF(Tableau1[[#This Row],[Régime d''utilisation (Quotidien ? Oui ou Non)]]="Oui","Oui","Non")</f>
        <v>Non</v>
      </c>
      <c r="J1249" s="72" t="str">
        <f>IF(Tableau1[[#This Row],[Régime d''utilisation (Quotidien ? Oui ou Non)]]="Oui","Oui","Non")</f>
        <v>Non</v>
      </c>
      <c r="K1249" s="72" t="str">
        <f>IF(Tableau1[[#This Row],[Régime d''utilisation (Quotidien ? Oui ou Non)]]="Oui","Oui","Non")</f>
        <v>Non</v>
      </c>
      <c r="L1249" s="72" t="str">
        <f>IF(Tableau1[[#This Row],[Régime d''utilisation (Quotidien ? Oui ou Non)]]="Oui","Oui","Non")</f>
        <v>Non</v>
      </c>
      <c r="M1249" s="72" t="str">
        <f>IF(Tableau1[[#This Row],[Régime d''utilisation (Quotidien ? Oui ou Non)]]="Oui","Oui","Non")</f>
        <v>Non</v>
      </c>
      <c r="N1249" s="72" t="str">
        <f>IF(Tableau1[[#This Row],[Régime d''utilisation (Quotidien ? Oui ou Non)]]="Oui","Oui","Non")</f>
        <v>Non</v>
      </c>
      <c r="O1249" s="72" t="str">
        <f>IF(Tableau1[[#This Row],[Régime d''utilisation (Quotidien ? Oui ou Non)]]="Oui","Oui","Non")</f>
        <v>Non</v>
      </c>
      <c r="P1249" s="76"/>
      <c r="Q1249" s="76"/>
      <c r="R1249" s="76"/>
      <c r="S1249" s="52" t="str">
        <f t="shared" si="57"/>
        <v>Compris entre 00h00 et 5h00</v>
      </c>
      <c r="T1249" s="76"/>
      <c r="U1249" s="53" t="str">
        <f t="shared" si="58"/>
        <v>Voyageur</v>
      </c>
      <c r="V1249" s="76"/>
      <c r="W1249" s="76"/>
      <c r="X1249" s="76"/>
      <c r="Y1249" s="76"/>
      <c r="Z1249" s="76"/>
      <c r="AA1249" s="76"/>
      <c r="AB1249" s="53">
        <f>400</f>
        <v>400</v>
      </c>
      <c r="AC1249" s="78" t="str">
        <f>IF(Tableau1[[#This Row],[Type de réponse]]='Paramètre (masquer)'!$A$10,Tableau1[[#This Row],[Période de début *]],"")</f>
        <v/>
      </c>
      <c r="AD1249" s="78" t="str">
        <f>IF(Tableau1[[#This Row],[Type de réponse]]='Paramètre (masquer)'!$A$10,Tableau1[[#This Row],[Période de fin *]],"")</f>
        <v/>
      </c>
      <c r="AE1249" s="78" t="str">
        <f>IF(Tableau1[[#This Row],[Type de réponse]]='Paramètre (masquer)'!$A$10,Tableau1[[#This Row],[Nuit
LU/MA]],"")</f>
        <v/>
      </c>
      <c r="AF1249" s="78" t="str">
        <f>IF(Tableau1[[#This Row],[Type de réponse]]='Paramètre (masquer)'!$A$10,Tableau1[[#This Row],[Nuit
MA/ME]],"")</f>
        <v/>
      </c>
      <c r="AG1249" s="78" t="str">
        <f>IF(Tableau1[[#This Row],[Type de réponse]]='Paramètre (masquer)'!$A$10,Tableau1[[#This Row],[Nuit
ME/JE]],"")</f>
        <v/>
      </c>
      <c r="AH1249" s="78" t="str">
        <f>IF(Tableau1[[#This Row],[Type de réponse]]='Paramètre (masquer)'!$A$10,Tableau1[[#This Row],[Nuit JE/VE]],"")</f>
        <v/>
      </c>
      <c r="AI1249" s="78" t="str">
        <f>IF(Tableau1[[#This Row],[Type de réponse]]='Paramètre (masquer)'!$A$10,Tableau1[[#This Row],[Nuit
VE/SA]],"")</f>
        <v/>
      </c>
      <c r="AJ1249" s="78" t="str">
        <f>IF(Tableau1[[#This Row],[Type de réponse]]='Paramètre (masquer)'!$A$10,Tableau1[[#This Row],[Nuit
SA/DI]],"")</f>
        <v/>
      </c>
      <c r="AK1249" s="78" t="str">
        <f>IF(Tableau1[[#This Row],[Type de réponse]]='Paramètre (masquer)'!$A$10,Tableau1[[#This Row],[Nuit
DI/LU]],"")</f>
        <v/>
      </c>
      <c r="AL1249" s="76" t="str">
        <f>IF(Tableau1[[#This Row],[Nuit
LU /MA]]="Oui",0,IF(Tableau1[[#This Row],[Nuit
LU /MA]]="Non",1,""))</f>
        <v/>
      </c>
      <c r="AM1249" s="76" t="str">
        <f>IF(Tableau1[[#This Row],[Nuit
MA/ ME]]="Oui",0,IF(Tableau1[[#This Row],[Nuit
MA/ ME]]="Non",1,""))</f>
        <v/>
      </c>
      <c r="AN1249" s="76" t="str">
        <f>IF(Tableau1[[#This Row],[Nuit
ME/ JE]]="Oui",0,IF(Tableau1[[#This Row],[Nuit
ME/ JE]]="Non",1,""))</f>
        <v/>
      </c>
      <c r="AO1249" s="76" t="str">
        <f>IF(Tableau1[[#This Row],[Nuit JE/ VE]]="Oui",0,IF(Tableau1[[#This Row],[Nuit JE/ VE]]="Non",1,""))</f>
        <v/>
      </c>
      <c r="AP1249" s="76" t="str">
        <f>IF(Tableau1[[#This Row],[Nuit
VE/ SA]]="Oui",0,IF(Tableau1[[#This Row],[Nuit
VE/ SA]]="Non",1,""))</f>
        <v/>
      </c>
      <c r="AQ1249" s="76" t="str">
        <f>IF(Tableau1[[#This Row],[Nuit
SA/ DI]]="Oui",0,IF(Tableau1[[#This Row],[Nuit
SA/ DI]]="Non",1,""))</f>
        <v/>
      </c>
      <c r="AR1249" s="76" t="str">
        <f>IF(Tableau1[[#This Row],[Nuit
DI/ LU]]="Oui",0,IF(Tableau1[[#This Row],[Nuit
DI/ LU]]="Non",1,""))</f>
        <v/>
      </c>
      <c r="AS1249" s="76" t="str">
        <f>IF(Tableau1[[#This Row],[Type de réponse]]='Paramètre (masquer)'!$A$10,Tableau1[[#This Row],[FE]],"")</f>
        <v/>
      </c>
      <c r="AT1249" s="76" t="str">
        <f>_xlfn.CONCAT(Tableau1[[#This Row],[LUN]:[DIM]])</f>
        <v/>
      </c>
      <c r="AU1249" s="79"/>
      <c r="AV12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9" s="76" t="e">
        <f>Tableau1[[#This Row],[Nbre de nuits sur la période]]*Tableau1[[#This Row],[Nombre de train accédant / nuit *]]</f>
        <v>#VALUE!</v>
      </c>
      <c r="AY1249" s="76" t="e">
        <f>Tableau1[[#This Row],[Uo voies - nuit]]*((59*400/1000)+5)</f>
        <v>#VALUE!</v>
      </c>
    </row>
    <row r="1250" spans="1:51" ht="15.75">
      <c r="A1250" s="51">
        <f t="shared" si="59"/>
        <v>1237</v>
      </c>
      <c r="B1250" s="85"/>
      <c r="C1250" s="52" t="str">
        <f>IFERROR(VLOOKUP(Tableau1[[#This Row],[Site *
Un fichier Excel par DT]],Tableau7[[#All],[Nom de la gare]:[EIC]],5,FALSE),"")</f>
        <v/>
      </c>
      <c r="D1250" s="77"/>
      <c r="E1250" s="74"/>
      <c r="F1250" s="74"/>
      <c r="G1250" s="76"/>
      <c r="H1250" s="72" t="str">
        <f>IF(Tableau1[[#This Row],[Régime d''utilisation (Quotidien ? Oui ou Non)]]="Oui","Oui","Non")</f>
        <v>Non</v>
      </c>
      <c r="I1250" s="72" t="str">
        <f>IF(Tableau1[[#This Row],[Régime d''utilisation (Quotidien ? Oui ou Non)]]="Oui","Oui","Non")</f>
        <v>Non</v>
      </c>
      <c r="J1250" s="72" t="str">
        <f>IF(Tableau1[[#This Row],[Régime d''utilisation (Quotidien ? Oui ou Non)]]="Oui","Oui","Non")</f>
        <v>Non</v>
      </c>
      <c r="K1250" s="72" t="str">
        <f>IF(Tableau1[[#This Row],[Régime d''utilisation (Quotidien ? Oui ou Non)]]="Oui","Oui","Non")</f>
        <v>Non</v>
      </c>
      <c r="L1250" s="72" t="str">
        <f>IF(Tableau1[[#This Row],[Régime d''utilisation (Quotidien ? Oui ou Non)]]="Oui","Oui","Non")</f>
        <v>Non</v>
      </c>
      <c r="M1250" s="72" t="str">
        <f>IF(Tableau1[[#This Row],[Régime d''utilisation (Quotidien ? Oui ou Non)]]="Oui","Oui","Non")</f>
        <v>Non</v>
      </c>
      <c r="N1250" s="72" t="str">
        <f>IF(Tableau1[[#This Row],[Régime d''utilisation (Quotidien ? Oui ou Non)]]="Oui","Oui","Non")</f>
        <v>Non</v>
      </c>
      <c r="O1250" s="72" t="str">
        <f>IF(Tableau1[[#This Row],[Régime d''utilisation (Quotidien ? Oui ou Non)]]="Oui","Oui","Non")</f>
        <v>Non</v>
      </c>
      <c r="P1250" s="76"/>
      <c r="Q1250" s="76"/>
      <c r="R1250" s="76"/>
      <c r="S1250" s="52" t="str">
        <f t="shared" si="57"/>
        <v>Compris entre 00h00 et 5h00</v>
      </c>
      <c r="T1250" s="76"/>
      <c r="U1250" s="53" t="str">
        <f t="shared" si="58"/>
        <v>Voyageur</v>
      </c>
      <c r="V1250" s="76"/>
      <c r="W1250" s="76"/>
      <c r="X1250" s="76"/>
      <c r="Y1250" s="76"/>
      <c r="Z1250" s="76"/>
      <c r="AA1250" s="76"/>
      <c r="AB1250" s="53">
        <f>400</f>
        <v>400</v>
      </c>
      <c r="AC1250" s="78" t="str">
        <f>IF(Tableau1[[#This Row],[Type de réponse]]='Paramètre (masquer)'!$A$10,Tableau1[[#This Row],[Période de début *]],"")</f>
        <v/>
      </c>
      <c r="AD1250" s="78" t="str">
        <f>IF(Tableau1[[#This Row],[Type de réponse]]='Paramètre (masquer)'!$A$10,Tableau1[[#This Row],[Période de fin *]],"")</f>
        <v/>
      </c>
      <c r="AE1250" s="78" t="str">
        <f>IF(Tableau1[[#This Row],[Type de réponse]]='Paramètre (masquer)'!$A$10,Tableau1[[#This Row],[Nuit
LU/MA]],"")</f>
        <v/>
      </c>
      <c r="AF1250" s="78" t="str">
        <f>IF(Tableau1[[#This Row],[Type de réponse]]='Paramètre (masquer)'!$A$10,Tableau1[[#This Row],[Nuit
MA/ME]],"")</f>
        <v/>
      </c>
      <c r="AG1250" s="78" t="str">
        <f>IF(Tableau1[[#This Row],[Type de réponse]]='Paramètre (masquer)'!$A$10,Tableau1[[#This Row],[Nuit
ME/JE]],"")</f>
        <v/>
      </c>
      <c r="AH1250" s="78" t="str">
        <f>IF(Tableau1[[#This Row],[Type de réponse]]='Paramètre (masquer)'!$A$10,Tableau1[[#This Row],[Nuit JE/VE]],"")</f>
        <v/>
      </c>
      <c r="AI1250" s="78" t="str">
        <f>IF(Tableau1[[#This Row],[Type de réponse]]='Paramètre (masquer)'!$A$10,Tableau1[[#This Row],[Nuit
VE/SA]],"")</f>
        <v/>
      </c>
      <c r="AJ1250" s="78" t="str">
        <f>IF(Tableau1[[#This Row],[Type de réponse]]='Paramètre (masquer)'!$A$10,Tableau1[[#This Row],[Nuit
SA/DI]],"")</f>
        <v/>
      </c>
      <c r="AK1250" s="78" t="str">
        <f>IF(Tableau1[[#This Row],[Type de réponse]]='Paramètre (masquer)'!$A$10,Tableau1[[#This Row],[Nuit
DI/LU]],"")</f>
        <v/>
      </c>
      <c r="AL1250" s="76" t="str">
        <f>IF(Tableau1[[#This Row],[Nuit
LU /MA]]="Oui",0,IF(Tableau1[[#This Row],[Nuit
LU /MA]]="Non",1,""))</f>
        <v/>
      </c>
      <c r="AM1250" s="76" t="str">
        <f>IF(Tableau1[[#This Row],[Nuit
MA/ ME]]="Oui",0,IF(Tableau1[[#This Row],[Nuit
MA/ ME]]="Non",1,""))</f>
        <v/>
      </c>
      <c r="AN1250" s="76" t="str">
        <f>IF(Tableau1[[#This Row],[Nuit
ME/ JE]]="Oui",0,IF(Tableau1[[#This Row],[Nuit
ME/ JE]]="Non",1,""))</f>
        <v/>
      </c>
      <c r="AO1250" s="76" t="str">
        <f>IF(Tableau1[[#This Row],[Nuit JE/ VE]]="Oui",0,IF(Tableau1[[#This Row],[Nuit JE/ VE]]="Non",1,""))</f>
        <v/>
      </c>
      <c r="AP1250" s="76" t="str">
        <f>IF(Tableau1[[#This Row],[Nuit
VE/ SA]]="Oui",0,IF(Tableau1[[#This Row],[Nuit
VE/ SA]]="Non",1,""))</f>
        <v/>
      </c>
      <c r="AQ1250" s="76" t="str">
        <f>IF(Tableau1[[#This Row],[Nuit
SA/ DI]]="Oui",0,IF(Tableau1[[#This Row],[Nuit
SA/ DI]]="Non",1,""))</f>
        <v/>
      </c>
      <c r="AR1250" s="76" t="str">
        <f>IF(Tableau1[[#This Row],[Nuit
DI/ LU]]="Oui",0,IF(Tableau1[[#This Row],[Nuit
DI/ LU]]="Non",1,""))</f>
        <v/>
      </c>
      <c r="AS1250" s="76" t="str">
        <f>IF(Tableau1[[#This Row],[Type de réponse]]='Paramètre (masquer)'!$A$10,Tableau1[[#This Row],[FE]],"")</f>
        <v/>
      </c>
      <c r="AT1250" s="76" t="str">
        <f>_xlfn.CONCAT(Tableau1[[#This Row],[LUN]:[DIM]])</f>
        <v/>
      </c>
      <c r="AU1250" s="79"/>
      <c r="AV12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0" s="76" t="e">
        <f>Tableau1[[#This Row],[Nbre de nuits sur la période]]*Tableau1[[#This Row],[Nombre de train accédant / nuit *]]</f>
        <v>#VALUE!</v>
      </c>
      <c r="AY1250" s="76" t="e">
        <f>Tableau1[[#This Row],[Uo voies - nuit]]*((59*400/1000)+5)</f>
        <v>#VALUE!</v>
      </c>
    </row>
    <row r="1251" spans="1:51" ht="15.75">
      <c r="A1251" s="51">
        <f t="shared" si="59"/>
        <v>1238</v>
      </c>
      <c r="B1251" s="85"/>
      <c r="C1251" s="52" t="str">
        <f>IFERROR(VLOOKUP(Tableau1[[#This Row],[Site *
Un fichier Excel par DT]],Tableau7[[#All],[Nom de la gare]:[EIC]],5,FALSE),"")</f>
        <v/>
      </c>
      <c r="D1251" s="77"/>
      <c r="E1251" s="74"/>
      <c r="F1251" s="74"/>
      <c r="G1251" s="76"/>
      <c r="H1251" s="72" t="str">
        <f>IF(Tableau1[[#This Row],[Régime d''utilisation (Quotidien ? Oui ou Non)]]="Oui","Oui","Non")</f>
        <v>Non</v>
      </c>
      <c r="I1251" s="72" t="str">
        <f>IF(Tableau1[[#This Row],[Régime d''utilisation (Quotidien ? Oui ou Non)]]="Oui","Oui","Non")</f>
        <v>Non</v>
      </c>
      <c r="J1251" s="72" t="str">
        <f>IF(Tableau1[[#This Row],[Régime d''utilisation (Quotidien ? Oui ou Non)]]="Oui","Oui","Non")</f>
        <v>Non</v>
      </c>
      <c r="K1251" s="72" t="str">
        <f>IF(Tableau1[[#This Row],[Régime d''utilisation (Quotidien ? Oui ou Non)]]="Oui","Oui","Non")</f>
        <v>Non</v>
      </c>
      <c r="L1251" s="72" t="str">
        <f>IF(Tableau1[[#This Row],[Régime d''utilisation (Quotidien ? Oui ou Non)]]="Oui","Oui","Non")</f>
        <v>Non</v>
      </c>
      <c r="M1251" s="72" t="str">
        <f>IF(Tableau1[[#This Row],[Régime d''utilisation (Quotidien ? Oui ou Non)]]="Oui","Oui","Non")</f>
        <v>Non</v>
      </c>
      <c r="N1251" s="72" t="str">
        <f>IF(Tableau1[[#This Row],[Régime d''utilisation (Quotidien ? Oui ou Non)]]="Oui","Oui","Non")</f>
        <v>Non</v>
      </c>
      <c r="O1251" s="72" t="str">
        <f>IF(Tableau1[[#This Row],[Régime d''utilisation (Quotidien ? Oui ou Non)]]="Oui","Oui","Non")</f>
        <v>Non</v>
      </c>
      <c r="P1251" s="76"/>
      <c r="Q1251" s="76"/>
      <c r="R1251" s="76"/>
      <c r="S1251" s="52" t="str">
        <f t="shared" si="57"/>
        <v>Compris entre 00h00 et 5h00</v>
      </c>
      <c r="T1251" s="76"/>
      <c r="U1251" s="53" t="str">
        <f t="shared" si="58"/>
        <v>Voyageur</v>
      </c>
      <c r="V1251" s="76"/>
      <c r="W1251" s="76"/>
      <c r="X1251" s="76"/>
      <c r="Y1251" s="76"/>
      <c r="Z1251" s="76"/>
      <c r="AA1251" s="76"/>
      <c r="AB1251" s="53">
        <f>400</f>
        <v>400</v>
      </c>
      <c r="AC1251" s="78" t="str">
        <f>IF(Tableau1[[#This Row],[Type de réponse]]='Paramètre (masquer)'!$A$10,Tableau1[[#This Row],[Période de début *]],"")</f>
        <v/>
      </c>
      <c r="AD1251" s="78" t="str">
        <f>IF(Tableau1[[#This Row],[Type de réponse]]='Paramètre (masquer)'!$A$10,Tableau1[[#This Row],[Période de fin *]],"")</f>
        <v/>
      </c>
      <c r="AE1251" s="78" t="str">
        <f>IF(Tableau1[[#This Row],[Type de réponse]]='Paramètre (masquer)'!$A$10,Tableau1[[#This Row],[Nuit
LU/MA]],"")</f>
        <v/>
      </c>
      <c r="AF1251" s="78" t="str">
        <f>IF(Tableau1[[#This Row],[Type de réponse]]='Paramètre (masquer)'!$A$10,Tableau1[[#This Row],[Nuit
MA/ME]],"")</f>
        <v/>
      </c>
      <c r="AG1251" s="78" t="str">
        <f>IF(Tableau1[[#This Row],[Type de réponse]]='Paramètre (masquer)'!$A$10,Tableau1[[#This Row],[Nuit
ME/JE]],"")</f>
        <v/>
      </c>
      <c r="AH1251" s="78" t="str">
        <f>IF(Tableau1[[#This Row],[Type de réponse]]='Paramètre (masquer)'!$A$10,Tableau1[[#This Row],[Nuit JE/VE]],"")</f>
        <v/>
      </c>
      <c r="AI1251" s="78" t="str">
        <f>IF(Tableau1[[#This Row],[Type de réponse]]='Paramètre (masquer)'!$A$10,Tableau1[[#This Row],[Nuit
VE/SA]],"")</f>
        <v/>
      </c>
      <c r="AJ1251" s="78" t="str">
        <f>IF(Tableau1[[#This Row],[Type de réponse]]='Paramètre (masquer)'!$A$10,Tableau1[[#This Row],[Nuit
SA/DI]],"")</f>
        <v/>
      </c>
      <c r="AK1251" s="78" t="str">
        <f>IF(Tableau1[[#This Row],[Type de réponse]]='Paramètre (masquer)'!$A$10,Tableau1[[#This Row],[Nuit
DI/LU]],"")</f>
        <v/>
      </c>
      <c r="AL1251" s="76" t="str">
        <f>IF(Tableau1[[#This Row],[Nuit
LU /MA]]="Oui",0,IF(Tableau1[[#This Row],[Nuit
LU /MA]]="Non",1,""))</f>
        <v/>
      </c>
      <c r="AM1251" s="76" t="str">
        <f>IF(Tableau1[[#This Row],[Nuit
MA/ ME]]="Oui",0,IF(Tableau1[[#This Row],[Nuit
MA/ ME]]="Non",1,""))</f>
        <v/>
      </c>
      <c r="AN1251" s="76" t="str">
        <f>IF(Tableau1[[#This Row],[Nuit
ME/ JE]]="Oui",0,IF(Tableau1[[#This Row],[Nuit
ME/ JE]]="Non",1,""))</f>
        <v/>
      </c>
      <c r="AO1251" s="76" t="str">
        <f>IF(Tableau1[[#This Row],[Nuit JE/ VE]]="Oui",0,IF(Tableau1[[#This Row],[Nuit JE/ VE]]="Non",1,""))</f>
        <v/>
      </c>
      <c r="AP1251" s="76" t="str">
        <f>IF(Tableau1[[#This Row],[Nuit
VE/ SA]]="Oui",0,IF(Tableau1[[#This Row],[Nuit
VE/ SA]]="Non",1,""))</f>
        <v/>
      </c>
      <c r="AQ1251" s="76" t="str">
        <f>IF(Tableau1[[#This Row],[Nuit
SA/ DI]]="Oui",0,IF(Tableau1[[#This Row],[Nuit
SA/ DI]]="Non",1,""))</f>
        <v/>
      </c>
      <c r="AR1251" s="76" t="str">
        <f>IF(Tableau1[[#This Row],[Nuit
DI/ LU]]="Oui",0,IF(Tableau1[[#This Row],[Nuit
DI/ LU]]="Non",1,""))</f>
        <v/>
      </c>
      <c r="AS1251" s="76" t="str">
        <f>IF(Tableau1[[#This Row],[Type de réponse]]='Paramètre (masquer)'!$A$10,Tableau1[[#This Row],[FE]],"")</f>
        <v/>
      </c>
      <c r="AT1251" s="76" t="str">
        <f>_xlfn.CONCAT(Tableau1[[#This Row],[LUN]:[DIM]])</f>
        <v/>
      </c>
      <c r="AU1251" s="79"/>
      <c r="AV12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1" s="76" t="e">
        <f>Tableau1[[#This Row],[Nbre de nuits sur la période]]*Tableau1[[#This Row],[Nombre de train accédant / nuit *]]</f>
        <v>#VALUE!</v>
      </c>
      <c r="AY1251" s="76" t="e">
        <f>Tableau1[[#This Row],[Uo voies - nuit]]*((59*400/1000)+5)</f>
        <v>#VALUE!</v>
      </c>
    </row>
    <row r="1252" spans="1:51" ht="15.75">
      <c r="A1252" s="51">
        <f t="shared" si="59"/>
        <v>1239</v>
      </c>
      <c r="B1252" s="85"/>
      <c r="C1252" s="52" t="str">
        <f>IFERROR(VLOOKUP(Tableau1[[#This Row],[Site *
Un fichier Excel par DT]],Tableau7[[#All],[Nom de la gare]:[EIC]],5,FALSE),"")</f>
        <v/>
      </c>
      <c r="D1252" s="77"/>
      <c r="E1252" s="74"/>
      <c r="F1252" s="74"/>
      <c r="G1252" s="76"/>
      <c r="H1252" s="72" t="str">
        <f>IF(Tableau1[[#This Row],[Régime d''utilisation (Quotidien ? Oui ou Non)]]="Oui","Oui","Non")</f>
        <v>Non</v>
      </c>
      <c r="I1252" s="72" t="str">
        <f>IF(Tableau1[[#This Row],[Régime d''utilisation (Quotidien ? Oui ou Non)]]="Oui","Oui","Non")</f>
        <v>Non</v>
      </c>
      <c r="J1252" s="72" t="str">
        <f>IF(Tableau1[[#This Row],[Régime d''utilisation (Quotidien ? Oui ou Non)]]="Oui","Oui","Non")</f>
        <v>Non</v>
      </c>
      <c r="K1252" s="72" t="str">
        <f>IF(Tableau1[[#This Row],[Régime d''utilisation (Quotidien ? Oui ou Non)]]="Oui","Oui","Non")</f>
        <v>Non</v>
      </c>
      <c r="L1252" s="72" t="str">
        <f>IF(Tableau1[[#This Row],[Régime d''utilisation (Quotidien ? Oui ou Non)]]="Oui","Oui","Non")</f>
        <v>Non</v>
      </c>
      <c r="M1252" s="72" t="str">
        <f>IF(Tableau1[[#This Row],[Régime d''utilisation (Quotidien ? Oui ou Non)]]="Oui","Oui","Non")</f>
        <v>Non</v>
      </c>
      <c r="N1252" s="72" t="str">
        <f>IF(Tableau1[[#This Row],[Régime d''utilisation (Quotidien ? Oui ou Non)]]="Oui","Oui","Non")</f>
        <v>Non</v>
      </c>
      <c r="O1252" s="72" t="str">
        <f>IF(Tableau1[[#This Row],[Régime d''utilisation (Quotidien ? Oui ou Non)]]="Oui","Oui","Non")</f>
        <v>Non</v>
      </c>
      <c r="P1252" s="76"/>
      <c r="Q1252" s="76"/>
      <c r="R1252" s="76"/>
      <c r="S1252" s="52" t="str">
        <f t="shared" si="57"/>
        <v>Compris entre 00h00 et 5h00</v>
      </c>
      <c r="T1252" s="76"/>
      <c r="U1252" s="53" t="str">
        <f t="shared" si="58"/>
        <v>Voyageur</v>
      </c>
      <c r="V1252" s="76"/>
      <c r="W1252" s="76"/>
      <c r="X1252" s="76"/>
      <c r="Y1252" s="76"/>
      <c r="Z1252" s="76"/>
      <c r="AA1252" s="76"/>
      <c r="AB1252" s="53">
        <f>400</f>
        <v>400</v>
      </c>
      <c r="AC1252" s="78" t="str">
        <f>IF(Tableau1[[#This Row],[Type de réponse]]='Paramètre (masquer)'!$A$10,Tableau1[[#This Row],[Période de début *]],"")</f>
        <v/>
      </c>
      <c r="AD1252" s="78" t="str">
        <f>IF(Tableau1[[#This Row],[Type de réponse]]='Paramètre (masquer)'!$A$10,Tableau1[[#This Row],[Période de fin *]],"")</f>
        <v/>
      </c>
      <c r="AE1252" s="78" t="str">
        <f>IF(Tableau1[[#This Row],[Type de réponse]]='Paramètre (masquer)'!$A$10,Tableau1[[#This Row],[Nuit
LU/MA]],"")</f>
        <v/>
      </c>
      <c r="AF1252" s="78" t="str">
        <f>IF(Tableau1[[#This Row],[Type de réponse]]='Paramètre (masquer)'!$A$10,Tableau1[[#This Row],[Nuit
MA/ME]],"")</f>
        <v/>
      </c>
      <c r="AG1252" s="78" t="str">
        <f>IF(Tableau1[[#This Row],[Type de réponse]]='Paramètre (masquer)'!$A$10,Tableau1[[#This Row],[Nuit
ME/JE]],"")</f>
        <v/>
      </c>
      <c r="AH1252" s="78" t="str">
        <f>IF(Tableau1[[#This Row],[Type de réponse]]='Paramètre (masquer)'!$A$10,Tableau1[[#This Row],[Nuit JE/VE]],"")</f>
        <v/>
      </c>
      <c r="AI1252" s="78" t="str">
        <f>IF(Tableau1[[#This Row],[Type de réponse]]='Paramètre (masquer)'!$A$10,Tableau1[[#This Row],[Nuit
VE/SA]],"")</f>
        <v/>
      </c>
      <c r="AJ1252" s="78" t="str">
        <f>IF(Tableau1[[#This Row],[Type de réponse]]='Paramètre (masquer)'!$A$10,Tableau1[[#This Row],[Nuit
SA/DI]],"")</f>
        <v/>
      </c>
      <c r="AK1252" s="78" t="str">
        <f>IF(Tableau1[[#This Row],[Type de réponse]]='Paramètre (masquer)'!$A$10,Tableau1[[#This Row],[Nuit
DI/LU]],"")</f>
        <v/>
      </c>
      <c r="AL1252" s="76" t="str">
        <f>IF(Tableau1[[#This Row],[Nuit
LU /MA]]="Oui",0,IF(Tableau1[[#This Row],[Nuit
LU /MA]]="Non",1,""))</f>
        <v/>
      </c>
      <c r="AM1252" s="76" t="str">
        <f>IF(Tableau1[[#This Row],[Nuit
MA/ ME]]="Oui",0,IF(Tableau1[[#This Row],[Nuit
MA/ ME]]="Non",1,""))</f>
        <v/>
      </c>
      <c r="AN1252" s="76" t="str">
        <f>IF(Tableau1[[#This Row],[Nuit
ME/ JE]]="Oui",0,IF(Tableau1[[#This Row],[Nuit
ME/ JE]]="Non",1,""))</f>
        <v/>
      </c>
      <c r="AO1252" s="76" t="str">
        <f>IF(Tableau1[[#This Row],[Nuit JE/ VE]]="Oui",0,IF(Tableau1[[#This Row],[Nuit JE/ VE]]="Non",1,""))</f>
        <v/>
      </c>
      <c r="AP1252" s="76" t="str">
        <f>IF(Tableau1[[#This Row],[Nuit
VE/ SA]]="Oui",0,IF(Tableau1[[#This Row],[Nuit
VE/ SA]]="Non",1,""))</f>
        <v/>
      </c>
      <c r="AQ1252" s="76" t="str">
        <f>IF(Tableau1[[#This Row],[Nuit
SA/ DI]]="Oui",0,IF(Tableau1[[#This Row],[Nuit
SA/ DI]]="Non",1,""))</f>
        <v/>
      </c>
      <c r="AR1252" s="76" t="str">
        <f>IF(Tableau1[[#This Row],[Nuit
DI/ LU]]="Oui",0,IF(Tableau1[[#This Row],[Nuit
DI/ LU]]="Non",1,""))</f>
        <v/>
      </c>
      <c r="AS1252" s="76" t="str">
        <f>IF(Tableau1[[#This Row],[Type de réponse]]='Paramètre (masquer)'!$A$10,Tableau1[[#This Row],[FE]],"")</f>
        <v/>
      </c>
      <c r="AT1252" s="76" t="str">
        <f>_xlfn.CONCAT(Tableau1[[#This Row],[LUN]:[DIM]])</f>
        <v/>
      </c>
      <c r="AU1252" s="79"/>
      <c r="AV12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2" s="76" t="e">
        <f>Tableau1[[#This Row],[Nbre de nuits sur la période]]*Tableau1[[#This Row],[Nombre de train accédant / nuit *]]</f>
        <v>#VALUE!</v>
      </c>
      <c r="AY1252" s="76" t="e">
        <f>Tableau1[[#This Row],[Uo voies - nuit]]*((59*400/1000)+5)</f>
        <v>#VALUE!</v>
      </c>
    </row>
    <row r="1253" spans="1:51" ht="15.75">
      <c r="A1253" s="51">
        <f t="shared" si="59"/>
        <v>1240</v>
      </c>
      <c r="B1253" s="85"/>
      <c r="C1253" s="52" t="str">
        <f>IFERROR(VLOOKUP(Tableau1[[#This Row],[Site *
Un fichier Excel par DT]],Tableau7[[#All],[Nom de la gare]:[EIC]],5,FALSE),"")</f>
        <v/>
      </c>
      <c r="D1253" s="77"/>
      <c r="E1253" s="74"/>
      <c r="F1253" s="74"/>
      <c r="G1253" s="76"/>
      <c r="H1253" s="72" t="str">
        <f>IF(Tableau1[[#This Row],[Régime d''utilisation (Quotidien ? Oui ou Non)]]="Oui","Oui","Non")</f>
        <v>Non</v>
      </c>
      <c r="I1253" s="72" t="str">
        <f>IF(Tableau1[[#This Row],[Régime d''utilisation (Quotidien ? Oui ou Non)]]="Oui","Oui","Non")</f>
        <v>Non</v>
      </c>
      <c r="J1253" s="72" t="str">
        <f>IF(Tableau1[[#This Row],[Régime d''utilisation (Quotidien ? Oui ou Non)]]="Oui","Oui","Non")</f>
        <v>Non</v>
      </c>
      <c r="K1253" s="72" t="str">
        <f>IF(Tableau1[[#This Row],[Régime d''utilisation (Quotidien ? Oui ou Non)]]="Oui","Oui","Non")</f>
        <v>Non</v>
      </c>
      <c r="L1253" s="72" t="str">
        <f>IF(Tableau1[[#This Row],[Régime d''utilisation (Quotidien ? Oui ou Non)]]="Oui","Oui","Non")</f>
        <v>Non</v>
      </c>
      <c r="M1253" s="72" t="str">
        <f>IF(Tableau1[[#This Row],[Régime d''utilisation (Quotidien ? Oui ou Non)]]="Oui","Oui","Non")</f>
        <v>Non</v>
      </c>
      <c r="N1253" s="72" t="str">
        <f>IF(Tableau1[[#This Row],[Régime d''utilisation (Quotidien ? Oui ou Non)]]="Oui","Oui","Non")</f>
        <v>Non</v>
      </c>
      <c r="O1253" s="72" t="str">
        <f>IF(Tableau1[[#This Row],[Régime d''utilisation (Quotidien ? Oui ou Non)]]="Oui","Oui","Non")</f>
        <v>Non</v>
      </c>
      <c r="P1253" s="76"/>
      <c r="Q1253" s="76"/>
      <c r="R1253" s="76"/>
      <c r="S1253" s="52" t="str">
        <f t="shared" si="57"/>
        <v>Compris entre 00h00 et 5h00</v>
      </c>
      <c r="T1253" s="76"/>
      <c r="U1253" s="53" t="str">
        <f t="shared" si="58"/>
        <v>Voyageur</v>
      </c>
      <c r="V1253" s="76"/>
      <c r="W1253" s="76"/>
      <c r="X1253" s="76"/>
      <c r="Y1253" s="76"/>
      <c r="Z1253" s="76"/>
      <c r="AA1253" s="76"/>
      <c r="AB1253" s="53">
        <f>400</f>
        <v>400</v>
      </c>
      <c r="AC1253" s="78" t="str">
        <f>IF(Tableau1[[#This Row],[Type de réponse]]='Paramètre (masquer)'!$A$10,Tableau1[[#This Row],[Période de début *]],"")</f>
        <v/>
      </c>
      <c r="AD1253" s="78" t="str">
        <f>IF(Tableau1[[#This Row],[Type de réponse]]='Paramètre (masquer)'!$A$10,Tableau1[[#This Row],[Période de fin *]],"")</f>
        <v/>
      </c>
      <c r="AE1253" s="78" t="str">
        <f>IF(Tableau1[[#This Row],[Type de réponse]]='Paramètre (masquer)'!$A$10,Tableau1[[#This Row],[Nuit
LU/MA]],"")</f>
        <v/>
      </c>
      <c r="AF1253" s="78" t="str">
        <f>IF(Tableau1[[#This Row],[Type de réponse]]='Paramètre (masquer)'!$A$10,Tableau1[[#This Row],[Nuit
MA/ME]],"")</f>
        <v/>
      </c>
      <c r="AG1253" s="78" t="str">
        <f>IF(Tableau1[[#This Row],[Type de réponse]]='Paramètre (masquer)'!$A$10,Tableau1[[#This Row],[Nuit
ME/JE]],"")</f>
        <v/>
      </c>
      <c r="AH1253" s="78" t="str">
        <f>IF(Tableau1[[#This Row],[Type de réponse]]='Paramètre (masquer)'!$A$10,Tableau1[[#This Row],[Nuit JE/VE]],"")</f>
        <v/>
      </c>
      <c r="AI1253" s="78" t="str">
        <f>IF(Tableau1[[#This Row],[Type de réponse]]='Paramètre (masquer)'!$A$10,Tableau1[[#This Row],[Nuit
VE/SA]],"")</f>
        <v/>
      </c>
      <c r="AJ1253" s="78" t="str">
        <f>IF(Tableau1[[#This Row],[Type de réponse]]='Paramètre (masquer)'!$A$10,Tableau1[[#This Row],[Nuit
SA/DI]],"")</f>
        <v/>
      </c>
      <c r="AK1253" s="78" t="str">
        <f>IF(Tableau1[[#This Row],[Type de réponse]]='Paramètre (masquer)'!$A$10,Tableau1[[#This Row],[Nuit
DI/LU]],"")</f>
        <v/>
      </c>
      <c r="AL1253" s="76" t="str">
        <f>IF(Tableau1[[#This Row],[Nuit
LU /MA]]="Oui",0,IF(Tableau1[[#This Row],[Nuit
LU /MA]]="Non",1,""))</f>
        <v/>
      </c>
      <c r="AM1253" s="76" t="str">
        <f>IF(Tableau1[[#This Row],[Nuit
MA/ ME]]="Oui",0,IF(Tableau1[[#This Row],[Nuit
MA/ ME]]="Non",1,""))</f>
        <v/>
      </c>
      <c r="AN1253" s="76" t="str">
        <f>IF(Tableau1[[#This Row],[Nuit
ME/ JE]]="Oui",0,IF(Tableau1[[#This Row],[Nuit
ME/ JE]]="Non",1,""))</f>
        <v/>
      </c>
      <c r="AO1253" s="76" t="str">
        <f>IF(Tableau1[[#This Row],[Nuit JE/ VE]]="Oui",0,IF(Tableau1[[#This Row],[Nuit JE/ VE]]="Non",1,""))</f>
        <v/>
      </c>
      <c r="AP1253" s="76" t="str">
        <f>IF(Tableau1[[#This Row],[Nuit
VE/ SA]]="Oui",0,IF(Tableau1[[#This Row],[Nuit
VE/ SA]]="Non",1,""))</f>
        <v/>
      </c>
      <c r="AQ1253" s="76" t="str">
        <f>IF(Tableau1[[#This Row],[Nuit
SA/ DI]]="Oui",0,IF(Tableau1[[#This Row],[Nuit
SA/ DI]]="Non",1,""))</f>
        <v/>
      </c>
      <c r="AR1253" s="76" t="str">
        <f>IF(Tableau1[[#This Row],[Nuit
DI/ LU]]="Oui",0,IF(Tableau1[[#This Row],[Nuit
DI/ LU]]="Non",1,""))</f>
        <v/>
      </c>
      <c r="AS1253" s="76" t="str">
        <f>IF(Tableau1[[#This Row],[Type de réponse]]='Paramètre (masquer)'!$A$10,Tableau1[[#This Row],[FE]],"")</f>
        <v/>
      </c>
      <c r="AT1253" s="76" t="str">
        <f>_xlfn.CONCAT(Tableau1[[#This Row],[LUN]:[DIM]])</f>
        <v/>
      </c>
      <c r="AU1253" s="79"/>
      <c r="AV12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3" s="76" t="e">
        <f>Tableau1[[#This Row],[Nbre de nuits sur la période]]*Tableau1[[#This Row],[Nombre de train accédant / nuit *]]</f>
        <v>#VALUE!</v>
      </c>
      <c r="AY1253" s="76" t="e">
        <f>Tableau1[[#This Row],[Uo voies - nuit]]*((59*400/1000)+5)</f>
        <v>#VALUE!</v>
      </c>
    </row>
    <row r="1254" spans="1:51" ht="15.75">
      <c r="A1254" s="51">
        <f t="shared" si="59"/>
        <v>1241</v>
      </c>
      <c r="B1254" s="85"/>
      <c r="C1254" s="52" t="str">
        <f>IFERROR(VLOOKUP(Tableau1[[#This Row],[Site *
Un fichier Excel par DT]],Tableau7[[#All],[Nom de la gare]:[EIC]],5,FALSE),"")</f>
        <v/>
      </c>
      <c r="D1254" s="77"/>
      <c r="E1254" s="74"/>
      <c r="F1254" s="74"/>
      <c r="G1254" s="76"/>
      <c r="H1254" s="72" t="str">
        <f>IF(Tableau1[[#This Row],[Régime d''utilisation (Quotidien ? Oui ou Non)]]="Oui","Oui","Non")</f>
        <v>Non</v>
      </c>
      <c r="I1254" s="72" t="str">
        <f>IF(Tableau1[[#This Row],[Régime d''utilisation (Quotidien ? Oui ou Non)]]="Oui","Oui","Non")</f>
        <v>Non</v>
      </c>
      <c r="J1254" s="72" t="str">
        <f>IF(Tableau1[[#This Row],[Régime d''utilisation (Quotidien ? Oui ou Non)]]="Oui","Oui","Non")</f>
        <v>Non</v>
      </c>
      <c r="K1254" s="72" t="str">
        <f>IF(Tableau1[[#This Row],[Régime d''utilisation (Quotidien ? Oui ou Non)]]="Oui","Oui","Non")</f>
        <v>Non</v>
      </c>
      <c r="L1254" s="72" t="str">
        <f>IF(Tableau1[[#This Row],[Régime d''utilisation (Quotidien ? Oui ou Non)]]="Oui","Oui","Non")</f>
        <v>Non</v>
      </c>
      <c r="M1254" s="72" t="str">
        <f>IF(Tableau1[[#This Row],[Régime d''utilisation (Quotidien ? Oui ou Non)]]="Oui","Oui","Non")</f>
        <v>Non</v>
      </c>
      <c r="N1254" s="72" t="str">
        <f>IF(Tableau1[[#This Row],[Régime d''utilisation (Quotidien ? Oui ou Non)]]="Oui","Oui","Non")</f>
        <v>Non</v>
      </c>
      <c r="O1254" s="72" t="str">
        <f>IF(Tableau1[[#This Row],[Régime d''utilisation (Quotidien ? Oui ou Non)]]="Oui","Oui","Non")</f>
        <v>Non</v>
      </c>
      <c r="P1254" s="76"/>
      <c r="Q1254" s="76"/>
      <c r="R1254" s="76"/>
      <c r="S1254" s="52" t="str">
        <f t="shared" si="57"/>
        <v>Compris entre 00h00 et 5h00</v>
      </c>
      <c r="T1254" s="76"/>
      <c r="U1254" s="53" t="str">
        <f t="shared" si="58"/>
        <v>Voyageur</v>
      </c>
      <c r="V1254" s="76"/>
      <c r="W1254" s="76"/>
      <c r="X1254" s="76"/>
      <c r="Y1254" s="76"/>
      <c r="Z1254" s="76"/>
      <c r="AA1254" s="76"/>
      <c r="AB1254" s="53">
        <f>400</f>
        <v>400</v>
      </c>
      <c r="AC1254" s="78" t="str">
        <f>IF(Tableau1[[#This Row],[Type de réponse]]='Paramètre (masquer)'!$A$10,Tableau1[[#This Row],[Période de début *]],"")</f>
        <v/>
      </c>
      <c r="AD1254" s="78" t="str">
        <f>IF(Tableau1[[#This Row],[Type de réponse]]='Paramètre (masquer)'!$A$10,Tableau1[[#This Row],[Période de fin *]],"")</f>
        <v/>
      </c>
      <c r="AE1254" s="78" t="str">
        <f>IF(Tableau1[[#This Row],[Type de réponse]]='Paramètre (masquer)'!$A$10,Tableau1[[#This Row],[Nuit
LU/MA]],"")</f>
        <v/>
      </c>
      <c r="AF1254" s="78" t="str">
        <f>IF(Tableau1[[#This Row],[Type de réponse]]='Paramètre (masquer)'!$A$10,Tableau1[[#This Row],[Nuit
MA/ME]],"")</f>
        <v/>
      </c>
      <c r="AG1254" s="78" t="str">
        <f>IF(Tableau1[[#This Row],[Type de réponse]]='Paramètre (masquer)'!$A$10,Tableau1[[#This Row],[Nuit
ME/JE]],"")</f>
        <v/>
      </c>
      <c r="AH1254" s="78" t="str">
        <f>IF(Tableau1[[#This Row],[Type de réponse]]='Paramètre (masquer)'!$A$10,Tableau1[[#This Row],[Nuit JE/VE]],"")</f>
        <v/>
      </c>
      <c r="AI1254" s="78" t="str">
        <f>IF(Tableau1[[#This Row],[Type de réponse]]='Paramètre (masquer)'!$A$10,Tableau1[[#This Row],[Nuit
VE/SA]],"")</f>
        <v/>
      </c>
      <c r="AJ1254" s="78" t="str">
        <f>IF(Tableau1[[#This Row],[Type de réponse]]='Paramètre (masquer)'!$A$10,Tableau1[[#This Row],[Nuit
SA/DI]],"")</f>
        <v/>
      </c>
      <c r="AK1254" s="78" t="str">
        <f>IF(Tableau1[[#This Row],[Type de réponse]]='Paramètre (masquer)'!$A$10,Tableau1[[#This Row],[Nuit
DI/LU]],"")</f>
        <v/>
      </c>
      <c r="AL1254" s="76" t="str">
        <f>IF(Tableau1[[#This Row],[Nuit
LU /MA]]="Oui",0,IF(Tableau1[[#This Row],[Nuit
LU /MA]]="Non",1,""))</f>
        <v/>
      </c>
      <c r="AM1254" s="76" t="str">
        <f>IF(Tableau1[[#This Row],[Nuit
MA/ ME]]="Oui",0,IF(Tableau1[[#This Row],[Nuit
MA/ ME]]="Non",1,""))</f>
        <v/>
      </c>
      <c r="AN1254" s="76" t="str">
        <f>IF(Tableau1[[#This Row],[Nuit
ME/ JE]]="Oui",0,IF(Tableau1[[#This Row],[Nuit
ME/ JE]]="Non",1,""))</f>
        <v/>
      </c>
      <c r="AO1254" s="76" t="str">
        <f>IF(Tableau1[[#This Row],[Nuit JE/ VE]]="Oui",0,IF(Tableau1[[#This Row],[Nuit JE/ VE]]="Non",1,""))</f>
        <v/>
      </c>
      <c r="AP1254" s="76" t="str">
        <f>IF(Tableau1[[#This Row],[Nuit
VE/ SA]]="Oui",0,IF(Tableau1[[#This Row],[Nuit
VE/ SA]]="Non",1,""))</f>
        <v/>
      </c>
      <c r="AQ1254" s="76" t="str">
        <f>IF(Tableau1[[#This Row],[Nuit
SA/ DI]]="Oui",0,IF(Tableau1[[#This Row],[Nuit
SA/ DI]]="Non",1,""))</f>
        <v/>
      </c>
      <c r="AR1254" s="76" t="str">
        <f>IF(Tableau1[[#This Row],[Nuit
DI/ LU]]="Oui",0,IF(Tableau1[[#This Row],[Nuit
DI/ LU]]="Non",1,""))</f>
        <v/>
      </c>
      <c r="AS1254" s="76" t="str">
        <f>IF(Tableau1[[#This Row],[Type de réponse]]='Paramètre (masquer)'!$A$10,Tableau1[[#This Row],[FE]],"")</f>
        <v/>
      </c>
      <c r="AT1254" s="76" t="str">
        <f>_xlfn.CONCAT(Tableau1[[#This Row],[LUN]:[DIM]])</f>
        <v/>
      </c>
      <c r="AU1254" s="79"/>
      <c r="AV12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4" s="76" t="e">
        <f>Tableau1[[#This Row],[Nbre de nuits sur la période]]*Tableau1[[#This Row],[Nombre de train accédant / nuit *]]</f>
        <v>#VALUE!</v>
      </c>
      <c r="AY1254" s="76" t="e">
        <f>Tableau1[[#This Row],[Uo voies - nuit]]*((59*400/1000)+5)</f>
        <v>#VALUE!</v>
      </c>
    </row>
    <row r="1255" spans="1:51" ht="15.75">
      <c r="A1255" s="51">
        <f t="shared" si="59"/>
        <v>1242</v>
      </c>
      <c r="B1255" s="85"/>
      <c r="C1255" s="52" t="str">
        <f>IFERROR(VLOOKUP(Tableau1[[#This Row],[Site *
Un fichier Excel par DT]],Tableau7[[#All],[Nom de la gare]:[EIC]],5,FALSE),"")</f>
        <v/>
      </c>
      <c r="D1255" s="77"/>
      <c r="E1255" s="74"/>
      <c r="F1255" s="74"/>
      <c r="G1255" s="76"/>
      <c r="H1255" s="72" t="str">
        <f>IF(Tableau1[[#This Row],[Régime d''utilisation (Quotidien ? Oui ou Non)]]="Oui","Oui","Non")</f>
        <v>Non</v>
      </c>
      <c r="I1255" s="72" t="str">
        <f>IF(Tableau1[[#This Row],[Régime d''utilisation (Quotidien ? Oui ou Non)]]="Oui","Oui","Non")</f>
        <v>Non</v>
      </c>
      <c r="J1255" s="72" t="str">
        <f>IF(Tableau1[[#This Row],[Régime d''utilisation (Quotidien ? Oui ou Non)]]="Oui","Oui","Non")</f>
        <v>Non</v>
      </c>
      <c r="K1255" s="72" t="str">
        <f>IF(Tableau1[[#This Row],[Régime d''utilisation (Quotidien ? Oui ou Non)]]="Oui","Oui","Non")</f>
        <v>Non</v>
      </c>
      <c r="L1255" s="72" t="str">
        <f>IF(Tableau1[[#This Row],[Régime d''utilisation (Quotidien ? Oui ou Non)]]="Oui","Oui","Non")</f>
        <v>Non</v>
      </c>
      <c r="M1255" s="72" t="str">
        <f>IF(Tableau1[[#This Row],[Régime d''utilisation (Quotidien ? Oui ou Non)]]="Oui","Oui","Non")</f>
        <v>Non</v>
      </c>
      <c r="N1255" s="72" t="str">
        <f>IF(Tableau1[[#This Row],[Régime d''utilisation (Quotidien ? Oui ou Non)]]="Oui","Oui","Non")</f>
        <v>Non</v>
      </c>
      <c r="O1255" s="72" t="str">
        <f>IF(Tableau1[[#This Row],[Régime d''utilisation (Quotidien ? Oui ou Non)]]="Oui","Oui","Non")</f>
        <v>Non</v>
      </c>
      <c r="P1255" s="76"/>
      <c r="Q1255" s="76"/>
      <c r="R1255" s="76"/>
      <c r="S1255" s="52" t="str">
        <f t="shared" si="57"/>
        <v>Compris entre 00h00 et 5h00</v>
      </c>
      <c r="T1255" s="76"/>
      <c r="U1255" s="53" t="str">
        <f t="shared" si="58"/>
        <v>Voyageur</v>
      </c>
      <c r="V1255" s="76"/>
      <c r="W1255" s="76"/>
      <c r="X1255" s="76"/>
      <c r="Y1255" s="76"/>
      <c r="Z1255" s="76"/>
      <c r="AA1255" s="76"/>
      <c r="AB1255" s="53">
        <f>400</f>
        <v>400</v>
      </c>
      <c r="AC1255" s="78" t="str">
        <f>IF(Tableau1[[#This Row],[Type de réponse]]='Paramètre (masquer)'!$A$10,Tableau1[[#This Row],[Période de début *]],"")</f>
        <v/>
      </c>
      <c r="AD1255" s="78" t="str">
        <f>IF(Tableau1[[#This Row],[Type de réponse]]='Paramètre (masquer)'!$A$10,Tableau1[[#This Row],[Période de fin *]],"")</f>
        <v/>
      </c>
      <c r="AE1255" s="78" t="str">
        <f>IF(Tableau1[[#This Row],[Type de réponse]]='Paramètre (masquer)'!$A$10,Tableau1[[#This Row],[Nuit
LU/MA]],"")</f>
        <v/>
      </c>
      <c r="AF1255" s="78" t="str">
        <f>IF(Tableau1[[#This Row],[Type de réponse]]='Paramètre (masquer)'!$A$10,Tableau1[[#This Row],[Nuit
MA/ME]],"")</f>
        <v/>
      </c>
      <c r="AG1255" s="78" t="str">
        <f>IF(Tableau1[[#This Row],[Type de réponse]]='Paramètre (masquer)'!$A$10,Tableau1[[#This Row],[Nuit
ME/JE]],"")</f>
        <v/>
      </c>
      <c r="AH1255" s="78" t="str">
        <f>IF(Tableau1[[#This Row],[Type de réponse]]='Paramètre (masquer)'!$A$10,Tableau1[[#This Row],[Nuit JE/VE]],"")</f>
        <v/>
      </c>
      <c r="AI1255" s="78" t="str">
        <f>IF(Tableau1[[#This Row],[Type de réponse]]='Paramètre (masquer)'!$A$10,Tableau1[[#This Row],[Nuit
VE/SA]],"")</f>
        <v/>
      </c>
      <c r="AJ1255" s="78" t="str">
        <f>IF(Tableau1[[#This Row],[Type de réponse]]='Paramètre (masquer)'!$A$10,Tableau1[[#This Row],[Nuit
SA/DI]],"")</f>
        <v/>
      </c>
      <c r="AK1255" s="78" t="str">
        <f>IF(Tableau1[[#This Row],[Type de réponse]]='Paramètre (masquer)'!$A$10,Tableau1[[#This Row],[Nuit
DI/LU]],"")</f>
        <v/>
      </c>
      <c r="AL1255" s="76" t="str">
        <f>IF(Tableau1[[#This Row],[Nuit
LU /MA]]="Oui",0,IF(Tableau1[[#This Row],[Nuit
LU /MA]]="Non",1,""))</f>
        <v/>
      </c>
      <c r="AM1255" s="76" t="str">
        <f>IF(Tableau1[[#This Row],[Nuit
MA/ ME]]="Oui",0,IF(Tableau1[[#This Row],[Nuit
MA/ ME]]="Non",1,""))</f>
        <v/>
      </c>
      <c r="AN1255" s="76" t="str">
        <f>IF(Tableau1[[#This Row],[Nuit
ME/ JE]]="Oui",0,IF(Tableau1[[#This Row],[Nuit
ME/ JE]]="Non",1,""))</f>
        <v/>
      </c>
      <c r="AO1255" s="76" t="str">
        <f>IF(Tableau1[[#This Row],[Nuit JE/ VE]]="Oui",0,IF(Tableau1[[#This Row],[Nuit JE/ VE]]="Non",1,""))</f>
        <v/>
      </c>
      <c r="AP1255" s="76" t="str">
        <f>IF(Tableau1[[#This Row],[Nuit
VE/ SA]]="Oui",0,IF(Tableau1[[#This Row],[Nuit
VE/ SA]]="Non",1,""))</f>
        <v/>
      </c>
      <c r="AQ1255" s="76" t="str">
        <f>IF(Tableau1[[#This Row],[Nuit
SA/ DI]]="Oui",0,IF(Tableau1[[#This Row],[Nuit
SA/ DI]]="Non",1,""))</f>
        <v/>
      </c>
      <c r="AR1255" s="76" t="str">
        <f>IF(Tableau1[[#This Row],[Nuit
DI/ LU]]="Oui",0,IF(Tableau1[[#This Row],[Nuit
DI/ LU]]="Non",1,""))</f>
        <v/>
      </c>
      <c r="AS1255" s="76" t="str">
        <f>IF(Tableau1[[#This Row],[Type de réponse]]='Paramètre (masquer)'!$A$10,Tableau1[[#This Row],[FE]],"")</f>
        <v/>
      </c>
      <c r="AT1255" s="76" t="str">
        <f>_xlfn.CONCAT(Tableau1[[#This Row],[LUN]:[DIM]])</f>
        <v/>
      </c>
      <c r="AU1255" s="79"/>
      <c r="AV12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5" s="76" t="e">
        <f>Tableau1[[#This Row],[Nbre de nuits sur la période]]*Tableau1[[#This Row],[Nombre de train accédant / nuit *]]</f>
        <v>#VALUE!</v>
      </c>
      <c r="AY1255" s="76" t="e">
        <f>Tableau1[[#This Row],[Uo voies - nuit]]*((59*400/1000)+5)</f>
        <v>#VALUE!</v>
      </c>
    </row>
    <row r="1256" spans="1:51" ht="15.75">
      <c r="A1256" s="51">
        <f t="shared" si="59"/>
        <v>1243</v>
      </c>
      <c r="B1256" s="85"/>
      <c r="C1256" s="52" t="str">
        <f>IFERROR(VLOOKUP(Tableau1[[#This Row],[Site *
Un fichier Excel par DT]],Tableau7[[#All],[Nom de la gare]:[EIC]],5,FALSE),"")</f>
        <v/>
      </c>
      <c r="D1256" s="77"/>
      <c r="E1256" s="74"/>
      <c r="F1256" s="74"/>
      <c r="G1256" s="76"/>
      <c r="H1256" s="72" t="str">
        <f>IF(Tableau1[[#This Row],[Régime d''utilisation (Quotidien ? Oui ou Non)]]="Oui","Oui","Non")</f>
        <v>Non</v>
      </c>
      <c r="I1256" s="72" t="str">
        <f>IF(Tableau1[[#This Row],[Régime d''utilisation (Quotidien ? Oui ou Non)]]="Oui","Oui","Non")</f>
        <v>Non</v>
      </c>
      <c r="J1256" s="72" t="str">
        <f>IF(Tableau1[[#This Row],[Régime d''utilisation (Quotidien ? Oui ou Non)]]="Oui","Oui","Non")</f>
        <v>Non</v>
      </c>
      <c r="K1256" s="72" t="str">
        <f>IF(Tableau1[[#This Row],[Régime d''utilisation (Quotidien ? Oui ou Non)]]="Oui","Oui","Non")</f>
        <v>Non</v>
      </c>
      <c r="L1256" s="72" t="str">
        <f>IF(Tableau1[[#This Row],[Régime d''utilisation (Quotidien ? Oui ou Non)]]="Oui","Oui","Non")</f>
        <v>Non</v>
      </c>
      <c r="M1256" s="72" t="str">
        <f>IF(Tableau1[[#This Row],[Régime d''utilisation (Quotidien ? Oui ou Non)]]="Oui","Oui","Non")</f>
        <v>Non</v>
      </c>
      <c r="N1256" s="72" t="str">
        <f>IF(Tableau1[[#This Row],[Régime d''utilisation (Quotidien ? Oui ou Non)]]="Oui","Oui","Non")</f>
        <v>Non</v>
      </c>
      <c r="O1256" s="72" t="str">
        <f>IF(Tableau1[[#This Row],[Régime d''utilisation (Quotidien ? Oui ou Non)]]="Oui","Oui","Non")</f>
        <v>Non</v>
      </c>
      <c r="P1256" s="76"/>
      <c r="Q1256" s="76"/>
      <c r="R1256" s="76"/>
      <c r="S1256" s="52" t="str">
        <f t="shared" si="57"/>
        <v>Compris entre 00h00 et 5h00</v>
      </c>
      <c r="T1256" s="76"/>
      <c r="U1256" s="53" t="str">
        <f t="shared" si="58"/>
        <v>Voyageur</v>
      </c>
      <c r="V1256" s="76"/>
      <c r="W1256" s="76"/>
      <c r="X1256" s="76"/>
      <c r="Y1256" s="76"/>
      <c r="Z1256" s="76"/>
      <c r="AA1256" s="76"/>
      <c r="AB1256" s="53">
        <f>400</f>
        <v>400</v>
      </c>
      <c r="AC1256" s="78" t="str">
        <f>IF(Tableau1[[#This Row],[Type de réponse]]='Paramètre (masquer)'!$A$10,Tableau1[[#This Row],[Période de début *]],"")</f>
        <v/>
      </c>
      <c r="AD1256" s="78" t="str">
        <f>IF(Tableau1[[#This Row],[Type de réponse]]='Paramètre (masquer)'!$A$10,Tableau1[[#This Row],[Période de fin *]],"")</f>
        <v/>
      </c>
      <c r="AE1256" s="78" t="str">
        <f>IF(Tableau1[[#This Row],[Type de réponse]]='Paramètre (masquer)'!$A$10,Tableau1[[#This Row],[Nuit
LU/MA]],"")</f>
        <v/>
      </c>
      <c r="AF1256" s="78" t="str">
        <f>IF(Tableau1[[#This Row],[Type de réponse]]='Paramètre (masquer)'!$A$10,Tableau1[[#This Row],[Nuit
MA/ME]],"")</f>
        <v/>
      </c>
      <c r="AG1256" s="78" t="str">
        <f>IF(Tableau1[[#This Row],[Type de réponse]]='Paramètre (masquer)'!$A$10,Tableau1[[#This Row],[Nuit
ME/JE]],"")</f>
        <v/>
      </c>
      <c r="AH1256" s="78" t="str">
        <f>IF(Tableau1[[#This Row],[Type de réponse]]='Paramètre (masquer)'!$A$10,Tableau1[[#This Row],[Nuit JE/VE]],"")</f>
        <v/>
      </c>
      <c r="AI1256" s="78" t="str">
        <f>IF(Tableau1[[#This Row],[Type de réponse]]='Paramètre (masquer)'!$A$10,Tableau1[[#This Row],[Nuit
VE/SA]],"")</f>
        <v/>
      </c>
      <c r="AJ1256" s="78" t="str">
        <f>IF(Tableau1[[#This Row],[Type de réponse]]='Paramètre (masquer)'!$A$10,Tableau1[[#This Row],[Nuit
SA/DI]],"")</f>
        <v/>
      </c>
      <c r="AK1256" s="78" t="str">
        <f>IF(Tableau1[[#This Row],[Type de réponse]]='Paramètre (masquer)'!$A$10,Tableau1[[#This Row],[Nuit
DI/LU]],"")</f>
        <v/>
      </c>
      <c r="AL1256" s="76" t="str">
        <f>IF(Tableau1[[#This Row],[Nuit
LU /MA]]="Oui",0,IF(Tableau1[[#This Row],[Nuit
LU /MA]]="Non",1,""))</f>
        <v/>
      </c>
      <c r="AM1256" s="76" t="str">
        <f>IF(Tableau1[[#This Row],[Nuit
MA/ ME]]="Oui",0,IF(Tableau1[[#This Row],[Nuit
MA/ ME]]="Non",1,""))</f>
        <v/>
      </c>
      <c r="AN1256" s="76" t="str">
        <f>IF(Tableau1[[#This Row],[Nuit
ME/ JE]]="Oui",0,IF(Tableau1[[#This Row],[Nuit
ME/ JE]]="Non",1,""))</f>
        <v/>
      </c>
      <c r="AO1256" s="76" t="str">
        <f>IF(Tableau1[[#This Row],[Nuit JE/ VE]]="Oui",0,IF(Tableau1[[#This Row],[Nuit JE/ VE]]="Non",1,""))</f>
        <v/>
      </c>
      <c r="AP1256" s="76" t="str">
        <f>IF(Tableau1[[#This Row],[Nuit
VE/ SA]]="Oui",0,IF(Tableau1[[#This Row],[Nuit
VE/ SA]]="Non",1,""))</f>
        <v/>
      </c>
      <c r="AQ1256" s="76" t="str">
        <f>IF(Tableau1[[#This Row],[Nuit
SA/ DI]]="Oui",0,IF(Tableau1[[#This Row],[Nuit
SA/ DI]]="Non",1,""))</f>
        <v/>
      </c>
      <c r="AR1256" s="76" t="str">
        <f>IF(Tableau1[[#This Row],[Nuit
DI/ LU]]="Oui",0,IF(Tableau1[[#This Row],[Nuit
DI/ LU]]="Non",1,""))</f>
        <v/>
      </c>
      <c r="AS1256" s="76" t="str">
        <f>IF(Tableau1[[#This Row],[Type de réponse]]='Paramètre (masquer)'!$A$10,Tableau1[[#This Row],[FE]],"")</f>
        <v/>
      </c>
      <c r="AT1256" s="76" t="str">
        <f>_xlfn.CONCAT(Tableau1[[#This Row],[LUN]:[DIM]])</f>
        <v/>
      </c>
      <c r="AU1256" s="79"/>
      <c r="AV12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6" s="76" t="e">
        <f>Tableau1[[#This Row],[Nbre de nuits sur la période]]*Tableau1[[#This Row],[Nombre de train accédant / nuit *]]</f>
        <v>#VALUE!</v>
      </c>
      <c r="AY1256" s="76" t="e">
        <f>Tableau1[[#This Row],[Uo voies - nuit]]*((59*400/1000)+5)</f>
        <v>#VALUE!</v>
      </c>
    </row>
    <row r="1257" spans="1:51" ht="15.75">
      <c r="A1257" s="51">
        <f t="shared" si="59"/>
        <v>1244</v>
      </c>
      <c r="B1257" s="85"/>
      <c r="C1257" s="52" t="str">
        <f>IFERROR(VLOOKUP(Tableau1[[#This Row],[Site *
Un fichier Excel par DT]],Tableau7[[#All],[Nom de la gare]:[EIC]],5,FALSE),"")</f>
        <v/>
      </c>
      <c r="D1257" s="77"/>
      <c r="E1257" s="74"/>
      <c r="F1257" s="74"/>
      <c r="G1257" s="76"/>
      <c r="H1257" s="72" t="str">
        <f>IF(Tableau1[[#This Row],[Régime d''utilisation (Quotidien ? Oui ou Non)]]="Oui","Oui","Non")</f>
        <v>Non</v>
      </c>
      <c r="I1257" s="72" t="str">
        <f>IF(Tableau1[[#This Row],[Régime d''utilisation (Quotidien ? Oui ou Non)]]="Oui","Oui","Non")</f>
        <v>Non</v>
      </c>
      <c r="J1257" s="72" t="str">
        <f>IF(Tableau1[[#This Row],[Régime d''utilisation (Quotidien ? Oui ou Non)]]="Oui","Oui","Non")</f>
        <v>Non</v>
      </c>
      <c r="K1257" s="72" t="str">
        <f>IF(Tableau1[[#This Row],[Régime d''utilisation (Quotidien ? Oui ou Non)]]="Oui","Oui","Non")</f>
        <v>Non</v>
      </c>
      <c r="L1257" s="72" t="str">
        <f>IF(Tableau1[[#This Row],[Régime d''utilisation (Quotidien ? Oui ou Non)]]="Oui","Oui","Non")</f>
        <v>Non</v>
      </c>
      <c r="M1257" s="72" t="str">
        <f>IF(Tableau1[[#This Row],[Régime d''utilisation (Quotidien ? Oui ou Non)]]="Oui","Oui","Non")</f>
        <v>Non</v>
      </c>
      <c r="N1257" s="72" t="str">
        <f>IF(Tableau1[[#This Row],[Régime d''utilisation (Quotidien ? Oui ou Non)]]="Oui","Oui","Non")</f>
        <v>Non</v>
      </c>
      <c r="O1257" s="72" t="str">
        <f>IF(Tableau1[[#This Row],[Régime d''utilisation (Quotidien ? Oui ou Non)]]="Oui","Oui","Non")</f>
        <v>Non</v>
      </c>
      <c r="P1257" s="76"/>
      <c r="Q1257" s="76"/>
      <c r="R1257" s="76"/>
      <c r="S1257" s="52" t="str">
        <f t="shared" si="57"/>
        <v>Compris entre 00h00 et 5h00</v>
      </c>
      <c r="T1257" s="76"/>
      <c r="U1257" s="53" t="str">
        <f t="shared" si="58"/>
        <v>Voyageur</v>
      </c>
      <c r="V1257" s="76"/>
      <c r="W1257" s="76"/>
      <c r="X1257" s="76"/>
      <c r="Y1257" s="76"/>
      <c r="Z1257" s="76"/>
      <c r="AA1257" s="76"/>
      <c r="AB1257" s="53">
        <f>400</f>
        <v>400</v>
      </c>
      <c r="AC1257" s="78" t="str">
        <f>IF(Tableau1[[#This Row],[Type de réponse]]='Paramètre (masquer)'!$A$10,Tableau1[[#This Row],[Période de début *]],"")</f>
        <v/>
      </c>
      <c r="AD1257" s="78" t="str">
        <f>IF(Tableau1[[#This Row],[Type de réponse]]='Paramètre (masquer)'!$A$10,Tableau1[[#This Row],[Période de fin *]],"")</f>
        <v/>
      </c>
      <c r="AE1257" s="78" t="str">
        <f>IF(Tableau1[[#This Row],[Type de réponse]]='Paramètre (masquer)'!$A$10,Tableau1[[#This Row],[Nuit
LU/MA]],"")</f>
        <v/>
      </c>
      <c r="AF1257" s="78" t="str">
        <f>IF(Tableau1[[#This Row],[Type de réponse]]='Paramètre (masquer)'!$A$10,Tableau1[[#This Row],[Nuit
MA/ME]],"")</f>
        <v/>
      </c>
      <c r="AG1257" s="78" t="str">
        <f>IF(Tableau1[[#This Row],[Type de réponse]]='Paramètre (masquer)'!$A$10,Tableau1[[#This Row],[Nuit
ME/JE]],"")</f>
        <v/>
      </c>
      <c r="AH1257" s="78" t="str">
        <f>IF(Tableau1[[#This Row],[Type de réponse]]='Paramètre (masquer)'!$A$10,Tableau1[[#This Row],[Nuit JE/VE]],"")</f>
        <v/>
      </c>
      <c r="AI1257" s="78" t="str">
        <f>IF(Tableau1[[#This Row],[Type de réponse]]='Paramètre (masquer)'!$A$10,Tableau1[[#This Row],[Nuit
VE/SA]],"")</f>
        <v/>
      </c>
      <c r="AJ1257" s="78" t="str">
        <f>IF(Tableau1[[#This Row],[Type de réponse]]='Paramètre (masquer)'!$A$10,Tableau1[[#This Row],[Nuit
SA/DI]],"")</f>
        <v/>
      </c>
      <c r="AK1257" s="78" t="str">
        <f>IF(Tableau1[[#This Row],[Type de réponse]]='Paramètre (masquer)'!$A$10,Tableau1[[#This Row],[Nuit
DI/LU]],"")</f>
        <v/>
      </c>
      <c r="AL1257" s="76" t="str">
        <f>IF(Tableau1[[#This Row],[Nuit
LU /MA]]="Oui",0,IF(Tableau1[[#This Row],[Nuit
LU /MA]]="Non",1,""))</f>
        <v/>
      </c>
      <c r="AM1257" s="76" t="str">
        <f>IF(Tableau1[[#This Row],[Nuit
MA/ ME]]="Oui",0,IF(Tableau1[[#This Row],[Nuit
MA/ ME]]="Non",1,""))</f>
        <v/>
      </c>
      <c r="AN1257" s="76" t="str">
        <f>IF(Tableau1[[#This Row],[Nuit
ME/ JE]]="Oui",0,IF(Tableau1[[#This Row],[Nuit
ME/ JE]]="Non",1,""))</f>
        <v/>
      </c>
      <c r="AO1257" s="76" t="str">
        <f>IF(Tableau1[[#This Row],[Nuit JE/ VE]]="Oui",0,IF(Tableau1[[#This Row],[Nuit JE/ VE]]="Non",1,""))</f>
        <v/>
      </c>
      <c r="AP1257" s="76" t="str">
        <f>IF(Tableau1[[#This Row],[Nuit
VE/ SA]]="Oui",0,IF(Tableau1[[#This Row],[Nuit
VE/ SA]]="Non",1,""))</f>
        <v/>
      </c>
      <c r="AQ1257" s="76" t="str">
        <f>IF(Tableau1[[#This Row],[Nuit
SA/ DI]]="Oui",0,IF(Tableau1[[#This Row],[Nuit
SA/ DI]]="Non",1,""))</f>
        <v/>
      </c>
      <c r="AR1257" s="76" t="str">
        <f>IF(Tableau1[[#This Row],[Nuit
DI/ LU]]="Oui",0,IF(Tableau1[[#This Row],[Nuit
DI/ LU]]="Non",1,""))</f>
        <v/>
      </c>
      <c r="AS1257" s="76" t="str">
        <f>IF(Tableau1[[#This Row],[Type de réponse]]='Paramètre (masquer)'!$A$10,Tableau1[[#This Row],[FE]],"")</f>
        <v/>
      </c>
      <c r="AT1257" s="76" t="str">
        <f>_xlfn.CONCAT(Tableau1[[#This Row],[LUN]:[DIM]])</f>
        <v/>
      </c>
      <c r="AU1257" s="79"/>
      <c r="AV12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7" s="76" t="e">
        <f>Tableau1[[#This Row],[Nbre de nuits sur la période]]*Tableau1[[#This Row],[Nombre de train accédant / nuit *]]</f>
        <v>#VALUE!</v>
      </c>
      <c r="AY1257" s="76" t="e">
        <f>Tableau1[[#This Row],[Uo voies - nuit]]*((59*400/1000)+5)</f>
        <v>#VALUE!</v>
      </c>
    </row>
    <row r="1258" spans="1:51" ht="15.75">
      <c r="A1258" s="51">
        <f t="shared" si="59"/>
        <v>1245</v>
      </c>
      <c r="B1258" s="85"/>
      <c r="C1258" s="52" t="str">
        <f>IFERROR(VLOOKUP(Tableau1[[#This Row],[Site *
Un fichier Excel par DT]],Tableau7[[#All],[Nom de la gare]:[EIC]],5,FALSE),"")</f>
        <v/>
      </c>
      <c r="D1258" s="77"/>
      <c r="E1258" s="74"/>
      <c r="F1258" s="74"/>
      <c r="G1258" s="76"/>
      <c r="H1258" s="72" t="str">
        <f>IF(Tableau1[[#This Row],[Régime d''utilisation (Quotidien ? Oui ou Non)]]="Oui","Oui","Non")</f>
        <v>Non</v>
      </c>
      <c r="I1258" s="72" t="str">
        <f>IF(Tableau1[[#This Row],[Régime d''utilisation (Quotidien ? Oui ou Non)]]="Oui","Oui","Non")</f>
        <v>Non</v>
      </c>
      <c r="J1258" s="72" t="str">
        <f>IF(Tableau1[[#This Row],[Régime d''utilisation (Quotidien ? Oui ou Non)]]="Oui","Oui","Non")</f>
        <v>Non</v>
      </c>
      <c r="K1258" s="72" t="str">
        <f>IF(Tableau1[[#This Row],[Régime d''utilisation (Quotidien ? Oui ou Non)]]="Oui","Oui","Non")</f>
        <v>Non</v>
      </c>
      <c r="L1258" s="72" t="str">
        <f>IF(Tableau1[[#This Row],[Régime d''utilisation (Quotidien ? Oui ou Non)]]="Oui","Oui","Non")</f>
        <v>Non</v>
      </c>
      <c r="M1258" s="72" t="str">
        <f>IF(Tableau1[[#This Row],[Régime d''utilisation (Quotidien ? Oui ou Non)]]="Oui","Oui","Non")</f>
        <v>Non</v>
      </c>
      <c r="N1258" s="72" t="str">
        <f>IF(Tableau1[[#This Row],[Régime d''utilisation (Quotidien ? Oui ou Non)]]="Oui","Oui","Non")</f>
        <v>Non</v>
      </c>
      <c r="O1258" s="72" t="str">
        <f>IF(Tableau1[[#This Row],[Régime d''utilisation (Quotidien ? Oui ou Non)]]="Oui","Oui","Non")</f>
        <v>Non</v>
      </c>
      <c r="P1258" s="76"/>
      <c r="Q1258" s="76"/>
      <c r="R1258" s="76"/>
      <c r="S1258" s="52" t="str">
        <f t="shared" si="57"/>
        <v>Compris entre 00h00 et 5h00</v>
      </c>
      <c r="T1258" s="76"/>
      <c r="U1258" s="53" t="str">
        <f t="shared" si="58"/>
        <v>Voyageur</v>
      </c>
      <c r="V1258" s="76"/>
      <c r="W1258" s="76"/>
      <c r="X1258" s="76"/>
      <c r="Y1258" s="76"/>
      <c r="Z1258" s="76"/>
      <c r="AA1258" s="76"/>
      <c r="AB1258" s="53">
        <f>400</f>
        <v>400</v>
      </c>
      <c r="AC1258" s="78" t="str">
        <f>IF(Tableau1[[#This Row],[Type de réponse]]='Paramètre (masquer)'!$A$10,Tableau1[[#This Row],[Période de début *]],"")</f>
        <v/>
      </c>
      <c r="AD1258" s="78" t="str">
        <f>IF(Tableau1[[#This Row],[Type de réponse]]='Paramètre (masquer)'!$A$10,Tableau1[[#This Row],[Période de fin *]],"")</f>
        <v/>
      </c>
      <c r="AE1258" s="78" t="str">
        <f>IF(Tableau1[[#This Row],[Type de réponse]]='Paramètre (masquer)'!$A$10,Tableau1[[#This Row],[Nuit
LU/MA]],"")</f>
        <v/>
      </c>
      <c r="AF1258" s="78" t="str">
        <f>IF(Tableau1[[#This Row],[Type de réponse]]='Paramètre (masquer)'!$A$10,Tableau1[[#This Row],[Nuit
MA/ME]],"")</f>
        <v/>
      </c>
      <c r="AG1258" s="78" t="str">
        <f>IF(Tableau1[[#This Row],[Type de réponse]]='Paramètre (masquer)'!$A$10,Tableau1[[#This Row],[Nuit
ME/JE]],"")</f>
        <v/>
      </c>
      <c r="AH1258" s="78" t="str">
        <f>IF(Tableau1[[#This Row],[Type de réponse]]='Paramètre (masquer)'!$A$10,Tableau1[[#This Row],[Nuit JE/VE]],"")</f>
        <v/>
      </c>
      <c r="AI1258" s="78" t="str">
        <f>IF(Tableau1[[#This Row],[Type de réponse]]='Paramètre (masquer)'!$A$10,Tableau1[[#This Row],[Nuit
VE/SA]],"")</f>
        <v/>
      </c>
      <c r="AJ1258" s="78" t="str">
        <f>IF(Tableau1[[#This Row],[Type de réponse]]='Paramètre (masquer)'!$A$10,Tableau1[[#This Row],[Nuit
SA/DI]],"")</f>
        <v/>
      </c>
      <c r="AK1258" s="78" t="str">
        <f>IF(Tableau1[[#This Row],[Type de réponse]]='Paramètre (masquer)'!$A$10,Tableau1[[#This Row],[Nuit
DI/LU]],"")</f>
        <v/>
      </c>
      <c r="AL1258" s="76" t="str">
        <f>IF(Tableau1[[#This Row],[Nuit
LU /MA]]="Oui",0,IF(Tableau1[[#This Row],[Nuit
LU /MA]]="Non",1,""))</f>
        <v/>
      </c>
      <c r="AM1258" s="76" t="str">
        <f>IF(Tableau1[[#This Row],[Nuit
MA/ ME]]="Oui",0,IF(Tableau1[[#This Row],[Nuit
MA/ ME]]="Non",1,""))</f>
        <v/>
      </c>
      <c r="AN1258" s="76" t="str">
        <f>IF(Tableau1[[#This Row],[Nuit
ME/ JE]]="Oui",0,IF(Tableau1[[#This Row],[Nuit
ME/ JE]]="Non",1,""))</f>
        <v/>
      </c>
      <c r="AO1258" s="76" t="str">
        <f>IF(Tableau1[[#This Row],[Nuit JE/ VE]]="Oui",0,IF(Tableau1[[#This Row],[Nuit JE/ VE]]="Non",1,""))</f>
        <v/>
      </c>
      <c r="AP1258" s="76" t="str">
        <f>IF(Tableau1[[#This Row],[Nuit
VE/ SA]]="Oui",0,IF(Tableau1[[#This Row],[Nuit
VE/ SA]]="Non",1,""))</f>
        <v/>
      </c>
      <c r="AQ1258" s="76" t="str">
        <f>IF(Tableau1[[#This Row],[Nuit
SA/ DI]]="Oui",0,IF(Tableau1[[#This Row],[Nuit
SA/ DI]]="Non",1,""))</f>
        <v/>
      </c>
      <c r="AR1258" s="76" t="str">
        <f>IF(Tableau1[[#This Row],[Nuit
DI/ LU]]="Oui",0,IF(Tableau1[[#This Row],[Nuit
DI/ LU]]="Non",1,""))</f>
        <v/>
      </c>
      <c r="AS1258" s="76" t="str">
        <f>IF(Tableau1[[#This Row],[Type de réponse]]='Paramètre (masquer)'!$A$10,Tableau1[[#This Row],[FE]],"")</f>
        <v/>
      </c>
      <c r="AT1258" s="76" t="str">
        <f>_xlfn.CONCAT(Tableau1[[#This Row],[LUN]:[DIM]])</f>
        <v/>
      </c>
      <c r="AU1258" s="79"/>
      <c r="AV12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8" s="76" t="e">
        <f>Tableau1[[#This Row],[Nbre de nuits sur la période]]*Tableau1[[#This Row],[Nombre de train accédant / nuit *]]</f>
        <v>#VALUE!</v>
      </c>
      <c r="AY1258" s="76" t="e">
        <f>Tableau1[[#This Row],[Uo voies - nuit]]*((59*400/1000)+5)</f>
        <v>#VALUE!</v>
      </c>
    </row>
    <row r="1259" spans="1:51" ht="15.75">
      <c r="A1259" s="51">
        <f t="shared" si="59"/>
        <v>1246</v>
      </c>
      <c r="B1259" s="85"/>
      <c r="C1259" s="52" t="str">
        <f>IFERROR(VLOOKUP(Tableau1[[#This Row],[Site *
Un fichier Excel par DT]],Tableau7[[#All],[Nom de la gare]:[EIC]],5,FALSE),"")</f>
        <v/>
      </c>
      <c r="D1259" s="77"/>
      <c r="E1259" s="74"/>
      <c r="F1259" s="74"/>
      <c r="G1259" s="76"/>
      <c r="H1259" s="72" t="str">
        <f>IF(Tableau1[[#This Row],[Régime d''utilisation (Quotidien ? Oui ou Non)]]="Oui","Oui","Non")</f>
        <v>Non</v>
      </c>
      <c r="I1259" s="72" t="str">
        <f>IF(Tableau1[[#This Row],[Régime d''utilisation (Quotidien ? Oui ou Non)]]="Oui","Oui","Non")</f>
        <v>Non</v>
      </c>
      <c r="J1259" s="72" t="str">
        <f>IF(Tableau1[[#This Row],[Régime d''utilisation (Quotidien ? Oui ou Non)]]="Oui","Oui","Non")</f>
        <v>Non</v>
      </c>
      <c r="K1259" s="72" t="str">
        <f>IF(Tableau1[[#This Row],[Régime d''utilisation (Quotidien ? Oui ou Non)]]="Oui","Oui","Non")</f>
        <v>Non</v>
      </c>
      <c r="L1259" s="72" t="str">
        <f>IF(Tableau1[[#This Row],[Régime d''utilisation (Quotidien ? Oui ou Non)]]="Oui","Oui","Non")</f>
        <v>Non</v>
      </c>
      <c r="M1259" s="72" t="str">
        <f>IF(Tableau1[[#This Row],[Régime d''utilisation (Quotidien ? Oui ou Non)]]="Oui","Oui","Non")</f>
        <v>Non</v>
      </c>
      <c r="N1259" s="72" t="str">
        <f>IF(Tableau1[[#This Row],[Régime d''utilisation (Quotidien ? Oui ou Non)]]="Oui","Oui","Non")</f>
        <v>Non</v>
      </c>
      <c r="O1259" s="72" t="str">
        <f>IF(Tableau1[[#This Row],[Régime d''utilisation (Quotidien ? Oui ou Non)]]="Oui","Oui","Non")</f>
        <v>Non</v>
      </c>
      <c r="P1259" s="76"/>
      <c r="Q1259" s="76"/>
      <c r="R1259" s="76"/>
      <c r="S1259" s="52" t="str">
        <f t="shared" si="57"/>
        <v>Compris entre 00h00 et 5h00</v>
      </c>
      <c r="T1259" s="76"/>
      <c r="U1259" s="53" t="str">
        <f t="shared" si="58"/>
        <v>Voyageur</v>
      </c>
      <c r="V1259" s="76"/>
      <c r="W1259" s="76"/>
      <c r="X1259" s="76"/>
      <c r="Y1259" s="76"/>
      <c r="Z1259" s="76"/>
      <c r="AA1259" s="76"/>
      <c r="AB1259" s="53">
        <f>400</f>
        <v>400</v>
      </c>
      <c r="AC1259" s="78" t="str">
        <f>IF(Tableau1[[#This Row],[Type de réponse]]='Paramètre (masquer)'!$A$10,Tableau1[[#This Row],[Période de début *]],"")</f>
        <v/>
      </c>
      <c r="AD1259" s="78" t="str">
        <f>IF(Tableau1[[#This Row],[Type de réponse]]='Paramètre (masquer)'!$A$10,Tableau1[[#This Row],[Période de fin *]],"")</f>
        <v/>
      </c>
      <c r="AE1259" s="78" t="str">
        <f>IF(Tableau1[[#This Row],[Type de réponse]]='Paramètre (masquer)'!$A$10,Tableau1[[#This Row],[Nuit
LU/MA]],"")</f>
        <v/>
      </c>
      <c r="AF1259" s="78" t="str">
        <f>IF(Tableau1[[#This Row],[Type de réponse]]='Paramètre (masquer)'!$A$10,Tableau1[[#This Row],[Nuit
MA/ME]],"")</f>
        <v/>
      </c>
      <c r="AG1259" s="78" t="str">
        <f>IF(Tableau1[[#This Row],[Type de réponse]]='Paramètre (masquer)'!$A$10,Tableau1[[#This Row],[Nuit
ME/JE]],"")</f>
        <v/>
      </c>
      <c r="AH1259" s="78" t="str">
        <f>IF(Tableau1[[#This Row],[Type de réponse]]='Paramètre (masquer)'!$A$10,Tableau1[[#This Row],[Nuit JE/VE]],"")</f>
        <v/>
      </c>
      <c r="AI1259" s="78" t="str">
        <f>IF(Tableau1[[#This Row],[Type de réponse]]='Paramètre (masquer)'!$A$10,Tableau1[[#This Row],[Nuit
VE/SA]],"")</f>
        <v/>
      </c>
      <c r="AJ1259" s="78" t="str">
        <f>IF(Tableau1[[#This Row],[Type de réponse]]='Paramètre (masquer)'!$A$10,Tableau1[[#This Row],[Nuit
SA/DI]],"")</f>
        <v/>
      </c>
      <c r="AK1259" s="78" t="str">
        <f>IF(Tableau1[[#This Row],[Type de réponse]]='Paramètre (masquer)'!$A$10,Tableau1[[#This Row],[Nuit
DI/LU]],"")</f>
        <v/>
      </c>
      <c r="AL1259" s="76" t="str">
        <f>IF(Tableau1[[#This Row],[Nuit
LU /MA]]="Oui",0,IF(Tableau1[[#This Row],[Nuit
LU /MA]]="Non",1,""))</f>
        <v/>
      </c>
      <c r="AM1259" s="76" t="str">
        <f>IF(Tableau1[[#This Row],[Nuit
MA/ ME]]="Oui",0,IF(Tableau1[[#This Row],[Nuit
MA/ ME]]="Non",1,""))</f>
        <v/>
      </c>
      <c r="AN1259" s="76" t="str">
        <f>IF(Tableau1[[#This Row],[Nuit
ME/ JE]]="Oui",0,IF(Tableau1[[#This Row],[Nuit
ME/ JE]]="Non",1,""))</f>
        <v/>
      </c>
      <c r="AO1259" s="76" t="str">
        <f>IF(Tableau1[[#This Row],[Nuit JE/ VE]]="Oui",0,IF(Tableau1[[#This Row],[Nuit JE/ VE]]="Non",1,""))</f>
        <v/>
      </c>
      <c r="AP1259" s="76" t="str">
        <f>IF(Tableau1[[#This Row],[Nuit
VE/ SA]]="Oui",0,IF(Tableau1[[#This Row],[Nuit
VE/ SA]]="Non",1,""))</f>
        <v/>
      </c>
      <c r="AQ1259" s="76" t="str">
        <f>IF(Tableau1[[#This Row],[Nuit
SA/ DI]]="Oui",0,IF(Tableau1[[#This Row],[Nuit
SA/ DI]]="Non",1,""))</f>
        <v/>
      </c>
      <c r="AR1259" s="76" t="str">
        <f>IF(Tableau1[[#This Row],[Nuit
DI/ LU]]="Oui",0,IF(Tableau1[[#This Row],[Nuit
DI/ LU]]="Non",1,""))</f>
        <v/>
      </c>
      <c r="AS1259" s="76" t="str">
        <f>IF(Tableau1[[#This Row],[Type de réponse]]='Paramètre (masquer)'!$A$10,Tableau1[[#This Row],[FE]],"")</f>
        <v/>
      </c>
      <c r="AT1259" s="76" t="str">
        <f>_xlfn.CONCAT(Tableau1[[#This Row],[LUN]:[DIM]])</f>
        <v/>
      </c>
      <c r="AU1259" s="79"/>
      <c r="AV12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9" s="76" t="e">
        <f>Tableau1[[#This Row],[Nbre de nuits sur la période]]*Tableau1[[#This Row],[Nombre de train accédant / nuit *]]</f>
        <v>#VALUE!</v>
      </c>
      <c r="AY1259" s="76" t="e">
        <f>Tableau1[[#This Row],[Uo voies - nuit]]*((59*400/1000)+5)</f>
        <v>#VALUE!</v>
      </c>
    </row>
    <row r="1260" spans="1:51" ht="15.75">
      <c r="A1260" s="51">
        <f t="shared" si="59"/>
        <v>1247</v>
      </c>
      <c r="B1260" s="85"/>
      <c r="C1260" s="52" t="str">
        <f>IFERROR(VLOOKUP(Tableau1[[#This Row],[Site *
Un fichier Excel par DT]],Tableau7[[#All],[Nom de la gare]:[EIC]],5,FALSE),"")</f>
        <v/>
      </c>
      <c r="D1260" s="77"/>
      <c r="E1260" s="74"/>
      <c r="F1260" s="74"/>
      <c r="G1260" s="76"/>
      <c r="H1260" s="72" t="str">
        <f>IF(Tableau1[[#This Row],[Régime d''utilisation (Quotidien ? Oui ou Non)]]="Oui","Oui","Non")</f>
        <v>Non</v>
      </c>
      <c r="I1260" s="72" t="str">
        <f>IF(Tableau1[[#This Row],[Régime d''utilisation (Quotidien ? Oui ou Non)]]="Oui","Oui","Non")</f>
        <v>Non</v>
      </c>
      <c r="J1260" s="72" t="str">
        <f>IF(Tableau1[[#This Row],[Régime d''utilisation (Quotidien ? Oui ou Non)]]="Oui","Oui","Non")</f>
        <v>Non</v>
      </c>
      <c r="K1260" s="72" t="str">
        <f>IF(Tableau1[[#This Row],[Régime d''utilisation (Quotidien ? Oui ou Non)]]="Oui","Oui","Non")</f>
        <v>Non</v>
      </c>
      <c r="L1260" s="72" t="str">
        <f>IF(Tableau1[[#This Row],[Régime d''utilisation (Quotidien ? Oui ou Non)]]="Oui","Oui","Non")</f>
        <v>Non</v>
      </c>
      <c r="M1260" s="72" t="str">
        <f>IF(Tableau1[[#This Row],[Régime d''utilisation (Quotidien ? Oui ou Non)]]="Oui","Oui","Non")</f>
        <v>Non</v>
      </c>
      <c r="N1260" s="72" t="str">
        <f>IF(Tableau1[[#This Row],[Régime d''utilisation (Quotidien ? Oui ou Non)]]="Oui","Oui","Non")</f>
        <v>Non</v>
      </c>
      <c r="O1260" s="72" t="str">
        <f>IF(Tableau1[[#This Row],[Régime d''utilisation (Quotidien ? Oui ou Non)]]="Oui","Oui","Non")</f>
        <v>Non</v>
      </c>
      <c r="P1260" s="76"/>
      <c r="Q1260" s="76"/>
      <c r="R1260" s="76"/>
      <c r="S1260" s="52" t="str">
        <f t="shared" si="57"/>
        <v>Compris entre 00h00 et 5h00</v>
      </c>
      <c r="T1260" s="76"/>
      <c r="U1260" s="53" t="str">
        <f t="shared" si="58"/>
        <v>Voyageur</v>
      </c>
      <c r="V1260" s="76"/>
      <c r="W1260" s="76"/>
      <c r="X1260" s="76"/>
      <c r="Y1260" s="76"/>
      <c r="Z1260" s="76"/>
      <c r="AA1260" s="76"/>
      <c r="AB1260" s="53">
        <f>400</f>
        <v>400</v>
      </c>
      <c r="AC1260" s="78" t="str">
        <f>IF(Tableau1[[#This Row],[Type de réponse]]='Paramètre (masquer)'!$A$10,Tableau1[[#This Row],[Période de début *]],"")</f>
        <v/>
      </c>
      <c r="AD1260" s="78" t="str">
        <f>IF(Tableau1[[#This Row],[Type de réponse]]='Paramètre (masquer)'!$A$10,Tableau1[[#This Row],[Période de fin *]],"")</f>
        <v/>
      </c>
      <c r="AE1260" s="78" t="str">
        <f>IF(Tableau1[[#This Row],[Type de réponse]]='Paramètre (masquer)'!$A$10,Tableau1[[#This Row],[Nuit
LU/MA]],"")</f>
        <v/>
      </c>
      <c r="AF1260" s="78" t="str">
        <f>IF(Tableau1[[#This Row],[Type de réponse]]='Paramètre (masquer)'!$A$10,Tableau1[[#This Row],[Nuit
MA/ME]],"")</f>
        <v/>
      </c>
      <c r="AG1260" s="78" t="str">
        <f>IF(Tableau1[[#This Row],[Type de réponse]]='Paramètre (masquer)'!$A$10,Tableau1[[#This Row],[Nuit
ME/JE]],"")</f>
        <v/>
      </c>
      <c r="AH1260" s="78" t="str">
        <f>IF(Tableau1[[#This Row],[Type de réponse]]='Paramètre (masquer)'!$A$10,Tableau1[[#This Row],[Nuit JE/VE]],"")</f>
        <v/>
      </c>
      <c r="AI1260" s="78" t="str">
        <f>IF(Tableau1[[#This Row],[Type de réponse]]='Paramètre (masquer)'!$A$10,Tableau1[[#This Row],[Nuit
VE/SA]],"")</f>
        <v/>
      </c>
      <c r="AJ1260" s="78" t="str">
        <f>IF(Tableau1[[#This Row],[Type de réponse]]='Paramètre (masquer)'!$A$10,Tableau1[[#This Row],[Nuit
SA/DI]],"")</f>
        <v/>
      </c>
      <c r="AK1260" s="78" t="str">
        <f>IF(Tableau1[[#This Row],[Type de réponse]]='Paramètre (masquer)'!$A$10,Tableau1[[#This Row],[Nuit
DI/LU]],"")</f>
        <v/>
      </c>
      <c r="AL1260" s="76" t="str">
        <f>IF(Tableau1[[#This Row],[Nuit
LU /MA]]="Oui",0,IF(Tableau1[[#This Row],[Nuit
LU /MA]]="Non",1,""))</f>
        <v/>
      </c>
      <c r="AM1260" s="76" t="str">
        <f>IF(Tableau1[[#This Row],[Nuit
MA/ ME]]="Oui",0,IF(Tableau1[[#This Row],[Nuit
MA/ ME]]="Non",1,""))</f>
        <v/>
      </c>
      <c r="AN1260" s="76" t="str">
        <f>IF(Tableau1[[#This Row],[Nuit
ME/ JE]]="Oui",0,IF(Tableau1[[#This Row],[Nuit
ME/ JE]]="Non",1,""))</f>
        <v/>
      </c>
      <c r="AO1260" s="76" t="str">
        <f>IF(Tableau1[[#This Row],[Nuit JE/ VE]]="Oui",0,IF(Tableau1[[#This Row],[Nuit JE/ VE]]="Non",1,""))</f>
        <v/>
      </c>
      <c r="AP1260" s="76" t="str">
        <f>IF(Tableau1[[#This Row],[Nuit
VE/ SA]]="Oui",0,IF(Tableau1[[#This Row],[Nuit
VE/ SA]]="Non",1,""))</f>
        <v/>
      </c>
      <c r="AQ1260" s="76" t="str">
        <f>IF(Tableau1[[#This Row],[Nuit
SA/ DI]]="Oui",0,IF(Tableau1[[#This Row],[Nuit
SA/ DI]]="Non",1,""))</f>
        <v/>
      </c>
      <c r="AR1260" s="76" t="str">
        <f>IF(Tableau1[[#This Row],[Nuit
DI/ LU]]="Oui",0,IF(Tableau1[[#This Row],[Nuit
DI/ LU]]="Non",1,""))</f>
        <v/>
      </c>
      <c r="AS1260" s="76" t="str">
        <f>IF(Tableau1[[#This Row],[Type de réponse]]='Paramètre (masquer)'!$A$10,Tableau1[[#This Row],[FE]],"")</f>
        <v/>
      </c>
      <c r="AT1260" s="76" t="str">
        <f>_xlfn.CONCAT(Tableau1[[#This Row],[LUN]:[DIM]])</f>
        <v/>
      </c>
      <c r="AU1260" s="79"/>
      <c r="AV12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0" s="76" t="e">
        <f>Tableau1[[#This Row],[Nbre de nuits sur la période]]*Tableau1[[#This Row],[Nombre de train accédant / nuit *]]</f>
        <v>#VALUE!</v>
      </c>
      <c r="AY1260" s="76" t="e">
        <f>Tableau1[[#This Row],[Uo voies - nuit]]*((59*400/1000)+5)</f>
        <v>#VALUE!</v>
      </c>
    </row>
    <row r="1261" spans="1:51" ht="15.75">
      <c r="A1261" s="51">
        <f t="shared" si="59"/>
        <v>1248</v>
      </c>
      <c r="B1261" s="85"/>
      <c r="C1261" s="52" t="str">
        <f>IFERROR(VLOOKUP(Tableau1[[#This Row],[Site *
Un fichier Excel par DT]],Tableau7[[#All],[Nom de la gare]:[EIC]],5,FALSE),"")</f>
        <v/>
      </c>
      <c r="D1261" s="77"/>
      <c r="E1261" s="74"/>
      <c r="F1261" s="74"/>
      <c r="G1261" s="76"/>
      <c r="H1261" s="72" t="str">
        <f>IF(Tableau1[[#This Row],[Régime d''utilisation (Quotidien ? Oui ou Non)]]="Oui","Oui","Non")</f>
        <v>Non</v>
      </c>
      <c r="I1261" s="72" t="str">
        <f>IF(Tableau1[[#This Row],[Régime d''utilisation (Quotidien ? Oui ou Non)]]="Oui","Oui","Non")</f>
        <v>Non</v>
      </c>
      <c r="J1261" s="72" t="str">
        <f>IF(Tableau1[[#This Row],[Régime d''utilisation (Quotidien ? Oui ou Non)]]="Oui","Oui","Non")</f>
        <v>Non</v>
      </c>
      <c r="K1261" s="72" t="str">
        <f>IF(Tableau1[[#This Row],[Régime d''utilisation (Quotidien ? Oui ou Non)]]="Oui","Oui","Non")</f>
        <v>Non</v>
      </c>
      <c r="L1261" s="72" t="str">
        <f>IF(Tableau1[[#This Row],[Régime d''utilisation (Quotidien ? Oui ou Non)]]="Oui","Oui","Non")</f>
        <v>Non</v>
      </c>
      <c r="M1261" s="72" t="str">
        <f>IF(Tableau1[[#This Row],[Régime d''utilisation (Quotidien ? Oui ou Non)]]="Oui","Oui","Non")</f>
        <v>Non</v>
      </c>
      <c r="N1261" s="72" t="str">
        <f>IF(Tableau1[[#This Row],[Régime d''utilisation (Quotidien ? Oui ou Non)]]="Oui","Oui","Non")</f>
        <v>Non</v>
      </c>
      <c r="O1261" s="72" t="str">
        <f>IF(Tableau1[[#This Row],[Régime d''utilisation (Quotidien ? Oui ou Non)]]="Oui","Oui","Non")</f>
        <v>Non</v>
      </c>
      <c r="P1261" s="76"/>
      <c r="Q1261" s="76"/>
      <c r="R1261" s="76"/>
      <c r="S1261" s="52" t="str">
        <f t="shared" si="57"/>
        <v>Compris entre 00h00 et 5h00</v>
      </c>
      <c r="T1261" s="76"/>
      <c r="U1261" s="53" t="str">
        <f t="shared" si="58"/>
        <v>Voyageur</v>
      </c>
      <c r="V1261" s="76"/>
      <c r="W1261" s="76"/>
      <c r="X1261" s="76"/>
      <c r="Y1261" s="76"/>
      <c r="Z1261" s="76"/>
      <c r="AA1261" s="76"/>
      <c r="AB1261" s="53">
        <f>400</f>
        <v>400</v>
      </c>
      <c r="AC1261" s="78" t="str">
        <f>IF(Tableau1[[#This Row],[Type de réponse]]='Paramètre (masquer)'!$A$10,Tableau1[[#This Row],[Période de début *]],"")</f>
        <v/>
      </c>
      <c r="AD1261" s="78" t="str">
        <f>IF(Tableau1[[#This Row],[Type de réponse]]='Paramètre (masquer)'!$A$10,Tableau1[[#This Row],[Période de fin *]],"")</f>
        <v/>
      </c>
      <c r="AE1261" s="78" t="str">
        <f>IF(Tableau1[[#This Row],[Type de réponse]]='Paramètre (masquer)'!$A$10,Tableau1[[#This Row],[Nuit
LU/MA]],"")</f>
        <v/>
      </c>
      <c r="AF1261" s="78" t="str">
        <f>IF(Tableau1[[#This Row],[Type de réponse]]='Paramètre (masquer)'!$A$10,Tableau1[[#This Row],[Nuit
MA/ME]],"")</f>
        <v/>
      </c>
      <c r="AG1261" s="78" t="str">
        <f>IF(Tableau1[[#This Row],[Type de réponse]]='Paramètre (masquer)'!$A$10,Tableau1[[#This Row],[Nuit
ME/JE]],"")</f>
        <v/>
      </c>
      <c r="AH1261" s="78" t="str">
        <f>IF(Tableau1[[#This Row],[Type de réponse]]='Paramètre (masquer)'!$A$10,Tableau1[[#This Row],[Nuit JE/VE]],"")</f>
        <v/>
      </c>
      <c r="AI1261" s="78" t="str">
        <f>IF(Tableau1[[#This Row],[Type de réponse]]='Paramètre (masquer)'!$A$10,Tableau1[[#This Row],[Nuit
VE/SA]],"")</f>
        <v/>
      </c>
      <c r="AJ1261" s="78" t="str">
        <f>IF(Tableau1[[#This Row],[Type de réponse]]='Paramètre (masquer)'!$A$10,Tableau1[[#This Row],[Nuit
SA/DI]],"")</f>
        <v/>
      </c>
      <c r="AK1261" s="78" t="str">
        <f>IF(Tableau1[[#This Row],[Type de réponse]]='Paramètre (masquer)'!$A$10,Tableau1[[#This Row],[Nuit
DI/LU]],"")</f>
        <v/>
      </c>
      <c r="AL1261" s="76" t="str">
        <f>IF(Tableau1[[#This Row],[Nuit
LU /MA]]="Oui",0,IF(Tableau1[[#This Row],[Nuit
LU /MA]]="Non",1,""))</f>
        <v/>
      </c>
      <c r="AM1261" s="76" t="str">
        <f>IF(Tableau1[[#This Row],[Nuit
MA/ ME]]="Oui",0,IF(Tableau1[[#This Row],[Nuit
MA/ ME]]="Non",1,""))</f>
        <v/>
      </c>
      <c r="AN1261" s="76" t="str">
        <f>IF(Tableau1[[#This Row],[Nuit
ME/ JE]]="Oui",0,IF(Tableau1[[#This Row],[Nuit
ME/ JE]]="Non",1,""))</f>
        <v/>
      </c>
      <c r="AO1261" s="76" t="str">
        <f>IF(Tableau1[[#This Row],[Nuit JE/ VE]]="Oui",0,IF(Tableau1[[#This Row],[Nuit JE/ VE]]="Non",1,""))</f>
        <v/>
      </c>
      <c r="AP1261" s="76" t="str">
        <f>IF(Tableau1[[#This Row],[Nuit
VE/ SA]]="Oui",0,IF(Tableau1[[#This Row],[Nuit
VE/ SA]]="Non",1,""))</f>
        <v/>
      </c>
      <c r="AQ1261" s="76" t="str">
        <f>IF(Tableau1[[#This Row],[Nuit
SA/ DI]]="Oui",0,IF(Tableau1[[#This Row],[Nuit
SA/ DI]]="Non",1,""))</f>
        <v/>
      </c>
      <c r="AR1261" s="76" t="str">
        <f>IF(Tableau1[[#This Row],[Nuit
DI/ LU]]="Oui",0,IF(Tableau1[[#This Row],[Nuit
DI/ LU]]="Non",1,""))</f>
        <v/>
      </c>
      <c r="AS1261" s="76" t="str">
        <f>IF(Tableau1[[#This Row],[Type de réponse]]='Paramètre (masquer)'!$A$10,Tableau1[[#This Row],[FE]],"")</f>
        <v/>
      </c>
      <c r="AT1261" s="76" t="str">
        <f>_xlfn.CONCAT(Tableau1[[#This Row],[LUN]:[DIM]])</f>
        <v/>
      </c>
      <c r="AU1261" s="79"/>
      <c r="AV12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1" s="76" t="e">
        <f>Tableau1[[#This Row],[Nbre de nuits sur la période]]*Tableau1[[#This Row],[Nombre de train accédant / nuit *]]</f>
        <v>#VALUE!</v>
      </c>
      <c r="AY1261" s="76" t="e">
        <f>Tableau1[[#This Row],[Uo voies - nuit]]*((59*400/1000)+5)</f>
        <v>#VALUE!</v>
      </c>
    </row>
    <row r="1262" spans="1:51" ht="15.75">
      <c r="A1262" s="51">
        <f t="shared" si="59"/>
        <v>1249</v>
      </c>
      <c r="B1262" s="85"/>
      <c r="C1262" s="52" t="str">
        <f>IFERROR(VLOOKUP(Tableau1[[#This Row],[Site *
Un fichier Excel par DT]],Tableau7[[#All],[Nom de la gare]:[EIC]],5,FALSE),"")</f>
        <v/>
      </c>
      <c r="D1262" s="77"/>
      <c r="E1262" s="74"/>
      <c r="F1262" s="74"/>
      <c r="G1262" s="76"/>
      <c r="H1262" s="72" t="str">
        <f>IF(Tableau1[[#This Row],[Régime d''utilisation (Quotidien ? Oui ou Non)]]="Oui","Oui","Non")</f>
        <v>Non</v>
      </c>
      <c r="I1262" s="72" t="str">
        <f>IF(Tableau1[[#This Row],[Régime d''utilisation (Quotidien ? Oui ou Non)]]="Oui","Oui","Non")</f>
        <v>Non</v>
      </c>
      <c r="J1262" s="72" t="str">
        <f>IF(Tableau1[[#This Row],[Régime d''utilisation (Quotidien ? Oui ou Non)]]="Oui","Oui","Non")</f>
        <v>Non</v>
      </c>
      <c r="K1262" s="72" t="str">
        <f>IF(Tableau1[[#This Row],[Régime d''utilisation (Quotidien ? Oui ou Non)]]="Oui","Oui","Non")</f>
        <v>Non</v>
      </c>
      <c r="L1262" s="72" t="str">
        <f>IF(Tableau1[[#This Row],[Régime d''utilisation (Quotidien ? Oui ou Non)]]="Oui","Oui","Non")</f>
        <v>Non</v>
      </c>
      <c r="M1262" s="72" t="str">
        <f>IF(Tableau1[[#This Row],[Régime d''utilisation (Quotidien ? Oui ou Non)]]="Oui","Oui","Non")</f>
        <v>Non</v>
      </c>
      <c r="N1262" s="72" t="str">
        <f>IF(Tableau1[[#This Row],[Régime d''utilisation (Quotidien ? Oui ou Non)]]="Oui","Oui","Non")</f>
        <v>Non</v>
      </c>
      <c r="O1262" s="72" t="str">
        <f>IF(Tableau1[[#This Row],[Régime d''utilisation (Quotidien ? Oui ou Non)]]="Oui","Oui","Non")</f>
        <v>Non</v>
      </c>
      <c r="P1262" s="76"/>
      <c r="Q1262" s="76"/>
      <c r="R1262" s="76"/>
      <c r="S1262" s="52" t="str">
        <f t="shared" si="57"/>
        <v>Compris entre 00h00 et 5h00</v>
      </c>
      <c r="T1262" s="76"/>
      <c r="U1262" s="53" t="str">
        <f t="shared" si="58"/>
        <v>Voyageur</v>
      </c>
      <c r="V1262" s="76"/>
      <c r="W1262" s="76"/>
      <c r="X1262" s="76"/>
      <c r="Y1262" s="76"/>
      <c r="Z1262" s="76"/>
      <c r="AA1262" s="76"/>
      <c r="AB1262" s="53">
        <f>400</f>
        <v>400</v>
      </c>
      <c r="AC1262" s="78" t="str">
        <f>IF(Tableau1[[#This Row],[Type de réponse]]='Paramètre (masquer)'!$A$10,Tableau1[[#This Row],[Période de début *]],"")</f>
        <v/>
      </c>
      <c r="AD1262" s="78" t="str">
        <f>IF(Tableau1[[#This Row],[Type de réponse]]='Paramètre (masquer)'!$A$10,Tableau1[[#This Row],[Période de fin *]],"")</f>
        <v/>
      </c>
      <c r="AE1262" s="78" t="str">
        <f>IF(Tableau1[[#This Row],[Type de réponse]]='Paramètre (masquer)'!$A$10,Tableau1[[#This Row],[Nuit
LU/MA]],"")</f>
        <v/>
      </c>
      <c r="AF1262" s="78" t="str">
        <f>IF(Tableau1[[#This Row],[Type de réponse]]='Paramètre (masquer)'!$A$10,Tableau1[[#This Row],[Nuit
MA/ME]],"")</f>
        <v/>
      </c>
      <c r="AG1262" s="78" t="str">
        <f>IF(Tableau1[[#This Row],[Type de réponse]]='Paramètre (masquer)'!$A$10,Tableau1[[#This Row],[Nuit
ME/JE]],"")</f>
        <v/>
      </c>
      <c r="AH1262" s="78" t="str">
        <f>IF(Tableau1[[#This Row],[Type de réponse]]='Paramètre (masquer)'!$A$10,Tableau1[[#This Row],[Nuit JE/VE]],"")</f>
        <v/>
      </c>
      <c r="AI1262" s="78" t="str">
        <f>IF(Tableau1[[#This Row],[Type de réponse]]='Paramètre (masquer)'!$A$10,Tableau1[[#This Row],[Nuit
VE/SA]],"")</f>
        <v/>
      </c>
      <c r="AJ1262" s="78" t="str">
        <f>IF(Tableau1[[#This Row],[Type de réponse]]='Paramètre (masquer)'!$A$10,Tableau1[[#This Row],[Nuit
SA/DI]],"")</f>
        <v/>
      </c>
      <c r="AK1262" s="78" t="str">
        <f>IF(Tableau1[[#This Row],[Type de réponse]]='Paramètre (masquer)'!$A$10,Tableau1[[#This Row],[Nuit
DI/LU]],"")</f>
        <v/>
      </c>
      <c r="AL1262" s="76" t="str">
        <f>IF(Tableau1[[#This Row],[Nuit
LU /MA]]="Oui",0,IF(Tableau1[[#This Row],[Nuit
LU /MA]]="Non",1,""))</f>
        <v/>
      </c>
      <c r="AM1262" s="76" t="str">
        <f>IF(Tableau1[[#This Row],[Nuit
MA/ ME]]="Oui",0,IF(Tableau1[[#This Row],[Nuit
MA/ ME]]="Non",1,""))</f>
        <v/>
      </c>
      <c r="AN1262" s="76" t="str">
        <f>IF(Tableau1[[#This Row],[Nuit
ME/ JE]]="Oui",0,IF(Tableau1[[#This Row],[Nuit
ME/ JE]]="Non",1,""))</f>
        <v/>
      </c>
      <c r="AO1262" s="76" t="str">
        <f>IF(Tableau1[[#This Row],[Nuit JE/ VE]]="Oui",0,IF(Tableau1[[#This Row],[Nuit JE/ VE]]="Non",1,""))</f>
        <v/>
      </c>
      <c r="AP1262" s="76" t="str">
        <f>IF(Tableau1[[#This Row],[Nuit
VE/ SA]]="Oui",0,IF(Tableau1[[#This Row],[Nuit
VE/ SA]]="Non",1,""))</f>
        <v/>
      </c>
      <c r="AQ1262" s="76" t="str">
        <f>IF(Tableau1[[#This Row],[Nuit
SA/ DI]]="Oui",0,IF(Tableau1[[#This Row],[Nuit
SA/ DI]]="Non",1,""))</f>
        <v/>
      </c>
      <c r="AR1262" s="76" t="str">
        <f>IF(Tableau1[[#This Row],[Nuit
DI/ LU]]="Oui",0,IF(Tableau1[[#This Row],[Nuit
DI/ LU]]="Non",1,""))</f>
        <v/>
      </c>
      <c r="AS1262" s="76" t="str">
        <f>IF(Tableau1[[#This Row],[Type de réponse]]='Paramètre (masquer)'!$A$10,Tableau1[[#This Row],[FE]],"")</f>
        <v/>
      </c>
      <c r="AT1262" s="76" t="str">
        <f>_xlfn.CONCAT(Tableau1[[#This Row],[LUN]:[DIM]])</f>
        <v/>
      </c>
      <c r="AU1262" s="79"/>
      <c r="AV12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2" s="76" t="e">
        <f>Tableau1[[#This Row],[Nbre de nuits sur la période]]*Tableau1[[#This Row],[Nombre de train accédant / nuit *]]</f>
        <v>#VALUE!</v>
      </c>
      <c r="AY1262" s="76" t="e">
        <f>Tableau1[[#This Row],[Uo voies - nuit]]*((59*400/1000)+5)</f>
        <v>#VALUE!</v>
      </c>
    </row>
    <row r="1263" spans="1:51" ht="15.75">
      <c r="A1263" s="51">
        <f t="shared" si="59"/>
        <v>1250</v>
      </c>
      <c r="B1263" s="85"/>
      <c r="C1263" s="52" t="str">
        <f>IFERROR(VLOOKUP(Tableau1[[#This Row],[Site *
Un fichier Excel par DT]],Tableau7[[#All],[Nom de la gare]:[EIC]],5,FALSE),"")</f>
        <v/>
      </c>
      <c r="D1263" s="77"/>
      <c r="E1263" s="74"/>
      <c r="F1263" s="74"/>
      <c r="G1263" s="76"/>
      <c r="H1263" s="72" t="str">
        <f>IF(Tableau1[[#This Row],[Régime d''utilisation (Quotidien ? Oui ou Non)]]="Oui","Oui","Non")</f>
        <v>Non</v>
      </c>
      <c r="I1263" s="72" t="str">
        <f>IF(Tableau1[[#This Row],[Régime d''utilisation (Quotidien ? Oui ou Non)]]="Oui","Oui","Non")</f>
        <v>Non</v>
      </c>
      <c r="J1263" s="72" t="str">
        <f>IF(Tableau1[[#This Row],[Régime d''utilisation (Quotidien ? Oui ou Non)]]="Oui","Oui","Non")</f>
        <v>Non</v>
      </c>
      <c r="K1263" s="72" t="str">
        <f>IF(Tableau1[[#This Row],[Régime d''utilisation (Quotidien ? Oui ou Non)]]="Oui","Oui","Non")</f>
        <v>Non</v>
      </c>
      <c r="L1263" s="72" t="str">
        <f>IF(Tableau1[[#This Row],[Régime d''utilisation (Quotidien ? Oui ou Non)]]="Oui","Oui","Non")</f>
        <v>Non</v>
      </c>
      <c r="M1263" s="72" t="str">
        <f>IF(Tableau1[[#This Row],[Régime d''utilisation (Quotidien ? Oui ou Non)]]="Oui","Oui","Non")</f>
        <v>Non</v>
      </c>
      <c r="N1263" s="72" t="str">
        <f>IF(Tableau1[[#This Row],[Régime d''utilisation (Quotidien ? Oui ou Non)]]="Oui","Oui","Non")</f>
        <v>Non</v>
      </c>
      <c r="O1263" s="72" t="str">
        <f>IF(Tableau1[[#This Row],[Régime d''utilisation (Quotidien ? Oui ou Non)]]="Oui","Oui","Non")</f>
        <v>Non</v>
      </c>
      <c r="P1263" s="76"/>
      <c r="Q1263" s="76"/>
      <c r="R1263" s="76"/>
      <c r="S1263" s="52" t="str">
        <f t="shared" si="57"/>
        <v>Compris entre 00h00 et 5h00</v>
      </c>
      <c r="T1263" s="76"/>
      <c r="U1263" s="53" t="str">
        <f t="shared" si="58"/>
        <v>Voyageur</v>
      </c>
      <c r="V1263" s="76"/>
      <c r="W1263" s="76"/>
      <c r="X1263" s="76"/>
      <c r="Y1263" s="76"/>
      <c r="Z1263" s="76"/>
      <c r="AA1263" s="76"/>
      <c r="AB1263" s="53">
        <f>400</f>
        <v>400</v>
      </c>
      <c r="AC1263" s="78" t="str">
        <f>IF(Tableau1[[#This Row],[Type de réponse]]='Paramètre (masquer)'!$A$10,Tableau1[[#This Row],[Période de début *]],"")</f>
        <v/>
      </c>
      <c r="AD1263" s="78" t="str">
        <f>IF(Tableau1[[#This Row],[Type de réponse]]='Paramètre (masquer)'!$A$10,Tableau1[[#This Row],[Période de fin *]],"")</f>
        <v/>
      </c>
      <c r="AE1263" s="78" t="str">
        <f>IF(Tableau1[[#This Row],[Type de réponse]]='Paramètre (masquer)'!$A$10,Tableau1[[#This Row],[Nuit
LU/MA]],"")</f>
        <v/>
      </c>
      <c r="AF1263" s="78" t="str">
        <f>IF(Tableau1[[#This Row],[Type de réponse]]='Paramètre (masquer)'!$A$10,Tableau1[[#This Row],[Nuit
MA/ME]],"")</f>
        <v/>
      </c>
      <c r="AG1263" s="78" t="str">
        <f>IF(Tableau1[[#This Row],[Type de réponse]]='Paramètre (masquer)'!$A$10,Tableau1[[#This Row],[Nuit
ME/JE]],"")</f>
        <v/>
      </c>
      <c r="AH1263" s="78" t="str">
        <f>IF(Tableau1[[#This Row],[Type de réponse]]='Paramètre (masquer)'!$A$10,Tableau1[[#This Row],[Nuit JE/VE]],"")</f>
        <v/>
      </c>
      <c r="AI1263" s="78" t="str">
        <f>IF(Tableau1[[#This Row],[Type de réponse]]='Paramètre (masquer)'!$A$10,Tableau1[[#This Row],[Nuit
VE/SA]],"")</f>
        <v/>
      </c>
      <c r="AJ1263" s="78" t="str">
        <f>IF(Tableau1[[#This Row],[Type de réponse]]='Paramètre (masquer)'!$A$10,Tableau1[[#This Row],[Nuit
SA/DI]],"")</f>
        <v/>
      </c>
      <c r="AK1263" s="78" t="str">
        <f>IF(Tableau1[[#This Row],[Type de réponse]]='Paramètre (masquer)'!$A$10,Tableau1[[#This Row],[Nuit
DI/LU]],"")</f>
        <v/>
      </c>
      <c r="AL1263" s="76" t="str">
        <f>IF(Tableau1[[#This Row],[Nuit
LU /MA]]="Oui",0,IF(Tableau1[[#This Row],[Nuit
LU /MA]]="Non",1,""))</f>
        <v/>
      </c>
      <c r="AM1263" s="76" t="str">
        <f>IF(Tableau1[[#This Row],[Nuit
MA/ ME]]="Oui",0,IF(Tableau1[[#This Row],[Nuit
MA/ ME]]="Non",1,""))</f>
        <v/>
      </c>
      <c r="AN1263" s="76" t="str">
        <f>IF(Tableau1[[#This Row],[Nuit
ME/ JE]]="Oui",0,IF(Tableau1[[#This Row],[Nuit
ME/ JE]]="Non",1,""))</f>
        <v/>
      </c>
      <c r="AO1263" s="76" t="str">
        <f>IF(Tableau1[[#This Row],[Nuit JE/ VE]]="Oui",0,IF(Tableau1[[#This Row],[Nuit JE/ VE]]="Non",1,""))</f>
        <v/>
      </c>
      <c r="AP1263" s="76" t="str">
        <f>IF(Tableau1[[#This Row],[Nuit
VE/ SA]]="Oui",0,IF(Tableau1[[#This Row],[Nuit
VE/ SA]]="Non",1,""))</f>
        <v/>
      </c>
      <c r="AQ1263" s="76" t="str">
        <f>IF(Tableau1[[#This Row],[Nuit
SA/ DI]]="Oui",0,IF(Tableau1[[#This Row],[Nuit
SA/ DI]]="Non",1,""))</f>
        <v/>
      </c>
      <c r="AR1263" s="76" t="str">
        <f>IF(Tableau1[[#This Row],[Nuit
DI/ LU]]="Oui",0,IF(Tableau1[[#This Row],[Nuit
DI/ LU]]="Non",1,""))</f>
        <v/>
      </c>
      <c r="AS1263" s="76" t="str">
        <f>IF(Tableau1[[#This Row],[Type de réponse]]='Paramètre (masquer)'!$A$10,Tableau1[[#This Row],[FE]],"")</f>
        <v/>
      </c>
      <c r="AT1263" s="76" t="str">
        <f>_xlfn.CONCAT(Tableau1[[#This Row],[LUN]:[DIM]])</f>
        <v/>
      </c>
      <c r="AU1263" s="79"/>
      <c r="AV12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3" s="76" t="e">
        <f>Tableau1[[#This Row],[Nbre de nuits sur la période]]*Tableau1[[#This Row],[Nombre de train accédant / nuit *]]</f>
        <v>#VALUE!</v>
      </c>
      <c r="AY1263" s="76" t="e">
        <f>Tableau1[[#This Row],[Uo voies - nuit]]*((59*400/1000)+5)</f>
        <v>#VALUE!</v>
      </c>
    </row>
    <row r="1264" spans="1:51" ht="15.75">
      <c r="A1264" s="51">
        <f t="shared" si="59"/>
        <v>1251</v>
      </c>
      <c r="B1264" s="85"/>
      <c r="C1264" s="52" t="str">
        <f>IFERROR(VLOOKUP(Tableau1[[#This Row],[Site *
Un fichier Excel par DT]],Tableau7[[#All],[Nom de la gare]:[EIC]],5,FALSE),"")</f>
        <v/>
      </c>
      <c r="D1264" s="77"/>
      <c r="E1264" s="74"/>
      <c r="F1264" s="74"/>
      <c r="G1264" s="76"/>
      <c r="H1264" s="72" t="str">
        <f>IF(Tableau1[[#This Row],[Régime d''utilisation (Quotidien ? Oui ou Non)]]="Oui","Oui","Non")</f>
        <v>Non</v>
      </c>
      <c r="I1264" s="72" t="str">
        <f>IF(Tableau1[[#This Row],[Régime d''utilisation (Quotidien ? Oui ou Non)]]="Oui","Oui","Non")</f>
        <v>Non</v>
      </c>
      <c r="J1264" s="72" t="str">
        <f>IF(Tableau1[[#This Row],[Régime d''utilisation (Quotidien ? Oui ou Non)]]="Oui","Oui","Non")</f>
        <v>Non</v>
      </c>
      <c r="K1264" s="72" t="str">
        <f>IF(Tableau1[[#This Row],[Régime d''utilisation (Quotidien ? Oui ou Non)]]="Oui","Oui","Non")</f>
        <v>Non</v>
      </c>
      <c r="L1264" s="72" t="str">
        <f>IF(Tableau1[[#This Row],[Régime d''utilisation (Quotidien ? Oui ou Non)]]="Oui","Oui","Non")</f>
        <v>Non</v>
      </c>
      <c r="M1264" s="72" t="str">
        <f>IF(Tableau1[[#This Row],[Régime d''utilisation (Quotidien ? Oui ou Non)]]="Oui","Oui","Non")</f>
        <v>Non</v>
      </c>
      <c r="N1264" s="72" t="str">
        <f>IF(Tableau1[[#This Row],[Régime d''utilisation (Quotidien ? Oui ou Non)]]="Oui","Oui","Non")</f>
        <v>Non</v>
      </c>
      <c r="O1264" s="72" t="str">
        <f>IF(Tableau1[[#This Row],[Régime d''utilisation (Quotidien ? Oui ou Non)]]="Oui","Oui","Non")</f>
        <v>Non</v>
      </c>
      <c r="P1264" s="76"/>
      <c r="Q1264" s="76"/>
      <c r="R1264" s="76"/>
      <c r="S1264" s="52" t="str">
        <f t="shared" si="57"/>
        <v>Compris entre 00h00 et 5h00</v>
      </c>
      <c r="T1264" s="76"/>
      <c r="U1264" s="53" t="str">
        <f t="shared" si="58"/>
        <v>Voyageur</v>
      </c>
      <c r="V1264" s="76"/>
      <c r="W1264" s="76"/>
      <c r="X1264" s="76"/>
      <c r="Y1264" s="76"/>
      <c r="Z1264" s="76"/>
      <c r="AA1264" s="76"/>
      <c r="AB1264" s="53">
        <f>400</f>
        <v>400</v>
      </c>
      <c r="AC1264" s="78" t="str">
        <f>IF(Tableau1[[#This Row],[Type de réponse]]='Paramètre (masquer)'!$A$10,Tableau1[[#This Row],[Période de début *]],"")</f>
        <v/>
      </c>
      <c r="AD1264" s="78" t="str">
        <f>IF(Tableau1[[#This Row],[Type de réponse]]='Paramètre (masquer)'!$A$10,Tableau1[[#This Row],[Période de fin *]],"")</f>
        <v/>
      </c>
      <c r="AE1264" s="78" t="str">
        <f>IF(Tableau1[[#This Row],[Type de réponse]]='Paramètre (masquer)'!$A$10,Tableau1[[#This Row],[Nuit
LU/MA]],"")</f>
        <v/>
      </c>
      <c r="AF1264" s="78" t="str">
        <f>IF(Tableau1[[#This Row],[Type de réponse]]='Paramètre (masquer)'!$A$10,Tableau1[[#This Row],[Nuit
MA/ME]],"")</f>
        <v/>
      </c>
      <c r="AG1264" s="78" t="str">
        <f>IF(Tableau1[[#This Row],[Type de réponse]]='Paramètre (masquer)'!$A$10,Tableau1[[#This Row],[Nuit
ME/JE]],"")</f>
        <v/>
      </c>
      <c r="AH1264" s="78" t="str">
        <f>IF(Tableau1[[#This Row],[Type de réponse]]='Paramètre (masquer)'!$A$10,Tableau1[[#This Row],[Nuit JE/VE]],"")</f>
        <v/>
      </c>
      <c r="AI1264" s="78" t="str">
        <f>IF(Tableau1[[#This Row],[Type de réponse]]='Paramètre (masquer)'!$A$10,Tableau1[[#This Row],[Nuit
VE/SA]],"")</f>
        <v/>
      </c>
      <c r="AJ1264" s="78" t="str">
        <f>IF(Tableau1[[#This Row],[Type de réponse]]='Paramètre (masquer)'!$A$10,Tableau1[[#This Row],[Nuit
SA/DI]],"")</f>
        <v/>
      </c>
      <c r="AK1264" s="78" t="str">
        <f>IF(Tableau1[[#This Row],[Type de réponse]]='Paramètre (masquer)'!$A$10,Tableau1[[#This Row],[Nuit
DI/LU]],"")</f>
        <v/>
      </c>
      <c r="AL1264" s="76" t="str">
        <f>IF(Tableau1[[#This Row],[Nuit
LU /MA]]="Oui",0,IF(Tableau1[[#This Row],[Nuit
LU /MA]]="Non",1,""))</f>
        <v/>
      </c>
      <c r="AM1264" s="76" t="str">
        <f>IF(Tableau1[[#This Row],[Nuit
MA/ ME]]="Oui",0,IF(Tableau1[[#This Row],[Nuit
MA/ ME]]="Non",1,""))</f>
        <v/>
      </c>
      <c r="AN1264" s="76" t="str">
        <f>IF(Tableau1[[#This Row],[Nuit
ME/ JE]]="Oui",0,IF(Tableau1[[#This Row],[Nuit
ME/ JE]]="Non",1,""))</f>
        <v/>
      </c>
      <c r="AO1264" s="76" t="str">
        <f>IF(Tableau1[[#This Row],[Nuit JE/ VE]]="Oui",0,IF(Tableau1[[#This Row],[Nuit JE/ VE]]="Non",1,""))</f>
        <v/>
      </c>
      <c r="AP1264" s="76" t="str">
        <f>IF(Tableau1[[#This Row],[Nuit
VE/ SA]]="Oui",0,IF(Tableau1[[#This Row],[Nuit
VE/ SA]]="Non",1,""))</f>
        <v/>
      </c>
      <c r="AQ1264" s="76" t="str">
        <f>IF(Tableau1[[#This Row],[Nuit
SA/ DI]]="Oui",0,IF(Tableau1[[#This Row],[Nuit
SA/ DI]]="Non",1,""))</f>
        <v/>
      </c>
      <c r="AR1264" s="76" t="str">
        <f>IF(Tableau1[[#This Row],[Nuit
DI/ LU]]="Oui",0,IF(Tableau1[[#This Row],[Nuit
DI/ LU]]="Non",1,""))</f>
        <v/>
      </c>
      <c r="AS1264" s="76" t="str">
        <f>IF(Tableau1[[#This Row],[Type de réponse]]='Paramètre (masquer)'!$A$10,Tableau1[[#This Row],[FE]],"")</f>
        <v/>
      </c>
      <c r="AT1264" s="76" t="str">
        <f>_xlfn.CONCAT(Tableau1[[#This Row],[LUN]:[DIM]])</f>
        <v/>
      </c>
      <c r="AU1264" s="79"/>
      <c r="AV12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4" s="76" t="e">
        <f>Tableau1[[#This Row],[Nbre de nuits sur la période]]*Tableau1[[#This Row],[Nombre de train accédant / nuit *]]</f>
        <v>#VALUE!</v>
      </c>
      <c r="AY1264" s="76" t="e">
        <f>Tableau1[[#This Row],[Uo voies - nuit]]*((59*400/1000)+5)</f>
        <v>#VALUE!</v>
      </c>
    </row>
    <row r="1265" spans="1:51" ht="15.75">
      <c r="A1265" s="51">
        <f t="shared" si="59"/>
        <v>1252</v>
      </c>
      <c r="B1265" s="85"/>
      <c r="C1265" s="52" t="str">
        <f>IFERROR(VLOOKUP(Tableau1[[#This Row],[Site *
Un fichier Excel par DT]],Tableau7[[#All],[Nom de la gare]:[EIC]],5,FALSE),"")</f>
        <v/>
      </c>
      <c r="D1265" s="77"/>
      <c r="E1265" s="74"/>
      <c r="F1265" s="74"/>
      <c r="G1265" s="76"/>
      <c r="H1265" s="72" t="str">
        <f>IF(Tableau1[[#This Row],[Régime d''utilisation (Quotidien ? Oui ou Non)]]="Oui","Oui","Non")</f>
        <v>Non</v>
      </c>
      <c r="I1265" s="72" t="str">
        <f>IF(Tableau1[[#This Row],[Régime d''utilisation (Quotidien ? Oui ou Non)]]="Oui","Oui","Non")</f>
        <v>Non</v>
      </c>
      <c r="J1265" s="72" t="str">
        <f>IF(Tableau1[[#This Row],[Régime d''utilisation (Quotidien ? Oui ou Non)]]="Oui","Oui","Non")</f>
        <v>Non</v>
      </c>
      <c r="K1265" s="72" t="str">
        <f>IF(Tableau1[[#This Row],[Régime d''utilisation (Quotidien ? Oui ou Non)]]="Oui","Oui","Non")</f>
        <v>Non</v>
      </c>
      <c r="L1265" s="72" t="str">
        <f>IF(Tableau1[[#This Row],[Régime d''utilisation (Quotidien ? Oui ou Non)]]="Oui","Oui","Non")</f>
        <v>Non</v>
      </c>
      <c r="M1265" s="72" t="str">
        <f>IF(Tableau1[[#This Row],[Régime d''utilisation (Quotidien ? Oui ou Non)]]="Oui","Oui","Non")</f>
        <v>Non</v>
      </c>
      <c r="N1265" s="72" t="str">
        <f>IF(Tableau1[[#This Row],[Régime d''utilisation (Quotidien ? Oui ou Non)]]="Oui","Oui","Non")</f>
        <v>Non</v>
      </c>
      <c r="O1265" s="72" t="str">
        <f>IF(Tableau1[[#This Row],[Régime d''utilisation (Quotidien ? Oui ou Non)]]="Oui","Oui","Non")</f>
        <v>Non</v>
      </c>
      <c r="P1265" s="76"/>
      <c r="Q1265" s="76"/>
      <c r="R1265" s="76"/>
      <c r="S1265" s="52" t="str">
        <f t="shared" si="57"/>
        <v>Compris entre 00h00 et 5h00</v>
      </c>
      <c r="T1265" s="76"/>
      <c r="U1265" s="53" t="str">
        <f t="shared" si="58"/>
        <v>Voyageur</v>
      </c>
      <c r="V1265" s="76"/>
      <c r="W1265" s="76"/>
      <c r="X1265" s="76"/>
      <c r="Y1265" s="76"/>
      <c r="Z1265" s="76"/>
      <c r="AA1265" s="76"/>
      <c r="AB1265" s="53">
        <f>400</f>
        <v>400</v>
      </c>
      <c r="AC1265" s="78" t="str">
        <f>IF(Tableau1[[#This Row],[Type de réponse]]='Paramètre (masquer)'!$A$10,Tableau1[[#This Row],[Période de début *]],"")</f>
        <v/>
      </c>
      <c r="AD1265" s="78" t="str">
        <f>IF(Tableau1[[#This Row],[Type de réponse]]='Paramètre (masquer)'!$A$10,Tableau1[[#This Row],[Période de fin *]],"")</f>
        <v/>
      </c>
      <c r="AE1265" s="78" t="str">
        <f>IF(Tableau1[[#This Row],[Type de réponse]]='Paramètre (masquer)'!$A$10,Tableau1[[#This Row],[Nuit
LU/MA]],"")</f>
        <v/>
      </c>
      <c r="AF1265" s="78" t="str">
        <f>IF(Tableau1[[#This Row],[Type de réponse]]='Paramètre (masquer)'!$A$10,Tableau1[[#This Row],[Nuit
MA/ME]],"")</f>
        <v/>
      </c>
      <c r="AG1265" s="78" t="str">
        <f>IF(Tableau1[[#This Row],[Type de réponse]]='Paramètre (masquer)'!$A$10,Tableau1[[#This Row],[Nuit
ME/JE]],"")</f>
        <v/>
      </c>
      <c r="AH1265" s="78" t="str">
        <f>IF(Tableau1[[#This Row],[Type de réponse]]='Paramètre (masquer)'!$A$10,Tableau1[[#This Row],[Nuit JE/VE]],"")</f>
        <v/>
      </c>
      <c r="AI1265" s="78" t="str">
        <f>IF(Tableau1[[#This Row],[Type de réponse]]='Paramètre (masquer)'!$A$10,Tableau1[[#This Row],[Nuit
VE/SA]],"")</f>
        <v/>
      </c>
      <c r="AJ1265" s="78" t="str">
        <f>IF(Tableau1[[#This Row],[Type de réponse]]='Paramètre (masquer)'!$A$10,Tableau1[[#This Row],[Nuit
SA/DI]],"")</f>
        <v/>
      </c>
      <c r="AK1265" s="78" t="str">
        <f>IF(Tableau1[[#This Row],[Type de réponse]]='Paramètre (masquer)'!$A$10,Tableau1[[#This Row],[Nuit
DI/LU]],"")</f>
        <v/>
      </c>
      <c r="AL1265" s="76" t="str">
        <f>IF(Tableau1[[#This Row],[Nuit
LU /MA]]="Oui",0,IF(Tableau1[[#This Row],[Nuit
LU /MA]]="Non",1,""))</f>
        <v/>
      </c>
      <c r="AM1265" s="76" t="str">
        <f>IF(Tableau1[[#This Row],[Nuit
MA/ ME]]="Oui",0,IF(Tableau1[[#This Row],[Nuit
MA/ ME]]="Non",1,""))</f>
        <v/>
      </c>
      <c r="AN1265" s="76" t="str">
        <f>IF(Tableau1[[#This Row],[Nuit
ME/ JE]]="Oui",0,IF(Tableau1[[#This Row],[Nuit
ME/ JE]]="Non",1,""))</f>
        <v/>
      </c>
      <c r="AO1265" s="76" t="str">
        <f>IF(Tableau1[[#This Row],[Nuit JE/ VE]]="Oui",0,IF(Tableau1[[#This Row],[Nuit JE/ VE]]="Non",1,""))</f>
        <v/>
      </c>
      <c r="AP1265" s="76" t="str">
        <f>IF(Tableau1[[#This Row],[Nuit
VE/ SA]]="Oui",0,IF(Tableau1[[#This Row],[Nuit
VE/ SA]]="Non",1,""))</f>
        <v/>
      </c>
      <c r="AQ1265" s="76" t="str">
        <f>IF(Tableau1[[#This Row],[Nuit
SA/ DI]]="Oui",0,IF(Tableau1[[#This Row],[Nuit
SA/ DI]]="Non",1,""))</f>
        <v/>
      </c>
      <c r="AR1265" s="76" t="str">
        <f>IF(Tableau1[[#This Row],[Nuit
DI/ LU]]="Oui",0,IF(Tableau1[[#This Row],[Nuit
DI/ LU]]="Non",1,""))</f>
        <v/>
      </c>
      <c r="AS1265" s="76" t="str">
        <f>IF(Tableau1[[#This Row],[Type de réponse]]='Paramètre (masquer)'!$A$10,Tableau1[[#This Row],[FE]],"")</f>
        <v/>
      </c>
      <c r="AT1265" s="76" t="str">
        <f>_xlfn.CONCAT(Tableau1[[#This Row],[LUN]:[DIM]])</f>
        <v/>
      </c>
      <c r="AU1265" s="79"/>
      <c r="AV12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5" s="76" t="e">
        <f>Tableau1[[#This Row],[Nbre de nuits sur la période]]*Tableau1[[#This Row],[Nombre de train accédant / nuit *]]</f>
        <v>#VALUE!</v>
      </c>
      <c r="AY1265" s="76" t="e">
        <f>Tableau1[[#This Row],[Uo voies - nuit]]*((59*400/1000)+5)</f>
        <v>#VALUE!</v>
      </c>
    </row>
    <row r="1266" spans="1:51" ht="15.75">
      <c r="A1266" s="51">
        <f t="shared" si="59"/>
        <v>1253</v>
      </c>
      <c r="B1266" s="85"/>
      <c r="C1266" s="52" t="str">
        <f>IFERROR(VLOOKUP(Tableau1[[#This Row],[Site *
Un fichier Excel par DT]],Tableau7[[#All],[Nom de la gare]:[EIC]],5,FALSE),"")</f>
        <v/>
      </c>
      <c r="D1266" s="77"/>
      <c r="E1266" s="74"/>
      <c r="F1266" s="74"/>
      <c r="G1266" s="76"/>
      <c r="H1266" s="72" t="str">
        <f>IF(Tableau1[[#This Row],[Régime d''utilisation (Quotidien ? Oui ou Non)]]="Oui","Oui","Non")</f>
        <v>Non</v>
      </c>
      <c r="I1266" s="72" t="str">
        <f>IF(Tableau1[[#This Row],[Régime d''utilisation (Quotidien ? Oui ou Non)]]="Oui","Oui","Non")</f>
        <v>Non</v>
      </c>
      <c r="J1266" s="72" t="str">
        <f>IF(Tableau1[[#This Row],[Régime d''utilisation (Quotidien ? Oui ou Non)]]="Oui","Oui","Non")</f>
        <v>Non</v>
      </c>
      <c r="K1266" s="72" t="str">
        <f>IF(Tableau1[[#This Row],[Régime d''utilisation (Quotidien ? Oui ou Non)]]="Oui","Oui","Non")</f>
        <v>Non</v>
      </c>
      <c r="L1266" s="72" t="str">
        <f>IF(Tableau1[[#This Row],[Régime d''utilisation (Quotidien ? Oui ou Non)]]="Oui","Oui","Non")</f>
        <v>Non</v>
      </c>
      <c r="M1266" s="72" t="str">
        <f>IF(Tableau1[[#This Row],[Régime d''utilisation (Quotidien ? Oui ou Non)]]="Oui","Oui","Non")</f>
        <v>Non</v>
      </c>
      <c r="N1266" s="72" t="str">
        <f>IF(Tableau1[[#This Row],[Régime d''utilisation (Quotidien ? Oui ou Non)]]="Oui","Oui","Non")</f>
        <v>Non</v>
      </c>
      <c r="O1266" s="72" t="str">
        <f>IF(Tableau1[[#This Row],[Régime d''utilisation (Quotidien ? Oui ou Non)]]="Oui","Oui","Non")</f>
        <v>Non</v>
      </c>
      <c r="P1266" s="76"/>
      <c r="Q1266" s="76"/>
      <c r="R1266" s="76"/>
      <c r="S1266" s="52" t="str">
        <f t="shared" si="57"/>
        <v>Compris entre 00h00 et 5h00</v>
      </c>
      <c r="T1266" s="76"/>
      <c r="U1266" s="53" t="str">
        <f t="shared" si="58"/>
        <v>Voyageur</v>
      </c>
      <c r="V1266" s="76"/>
      <c r="W1266" s="76"/>
      <c r="X1266" s="76"/>
      <c r="Y1266" s="76"/>
      <c r="Z1266" s="76"/>
      <c r="AA1266" s="76"/>
      <c r="AB1266" s="53">
        <f>400</f>
        <v>400</v>
      </c>
      <c r="AC1266" s="78" t="str">
        <f>IF(Tableau1[[#This Row],[Type de réponse]]='Paramètre (masquer)'!$A$10,Tableau1[[#This Row],[Période de début *]],"")</f>
        <v/>
      </c>
      <c r="AD1266" s="78" t="str">
        <f>IF(Tableau1[[#This Row],[Type de réponse]]='Paramètre (masquer)'!$A$10,Tableau1[[#This Row],[Période de fin *]],"")</f>
        <v/>
      </c>
      <c r="AE1266" s="78" t="str">
        <f>IF(Tableau1[[#This Row],[Type de réponse]]='Paramètre (masquer)'!$A$10,Tableau1[[#This Row],[Nuit
LU/MA]],"")</f>
        <v/>
      </c>
      <c r="AF1266" s="78" t="str">
        <f>IF(Tableau1[[#This Row],[Type de réponse]]='Paramètre (masquer)'!$A$10,Tableau1[[#This Row],[Nuit
MA/ME]],"")</f>
        <v/>
      </c>
      <c r="AG1266" s="78" t="str">
        <f>IF(Tableau1[[#This Row],[Type de réponse]]='Paramètre (masquer)'!$A$10,Tableau1[[#This Row],[Nuit
ME/JE]],"")</f>
        <v/>
      </c>
      <c r="AH1266" s="78" t="str">
        <f>IF(Tableau1[[#This Row],[Type de réponse]]='Paramètre (masquer)'!$A$10,Tableau1[[#This Row],[Nuit JE/VE]],"")</f>
        <v/>
      </c>
      <c r="AI1266" s="78" t="str">
        <f>IF(Tableau1[[#This Row],[Type de réponse]]='Paramètre (masquer)'!$A$10,Tableau1[[#This Row],[Nuit
VE/SA]],"")</f>
        <v/>
      </c>
      <c r="AJ1266" s="78" t="str">
        <f>IF(Tableau1[[#This Row],[Type de réponse]]='Paramètre (masquer)'!$A$10,Tableau1[[#This Row],[Nuit
SA/DI]],"")</f>
        <v/>
      </c>
      <c r="AK1266" s="78" t="str">
        <f>IF(Tableau1[[#This Row],[Type de réponse]]='Paramètre (masquer)'!$A$10,Tableau1[[#This Row],[Nuit
DI/LU]],"")</f>
        <v/>
      </c>
      <c r="AL1266" s="76" t="str">
        <f>IF(Tableau1[[#This Row],[Nuit
LU /MA]]="Oui",0,IF(Tableau1[[#This Row],[Nuit
LU /MA]]="Non",1,""))</f>
        <v/>
      </c>
      <c r="AM1266" s="76" t="str">
        <f>IF(Tableau1[[#This Row],[Nuit
MA/ ME]]="Oui",0,IF(Tableau1[[#This Row],[Nuit
MA/ ME]]="Non",1,""))</f>
        <v/>
      </c>
      <c r="AN1266" s="76" t="str">
        <f>IF(Tableau1[[#This Row],[Nuit
ME/ JE]]="Oui",0,IF(Tableau1[[#This Row],[Nuit
ME/ JE]]="Non",1,""))</f>
        <v/>
      </c>
      <c r="AO1266" s="76" t="str">
        <f>IF(Tableau1[[#This Row],[Nuit JE/ VE]]="Oui",0,IF(Tableau1[[#This Row],[Nuit JE/ VE]]="Non",1,""))</f>
        <v/>
      </c>
      <c r="AP1266" s="76" t="str">
        <f>IF(Tableau1[[#This Row],[Nuit
VE/ SA]]="Oui",0,IF(Tableau1[[#This Row],[Nuit
VE/ SA]]="Non",1,""))</f>
        <v/>
      </c>
      <c r="AQ1266" s="76" t="str">
        <f>IF(Tableau1[[#This Row],[Nuit
SA/ DI]]="Oui",0,IF(Tableau1[[#This Row],[Nuit
SA/ DI]]="Non",1,""))</f>
        <v/>
      </c>
      <c r="AR1266" s="76" t="str">
        <f>IF(Tableau1[[#This Row],[Nuit
DI/ LU]]="Oui",0,IF(Tableau1[[#This Row],[Nuit
DI/ LU]]="Non",1,""))</f>
        <v/>
      </c>
      <c r="AS1266" s="76" t="str">
        <f>IF(Tableau1[[#This Row],[Type de réponse]]='Paramètre (masquer)'!$A$10,Tableau1[[#This Row],[FE]],"")</f>
        <v/>
      </c>
      <c r="AT1266" s="76" t="str">
        <f>_xlfn.CONCAT(Tableau1[[#This Row],[LUN]:[DIM]])</f>
        <v/>
      </c>
      <c r="AU1266" s="79"/>
      <c r="AV12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6" s="76" t="e">
        <f>Tableau1[[#This Row],[Nbre de nuits sur la période]]*Tableau1[[#This Row],[Nombre de train accédant / nuit *]]</f>
        <v>#VALUE!</v>
      </c>
      <c r="AY1266" s="76" t="e">
        <f>Tableau1[[#This Row],[Uo voies - nuit]]*((59*400/1000)+5)</f>
        <v>#VALUE!</v>
      </c>
    </row>
    <row r="1267" spans="1:51" ht="15.75">
      <c r="A1267" s="51">
        <f t="shared" si="59"/>
        <v>1254</v>
      </c>
      <c r="B1267" s="85"/>
      <c r="C1267" s="52" t="str">
        <f>IFERROR(VLOOKUP(Tableau1[[#This Row],[Site *
Un fichier Excel par DT]],Tableau7[[#All],[Nom de la gare]:[EIC]],5,FALSE),"")</f>
        <v/>
      </c>
      <c r="D1267" s="77"/>
      <c r="E1267" s="74"/>
      <c r="F1267" s="74"/>
      <c r="G1267" s="76"/>
      <c r="H1267" s="72" t="str">
        <f>IF(Tableau1[[#This Row],[Régime d''utilisation (Quotidien ? Oui ou Non)]]="Oui","Oui","Non")</f>
        <v>Non</v>
      </c>
      <c r="I1267" s="72" t="str">
        <f>IF(Tableau1[[#This Row],[Régime d''utilisation (Quotidien ? Oui ou Non)]]="Oui","Oui","Non")</f>
        <v>Non</v>
      </c>
      <c r="J1267" s="72" t="str">
        <f>IF(Tableau1[[#This Row],[Régime d''utilisation (Quotidien ? Oui ou Non)]]="Oui","Oui","Non")</f>
        <v>Non</v>
      </c>
      <c r="K1267" s="72" t="str">
        <f>IF(Tableau1[[#This Row],[Régime d''utilisation (Quotidien ? Oui ou Non)]]="Oui","Oui","Non")</f>
        <v>Non</v>
      </c>
      <c r="L1267" s="72" t="str">
        <f>IF(Tableau1[[#This Row],[Régime d''utilisation (Quotidien ? Oui ou Non)]]="Oui","Oui","Non")</f>
        <v>Non</v>
      </c>
      <c r="M1267" s="72" t="str">
        <f>IF(Tableau1[[#This Row],[Régime d''utilisation (Quotidien ? Oui ou Non)]]="Oui","Oui","Non")</f>
        <v>Non</v>
      </c>
      <c r="N1267" s="72" t="str">
        <f>IF(Tableau1[[#This Row],[Régime d''utilisation (Quotidien ? Oui ou Non)]]="Oui","Oui","Non")</f>
        <v>Non</v>
      </c>
      <c r="O1267" s="72" t="str">
        <f>IF(Tableau1[[#This Row],[Régime d''utilisation (Quotidien ? Oui ou Non)]]="Oui","Oui","Non")</f>
        <v>Non</v>
      </c>
      <c r="P1267" s="76"/>
      <c r="Q1267" s="76"/>
      <c r="R1267" s="76"/>
      <c r="S1267" s="52" t="str">
        <f t="shared" si="57"/>
        <v>Compris entre 00h00 et 5h00</v>
      </c>
      <c r="T1267" s="76"/>
      <c r="U1267" s="53" t="str">
        <f t="shared" si="58"/>
        <v>Voyageur</v>
      </c>
      <c r="V1267" s="76"/>
      <c r="W1267" s="76"/>
      <c r="X1267" s="76"/>
      <c r="Y1267" s="76"/>
      <c r="Z1267" s="76"/>
      <c r="AA1267" s="76"/>
      <c r="AB1267" s="53">
        <f>400</f>
        <v>400</v>
      </c>
      <c r="AC1267" s="78" t="str">
        <f>IF(Tableau1[[#This Row],[Type de réponse]]='Paramètre (masquer)'!$A$10,Tableau1[[#This Row],[Période de début *]],"")</f>
        <v/>
      </c>
      <c r="AD1267" s="78" t="str">
        <f>IF(Tableau1[[#This Row],[Type de réponse]]='Paramètre (masquer)'!$A$10,Tableau1[[#This Row],[Période de fin *]],"")</f>
        <v/>
      </c>
      <c r="AE1267" s="78" t="str">
        <f>IF(Tableau1[[#This Row],[Type de réponse]]='Paramètre (masquer)'!$A$10,Tableau1[[#This Row],[Nuit
LU/MA]],"")</f>
        <v/>
      </c>
      <c r="AF1267" s="78" t="str">
        <f>IF(Tableau1[[#This Row],[Type de réponse]]='Paramètre (masquer)'!$A$10,Tableau1[[#This Row],[Nuit
MA/ME]],"")</f>
        <v/>
      </c>
      <c r="AG1267" s="78" t="str">
        <f>IF(Tableau1[[#This Row],[Type de réponse]]='Paramètre (masquer)'!$A$10,Tableau1[[#This Row],[Nuit
ME/JE]],"")</f>
        <v/>
      </c>
      <c r="AH1267" s="78" t="str">
        <f>IF(Tableau1[[#This Row],[Type de réponse]]='Paramètre (masquer)'!$A$10,Tableau1[[#This Row],[Nuit JE/VE]],"")</f>
        <v/>
      </c>
      <c r="AI1267" s="78" t="str">
        <f>IF(Tableau1[[#This Row],[Type de réponse]]='Paramètre (masquer)'!$A$10,Tableau1[[#This Row],[Nuit
VE/SA]],"")</f>
        <v/>
      </c>
      <c r="AJ1267" s="78" t="str">
        <f>IF(Tableau1[[#This Row],[Type de réponse]]='Paramètre (masquer)'!$A$10,Tableau1[[#This Row],[Nuit
SA/DI]],"")</f>
        <v/>
      </c>
      <c r="AK1267" s="78" t="str">
        <f>IF(Tableau1[[#This Row],[Type de réponse]]='Paramètre (masquer)'!$A$10,Tableau1[[#This Row],[Nuit
DI/LU]],"")</f>
        <v/>
      </c>
      <c r="AL1267" s="76" t="str">
        <f>IF(Tableau1[[#This Row],[Nuit
LU /MA]]="Oui",0,IF(Tableau1[[#This Row],[Nuit
LU /MA]]="Non",1,""))</f>
        <v/>
      </c>
      <c r="AM1267" s="76" t="str">
        <f>IF(Tableau1[[#This Row],[Nuit
MA/ ME]]="Oui",0,IF(Tableau1[[#This Row],[Nuit
MA/ ME]]="Non",1,""))</f>
        <v/>
      </c>
      <c r="AN1267" s="76" t="str">
        <f>IF(Tableau1[[#This Row],[Nuit
ME/ JE]]="Oui",0,IF(Tableau1[[#This Row],[Nuit
ME/ JE]]="Non",1,""))</f>
        <v/>
      </c>
      <c r="AO1267" s="76" t="str">
        <f>IF(Tableau1[[#This Row],[Nuit JE/ VE]]="Oui",0,IF(Tableau1[[#This Row],[Nuit JE/ VE]]="Non",1,""))</f>
        <v/>
      </c>
      <c r="AP1267" s="76" t="str">
        <f>IF(Tableau1[[#This Row],[Nuit
VE/ SA]]="Oui",0,IF(Tableau1[[#This Row],[Nuit
VE/ SA]]="Non",1,""))</f>
        <v/>
      </c>
      <c r="AQ1267" s="76" t="str">
        <f>IF(Tableau1[[#This Row],[Nuit
SA/ DI]]="Oui",0,IF(Tableau1[[#This Row],[Nuit
SA/ DI]]="Non",1,""))</f>
        <v/>
      </c>
      <c r="AR1267" s="76" t="str">
        <f>IF(Tableau1[[#This Row],[Nuit
DI/ LU]]="Oui",0,IF(Tableau1[[#This Row],[Nuit
DI/ LU]]="Non",1,""))</f>
        <v/>
      </c>
      <c r="AS1267" s="76" t="str">
        <f>IF(Tableau1[[#This Row],[Type de réponse]]='Paramètre (masquer)'!$A$10,Tableau1[[#This Row],[FE]],"")</f>
        <v/>
      </c>
      <c r="AT1267" s="76" t="str">
        <f>_xlfn.CONCAT(Tableau1[[#This Row],[LUN]:[DIM]])</f>
        <v/>
      </c>
      <c r="AU1267" s="79"/>
      <c r="AV12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7" s="76" t="e">
        <f>Tableau1[[#This Row],[Nbre de nuits sur la période]]*Tableau1[[#This Row],[Nombre de train accédant / nuit *]]</f>
        <v>#VALUE!</v>
      </c>
      <c r="AY1267" s="76" t="e">
        <f>Tableau1[[#This Row],[Uo voies - nuit]]*((59*400/1000)+5)</f>
        <v>#VALUE!</v>
      </c>
    </row>
    <row r="1268" spans="1:51" ht="15.75">
      <c r="A1268" s="51">
        <f t="shared" si="59"/>
        <v>1255</v>
      </c>
      <c r="B1268" s="85"/>
      <c r="C1268" s="52" t="str">
        <f>IFERROR(VLOOKUP(Tableau1[[#This Row],[Site *
Un fichier Excel par DT]],Tableau7[[#All],[Nom de la gare]:[EIC]],5,FALSE),"")</f>
        <v/>
      </c>
      <c r="D1268" s="77"/>
      <c r="E1268" s="74"/>
      <c r="F1268" s="74"/>
      <c r="G1268" s="76"/>
      <c r="H1268" s="72" t="str">
        <f>IF(Tableau1[[#This Row],[Régime d''utilisation (Quotidien ? Oui ou Non)]]="Oui","Oui","Non")</f>
        <v>Non</v>
      </c>
      <c r="I1268" s="72" t="str">
        <f>IF(Tableau1[[#This Row],[Régime d''utilisation (Quotidien ? Oui ou Non)]]="Oui","Oui","Non")</f>
        <v>Non</v>
      </c>
      <c r="J1268" s="72" t="str">
        <f>IF(Tableau1[[#This Row],[Régime d''utilisation (Quotidien ? Oui ou Non)]]="Oui","Oui","Non")</f>
        <v>Non</v>
      </c>
      <c r="K1268" s="72" t="str">
        <f>IF(Tableau1[[#This Row],[Régime d''utilisation (Quotidien ? Oui ou Non)]]="Oui","Oui","Non")</f>
        <v>Non</v>
      </c>
      <c r="L1268" s="72" t="str">
        <f>IF(Tableau1[[#This Row],[Régime d''utilisation (Quotidien ? Oui ou Non)]]="Oui","Oui","Non")</f>
        <v>Non</v>
      </c>
      <c r="M1268" s="72" t="str">
        <f>IF(Tableau1[[#This Row],[Régime d''utilisation (Quotidien ? Oui ou Non)]]="Oui","Oui","Non")</f>
        <v>Non</v>
      </c>
      <c r="N1268" s="72" t="str">
        <f>IF(Tableau1[[#This Row],[Régime d''utilisation (Quotidien ? Oui ou Non)]]="Oui","Oui","Non")</f>
        <v>Non</v>
      </c>
      <c r="O1268" s="72" t="str">
        <f>IF(Tableau1[[#This Row],[Régime d''utilisation (Quotidien ? Oui ou Non)]]="Oui","Oui","Non")</f>
        <v>Non</v>
      </c>
      <c r="P1268" s="76"/>
      <c r="Q1268" s="76"/>
      <c r="R1268" s="76"/>
      <c r="S1268" s="52" t="str">
        <f t="shared" si="57"/>
        <v>Compris entre 00h00 et 5h00</v>
      </c>
      <c r="T1268" s="76"/>
      <c r="U1268" s="53" t="str">
        <f t="shared" si="58"/>
        <v>Voyageur</v>
      </c>
      <c r="V1268" s="76"/>
      <c r="W1268" s="76"/>
      <c r="X1268" s="76"/>
      <c r="Y1268" s="76"/>
      <c r="Z1268" s="76"/>
      <c r="AA1268" s="76"/>
      <c r="AB1268" s="53">
        <f>400</f>
        <v>400</v>
      </c>
      <c r="AC1268" s="78" t="str">
        <f>IF(Tableau1[[#This Row],[Type de réponse]]='Paramètre (masquer)'!$A$10,Tableau1[[#This Row],[Période de début *]],"")</f>
        <v/>
      </c>
      <c r="AD1268" s="78" t="str">
        <f>IF(Tableau1[[#This Row],[Type de réponse]]='Paramètre (masquer)'!$A$10,Tableau1[[#This Row],[Période de fin *]],"")</f>
        <v/>
      </c>
      <c r="AE1268" s="78" t="str">
        <f>IF(Tableau1[[#This Row],[Type de réponse]]='Paramètre (masquer)'!$A$10,Tableau1[[#This Row],[Nuit
LU/MA]],"")</f>
        <v/>
      </c>
      <c r="AF1268" s="78" t="str">
        <f>IF(Tableau1[[#This Row],[Type de réponse]]='Paramètre (masquer)'!$A$10,Tableau1[[#This Row],[Nuit
MA/ME]],"")</f>
        <v/>
      </c>
      <c r="AG1268" s="78" t="str">
        <f>IF(Tableau1[[#This Row],[Type de réponse]]='Paramètre (masquer)'!$A$10,Tableau1[[#This Row],[Nuit
ME/JE]],"")</f>
        <v/>
      </c>
      <c r="AH1268" s="78" t="str">
        <f>IF(Tableau1[[#This Row],[Type de réponse]]='Paramètre (masquer)'!$A$10,Tableau1[[#This Row],[Nuit JE/VE]],"")</f>
        <v/>
      </c>
      <c r="AI1268" s="78" t="str">
        <f>IF(Tableau1[[#This Row],[Type de réponse]]='Paramètre (masquer)'!$A$10,Tableau1[[#This Row],[Nuit
VE/SA]],"")</f>
        <v/>
      </c>
      <c r="AJ1268" s="78" t="str">
        <f>IF(Tableau1[[#This Row],[Type de réponse]]='Paramètre (masquer)'!$A$10,Tableau1[[#This Row],[Nuit
SA/DI]],"")</f>
        <v/>
      </c>
      <c r="AK1268" s="78" t="str">
        <f>IF(Tableau1[[#This Row],[Type de réponse]]='Paramètre (masquer)'!$A$10,Tableau1[[#This Row],[Nuit
DI/LU]],"")</f>
        <v/>
      </c>
      <c r="AL1268" s="76" t="str">
        <f>IF(Tableau1[[#This Row],[Nuit
LU /MA]]="Oui",0,IF(Tableau1[[#This Row],[Nuit
LU /MA]]="Non",1,""))</f>
        <v/>
      </c>
      <c r="AM1268" s="76" t="str">
        <f>IF(Tableau1[[#This Row],[Nuit
MA/ ME]]="Oui",0,IF(Tableau1[[#This Row],[Nuit
MA/ ME]]="Non",1,""))</f>
        <v/>
      </c>
      <c r="AN1268" s="76" t="str">
        <f>IF(Tableau1[[#This Row],[Nuit
ME/ JE]]="Oui",0,IF(Tableau1[[#This Row],[Nuit
ME/ JE]]="Non",1,""))</f>
        <v/>
      </c>
      <c r="AO1268" s="76" t="str">
        <f>IF(Tableau1[[#This Row],[Nuit JE/ VE]]="Oui",0,IF(Tableau1[[#This Row],[Nuit JE/ VE]]="Non",1,""))</f>
        <v/>
      </c>
      <c r="AP1268" s="76" t="str">
        <f>IF(Tableau1[[#This Row],[Nuit
VE/ SA]]="Oui",0,IF(Tableau1[[#This Row],[Nuit
VE/ SA]]="Non",1,""))</f>
        <v/>
      </c>
      <c r="AQ1268" s="76" t="str">
        <f>IF(Tableau1[[#This Row],[Nuit
SA/ DI]]="Oui",0,IF(Tableau1[[#This Row],[Nuit
SA/ DI]]="Non",1,""))</f>
        <v/>
      </c>
      <c r="AR1268" s="76" t="str">
        <f>IF(Tableau1[[#This Row],[Nuit
DI/ LU]]="Oui",0,IF(Tableau1[[#This Row],[Nuit
DI/ LU]]="Non",1,""))</f>
        <v/>
      </c>
      <c r="AS1268" s="76" t="str">
        <f>IF(Tableau1[[#This Row],[Type de réponse]]='Paramètre (masquer)'!$A$10,Tableau1[[#This Row],[FE]],"")</f>
        <v/>
      </c>
      <c r="AT1268" s="76" t="str">
        <f>_xlfn.CONCAT(Tableau1[[#This Row],[LUN]:[DIM]])</f>
        <v/>
      </c>
      <c r="AU1268" s="79"/>
      <c r="AV12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8" s="76" t="e">
        <f>Tableau1[[#This Row],[Nbre de nuits sur la période]]*Tableau1[[#This Row],[Nombre de train accédant / nuit *]]</f>
        <v>#VALUE!</v>
      </c>
      <c r="AY1268" s="76" t="e">
        <f>Tableau1[[#This Row],[Uo voies - nuit]]*((59*400/1000)+5)</f>
        <v>#VALUE!</v>
      </c>
    </row>
    <row r="1269" spans="1:51" ht="15.75">
      <c r="A1269" s="51">
        <f t="shared" si="59"/>
        <v>1256</v>
      </c>
      <c r="B1269" s="85"/>
      <c r="C1269" s="52" t="str">
        <f>IFERROR(VLOOKUP(Tableau1[[#This Row],[Site *
Un fichier Excel par DT]],Tableau7[[#All],[Nom de la gare]:[EIC]],5,FALSE),"")</f>
        <v/>
      </c>
      <c r="D1269" s="77"/>
      <c r="E1269" s="74"/>
      <c r="F1269" s="74"/>
      <c r="G1269" s="76"/>
      <c r="H1269" s="72" t="str">
        <f>IF(Tableau1[[#This Row],[Régime d''utilisation (Quotidien ? Oui ou Non)]]="Oui","Oui","Non")</f>
        <v>Non</v>
      </c>
      <c r="I1269" s="72" t="str">
        <f>IF(Tableau1[[#This Row],[Régime d''utilisation (Quotidien ? Oui ou Non)]]="Oui","Oui","Non")</f>
        <v>Non</v>
      </c>
      <c r="J1269" s="72" t="str">
        <f>IF(Tableau1[[#This Row],[Régime d''utilisation (Quotidien ? Oui ou Non)]]="Oui","Oui","Non")</f>
        <v>Non</v>
      </c>
      <c r="K1269" s="72" t="str">
        <f>IF(Tableau1[[#This Row],[Régime d''utilisation (Quotidien ? Oui ou Non)]]="Oui","Oui","Non")</f>
        <v>Non</v>
      </c>
      <c r="L1269" s="72" t="str">
        <f>IF(Tableau1[[#This Row],[Régime d''utilisation (Quotidien ? Oui ou Non)]]="Oui","Oui","Non")</f>
        <v>Non</v>
      </c>
      <c r="M1269" s="72" t="str">
        <f>IF(Tableau1[[#This Row],[Régime d''utilisation (Quotidien ? Oui ou Non)]]="Oui","Oui","Non")</f>
        <v>Non</v>
      </c>
      <c r="N1269" s="72" t="str">
        <f>IF(Tableau1[[#This Row],[Régime d''utilisation (Quotidien ? Oui ou Non)]]="Oui","Oui","Non")</f>
        <v>Non</v>
      </c>
      <c r="O1269" s="72" t="str">
        <f>IF(Tableau1[[#This Row],[Régime d''utilisation (Quotidien ? Oui ou Non)]]="Oui","Oui","Non")</f>
        <v>Non</v>
      </c>
      <c r="P1269" s="76"/>
      <c r="Q1269" s="76"/>
      <c r="R1269" s="76"/>
      <c r="S1269" s="52" t="str">
        <f t="shared" si="57"/>
        <v>Compris entre 00h00 et 5h00</v>
      </c>
      <c r="T1269" s="76"/>
      <c r="U1269" s="53" t="str">
        <f t="shared" si="58"/>
        <v>Voyageur</v>
      </c>
      <c r="V1269" s="76"/>
      <c r="W1269" s="76"/>
      <c r="X1269" s="76"/>
      <c r="Y1269" s="76"/>
      <c r="Z1269" s="76"/>
      <c r="AA1269" s="76"/>
      <c r="AB1269" s="53">
        <f>400</f>
        <v>400</v>
      </c>
      <c r="AC1269" s="78" t="str">
        <f>IF(Tableau1[[#This Row],[Type de réponse]]='Paramètre (masquer)'!$A$10,Tableau1[[#This Row],[Période de début *]],"")</f>
        <v/>
      </c>
      <c r="AD1269" s="78" t="str">
        <f>IF(Tableau1[[#This Row],[Type de réponse]]='Paramètre (masquer)'!$A$10,Tableau1[[#This Row],[Période de fin *]],"")</f>
        <v/>
      </c>
      <c r="AE1269" s="78" t="str">
        <f>IF(Tableau1[[#This Row],[Type de réponse]]='Paramètre (masquer)'!$A$10,Tableau1[[#This Row],[Nuit
LU/MA]],"")</f>
        <v/>
      </c>
      <c r="AF1269" s="78" t="str">
        <f>IF(Tableau1[[#This Row],[Type de réponse]]='Paramètre (masquer)'!$A$10,Tableau1[[#This Row],[Nuit
MA/ME]],"")</f>
        <v/>
      </c>
      <c r="AG1269" s="78" t="str">
        <f>IF(Tableau1[[#This Row],[Type de réponse]]='Paramètre (masquer)'!$A$10,Tableau1[[#This Row],[Nuit
ME/JE]],"")</f>
        <v/>
      </c>
      <c r="AH1269" s="78" t="str">
        <f>IF(Tableau1[[#This Row],[Type de réponse]]='Paramètre (masquer)'!$A$10,Tableau1[[#This Row],[Nuit JE/VE]],"")</f>
        <v/>
      </c>
      <c r="AI1269" s="78" t="str">
        <f>IF(Tableau1[[#This Row],[Type de réponse]]='Paramètre (masquer)'!$A$10,Tableau1[[#This Row],[Nuit
VE/SA]],"")</f>
        <v/>
      </c>
      <c r="AJ1269" s="78" t="str">
        <f>IF(Tableau1[[#This Row],[Type de réponse]]='Paramètre (masquer)'!$A$10,Tableau1[[#This Row],[Nuit
SA/DI]],"")</f>
        <v/>
      </c>
      <c r="AK1269" s="78" t="str">
        <f>IF(Tableau1[[#This Row],[Type de réponse]]='Paramètre (masquer)'!$A$10,Tableau1[[#This Row],[Nuit
DI/LU]],"")</f>
        <v/>
      </c>
      <c r="AL1269" s="76" t="str">
        <f>IF(Tableau1[[#This Row],[Nuit
LU /MA]]="Oui",0,IF(Tableau1[[#This Row],[Nuit
LU /MA]]="Non",1,""))</f>
        <v/>
      </c>
      <c r="AM1269" s="76" t="str">
        <f>IF(Tableau1[[#This Row],[Nuit
MA/ ME]]="Oui",0,IF(Tableau1[[#This Row],[Nuit
MA/ ME]]="Non",1,""))</f>
        <v/>
      </c>
      <c r="AN1269" s="76" t="str">
        <f>IF(Tableau1[[#This Row],[Nuit
ME/ JE]]="Oui",0,IF(Tableau1[[#This Row],[Nuit
ME/ JE]]="Non",1,""))</f>
        <v/>
      </c>
      <c r="AO1269" s="76" t="str">
        <f>IF(Tableau1[[#This Row],[Nuit JE/ VE]]="Oui",0,IF(Tableau1[[#This Row],[Nuit JE/ VE]]="Non",1,""))</f>
        <v/>
      </c>
      <c r="AP1269" s="76" t="str">
        <f>IF(Tableau1[[#This Row],[Nuit
VE/ SA]]="Oui",0,IF(Tableau1[[#This Row],[Nuit
VE/ SA]]="Non",1,""))</f>
        <v/>
      </c>
      <c r="AQ1269" s="76" t="str">
        <f>IF(Tableau1[[#This Row],[Nuit
SA/ DI]]="Oui",0,IF(Tableau1[[#This Row],[Nuit
SA/ DI]]="Non",1,""))</f>
        <v/>
      </c>
      <c r="AR1269" s="76" t="str">
        <f>IF(Tableau1[[#This Row],[Nuit
DI/ LU]]="Oui",0,IF(Tableau1[[#This Row],[Nuit
DI/ LU]]="Non",1,""))</f>
        <v/>
      </c>
      <c r="AS1269" s="76" t="str">
        <f>IF(Tableau1[[#This Row],[Type de réponse]]='Paramètre (masquer)'!$A$10,Tableau1[[#This Row],[FE]],"")</f>
        <v/>
      </c>
      <c r="AT1269" s="76" t="str">
        <f>_xlfn.CONCAT(Tableau1[[#This Row],[LUN]:[DIM]])</f>
        <v/>
      </c>
      <c r="AU1269" s="79"/>
      <c r="AV12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9" s="76" t="e">
        <f>Tableau1[[#This Row],[Nbre de nuits sur la période]]*Tableau1[[#This Row],[Nombre de train accédant / nuit *]]</f>
        <v>#VALUE!</v>
      </c>
      <c r="AY1269" s="76" t="e">
        <f>Tableau1[[#This Row],[Uo voies - nuit]]*((59*400/1000)+5)</f>
        <v>#VALUE!</v>
      </c>
    </row>
    <row r="1270" spans="1:51" ht="15.75">
      <c r="A1270" s="51">
        <f t="shared" si="59"/>
        <v>1257</v>
      </c>
      <c r="B1270" s="85"/>
      <c r="C1270" s="52" t="str">
        <f>IFERROR(VLOOKUP(Tableau1[[#This Row],[Site *
Un fichier Excel par DT]],Tableau7[[#All],[Nom de la gare]:[EIC]],5,FALSE),"")</f>
        <v/>
      </c>
      <c r="D1270" s="77"/>
      <c r="E1270" s="74"/>
      <c r="F1270" s="74"/>
      <c r="G1270" s="76"/>
      <c r="H1270" s="72" t="str">
        <f>IF(Tableau1[[#This Row],[Régime d''utilisation (Quotidien ? Oui ou Non)]]="Oui","Oui","Non")</f>
        <v>Non</v>
      </c>
      <c r="I1270" s="72" t="str">
        <f>IF(Tableau1[[#This Row],[Régime d''utilisation (Quotidien ? Oui ou Non)]]="Oui","Oui","Non")</f>
        <v>Non</v>
      </c>
      <c r="J1270" s="72" t="str">
        <f>IF(Tableau1[[#This Row],[Régime d''utilisation (Quotidien ? Oui ou Non)]]="Oui","Oui","Non")</f>
        <v>Non</v>
      </c>
      <c r="K1270" s="72" t="str">
        <f>IF(Tableau1[[#This Row],[Régime d''utilisation (Quotidien ? Oui ou Non)]]="Oui","Oui","Non")</f>
        <v>Non</v>
      </c>
      <c r="L1270" s="72" t="str">
        <f>IF(Tableau1[[#This Row],[Régime d''utilisation (Quotidien ? Oui ou Non)]]="Oui","Oui","Non")</f>
        <v>Non</v>
      </c>
      <c r="M1270" s="72" t="str">
        <f>IF(Tableau1[[#This Row],[Régime d''utilisation (Quotidien ? Oui ou Non)]]="Oui","Oui","Non")</f>
        <v>Non</v>
      </c>
      <c r="N1270" s="72" t="str">
        <f>IF(Tableau1[[#This Row],[Régime d''utilisation (Quotidien ? Oui ou Non)]]="Oui","Oui","Non")</f>
        <v>Non</v>
      </c>
      <c r="O1270" s="72" t="str">
        <f>IF(Tableau1[[#This Row],[Régime d''utilisation (Quotidien ? Oui ou Non)]]="Oui","Oui","Non")</f>
        <v>Non</v>
      </c>
      <c r="P1270" s="76"/>
      <c r="Q1270" s="76"/>
      <c r="R1270" s="76"/>
      <c r="S1270" s="52" t="str">
        <f t="shared" si="57"/>
        <v>Compris entre 00h00 et 5h00</v>
      </c>
      <c r="T1270" s="76"/>
      <c r="U1270" s="53" t="str">
        <f t="shared" si="58"/>
        <v>Voyageur</v>
      </c>
      <c r="V1270" s="76"/>
      <c r="W1270" s="76"/>
      <c r="X1270" s="76"/>
      <c r="Y1270" s="76"/>
      <c r="Z1270" s="76"/>
      <c r="AA1270" s="76"/>
      <c r="AB1270" s="53">
        <f>400</f>
        <v>400</v>
      </c>
      <c r="AC1270" s="78" t="str">
        <f>IF(Tableau1[[#This Row],[Type de réponse]]='Paramètre (masquer)'!$A$10,Tableau1[[#This Row],[Période de début *]],"")</f>
        <v/>
      </c>
      <c r="AD1270" s="78" t="str">
        <f>IF(Tableau1[[#This Row],[Type de réponse]]='Paramètre (masquer)'!$A$10,Tableau1[[#This Row],[Période de fin *]],"")</f>
        <v/>
      </c>
      <c r="AE1270" s="78" t="str">
        <f>IF(Tableau1[[#This Row],[Type de réponse]]='Paramètre (masquer)'!$A$10,Tableau1[[#This Row],[Nuit
LU/MA]],"")</f>
        <v/>
      </c>
      <c r="AF1270" s="78" t="str">
        <f>IF(Tableau1[[#This Row],[Type de réponse]]='Paramètre (masquer)'!$A$10,Tableau1[[#This Row],[Nuit
MA/ME]],"")</f>
        <v/>
      </c>
      <c r="AG1270" s="78" t="str">
        <f>IF(Tableau1[[#This Row],[Type de réponse]]='Paramètre (masquer)'!$A$10,Tableau1[[#This Row],[Nuit
ME/JE]],"")</f>
        <v/>
      </c>
      <c r="AH1270" s="78" t="str">
        <f>IF(Tableau1[[#This Row],[Type de réponse]]='Paramètre (masquer)'!$A$10,Tableau1[[#This Row],[Nuit JE/VE]],"")</f>
        <v/>
      </c>
      <c r="AI1270" s="78" t="str">
        <f>IF(Tableau1[[#This Row],[Type de réponse]]='Paramètre (masquer)'!$A$10,Tableau1[[#This Row],[Nuit
VE/SA]],"")</f>
        <v/>
      </c>
      <c r="AJ1270" s="78" t="str">
        <f>IF(Tableau1[[#This Row],[Type de réponse]]='Paramètre (masquer)'!$A$10,Tableau1[[#This Row],[Nuit
SA/DI]],"")</f>
        <v/>
      </c>
      <c r="AK1270" s="78" t="str">
        <f>IF(Tableau1[[#This Row],[Type de réponse]]='Paramètre (masquer)'!$A$10,Tableau1[[#This Row],[Nuit
DI/LU]],"")</f>
        <v/>
      </c>
      <c r="AL1270" s="76" t="str">
        <f>IF(Tableau1[[#This Row],[Nuit
LU /MA]]="Oui",0,IF(Tableau1[[#This Row],[Nuit
LU /MA]]="Non",1,""))</f>
        <v/>
      </c>
      <c r="AM1270" s="76" t="str">
        <f>IF(Tableau1[[#This Row],[Nuit
MA/ ME]]="Oui",0,IF(Tableau1[[#This Row],[Nuit
MA/ ME]]="Non",1,""))</f>
        <v/>
      </c>
      <c r="AN1270" s="76" t="str">
        <f>IF(Tableau1[[#This Row],[Nuit
ME/ JE]]="Oui",0,IF(Tableau1[[#This Row],[Nuit
ME/ JE]]="Non",1,""))</f>
        <v/>
      </c>
      <c r="AO1270" s="76" t="str">
        <f>IF(Tableau1[[#This Row],[Nuit JE/ VE]]="Oui",0,IF(Tableau1[[#This Row],[Nuit JE/ VE]]="Non",1,""))</f>
        <v/>
      </c>
      <c r="AP1270" s="76" t="str">
        <f>IF(Tableau1[[#This Row],[Nuit
VE/ SA]]="Oui",0,IF(Tableau1[[#This Row],[Nuit
VE/ SA]]="Non",1,""))</f>
        <v/>
      </c>
      <c r="AQ1270" s="76" t="str">
        <f>IF(Tableau1[[#This Row],[Nuit
SA/ DI]]="Oui",0,IF(Tableau1[[#This Row],[Nuit
SA/ DI]]="Non",1,""))</f>
        <v/>
      </c>
      <c r="AR1270" s="76" t="str">
        <f>IF(Tableau1[[#This Row],[Nuit
DI/ LU]]="Oui",0,IF(Tableau1[[#This Row],[Nuit
DI/ LU]]="Non",1,""))</f>
        <v/>
      </c>
      <c r="AS1270" s="76" t="str">
        <f>IF(Tableau1[[#This Row],[Type de réponse]]='Paramètre (masquer)'!$A$10,Tableau1[[#This Row],[FE]],"")</f>
        <v/>
      </c>
      <c r="AT1270" s="76" t="str">
        <f>_xlfn.CONCAT(Tableau1[[#This Row],[LUN]:[DIM]])</f>
        <v/>
      </c>
      <c r="AU1270" s="79"/>
      <c r="AV12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0" s="76" t="e">
        <f>Tableau1[[#This Row],[Nbre de nuits sur la période]]*Tableau1[[#This Row],[Nombre de train accédant / nuit *]]</f>
        <v>#VALUE!</v>
      </c>
      <c r="AY1270" s="76" t="e">
        <f>Tableau1[[#This Row],[Uo voies - nuit]]*((59*400/1000)+5)</f>
        <v>#VALUE!</v>
      </c>
    </row>
    <row r="1271" spans="1:51" ht="15.75">
      <c r="A1271" s="51">
        <f t="shared" si="59"/>
        <v>1258</v>
      </c>
      <c r="B1271" s="85"/>
      <c r="C1271" s="52" t="str">
        <f>IFERROR(VLOOKUP(Tableau1[[#This Row],[Site *
Un fichier Excel par DT]],Tableau7[[#All],[Nom de la gare]:[EIC]],5,FALSE),"")</f>
        <v/>
      </c>
      <c r="D1271" s="77"/>
      <c r="E1271" s="74"/>
      <c r="F1271" s="74"/>
      <c r="G1271" s="76"/>
      <c r="H1271" s="72" t="str">
        <f>IF(Tableau1[[#This Row],[Régime d''utilisation (Quotidien ? Oui ou Non)]]="Oui","Oui","Non")</f>
        <v>Non</v>
      </c>
      <c r="I1271" s="72" t="str">
        <f>IF(Tableau1[[#This Row],[Régime d''utilisation (Quotidien ? Oui ou Non)]]="Oui","Oui","Non")</f>
        <v>Non</v>
      </c>
      <c r="J1271" s="72" t="str">
        <f>IF(Tableau1[[#This Row],[Régime d''utilisation (Quotidien ? Oui ou Non)]]="Oui","Oui","Non")</f>
        <v>Non</v>
      </c>
      <c r="K1271" s="72" t="str">
        <f>IF(Tableau1[[#This Row],[Régime d''utilisation (Quotidien ? Oui ou Non)]]="Oui","Oui","Non")</f>
        <v>Non</v>
      </c>
      <c r="L1271" s="72" t="str">
        <f>IF(Tableau1[[#This Row],[Régime d''utilisation (Quotidien ? Oui ou Non)]]="Oui","Oui","Non")</f>
        <v>Non</v>
      </c>
      <c r="M1271" s="72" t="str">
        <f>IF(Tableau1[[#This Row],[Régime d''utilisation (Quotidien ? Oui ou Non)]]="Oui","Oui","Non")</f>
        <v>Non</v>
      </c>
      <c r="N1271" s="72" t="str">
        <f>IF(Tableau1[[#This Row],[Régime d''utilisation (Quotidien ? Oui ou Non)]]="Oui","Oui","Non")</f>
        <v>Non</v>
      </c>
      <c r="O1271" s="72" t="str">
        <f>IF(Tableau1[[#This Row],[Régime d''utilisation (Quotidien ? Oui ou Non)]]="Oui","Oui","Non")</f>
        <v>Non</v>
      </c>
      <c r="P1271" s="76"/>
      <c r="Q1271" s="76"/>
      <c r="R1271" s="76"/>
      <c r="S1271" s="52" t="str">
        <f t="shared" si="57"/>
        <v>Compris entre 00h00 et 5h00</v>
      </c>
      <c r="T1271" s="76"/>
      <c r="U1271" s="53" t="str">
        <f t="shared" si="58"/>
        <v>Voyageur</v>
      </c>
      <c r="V1271" s="76"/>
      <c r="W1271" s="76"/>
      <c r="X1271" s="76"/>
      <c r="Y1271" s="76"/>
      <c r="Z1271" s="76"/>
      <c r="AA1271" s="76"/>
      <c r="AB1271" s="53">
        <f>400</f>
        <v>400</v>
      </c>
      <c r="AC1271" s="78" t="str">
        <f>IF(Tableau1[[#This Row],[Type de réponse]]='Paramètre (masquer)'!$A$10,Tableau1[[#This Row],[Période de début *]],"")</f>
        <v/>
      </c>
      <c r="AD1271" s="78" t="str">
        <f>IF(Tableau1[[#This Row],[Type de réponse]]='Paramètre (masquer)'!$A$10,Tableau1[[#This Row],[Période de fin *]],"")</f>
        <v/>
      </c>
      <c r="AE1271" s="78" t="str">
        <f>IF(Tableau1[[#This Row],[Type de réponse]]='Paramètre (masquer)'!$A$10,Tableau1[[#This Row],[Nuit
LU/MA]],"")</f>
        <v/>
      </c>
      <c r="AF1271" s="78" t="str">
        <f>IF(Tableau1[[#This Row],[Type de réponse]]='Paramètre (masquer)'!$A$10,Tableau1[[#This Row],[Nuit
MA/ME]],"")</f>
        <v/>
      </c>
      <c r="AG1271" s="78" t="str">
        <f>IF(Tableau1[[#This Row],[Type de réponse]]='Paramètre (masquer)'!$A$10,Tableau1[[#This Row],[Nuit
ME/JE]],"")</f>
        <v/>
      </c>
      <c r="AH1271" s="78" t="str">
        <f>IF(Tableau1[[#This Row],[Type de réponse]]='Paramètre (masquer)'!$A$10,Tableau1[[#This Row],[Nuit JE/VE]],"")</f>
        <v/>
      </c>
      <c r="AI1271" s="78" t="str">
        <f>IF(Tableau1[[#This Row],[Type de réponse]]='Paramètre (masquer)'!$A$10,Tableau1[[#This Row],[Nuit
VE/SA]],"")</f>
        <v/>
      </c>
      <c r="AJ1271" s="78" t="str">
        <f>IF(Tableau1[[#This Row],[Type de réponse]]='Paramètre (masquer)'!$A$10,Tableau1[[#This Row],[Nuit
SA/DI]],"")</f>
        <v/>
      </c>
      <c r="AK1271" s="78" t="str">
        <f>IF(Tableau1[[#This Row],[Type de réponse]]='Paramètre (masquer)'!$A$10,Tableau1[[#This Row],[Nuit
DI/LU]],"")</f>
        <v/>
      </c>
      <c r="AL1271" s="76" t="str">
        <f>IF(Tableau1[[#This Row],[Nuit
LU /MA]]="Oui",0,IF(Tableau1[[#This Row],[Nuit
LU /MA]]="Non",1,""))</f>
        <v/>
      </c>
      <c r="AM1271" s="76" t="str">
        <f>IF(Tableau1[[#This Row],[Nuit
MA/ ME]]="Oui",0,IF(Tableau1[[#This Row],[Nuit
MA/ ME]]="Non",1,""))</f>
        <v/>
      </c>
      <c r="AN1271" s="76" t="str">
        <f>IF(Tableau1[[#This Row],[Nuit
ME/ JE]]="Oui",0,IF(Tableau1[[#This Row],[Nuit
ME/ JE]]="Non",1,""))</f>
        <v/>
      </c>
      <c r="AO1271" s="76" t="str">
        <f>IF(Tableau1[[#This Row],[Nuit JE/ VE]]="Oui",0,IF(Tableau1[[#This Row],[Nuit JE/ VE]]="Non",1,""))</f>
        <v/>
      </c>
      <c r="AP1271" s="76" t="str">
        <f>IF(Tableau1[[#This Row],[Nuit
VE/ SA]]="Oui",0,IF(Tableau1[[#This Row],[Nuit
VE/ SA]]="Non",1,""))</f>
        <v/>
      </c>
      <c r="AQ1271" s="76" t="str">
        <f>IF(Tableau1[[#This Row],[Nuit
SA/ DI]]="Oui",0,IF(Tableau1[[#This Row],[Nuit
SA/ DI]]="Non",1,""))</f>
        <v/>
      </c>
      <c r="AR1271" s="76" t="str">
        <f>IF(Tableau1[[#This Row],[Nuit
DI/ LU]]="Oui",0,IF(Tableau1[[#This Row],[Nuit
DI/ LU]]="Non",1,""))</f>
        <v/>
      </c>
      <c r="AS1271" s="76" t="str">
        <f>IF(Tableau1[[#This Row],[Type de réponse]]='Paramètre (masquer)'!$A$10,Tableau1[[#This Row],[FE]],"")</f>
        <v/>
      </c>
      <c r="AT1271" s="76" t="str">
        <f>_xlfn.CONCAT(Tableau1[[#This Row],[LUN]:[DIM]])</f>
        <v/>
      </c>
      <c r="AU1271" s="79"/>
      <c r="AV12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1" s="76" t="e">
        <f>Tableau1[[#This Row],[Nbre de nuits sur la période]]*Tableau1[[#This Row],[Nombre de train accédant / nuit *]]</f>
        <v>#VALUE!</v>
      </c>
      <c r="AY1271" s="76" t="e">
        <f>Tableau1[[#This Row],[Uo voies - nuit]]*((59*400/1000)+5)</f>
        <v>#VALUE!</v>
      </c>
    </row>
    <row r="1272" spans="1:51" ht="15.75">
      <c r="A1272" s="51">
        <f t="shared" si="59"/>
        <v>1259</v>
      </c>
      <c r="B1272" s="85"/>
      <c r="C1272" s="52" t="str">
        <f>IFERROR(VLOOKUP(Tableau1[[#This Row],[Site *
Un fichier Excel par DT]],Tableau7[[#All],[Nom de la gare]:[EIC]],5,FALSE),"")</f>
        <v/>
      </c>
      <c r="D1272" s="77"/>
      <c r="E1272" s="74"/>
      <c r="F1272" s="74"/>
      <c r="G1272" s="76"/>
      <c r="H1272" s="72" t="str">
        <f>IF(Tableau1[[#This Row],[Régime d''utilisation (Quotidien ? Oui ou Non)]]="Oui","Oui","Non")</f>
        <v>Non</v>
      </c>
      <c r="I1272" s="72" t="str">
        <f>IF(Tableau1[[#This Row],[Régime d''utilisation (Quotidien ? Oui ou Non)]]="Oui","Oui","Non")</f>
        <v>Non</v>
      </c>
      <c r="J1272" s="72" t="str">
        <f>IF(Tableau1[[#This Row],[Régime d''utilisation (Quotidien ? Oui ou Non)]]="Oui","Oui","Non")</f>
        <v>Non</v>
      </c>
      <c r="K1272" s="72" t="str">
        <f>IF(Tableau1[[#This Row],[Régime d''utilisation (Quotidien ? Oui ou Non)]]="Oui","Oui","Non")</f>
        <v>Non</v>
      </c>
      <c r="L1272" s="72" t="str">
        <f>IF(Tableau1[[#This Row],[Régime d''utilisation (Quotidien ? Oui ou Non)]]="Oui","Oui","Non")</f>
        <v>Non</v>
      </c>
      <c r="M1272" s="72" t="str">
        <f>IF(Tableau1[[#This Row],[Régime d''utilisation (Quotidien ? Oui ou Non)]]="Oui","Oui","Non")</f>
        <v>Non</v>
      </c>
      <c r="N1272" s="72" t="str">
        <f>IF(Tableau1[[#This Row],[Régime d''utilisation (Quotidien ? Oui ou Non)]]="Oui","Oui","Non")</f>
        <v>Non</v>
      </c>
      <c r="O1272" s="72" t="str">
        <f>IF(Tableau1[[#This Row],[Régime d''utilisation (Quotidien ? Oui ou Non)]]="Oui","Oui","Non")</f>
        <v>Non</v>
      </c>
      <c r="P1272" s="76"/>
      <c r="Q1272" s="76"/>
      <c r="R1272" s="76"/>
      <c r="S1272" s="52" t="str">
        <f t="shared" si="57"/>
        <v>Compris entre 00h00 et 5h00</v>
      </c>
      <c r="T1272" s="76"/>
      <c r="U1272" s="53" t="str">
        <f t="shared" si="58"/>
        <v>Voyageur</v>
      </c>
      <c r="V1272" s="76"/>
      <c r="W1272" s="76"/>
      <c r="X1272" s="76"/>
      <c r="Y1272" s="76"/>
      <c r="Z1272" s="76"/>
      <c r="AA1272" s="76"/>
      <c r="AB1272" s="53">
        <f>400</f>
        <v>400</v>
      </c>
      <c r="AC1272" s="78" t="str">
        <f>IF(Tableau1[[#This Row],[Type de réponse]]='Paramètre (masquer)'!$A$10,Tableau1[[#This Row],[Période de début *]],"")</f>
        <v/>
      </c>
      <c r="AD1272" s="78" t="str">
        <f>IF(Tableau1[[#This Row],[Type de réponse]]='Paramètre (masquer)'!$A$10,Tableau1[[#This Row],[Période de fin *]],"")</f>
        <v/>
      </c>
      <c r="AE1272" s="78" t="str">
        <f>IF(Tableau1[[#This Row],[Type de réponse]]='Paramètre (masquer)'!$A$10,Tableau1[[#This Row],[Nuit
LU/MA]],"")</f>
        <v/>
      </c>
      <c r="AF1272" s="78" t="str">
        <f>IF(Tableau1[[#This Row],[Type de réponse]]='Paramètre (masquer)'!$A$10,Tableau1[[#This Row],[Nuit
MA/ME]],"")</f>
        <v/>
      </c>
      <c r="AG1272" s="78" t="str">
        <f>IF(Tableau1[[#This Row],[Type de réponse]]='Paramètre (masquer)'!$A$10,Tableau1[[#This Row],[Nuit
ME/JE]],"")</f>
        <v/>
      </c>
      <c r="AH1272" s="78" t="str">
        <f>IF(Tableau1[[#This Row],[Type de réponse]]='Paramètre (masquer)'!$A$10,Tableau1[[#This Row],[Nuit JE/VE]],"")</f>
        <v/>
      </c>
      <c r="AI1272" s="78" t="str">
        <f>IF(Tableau1[[#This Row],[Type de réponse]]='Paramètre (masquer)'!$A$10,Tableau1[[#This Row],[Nuit
VE/SA]],"")</f>
        <v/>
      </c>
      <c r="AJ1272" s="78" t="str">
        <f>IF(Tableau1[[#This Row],[Type de réponse]]='Paramètre (masquer)'!$A$10,Tableau1[[#This Row],[Nuit
SA/DI]],"")</f>
        <v/>
      </c>
      <c r="AK1272" s="78" t="str">
        <f>IF(Tableau1[[#This Row],[Type de réponse]]='Paramètre (masquer)'!$A$10,Tableau1[[#This Row],[Nuit
DI/LU]],"")</f>
        <v/>
      </c>
      <c r="AL1272" s="76" t="str">
        <f>IF(Tableau1[[#This Row],[Nuit
LU /MA]]="Oui",0,IF(Tableau1[[#This Row],[Nuit
LU /MA]]="Non",1,""))</f>
        <v/>
      </c>
      <c r="AM1272" s="76" t="str">
        <f>IF(Tableau1[[#This Row],[Nuit
MA/ ME]]="Oui",0,IF(Tableau1[[#This Row],[Nuit
MA/ ME]]="Non",1,""))</f>
        <v/>
      </c>
      <c r="AN1272" s="76" t="str">
        <f>IF(Tableau1[[#This Row],[Nuit
ME/ JE]]="Oui",0,IF(Tableau1[[#This Row],[Nuit
ME/ JE]]="Non",1,""))</f>
        <v/>
      </c>
      <c r="AO1272" s="76" t="str">
        <f>IF(Tableau1[[#This Row],[Nuit JE/ VE]]="Oui",0,IF(Tableau1[[#This Row],[Nuit JE/ VE]]="Non",1,""))</f>
        <v/>
      </c>
      <c r="AP1272" s="76" t="str">
        <f>IF(Tableau1[[#This Row],[Nuit
VE/ SA]]="Oui",0,IF(Tableau1[[#This Row],[Nuit
VE/ SA]]="Non",1,""))</f>
        <v/>
      </c>
      <c r="AQ1272" s="76" t="str">
        <f>IF(Tableau1[[#This Row],[Nuit
SA/ DI]]="Oui",0,IF(Tableau1[[#This Row],[Nuit
SA/ DI]]="Non",1,""))</f>
        <v/>
      </c>
      <c r="AR1272" s="76" t="str">
        <f>IF(Tableau1[[#This Row],[Nuit
DI/ LU]]="Oui",0,IF(Tableau1[[#This Row],[Nuit
DI/ LU]]="Non",1,""))</f>
        <v/>
      </c>
      <c r="AS1272" s="76" t="str">
        <f>IF(Tableau1[[#This Row],[Type de réponse]]='Paramètre (masquer)'!$A$10,Tableau1[[#This Row],[FE]],"")</f>
        <v/>
      </c>
      <c r="AT1272" s="76" t="str">
        <f>_xlfn.CONCAT(Tableau1[[#This Row],[LUN]:[DIM]])</f>
        <v/>
      </c>
      <c r="AU1272" s="79"/>
      <c r="AV12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2" s="76" t="e">
        <f>Tableau1[[#This Row],[Nbre de nuits sur la période]]*Tableau1[[#This Row],[Nombre de train accédant / nuit *]]</f>
        <v>#VALUE!</v>
      </c>
      <c r="AY1272" s="76" t="e">
        <f>Tableau1[[#This Row],[Uo voies - nuit]]*((59*400/1000)+5)</f>
        <v>#VALUE!</v>
      </c>
    </row>
    <row r="1273" spans="1:51" ht="15.75">
      <c r="A1273" s="51">
        <f t="shared" si="59"/>
        <v>1260</v>
      </c>
      <c r="B1273" s="85"/>
      <c r="C1273" s="52" t="str">
        <f>IFERROR(VLOOKUP(Tableau1[[#This Row],[Site *
Un fichier Excel par DT]],Tableau7[[#All],[Nom de la gare]:[EIC]],5,FALSE),"")</f>
        <v/>
      </c>
      <c r="D1273" s="77"/>
      <c r="E1273" s="74"/>
      <c r="F1273" s="74"/>
      <c r="G1273" s="76"/>
      <c r="H1273" s="72" t="str">
        <f>IF(Tableau1[[#This Row],[Régime d''utilisation (Quotidien ? Oui ou Non)]]="Oui","Oui","Non")</f>
        <v>Non</v>
      </c>
      <c r="I1273" s="72" t="str">
        <f>IF(Tableau1[[#This Row],[Régime d''utilisation (Quotidien ? Oui ou Non)]]="Oui","Oui","Non")</f>
        <v>Non</v>
      </c>
      <c r="J1273" s="72" t="str">
        <f>IF(Tableau1[[#This Row],[Régime d''utilisation (Quotidien ? Oui ou Non)]]="Oui","Oui","Non")</f>
        <v>Non</v>
      </c>
      <c r="K1273" s="72" t="str">
        <f>IF(Tableau1[[#This Row],[Régime d''utilisation (Quotidien ? Oui ou Non)]]="Oui","Oui","Non")</f>
        <v>Non</v>
      </c>
      <c r="L1273" s="72" t="str">
        <f>IF(Tableau1[[#This Row],[Régime d''utilisation (Quotidien ? Oui ou Non)]]="Oui","Oui","Non")</f>
        <v>Non</v>
      </c>
      <c r="M1273" s="72" t="str">
        <f>IF(Tableau1[[#This Row],[Régime d''utilisation (Quotidien ? Oui ou Non)]]="Oui","Oui","Non")</f>
        <v>Non</v>
      </c>
      <c r="N1273" s="72" t="str">
        <f>IF(Tableau1[[#This Row],[Régime d''utilisation (Quotidien ? Oui ou Non)]]="Oui","Oui","Non")</f>
        <v>Non</v>
      </c>
      <c r="O1273" s="72" t="str">
        <f>IF(Tableau1[[#This Row],[Régime d''utilisation (Quotidien ? Oui ou Non)]]="Oui","Oui","Non")</f>
        <v>Non</v>
      </c>
      <c r="P1273" s="76"/>
      <c r="Q1273" s="76"/>
      <c r="R1273" s="76"/>
      <c r="S1273" s="52" t="str">
        <f t="shared" si="57"/>
        <v>Compris entre 00h00 et 5h00</v>
      </c>
      <c r="T1273" s="76"/>
      <c r="U1273" s="53" t="str">
        <f t="shared" si="58"/>
        <v>Voyageur</v>
      </c>
      <c r="V1273" s="76"/>
      <c r="W1273" s="76"/>
      <c r="X1273" s="76"/>
      <c r="Y1273" s="76"/>
      <c r="Z1273" s="76"/>
      <c r="AA1273" s="76"/>
      <c r="AB1273" s="53">
        <f>400</f>
        <v>400</v>
      </c>
      <c r="AC1273" s="78" t="str">
        <f>IF(Tableau1[[#This Row],[Type de réponse]]='Paramètre (masquer)'!$A$10,Tableau1[[#This Row],[Période de début *]],"")</f>
        <v/>
      </c>
      <c r="AD1273" s="78" t="str">
        <f>IF(Tableau1[[#This Row],[Type de réponse]]='Paramètre (masquer)'!$A$10,Tableau1[[#This Row],[Période de fin *]],"")</f>
        <v/>
      </c>
      <c r="AE1273" s="78" t="str">
        <f>IF(Tableau1[[#This Row],[Type de réponse]]='Paramètre (masquer)'!$A$10,Tableau1[[#This Row],[Nuit
LU/MA]],"")</f>
        <v/>
      </c>
      <c r="AF1273" s="78" t="str">
        <f>IF(Tableau1[[#This Row],[Type de réponse]]='Paramètre (masquer)'!$A$10,Tableau1[[#This Row],[Nuit
MA/ME]],"")</f>
        <v/>
      </c>
      <c r="AG1273" s="78" t="str">
        <f>IF(Tableau1[[#This Row],[Type de réponse]]='Paramètre (masquer)'!$A$10,Tableau1[[#This Row],[Nuit
ME/JE]],"")</f>
        <v/>
      </c>
      <c r="AH1273" s="78" t="str">
        <f>IF(Tableau1[[#This Row],[Type de réponse]]='Paramètre (masquer)'!$A$10,Tableau1[[#This Row],[Nuit JE/VE]],"")</f>
        <v/>
      </c>
      <c r="AI1273" s="78" t="str">
        <f>IF(Tableau1[[#This Row],[Type de réponse]]='Paramètre (masquer)'!$A$10,Tableau1[[#This Row],[Nuit
VE/SA]],"")</f>
        <v/>
      </c>
      <c r="AJ1273" s="78" t="str">
        <f>IF(Tableau1[[#This Row],[Type de réponse]]='Paramètre (masquer)'!$A$10,Tableau1[[#This Row],[Nuit
SA/DI]],"")</f>
        <v/>
      </c>
      <c r="AK1273" s="78" t="str">
        <f>IF(Tableau1[[#This Row],[Type de réponse]]='Paramètre (masquer)'!$A$10,Tableau1[[#This Row],[Nuit
DI/LU]],"")</f>
        <v/>
      </c>
      <c r="AL1273" s="76" t="str">
        <f>IF(Tableau1[[#This Row],[Nuit
LU /MA]]="Oui",0,IF(Tableau1[[#This Row],[Nuit
LU /MA]]="Non",1,""))</f>
        <v/>
      </c>
      <c r="AM1273" s="76" t="str">
        <f>IF(Tableau1[[#This Row],[Nuit
MA/ ME]]="Oui",0,IF(Tableau1[[#This Row],[Nuit
MA/ ME]]="Non",1,""))</f>
        <v/>
      </c>
      <c r="AN1273" s="76" t="str">
        <f>IF(Tableau1[[#This Row],[Nuit
ME/ JE]]="Oui",0,IF(Tableau1[[#This Row],[Nuit
ME/ JE]]="Non",1,""))</f>
        <v/>
      </c>
      <c r="AO1273" s="76" t="str">
        <f>IF(Tableau1[[#This Row],[Nuit JE/ VE]]="Oui",0,IF(Tableau1[[#This Row],[Nuit JE/ VE]]="Non",1,""))</f>
        <v/>
      </c>
      <c r="AP1273" s="76" t="str">
        <f>IF(Tableau1[[#This Row],[Nuit
VE/ SA]]="Oui",0,IF(Tableau1[[#This Row],[Nuit
VE/ SA]]="Non",1,""))</f>
        <v/>
      </c>
      <c r="AQ1273" s="76" t="str">
        <f>IF(Tableau1[[#This Row],[Nuit
SA/ DI]]="Oui",0,IF(Tableau1[[#This Row],[Nuit
SA/ DI]]="Non",1,""))</f>
        <v/>
      </c>
      <c r="AR1273" s="76" t="str">
        <f>IF(Tableau1[[#This Row],[Nuit
DI/ LU]]="Oui",0,IF(Tableau1[[#This Row],[Nuit
DI/ LU]]="Non",1,""))</f>
        <v/>
      </c>
      <c r="AS1273" s="76" t="str">
        <f>IF(Tableau1[[#This Row],[Type de réponse]]='Paramètre (masquer)'!$A$10,Tableau1[[#This Row],[FE]],"")</f>
        <v/>
      </c>
      <c r="AT1273" s="76" t="str">
        <f>_xlfn.CONCAT(Tableau1[[#This Row],[LUN]:[DIM]])</f>
        <v/>
      </c>
      <c r="AU1273" s="79"/>
      <c r="AV12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3" s="76" t="e">
        <f>Tableau1[[#This Row],[Nbre de nuits sur la période]]*Tableau1[[#This Row],[Nombre de train accédant / nuit *]]</f>
        <v>#VALUE!</v>
      </c>
      <c r="AY1273" s="76" t="e">
        <f>Tableau1[[#This Row],[Uo voies - nuit]]*((59*400/1000)+5)</f>
        <v>#VALUE!</v>
      </c>
    </row>
    <row r="1274" spans="1:51" ht="15.75">
      <c r="A1274" s="51">
        <f t="shared" si="59"/>
        <v>1261</v>
      </c>
      <c r="B1274" s="85"/>
      <c r="C1274" s="52" t="str">
        <f>IFERROR(VLOOKUP(Tableau1[[#This Row],[Site *
Un fichier Excel par DT]],Tableau7[[#All],[Nom de la gare]:[EIC]],5,FALSE),"")</f>
        <v/>
      </c>
      <c r="D1274" s="77"/>
      <c r="E1274" s="74"/>
      <c r="F1274" s="74"/>
      <c r="G1274" s="76"/>
      <c r="H1274" s="72" t="str">
        <f>IF(Tableau1[[#This Row],[Régime d''utilisation (Quotidien ? Oui ou Non)]]="Oui","Oui","Non")</f>
        <v>Non</v>
      </c>
      <c r="I1274" s="72" t="str">
        <f>IF(Tableau1[[#This Row],[Régime d''utilisation (Quotidien ? Oui ou Non)]]="Oui","Oui","Non")</f>
        <v>Non</v>
      </c>
      <c r="J1274" s="72" t="str">
        <f>IF(Tableau1[[#This Row],[Régime d''utilisation (Quotidien ? Oui ou Non)]]="Oui","Oui","Non")</f>
        <v>Non</v>
      </c>
      <c r="K1274" s="72" t="str">
        <f>IF(Tableau1[[#This Row],[Régime d''utilisation (Quotidien ? Oui ou Non)]]="Oui","Oui","Non")</f>
        <v>Non</v>
      </c>
      <c r="L1274" s="72" t="str">
        <f>IF(Tableau1[[#This Row],[Régime d''utilisation (Quotidien ? Oui ou Non)]]="Oui","Oui","Non")</f>
        <v>Non</v>
      </c>
      <c r="M1274" s="72" t="str">
        <f>IF(Tableau1[[#This Row],[Régime d''utilisation (Quotidien ? Oui ou Non)]]="Oui","Oui","Non")</f>
        <v>Non</v>
      </c>
      <c r="N1274" s="72" t="str">
        <f>IF(Tableau1[[#This Row],[Régime d''utilisation (Quotidien ? Oui ou Non)]]="Oui","Oui","Non")</f>
        <v>Non</v>
      </c>
      <c r="O1274" s="72" t="str">
        <f>IF(Tableau1[[#This Row],[Régime d''utilisation (Quotidien ? Oui ou Non)]]="Oui","Oui","Non")</f>
        <v>Non</v>
      </c>
      <c r="P1274" s="76"/>
      <c r="Q1274" s="76"/>
      <c r="R1274" s="76"/>
      <c r="S1274" s="52" t="str">
        <f t="shared" si="57"/>
        <v>Compris entre 00h00 et 5h00</v>
      </c>
      <c r="T1274" s="76"/>
      <c r="U1274" s="53" t="str">
        <f t="shared" si="58"/>
        <v>Voyageur</v>
      </c>
      <c r="V1274" s="76"/>
      <c r="W1274" s="76"/>
      <c r="X1274" s="76"/>
      <c r="Y1274" s="76"/>
      <c r="Z1274" s="76"/>
      <c r="AA1274" s="76"/>
      <c r="AB1274" s="53">
        <f>400</f>
        <v>400</v>
      </c>
      <c r="AC1274" s="78" t="str">
        <f>IF(Tableau1[[#This Row],[Type de réponse]]='Paramètre (masquer)'!$A$10,Tableau1[[#This Row],[Période de début *]],"")</f>
        <v/>
      </c>
      <c r="AD1274" s="78" t="str">
        <f>IF(Tableau1[[#This Row],[Type de réponse]]='Paramètre (masquer)'!$A$10,Tableau1[[#This Row],[Période de fin *]],"")</f>
        <v/>
      </c>
      <c r="AE1274" s="78" t="str">
        <f>IF(Tableau1[[#This Row],[Type de réponse]]='Paramètre (masquer)'!$A$10,Tableau1[[#This Row],[Nuit
LU/MA]],"")</f>
        <v/>
      </c>
      <c r="AF1274" s="78" t="str">
        <f>IF(Tableau1[[#This Row],[Type de réponse]]='Paramètre (masquer)'!$A$10,Tableau1[[#This Row],[Nuit
MA/ME]],"")</f>
        <v/>
      </c>
      <c r="AG1274" s="78" t="str">
        <f>IF(Tableau1[[#This Row],[Type de réponse]]='Paramètre (masquer)'!$A$10,Tableau1[[#This Row],[Nuit
ME/JE]],"")</f>
        <v/>
      </c>
      <c r="AH1274" s="78" t="str">
        <f>IF(Tableau1[[#This Row],[Type de réponse]]='Paramètre (masquer)'!$A$10,Tableau1[[#This Row],[Nuit JE/VE]],"")</f>
        <v/>
      </c>
      <c r="AI1274" s="78" t="str">
        <f>IF(Tableau1[[#This Row],[Type de réponse]]='Paramètre (masquer)'!$A$10,Tableau1[[#This Row],[Nuit
VE/SA]],"")</f>
        <v/>
      </c>
      <c r="AJ1274" s="78" t="str">
        <f>IF(Tableau1[[#This Row],[Type de réponse]]='Paramètre (masquer)'!$A$10,Tableau1[[#This Row],[Nuit
SA/DI]],"")</f>
        <v/>
      </c>
      <c r="AK1274" s="78" t="str">
        <f>IF(Tableau1[[#This Row],[Type de réponse]]='Paramètre (masquer)'!$A$10,Tableau1[[#This Row],[Nuit
DI/LU]],"")</f>
        <v/>
      </c>
      <c r="AL1274" s="76" t="str">
        <f>IF(Tableau1[[#This Row],[Nuit
LU /MA]]="Oui",0,IF(Tableau1[[#This Row],[Nuit
LU /MA]]="Non",1,""))</f>
        <v/>
      </c>
      <c r="AM1274" s="76" t="str">
        <f>IF(Tableau1[[#This Row],[Nuit
MA/ ME]]="Oui",0,IF(Tableau1[[#This Row],[Nuit
MA/ ME]]="Non",1,""))</f>
        <v/>
      </c>
      <c r="AN1274" s="76" t="str">
        <f>IF(Tableau1[[#This Row],[Nuit
ME/ JE]]="Oui",0,IF(Tableau1[[#This Row],[Nuit
ME/ JE]]="Non",1,""))</f>
        <v/>
      </c>
      <c r="AO1274" s="76" t="str">
        <f>IF(Tableau1[[#This Row],[Nuit JE/ VE]]="Oui",0,IF(Tableau1[[#This Row],[Nuit JE/ VE]]="Non",1,""))</f>
        <v/>
      </c>
      <c r="AP1274" s="76" t="str">
        <f>IF(Tableau1[[#This Row],[Nuit
VE/ SA]]="Oui",0,IF(Tableau1[[#This Row],[Nuit
VE/ SA]]="Non",1,""))</f>
        <v/>
      </c>
      <c r="AQ1274" s="76" t="str">
        <f>IF(Tableau1[[#This Row],[Nuit
SA/ DI]]="Oui",0,IF(Tableau1[[#This Row],[Nuit
SA/ DI]]="Non",1,""))</f>
        <v/>
      </c>
      <c r="AR1274" s="76" t="str">
        <f>IF(Tableau1[[#This Row],[Nuit
DI/ LU]]="Oui",0,IF(Tableau1[[#This Row],[Nuit
DI/ LU]]="Non",1,""))</f>
        <v/>
      </c>
      <c r="AS1274" s="76" t="str">
        <f>IF(Tableau1[[#This Row],[Type de réponse]]='Paramètre (masquer)'!$A$10,Tableau1[[#This Row],[FE]],"")</f>
        <v/>
      </c>
      <c r="AT1274" s="76" t="str">
        <f>_xlfn.CONCAT(Tableau1[[#This Row],[LUN]:[DIM]])</f>
        <v/>
      </c>
      <c r="AU1274" s="79"/>
      <c r="AV12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4" s="76" t="e">
        <f>Tableau1[[#This Row],[Nbre de nuits sur la période]]*Tableau1[[#This Row],[Nombre de train accédant / nuit *]]</f>
        <v>#VALUE!</v>
      </c>
      <c r="AY1274" s="76" t="e">
        <f>Tableau1[[#This Row],[Uo voies - nuit]]*((59*400/1000)+5)</f>
        <v>#VALUE!</v>
      </c>
    </row>
    <row r="1275" spans="1:51" ht="15.75">
      <c r="A1275" s="51">
        <f t="shared" si="59"/>
        <v>1262</v>
      </c>
      <c r="B1275" s="85"/>
      <c r="C1275" s="52" t="str">
        <f>IFERROR(VLOOKUP(Tableau1[[#This Row],[Site *
Un fichier Excel par DT]],Tableau7[[#All],[Nom de la gare]:[EIC]],5,FALSE),"")</f>
        <v/>
      </c>
      <c r="D1275" s="77"/>
      <c r="E1275" s="74"/>
      <c r="F1275" s="74"/>
      <c r="G1275" s="76"/>
      <c r="H1275" s="72" t="str">
        <f>IF(Tableau1[[#This Row],[Régime d''utilisation (Quotidien ? Oui ou Non)]]="Oui","Oui","Non")</f>
        <v>Non</v>
      </c>
      <c r="I1275" s="72" t="str">
        <f>IF(Tableau1[[#This Row],[Régime d''utilisation (Quotidien ? Oui ou Non)]]="Oui","Oui","Non")</f>
        <v>Non</v>
      </c>
      <c r="J1275" s="72" t="str">
        <f>IF(Tableau1[[#This Row],[Régime d''utilisation (Quotidien ? Oui ou Non)]]="Oui","Oui","Non")</f>
        <v>Non</v>
      </c>
      <c r="K1275" s="72" t="str">
        <f>IF(Tableau1[[#This Row],[Régime d''utilisation (Quotidien ? Oui ou Non)]]="Oui","Oui","Non")</f>
        <v>Non</v>
      </c>
      <c r="L1275" s="72" t="str">
        <f>IF(Tableau1[[#This Row],[Régime d''utilisation (Quotidien ? Oui ou Non)]]="Oui","Oui","Non")</f>
        <v>Non</v>
      </c>
      <c r="M1275" s="72" t="str">
        <f>IF(Tableau1[[#This Row],[Régime d''utilisation (Quotidien ? Oui ou Non)]]="Oui","Oui","Non")</f>
        <v>Non</v>
      </c>
      <c r="N1275" s="72" t="str">
        <f>IF(Tableau1[[#This Row],[Régime d''utilisation (Quotidien ? Oui ou Non)]]="Oui","Oui","Non")</f>
        <v>Non</v>
      </c>
      <c r="O1275" s="72" t="str">
        <f>IF(Tableau1[[#This Row],[Régime d''utilisation (Quotidien ? Oui ou Non)]]="Oui","Oui","Non")</f>
        <v>Non</v>
      </c>
      <c r="P1275" s="76"/>
      <c r="Q1275" s="76"/>
      <c r="R1275" s="76"/>
      <c r="S1275" s="52" t="str">
        <f t="shared" si="57"/>
        <v>Compris entre 00h00 et 5h00</v>
      </c>
      <c r="T1275" s="76"/>
      <c r="U1275" s="53" t="str">
        <f t="shared" si="58"/>
        <v>Voyageur</v>
      </c>
      <c r="V1275" s="76"/>
      <c r="W1275" s="76"/>
      <c r="X1275" s="76"/>
      <c r="Y1275" s="76"/>
      <c r="Z1275" s="76"/>
      <c r="AA1275" s="76"/>
      <c r="AB1275" s="53">
        <f>400</f>
        <v>400</v>
      </c>
      <c r="AC1275" s="78" t="str">
        <f>IF(Tableau1[[#This Row],[Type de réponse]]='Paramètre (masquer)'!$A$10,Tableau1[[#This Row],[Période de début *]],"")</f>
        <v/>
      </c>
      <c r="AD1275" s="78" t="str">
        <f>IF(Tableau1[[#This Row],[Type de réponse]]='Paramètre (masquer)'!$A$10,Tableau1[[#This Row],[Période de fin *]],"")</f>
        <v/>
      </c>
      <c r="AE1275" s="78" t="str">
        <f>IF(Tableau1[[#This Row],[Type de réponse]]='Paramètre (masquer)'!$A$10,Tableau1[[#This Row],[Nuit
LU/MA]],"")</f>
        <v/>
      </c>
      <c r="AF1275" s="78" t="str">
        <f>IF(Tableau1[[#This Row],[Type de réponse]]='Paramètre (masquer)'!$A$10,Tableau1[[#This Row],[Nuit
MA/ME]],"")</f>
        <v/>
      </c>
      <c r="AG1275" s="78" t="str">
        <f>IF(Tableau1[[#This Row],[Type de réponse]]='Paramètre (masquer)'!$A$10,Tableau1[[#This Row],[Nuit
ME/JE]],"")</f>
        <v/>
      </c>
      <c r="AH1275" s="78" t="str">
        <f>IF(Tableau1[[#This Row],[Type de réponse]]='Paramètre (masquer)'!$A$10,Tableau1[[#This Row],[Nuit JE/VE]],"")</f>
        <v/>
      </c>
      <c r="AI1275" s="78" t="str">
        <f>IF(Tableau1[[#This Row],[Type de réponse]]='Paramètre (masquer)'!$A$10,Tableau1[[#This Row],[Nuit
VE/SA]],"")</f>
        <v/>
      </c>
      <c r="AJ1275" s="78" t="str">
        <f>IF(Tableau1[[#This Row],[Type de réponse]]='Paramètre (masquer)'!$A$10,Tableau1[[#This Row],[Nuit
SA/DI]],"")</f>
        <v/>
      </c>
      <c r="AK1275" s="78" t="str">
        <f>IF(Tableau1[[#This Row],[Type de réponse]]='Paramètre (masquer)'!$A$10,Tableau1[[#This Row],[Nuit
DI/LU]],"")</f>
        <v/>
      </c>
      <c r="AL1275" s="76" t="str">
        <f>IF(Tableau1[[#This Row],[Nuit
LU /MA]]="Oui",0,IF(Tableau1[[#This Row],[Nuit
LU /MA]]="Non",1,""))</f>
        <v/>
      </c>
      <c r="AM1275" s="76" t="str">
        <f>IF(Tableau1[[#This Row],[Nuit
MA/ ME]]="Oui",0,IF(Tableau1[[#This Row],[Nuit
MA/ ME]]="Non",1,""))</f>
        <v/>
      </c>
      <c r="AN1275" s="76" t="str">
        <f>IF(Tableau1[[#This Row],[Nuit
ME/ JE]]="Oui",0,IF(Tableau1[[#This Row],[Nuit
ME/ JE]]="Non",1,""))</f>
        <v/>
      </c>
      <c r="AO1275" s="76" t="str">
        <f>IF(Tableau1[[#This Row],[Nuit JE/ VE]]="Oui",0,IF(Tableau1[[#This Row],[Nuit JE/ VE]]="Non",1,""))</f>
        <v/>
      </c>
      <c r="AP1275" s="76" t="str">
        <f>IF(Tableau1[[#This Row],[Nuit
VE/ SA]]="Oui",0,IF(Tableau1[[#This Row],[Nuit
VE/ SA]]="Non",1,""))</f>
        <v/>
      </c>
      <c r="AQ1275" s="76" t="str">
        <f>IF(Tableau1[[#This Row],[Nuit
SA/ DI]]="Oui",0,IF(Tableau1[[#This Row],[Nuit
SA/ DI]]="Non",1,""))</f>
        <v/>
      </c>
      <c r="AR1275" s="76" t="str">
        <f>IF(Tableau1[[#This Row],[Nuit
DI/ LU]]="Oui",0,IF(Tableau1[[#This Row],[Nuit
DI/ LU]]="Non",1,""))</f>
        <v/>
      </c>
      <c r="AS1275" s="76" t="str">
        <f>IF(Tableau1[[#This Row],[Type de réponse]]='Paramètre (masquer)'!$A$10,Tableau1[[#This Row],[FE]],"")</f>
        <v/>
      </c>
      <c r="AT1275" s="76" t="str">
        <f>_xlfn.CONCAT(Tableau1[[#This Row],[LUN]:[DIM]])</f>
        <v/>
      </c>
      <c r="AU1275" s="79"/>
      <c r="AV12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5" s="76" t="e">
        <f>Tableau1[[#This Row],[Nbre de nuits sur la période]]*Tableau1[[#This Row],[Nombre de train accédant / nuit *]]</f>
        <v>#VALUE!</v>
      </c>
      <c r="AY1275" s="76" t="e">
        <f>Tableau1[[#This Row],[Uo voies - nuit]]*((59*400/1000)+5)</f>
        <v>#VALUE!</v>
      </c>
    </row>
    <row r="1276" spans="1:51" ht="15.75">
      <c r="A1276" s="51">
        <f t="shared" si="59"/>
        <v>1263</v>
      </c>
      <c r="B1276" s="85"/>
      <c r="C1276" s="52" t="str">
        <f>IFERROR(VLOOKUP(Tableau1[[#This Row],[Site *
Un fichier Excel par DT]],Tableau7[[#All],[Nom de la gare]:[EIC]],5,FALSE),"")</f>
        <v/>
      </c>
      <c r="D1276" s="77"/>
      <c r="E1276" s="74"/>
      <c r="F1276" s="74"/>
      <c r="G1276" s="76"/>
      <c r="H1276" s="72" t="str">
        <f>IF(Tableau1[[#This Row],[Régime d''utilisation (Quotidien ? Oui ou Non)]]="Oui","Oui","Non")</f>
        <v>Non</v>
      </c>
      <c r="I1276" s="72" t="str">
        <f>IF(Tableau1[[#This Row],[Régime d''utilisation (Quotidien ? Oui ou Non)]]="Oui","Oui","Non")</f>
        <v>Non</v>
      </c>
      <c r="J1276" s="72" t="str">
        <f>IF(Tableau1[[#This Row],[Régime d''utilisation (Quotidien ? Oui ou Non)]]="Oui","Oui","Non")</f>
        <v>Non</v>
      </c>
      <c r="K1276" s="72" t="str">
        <f>IF(Tableau1[[#This Row],[Régime d''utilisation (Quotidien ? Oui ou Non)]]="Oui","Oui","Non")</f>
        <v>Non</v>
      </c>
      <c r="L1276" s="72" t="str">
        <f>IF(Tableau1[[#This Row],[Régime d''utilisation (Quotidien ? Oui ou Non)]]="Oui","Oui","Non")</f>
        <v>Non</v>
      </c>
      <c r="M1276" s="72" t="str">
        <f>IF(Tableau1[[#This Row],[Régime d''utilisation (Quotidien ? Oui ou Non)]]="Oui","Oui","Non")</f>
        <v>Non</v>
      </c>
      <c r="N1276" s="72" t="str">
        <f>IF(Tableau1[[#This Row],[Régime d''utilisation (Quotidien ? Oui ou Non)]]="Oui","Oui","Non")</f>
        <v>Non</v>
      </c>
      <c r="O1276" s="72" t="str">
        <f>IF(Tableau1[[#This Row],[Régime d''utilisation (Quotidien ? Oui ou Non)]]="Oui","Oui","Non")</f>
        <v>Non</v>
      </c>
      <c r="P1276" s="76"/>
      <c r="Q1276" s="76"/>
      <c r="R1276" s="76"/>
      <c r="S1276" s="52" t="str">
        <f t="shared" si="57"/>
        <v>Compris entre 00h00 et 5h00</v>
      </c>
      <c r="T1276" s="76"/>
      <c r="U1276" s="53" t="str">
        <f t="shared" si="58"/>
        <v>Voyageur</v>
      </c>
      <c r="V1276" s="76"/>
      <c r="W1276" s="76"/>
      <c r="X1276" s="76"/>
      <c r="Y1276" s="76"/>
      <c r="Z1276" s="76"/>
      <c r="AA1276" s="76"/>
      <c r="AB1276" s="53">
        <f>400</f>
        <v>400</v>
      </c>
      <c r="AC1276" s="78" t="str">
        <f>IF(Tableau1[[#This Row],[Type de réponse]]='Paramètre (masquer)'!$A$10,Tableau1[[#This Row],[Période de début *]],"")</f>
        <v/>
      </c>
      <c r="AD1276" s="78" t="str">
        <f>IF(Tableau1[[#This Row],[Type de réponse]]='Paramètre (masquer)'!$A$10,Tableau1[[#This Row],[Période de fin *]],"")</f>
        <v/>
      </c>
      <c r="AE1276" s="78" t="str">
        <f>IF(Tableau1[[#This Row],[Type de réponse]]='Paramètre (masquer)'!$A$10,Tableau1[[#This Row],[Nuit
LU/MA]],"")</f>
        <v/>
      </c>
      <c r="AF1276" s="78" t="str">
        <f>IF(Tableau1[[#This Row],[Type de réponse]]='Paramètre (masquer)'!$A$10,Tableau1[[#This Row],[Nuit
MA/ME]],"")</f>
        <v/>
      </c>
      <c r="AG1276" s="78" t="str">
        <f>IF(Tableau1[[#This Row],[Type de réponse]]='Paramètre (masquer)'!$A$10,Tableau1[[#This Row],[Nuit
ME/JE]],"")</f>
        <v/>
      </c>
      <c r="AH1276" s="78" t="str">
        <f>IF(Tableau1[[#This Row],[Type de réponse]]='Paramètre (masquer)'!$A$10,Tableau1[[#This Row],[Nuit JE/VE]],"")</f>
        <v/>
      </c>
      <c r="AI1276" s="78" t="str">
        <f>IF(Tableau1[[#This Row],[Type de réponse]]='Paramètre (masquer)'!$A$10,Tableau1[[#This Row],[Nuit
VE/SA]],"")</f>
        <v/>
      </c>
      <c r="AJ1276" s="78" t="str">
        <f>IF(Tableau1[[#This Row],[Type de réponse]]='Paramètre (masquer)'!$A$10,Tableau1[[#This Row],[Nuit
SA/DI]],"")</f>
        <v/>
      </c>
      <c r="AK1276" s="78" t="str">
        <f>IF(Tableau1[[#This Row],[Type de réponse]]='Paramètre (masquer)'!$A$10,Tableau1[[#This Row],[Nuit
DI/LU]],"")</f>
        <v/>
      </c>
      <c r="AL1276" s="76" t="str">
        <f>IF(Tableau1[[#This Row],[Nuit
LU /MA]]="Oui",0,IF(Tableau1[[#This Row],[Nuit
LU /MA]]="Non",1,""))</f>
        <v/>
      </c>
      <c r="AM1276" s="76" t="str">
        <f>IF(Tableau1[[#This Row],[Nuit
MA/ ME]]="Oui",0,IF(Tableau1[[#This Row],[Nuit
MA/ ME]]="Non",1,""))</f>
        <v/>
      </c>
      <c r="AN1276" s="76" t="str">
        <f>IF(Tableau1[[#This Row],[Nuit
ME/ JE]]="Oui",0,IF(Tableau1[[#This Row],[Nuit
ME/ JE]]="Non",1,""))</f>
        <v/>
      </c>
      <c r="AO1276" s="76" t="str">
        <f>IF(Tableau1[[#This Row],[Nuit JE/ VE]]="Oui",0,IF(Tableau1[[#This Row],[Nuit JE/ VE]]="Non",1,""))</f>
        <v/>
      </c>
      <c r="AP1276" s="76" t="str">
        <f>IF(Tableau1[[#This Row],[Nuit
VE/ SA]]="Oui",0,IF(Tableau1[[#This Row],[Nuit
VE/ SA]]="Non",1,""))</f>
        <v/>
      </c>
      <c r="AQ1276" s="76" t="str">
        <f>IF(Tableau1[[#This Row],[Nuit
SA/ DI]]="Oui",0,IF(Tableau1[[#This Row],[Nuit
SA/ DI]]="Non",1,""))</f>
        <v/>
      </c>
      <c r="AR1276" s="76" t="str">
        <f>IF(Tableau1[[#This Row],[Nuit
DI/ LU]]="Oui",0,IF(Tableau1[[#This Row],[Nuit
DI/ LU]]="Non",1,""))</f>
        <v/>
      </c>
      <c r="AS1276" s="76" t="str">
        <f>IF(Tableau1[[#This Row],[Type de réponse]]='Paramètre (masquer)'!$A$10,Tableau1[[#This Row],[FE]],"")</f>
        <v/>
      </c>
      <c r="AT1276" s="76" t="str">
        <f>_xlfn.CONCAT(Tableau1[[#This Row],[LUN]:[DIM]])</f>
        <v/>
      </c>
      <c r="AU1276" s="79"/>
      <c r="AV12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6" s="76" t="e">
        <f>Tableau1[[#This Row],[Nbre de nuits sur la période]]*Tableau1[[#This Row],[Nombre de train accédant / nuit *]]</f>
        <v>#VALUE!</v>
      </c>
      <c r="AY1276" s="76" t="e">
        <f>Tableau1[[#This Row],[Uo voies - nuit]]*((59*400/1000)+5)</f>
        <v>#VALUE!</v>
      </c>
    </row>
    <row r="1277" spans="1:51" ht="15.75">
      <c r="A1277" s="51">
        <f t="shared" si="59"/>
        <v>1264</v>
      </c>
      <c r="B1277" s="85"/>
      <c r="C1277" s="52" t="str">
        <f>IFERROR(VLOOKUP(Tableau1[[#This Row],[Site *
Un fichier Excel par DT]],Tableau7[[#All],[Nom de la gare]:[EIC]],5,FALSE),"")</f>
        <v/>
      </c>
      <c r="D1277" s="77"/>
      <c r="E1277" s="74"/>
      <c r="F1277" s="74"/>
      <c r="G1277" s="76"/>
      <c r="H1277" s="72" t="str">
        <f>IF(Tableau1[[#This Row],[Régime d''utilisation (Quotidien ? Oui ou Non)]]="Oui","Oui","Non")</f>
        <v>Non</v>
      </c>
      <c r="I1277" s="72" t="str">
        <f>IF(Tableau1[[#This Row],[Régime d''utilisation (Quotidien ? Oui ou Non)]]="Oui","Oui","Non")</f>
        <v>Non</v>
      </c>
      <c r="J1277" s="72" t="str">
        <f>IF(Tableau1[[#This Row],[Régime d''utilisation (Quotidien ? Oui ou Non)]]="Oui","Oui","Non")</f>
        <v>Non</v>
      </c>
      <c r="K1277" s="72" t="str">
        <f>IF(Tableau1[[#This Row],[Régime d''utilisation (Quotidien ? Oui ou Non)]]="Oui","Oui","Non")</f>
        <v>Non</v>
      </c>
      <c r="L1277" s="72" t="str">
        <f>IF(Tableau1[[#This Row],[Régime d''utilisation (Quotidien ? Oui ou Non)]]="Oui","Oui","Non")</f>
        <v>Non</v>
      </c>
      <c r="M1277" s="72" t="str">
        <f>IF(Tableau1[[#This Row],[Régime d''utilisation (Quotidien ? Oui ou Non)]]="Oui","Oui","Non")</f>
        <v>Non</v>
      </c>
      <c r="N1277" s="72" t="str">
        <f>IF(Tableau1[[#This Row],[Régime d''utilisation (Quotidien ? Oui ou Non)]]="Oui","Oui","Non")</f>
        <v>Non</v>
      </c>
      <c r="O1277" s="72" t="str">
        <f>IF(Tableau1[[#This Row],[Régime d''utilisation (Quotidien ? Oui ou Non)]]="Oui","Oui","Non")</f>
        <v>Non</v>
      </c>
      <c r="P1277" s="76"/>
      <c r="Q1277" s="76"/>
      <c r="R1277" s="76"/>
      <c r="S1277" s="52" t="str">
        <f t="shared" si="57"/>
        <v>Compris entre 00h00 et 5h00</v>
      </c>
      <c r="T1277" s="76"/>
      <c r="U1277" s="53" t="str">
        <f t="shared" si="58"/>
        <v>Voyageur</v>
      </c>
      <c r="V1277" s="76"/>
      <c r="W1277" s="76"/>
      <c r="X1277" s="76"/>
      <c r="Y1277" s="76"/>
      <c r="Z1277" s="76"/>
      <c r="AA1277" s="76"/>
      <c r="AB1277" s="53">
        <f>400</f>
        <v>400</v>
      </c>
      <c r="AC1277" s="78" t="str">
        <f>IF(Tableau1[[#This Row],[Type de réponse]]='Paramètre (masquer)'!$A$10,Tableau1[[#This Row],[Période de début *]],"")</f>
        <v/>
      </c>
      <c r="AD1277" s="78" t="str">
        <f>IF(Tableau1[[#This Row],[Type de réponse]]='Paramètre (masquer)'!$A$10,Tableau1[[#This Row],[Période de fin *]],"")</f>
        <v/>
      </c>
      <c r="AE1277" s="78" t="str">
        <f>IF(Tableau1[[#This Row],[Type de réponse]]='Paramètre (masquer)'!$A$10,Tableau1[[#This Row],[Nuit
LU/MA]],"")</f>
        <v/>
      </c>
      <c r="AF1277" s="78" t="str">
        <f>IF(Tableau1[[#This Row],[Type de réponse]]='Paramètre (masquer)'!$A$10,Tableau1[[#This Row],[Nuit
MA/ME]],"")</f>
        <v/>
      </c>
      <c r="AG1277" s="78" t="str">
        <f>IF(Tableau1[[#This Row],[Type de réponse]]='Paramètre (masquer)'!$A$10,Tableau1[[#This Row],[Nuit
ME/JE]],"")</f>
        <v/>
      </c>
      <c r="AH1277" s="78" t="str">
        <f>IF(Tableau1[[#This Row],[Type de réponse]]='Paramètre (masquer)'!$A$10,Tableau1[[#This Row],[Nuit JE/VE]],"")</f>
        <v/>
      </c>
      <c r="AI1277" s="78" t="str">
        <f>IF(Tableau1[[#This Row],[Type de réponse]]='Paramètre (masquer)'!$A$10,Tableau1[[#This Row],[Nuit
VE/SA]],"")</f>
        <v/>
      </c>
      <c r="AJ1277" s="78" t="str">
        <f>IF(Tableau1[[#This Row],[Type de réponse]]='Paramètre (masquer)'!$A$10,Tableau1[[#This Row],[Nuit
SA/DI]],"")</f>
        <v/>
      </c>
      <c r="AK1277" s="78" t="str">
        <f>IF(Tableau1[[#This Row],[Type de réponse]]='Paramètre (masquer)'!$A$10,Tableau1[[#This Row],[Nuit
DI/LU]],"")</f>
        <v/>
      </c>
      <c r="AL1277" s="76" t="str">
        <f>IF(Tableau1[[#This Row],[Nuit
LU /MA]]="Oui",0,IF(Tableau1[[#This Row],[Nuit
LU /MA]]="Non",1,""))</f>
        <v/>
      </c>
      <c r="AM1277" s="76" t="str">
        <f>IF(Tableau1[[#This Row],[Nuit
MA/ ME]]="Oui",0,IF(Tableau1[[#This Row],[Nuit
MA/ ME]]="Non",1,""))</f>
        <v/>
      </c>
      <c r="AN1277" s="76" t="str">
        <f>IF(Tableau1[[#This Row],[Nuit
ME/ JE]]="Oui",0,IF(Tableau1[[#This Row],[Nuit
ME/ JE]]="Non",1,""))</f>
        <v/>
      </c>
      <c r="AO1277" s="76" t="str">
        <f>IF(Tableau1[[#This Row],[Nuit JE/ VE]]="Oui",0,IF(Tableau1[[#This Row],[Nuit JE/ VE]]="Non",1,""))</f>
        <v/>
      </c>
      <c r="AP1277" s="76" t="str">
        <f>IF(Tableau1[[#This Row],[Nuit
VE/ SA]]="Oui",0,IF(Tableau1[[#This Row],[Nuit
VE/ SA]]="Non",1,""))</f>
        <v/>
      </c>
      <c r="AQ1277" s="76" t="str">
        <f>IF(Tableau1[[#This Row],[Nuit
SA/ DI]]="Oui",0,IF(Tableau1[[#This Row],[Nuit
SA/ DI]]="Non",1,""))</f>
        <v/>
      </c>
      <c r="AR1277" s="76" t="str">
        <f>IF(Tableau1[[#This Row],[Nuit
DI/ LU]]="Oui",0,IF(Tableau1[[#This Row],[Nuit
DI/ LU]]="Non",1,""))</f>
        <v/>
      </c>
      <c r="AS1277" s="76" t="str">
        <f>IF(Tableau1[[#This Row],[Type de réponse]]='Paramètre (masquer)'!$A$10,Tableau1[[#This Row],[FE]],"")</f>
        <v/>
      </c>
      <c r="AT1277" s="76" t="str">
        <f>_xlfn.CONCAT(Tableau1[[#This Row],[LUN]:[DIM]])</f>
        <v/>
      </c>
      <c r="AU1277" s="79"/>
      <c r="AV12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7" s="76" t="e">
        <f>Tableau1[[#This Row],[Nbre de nuits sur la période]]*Tableau1[[#This Row],[Nombre de train accédant / nuit *]]</f>
        <v>#VALUE!</v>
      </c>
      <c r="AY1277" s="76" t="e">
        <f>Tableau1[[#This Row],[Uo voies - nuit]]*((59*400/1000)+5)</f>
        <v>#VALUE!</v>
      </c>
    </row>
    <row r="1278" spans="1:51" ht="15.75">
      <c r="A1278" s="51">
        <f t="shared" si="59"/>
        <v>1265</v>
      </c>
      <c r="B1278" s="85"/>
      <c r="C1278" s="52" t="str">
        <f>IFERROR(VLOOKUP(Tableau1[[#This Row],[Site *
Un fichier Excel par DT]],Tableau7[[#All],[Nom de la gare]:[EIC]],5,FALSE),"")</f>
        <v/>
      </c>
      <c r="D1278" s="77"/>
      <c r="E1278" s="74"/>
      <c r="F1278" s="74"/>
      <c r="G1278" s="76"/>
      <c r="H1278" s="72" t="str">
        <f>IF(Tableau1[[#This Row],[Régime d''utilisation (Quotidien ? Oui ou Non)]]="Oui","Oui","Non")</f>
        <v>Non</v>
      </c>
      <c r="I1278" s="72" t="str">
        <f>IF(Tableau1[[#This Row],[Régime d''utilisation (Quotidien ? Oui ou Non)]]="Oui","Oui","Non")</f>
        <v>Non</v>
      </c>
      <c r="J1278" s="72" t="str">
        <f>IF(Tableau1[[#This Row],[Régime d''utilisation (Quotidien ? Oui ou Non)]]="Oui","Oui","Non")</f>
        <v>Non</v>
      </c>
      <c r="K1278" s="72" t="str">
        <f>IF(Tableau1[[#This Row],[Régime d''utilisation (Quotidien ? Oui ou Non)]]="Oui","Oui","Non")</f>
        <v>Non</v>
      </c>
      <c r="L1278" s="72" t="str">
        <f>IF(Tableau1[[#This Row],[Régime d''utilisation (Quotidien ? Oui ou Non)]]="Oui","Oui","Non")</f>
        <v>Non</v>
      </c>
      <c r="M1278" s="72" t="str">
        <f>IF(Tableau1[[#This Row],[Régime d''utilisation (Quotidien ? Oui ou Non)]]="Oui","Oui","Non")</f>
        <v>Non</v>
      </c>
      <c r="N1278" s="72" t="str">
        <f>IF(Tableau1[[#This Row],[Régime d''utilisation (Quotidien ? Oui ou Non)]]="Oui","Oui","Non")</f>
        <v>Non</v>
      </c>
      <c r="O1278" s="72" t="str">
        <f>IF(Tableau1[[#This Row],[Régime d''utilisation (Quotidien ? Oui ou Non)]]="Oui","Oui","Non")</f>
        <v>Non</v>
      </c>
      <c r="P1278" s="76"/>
      <c r="Q1278" s="76"/>
      <c r="R1278" s="76"/>
      <c r="S1278" s="52" t="str">
        <f t="shared" si="57"/>
        <v>Compris entre 00h00 et 5h00</v>
      </c>
      <c r="T1278" s="76"/>
      <c r="U1278" s="53" t="str">
        <f t="shared" si="58"/>
        <v>Voyageur</v>
      </c>
      <c r="V1278" s="76"/>
      <c r="W1278" s="76"/>
      <c r="X1278" s="76"/>
      <c r="Y1278" s="76"/>
      <c r="Z1278" s="76"/>
      <c r="AA1278" s="76"/>
      <c r="AB1278" s="53">
        <f>400</f>
        <v>400</v>
      </c>
      <c r="AC1278" s="78" t="str">
        <f>IF(Tableau1[[#This Row],[Type de réponse]]='Paramètre (masquer)'!$A$10,Tableau1[[#This Row],[Période de début *]],"")</f>
        <v/>
      </c>
      <c r="AD1278" s="78" t="str">
        <f>IF(Tableau1[[#This Row],[Type de réponse]]='Paramètre (masquer)'!$A$10,Tableau1[[#This Row],[Période de fin *]],"")</f>
        <v/>
      </c>
      <c r="AE1278" s="78" t="str">
        <f>IF(Tableau1[[#This Row],[Type de réponse]]='Paramètre (masquer)'!$A$10,Tableau1[[#This Row],[Nuit
LU/MA]],"")</f>
        <v/>
      </c>
      <c r="AF1278" s="78" t="str">
        <f>IF(Tableau1[[#This Row],[Type de réponse]]='Paramètre (masquer)'!$A$10,Tableau1[[#This Row],[Nuit
MA/ME]],"")</f>
        <v/>
      </c>
      <c r="AG1278" s="78" t="str">
        <f>IF(Tableau1[[#This Row],[Type de réponse]]='Paramètre (masquer)'!$A$10,Tableau1[[#This Row],[Nuit
ME/JE]],"")</f>
        <v/>
      </c>
      <c r="AH1278" s="78" t="str">
        <f>IF(Tableau1[[#This Row],[Type de réponse]]='Paramètre (masquer)'!$A$10,Tableau1[[#This Row],[Nuit JE/VE]],"")</f>
        <v/>
      </c>
      <c r="AI1278" s="78" t="str">
        <f>IF(Tableau1[[#This Row],[Type de réponse]]='Paramètre (masquer)'!$A$10,Tableau1[[#This Row],[Nuit
VE/SA]],"")</f>
        <v/>
      </c>
      <c r="AJ1278" s="78" t="str">
        <f>IF(Tableau1[[#This Row],[Type de réponse]]='Paramètre (masquer)'!$A$10,Tableau1[[#This Row],[Nuit
SA/DI]],"")</f>
        <v/>
      </c>
      <c r="AK1278" s="78" t="str">
        <f>IF(Tableau1[[#This Row],[Type de réponse]]='Paramètre (masquer)'!$A$10,Tableau1[[#This Row],[Nuit
DI/LU]],"")</f>
        <v/>
      </c>
      <c r="AL1278" s="76" t="str">
        <f>IF(Tableau1[[#This Row],[Nuit
LU /MA]]="Oui",0,IF(Tableau1[[#This Row],[Nuit
LU /MA]]="Non",1,""))</f>
        <v/>
      </c>
      <c r="AM1278" s="76" t="str">
        <f>IF(Tableau1[[#This Row],[Nuit
MA/ ME]]="Oui",0,IF(Tableau1[[#This Row],[Nuit
MA/ ME]]="Non",1,""))</f>
        <v/>
      </c>
      <c r="AN1278" s="76" t="str">
        <f>IF(Tableau1[[#This Row],[Nuit
ME/ JE]]="Oui",0,IF(Tableau1[[#This Row],[Nuit
ME/ JE]]="Non",1,""))</f>
        <v/>
      </c>
      <c r="AO1278" s="76" t="str">
        <f>IF(Tableau1[[#This Row],[Nuit JE/ VE]]="Oui",0,IF(Tableau1[[#This Row],[Nuit JE/ VE]]="Non",1,""))</f>
        <v/>
      </c>
      <c r="AP1278" s="76" t="str">
        <f>IF(Tableau1[[#This Row],[Nuit
VE/ SA]]="Oui",0,IF(Tableau1[[#This Row],[Nuit
VE/ SA]]="Non",1,""))</f>
        <v/>
      </c>
      <c r="AQ1278" s="76" t="str">
        <f>IF(Tableau1[[#This Row],[Nuit
SA/ DI]]="Oui",0,IF(Tableau1[[#This Row],[Nuit
SA/ DI]]="Non",1,""))</f>
        <v/>
      </c>
      <c r="AR1278" s="76" t="str">
        <f>IF(Tableau1[[#This Row],[Nuit
DI/ LU]]="Oui",0,IF(Tableau1[[#This Row],[Nuit
DI/ LU]]="Non",1,""))</f>
        <v/>
      </c>
      <c r="AS1278" s="76" t="str">
        <f>IF(Tableau1[[#This Row],[Type de réponse]]='Paramètre (masquer)'!$A$10,Tableau1[[#This Row],[FE]],"")</f>
        <v/>
      </c>
      <c r="AT1278" s="76" t="str">
        <f>_xlfn.CONCAT(Tableau1[[#This Row],[LUN]:[DIM]])</f>
        <v/>
      </c>
      <c r="AU1278" s="79"/>
      <c r="AV12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8" s="76" t="e">
        <f>Tableau1[[#This Row],[Nbre de nuits sur la période]]*Tableau1[[#This Row],[Nombre de train accédant / nuit *]]</f>
        <v>#VALUE!</v>
      </c>
      <c r="AY1278" s="76" t="e">
        <f>Tableau1[[#This Row],[Uo voies - nuit]]*((59*400/1000)+5)</f>
        <v>#VALUE!</v>
      </c>
    </row>
    <row r="1279" spans="1:51" ht="15.75">
      <c r="A1279" s="51">
        <f t="shared" si="59"/>
        <v>1266</v>
      </c>
      <c r="B1279" s="85"/>
      <c r="C1279" s="52" t="str">
        <f>IFERROR(VLOOKUP(Tableau1[[#This Row],[Site *
Un fichier Excel par DT]],Tableau7[[#All],[Nom de la gare]:[EIC]],5,FALSE),"")</f>
        <v/>
      </c>
      <c r="D1279" s="77"/>
      <c r="E1279" s="74"/>
      <c r="F1279" s="74"/>
      <c r="G1279" s="76"/>
      <c r="H1279" s="72" t="str">
        <f>IF(Tableau1[[#This Row],[Régime d''utilisation (Quotidien ? Oui ou Non)]]="Oui","Oui","Non")</f>
        <v>Non</v>
      </c>
      <c r="I1279" s="72" t="str">
        <f>IF(Tableau1[[#This Row],[Régime d''utilisation (Quotidien ? Oui ou Non)]]="Oui","Oui","Non")</f>
        <v>Non</v>
      </c>
      <c r="J1279" s="72" t="str">
        <f>IF(Tableau1[[#This Row],[Régime d''utilisation (Quotidien ? Oui ou Non)]]="Oui","Oui","Non")</f>
        <v>Non</v>
      </c>
      <c r="K1279" s="72" t="str">
        <f>IF(Tableau1[[#This Row],[Régime d''utilisation (Quotidien ? Oui ou Non)]]="Oui","Oui","Non")</f>
        <v>Non</v>
      </c>
      <c r="L1279" s="72" t="str">
        <f>IF(Tableau1[[#This Row],[Régime d''utilisation (Quotidien ? Oui ou Non)]]="Oui","Oui","Non")</f>
        <v>Non</v>
      </c>
      <c r="M1279" s="72" t="str">
        <f>IF(Tableau1[[#This Row],[Régime d''utilisation (Quotidien ? Oui ou Non)]]="Oui","Oui","Non")</f>
        <v>Non</v>
      </c>
      <c r="N1279" s="72" t="str">
        <f>IF(Tableau1[[#This Row],[Régime d''utilisation (Quotidien ? Oui ou Non)]]="Oui","Oui","Non")</f>
        <v>Non</v>
      </c>
      <c r="O1279" s="72" t="str">
        <f>IF(Tableau1[[#This Row],[Régime d''utilisation (Quotidien ? Oui ou Non)]]="Oui","Oui","Non")</f>
        <v>Non</v>
      </c>
      <c r="P1279" s="76"/>
      <c r="Q1279" s="76"/>
      <c r="R1279" s="76"/>
      <c r="S1279" s="52" t="str">
        <f t="shared" si="57"/>
        <v>Compris entre 00h00 et 5h00</v>
      </c>
      <c r="T1279" s="76"/>
      <c r="U1279" s="53" t="str">
        <f t="shared" si="58"/>
        <v>Voyageur</v>
      </c>
      <c r="V1279" s="76"/>
      <c r="W1279" s="76"/>
      <c r="X1279" s="76"/>
      <c r="Y1279" s="76"/>
      <c r="Z1279" s="76"/>
      <c r="AA1279" s="76"/>
      <c r="AB1279" s="53">
        <f>400</f>
        <v>400</v>
      </c>
      <c r="AC1279" s="78" t="str">
        <f>IF(Tableau1[[#This Row],[Type de réponse]]='Paramètre (masquer)'!$A$10,Tableau1[[#This Row],[Période de début *]],"")</f>
        <v/>
      </c>
      <c r="AD1279" s="78" t="str">
        <f>IF(Tableau1[[#This Row],[Type de réponse]]='Paramètre (masquer)'!$A$10,Tableau1[[#This Row],[Période de fin *]],"")</f>
        <v/>
      </c>
      <c r="AE1279" s="78" t="str">
        <f>IF(Tableau1[[#This Row],[Type de réponse]]='Paramètre (masquer)'!$A$10,Tableau1[[#This Row],[Nuit
LU/MA]],"")</f>
        <v/>
      </c>
      <c r="AF1279" s="78" t="str">
        <f>IF(Tableau1[[#This Row],[Type de réponse]]='Paramètre (masquer)'!$A$10,Tableau1[[#This Row],[Nuit
MA/ME]],"")</f>
        <v/>
      </c>
      <c r="AG1279" s="78" t="str">
        <f>IF(Tableau1[[#This Row],[Type de réponse]]='Paramètre (masquer)'!$A$10,Tableau1[[#This Row],[Nuit
ME/JE]],"")</f>
        <v/>
      </c>
      <c r="AH1279" s="78" t="str">
        <f>IF(Tableau1[[#This Row],[Type de réponse]]='Paramètre (masquer)'!$A$10,Tableau1[[#This Row],[Nuit JE/VE]],"")</f>
        <v/>
      </c>
      <c r="AI1279" s="78" t="str">
        <f>IF(Tableau1[[#This Row],[Type de réponse]]='Paramètre (masquer)'!$A$10,Tableau1[[#This Row],[Nuit
VE/SA]],"")</f>
        <v/>
      </c>
      <c r="AJ1279" s="78" t="str">
        <f>IF(Tableau1[[#This Row],[Type de réponse]]='Paramètre (masquer)'!$A$10,Tableau1[[#This Row],[Nuit
SA/DI]],"")</f>
        <v/>
      </c>
      <c r="AK1279" s="78" t="str">
        <f>IF(Tableau1[[#This Row],[Type de réponse]]='Paramètre (masquer)'!$A$10,Tableau1[[#This Row],[Nuit
DI/LU]],"")</f>
        <v/>
      </c>
      <c r="AL1279" s="76" t="str">
        <f>IF(Tableau1[[#This Row],[Nuit
LU /MA]]="Oui",0,IF(Tableau1[[#This Row],[Nuit
LU /MA]]="Non",1,""))</f>
        <v/>
      </c>
      <c r="AM1279" s="76" t="str">
        <f>IF(Tableau1[[#This Row],[Nuit
MA/ ME]]="Oui",0,IF(Tableau1[[#This Row],[Nuit
MA/ ME]]="Non",1,""))</f>
        <v/>
      </c>
      <c r="AN1279" s="76" t="str">
        <f>IF(Tableau1[[#This Row],[Nuit
ME/ JE]]="Oui",0,IF(Tableau1[[#This Row],[Nuit
ME/ JE]]="Non",1,""))</f>
        <v/>
      </c>
      <c r="AO1279" s="76" t="str">
        <f>IF(Tableau1[[#This Row],[Nuit JE/ VE]]="Oui",0,IF(Tableau1[[#This Row],[Nuit JE/ VE]]="Non",1,""))</f>
        <v/>
      </c>
      <c r="AP1279" s="76" t="str">
        <f>IF(Tableau1[[#This Row],[Nuit
VE/ SA]]="Oui",0,IF(Tableau1[[#This Row],[Nuit
VE/ SA]]="Non",1,""))</f>
        <v/>
      </c>
      <c r="AQ1279" s="76" t="str">
        <f>IF(Tableau1[[#This Row],[Nuit
SA/ DI]]="Oui",0,IF(Tableau1[[#This Row],[Nuit
SA/ DI]]="Non",1,""))</f>
        <v/>
      </c>
      <c r="AR1279" s="76" t="str">
        <f>IF(Tableau1[[#This Row],[Nuit
DI/ LU]]="Oui",0,IF(Tableau1[[#This Row],[Nuit
DI/ LU]]="Non",1,""))</f>
        <v/>
      </c>
      <c r="AS1279" s="76" t="str">
        <f>IF(Tableau1[[#This Row],[Type de réponse]]='Paramètre (masquer)'!$A$10,Tableau1[[#This Row],[FE]],"")</f>
        <v/>
      </c>
      <c r="AT1279" s="76" t="str">
        <f>_xlfn.CONCAT(Tableau1[[#This Row],[LUN]:[DIM]])</f>
        <v/>
      </c>
      <c r="AU1279" s="79"/>
      <c r="AV12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9" s="76" t="e">
        <f>Tableau1[[#This Row],[Nbre de nuits sur la période]]*Tableau1[[#This Row],[Nombre de train accédant / nuit *]]</f>
        <v>#VALUE!</v>
      </c>
      <c r="AY1279" s="76" t="e">
        <f>Tableau1[[#This Row],[Uo voies - nuit]]*((59*400/1000)+5)</f>
        <v>#VALUE!</v>
      </c>
    </row>
    <row r="1280" spans="1:51" ht="15.75">
      <c r="A1280" s="51">
        <f t="shared" si="59"/>
        <v>1267</v>
      </c>
      <c r="B1280" s="85"/>
      <c r="C1280" s="52" t="str">
        <f>IFERROR(VLOOKUP(Tableau1[[#This Row],[Site *
Un fichier Excel par DT]],Tableau7[[#All],[Nom de la gare]:[EIC]],5,FALSE),"")</f>
        <v/>
      </c>
      <c r="D1280" s="77"/>
      <c r="E1280" s="74"/>
      <c r="F1280" s="74"/>
      <c r="G1280" s="76"/>
      <c r="H1280" s="72" t="str">
        <f>IF(Tableau1[[#This Row],[Régime d''utilisation (Quotidien ? Oui ou Non)]]="Oui","Oui","Non")</f>
        <v>Non</v>
      </c>
      <c r="I1280" s="72" t="str">
        <f>IF(Tableau1[[#This Row],[Régime d''utilisation (Quotidien ? Oui ou Non)]]="Oui","Oui","Non")</f>
        <v>Non</v>
      </c>
      <c r="J1280" s="72" t="str">
        <f>IF(Tableau1[[#This Row],[Régime d''utilisation (Quotidien ? Oui ou Non)]]="Oui","Oui","Non")</f>
        <v>Non</v>
      </c>
      <c r="K1280" s="72" t="str">
        <f>IF(Tableau1[[#This Row],[Régime d''utilisation (Quotidien ? Oui ou Non)]]="Oui","Oui","Non")</f>
        <v>Non</v>
      </c>
      <c r="L1280" s="72" t="str">
        <f>IF(Tableau1[[#This Row],[Régime d''utilisation (Quotidien ? Oui ou Non)]]="Oui","Oui","Non")</f>
        <v>Non</v>
      </c>
      <c r="M1280" s="72" t="str">
        <f>IF(Tableau1[[#This Row],[Régime d''utilisation (Quotidien ? Oui ou Non)]]="Oui","Oui","Non")</f>
        <v>Non</v>
      </c>
      <c r="N1280" s="72" t="str">
        <f>IF(Tableau1[[#This Row],[Régime d''utilisation (Quotidien ? Oui ou Non)]]="Oui","Oui","Non")</f>
        <v>Non</v>
      </c>
      <c r="O1280" s="72" t="str">
        <f>IF(Tableau1[[#This Row],[Régime d''utilisation (Quotidien ? Oui ou Non)]]="Oui","Oui","Non")</f>
        <v>Non</v>
      </c>
      <c r="P1280" s="76"/>
      <c r="Q1280" s="76"/>
      <c r="R1280" s="76"/>
      <c r="S1280" s="52" t="str">
        <f t="shared" si="57"/>
        <v>Compris entre 00h00 et 5h00</v>
      </c>
      <c r="T1280" s="76"/>
      <c r="U1280" s="53" t="str">
        <f t="shared" si="58"/>
        <v>Voyageur</v>
      </c>
      <c r="V1280" s="76"/>
      <c r="W1280" s="76"/>
      <c r="X1280" s="76"/>
      <c r="Y1280" s="76"/>
      <c r="Z1280" s="76"/>
      <c r="AA1280" s="76"/>
      <c r="AB1280" s="53">
        <f>400</f>
        <v>400</v>
      </c>
      <c r="AC1280" s="78" t="str">
        <f>IF(Tableau1[[#This Row],[Type de réponse]]='Paramètre (masquer)'!$A$10,Tableau1[[#This Row],[Période de début *]],"")</f>
        <v/>
      </c>
      <c r="AD1280" s="78" t="str">
        <f>IF(Tableau1[[#This Row],[Type de réponse]]='Paramètre (masquer)'!$A$10,Tableau1[[#This Row],[Période de fin *]],"")</f>
        <v/>
      </c>
      <c r="AE1280" s="78" t="str">
        <f>IF(Tableau1[[#This Row],[Type de réponse]]='Paramètre (masquer)'!$A$10,Tableau1[[#This Row],[Nuit
LU/MA]],"")</f>
        <v/>
      </c>
      <c r="AF1280" s="78" t="str">
        <f>IF(Tableau1[[#This Row],[Type de réponse]]='Paramètre (masquer)'!$A$10,Tableau1[[#This Row],[Nuit
MA/ME]],"")</f>
        <v/>
      </c>
      <c r="AG1280" s="78" t="str">
        <f>IF(Tableau1[[#This Row],[Type de réponse]]='Paramètre (masquer)'!$A$10,Tableau1[[#This Row],[Nuit
ME/JE]],"")</f>
        <v/>
      </c>
      <c r="AH1280" s="78" t="str">
        <f>IF(Tableau1[[#This Row],[Type de réponse]]='Paramètre (masquer)'!$A$10,Tableau1[[#This Row],[Nuit JE/VE]],"")</f>
        <v/>
      </c>
      <c r="AI1280" s="78" t="str">
        <f>IF(Tableau1[[#This Row],[Type de réponse]]='Paramètre (masquer)'!$A$10,Tableau1[[#This Row],[Nuit
VE/SA]],"")</f>
        <v/>
      </c>
      <c r="AJ1280" s="78" t="str">
        <f>IF(Tableau1[[#This Row],[Type de réponse]]='Paramètre (masquer)'!$A$10,Tableau1[[#This Row],[Nuit
SA/DI]],"")</f>
        <v/>
      </c>
      <c r="AK1280" s="78" t="str">
        <f>IF(Tableau1[[#This Row],[Type de réponse]]='Paramètre (masquer)'!$A$10,Tableau1[[#This Row],[Nuit
DI/LU]],"")</f>
        <v/>
      </c>
      <c r="AL1280" s="76" t="str">
        <f>IF(Tableau1[[#This Row],[Nuit
LU /MA]]="Oui",0,IF(Tableau1[[#This Row],[Nuit
LU /MA]]="Non",1,""))</f>
        <v/>
      </c>
      <c r="AM1280" s="76" t="str">
        <f>IF(Tableau1[[#This Row],[Nuit
MA/ ME]]="Oui",0,IF(Tableau1[[#This Row],[Nuit
MA/ ME]]="Non",1,""))</f>
        <v/>
      </c>
      <c r="AN1280" s="76" t="str">
        <f>IF(Tableau1[[#This Row],[Nuit
ME/ JE]]="Oui",0,IF(Tableau1[[#This Row],[Nuit
ME/ JE]]="Non",1,""))</f>
        <v/>
      </c>
      <c r="AO1280" s="76" t="str">
        <f>IF(Tableau1[[#This Row],[Nuit JE/ VE]]="Oui",0,IF(Tableau1[[#This Row],[Nuit JE/ VE]]="Non",1,""))</f>
        <v/>
      </c>
      <c r="AP1280" s="76" t="str">
        <f>IF(Tableau1[[#This Row],[Nuit
VE/ SA]]="Oui",0,IF(Tableau1[[#This Row],[Nuit
VE/ SA]]="Non",1,""))</f>
        <v/>
      </c>
      <c r="AQ1280" s="76" t="str">
        <f>IF(Tableau1[[#This Row],[Nuit
SA/ DI]]="Oui",0,IF(Tableau1[[#This Row],[Nuit
SA/ DI]]="Non",1,""))</f>
        <v/>
      </c>
      <c r="AR1280" s="76" t="str">
        <f>IF(Tableau1[[#This Row],[Nuit
DI/ LU]]="Oui",0,IF(Tableau1[[#This Row],[Nuit
DI/ LU]]="Non",1,""))</f>
        <v/>
      </c>
      <c r="AS1280" s="76" t="str">
        <f>IF(Tableau1[[#This Row],[Type de réponse]]='Paramètre (masquer)'!$A$10,Tableau1[[#This Row],[FE]],"")</f>
        <v/>
      </c>
      <c r="AT1280" s="76" t="str">
        <f>_xlfn.CONCAT(Tableau1[[#This Row],[LUN]:[DIM]])</f>
        <v/>
      </c>
      <c r="AU1280" s="79"/>
      <c r="AV12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0" s="76" t="e">
        <f>Tableau1[[#This Row],[Nbre de nuits sur la période]]*Tableau1[[#This Row],[Nombre de train accédant / nuit *]]</f>
        <v>#VALUE!</v>
      </c>
      <c r="AY1280" s="76" t="e">
        <f>Tableau1[[#This Row],[Uo voies - nuit]]*((59*400/1000)+5)</f>
        <v>#VALUE!</v>
      </c>
    </row>
    <row r="1281" spans="1:51" ht="15.75">
      <c r="A1281" s="51">
        <f t="shared" si="59"/>
        <v>1268</v>
      </c>
      <c r="B1281" s="85"/>
      <c r="C1281" s="52" t="str">
        <f>IFERROR(VLOOKUP(Tableau1[[#This Row],[Site *
Un fichier Excel par DT]],Tableau7[[#All],[Nom de la gare]:[EIC]],5,FALSE),"")</f>
        <v/>
      </c>
      <c r="D1281" s="77"/>
      <c r="E1281" s="74"/>
      <c r="F1281" s="74"/>
      <c r="G1281" s="76"/>
      <c r="H1281" s="72" t="str">
        <f>IF(Tableau1[[#This Row],[Régime d''utilisation (Quotidien ? Oui ou Non)]]="Oui","Oui","Non")</f>
        <v>Non</v>
      </c>
      <c r="I1281" s="72" t="str">
        <f>IF(Tableau1[[#This Row],[Régime d''utilisation (Quotidien ? Oui ou Non)]]="Oui","Oui","Non")</f>
        <v>Non</v>
      </c>
      <c r="J1281" s="72" t="str">
        <f>IF(Tableau1[[#This Row],[Régime d''utilisation (Quotidien ? Oui ou Non)]]="Oui","Oui","Non")</f>
        <v>Non</v>
      </c>
      <c r="K1281" s="72" t="str">
        <f>IF(Tableau1[[#This Row],[Régime d''utilisation (Quotidien ? Oui ou Non)]]="Oui","Oui","Non")</f>
        <v>Non</v>
      </c>
      <c r="L1281" s="72" t="str">
        <f>IF(Tableau1[[#This Row],[Régime d''utilisation (Quotidien ? Oui ou Non)]]="Oui","Oui","Non")</f>
        <v>Non</v>
      </c>
      <c r="M1281" s="72" t="str">
        <f>IF(Tableau1[[#This Row],[Régime d''utilisation (Quotidien ? Oui ou Non)]]="Oui","Oui","Non")</f>
        <v>Non</v>
      </c>
      <c r="N1281" s="72" t="str">
        <f>IF(Tableau1[[#This Row],[Régime d''utilisation (Quotidien ? Oui ou Non)]]="Oui","Oui","Non")</f>
        <v>Non</v>
      </c>
      <c r="O1281" s="72" t="str">
        <f>IF(Tableau1[[#This Row],[Régime d''utilisation (Quotidien ? Oui ou Non)]]="Oui","Oui","Non")</f>
        <v>Non</v>
      </c>
      <c r="P1281" s="76"/>
      <c r="Q1281" s="76"/>
      <c r="R1281" s="76"/>
      <c r="S1281" s="52" t="str">
        <f t="shared" si="57"/>
        <v>Compris entre 00h00 et 5h00</v>
      </c>
      <c r="T1281" s="76"/>
      <c r="U1281" s="53" t="str">
        <f t="shared" si="58"/>
        <v>Voyageur</v>
      </c>
      <c r="V1281" s="76"/>
      <c r="W1281" s="76"/>
      <c r="X1281" s="76"/>
      <c r="Y1281" s="76"/>
      <c r="Z1281" s="76"/>
      <c r="AA1281" s="76"/>
      <c r="AB1281" s="53">
        <f>400</f>
        <v>400</v>
      </c>
      <c r="AC1281" s="78" t="str">
        <f>IF(Tableau1[[#This Row],[Type de réponse]]='Paramètre (masquer)'!$A$10,Tableau1[[#This Row],[Période de début *]],"")</f>
        <v/>
      </c>
      <c r="AD1281" s="78" t="str">
        <f>IF(Tableau1[[#This Row],[Type de réponse]]='Paramètre (masquer)'!$A$10,Tableau1[[#This Row],[Période de fin *]],"")</f>
        <v/>
      </c>
      <c r="AE1281" s="78" t="str">
        <f>IF(Tableau1[[#This Row],[Type de réponse]]='Paramètre (masquer)'!$A$10,Tableau1[[#This Row],[Nuit
LU/MA]],"")</f>
        <v/>
      </c>
      <c r="AF1281" s="78" t="str">
        <f>IF(Tableau1[[#This Row],[Type de réponse]]='Paramètre (masquer)'!$A$10,Tableau1[[#This Row],[Nuit
MA/ME]],"")</f>
        <v/>
      </c>
      <c r="AG1281" s="78" t="str">
        <f>IF(Tableau1[[#This Row],[Type de réponse]]='Paramètre (masquer)'!$A$10,Tableau1[[#This Row],[Nuit
ME/JE]],"")</f>
        <v/>
      </c>
      <c r="AH1281" s="78" t="str">
        <f>IF(Tableau1[[#This Row],[Type de réponse]]='Paramètre (masquer)'!$A$10,Tableau1[[#This Row],[Nuit JE/VE]],"")</f>
        <v/>
      </c>
      <c r="AI1281" s="78" t="str">
        <f>IF(Tableau1[[#This Row],[Type de réponse]]='Paramètre (masquer)'!$A$10,Tableau1[[#This Row],[Nuit
VE/SA]],"")</f>
        <v/>
      </c>
      <c r="AJ1281" s="78" t="str">
        <f>IF(Tableau1[[#This Row],[Type de réponse]]='Paramètre (masquer)'!$A$10,Tableau1[[#This Row],[Nuit
SA/DI]],"")</f>
        <v/>
      </c>
      <c r="AK1281" s="78" t="str">
        <f>IF(Tableau1[[#This Row],[Type de réponse]]='Paramètre (masquer)'!$A$10,Tableau1[[#This Row],[Nuit
DI/LU]],"")</f>
        <v/>
      </c>
      <c r="AL1281" s="76" t="str">
        <f>IF(Tableau1[[#This Row],[Nuit
LU /MA]]="Oui",0,IF(Tableau1[[#This Row],[Nuit
LU /MA]]="Non",1,""))</f>
        <v/>
      </c>
      <c r="AM1281" s="76" t="str">
        <f>IF(Tableau1[[#This Row],[Nuit
MA/ ME]]="Oui",0,IF(Tableau1[[#This Row],[Nuit
MA/ ME]]="Non",1,""))</f>
        <v/>
      </c>
      <c r="AN1281" s="76" t="str">
        <f>IF(Tableau1[[#This Row],[Nuit
ME/ JE]]="Oui",0,IF(Tableau1[[#This Row],[Nuit
ME/ JE]]="Non",1,""))</f>
        <v/>
      </c>
      <c r="AO1281" s="76" t="str">
        <f>IF(Tableau1[[#This Row],[Nuit JE/ VE]]="Oui",0,IF(Tableau1[[#This Row],[Nuit JE/ VE]]="Non",1,""))</f>
        <v/>
      </c>
      <c r="AP1281" s="76" t="str">
        <f>IF(Tableau1[[#This Row],[Nuit
VE/ SA]]="Oui",0,IF(Tableau1[[#This Row],[Nuit
VE/ SA]]="Non",1,""))</f>
        <v/>
      </c>
      <c r="AQ1281" s="76" t="str">
        <f>IF(Tableau1[[#This Row],[Nuit
SA/ DI]]="Oui",0,IF(Tableau1[[#This Row],[Nuit
SA/ DI]]="Non",1,""))</f>
        <v/>
      </c>
      <c r="AR1281" s="76" t="str">
        <f>IF(Tableau1[[#This Row],[Nuit
DI/ LU]]="Oui",0,IF(Tableau1[[#This Row],[Nuit
DI/ LU]]="Non",1,""))</f>
        <v/>
      </c>
      <c r="AS1281" s="76" t="str">
        <f>IF(Tableau1[[#This Row],[Type de réponse]]='Paramètre (masquer)'!$A$10,Tableau1[[#This Row],[FE]],"")</f>
        <v/>
      </c>
      <c r="AT1281" s="76" t="str">
        <f>_xlfn.CONCAT(Tableau1[[#This Row],[LUN]:[DIM]])</f>
        <v/>
      </c>
      <c r="AU1281" s="79"/>
      <c r="AV12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1" s="76" t="e">
        <f>Tableau1[[#This Row],[Nbre de nuits sur la période]]*Tableau1[[#This Row],[Nombre de train accédant / nuit *]]</f>
        <v>#VALUE!</v>
      </c>
      <c r="AY1281" s="76" t="e">
        <f>Tableau1[[#This Row],[Uo voies - nuit]]*((59*400/1000)+5)</f>
        <v>#VALUE!</v>
      </c>
    </row>
    <row r="1282" spans="1:51" ht="15.75">
      <c r="A1282" s="51">
        <f t="shared" si="59"/>
        <v>1269</v>
      </c>
      <c r="B1282" s="85"/>
      <c r="C1282" s="52" t="str">
        <f>IFERROR(VLOOKUP(Tableau1[[#This Row],[Site *
Un fichier Excel par DT]],Tableau7[[#All],[Nom de la gare]:[EIC]],5,FALSE),"")</f>
        <v/>
      </c>
      <c r="D1282" s="77"/>
      <c r="E1282" s="74"/>
      <c r="F1282" s="74"/>
      <c r="G1282" s="76"/>
      <c r="H1282" s="72" t="str">
        <f>IF(Tableau1[[#This Row],[Régime d''utilisation (Quotidien ? Oui ou Non)]]="Oui","Oui","Non")</f>
        <v>Non</v>
      </c>
      <c r="I1282" s="72" t="str">
        <f>IF(Tableau1[[#This Row],[Régime d''utilisation (Quotidien ? Oui ou Non)]]="Oui","Oui","Non")</f>
        <v>Non</v>
      </c>
      <c r="J1282" s="72" t="str">
        <f>IF(Tableau1[[#This Row],[Régime d''utilisation (Quotidien ? Oui ou Non)]]="Oui","Oui","Non")</f>
        <v>Non</v>
      </c>
      <c r="K1282" s="72" t="str">
        <f>IF(Tableau1[[#This Row],[Régime d''utilisation (Quotidien ? Oui ou Non)]]="Oui","Oui","Non")</f>
        <v>Non</v>
      </c>
      <c r="L1282" s="72" t="str">
        <f>IF(Tableau1[[#This Row],[Régime d''utilisation (Quotidien ? Oui ou Non)]]="Oui","Oui","Non")</f>
        <v>Non</v>
      </c>
      <c r="M1282" s="72" t="str">
        <f>IF(Tableau1[[#This Row],[Régime d''utilisation (Quotidien ? Oui ou Non)]]="Oui","Oui","Non")</f>
        <v>Non</v>
      </c>
      <c r="N1282" s="72" t="str">
        <f>IF(Tableau1[[#This Row],[Régime d''utilisation (Quotidien ? Oui ou Non)]]="Oui","Oui","Non")</f>
        <v>Non</v>
      </c>
      <c r="O1282" s="72" t="str">
        <f>IF(Tableau1[[#This Row],[Régime d''utilisation (Quotidien ? Oui ou Non)]]="Oui","Oui","Non")</f>
        <v>Non</v>
      </c>
      <c r="P1282" s="76"/>
      <c r="Q1282" s="76"/>
      <c r="R1282" s="76"/>
      <c r="S1282" s="52" t="str">
        <f t="shared" si="57"/>
        <v>Compris entre 00h00 et 5h00</v>
      </c>
      <c r="T1282" s="76"/>
      <c r="U1282" s="53" t="str">
        <f t="shared" si="58"/>
        <v>Voyageur</v>
      </c>
      <c r="V1282" s="76"/>
      <c r="W1282" s="76"/>
      <c r="X1282" s="76"/>
      <c r="Y1282" s="76"/>
      <c r="Z1282" s="76"/>
      <c r="AA1282" s="76"/>
      <c r="AB1282" s="53">
        <f>400</f>
        <v>400</v>
      </c>
      <c r="AC1282" s="78" t="str">
        <f>IF(Tableau1[[#This Row],[Type de réponse]]='Paramètre (masquer)'!$A$10,Tableau1[[#This Row],[Période de début *]],"")</f>
        <v/>
      </c>
      <c r="AD1282" s="78" t="str">
        <f>IF(Tableau1[[#This Row],[Type de réponse]]='Paramètre (masquer)'!$A$10,Tableau1[[#This Row],[Période de fin *]],"")</f>
        <v/>
      </c>
      <c r="AE1282" s="78" t="str">
        <f>IF(Tableau1[[#This Row],[Type de réponse]]='Paramètre (masquer)'!$A$10,Tableau1[[#This Row],[Nuit
LU/MA]],"")</f>
        <v/>
      </c>
      <c r="AF1282" s="78" t="str">
        <f>IF(Tableau1[[#This Row],[Type de réponse]]='Paramètre (masquer)'!$A$10,Tableau1[[#This Row],[Nuit
MA/ME]],"")</f>
        <v/>
      </c>
      <c r="AG1282" s="78" t="str">
        <f>IF(Tableau1[[#This Row],[Type de réponse]]='Paramètre (masquer)'!$A$10,Tableau1[[#This Row],[Nuit
ME/JE]],"")</f>
        <v/>
      </c>
      <c r="AH1282" s="78" t="str">
        <f>IF(Tableau1[[#This Row],[Type de réponse]]='Paramètre (masquer)'!$A$10,Tableau1[[#This Row],[Nuit JE/VE]],"")</f>
        <v/>
      </c>
      <c r="AI1282" s="78" t="str">
        <f>IF(Tableau1[[#This Row],[Type de réponse]]='Paramètre (masquer)'!$A$10,Tableau1[[#This Row],[Nuit
VE/SA]],"")</f>
        <v/>
      </c>
      <c r="AJ1282" s="78" t="str">
        <f>IF(Tableau1[[#This Row],[Type de réponse]]='Paramètre (masquer)'!$A$10,Tableau1[[#This Row],[Nuit
SA/DI]],"")</f>
        <v/>
      </c>
      <c r="AK1282" s="78" t="str">
        <f>IF(Tableau1[[#This Row],[Type de réponse]]='Paramètre (masquer)'!$A$10,Tableau1[[#This Row],[Nuit
DI/LU]],"")</f>
        <v/>
      </c>
      <c r="AL1282" s="76" t="str">
        <f>IF(Tableau1[[#This Row],[Nuit
LU /MA]]="Oui",0,IF(Tableau1[[#This Row],[Nuit
LU /MA]]="Non",1,""))</f>
        <v/>
      </c>
      <c r="AM1282" s="76" t="str">
        <f>IF(Tableau1[[#This Row],[Nuit
MA/ ME]]="Oui",0,IF(Tableau1[[#This Row],[Nuit
MA/ ME]]="Non",1,""))</f>
        <v/>
      </c>
      <c r="AN1282" s="76" t="str">
        <f>IF(Tableau1[[#This Row],[Nuit
ME/ JE]]="Oui",0,IF(Tableau1[[#This Row],[Nuit
ME/ JE]]="Non",1,""))</f>
        <v/>
      </c>
      <c r="AO1282" s="76" t="str">
        <f>IF(Tableau1[[#This Row],[Nuit JE/ VE]]="Oui",0,IF(Tableau1[[#This Row],[Nuit JE/ VE]]="Non",1,""))</f>
        <v/>
      </c>
      <c r="AP1282" s="76" t="str">
        <f>IF(Tableau1[[#This Row],[Nuit
VE/ SA]]="Oui",0,IF(Tableau1[[#This Row],[Nuit
VE/ SA]]="Non",1,""))</f>
        <v/>
      </c>
      <c r="AQ1282" s="76" t="str">
        <f>IF(Tableau1[[#This Row],[Nuit
SA/ DI]]="Oui",0,IF(Tableau1[[#This Row],[Nuit
SA/ DI]]="Non",1,""))</f>
        <v/>
      </c>
      <c r="AR1282" s="76" t="str">
        <f>IF(Tableau1[[#This Row],[Nuit
DI/ LU]]="Oui",0,IF(Tableau1[[#This Row],[Nuit
DI/ LU]]="Non",1,""))</f>
        <v/>
      </c>
      <c r="AS1282" s="76" t="str">
        <f>IF(Tableau1[[#This Row],[Type de réponse]]='Paramètre (masquer)'!$A$10,Tableau1[[#This Row],[FE]],"")</f>
        <v/>
      </c>
      <c r="AT1282" s="76" t="str">
        <f>_xlfn.CONCAT(Tableau1[[#This Row],[LUN]:[DIM]])</f>
        <v/>
      </c>
      <c r="AU1282" s="79"/>
      <c r="AV12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2" s="76" t="e">
        <f>Tableau1[[#This Row],[Nbre de nuits sur la période]]*Tableau1[[#This Row],[Nombre de train accédant / nuit *]]</f>
        <v>#VALUE!</v>
      </c>
      <c r="AY1282" s="76" t="e">
        <f>Tableau1[[#This Row],[Uo voies - nuit]]*((59*400/1000)+5)</f>
        <v>#VALUE!</v>
      </c>
    </row>
    <row r="1283" spans="1:51" ht="15.75">
      <c r="A1283" s="51">
        <f t="shared" si="59"/>
        <v>1270</v>
      </c>
      <c r="B1283" s="85"/>
      <c r="C1283" s="52" t="str">
        <f>IFERROR(VLOOKUP(Tableau1[[#This Row],[Site *
Un fichier Excel par DT]],Tableau7[[#All],[Nom de la gare]:[EIC]],5,FALSE),"")</f>
        <v/>
      </c>
      <c r="D1283" s="77"/>
      <c r="E1283" s="74"/>
      <c r="F1283" s="74"/>
      <c r="G1283" s="76"/>
      <c r="H1283" s="72" t="str">
        <f>IF(Tableau1[[#This Row],[Régime d''utilisation (Quotidien ? Oui ou Non)]]="Oui","Oui","Non")</f>
        <v>Non</v>
      </c>
      <c r="I1283" s="72" t="str">
        <f>IF(Tableau1[[#This Row],[Régime d''utilisation (Quotidien ? Oui ou Non)]]="Oui","Oui","Non")</f>
        <v>Non</v>
      </c>
      <c r="J1283" s="72" t="str">
        <f>IF(Tableau1[[#This Row],[Régime d''utilisation (Quotidien ? Oui ou Non)]]="Oui","Oui","Non")</f>
        <v>Non</v>
      </c>
      <c r="K1283" s="72" t="str">
        <f>IF(Tableau1[[#This Row],[Régime d''utilisation (Quotidien ? Oui ou Non)]]="Oui","Oui","Non")</f>
        <v>Non</v>
      </c>
      <c r="L1283" s="72" t="str">
        <f>IF(Tableau1[[#This Row],[Régime d''utilisation (Quotidien ? Oui ou Non)]]="Oui","Oui","Non")</f>
        <v>Non</v>
      </c>
      <c r="M1283" s="72" t="str">
        <f>IF(Tableau1[[#This Row],[Régime d''utilisation (Quotidien ? Oui ou Non)]]="Oui","Oui","Non")</f>
        <v>Non</v>
      </c>
      <c r="N1283" s="72" t="str">
        <f>IF(Tableau1[[#This Row],[Régime d''utilisation (Quotidien ? Oui ou Non)]]="Oui","Oui","Non")</f>
        <v>Non</v>
      </c>
      <c r="O1283" s="72" t="str">
        <f>IF(Tableau1[[#This Row],[Régime d''utilisation (Quotidien ? Oui ou Non)]]="Oui","Oui","Non")</f>
        <v>Non</v>
      </c>
      <c r="P1283" s="76"/>
      <c r="Q1283" s="76"/>
      <c r="R1283" s="76"/>
      <c r="S1283" s="52" t="str">
        <f t="shared" si="57"/>
        <v>Compris entre 00h00 et 5h00</v>
      </c>
      <c r="T1283" s="76"/>
      <c r="U1283" s="53" t="str">
        <f t="shared" si="58"/>
        <v>Voyageur</v>
      </c>
      <c r="V1283" s="76"/>
      <c r="W1283" s="76"/>
      <c r="X1283" s="76"/>
      <c r="Y1283" s="76"/>
      <c r="Z1283" s="76"/>
      <c r="AA1283" s="76"/>
      <c r="AB1283" s="53">
        <f>400</f>
        <v>400</v>
      </c>
      <c r="AC1283" s="78" t="str">
        <f>IF(Tableau1[[#This Row],[Type de réponse]]='Paramètre (masquer)'!$A$10,Tableau1[[#This Row],[Période de début *]],"")</f>
        <v/>
      </c>
      <c r="AD1283" s="78" t="str">
        <f>IF(Tableau1[[#This Row],[Type de réponse]]='Paramètre (masquer)'!$A$10,Tableau1[[#This Row],[Période de fin *]],"")</f>
        <v/>
      </c>
      <c r="AE1283" s="78" t="str">
        <f>IF(Tableau1[[#This Row],[Type de réponse]]='Paramètre (masquer)'!$A$10,Tableau1[[#This Row],[Nuit
LU/MA]],"")</f>
        <v/>
      </c>
      <c r="AF1283" s="78" t="str">
        <f>IF(Tableau1[[#This Row],[Type de réponse]]='Paramètre (masquer)'!$A$10,Tableau1[[#This Row],[Nuit
MA/ME]],"")</f>
        <v/>
      </c>
      <c r="AG1283" s="78" t="str">
        <f>IF(Tableau1[[#This Row],[Type de réponse]]='Paramètre (masquer)'!$A$10,Tableau1[[#This Row],[Nuit
ME/JE]],"")</f>
        <v/>
      </c>
      <c r="AH1283" s="78" t="str">
        <f>IF(Tableau1[[#This Row],[Type de réponse]]='Paramètre (masquer)'!$A$10,Tableau1[[#This Row],[Nuit JE/VE]],"")</f>
        <v/>
      </c>
      <c r="AI1283" s="78" t="str">
        <f>IF(Tableau1[[#This Row],[Type de réponse]]='Paramètre (masquer)'!$A$10,Tableau1[[#This Row],[Nuit
VE/SA]],"")</f>
        <v/>
      </c>
      <c r="AJ1283" s="78" t="str">
        <f>IF(Tableau1[[#This Row],[Type de réponse]]='Paramètre (masquer)'!$A$10,Tableau1[[#This Row],[Nuit
SA/DI]],"")</f>
        <v/>
      </c>
      <c r="AK1283" s="78" t="str">
        <f>IF(Tableau1[[#This Row],[Type de réponse]]='Paramètre (masquer)'!$A$10,Tableau1[[#This Row],[Nuit
DI/LU]],"")</f>
        <v/>
      </c>
      <c r="AL1283" s="76" t="str">
        <f>IF(Tableau1[[#This Row],[Nuit
LU /MA]]="Oui",0,IF(Tableau1[[#This Row],[Nuit
LU /MA]]="Non",1,""))</f>
        <v/>
      </c>
      <c r="AM1283" s="76" t="str">
        <f>IF(Tableau1[[#This Row],[Nuit
MA/ ME]]="Oui",0,IF(Tableau1[[#This Row],[Nuit
MA/ ME]]="Non",1,""))</f>
        <v/>
      </c>
      <c r="AN1283" s="76" t="str">
        <f>IF(Tableau1[[#This Row],[Nuit
ME/ JE]]="Oui",0,IF(Tableau1[[#This Row],[Nuit
ME/ JE]]="Non",1,""))</f>
        <v/>
      </c>
      <c r="AO1283" s="76" t="str">
        <f>IF(Tableau1[[#This Row],[Nuit JE/ VE]]="Oui",0,IF(Tableau1[[#This Row],[Nuit JE/ VE]]="Non",1,""))</f>
        <v/>
      </c>
      <c r="AP1283" s="76" t="str">
        <f>IF(Tableau1[[#This Row],[Nuit
VE/ SA]]="Oui",0,IF(Tableau1[[#This Row],[Nuit
VE/ SA]]="Non",1,""))</f>
        <v/>
      </c>
      <c r="AQ1283" s="76" t="str">
        <f>IF(Tableau1[[#This Row],[Nuit
SA/ DI]]="Oui",0,IF(Tableau1[[#This Row],[Nuit
SA/ DI]]="Non",1,""))</f>
        <v/>
      </c>
      <c r="AR1283" s="76" t="str">
        <f>IF(Tableau1[[#This Row],[Nuit
DI/ LU]]="Oui",0,IF(Tableau1[[#This Row],[Nuit
DI/ LU]]="Non",1,""))</f>
        <v/>
      </c>
      <c r="AS1283" s="76" t="str">
        <f>IF(Tableau1[[#This Row],[Type de réponse]]='Paramètre (masquer)'!$A$10,Tableau1[[#This Row],[FE]],"")</f>
        <v/>
      </c>
      <c r="AT1283" s="76" t="str">
        <f>_xlfn.CONCAT(Tableau1[[#This Row],[LUN]:[DIM]])</f>
        <v/>
      </c>
      <c r="AU1283" s="79"/>
      <c r="AV12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3" s="76" t="e">
        <f>Tableau1[[#This Row],[Nbre de nuits sur la période]]*Tableau1[[#This Row],[Nombre de train accédant / nuit *]]</f>
        <v>#VALUE!</v>
      </c>
      <c r="AY1283" s="76" t="e">
        <f>Tableau1[[#This Row],[Uo voies - nuit]]*((59*400/1000)+5)</f>
        <v>#VALUE!</v>
      </c>
    </row>
    <row r="1284" spans="1:51" ht="15.75">
      <c r="A1284" s="51">
        <f t="shared" si="59"/>
        <v>1271</v>
      </c>
      <c r="B1284" s="85"/>
      <c r="C1284" s="52" t="str">
        <f>IFERROR(VLOOKUP(Tableau1[[#This Row],[Site *
Un fichier Excel par DT]],Tableau7[[#All],[Nom de la gare]:[EIC]],5,FALSE),"")</f>
        <v/>
      </c>
      <c r="D1284" s="77"/>
      <c r="E1284" s="74"/>
      <c r="F1284" s="74"/>
      <c r="G1284" s="76"/>
      <c r="H1284" s="72" t="str">
        <f>IF(Tableau1[[#This Row],[Régime d''utilisation (Quotidien ? Oui ou Non)]]="Oui","Oui","Non")</f>
        <v>Non</v>
      </c>
      <c r="I1284" s="72" t="str">
        <f>IF(Tableau1[[#This Row],[Régime d''utilisation (Quotidien ? Oui ou Non)]]="Oui","Oui","Non")</f>
        <v>Non</v>
      </c>
      <c r="J1284" s="72" t="str">
        <f>IF(Tableau1[[#This Row],[Régime d''utilisation (Quotidien ? Oui ou Non)]]="Oui","Oui","Non")</f>
        <v>Non</v>
      </c>
      <c r="K1284" s="72" t="str">
        <f>IF(Tableau1[[#This Row],[Régime d''utilisation (Quotidien ? Oui ou Non)]]="Oui","Oui","Non")</f>
        <v>Non</v>
      </c>
      <c r="L1284" s="72" t="str">
        <f>IF(Tableau1[[#This Row],[Régime d''utilisation (Quotidien ? Oui ou Non)]]="Oui","Oui","Non")</f>
        <v>Non</v>
      </c>
      <c r="M1284" s="72" t="str">
        <f>IF(Tableau1[[#This Row],[Régime d''utilisation (Quotidien ? Oui ou Non)]]="Oui","Oui","Non")</f>
        <v>Non</v>
      </c>
      <c r="N1284" s="72" t="str">
        <f>IF(Tableau1[[#This Row],[Régime d''utilisation (Quotidien ? Oui ou Non)]]="Oui","Oui","Non")</f>
        <v>Non</v>
      </c>
      <c r="O1284" s="72" t="str">
        <f>IF(Tableau1[[#This Row],[Régime d''utilisation (Quotidien ? Oui ou Non)]]="Oui","Oui","Non")</f>
        <v>Non</v>
      </c>
      <c r="P1284" s="76"/>
      <c r="Q1284" s="76"/>
      <c r="R1284" s="76"/>
      <c r="S1284" s="52" t="str">
        <f t="shared" si="57"/>
        <v>Compris entre 00h00 et 5h00</v>
      </c>
      <c r="T1284" s="76"/>
      <c r="U1284" s="53" t="str">
        <f t="shared" si="58"/>
        <v>Voyageur</v>
      </c>
      <c r="V1284" s="76"/>
      <c r="W1284" s="76"/>
      <c r="X1284" s="76"/>
      <c r="Y1284" s="76"/>
      <c r="Z1284" s="76"/>
      <c r="AA1284" s="76"/>
      <c r="AB1284" s="53">
        <f>400</f>
        <v>400</v>
      </c>
      <c r="AC1284" s="78" t="str">
        <f>IF(Tableau1[[#This Row],[Type de réponse]]='Paramètre (masquer)'!$A$10,Tableau1[[#This Row],[Période de début *]],"")</f>
        <v/>
      </c>
      <c r="AD1284" s="78" t="str">
        <f>IF(Tableau1[[#This Row],[Type de réponse]]='Paramètre (masquer)'!$A$10,Tableau1[[#This Row],[Période de fin *]],"")</f>
        <v/>
      </c>
      <c r="AE1284" s="78" t="str">
        <f>IF(Tableau1[[#This Row],[Type de réponse]]='Paramètre (masquer)'!$A$10,Tableau1[[#This Row],[Nuit
LU/MA]],"")</f>
        <v/>
      </c>
      <c r="AF1284" s="78" t="str">
        <f>IF(Tableau1[[#This Row],[Type de réponse]]='Paramètre (masquer)'!$A$10,Tableau1[[#This Row],[Nuit
MA/ME]],"")</f>
        <v/>
      </c>
      <c r="AG1284" s="78" t="str">
        <f>IF(Tableau1[[#This Row],[Type de réponse]]='Paramètre (masquer)'!$A$10,Tableau1[[#This Row],[Nuit
ME/JE]],"")</f>
        <v/>
      </c>
      <c r="AH1284" s="78" t="str">
        <f>IF(Tableau1[[#This Row],[Type de réponse]]='Paramètre (masquer)'!$A$10,Tableau1[[#This Row],[Nuit JE/VE]],"")</f>
        <v/>
      </c>
      <c r="AI1284" s="78" t="str">
        <f>IF(Tableau1[[#This Row],[Type de réponse]]='Paramètre (masquer)'!$A$10,Tableau1[[#This Row],[Nuit
VE/SA]],"")</f>
        <v/>
      </c>
      <c r="AJ1284" s="78" t="str">
        <f>IF(Tableau1[[#This Row],[Type de réponse]]='Paramètre (masquer)'!$A$10,Tableau1[[#This Row],[Nuit
SA/DI]],"")</f>
        <v/>
      </c>
      <c r="AK1284" s="78" t="str">
        <f>IF(Tableau1[[#This Row],[Type de réponse]]='Paramètre (masquer)'!$A$10,Tableau1[[#This Row],[Nuit
DI/LU]],"")</f>
        <v/>
      </c>
      <c r="AL1284" s="76" t="str">
        <f>IF(Tableau1[[#This Row],[Nuit
LU /MA]]="Oui",0,IF(Tableau1[[#This Row],[Nuit
LU /MA]]="Non",1,""))</f>
        <v/>
      </c>
      <c r="AM1284" s="76" t="str">
        <f>IF(Tableau1[[#This Row],[Nuit
MA/ ME]]="Oui",0,IF(Tableau1[[#This Row],[Nuit
MA/ ME]]="Non",1,""))</f>
        <v/>
      </c>
      <c r="AN1284" s="76" t="str">
        <f>IF(Tableau1[[#This Row],[Nuit
ME/ JE]]="Oui",0,IF(Tableau1[[#This Row],[Nuit
ME/ JE]]="Non",1,""))</f>
        <v/>
      </c>
      <c r="AO1284" s="76" t="str">
        <f>IF(Tableau1[[#This Row],[Nuit JE/ VE]]="Oui",0,IF(Tableau1[[#This Row],[Nuit JE/ VE]]="Non",1,""))</f>
        <v/>
      </c>
      <c r="AP1284" s="76" t="str">
        <f>IF(Tableau1[[#This Row],[Nuit
VE/ SA]]="Oui",0,IF(Tableau1[[#This Row],[Nuit
VE/ SA]]="Non",1,""))</f>
        <v/>
      </c>
      <c r="AQ1284" s="76" t="str">
        <f>IF(Tableau1[[#This Row],[Nuit
SA/ DI]]="Oui",0,IF(Tableau1[[#This Row],[Nuit
SA/ DI]]="Non",1,""))</f>
        <v/>
      </c>
      <c r="AR1284" s="76" t="str">
        <f>IF(Tableau1[[#This Row],[Nuit
DI/ LU]]="Oui",0,IF(Tableau1[[#This Row],[Nuit
DI/ LU]]="Non",1,""))</f>
        <v/>
      </c>
      <c r="AS1284" s="76" t="str">
        <f>IF(Tableau1[[#This Row],[Type de réponse]]='Paramètre (masquer)'!$A$10,Tableau1[[#This Row],[FE]],"")</f>
        <v/>
      </c>
      <c r="AT1284" s="76" t="str">
        <f>_xlfn.CONCAT(Tableau1[[#This Row],[LUN]:[DIM]])</f>
        <v/>
      </c>
      <c r="AU1284" s="79"/>
      <c r="AV12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4" s="76" t="e">
        <f>Tableau1[[#This Row],[Nbre de nuits sur la période]]*Tableau1[[#This Row],[Nombre de train accédant / nuit *]]</f>
        <v>#VALUE!</v>
      </c>
      <c r="AY1284" s="76" t="e">
        <f>Tableau1[[#This Row],[Uo voies - nuit]]*((59*400/1000)+5)</f>
        <v>#VALUE!</v>
      </c>
    </row>
    <row r="1285" spans="1:51" ht="15.75">
      <c r="A1285" s="51">
        <f t="shared" si="59"/>
        <v>1272</v>
      </c>
      <c r="B1285" s="85"/>
      <c r="C1285" s="52" t="str">
        <f>IFERROR(VLOOKUP(Tableau1[[#This Row],[Site *
Un fichier Excel par DT]],Tableau7[[#All],[Nom de la gare]:[EIC]],5,FALSE),"")</f>
        <v/>
      </c>
      <c r="D1285" s="77"/>
      <c r="E1285" s="74"/>
      <c r="F1285" s="74"/>
      <c r="G1285" s="76"/>
      <c r="H1285" s="72" t="str">
        <f>IF(Tableau1[[#This Row],[Régime d''utilisation (Quotidien ? Oui ou Non)]]="Oui","Oui","Non")</f>
        <v>Non</v>
      </c>
      <c r="I1285" s="72" t="str">
        <f>IF(Tableau1[[#This Row],[Régime d''utilisation (Quotidien ? Oui ou Non)]]="Oui","Oui","Non")</f>
        <v>Non</v>
      </c>
      <c r="J1285" s="72" t="str">
        <f>IF(Tableau1[[#This Row],[Régime d''utilisation (Quotidien ? Oui ou Non)]]="Oui","Oui","Non")</f>
        <v>Non</v>
      </c>
      <c r="K1285" s="72" t="str">
        <f>IF(Tableau1[[#This Row],[Régime d''utilisation (Quotidien ? Oui ou Non)]]="Oui","Oui","Non")</f>
        <v>Non</v>
      </c>
      <c r="L1285" s="72" t="str">
        <f>IF(Tableau1[[#This Row],[Régime d''utilisation (Quotidien ? Oui ou Non)]]="Oui","Oui","Non")</f>
        <v>Non</v>
      </c>
      <c r="M1285" s="72" t="str">
        <f>IF(Tableau1[[#This Row],[Régime d''utilisation (Quotidien ? Oui ou Non)]]="Oui","Oui","Non")</f>
        <v>Non</v>
      </c>
      <c r="N1285" s="72" t="str">
        <f>IF(Tableau1[[#This Row],[Régime d''utilisation (Quotidien ? Oui ou Non)]]="Oui","Oui","Non")</f>
        <v>Non</v>
      </c>
      <c r="O1285" s="72" t="str">
        <f>IF(Tableau1[[#This Row],[Régime d''utilisation (Quotidien ? Oui ou Non)]]="Oui","Oui","Non")</f>
        <v>Non</v>
      </c>
      <c r="P1285" s="76"/>
      <c r="Q1285" s="76"/>
      <c r="R1285" s="76"/>
      <c r="S1285" s="52" t="str">
        <f t="shared" si="57"/>
        <v>Compris entre 00h00 et 5h00</v>
      </c>
      <c r="T1285" s="76"/>
      <c r="U1285" s="53" t="str">
        <f t="shared" si="58"/>
        <v>Voyageur</v>
      </c>
      <c r="V1285" s="76"/>
      <c r="W1285" s="76"/>
      <c r="X1285" s="76"/>
      <c r="Y1285" s="76"/>
      <c r="Z1285" s="76"/>
      <c r="AA1285" s="76"/>
      <c r="AB1285" s="53">
        <f>400</f>
        <v>400</v>
      </c>
      <c r="AC1285" s="78" t="str">
        <f>IF(Tableau1[[#This Row],[Type de réponse]]='Paramètre (masquer)'!$A$10,Tableau1[[#This Row],[Période de début *]],"")</f>
        <v/>
      </c>
      <c r="AD1285" s="78" t="str">
        <f>IF(Tableau1[[#This Row],[Type de réponse]]='Paramètre (masquer)'!$A$10,Tableau1[[#This Row],[Période de fin *]],"")</f>
        <v/>
      </c>
      <c r="AE1285" s="78" t="str">
        <f>IF(Tableau1[[#This Row],[Type de réponse]]='Paramètre (masquer)'!$A$10,Tableau1[[#This Row],[Nuit
LU/MA]],"")</f>
        <v/>
      </c>
      <c r="AF1285" s="78" t="str">
        <f>IF(Tableau1[[#This Row],[Type de réponse]]='Paramètre (masquer)'!$A$10,Tableau1[[#This Row],[Nuit
MA/ME]],"")</f>
        <v/>
      </c>
      <c r="AG1285" s="78" t="str">
        <f>IF(Tableau1[[#This Row],[Type de réponse]]='Paramètre (masquer)'!$A$10,Tableau1[[#This Row],[Nuit
ME/JE]],"")</f>
        <v/>
      </c>
      <c r="AH1285" s="78" t="str">
        <f>IF(Tableau1[[#This Row],[Type de réponse]]='Paramètre (masquer)'!$A$10,Tableau1[[#This Row],[Nuit JE/VE]],"")</f>
        <v/>
      </c>
      <c r="AI1285" s="78" t="str">
        <f>IF(Tableau1[[#This Row],[Type de réponse]]='Paramètre (masquer)'!$A$10,Tableau1[[#This Row],[Nuit
VE/SA]],"")</f>
        <v/>
      </c>
      <c r="AJ1285" s="78" t="str">
        <f>IF(Tableau1[[#This Row],[Type de réponse]]='Paramètre (masquer)'!$A$10,Tableau1[[#This Row],[Nuit
SA/DI]],"")</f>
        <v/>
      </c>
      <c r="AK1285" s="78" t="str">
        <f>IF(Tableau1[[#This Row],[Type de réponse]]='Paramètre (masquer)'!$A$10,Tableau1[[#This Row],[Nuit
DI/LU]],"")</f>
        <v/>
      </c>
      <c r="AL1285" s="76" t="str">
        <f>IF(Tableau1[[#This Row],[Nuit
LU /MA]]="Oui",0,IF(Tableau1[[#This Row],[Nuit
LU /MA]]="Non",1,""))</f>
        <v/>
      </c>
      <c r="AM1285" s="76" t="str">
        <f>IF(Tableau1[[#This Row],[Nuit
MA/ ME]]="Oui",0,IF(Tableau1[[#This Row],[Nuit
MA/ ME]]="Non",1,""))</f>
        <v/>
      </c>
      <c r="AN1285" s="76" t="str">
        <f>IF(Tableau1[[#This Row],[Nuit
ME/ JE]]="Oui",0,IF(Tableau1[[#This Row],[Nuit
ME/ JE]]="Non",1,""))</f>
        <v/>
      </c>
      <c r="AO1285" s="76" t="str">
        <f>IF(Tableau1[[#This Row],[Nuit JE/ VE]]="Oui",0,IF(Tableau1[[#This Row],[Nuit JE/ VE]]="Non",1,""))</f>
        <v/>
      </c>
      <c r="AP1285" s="76" t="str">
        <f>IF(Tableau1[[#This Row],[Nuit
VE/ SA]]="Oui",0,IF(Tableau1[[#This Row],[Nuit
VE/ SA]]="Non",1,""))</f>
        <v/>
      </c>
      <c r="AQ1285" s="76" t="str">
        <f>IF(Tableau1[[#This Row],[Nuit
SA/ DI]]="Oui",0,IF(Tableau1[[#This Row],[Nuit
SA/ DI]]="Non",1,""))</f>
        <v/>
      </c>
      <c r="AR1285" s="76" t="str">
        <f>IF(Tableau1[[#This Row],[Nuit
DI/ LU]]="Oui",0,IF(Tableau1[[#This Row],[Nuit
DI/ LU]]="Non",1,""))</f>
        <v/>
      </c>
      <c r="AS1285" s="76" t="str">
        <f>IF(Tableau1[[#This Row],[Type de réponse]]='Paramètre (masquer)'!$A$10,Tableau1[[#This Row],[FE]],"")</f>
        <v/>
      </c>
      <c r="AT1285" s="76" t="str">
        <f>_xlfn.CONCAT(Tableau1[[#This Row],[LUN]:[DIM]])</f>
        <v/>
      </c>
      <c r="AU1285" s="79"/>
      <c r="AV12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5" s="76" t="e">
        <f>Tableau1[[#This Row],[Nbre de nuits sur la période]]*Tableau1[[#This Row],[Nombre de train accédant / nuit *]]</f>
        <v>#VALUE!</v>
      </c>
      <c r="AY1285" s="76" t="e">
        <f>Tableau1[[#This Row],[Uo voies - nuit]]*((59*400/1000)+5)</f>
        <v>#VALUE!</v>
      </c>
    </row>
    <row r="1286" spans="1:51" ht="15.75">
      <c r="A1286" s="51">
        <f t="shared" si="59"/>
        <v>1273</v>
      </c>
      <c r="B1286" s="85"/>
      <c r="C1286" s="52" t="str">
        <f>IFERROR(VLOOKUP(Tableau1[[#This Row],[Site *
Un fichier Excel par DT]],Tableau7[[#All],[Nom de la gare]:[EIC]],5,FALSE),"")</f>
        <v/>
      </c>
      <c r="D1286" s="77"/>
      <c r="E1286" s="74"/>
      <c r="F1286" s="74"/>
      <c r="G1286" s="76"/>
      <c r="H1286" s="72" t="str">
        <f>IF(Tableau1[[#This Row],[Régime d''utilisation (Quotidien ? Oui ou Non)]]="Oui","Oui","Non")</f>
        <v>Non</v>
      </c>
      <c r="I1286" s="72" t="str">
        <f>IF(Tableau1[[#This Row],[Régime d''utilisation (Quotidien ? Oui ou Non)]]="Oui","Oui","Non")</f>
        <v>Non</v>
      </c>
      <c r="J1286" s="72" t="str">
        <f>IF(Tableau1[[#This Row],[Régime d''utilisation (Quotidien ? Oui ou Non)]]="Oui","Oui","Non")</f>
        <v>Non</v>
      </c>
      <c r="K1286" s="72" t="str">
        <f>IF(Tableau1[[#This Row],[Régime d''utilisation (Quotidien ? Oui ou Non)]]="Oui","Oui","Non")</f>
        <v>Non</v>
      </c>
      <c r="L1286" s="72" t="str">
        <f>IF(Tableau1[[#This Row],[Régime d''utilisation (Quotidien ? Oui ou Non)]]="Oui","Oui","Non")</f>
        <v>Non</v>
      </c>
      <c r="M1286" s="72" t="str">
        <f>IF(Tableau1[[#This Row],[Régime d''utilisation (Quotidien ? Oui ou Non)]]="Oui","Oui","Non")</f>
        <v>Non</v>
      </c>
      <c r="N1286" s="72" t="str">
        <f>IF(Tableau1[[#This Row],[Régime d''utilisation (Quotidien ? Oui ou Non)]]="Oui","Oui","Non")</f>
        <v>Non</v>
      </c>
      <c r="O1286" s="72" t="str">
        <f>IF(Tableau1[[#This Row],[Régime d''utilisation (Quotidien ? Oui ou Non)]]="Oui","Oui","Non")</f>
        <v>Non</v>
      </c>
      <c r="P1286" s="76"/>
      <c r="Q1286" s="76"/>
      <c r="R1286" s="76"/>
      <c r="S1286" s="52" t="str">
        <f t="shared" si="57"/>
        <v>Compris entre 00h00 et 5h00</v>
      </c>
      <c r="T1286" s="76"/>
      <c r="U1286" s="53" t="str">
        <f t="shared" si="58"/>
        <v>Voyageur</v>
      </c>
      <c r="V1286" s="76"/>
      <c r="W1286" s="76"/>
      <c r="X1286" s="76"/>
      <c r="Y1286" s="76"/>
      <c r="Z1286" s="76"/>
      <c r="AA1286" s="76"/>
      <c r="AB1286" s="53">
        <f>400</f>
        <v>400</v>
      </c>
      <c r="AC1286" s="78" t="str">
        <f>IF(Tableau1[[#This Row],[Type de réponse]]='Paramètre (masquer)'!$A$10,Tableau1[[#This Row],[Période de début *]],"")</f>
        <v/>
      </c>
      <c r="AD1286" s="78" t="str">
        <f>IF(Tableau1[[#This Row],[Type de réponse]]='Paramètre (masquer)'!$A$10,Tableau1[[#This Row],[Période de fin *]],"")</f>
        <v/>
      </c>
      <c r="AE1286" s="78" t="str">
        <f>IF(Tableau1[[#This Row],[Type de réponse]]='Paramètre (masquer)'!$A$10,Tableau1[[#This Row],[Nuit
LU/MA]],"")</f>
        <v/>
      </c>
      <c r="AF1286" s="78" t="str">
        <f>IF(Tableau1[[#This Row],[Type de réponse]]='Paramètre (masquer)'!$A$10,Tableau1[[#This Row],[Nuit
MA/ME]],"")</f>
        <v/>
      </c>
      <c r="AG1286" s="78" t="str">
        <f>IF(Tableau1[[#This Row],[Type de réponse]]='Paramètre (masquer)'!$A$10,Tableau1[[#This Row],[Nuit
ME/JE]],"")</f>
        <v/>
      </c>
      <c r="AH1286" s="78" t="str">
        <f>IF(Tableau1[[#This Row],[Type de réponse]]='Paramètre (masquer)'!$A$10,Tableau1[[#This Row],[Nuit JE/VE]],"")</f>
        <v/>
      </c>
      <c r="AI1286" s="78" t="str">
        <f>IF(Tableau1[[#This Row],[Type de réponse]]='Paramètre (masquer)'!$A$10,Tableau1[[#This Row],[Nuit
VE/SA]],"")</f>
        <v/>
      </c>
      <c r="AJ1286" s="78" t="str">
        <f>IF(Tableau1[[#This Row],[Type de réponse]]='Paramètre (masquer)'!$A$10,Tableau1[[#This Row],[Nuit
SA/DI]],"")</f>
        <v/>
      </c>
      <c r="AK1286" s="78" t="str">
        <f>IF(Tableau1[[#This Row],[Type de réponse]]='Paramètre (masquer)'!$A$10,Tableau1[[#This Row],[Nuit
DI/LU]],"")</f>
        <v/>
      </c>
      <c r="AL1286" s="76" t="str">
        <f>IF(Tableau1[[#This Row],[Nuit
LU /MA]]="Oui",0,IF(Tableau1[[#This Row],[Nuit
LU /MA]]="Non",1,""))</f>
        <v/>
      </c>
      <c r="AM1286" s="76" t="str">
        <f>IF(Tableau1[[#This Row],[Nuit
MA/ ME]]="Oui",0,IF(Tableau1[[#This Row],[Nuit
MA/ ME]]="Non",1,""))</f>
        <v/>
      </c>
      <c r="AN1286" s="76" t="str">
        <f>IF(Tableau1[[#This Row],[Nuit
ME/ JE]]="Oui",0,IF(Tableau1[[#This Row],[Nuit
ME/ JE]]="Non",1,""))</f>
        <v/>
      </c>
      <c r="AO1286" s="76" t="str">
        <f>IF(Tableau1[[#This Row],[Nuit JE/ VE]]="Oui",0,IF(Tableau1[[#This Row],[Nuit JE/ VE]]="Non",1,""))</f>
        <v/>
      </c>
      <c r="AP1286" s="76" t="str">
        <f>IF(Tableau1[[#This Row],[Nuit
VE/ SA]]="Oui",0,IF(Tableau1[[#This Row],[Nuit
VE/ SA]]="Non",1,""))</f>
        <v/>
      </c>
      <c r="AQ1286" s="76" t="str">
        <f>IF(Tableau1[[#This Row],[Nuit
SA/ DI]]="Oui",0,IF(Tableau1[[#This Row],[Nuit
SA/ DI]]="Non",1,""))</f>
        <v/>
      </c>
      <c r="AR1286" s="76" t="str">
        <f>IF(Tableau1[[#This Row],[Nuit
DI/ LU]]="Oui",0,IF(Tableau1[[#This Row],[Nuit
DI/ LU]]="Non",1,""))</f>
        <v/>
      </c>
      <c r="AS1286" s="76" t="str">
        <f>IF(Tableau1[[#This Row],[Type de réponse]]='Paramètre (masquer)'!$A$10,Tableau1[[#This Row],[FE]],"")</f>
        <v/>
      </c>
      <c r="AT1286" s="76" t="str">
        <f>_xlfn.CONCAT(Tableau1[[#This Row],[LUN]:[DIM]])</f>
        <v/>
      </c>
      <c r="AU1286" s="79"/>
      <c r="AV12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6" s="76" t="e">
        <f>Tableau1[[#This Row],[Nbre de nuits sur la période]]*Tableau1[[#This Row],[Nombre de train accédant / nuit *]]</f>
        <v>#VALUE!</v>
      </c>
      <c r="AY1286" s="76" t="e">
        <f>Tableau1[[#This Row],[Uo voies - nuit]]*((59*400/1000)+5)</f>
        <v>#VALUE!</v>
      </c>
    </row>
    <row r="1287" spans="1:51" ht="15.75">
      <c r="A1287" s="51">
        <f t="shared" si="59"/>
        <v>1274</v>
      </c>
      <c r="B1287" s="85"/>
      <c r="C1287" s="52" t="str">
        <f>IFERROR(VLOOKUP(Tableau1[[#This Row],[Site *
Un fichier Excel par DT]],Tableau7[[#All],[Nom de la gare]:[EIC]],5,FALSE),"")</f>
        <v/>
      </c>
      <c r="D1287" s="77"/>
      <c r="E1287" s="74"/>
      <c r="F1287" s="74"/>
      <c r="G1287" s="76"/>
      <c r="H1287" s="72" t="str">
        <f>IF(Tableau1[[#This Row],[Régime d''utilisation (Quotidien ? Oui ou Non)]]="Oui","Oui","Non")</f>
        <v>Non</v>
      </c>
      <c r="I1287" s="72" t="str">
        <f>IF(Tableau1[[#This Row],[Régime d''utilisation (Quotidien ? Oui ou Non)]]="Oui","Oui","Non")</f>
        <v>Non</v>
      </c>
      <c r="J1287" s="72" t="str">
        <f>IF(Tableau1[[#This Row],[Régime d''utilisation (Quotidien ? Oui ou Non)]]="Oui","Oui","Non")</f>
        <v>Non</v>
      </c>
      <c r="K1287" s="72" t="str">
        <f>IF(Tableau1[[#This Row],[Régime d''utilisation (Quotidien ? Oui ou Non)]]="Oui","Oui","Non")</f>
        <v>Non</v>
      </c>
      <c r="L1287" s="72" t="str">
        <f>IF(Tableau1[[#This Row],[Régime d''utilisation (Quotidien ? Oui ou Non)]]="Oui","Oui","Non")</f>
        <v>Non</v>
      </c>
      <c r="M1287" s="72" t="str">
        <f>IF(Tableau1[[#This Row],[Régime d''utilisation (Quotidien ? Oui ou Non)]]="Oui","Oui","Non")</f>
        <v>Non</v>
      </c>
      <c r="N1287" s="72" t="str">
        <f>IF(Tableau1[[#This Row],[Régime d''utilisation (Quotidien ? Oui ou Non)]]="Oui","Oui","Non")</f>
        <v>Non</v>
      </c>
      <c r="O1287" s="72" t="str">
        <f>IF(Tableau1[[#This Row],[Régime d''utilisation (Quotidien ? Oui ou Non)]]="Oui","Oui","Non")</f>
        <v>Non</v>
      </c>
      <c r="P1287" s="76"/>
      <c r="Q1287" s="76"/>
      <c r="R1287" s="76"/>
      <c r="S1287" s="52" t="str">
        <f t="shared" si="57"/>
        <v>Compris entre 00h00 et 5h00</v>
      </c>
      <c r="T1287" s="76"/>
      <c r="U1287" s="53" t="str">
        <f t="shared" si="58"/>
        <v>Voyageur</v>
      </c>
      <c r="V1287" s="76"/>
      <c r="W1287" s="76"/>
      <c r="X1287" s="76"/>
      <c r="Y1287" s="76"/>
      <c r="Z1287" s="76"/>
      <c r="AA1287" s="76"/>
      <c r="AB1287" s="53">
        <f>400</f>
        <v>400</v>
      </c>
      <c r="AC1287" s="78" t="str">
        <f>IF(Tableau1[[#This Row],[Type de réponse]]='Paramètre (masquer)'!$A$10,Tableau1[[#This Row],[Période de début *]],"")</f>
        <v/>
      </c>
      <c r="AD1287" s="78" t="str">
        <f>IF(Tableau1[[#This Row],[Type de réponse]]='Paramètre (masquer)'!$A$10,Tableau1[[#This Row],[Période de fin *]],"")</f>
        <v/>
      </c>
      <c r="AE1287" s="78" t="str">
        <f>IF(Tableau1[[#This Row],[Type de réponse]]='Paramètre (masquer)'!$A$10,Tableau1[[#This Row],[Nuit
LU/MA]],"")</f>
        <v/>
      </c>
      <c r="AF1287" s="78" t="str">
        <f>IF(Tableau1[[#This Row],[Type de réponse]]='Paramètre (masquer)'!$A$10,Tableau1[[#This Row],[Nuit
MA/ME]],"")</f>
        <v/>
      </c>
      <c r="AG1287" s="78" t="str">
        <f>IF(Tableau1[[#This Row],[Type de réponse]]='Paramètre (masquer)'!$A$10,Tableau1[[#This Row],[Nuit
ME/JE]],"")</f>
        <v/>
      </c>
      <c r="AH1287" s="78" t="str">
        <f>IF(Tableau1[[#This Row],[Type de réponse]]='Paramètre (masquer)'!$A$10,Tableau1[[#This Row],[Nuit JE/VE]],"")</f>
        <v/>
      </c>
      <c r="AI1287" s="78" t="str">
        <f>IF(Tableau1[[#This Row],[Type de réponse]]='Paramètre (masquer)'!$A$10,Tableau1[[#This Row],[Nuit
VE/SA]],"")</f>
        <v/>
      </c>
      <c r="AJ1287" s="78" t="str">
        <f>IF(Tableau1[[#This Row],[Type de réponse]]='Paramètre (masquer)'!$A$10,Tableau1[[#This Row],[Nuit
SA/DI]],"")</f>
        <v/>
      </c>
      <c r="AK1287" s="78" t="str">
        <f>IF(Tableau1[[#This Row],[Type de réponse]]='Paramètre (masquer)'!$A$10,Tableau1[[#This Row],[Nuit
DI/LU]],"")</f>
        <v/>
      </c>
      <c r="AL1287" s="76" t="str">
        <f>IF(Tableau1[[#This Row],[Nuit
LU /MA]]="Oui",0,IF(Tableau1[[#This Row],[Nuit
LU /MA]]="Non",1,""))</f>
        <v/>
      </c>
      <c r="AM1287" s="76" t="str">
        <f>IF(Tableau1[[#This Row],[Nuit
MA/ ME]]="Oui",0,IF(Tableau1[[#This Row],[Nuit
MA/ ME]]="Non",1,""))</f>
        <v/>
      </c>
      <c r="AN1287" s="76" t="str">
        <f>IF(Tableau1[[#This Row],[Nuit
ME/ JE]]="Oui",0,IF(Tableau1[[#This Row],[Nuit
ME/ JE]]="Non",1,""))</f>
        <v/>
      </c>
      <c r="AO1287" s="76" t="str">
        <f>IF(Tableau1[[#This Row],[Nuit JE/ VE]]="Oui",0,IF(Tableau1[[#This Row],[Nuit JE/ VE]]="Non",1,""))</f>
        <v/>
      </c>
      <c r="AP1287" s="76" t="str">
        <f>IF(Tableau1[[#This Row],[Nuit
VE/ SA]]="Oui",0,IF(Tableau1[[#This Row],[Nuit
VE/ SA]]="Non",1,""))</f>
        <v/>
      </c>
      <c r="AQ1287" s="76" t="str">
        <f>IF(Tableau1[[#This Row],[Nuit
SA/ DI]]="Oui",0,IF(Tableau1[[#This Row],[Nuit
SA/ DI]]="Non",1,""))</f>
        <v/>
      </c>
      <c r="AR1287" s="76" t="str">
        <f>IF(Tableau1[[#This Row],[Nuit
DI/ LU]]="Oui",0,IF(Tableau1[[#This Row],[Nuit
DI/ LU]]="Non",1,""))</f>
        <v/>
      </c>
      <c r="AS1287" s="76" t="str">
        <f>IF(Tableau1[[#This Row],[Type de réponse]]='Paramètre (masquer)'!$A$10,Tableau1[[#This Row],[FE]],"")</f>
        <v/>
      </c>
      <c r="AT1287" s="76" t="str">
        <f>_xlfn.CONCAT(Tableau1[[#This Row],[LUN]:[DIM]])</f>
        <v/>
      </c>
      <c r="AU1287" s="79"/>
      <c r="AV12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7" s="76" t="e">
        <f>Tableau1[[#This Row],[Nbre de nuits sur la période]]*Tableau1[[#This Row],[Nombre de train accédant / nuit *]]</f>
        <v>#VALUE!</v>
      </c>
      <c r="AY1287" s="76" t="e">
        <f>Tableau1[[#This Row],[Uo voies - nuit]]*((59*400/1000)+5)</f>
        <v>#VALUE!</v>
      </c>
    </row>
    <row r="1288" spans="1:51" ht="15.75">
      <c r="A1288" s="51">
        <f t="shared" si="59"/>
        <v>1275</v>
      </c>
      <c r="B1288" s="85"/>
      <c r="C1288" s="52" t="str">
        <f>IFERROR(VLOOKUP(Tableau1[[#This Row],[Site *
Un fichier Excel par DT]],Tableau7[[#All],[Nom de la gare]:[EIC]],5,FALSE),"")</f>
        <v/>
      </c>
      <c r="D1288" s="77"/>
      <c r="E1288" s="74"/>
      <c r="F1288" s="74"/>
      <c r="G1288" s="76"/>
      <c r="H1288" s="72" t="str">
        <f>IF(Tableau1[[#This Row],[Régime d''utilisation (Quotidien ? Oui ou Non)]]="Oui","Oui","Non")</f>
        <v>Non</v>
      </c>
      <c r="I1288" s="72" t="str">
        <f>IF(Tableau1[[#This Row],[Régime d''utilisation (Quotidien ? Oui ou Non)]]="Oui","Oui","Non")</f>
        <v>Non</v>
      </c>
      <c r="J1288" s="72" t="str">
        <f>IF(Tableau1[[#This Row],[Régime d''utilisation (Quotidien ? Oui ou Non)]]="Oui","Oui","Non")</f>
        <v>Non</v>
      </c>
      <c r="K1288" s="72" t="str">
        <f>IF(Tableau1[[#This Row],[Régime d''utilisation (Quotidien ? Oui ou Non)]]="Oui","Oui","Non")</f>
        <v>Non</v>
      </c>
      <c r="L1288" s="72" t="str">
        <f>IF(Tableau1[[#This Row],[Régime d''utilisation (Quotidien ? Oui ou Non)]]="Oui","Oui","Non")</f>
        <v>Non</v>
      </c>
      <c r="M1288" s="72" t="str">
        <f>IF(Tableau1[[#This Row],[Régime d''utilisation (Quotidien ? Oui ou Non)]]="Oui","Oui","Non")</f>
        <v>Non</v>
      </c>
      <c r="N1288" s="72" t="str">
        <f>IF(Tableau1[[#This Row],[Régime d''utilisation (Quotidien ? Oui ou Non)]]="Oui","Oui","Non")</f>
        <v>Non</v>
      </c>
      <c r="O1288" s="72" t="str">
        <f>IF(Tableau1[[#This Row],[Régime d''utilisation (Quotidien ? Oui ou Non)]]="Oui","Oui","Non")</f>
        <v>Non</v>
      </c>
      <c r="P1288" s="76"/>
      <c r="Q1288" s="76"/>
      <c r="R1288" s="76"/>
      <c r="S1288" s="52" t="str">
        <f t="shared" si="57"/>
        <v>Compris entre 00h00 et 5h00</v>
      </c>
      <c r="T1288" s="76"/>
      <c r="U1288" s="53" t="str">
        <f t="shared" si="58"/>
        <v>Voyageur</v>
      </c>
      <c r="V1288" s="76"/>
      <c r="W1288" s="76"/>
      <c r="X1288" s="76"/>
      <c r="Y1288" s="76"/>
      <c r="Z1288" s="76"/>
      <c r="AA1288" s="76"/>
      <c r="AB1288" s="53">
        <f>400</f>
        <v>400</v>
      </c>
      <c r="AC1288" s="78" t="str">
        <f>IF(Tableau1[[#This Row],[Type de réponse]]='Paramètre (masquer)'!$A$10,Tableau1[[#This Row],[Période de début *]],"")</f>
        <v/>
      </c>
      <c r="AD1288" s="78" t="str">
        <f>IF(Tableau1[[#This Row],[Type de réponse]]='Paramètre (masquer)'!$A$10,Tableau1[[#This Row],[Période de fin *]],"")</f>
        <v/>
      </c>
      <c r="AE1288" s="78" t="str">
        <f>IF(Tableau1[[#This Row],[Type de réponse]]='Paramètre (masquer)'!$A$10,Tableau1[[#This Row],[Nuit
LU/MA]],"")</f>
        <v/>
      </c>
      <c r="AF1288" s="78" t="str">
        <f>IF(Tableau1[[#This Row],[Type de réponse]]='Paramètre (masquer)'!$A$10,Tableau1[[#This Row],[Nuit
MA/ME]],"")</f>
        <v/>
      </c>
      <c r="AG1288" s="78" t="str">
        <f>IF(Tableau1[[#This Row],[Type de réponse]]='Paramètre (masquer)'!$A$10,Tableau1[[#This Row],[Nuit
ME/JE]],"")</f>
        <v/>
      </c>
      <c r="AH1288" s="78" t="str">
        <f>IF(Tableau1[[#This Row],[Type de réponse]]='Paramètre (masquer)'!$A$10,Tableau1[[#This Row],[Nuit JE/VE]],"")</f>
        <v/>
      </c>
      <c r="AI1288" s="78" t="str">
        <f>IF(Tableau1[[#This Row],[Type de réponse]]='Paramètre (masquer)'!$A$10,Tableau1[[#This Row],[Nuit
VE/SA]],"")</f>
        <v/>
      </c>
      <c r="AJ1288" s="78" t="str">
        <f>IF(Tableau1[[#This Row],[Type de réponse]]='Paramètre (masquer)'!$A$10,Tableau1[[#This Row],[Nuit
SA/DI]],"")</f>
        <v/>
      </c>
      <c r="AK1288" s="78" t="str">
        <f>IF(Tableau1[[#This Row],[Type de réponse]]='Paramètre (masquer)'!$A$10,Tableau1[[#This Row],[Nuit
DI/LU]],"")</f>
        <v/>
      </c>
      <c r="AL1288" s="76" t="str">
        <f>IF(Tableau1[[#This Row],[Nuit
LU /MA]]="Oui",0,IF(Tableau1[[#This Row],[Nuit
LU /MA]]="Non",1,""))</f>
        <v/>
      </c>
      <c r="AM1288" s="76" t="str">
        <f>IF(Tableau1[[#This Row],[Nuit
MA/ ME]]="Oui",0,IF(Tableau1[[#This Row],[Nuit
MA/ ME]]="Non",1,""))</f>
        <v/>
      </c>
      <c r="AN1288" s="76" t="str">
        <f>IF(Tableau1[[#This Row],[Nuit
ME/ JE]]="Oui",0,IF(Tableau1[[#This Row],[Nuit
ME/ JE]]="Non",1,""))</f>
        <v/>
      </c>
      <c r="AO1288" s="76" t="str">
        <f>IF(Tableau1[[#This Row],[Nuit JE/ VE]]="Oui",0,IF(Tableau1[[#This Row],[Nuit JE/ VE]]="Non",1,""))</f>
        <v/>
      </c>
      <c r="AP1288" s="76" t="str">
        <f>IF(Tableau1[[#This Row],[Nuit
VE/ SA]]="Oui",0,IF(Tableau1[[#This Row],[Nuit
VE/ SA]]="Non",1,""))</f>
        <v/>
      </c>
      <c r="AQ1288" s="76" t="str">
        <f>IF(Tableau1[[#This Row],[Nuit
SA/ DI]]="Oui",0,IF(Tableau1[[#This Row],[Nuit
SA/ DI]]="Non",1,""))</f>
        <v/>
      </c>
      <c r="AR1288" s="76" t="str">
        <f>IF(Tableau1[[#This Row],[Nuit
DI/ LU]]="Oui",0,IF(Tableau1[[#This Row],[Nuit
DI/ LU]]="Non",1,""))</f>
        <v/>
      </c>
      <c r="AS1288" s="76" t="str">
        <f>IF(Tableau1[[#This Row],[Type de réponse]]='Paramètre (masquer)'!$A$10,Tableau1[[#This Row],[FE]],"")</f>
        <v/>
      </c>
      <c r="AT1288" s="76" t="str">
        <f>_xlfn.CONCAT(Tableau1[[#This Row],[LUN]:[DIM]])</f>
        <v/>
      </c>
      <c r="AU1288" s="79"/>
      <c r="AV12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8" s="76" t="e">
        <f>Tableau1[[#This Row],[Nbre de nuits sur la période]]*Tableau1[[#This Row],[Nombre de train accédant / nuit *]]</f>
        <v>#VALUE!</v>
      </c>
      <c r="AY1288" s="76" t="e">
        <f>Tableau1[[#This Row],[Uo voies - nuit]]*((59*400/1000)+5)</f>
        <v>#VALUE!</v>
      </c>
    </row>
    <row r="1289" spans="1:51" ht="15.75">
      <c r="A1289" s="51">
        <f t="shared" si="59"/>
        <v>1276</v>
      </c>
      <c r="B1289" s="85"/>
      <c r="C1289" s="52" t="str">
        <f>IFERROR(VLOOKUP(Tableau1[[#This Row],[Site *
Un fichier Excel par DT]],Tableau7[[#All],[Nom de la gare]:[EIC]],5,FALSE),"")</f>
        <v/>
      </c>
      <c r="D1289" s="77"/>
      <c r="E1289" s="74"/>
      <c r="F1289" s="74"/>
      <c r="G1289" s="76"/>
      <c r="H1289" s="72" t="str">
        <f>IF(Tableau1[[#This Row],[Régime d''utilisation (Quotidien ? Oui ou Non)]]="Oui","Oui","Non")</f>
        <v>Non</v>
      </c>
      <c r="I1289" s="72" t="str">
        <f>IF(Tableau1[[#This Row],[Régime d''utilisation (Quotidien ? Oui ou Non)]]="Oui","Oui","Non")</f>
        <v>Non</v>
      </c>
      <c r="J1289" s="72" t="str">
        <f>IF(Tableau1[[#This Row],[Régime d''utilisation (Quotidien ? Oui ou Non)]]="Oui","Oui","Non")</f>
        <v>Non</v>
      </c>
      <c r="K1289" s="72" t="str">
        <f>IF(Tableau1[[#This Row],[Régime d''utilisation (Quotidien ? Oui ou Non)]]="Oui","Oui","Non")</f>
        <v>Non</v>
      </c>
      <c r="L1289" s="72" t="str">
        <f>IF(Tableau1[[#This Row],[Régime d''utilisation (Quotidien ? Oui ou Non)]]="Oui","Oui","Non")</f>
        <v>Non</v>
      </c>
      <c r="M1289" s="72" t="str">
        <f>IF(Tableau1[[#This Row],[Régime d''utilisation (Quotidien ? Oui ou Non)]]="Oui","Oui","Non")</f>
        <v>Non</v>
      </c>
      <c r="N1289" s="72" t="str">
        <f>IF(Tableau1[[#This Row],[Régime d''utilisation (Quotidien ? Oui ou Non)]]="Oui","Oui","Non")</f>
        <v>Non</v>
      </c>
      <c r="O1289" s="72" t="str">
        <f>IF(Tableau1[[#This Row],[Régime d''utilisation (Quotidien ? Oui ou Non)]]="Oui","Oui","Non")</f>
        <v>Non</v>
      </c>
      <c r="P1289" s="76"/>
      <c r="Q1289" s="76"/>
      <c r="R1289" s="76"/>
      <c r="S1289" s="52" t="str">
        <f t="shared" si="57"/>
        <v>Compris entre 00h00 et 5h00</v>
      </c>
      <c r="T1289" s="76"/>
      <c r="U1289" s="53" t="str">
        <f t="shared" si="58"/>
        <v>Voyageur</v>
      </c>
      <c r="V1289" s="76"/>
      <c r="W1289" s="76"/>
      <c r="X1289" s="76"/>
      <c r="Y1289" s="76"/>
      <c r="Z1289" s="76"/>
      <c r="AA1289" s="76"/>
      <c r="AB1289" s="53">
        <f>400</f>
        <v>400</v>
      </c>
      <c r="AC1289" s="78" t="str">
        <f>IF(Tableau1[[#This Row],[Type de réponse]]='Paramètre (masquer)'!$A$10,Tableau1[[#This Row],[Période de début *]],"")</f>
        <v/>
      </c>
      <c r="AD1289" s="78" t="str">
        <f>IF(Tableau1[[#This Row],[Type de réponse]]='Paramètre (masquer)'!$A$10,Tableau1[[#This Row],[Période de fin *]],"")</f>
        <v/>
      </c>
      <c r="AE1289" s="78" t="str">
        <f>IF(Tableau1[[#This Row],[Type de réponse]]='Paramètre (masquer)'!$A$10,Tableau1[[#This Row],[Nuit
LU/MA]],"")</f>
        <v/>
      </c>
      <c r="AF1289" s="78" t="str">
        <f>IF(Tableau1[[#This Row],[Type de réponse]]='Paramètre (masquer)'!$A$10,Tableau1[[#This Row],[Nuit
MA/ME]],"")</f>
        <v/>
      </c>
      <c r="AG1289" s="78" t="str">
        <f>IF(Tableau1[[#This Row],[Type de réponse]]='Paramètre (masquer)'!$A$10,Tableau1[[#This Row],[Nuit
ME/JE]],"")</f>
        <v/>
      </c>
      <c r="AH1289" s="78" t="str">
        <f>IF(Tableau1[[#This Row],[Type de réponse]]='Paramètre (masquer)'!$A$10,Tableau1[[#This Row],[Nuit JE/VE]],"")</f>
        <v/>
      </c>
      <c r="AI1289" s="78" t="str">
        <f>IF(Tableau1[[#This Row],[Type de réponse]]='Paramètre (masquer)'!$A$10,Tableau1[[#This Row],[Nuit
VE/SA]],"")</f>
        <v/>
      </c>
      <c r="AJ1289" s="78" t="str">
        <f>IF(Tableau1[[#This Row],[Type de réponse]]='Paramètre (masquer)'!$A$10,Tableau1[[#This Row],[Nuit
SA/DI]],"")</f>
        <v/>
      </c>
      <c r="AK1289" s="78" t="str">
        <f>IF(Tableau1[[#This Row],[Type de réponse]]='Paramètre (masquer)'!$A$10,Tableau1[[#This Row],[Nuit
DI/LU]],"")</f>
        <v/>
      </c>
      <c r="AL1289" s="76" t="str">
        <f>IF(Tableau1[[#This Row],[Nuit
LU /MA]]="Oui",0,IF(Tableau1[[#This Row],[Nuit
LU /MA]]="Non",1,""))</f>
        <v/>
      </c>
      <c r="AM1289" s="76" t="str">
        <f>IF(Tableau1[[#This Row],[Nuit
MA/ ME]]="Oui",0,IF(Tableau1[[#This Row],[Nuit
MA/ ME]]="Non",1,""))</f>
        <v/>
      </c>
      <c r="AN1289" s="76" t="str">
        <f>IF(Tableau1[[#This Row],[Nuit
ME/ JE]]="Oui",0,IF(Tableau1[[#This Row],[Nuit
ME/ JE]]="Non",1,""))</f>
        <v/>
      </c>
      <c r="AO1289" s="76" t="str">
        <f>IF(Tableau1[[#This Row],[Nuit JE/ VE]]="Oui",0,IF(Tableau1[[#This Row],[Nuit JE/ VE]]="Non",1,""))</f>
        <v/>
      </c>
      <c r="AP1289" s="76" t="str">
        <f>IF(Tableau1[[#This Row],[Nuit
VE/ SA]]="Oui",0,IF(Tableau1[[#This Row],[Nuit
VE/ SA]]="Non",1,""))</f>
        <v/>
      </c>
      <c r="AQ1289" s="76" t="str">
        <f>IF(Tableau1[[#This Row],[Nuit
SA/ DI]]="Oui",0,IF(Tableau1[[#This Row],[Nuit
SA/ DI]]="Non",1,""))</f>
        <v/>
      </c>
      <c r="AR1289" s="76" t="str">
        <f>IF(Tableau1[[#This Row],[Nuit
DI/ LU]]="Oui",0,IF(Tableau1[[#This Row],[Nuit
DI/ LU]]="Non",1,""))</f>
        <v/>
      </c>
      <c r="AS1289" s="76" t="str">
        <f>IF(Tableau1[[#This Row],[Type de réponse]]='Paramètre (masquer)'!$A$10,Tableau1[[#This Row],[FE]],"")</f>
        <v/>
      </c>
      <c r="AT1289" s="76" t="str">
        <f>_xlfn.CONCAT(Tableau1[[#This Row],[LUN]:[DIM]])</f>
        <v/>
      </c>
      <c r="AU1289" s="79"/>
      <c r="AV12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9" s="76" t="e">
        <f>Tableau1[[#This Row],[Nbre de nuits sur la période]]*Tableau1[[#This Row],[Nombre de train accédant / nuit *]]</f>
        <v>#VALUE!</v>
      </c>
      <c r="AY1289" s="76" t="e">
        <f>Tableau1[[#This Row],[Uo voies - nuit]]*((59*400/1000)+5)</f>
        <v>#VALUE!</v>
      </c>
    </row>
    <row r="1290" spans="1:51" ht="15.75">
      <c r="A1290" s="51">
        <f t="shared" si="59"/>
        <v>1277</v>
      </c>
      <c r="B1290" s="85"/>
      <c r="C1290" s="52" t="str">
        <f>IFERROR(VLOOKUP(Tableau1[[#This Row],[Site *
Un fichier Excel par DT]],Tableau7[[#All],[Nom de la gare]:[EIC]],5,FALSE),"")</f>
        <v/>
      </c>
      <c r="D1290" s="77"/>
      <c r="E1290" s="74"/>
      <c r="F1290" s="74"/>
      <c r="G1290" s="76"/>
      <c r="H1290" s="72" t="str">
        <f>IF(Tableau1[[#This Row],[Régime d''utilisation (Quotidien ? Oui ou Non)]]="Oui","Oui","Non")</f>
        <v>Non</v>
      </c>
      <c r="I1290" s="72" t="str">
        <f>IF(Tableau1[[#This Row],[Régime d''utilisation (Quotidien ? Oui ou Non)]]="Oui","Oui","Non")</f>
        <v>Non</v>
      </c>
      <c r="J1290" s="72" t="str">
        <f>IF(Tableau1[[#This Row],[Régime d''utilisation (Quotidien ? Oui ou Non)]]="Oui","Oui","Non")</f>
        <v>Non</v>
      </c>
      <c r="K1290" s="72" t="str">
        <f>IF(Tableau1[[#This Row],[Régime d''utilisation (Quotidien ? Oui ou Non)]]="Oui","Oui","Non")</f>
        <v>Non</v>
      </c>
      <c r="L1290" s="72" t="str">
        <f>IF(Tableau1[[#This Row],[Régime d''utilisation (Quotidien ? Oui ou Non)]]="Oui","Oui","Non")</f>
        <v>Non</v>
      </c>
      <c r="M1290" s="72" t="str">
        <f>IF(Tableau1[[#This Row],[Régime d''utilisation (Quotidien ? Oui ou Non)]]="Oui","Oui","Non")</f>
        <v>Non</v>
      </c>
      <c r="N1290" s="72" t="str">
        <f>IF(Tableau1[[#This Row],[Régime d''utilisation (Quotidien ? Oui ou Non)]]="Oui","Oui","Non")</f>
        <v>Non</v>
      </c>
      <c r="O1290" s="72" t="str">
        <f>IF(Tableau1[[#This Row],[Régime d''utilisation (Quotidien ? Oui ou Non)]]="Oui","Oui","Non")</f>
        <v>Non</v>
      </c>
      <c r="P1290" s="76"/>
      <c r="Q1290" s="76"/>
      <c r="R1290" s="76"/>
      <c r="S1290" s="52" t="str">
        <f t="shared" si="57"/>
        <v>Compris entre 00h00 et 5h00</v>
      </c>
      <c r="T1290" s="76"/>
      <c r="U1290" s="53" t="str">
        <f t="shared" si="58"/>
        <v>Voyageur</v>
      </c>
      <c r="V1290" s="76"/>
      <c r="W1290" s="76"/>
      <c r="X1290" s="76"/>
      <c r="Y1290" s="76"/>
      <c r="Z1290" s="76"/>
      <c r="AA1290" s="76"/>
      <c r="AB1290" s="53">
        <f>400</f>
        <v>400</v>
      </c>
      <c r="AC1290" s="78" t="str">
        <f>IF(Tableau1[[#This Row],[Type de réponse]]='Paramètre (masquer)'!$A$10,Tableau1[[#This Row],[Période de début *]],"")</f>
        <v/>
      </c>
      <c r="AD1290" s="78" t="str">
        <f>IF(Tableau1[[#This Row],[Type de réponse]]='Paramètre (masquer)'!$A$10,Tableau1[[#This Row],[Période de fin *]],"")</f>
        <v/>
      </c>
      <c r="AE1290" s="78" t="str">
        <f>IF(Tableau1[[#This Row],[Type de réponse]]='Paramètre (masquer)'!$A$10,Tableau1[[#This Row],[Nuit
LU/MA]],"")</f>
        <v/>
      </c>
      <c r="AF1290" s="78" t="str">
        <f>IF(Tableau1[[#This Row],[Type de réponse]]='Paramètre (masquer)'!$A$10,Tableau1[[#This Row],[Nuit
MA/ME]],"")</f>
        <v/>
      </c>
      <c r="AG1290" s="78" t="str">
        <f>IF(Tableau1[[#This Row],[Type de réponse]]='Paramètre (masquer)'!$A$10,Tableau1[[#This Row],[Nuit
ME/JE]],"")</f>
        <v/>
      </c>
      <c r="AH1290" s="78" t="str">
        <f>IF(Tableau1[[#This Row],[Type de réponse]]='Paramètre (masquer)'!$A$10,Tableau1[[#This Row],[Nuit JE/VE]],"")</f>
        <v/>
      </c>
      <c r="AI1290" s="78" t="str">
        <f>IF(Tableau1[[#This Row],[Type de réponse]]='Paramètre (masquer)'!$A$10,Tableau1[[#This Row],[Nuit
VE/SA]],"")</f>
        <v/>
      </c>
      <c r="AJ1290" s="78" t="str">
        <f>IF(Tableau1[[#This Row],[Type de réponse]]='Paramètre (masquer)'!$A$10,Tableau1[[#This Row],[Nuit
SA/DI]],"")</f>
        <v/>
      </c>
      <c r="AK1290" s="78" t="str">
        <f>IF(Tableau1[[#This Row],[Type de réponse]]='Paramètre (masquer)'!$A$10,Tableau1[[#This Row],[Nuit
DI/LU]],"")</f>
        <v/>
      </c>
      <c r="AL1290" s="76" t="str">
        <f>IF(Tableau1[[#This Row],[Nuit
LU /MA]]="Oui",0,IF(Tableau1[[#This Row],[Nuit
LU /MA]]="Non",1,""))</f>
        <v/>
      </c>
      <c r="AM1290" s="76" t="str">
        <f>IF(Tableau1[[#This Row],[Nuit
MA/ ME]]="Oui",0,IF(Tableau1[[#This Row],[Nuit
MA/ ME]]="Non",1,""))</f>
        <v/>
      </c>
      <c r="AN1290" s="76" t="str">
        <f>IF(Tableau1[[#This Row],[Nuit
ME/ JE]]="Oui",0,IF(Tableau1[[#This Row],[Nuit
ME/ JE]]="Non",1,""))</f>
        <v/>
      </c>
      <c r="AO1290" s="76" t="str">
        <f>IF(Tableau1[[#This Row],[Nuit JE/ VE]]="Oui",0,IF(Tableau1[[#This Row],[Nuit JE/ VE]]="Non",1,""))</f>
        <v/>
      </c>
      <c r="AP1290" s="76" t="str">
        <f>IF(Tableau1[[#This Row],[Nuit
VE/ SA]]="Oui",0,IF(Tableau1[[#This Row],[Nuit
VE/ SA]]="Non",1,""))</f>
        <v/>
      </c>
      <c r="AQ1290" s="76" t="str">
        <f>IF(Tableau1[[#This Row],[Nuit
SA/ DI]]="Oui",0,IF(Tableau1[[#This Row],[Nuit
SA/ DI]]="Non",1,""))</f>
        <v/>
      </c>
      <c r="AR1290" s="76" t="str">
        <f>IF(Tableau1[[#This Row],[Nuit
DI/ LU]]="Oui",0,IF(Tableau1[[#This Row],[Nuit
DI/ LU]]="Non",1,""))</f>
        <v/>
      </c>
      <c r="AS1290" s="76" t="str">
        <f>IF(Tableau1[[#This Row],[Type de réponse]]='Paramètre (masquer)'!$A$10,Tableau1[[#This Row],[FE]],"")</f>
        <v/>
      </c>
      <c r="AT1290" s="76" t="str">
        <f>_xlfn.CONCAT(Tableau1[[#This Row],[LUN]:[DIM]])</f>
        <v/>
      </c>
      <c r="AU1290" s="79"/>
      <c r="AV12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0" s="76" t="e">
        <f>Tableau1[[#This Row],[Nbre de nuits sur la période]]*Tableau1[[#This Row],[Nombre de train accédant / nuit *]]</f>
        <v>#VALUE!</v>
      </c>
      <c r="AY1290" s="76" t="e">
        <f>Tableau1[[#This Row],[Uo voies - nuit]]*((59*400/1000)+5)</f>
        <v>#VALUE!</v>
      </c>
    </row>
    <row r="1291" spans="1:51" ht="15.75">
      <c r="A1291" s="51">
        <f t="shared" si="59"/>
        <v>1278</v>
      </c>
      <c r="B1291" s="85"/>
      <c r="C1291" s="52" t="str">
        <f>IFERROR(VLOOKUP(Tableau1[[#This Row],[Site *
Un fichier Excel par DT]],Tableau7[[#All],[Nom de la gare]:[EIC]],5,FALSE),"")</f>
        <v/>
      </c>
      <c r="D1291" s="77"/>
      <c r="E1291" s="74"/>
      <c r="F1291" s="74"/>
      <c r="G1291" s="76"/>
      <c r="H1291" s="72" t="str">
        <f>IF(Tableau1[[#This Row],[Régime d''utilisation (Quotidien ? Oui ou Non)]]="Oui","Oui","Non")</f>
        <v>Non</v>
      </c>
      <c r="I1291" s="72" t="str">
        <f>IF(Tableau1[[#This Row],[Régime d''utilisation (Quotidien ? Oui ou Non)]]="Oui","Oui","Non")</f>
        <v>Non</v>
      </c>
      <c r="J1291" s="72" t="str">
        <f>IF(Tableau1[[#This Row],[Régime d''utilisation (Quotidien ? Oui ou Non)]]="Oui","Oui","Non")</f>
        <v>Non</v>
      </c>
      <c r="K1291" s="72" t="str">
        <f>IF(Tableau1[[#This Row],[Régime d''utilisation (Quotidien ? Oui ou Non)]]="Oui","Oui","Non")</f>
        <v>Non</v>
      </c>
      <c r="L1291" s="72" t="str">
        <f>IF(Tableau1[[#This Row],[Régime d''utilisation (Quotidien ? Oui ou Non)]]="Oui","Oui","Non")</f>
        <v>Non</v>
      </c>
      <c r="M1291" s="72" t="str">
        <f>IF(Tableau1[[#This Row],[Régime d''utilisation (Quotidien ? Oui ou Non)]]="Oui","Oui","Non")</f>
        <v>Non</v>
      </c>
      <c r="N1291" s="72" t="str">
        <f>IF(Tableau1[[#This Row],[Régime d''utilisation (Quotidien ? Oui ou Non)]]="Oui","Oui","Non")</f>
        <v>Non</v>
      </c>
      <c r="O1291" s="72" t="str">
        <f>IF(Tableau1[[#This Row],[Régime d''utilisation (Quotidien ? Oui ou Non)]]="Oui","Oui","Non")</f>
        <v>Non</v>
      </c>
      <c r="P1291" s="76"/>
      <c r="Q1291" s="76"/>
      <c r="R1291" s="76"/>
      <c r="S1291" s="52" t="str">
        <f t="shared" si="57"/>
        <v>Compris entre 00h00 et 5h00</v>
      </c>
      <c r="T1291" s="76"/>
      <c r="U1291" s="53" t="str">
        <f t="shared" si="58"/>
        <v>Voyageur</v>
      </c>
      <c r="V1291" s="76"/>
      <c r="W1291" s="76"/>
      <c r="X1291" s="76"/>
      <c r="Y1291" s="76"/>
      <c r="Z1291" s="76"/>
      <c r="AA1291" s="76"/>
      <c r="AB1291" s="53">
        <f>400</f>
        <v>400</v>
      </c>
      <c r="AC1291" s="78" t="str">
        <f>IF(Tableau1[[#This Row],[Type de réponse]]='Paramètre (masquer)'!$A$10,Tableau1[[#This Row],[Période de début *]],"")</f>
        <v/>
      </c>
      <c r="AD1291" s="78" t="str">
        <f>IF(Tableau1[[#This Row],[Type de réponse]]='Paramètre (masquer)'!$A$10,Tableau1[[#This Row],[Période de fin *]],"")</f>
        <v/>
      </c>
      <c r="AE1291" s="78" t="str">
        <f>IF(Tableau1[[#This Row],[Type de réponse]]='Paramètre (masquer)'!$A$10,Tableau1[[#This Row],[Nuit
LU/MA]],"")</f>
        <v/>
      </c>
      <c r="AF1291" s="78" t="str">
        <f>IF(Tableau1[[#This Row],[Type de réponse]]='Paramètre (masquer)'!$A$10,Tableau1[[#This Row],[Nuit
MA/ME]],"")</f>
        <v/>
      </c>
      <c r="AG1291" s="78" t="str">
        <f>IF(Tableau1[[#This Row],[Type de réponse]]='Paramètre (masquer)'!$A$10,Tableau1[[#This Row],[Nuit
ME/JE]],"")</f>
        <v/>
      </c>
      <c r="AH1291" s="78" t="str">
        <f>IF(Tableau1[[#This Row],[Type de réponse]]='Paramètre (masquer)'!$A$10,Tableau1[[#This Row],[Nuit JE/VE]],"")</f>
        <v/>
      </c>
      <c r="AI1291" s="78" t="str">
        <f>IF(Tableau1[[#This Row],[Type de réponse]]='Paramètre (masquer)'!$A$10,Tableau1[[#This Row],[Nuit
VE/SA]],"")</f>
        <v/>
      </c>
      <c r="AJ1291" s="78" t="str">
        <f>IF(Tableau1[[#This Row],[Type de réponse]]='Paramètre (masquer)'!$A$10,Tableau1[[#This Row],[Nuit
SA/DI]],"")</f>
        <v/>
      </c>
      <c r="AK1291" s="78" t="str">
        <f>IF(Tableau1[[#This Row],[Type de réponse]]='Paramètre (masquer)'!$A$10,Tableau1[[#This Row],[Nuit
DI/LU]],"")</f>
        <v/>
      </c>
      <c r="AL1291" s="76" t="str">
        <f>IF(Tableau1[[#This Row],[Nuit
LU /MA]]="Oui",0,IF(Tableau1[[#This Row],[Nuit
LU /MA]]="Non",1,""))</f>
        <v/>
      </c>
      <c r="AM1291" s="76" t="str">
        <f>IF(Tableau1[[#This Row],[Nuit
MA/ ME]]="Oui",0,IF(Tableau1[[#This Row],[Nuit
MA/ ME]]="Non",1,""))</f>
        <v/>
      </c>
      <c r="AN1291" s="76" t="str">
        <f>IF(Tableau1[[#This Row],[Nuit
ME/ JE]]="Oui",0,IF(Tableau1[[#This Row],[Nuit
ME/ JE]]="Non",1,""))</f>
        <v/>
      </c>
      <c r="AO1291" s="76" t="str">
        <f>IF(Tableau1[[#This Row],[Nuit JE/ VE]]="Oui",0,IF(Tableau1[[#This Row],[Nuit JE/ VE]]="Non",1,""))</f>
        <v/>
      </c>
      <c r="AP1291" s="76" t="str">
        <f>IF(Tableau1[[#This Row],[Nuit
VE/ SA]]="Oui",0,IF(Tableau1[[#This Row],[Nuit
VE/ SA]]="Non",1,""))</f>
        <v/>
      </c>
      <c r="AQ1291" s="76" t="str">
        <f>IF(Tableau1[[#This Row],[Nuit
SA/ DI]]="Oui",0,IF(Tableau1[[#This Row],[Nuit
SA/ DI]]="Non",1,""))</f>
        <v/>
      </c>
      <c r="AR1291" s="76" t="str">
        <f>IF(Tableau1[[#This Row],[Nuit
DI/ LU]]="Oui",0,IF(Tableau1[[#This Row],[Nuit
DI/ LU]]="Non",1,""))</f>
        <v/>
      </c>
      <c r="AS1291" s="76" t="str">
        <f>IF(Tableau1[[#This Row],[Type de réponse]]='Paramètre (masquer)'!$A$10,Tableau1[[#This Row],[FE]],"")</f>
        <v/>
      </c>
      <c r="AT1291" s="76" t="str">
        <f>_xlfn.CONCAT(Tableau1[[#This Row],[LUN]:[DIM]])</f>
        <v/>
      </c>
      <c r="AU1291" s="79"/>
      <c r="AV12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1" s="76" t="e">
        <f>Tableau1[[#This Row],[Nbre de nuits sur la période]]*Tableau1[[#This Row],[Nombre de train accédant / nuit *]]</f>
        <v>#VALUE!</v>
      </c>
      <c r="AY1291" s="76" t="e">
        <f>Tableau1[[#This Row],[Uo voies - nuit]]*((59*400/1000)+5)</f>
        <v>#VALUE!</v>
      </c>
    </row>
    <row r="1292" spans="1:51" ht="15.75">
      <c r="A1292" s="51">
        <f t="shared" si="59"/>
        <v>1279</v>
      </c>
      <c r="B1292" s="85"/>
      <c r="C1292" s="52" t="str">
        <f>IFERROR(VLOOKUP(Tableau1[[#This Row],[Site *
Un fichier Excel par DT]],Tableau7[[#All],[Nom de la gare]:[EIC]],5,FALSE),"")</f>
        <v/>
      </c>
      <c r="D1292" s="77"/>
      <c r="E1292" s="74"/>
      <c r="F1292" s="74"/>
      <c r="G1292" s="76"/>
      <c r="H1292" s="72" t="str">
        <f>IF(Tableau1[[#This Row],[Régime d''utilisation (Quotidien ? Oui ou Non)]]="Oui","Oui","Non")</f>
        <v>Non</v>
      </c>
      <c r="I1292" s="72" t="str">
        <f>IF(Tableau1[[#This Row],[Régime d''utilisation (Quotidien ? Oui ou Non)]]="Oui","Oui","Non")</f>
        <v>Non</v>
      </c>
      <c r="J1292" s="72" t="str">
        <f>IF(Tableau1[[#This Row],[Régime d''utilisation (Quotidien ? Oui ou Non)]]="Oui","Oui","Non")</f>
        <v>Non</v>
      </c>
      <c r="K1292" s="72" t="str">
        <f>IF(Tableau1[[#This Row],[Régime d''utilisation (Quotidien ? Oui ou Non)]]="Oui","Oui","Non")</f>
        <v>Non</v>
      </c>
      <c r="L1292" s="72" t="str">
        <f>IF(Tableau1[[#This Row],[Régime d''utilisation (Quotidien ? Oui ou Non)]]="Oui","Oui","Non")</f>
        <v>Non</v>
      </c>
      <c r="M1292" s="72" t="str">
        <f>IF(Tableau1[[#This Row],[Régime d''utilisation (Quotidien ? Oui ou Non)]]="Oui","Oui","Non")</f>
        <v>Non</v>
      </c>
      <c r="N1292" s="72" t="str">
        <f>IF(Tableau1[[#This Row],[Régime d''utilisation (Quotidien ? Oui ou Non)]]="Oui","Oui","Non")</f>
        <v>Non</v>
      </c>
      <c r="O1292" s="72" t="str">
        <f>IF(Tableau1[[#This Row],[Régime d''utilisation (Quotidien ? Oui ou Non)]]="Oui","Oui","Non")</f>
        <v>Non</v>
      </c>
      <c r="P1292" s="76"/>
      <c r="Q1292" s="76"/>
      <c r="R1292" s="76"/>
      <c r="S1292" s="52" t="str">
        <f t="shared" si="57"/>
        <v>Compris entre 00h00 et 5h00</v>
      </c>
      <c r="T1292" s="76"/>
      <c r="U1292" s="53" t="str">
        <f t="shared" si="58"/>
        <v>Voyageur</v>
      </c>
      <c r="V1292" s="76"/>
      <c r="W1292" s="76"/>
      <c r="X1292" s="76"/>
      <c r="Y1292" s="76"/>
      <c r="Z1292" s="76"/>
      <c r="AA1292" s="76"/>
      <c r="AB1292" s="53">
        <f>400</f>
        <v>400</v>
      </c>
      <c r="AC1292" s="78" t="str">
        <f>IF(Tableau1[[#This Row],[Type de réponse]]='Paramètre (masquer)'!$A$10,Tableau1[[#This Row],[Période de début *]],"")</f>
        <v/>
      </c>
      <c r="AD1292" s="78" t="str">
        <f>IF(Tableau1[[#This Row],[Type de réponse]]='Paramètre (masquer)'!$A$10,Tableau1[[#This Row],[Période de fin *]],"")</f>
        <v/>
      </c>
      <c r="AE1292" s="78" t="str">
        <f>IF(Tableau1[[#This Row],[Type de réponse]]='Paramètre (masquer)'!$A$10,Tableau1[[#This Row],[Nuit
LU/MA]],"")</f>
        <v/>
      </c>
      <c r="AF1292" s="78" t="str">
        <f>IF(Tableau1[[#This Row],[Type de réponse]]='Paramètre (masquer)'!$A$10,Tableau1[[#This Row],[Nuit
MA/ME]],"")</f>
        <v/>
      </c>
      <c r="AG1292" s="78" t="str">
        <f>IF(Tableau1[[#This Row],[Type de réponse]]='Paramètre (masquer)'!$A$10,Tableau1[[#This Row],[Nuit
ME/JE]],"")</f>
        <v/>
      </c>
      <c r="AH1292" s="78" t="str">
        <f>IF(Tableau1[[#This Row],[Type de réponse]]='Paramètre (masquer)'!$A$10,Tableau1[[#This Row],[Nuit JE/VE]],"")</f>
        <v/>
      </c>
      <c r="AI1292" s="78" t="str">
        <f>IF(Tableau1[[#This Row],[Type de réponse]]='Paramètre (masquer)'!$A$10,Tableau1[[#This Row],[Nuit
VE/SA]],"")</f>
        <v/>
      </c>
      <c r="AJ1292" s="78" t="str">
        <f>IF(Tableau1[[#This Row],[Type de réponse]]='Paramètre (masquer)'!$A$10,Tableau1[[#This Row],[Nuit
SA/DI]],"")</f>
        <v/>
      </c>
      <c r="AK1292" s="78" t="str">
        <f>IF(Tableau1[[#This Row],[Type de réponse]]='Paramètre (masquer)'!$A$10,Tableau1[[#This Row],[Nuit
DI/LU]],"")</f>
        <v/>
      </c>
      <c r="AL1292" s="76" t="str">
        <f>IF(Tableau1[[#This Row],[Nuit
LU /MA]]="Oui",0,IF(Tableau1[[#This Row],[Nuit
LU /MA]]="Non",1,""))</f>
        <v/>
      </c>
      <c r="AM1292" s="76" t="str">
        <f>IF(Tableau1[[#This Row],[Nuit
MA/ ME]]="Oui",0,IF(Tableau1[[#This Row],[Nuit
MA/ ME]]="Non",1,""))</f>
        <v/>
      </c>
      <c r="AN1292" s="76" t="str">
        <f>IF(Tableau1[[#This Row],[Nuit
ME/ JE]]="Oui",0,IF(Tableau1[[#This Row],[Nuit
ME/ JE]]="Non",1,""))</f>
        <v/>
      </c>
      <c r="AO1292" s="76" t="str">
        <f>IF(Tableau1[[#This Row],[Nuit JE/ VE]]="Oui",0,IF(Tableau1[[#This Row],[Nuit JE/ VE]]="Non",1,""))</f>
        <v/>
      </c>
      <c r="AP1292" s="76" t="str">
        <f>IF(Tableau1[[#This Row],[Nuit
VE/ SA]]="Oui",0,IF(Tableau1[[#This Row],[Nuit
VE/ SA]]="Non",1,""))</f>
        <v/>
      </c>
      <c r="AQ1292" s="76" t="str">
        <f>IF(Tableau1[[#This Row],[Nuit
SA/ DI]]="Oui",0,IF(Tableau1[[#This Row],[Nuit
SA/ DI]]="Non",1,""))</f>
        <v/>
      </c>
      <c r="AR1292" s="76" t="str">
        <f>IF(Tableau1[[#This Row],[Nuit
DI/ LU]]="Oui",0,IF(Tableau1[[#This Row],[Nuit
DI/ LU]]="Non",1,""))</f>
        <v/>
      </c>
      <c r="AS1292" s="76" t="str">
        <f>IF(Tableau1[[#This Row],[Type de réponse]]='Paramètre (masquer)'!$A$10,Tableau1[[#This Row],[FE]],"")</f>
        <v/>
      </c>
      <c r="AT1292" s="76" t="str">
        <f>_xlfn.CONCAT(Tableau1[[#This Row],[LUN]:[DIM]])</f>
        <v/>
      </c>
      <c r="AU1292" s="79"/>
      <c r="AV12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2" s="76" t="e">
        <f>Tableau1[[#This Row],[Nbre de nuits sur la période]]*Tableau1[[#This Row],[Nombre de train accédant / nuit *]]</f>
        <v>#VALUE!</v>
      </c>
      <c r="AY1292" s="76" t="e">
        <f>Tableau1[[#This Row],[Uo voies - nuit]]*((59*400/1000)+5)</f>
        <v>#VALUE!</v>
      </c>
    </row>
    <row r="1293" spans="1:51" ht="15.75">
      <c r="A1293" s="51">
        <f t="shared" si="59"/>
        <v>1280</v>
      </c>
      <c r="B1293" s="85"/>
      <c r="C1293" s="52" t="str">
        <f>IFERROR(VLOOKUP(Tableau1[[#This Row],[Site *
Un fichier Excel par DT]],Tableau7[[#All],[Nom de la gare]:[EIC]],5,FALSE),"")</f>
        <v/>
      </c>
      <c r="D1293" s="77"/>
      <c r="E1293" s="74"/>
      <c r="F1293" s="74"/>
      <c r="G1293" s="76"/>
      <c r="H1293" s="72" t="str">
        <f>IF(Tableau1[[#This Row],[Régime d''utilisation (Quotidien ? Oui ou Non)]]="Oui","Oui","Non")</f>
        <v>Non</v>
      </c>
      <c r="I1293" s="72" t="str">
        <f>IF(Tableau1[[#This Row],[Régime d''utilisation (Quotidien ? Oui ou Non)]]="Oui","Oui","Non")</f>
        <v>Non</v>
      </c>
      <c r="J1293" s="72" t="str">
        <f>IF(Tableau1[[#This Row],[Régime d''utilisation (Quotidien ? Oui ou Non)]]="Oui","Oui","Non")</f>
        <v>Non</v>
      </c>
      <c r="K1293" s="72" t="str">
        <f>IF(Tableau1[[#This Row],[Régime d''utilisation (Quotidien ? Oui ou Non)]]="Oui","Oui","Non")</f>
        <v>Non</v>
      </c>
      <c r="L1293" s="72" t="str">
        <f>IF(Tableau1[[#This Row],[Régime d''utilisation (Quotidien ? Oui ou Non)]]="Oui","Oui","Non")</f>
        <v>Non</v>
      </c>
      <c r="M1293" s="72" t="str">
        <f>IF(Tableau1[[#This Row],[Régime d''utilisation (Quotidien ? Oui ou Non)]]="Oui","Oui","Non")</f>
        <v>Non</v>
      </c>
      <c r="N1293" s="72" t="str">
        <f>IF(Tableau1[[#This Row],[Régime d''utilisation (Quotidien ? Oui ou Non)]]="Oui","Oui","Non")</f>
        <v>Non</v>
      </c>
      <c r="O1293" s="72" t="str">
        <f>IF(Tableau1[[#This Row],[Régime d''utilisation (Quotidien ? Oui ou Non)]]="Oui","Oui","Non")</f>
        <v>Non</v>
      </c>
      <c r="P1293" s="76"/>
      <c r="Q1293" s="76"/>
      <c r="R1293" s="76"/>
      <c r="S1293" s="52" t="str">
        <f t="shared" si="57"/>
        <v>Compris entre 00h00 et 5h00</v>
      </c>
      <c r="T1293" s="76"/>
      <c r="U1293" s="53" t="str">
        <f t="shared" si="58"/>
        <v>Voyageur</v>
      </c>
      <c r="V1293" s="76"/>
      <c r="W1293" s="76"/>
      <c r="X1293" s="76"/>
      <c r="Y1293" s="76"/>
      <c r="Z1293" s="76"/>
      <c r="AA1293" s="76"/>
      <c r="AB1293" s="53">
        <f>400</f>
        <v>400</v>
      </c>
      <c r="AC1293" s="78" t="str">
        <f>IF(Tableau1[[#This Row],[Type de réponse]]='Paramètre (masquer)'!$A$10,Tableau1[[#This Row],[Période de début *]],"")</f>
        <v/>
      </c>
      <c r="AD1293" s="78" t="str">
        <f>IF(Tableau1[[#This Row],[Type de réponse]]='Paramètre (masquer)'!$A$10,Tableau1[[#This Row],[Période de fin *]],"")</f>
        <v/>
      </c>
      <c r="AE1293" s="78" t="str">
        <f>IF(Tableau1[[#This Row],[Type de réponse]]='Paramètre (masquer)'!$A$10,Tableau1[[#This Row],[Nuit
LU/MA]],"")</f>
        <v/>
      </c>
      <c r="AF1293" s="78" t="str">
        <f>IF(Tableau1[[#This Row],[Type de réponse]]='Paramètre (masquer)'!$A$10,Tableau1[[#This Row],[Nuit
MA/ME]],"")</f>
        <v/>
      </c>
      <c r="AG1293" s="78" t="str">
        <f>IF(Tableau1[[#This Row],[Type de réponse]]='Paramètre (masquer)'!$A$10,Tableau1[[#This Row],[Nuit
ME/JE]],"")</f>
        <v/>
      </c>
      <c r="AH1293" s="78" t="str">
        <f>IF(Tableau1[[#This Row],[Type de réponse]]='Paramètre (masquer)'!$A$10,Tableau1[[#This Row],[Nuit JE/VE]],"")</f>
        <v/>
      </c>
      <c r="AI1293" s="78" t="str">
        <f>IF(Tableau1[[#This Row],[Type de réponse]]='Paramètre (masquer)'!$A$10,Tableau1[[#This Row],[Nuit
VE/SA]],"")</f>
        <v/>
      </c>
      <c r="AJ1293" s="78" t="str">
        <f>IF(Tableau1[[#This Row],[Type de réponse]]='Paramètre (masquer)'!$A$10,Tableau1[[#This Row],[Nuit
SA/DI]],"")</f>
        <v/>
      </c>
      <c r="AK1293" s="78" t="str">
        <f>IF(Tableau1[[#This Row],[Type de réponse]]='Paramètre (masquer)'!$A$10,Tableau1[[#This Row],[Nuit
DI/LU]],"")</f>
        <v/>
      </c>
      <c r="AL1293" s="76" t="str">
        <f>IF(Tableau1[[#This Row],[Nuit
LU /MA]]="Oui",0,IF(Tableau1[[#This Row],[Nuit
LU /MA]]="Non",1,""))</f>
        <v/>
      </c>
      <c r="AM1293" s="76" t="str">
        <f>IF(Tableau1[[#This Row],[Nuit
MA/ ME]]="Oui",0,IF(Tableau1[[#This Row],[Nuit
MA/ ME]]="Non",1,""))</f>
        <v/>
      </c>
      <c r="AN1293" s="76" t="str">
        <f>IF(Tableau1[[#This Row],[Nuit
ME/ JE]]="Oui",0,IF(Tableau1[[#This Row],[Nuit
ME/ JE]]="Non",1,""))</f>
        <v/>
      </c>
      <c r="AO1293" s="76" t="str">
        <f>IF(Tableau1[[#This Row],[Nuit JE/ VE]]="Oui",0,IF(Tableau1[[#This Row],[Nuit JE/ VE]]="Non",1,""))</f>
        <v/>
      </c>
      <c r="AP1293" s="76" t="str">
        <f>IF(Tableau1[[#This Row],[Nuit
VE/ SA]]="Oui",0,IF(Tableau1[[#This Row],[Nuit
VE/ SA]]="Non",1,""))</f>
        <v/>
      </c>
      <c r="AQ1293" s="76" t="str">
        <f>IF(Tableau1[[#This Row],[Nuit
SA/ DI]]="Oui",0,IF(Tableau1[[#This Row],[Nuit
SA/ DI]]="Non",1,""))</f>
        <v/>
      </c>
      <c r="AR1293" s="76" t="str">
        <f>IF(Tableau1[[#This Row],[Nuit
DI/ LU]]="Oui",0,IF(Tableau1[[#This Row],[Nuit
DI/ LU]]="Non",1,""))</f>
        <v/>
      </c>
      <c r="AS1293" s="76" t="str">
        <f>IF(Tableau1[[#This Row],[Type de réponse]]='Paramètre (masquer)'!$A$10,Tableau1[[#This Row],[FE]],"")</f>
        <v/>
      </c>
      <c r="AT1293" s="76" t="str">
        <f>_xlfn.CONCAT(Tableau1[[#This Row],[LUN]:[DIM]])</f>
        <v/>
      </c>
      <c r="AU1293" s="79"/>
      <c r="AV12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3" s="76" t="e">
        <f>Tableau1[[#This Row],[Nbre de nuits sur la période]]*Tableau1[[#This Row],[Nombre de train accédant / nuit *]]</f>
        <v>#VALUE!</v>
      </c>
      <c r="AY1293" s="76" t="e">
        <f>Tableau1[[#This Row],[Uo voies - nuit]]*((59*400/1000)+5)</f>
        <v>#VALUE!</v>
      </c>
    </row>
    <row r="1294" spans="1:51" ht="15.75">
      <c r="A1294" s="51">
        <f t="shared" si="59"/>
        <v>1281</v>
      </c>
      <c r="B1294" s="85"/>
      <c r="C1294" s="52" t="str">
        <f>IFERROR(VLOOKUP(Tableau1[[#This Row],[Site *
Un fichier Excel par DT]],Tableau7[[#All],[Nom de la gare]:[EIC]],5,FALSE),"")</f>
        <v/>
      </c>
      <c r="D1294" s="77"/>
      <c r="E1294" s="74"/>
      <c r="F1294" s="74"/>
      <c r="G1294" s="76"/>
      <c r="H1294" s="72" t="str">
        <f>IF(Tableau1[[#This Row],[Régime d''utilisation (Quotidien ? Oui ou Non)]]="Oui","Oui","Non")</f>
        <v>Non</v>
      </c>
      <c r="I1294" s="72" t="str">
        <f>IF(Tableau1[[#This Row],[Régime d''utilisation (Quotidien ? Oui ou Non)]]="Oui","Oui","Non")</f>
        <v>Non</v>
      </c>
      <c r="J1294" s="72" t="str">
        <f>IF(Tableau1[[#This Row],[Régime d''utilisation (Quotidien ? Oui ou Non)]]="Oui","Oui","Non")</f>
        <v>Non</v>
      </c>
      <c r="K1294" s="72" t="str">
        <f>IF(Tableau1[[#This Row],[Régime d''utilisation (Quotidien ? Oui ou Non)]]="Oui","Oui","Non")</f>
        <v>Non</v>
      </c>
      <c r="L1294" s="72" t="str">
        <f>IF(Tableau1[[#This Row],[Régime d''utilisation (Quotidien ? Oui ou Non)]]="Oui","Oui","Non")</f>
        <v>Non</v>
      </c>
      <c r="M1294" s="72" t="str">
        <f>IF(Tableau1[[#This Row],[Régime d''utilisation (Quotidien ? Oui ou Non)]]="Oui","Oui","Non")</f>
        <v>Non</v>
      </c>
      <c r="N1294" s="72" t="str">
        <f>IF(Tableau1[[#This Row],[Régime d''utilisation (Quotidien ? Oui ou Non)]]="Oui","Oui","Non")</f>
        <v>Non</v>
      </c>
      <c r="O1294" s="72" t="str">
        <f>IF(Tableau1[[#This Row],[Régime d''utilisation (Quotidien ? Oui ou Non)]]="Oui","Oui","Non")</f>
        <v>Non</v>
      </c>
      <c r="P1294" s="76"/>
      <c r="Q1294" s="76"/>
      <c r="R1294" s="76"/>
      <c r="S1294" s="52" t="str">
        <f t="shared" ref="S1294:S1357" si="60">"Compris entre 00h00 et 5h00"</f>
        <v>Compris entre 00h00 et 5h00</v>
      </c>
      <c r="T1294" s="76"/>
      <c r="U1294" s="53" t="str">
        <f t="shared" ref="U1294:U1357" si="61">"Voyageur"</f>
        <v>Voyageur</v>
      </c>
      <c r="V1294" s="76"/>
      <c r="W1294" s="76"/>
      <c r="X1294" s="76"/>
      <c r="Y1294" s="76"/>
      <c r="Z1294" s="76"/>
      <c r="AA1294" s="76"/>
      <c r="AB1294" s="53">
        <f>400</f>
        <v>400</v>
      </c>
      <c r="AC1294" s="78" t="str">
        <f>IF(Tableau1[[#This Row],[Type de réponse]]='Paramètre (masquer)'!$A$10,Tableau1[[#This Row],[Période de début *]],"")</f>
        <v/>
      </c>
      <c r="AD1294" s="78" t="str">
        <f>IF(Tableau1[[#This Row],[Type de réponse]]='Paramètre (masquer)'!$A$10,Tableau1[[#This Row],[Période de fin *]],"")</f>
        <v/>
      </c>
      <c r="AE1294" s="78" t="str">
        <f>IF(Tableau1[[#This Row],[Type de réponse]]='Paramètre (masquer)'!$A$10,Tableau1[[#This Row],[Nuit
LU/MA]],"")</f>
        <v/>
      </c>
      <c r="AF1294" s="78" t="str">
        <f>IF(Tableau1[[#This Row],[Type de réponse]]='Paramètre (masquer)'!$A$10,Tableau1[[#This Row],[Nuit
MA/ME]],"")</f>
        <v/>
      </c>
      <c r="AG1294" s="78" t="str">
        <f>IF(Tableau1[[#This Row],[Type de réponse]]='Paramètre (masquer)'!$A$10,Tableau1[[#This Row],[Nuit
ME/JE]],"")</f>
        <v/>
      </c>
      <c r="AH1294" s="78" t="str">
        <f>IF(Tableau1[[#This Row],[Type de réponse]]='Paramètre (masquer)'!$A$10,Tableau1[[#This Row],[Nuit JE/VE]],"")</f>
        <v/>
      </c>
      <c r="AI1294" s="78" t="str">
        <f>IF(Tableau1[[#This Row],[Type de réponse]]='Paramètre (masquer)'!$A$10,Tableau1[[#This Row],[Nuit
VE/SA]],"")</f>
        <v/>
      </c>
      <c r="AJ1294" s="78" t="str">
        <f>IF(Tableau1[[#This Row],[Type de réponse]]='Paramètre (masquer)'!$A$10,Tableau1[[#This Row],[Nuit
SA/DI]],"")</f>
        <v/>
      </c>
      <c r="AK1294" s="78" t="str">
        <f>IF(Tableau1[[#This Row],[Type de réponse]]='Paramètre (masquer)'!$A$10,Tableau1[[#This Row],[Nuit
DI/LU]],"")</f>
        <v/>
      </c>
      <c r="AL1294" s="76" t="str">
        <f>IF(Tableau1[[#This Row],[Nuit
LU /MA]]="Oui",0,IF(Tableau1[[#This Row],[Nuit
LU /MA]]="Non",1,""))</f>
        <v/>
      </c>
      <c r="AM1294" s="76" t="str">
        <f>IF(Tableau1[[#This Row],[Nuit
MA/ ME]]="Oui",0,IF(Tableau1[[#This Row],[Nuit
MA/ ME]]="Non",1,""))</f>
        <v/>
      </c>
      <c r="AN1294" s="76" t="str">
        <f>IF(Tableau1[[#This Row],[Nuit
ME/ JE]]="Oui",0,IF(Tableau1[[#This Row],[Nuit
ME/ JE]]="Non",1,""))</f>
        <v/>
      </c>
      <c r="AO1294" s="76" t="str">
        <f>IF(Tableau1[[#This Row],[Nuit JE/ VE]]="Oui",0,IF(Tableau1[[#This Row],[Nuit JE/ VE]]="Non",1,""))</f>
        <v/>
      </c>
      <c r="AP1294" s="76" t="str">
        <f>IF(Tableau1[[#This Row],[Nuit
VE/ SA]]="Oui",0,IF(Tableau1[[#This Row],[Nuit
VE/ SA]]="Non",1,""))</f>
        <v/>
      </c>
      <c r="AQ1294" s="76" t="str">
        <f>IF(Tableau1[[#This Row],[Nuit
SA/ DI]]="Oui",0,IF(Tableau1[[#This Row],[Nuit
SA/ DI]]="Non",1,""))</f>
        <v/>
      </c>
      <c r="AR1294" s="76" t="str">
        <f>IF(Tableau1[[#This Row],[Nuit
DI/ LU]]="Oui",0,IF(Tableau1[[#This Row],[Nuit
DI/ LU]]="Non",1,""))</f>
        <v/>
      </c>
      <c r="AS1294" s="76" t="str">
        <f>IF(Tableau1[[#This Row],[Type de réponse]]='Paramètre (masquer)'!$A$10,Tableau1[[#This Row],[FE]],"")</f>
        <v/>
      </c>
      <c r="AT1294" s="76" t="str">
        <f>_xlfn.CONCAT(Tableau1[[#This Row],[LUN]:[DIM]])</f>
        <v/>
      </c>
      <c r="AU1294" s="79"/>
      <c r="AV12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4" s="76" t="e">
        <f>Tableau1[[#This Row],[Nbre de nuits sur la période]]*Tableau1[[#This Row],[Nombre de train accédant / nuit *]]</f>
        <v>#VALUE!</v>
      </c>
      <c r="AY1294" s="76" t="e">
        <f>Tableau1[[#This Row],[Uo voies - nuit]]*((59*400/1000)+5)</f>
        <v>#VALUE!</v>
      </c>
    </row>
    <row r="1295" spans="1:51" ht="15.75">
      <c r="A1295" s="51">
        <f t="shared" ref="A1295:A1358" si="62">1+A1294</f>
        <v>1282</v>
      </c>
      <c r="B1295" s="85"/>
      <c r="C1295" s="52" t="str">
        <f>IFERROR(VLOOKUP(Tableau1[[#This Row],[Site *
Un fichier Excel par DT]],Tableau7[[#All],[Nom de la gare]:[EIC]],5,FALSE),"")</f>
        <v/>
      </c>
      <c r="D1295" s="77"/>
      <c r="E1295" s="74"/>
      <c r="F1295" s="74"/>
      <c r="G1295" s="76"/>
      <c r="H1295" s="72" t="str">
        <f>IF(Tableau1[[#This Row],[Régime d''utilisation (Quotidien ? Oui ou Non)]]="Oui","Oui","Non")</f>
        <v>Non</v>
      </c>
      <c r="I1295" s="72" t="str">
        <f>IF(Tableau1[[#This Row],[Régime d''utilisation (Quotidien ? Oui ou Non)]]="Oui","Oui","Non")</f>
        <v>Non</v>
      </c>
      <c r="J1295" s="72" t="str">
        <f>IF(Tableau1[[#This Row],[Régime d''utilisation (Quotidien ? Oui ou Non)]]="Oui","Oui","Non")</f>
        <v>Non</v>
      </c>
      <c r="K1295" s="72" t="str">
        <f>IF(Tableau1[[#This Row],[Régime d''utilisation (Quotidien ? Oui ou Non)]]="Oui","Oui","Non")</f>
        <v>Non</v>
      </c>
      <c r="L1295" s="72" t="str">
        <f>IF(Tableau1[[#This Row],[Régime d''utilisation (Quotidien ? Oui ou Non)]]="Oui","Oui","Non")</f>
        <v>Non</v>
      </c>
      <c r="M1295" s="72" t="str">
        <f>IF(Tableau1[[#This Row],[Régime d''utilisation (Quotidien ? Oui ou Non)]]="Oui","Oui","Non")</f>
        <v>Non</v>
      </c>
      <c r="N1295" s="72" t="str">
        <f>IF(Tableau1[[#This Row],[Régime d''utilisation (Quotidien ? Oui ou Non)]]="Oui","Oui","Non")</f>
        <v>Non</v>
      </c>
      <c r="O1295" s="72" t="str">
        <f>IF(Tableau1[[#This Row],[Régime d''utilisation (Quotidien ? Oui ou Non)]]="Oui","Oui","Non")</f>
        <v>Non</v>
      </c>
      <c r="P1295" s="76"/>
      <c r="Q1295" s="76"/>
      <c r="R1295" s="76"/>
      <c r="S1295" s="52" t="str">
        <f t="shared" si="60"/>
        <v>Compris entre 00h00 et 5h00</v>
      </c>
      <c r="T1295" s="76"/>
      <c r="U1295" s="53" t="str">
        <f t="shared" si="61"/>
        <v>Voyageur</v>
      </c>
      <c r="V1295" s="76"/>
      <c r="W1295" s="76"/>
      <c r="X1295" s="76"/>
      <c r="Y1295" s="76"/>
      <c r="Z1295" s="76"/>
      <c r="AA1295" s="76"/>
      <c r="AB1295" s="53">
        <f>400</f>
        <v>400</v>
      </c>
      <c r="AC1295" s="78" t="str">
        <f>IF(Tableau1[[#This Row],[Type de réponse]]='Paramètre (masquer)'!$A$10,Tableau1[[#This Row],[Période de début *]],"")</f>
        <v/>
      </c>
      <c r="AD1295" s="78" t="str">
        <f>IF(Tableau1[[#This Row],[Type de réponse]]='Paramètre (masquer)'!$A$10,Tableau1[[#This Row],[Période de fin *]],"")</f>
        <v/>
      </c>
      <c r="AE1295" s="78" t="str">
        <f>IF(Tableau1[[#This Row],[Type de réponse]]='Paramètre (masquer)'!$A$10,Tableau1[[#This Row],[Nuit
LU/MA]],"")</f>
        <v/>
      </c>
      <c r="AF1295" s="78" t="str">
        <f>IF(Tableau1[[#This Row],[Type de réponse]]='Paramètre (masquer)'!$A$10,Tableau1[[#This Row],[Nuit
MA/ME]],"")</f>
        <v/>
      </c>
      <c r="AG1295" s="78" t="str">
        <f>IF(Tableau1[[#This Row],[Type de réponse]]='Paramètre (masquer)'!$A$10,Tableau1[[#This Row],[Nuit
ME/JE]],"")</f>
        <v/>
      </c>
      <c r="AH1295" s="78" t="str">
        <f>IF(Tableau1[[#This Row],[Type de réponse]]='Paramètre (masquer)'!$A$10,Tableau1[[#This Row],[Nuit JE/VE]],"")</f>
        <v/>
      </c>
      <c r="AI1295" s="78" t="str">
        <f>IF(Tableau1[[#This Row],[Type de réponse]]='Paramètre (masquer)'!$A$10,Tableau1[[#This Row],[Nuit
VE/SA]],"")</f>
        <v/>
      </c>
      <c r="AJ1295" s="78" t="str">
        <f>IF(Tableau1[[#This Row],[Type de réponse]]='Paramètre (masquer)'!$A$10,Tableau1[[#This Row],[Nuit
SA/DI]],"")</f>
        <v/>
      </c>
      <c r="AK1295" s="78" t="str">
        <f>IF(Tableau1[[#This Row],[Type de réponse]]='Paramètre (masquer)'!$A$10,Tableau1[[#This Row],[Nuit
DI/LU]],"")</f>
        <v/>
      </c>
      <c r="AL1295" s="76" t="str">
        <f>IF(Tableau1[[#This Row],[Nuit
LU /MA]]="Oui",0,IF(Tableau1[[#This Row],[Nuit
LU /MA]]="Non",1,""))</f>
        <v/>
      </c>
      <c r="AM1295" s="76" t="str">
        <f>IF(Tableau1[[#This Row],[Nuit
MA/ ME]]="Oui",0,IF(Tableau1[[#This Row],[Nuit
MA/ ME]]="Non",1,""))</f>
        <v/>
      </c>
      <c r="AN1295" s="76" t="str">
        <f>IF(Tableau1[[#This Row],[Nuit
ME/ JE]]="Oui",0,IF(Tableau1[[#This Row],[Nuit
ME/ JE]]="Non",1,""))</f>
        <v/>
      </c>
      <c r="AO1295" s="76" t="str">
        <f>IF(Tableau1[[#This Row],[Nuit JE/ VE]]="Oui",0,IF(Tableau1[[#This Row],[Nuit JE/ VE]]="Non",1,""))</f>
        <v/>
      </c>
      <c r="AP1295" s="76" t="str">
        <f>IF(Tableau1[[#This Row],[Nuit
VE/ SA]]="Oui",0,IF(Tableau1[[#This Row],[Nuit
VE/ SA]]="Non",1,""))</f>
        <v/>
      </c>
      <c r="AQ1295" s="76" t="str">
        <f>IF(Tableau1[[#This Row],[Nuit
SA/ DI]]="Oui",0,IF(Tableau1[[#This Row],[Nuit
SA/ DI]]="Non",1,""))</f>
        <v/>
      </c>
      <c r="AR1295" s="76" t="str">
        <f>IF(Tableau1[[#This Row],[Nuit
DI/ LU]]="Oui",0,IF(Tableau1[[#This Row],[Nuit
DI/ LU]]="Non",1,""))</f>
        <v/>
      </c>
      <c r="AS1295" s="76" t="str">
        <f>IF(Tableau1[[#This Row],[Type de réponse]]='Paramètre (masquer)'!$A$10,Tableau1[[#This Row],[FE]],"")</f>
        <v/>
      </c>
      <c r="AT1295" s="76" t="str">
        <f>_xlfn.CONCAT(Tableau1[[#This Row],[LUN]:[DIM]])</f>
        <v/>
      </c>
      <c r="AU1295" s="79"/>
      <c r="AV12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5" s="76" t="e">
        <f>Tableau1[[#This Row],[Nbre de nuits sur la période]]*Tableau1[[#This Row],[Nombre de train accédant / nuit *]]</f>
        <v>#VALUE!</v>
      </c>
      <c r="AY1295" s="76" t="e">
        <f>Tableau1[[#This Row],[Uo voies - nuit]]*((59*400/1000)+5)</f>
        <v>#VALUE!</v>
      </c>
    </row>
    <row r="1296" spans="1:51" ht="15.75">
      <c r="A1296" s="51">
        <f t="shared" si="62"/>
        <v>1283</v>
      </c>
      <c r="B1296" s="85"/>
      <c r="C1296" s="52" t="str">
        <f>IFERROR(VLOOKUP(Tableau1[[#This Row],[Site *
Un fichier Excel par DT]],Tableau7[[#All],[Nom de la gare]:[EIC]],5,FALSE),"")</f>
        <v/>
      </c>
      <c r="D1296" s="77"/>
      <c r="E1296" s="74"/>
      <c r="F1296" s="74"/>
      <c r="G1296" s="76"/>
      <c r="H1296" s="72" t="str">
        <f>IF(Tableau1[[#This Row],[Régime d''utilisation (Quotidien ? Oui ou Non)]]="Oui","Oui","Non")</f>
        <v>Non</v>
      </c>
      <c r="I1296" s="72" t="str">
        <f>IF(Tableau1[[#This Row],[Régime d''utilisation (Quotidien ? Oui ou Non)]]="Oui","Oui","Non")</f>
        <v>Non</v>
      </c>
      <c r="J1296" s="72" t="str">
        <f>IF(Tableau1[[#This Row],[Régime d''utilisation (Quotidien ? Oui ou Non)]]="Oui","Oui","Non")</f>
        <v>Non</v>
      </c>
      <c r="K1296" s="72" t="str">
        <f>IF(Tableau1[[#This Row],[Régime d''utilisation (Quotidien ? Oui ou Non)]]="Oui","Oui","Non")</f>
        <v>Non</v>
      </c>
      <c r="L1296" s="72" t="str">
        <f>IF(Tableau1[[#This Row],[Régime d''utilisation (Quotidien ? Oui ou Non)]]="Oui","Oui","Non")</f>
        <v>Non</v>
      </c>
      <c r="M1296" s="72" t="str">
        <f>IF(Tableau1[[#This Row],[Régime d''utilisation (Quotidien ? Oui ou Non)]]="Oui","Oui","Non")</f>
        <v>Non</v>
      </c>
      <c r="N1296" s="72" t="str">
        <f>IF(Tableau1[[#This Row],[Régime d''utilisation (Quotidien ? Oui ou Non)]]="Oui","Oui","Non")</f>
        <v>Non</v>
      </c>
      <c r="O1296" s="72" t="str">
        <f>IF(Tableau1[[#This Row],[Régime d''utilisation (Quotidien ? Oui ou Non)]]="Oui","Oui","Non")</f>
        <v>Non</v>
      </c>
      <c r="P1296" s="76"/>
      <c r="Q1296" s="76"/>
      <c r="R1296" s="76"/>
      <c r="S1296" s="52" t="str">
        <f t="shared" si="60"/>
        <v>Compris entre 00h00 et 5h00</v>
      </c>
      <c r="T1296" s="76"/>
      <c r="U1296" s="53" t="str">
        <f t="shared" si="61"/>
        <v>Voyageur</v>
      </c>
      <c r="V1296" s="76"/>
      <c r="W1296" s="76"/>
      <c r="X1296" s="76"/>
      <c r="Y1296" s="76"/>
      <c r="Z1296" s="76"/>
      <c r="AA1296" s="76"/>
      <c r="AB1296" s="53">
        <f>400</f>
        <v>400</v>
      </c>
      <c r="AC1296" s="78" t="str">
        <f>IF(Tableau1[[#This Row],[Type de réponse]]='Paramètre (masquer)'!$A$10,Tableau1[[#This Row],[Période de début *]],"")</f>
        <v/>
      </c>
      <c r="AD1296" s="78" t="str">
        <f>IF(Tableau1[[#This Row],[Type de réponse]]='Paramètre (masquer)'!$A$10,Tableau1[[#This Row],[Période de fin *]],"")</f>
        <v/>
      </c>
      <c r="AE1296" s="78" t="str">
        <f>IF(Tableau1[[#This Row],[Type de réponse]]='Paramètre (masquer)'!$A$10,Tableau1[[#This Row],[Nuit
LU/MA]],"")</f>
        <v/>
      </c>
      <c r="AF1296" s="78" t="str">
        <f>IF(Tableau1[[#This Row],[Type de réponse]]='Paramètre (masquer)'!$A$10,Tableau1[[#This Row],[Nuit
MA/ME]],"")</f>
        <v/>
      </c>
      <c r="AG1296" s="78" t="str">
        <f>IF(Tableau1[[#This Row],[Type de réponse]]='Paramètre (masquer)'!$A$10,Tableau1[[#This Row],[Nuit
ME/JE]],"")</f>
        <v/>
      </c>
      <c r="AH1296" s="78" t="str">
        <f>IF(Tableau1[[#This Row],[Type de réponse]]='Paramètre (masquer)'!$A$10,Tableau1[[#This Row],[Nuit JE/VE]],"")</f>
        <v/>
      </c>
      <c r="AI1296" s="78" t="str">
        <f>IF(Tableau1[[#This Row],[Type de réponse]]='Paramètre (masquer)'!$A$10,Tableau1[[#This Row],[Nuit
VE/SA]],"")</f>
        <v/>
      </c>
      <c r="AJ1296" s="78" t="str">
        <f>IF(Tableau1[[#This Row],[Type de réponse]]='Paramètre (masquer)'!$A$10,Tableau1[[#This Row],[Nuit
SA/DI]],"")</f>
        <v/>
      </c>
      <c r="AK1296" s="78" t="str">
        <f>IF(Tableau1[[#This Row],[Type de réponse]]='Paramètre (masquer)'!$A$10,Tableau1[[#This Row],[Nuit
DI/LU]],"")</f>
        <v/>
      </c>
      <c r="AL1296" s="76" t="str">
        <f>IF(Tableau1[[#This Row],[Nuit
LU /MA]]="Oui",0,IF(Tableau1[[#This Row],[Nuit
LU /MA]]="Non",1,""))</f>
        <v/>
      </c>
      <c r="AM1296" s="76" t="str">
        <f>IF(Tableau1[[#This Row],[Nuit
MA/ ME]]="Oui",0,IF(Tableau1[[#This Row],[Nuit
MA/ ME]]="Non",1,""))</f>
        <v/>
      </c>
      <c r="AN1296" s="76" t="str">
        <f>IF(Tableau1[[#This Row],[Nuit
ME/ JE]]="Oui",0,IF(Tableau1[[#This Row],[Nuit
ME/ JE]]="Non",1,""))</f>
        <v/>
      </c>
      <c r="AO1296" s="76" t="str">
        <f>IF(Tableau1[[#This Row],[Nuit JE/ VE]]="Oui",0,IF(Tableau1[[#This Row],[Nuit JE/ VE]]="Non",1,""))</f>
        <v/>
      </c>
      <c r="AP1296" s="76" t="str">
        <f>IF(Tableau1[[#This Row],[Nuit
VE/ SA]]="Oui",0,IF(Tableau1[[#This Row],[Nuit
VE/ SA]]="Non",1,""))</f>
        <v/>
      </c>
      <c r="AQ1296" s="76" t="str">
        <f>IF(Tableau1[[#This Row],[Nuit
SA/ DI]]="Oui",0,IF(Tableau1[[#This Row],[Nuit
SA/ DI]]="Non",1,""))</f>
        <v/>
      </c>
      <c r="AR1296" s="76" t="str">
        <f>IF(Tableau1[[#This Row],[Nuit
DI/ LU]]="Oui",0,IF(Tableau1[[#This Row],[Nuit
DI/ LU]]="Non",1,""))</f>
        <v/>
      </c>
      <c r="AS1296" s="76" t="str">
        <f>IF(Tableau1[[#This Row],[Type de réponse]]='Paramètre (masquer)'!$A$10,Tableau1[[#This Row],[FE]],"")</f>
        <v/>
      </c>
      <c r="AT1296" s="76" t="str">
        <f>_xlfn.CONCAT(Tableau1[[#This Row],[LUN]:[DIM]])</f>
        <v/>
      </c>
      <c r="AU1296" s="79"/>
      <c r="AV12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6" s="76" t="e">
        <f>Tableau1[[#This Row],[Nbre de nuits sur la période]]*Tableau1[[#This Row],[Nombre de train accédant / nuit *]]</f>
        <v>#VALUE!</v>
      </c>
      <c r="AY1296" s="76" t="e">
        <f>Tableau1[[#This Row],[Uo voies - nuit]]*((59*400/1000)+5)</f>
        <v>#VALUE!</v>
      </c>
    </row>
    <row r="1297" spans="1:51" ht="15.75">
      <c r="A1297" s="51">
        <f t="shared" si="62"/>
        <v>1284</v>
      </c>
      <c r="B1297" s="85"/>
      <c r="C1297" s="52" t="str">
        <f>IFERROR(VLOOKUP(Tableau1[[#This Row],[Site *
Un fichier Excel par DT]],Tableau7[[#All],[Nom de la gare]:[EIC]],5,FALSE),"")</f>
        <v/>
      </c>
      <c r="D1297" s="77"/>
      <c r="E1297" s="74"/>
      <c r="F1297" s="74"/>
      <c r="G1297" s="76"/>
      <c r="H1297" s="72" t="str">
        <f>IF(Tableau1[[#This Row],[Régime d''utilisation (Quotidien ? Oui ou Non)]]="Oui","Oui","Non")</f>
        <v>Non</v>
      </c>
      <c r="I1297" s="72" t="str">
        <f>IF(Tableau1[[#This Row],[Régime d''utilisation (Quotidien ? Oui ou Non)]]="Oui","Oui","Non")</f>
        <v>Non</v>
      </c>
      <c r="J1297" s="72" t="str">
        <f>IF(Tableau1[[#This Row],[Régime d''utilisation (Quotidien ? Oui ou Non)]]="Oui","Oui","Non")</f>
        <v>Non</v>
      </c>
      <c r="K1297" s="72" t="str">
        <f>IF(Tableau1[[#This Row],[Régime d''utilisation (Quotidien ? Oui ou Non)]]="Oui","Oui","Non")</f>
        <v>Non</v>
      </c>
      <c r="L1297" s="72" t="str">
        <f>IF(Tableau1[[#This Row],[Régime d''utilisation (Quotidien ? Oui ou Non)]]="Oui","Oui","Non")</f>
        <v>Non</v>
      </c>
      <c r="M1297" s="72" t="str">
        <f>IF(Tableau1[[#This Row],[Régime d''utilisation (Quotidien ? Oui ou Non)]]="Oui","Oui","Non")</f>
        <v>Non</v>
      </c>
      <c r="N1297" s="72" t="str">
        <f>IF(Tableau1[[#This Row],[Régime d''utilisation (Quotidien ? Oui ou Non)]]="Oui","Oui","Non")</f>
        <v>Non</v>
      </c>
      <c r="O1297" s="72" t="str">
        <f>IF(Tableau1[[#This Row],[Régime d''utilisation (Quotidien ? Oui ou Non)]]="Oui","Oui","Non")</f>
        <v>Non</v>
      </c>
      <c r="P1297" s="76"/>
      <c r="Q1297" s="76"/>
      <c r="R1297" s="76"/>
      <c r="S1297" s="52" t="str">
        <f t="shared" si="60"/>
        <v>Compris entre 00h00 et 5h00</v>
      </c>
      <c r="T1297" s="76"/>
      <c r="U1297" s="53" t="str">
        <f t="shared" si="61"/>
        <v>Voyageur</v>
      </c>
      <c r="V1297" s="76"/>
      <c r="W1297" s="76"/>
      <c r="X1297" s="76"/>
      <c r="Y1297" s="76"/>
      <c r="Z1297" s="76"/>
      <c r="AA1297" s="76"/>
      <c r="AB1297" s="53">
        <f>400</f>
        <v>400</v>
      </c>
      <c r="AC1297" s="78" t="str">
        <f>IF(Tableau1[[#This Row],[Type de réponse]]='Paramètre (masquer)'!$A$10,Tableau1[[#This Row],[Période de début *]],"")</f>
        <v/>
      </c>
      <c r="AD1297" s="78" t="str">
        <f>IF(Tableau1[[#This Row],[Type de réponse]]='Paramètre (masquer)'!$A$10,Tableau1[[#This Row],[Période de fin *]],"")</f>
        <v/>
      </c>
      <c r="AE1297" s="78" t="str">
        <f>IF(Tableau1[[#This Row],[Type de réponse]]='Paramètre (masquer)'!$A$10,Tableau1[[#This Row],[Nuit
LU/MA]],"")</f>
        <v/>
      </c>
      <c r="AF1297" s="78" t="str">
        <f>IF(Tableau1[[#This Row],[Type de réponse]]='Paramètre (masquer)'!$A$10,Tableau1[[#This Row],[Nuit
MA/ME]],"")</f>
        <v/>
      </c>
      <c r="AG1297" s="78" t="str">
        <f>IF(Tableau1[[#This Row],[Type de réponse]]='Paramètre (masquer)'!$A$10,Tableau1[[#This Row],[Nuit
ME/JE]],"")</f>
        <v/>
      </c>
      <c r="AH1297" s="78" t="str">
        <f>IF(Tableau1[[#This Row],[Type de réponse]]='Paramètre (masquer)'!$A$10,Tableau1[[#This Row],[Nuit JE/VE]],"")</f>
        <v/>
      </c>
      <c r="AI1297" s="78" t="str">
        <f>IF(Tableau1[[#This Row],[Type de réponse]]='Paramètre (masquer)'!$A$10,Tableau1[[#This Row],[Nuit
VE/SA]],"")</f>
        <v/>
      </c>
      <c r="AJ1297" s="78" t="str">
        <f>IF(Tableau1[[#This Row],[Type de réponse]]='Paramètre (masquer)'!$A$10,Tableau1[[#This Row],[Nuit
SA/DI]],"")</f>
        <v/>
      </c>
      <c r="AK1297" s="78" t="str">
        <f>IF(Tableau1[[#This Row],[Type de réponse]]='Paramètre (masquer)'!$A$10,Tableau1[[#This Row],[Nuit
DI/LU]],"")</f>
        <v/>
      </c>
      <c r="AL1297" s="76" t="str">
        <f>IF(Tableau1[[#This Row],[Nuit
LU /MA]]="Oui",0,IF(Tableau1[[#This Row],[Nuit
LU /MA]]="Non",1,""))</f>
        <v/>
      </c>
      <c r="AM1297" s="76" t="str">
        <f>IF(Tableau1[[#This Row],[Nuit
MA/ ME]]="Oui",0,IF(Tableau1[[#This Row],[Nuit
MA/ ME]]="Non",1,""))</f>
        <v/>
      </c>
      <c r="AN1297" s="76" t="str">
        <f>IF(Tableau1[[#This Row],[Nuit
ME/ JE]]="Oui",0,IF(Tableau1[[#This Row],[Nuit
ME/ JE]]="Non",1,""))</f>
        <v/>
      </c>
      <c r="AO1297" s="76" t="str">
        <f>IF(Tableau1[[#This Row],[Nuit JE/ VE]]="Oui",0,IF(Tableau1[[#This Row],[Nuit JE/ VE]]="Non",1,""))</f>
        <v/>
      </c>
      <c r="AP1297" s="76" t="str">
        <f>IF(Tableau1[[#This Row],[Nuit
VE/ SA]]="Oui",0,IF(Tableau1[[#This Row],[Nuit
VE/ SA]]="Non",1,""))</f>
        <v/>
      </c>
      <c r="AQ1297" s="76" t="str">
        <f>IF(Tableau1[[#This Row],[Nuit
SA/ DI]]="Oui",0,IF(Tableau1[[#This Row],[Nuit
SA/ DI]]="Non",1,""))</f>
        <v/>
      </c>
      <c r="AR1297" s="76" t="str">
        <f>IF(Tableau1[[#This Row],[Nuit
DI/ LU]]="Oui",0,IF(Tableau1[[#This Row],[Nuit
DI/ LU]]="Non",1,""))</f>
        <v/>
      </c>
      <c r="AS1297" s="76" t="str">
        <f>IF(Tableau1[[#This Row],[Type de réponse]]='Paramètre (masquer)'!$A$10,Tableau1[[#This Row],[FE]],"")</f>
        <v/>
      </c>
      <c r="AT1297" s="76" t="str">
        <f>_xlfn.CONCAT(Tableau1[[#This Row],[LUN]:[DIM]])</f>
        <v/>
      </c>
      <c r="AU1297" s="79"/>
      <c r="AV12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7" s="76" t="e">
        <f>Tableau1[[#This Row],[Nbre de nuits sur la période]]*Tableau1[[#This Row],[Nombre de train accédant / nuit *]]</f>
        <v>#VALUE!</v>
      </c>
      <c r="AY1297" s="76" t="e">
        <f>Tableau1[[#This Row],[Uo voies - nuit]]*((59*400/1000)+5)</f>
        <v>#VALUE!</v>
      </c>
    </row>
    <row r="1298" spans="1:51" ht="15.75">
      <c r="A1298" s="51">
        <f t="shared" si="62"/>
        <v>1285</v>
      </c>
      <c r="B1298" s="85"/>
      <c r="C1298" s="52" t="str">
        <f>IFERROR(VLOOKUP(Tableau1[[#This Row],[Site *
Un fichier Excel par DT]],Tableau7[[#All],[Nom de la gare]:[EIC]],5,FALSE),"")</f>
        <v/>
      </c>
      <c r="D1298" s="77"/>
      <c r="E1298" s="74"/>
      <c r="F1298" s="74"/>
      <c r="G1298" s="76"/>
      <c r="H1298" s="72" t="str">
        <f>IF(Tableau1[[#This Row],[Régime d''utilisation (Quotidien ? Oui ou Non)]]="Oui","Oui","Non")</f>
        <v>Non</v>
      </c>
      <c r="I1298" s="72" t="str">
        <f>IF(Tableau1[[#This Row],[Régime d''utilisation (Quotidien ? Oui ou Non)]]="Oui","Oui","Non")</f>
        <v>Non</v>
      </c>
      <c r="J1298" s="72" t="str">
        <f>IF(Tableau1[[#This Row],[Régime d''utilisation (Quotidien ? Oui ou Non)]]="Oui","Oui","Non")</f>
        <v>Non</v>
      </c>
      <c r="K1298" s="72" t="str">
        <f>IF(Tableau1[[#This Row],[Régime d''utilisation (Quotidien ? Oui ou Non)]]="Oui","Oui","Non")</f>
        <v>Non</v>
      </c>
      <c r="L1298" s="72" t="str">
        <f>IF(Tableau1[[#This Row],[Régime d''utilisation (Quotidien ? Oui ou Non)]]="Oui","Oui","Non")</f>
        <v>Non</v>
      </c>
      <c r="M1298" s="72" t="str">
        <f>IF(Tableau1[[#This Row],[Régime d''utilisation (Quotidien ? Oui ou Non)]]="Oui","Oui","Non")</f>
        <v>Non</v>
      </c>
      <c r="N1298" s="72" t="str">
        <f>IF(Tableau1[[#This Row],[Régime d''utilisation (Quotidien ? Oui ou Non)]]="Oui","Oui","Non")</f>
        <v>Non</v>
      </c>
      <c r="O1298" s="72" t="str">
        <f>IF(Tableau1[[#This Row],[Régime d''utilisation (Quotidien ? Oui ou Non)]]="Oui","Oui","Non")</f>
        <v>Non</v>
      </c>
      <c r="P1298" s="76"/>
      <c r="Q1298" s="76"/>
      <c r="R1298" s="76"/>
      <c r="S1298" s="52" t="str">
        <f t="shared" si="60"/>
        <v>Compris entre 00h00 et 5h00</v>
      </c>
      <c r="T1298" s="76"/>
      <c r="U1298" s="53" t="str">
        <f t="shared" si="61"/>
        <v>Voyageur</v>
      </c>
      <c r="V1298" s="76"/>
      <c r="W1298" s="76"/>
      <c r="X1298" s="76"/>
      <c r="Y1298" s="76"/>
      <c r="Z1298" s="76"/>
      <c r="AA1298" s="76"/>
      <c r="AB1298" s="53">
        <f>400</f>
        <v>400</v>
      </c>
      <c r="AC1298" s="78" t="str">
        <f>IF(Tableau1[[#This Row],[Type de réponse]]='Paramètre (masquer)'!$A$10,Tableau1[[#This Row],[Période de début *]],"")</f>
        <v/>
      </c>
      <c r="AD1298" s="78" t="str">
        <f>IF(Tableau1[[#This Row],[Type de réponse]]='Paramètre (masquer)'!$A$10,Tableau1[[#This Row],[Période de fin *]],"")</f>
        <v/>
      </c>
      <c r="AE1298" s="78" t="str">
        <f>IF(Tableau1[[#This Row],[Type de réponse]]='Paramètre (masquer)'!$A$10,Tableau1[[#This Row],[Nuit
LU/MA]],"")</f>
        <v/>
      </c>
      <c r="AF1298" s="78" t="str">
        <f>IF(Tableau1[[#This Row],[Type de réponse]]='Paramètre (masquer)'!$A$10,Tableau1[[#This Row],[Nuit
MA/ME]],"")</f>
        <v/>
      </c>
      <c r="AG1298" s="78" t="str">
        <f>IF(Tableau1[[#This Row],[Type de réponse]]='Paramètre (masquer)'!$A$10,Tableau1[[#This Row],[Nuit
ME/JE]],"")</f>
        <v/>
      </c>
      <c r="AH1298" s="78" t="str">
        <f>IF(Tableau1[[#This Row],[Type de réponse]]='Paramètre (masquer)'!$A$10,Tableau1[[#This Row],[Nuit JE/VE]],"")</f>
        <v/>
      </c>
      <c r="AI1298" s="78" t="str">
        <f>IF(Tableau1[[#This Row],[Type de réponse]]='Paramètre (masquer)'!$A$10,Tableau1[[#This Row],[Nuit
VE/SA]],"")</f>
        <v/>
      </c>
      <c r="AJ1298" s="78" t="str">
        <f>IF(Tableau1[[#This Row],[Type de réponse]]='Paramètre (masquer)'!$A$10,Tableau1[[#This Row],[Nuit
SA/DI]],"")</f>
        <v/>
      </c>
      <c r="AK1298" s="78" t="str">
        <f>IF(Tableau1[[#This Row],[Type de réponse]]='Paramètre (masquer)'!$A$10,Tableau1[[#This Row],[Nuit
DI/LU]],"")</f>
        <v/>
      </c>
      <c r="AL1298" s="76" t="str">
        <f>IF(Tableau1[[#This Row],[Nuit
LU /MA]]="Oui",0,IF(Tableau1[[#This Row],[Nuit
LU /MA]]="Non",1,""))</f>
        <v/>
      </c>
      <c r="AM1298" s="76" t="str">
        <f>IF(Tableau1[[#This Row],[Nuit
MA/ ME]]="Oui",0,IF(Tableau1[[#This Row],[Nuit
MA/ ME]]="Non",1,""))</f>
        <v/>
      </c>
      <c r="AN1298" s="76" t="str">
        <f>IF(Tableau1[[#This Row],[Nuit
ME/ JE]]="Oui",0,IF(Tableau1[[#This Row],[Nuit
ME/ JE]]="Non",1,""))</f>
        <v/>
      </c>
      <c r="AO1298" s="76" t="str">
        <f>IF(Tableau1[[#This Row],[Nuit JE/ VE]]="Oui",0,IF(Tableau1[[#This Row],[Nuit JE/ VE]]="Non",1,""))</f>
        <v/>
      </c>
      <c r="AP1298" s="76" t="str">
        <f>IF(Tableau1[[#This Row],[Nuit
VE/ SA]]="Oui",0,IF(Tableau1[[#This Row],[Nuit
VE/ SA]]="Non",1,""))</f>
        <v/>
      </c>
      <c r="AQ1298" s="76" t="str">
        <f>IF(Tableau1[[#This Row],[Nuit
SA/ DI]]="Oui",0,IF(Tableau1[[#This Row],[Nuit
SA/ DI]]="Non",1,""))</f>
        <v/>
      </c>
      <c r="AR1298" s="76" t="str">
        <f>IF(Tableau1[[#This Row],[Nuit
DI/ LU]]="Oui",0,IF(Tableau1[[#This Row],[Nuit
DI/ LU]]="Non",1,""))</f>
        <v/>
      </c>
      <c r="AS1298" s="76" t="str">
        <f>IF(Tableau1[[#This Row],[Type de réponse]]='Paramètre (masquer)'!$A$10,Tableau1[[#This Row],[FE]],"")</f>
        <v/>
      </c>
      <c r="AT1298" s="76" t="str">
        <f>_xlfn.CONCAT(Tableau1[[#This Row],[LUN]:[DIM]])</f>
        <v/>
      </c>
      <c r="AU1298" s="79"/>
      <c r="AV12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8" s="76" t="e">
        <f>Tableau1[[#This Row],[Nbre de nuits sur la période]]*Tableau1[[#This Row],[Nombre de train accédant / nuit *]]</f>
        <v>#VALUE!</v>
      </c>
      <c r="AY1298" s="76" t="e">
        <f>Tableau1[[#This Row],[Uo voies - nuit]]*((59*400/1000)+5)</f>
        <v>#VALUE!</v>
      </c>
    </row>
    <row r="1299" spans="1:51" ht="15.75">
      <c r="A1299" s="51">
        <f t="shared" si="62"/>
        <v>1286</v>
      </c>
      <c r="B1299" s="85"/>
      <c r="C1299" s="52" t="str">
        <f>IFERROR(VLOOKUP(Tableau1[[#This Row],[Site *
Un fichier Excel par DT]],Tableau7[[#All],[Nom de la gare]:[EIC]],5,FALSE),"")</f>
        <v/>
      </c>
      <c r="D1299" s="77"/>
      <c r="E1299" s="74"/>
      <c r="F1299" s="74"/>
      <c r="G1299" s="76"/>
      <c r="H1299" s="72" t="str">
        <f>IF(Tableau1[[#This Row],[Régime d''utilisation (Quotidien ? Oui ou Non)]]="Oui","Oui","Non")</f>
        <v>Non</v>
      </c>
      <c r="I1299" s="72" t="str">
        <f>IF(Tableau1[[#This Row],[Régime d''utilisation (Quotidien ? Oui ou Non)]]="Oui","Oui","Non")</f>
        <v>Non</v>
      </c>
      <c r="J1299" s="72" t="str">
        <f>IF(Tableau1[[#This Row],[Régime d''utilisation (Quotidien ? Oui ou Non)]]="Oui","Oui","Non")</f>
        <v>Non</v>
      </c>
      <c r="K1299" s="72" t="str">
        <f>IF(Tableau1[[#This Row],[Régime d''utilisation (Quotidien ? Oui ou Non)]]="Oui","Oui","Non")</f>
        <v>Non</v>
      </c>
      <c r="L1299" s="72" t="str">
        <f>IF(Tableau1[[#This Row],[Régime d''utilisation (Quotidien ? Oui ou Non)]]="Oui","Oui","Non")</f>
        <v>Non</v>
      </c>
      <c r="M1299" s="72" t="str">
        <f>IF(Tableau1[[#This Row],[Régime d''utilisation (Quotidien ? Oui ou Non)]]="Oui","Oui","Non")</f>
        <v>Non</v>
      </c>
      <c r="N1299" s="72" t="str">
        <f>IF(Tableau1[[#This Row],[Régime d''utilisation (Quotidien ? Oui ou Non)]]="Oui","Oui","Non")</f>
        <v>Non</v>
      </c>
      <c r="O1299" s="72" t="str">
        <f>IF(Tableau1[[#This Row],[Régime d''utilisation (Quotidien ? Oui ou Non)]]="Oui","Oui","Non")</f>
        <v>Non</v>
      </c>
      <c r="P1299" s="76"/>
      <c r="Q1299" s="76"/>
      <c r="R1299" s="76"/>
      <c r="S1299" s="52" t="str">
        <f t="shared" si="60"/>
        <v>Compris entre 00h00 et 5h00</v>
      </c>
      <c r="T1299" s="76"/>
      <c r="U1299" s="53" t="str">
        <f t="shared" si="61"/>
        <v>Voyageur</v>
      </c>
      <c r="V1299" s="76"/>
      <c r="W1299" s="76"/>
      <c r="X1299" s="76"/>
      <c r="Y1299" s="76"/>
      <c r="Z1299" s="76"/>
      <c r="AA1299" s="76"/>
      <c r="AB1299" s="53">
        <f>400</f>
        <v>400</v>
      </c>
      <c r="AC1299" s="78" t="str">
        <f>IF(Tableau1[[#This Row],[Type de réponse]]='Paramètre (masquer)'!$A$10,Tableau1[[#This Row],[Période de début *]],"")</f>
        <v/>
      </c>
      <c r="AD1299" s="78" t="str">
        <f>IF(Tableau1[[#This Row],[Type de réponse]]='Paramètre (masquer)'!$A$10,Tableau1[[#This Row],[Période de fin *]],"")</f>
        <v/>
      </c>
      <c r="AE1299" s="78" t="str">
        <f>IF(Tableau1[[#This Row],[Type de réponse]]='Paramètre (masquer)'!$A$10,Tableau1[[#This Row],[Nuit
LU/MA]],"")</f>
        <v/>
      </c>
      <c r="AF1299" s="78" t="str">
        <f>IF(Tableau1[[#This Row],[Type de réponse]]='Paramètre (masquer)'!$A$10,Tableau1[[#This Row],[Nuit
MA/ME]],"")</f>
        <v/>
      </c>
      <c r="AG1299" s="78" t="str">
        <f>IF(Tableau1[[#This Row],[Type de réponse]]='Paramètre (masquer)'!$A$10,Tableau1[[#This Row],[Nuit
ME/JE]],"")</f>
        <v/>
      </c>
      <c r="AH1299" s="78" t="str">
        <f>IF(Tableau1[[#This Row],[Type de réponse]]='Paramètre (masquer)'!$A$10,Tableau1[[#This Row],[Nuit JE/VE]],"")</f>
        <v/>
      </c>
      <c r="AI1299" s="78" t="str">
        <f>IF(Tableau1[[#This Row],[Type de réponse]]='Paramètre (masquer)'!$A$10,Tableau1[[#This Row],[Nuit
VE/SA]],"")</f>
        <v/>
      </c>
      <c r="AJ1299" s="78" t="str">
        <f>IF(Tableau1[[#This Row],[Type de réponse]]='Paramètre (masquer)'!$A$10,Tableau1[[#This Row],[Nuit
SA/DI]],"")</f>
        <v/>
      </c>
      <c r="AK1299" s="78" t="str">
        <f>IF(Tableau1[[#This Row],[Type de réponse]]='Paramètre (masquer)'!$A$10,Tableau1[[#This Row],[Nuit
DI/LU]],"")</f>
        <v/>
      </c>
      <c r="AL1299" s="76" t="str">
        <f>IF(Tableau1[[#This Row],[Nuit
LU /MA]]="Oui",0,IF(Tableau1[[#This Row],[Nuit
LU /MA]]="Non",1,""))</f>
        <v/>
      </c>
      <c r="AM1299" s="76" t="str">
        <f>IF(Tableau1[[#This Row],[Nuit
MA/ ME]]="Oui",0,IF(Tableau1[[#This Row],[Nuit
MA/ ME]]="Non",1,""))</f>
        <v/>
      </c>
      <c r="AN1299" s="76" t="str">
        <f>IF(Tableau1[[#This Row],[Nuit
ME/ JE]]="Oui",0,IF(Tableau1[[#This Row],[Nuit
ME/ JE]]="Non",1,""))</f>
        <v/>
      </c>
      <c r="AO1299" s="76" t="str">
        <f>IF(Tableau1[[#This Row],[Nuit JE/ VE]]="Oui",0,IF(Tableau1[[#This Row],[Nuit JE/ VE]]="Non",1,""))</f>
        <v/>
      </c>
      <c r="AP1299" s="76" t="str">
        <f>IF(Tableau1[[#This Row],[Nuit
VE/ SA]]="Oui",0,IF(Tableau1[[#This Row],[Nuit
VE/ SA]]="Non",1,""))</f>
        <v/>
      </c>
      <c r="AQ1299" s="76" t="str">
        <f>IF(Tableau1[[#This Row],[Nuit
SA/ DI]]="Oui",0,IF(Tableau1[[#This Row],[Nuit
SA/ DI]]="Non",1,""))</f>
        <v/>
      </c>
      <c r="AR1299" s="76" t="str">
        <f>IF(Tableau1[[#This Row],[Nuit
DI/ LU]]="Oui",0,IF(Tableau1[[#This Row],[Nuit
DI/ LU]]="Non",1,""))</f>
        <v/>
      </c>
      <c r="AS1299" s="76" t="str">
        <f>IF(Tableau1[[#This Row],[Type de réponse]]='Paramètre (masquer)'!$A$10,Tableau1[[#This Row],[FE]],"")</f>
        <v/>
      </c>
      <c r="AT1299" s="76" t="str">
        <f>_xlfn.CONCAT(Tableau1[[#This Row],[LUN]:[DIM]])</f>
        <v/>
      </c>
      <c r="AU1299" s="79"/>
      <c r="AV12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9" s="76" t="e">
        <f>Tableau1[[#This Row],[Nbre de nuits sur la période]]*Tableau1[[#This Row],[Nombre de train accédant / nuit *]]</f>
        <v>#VALUE!</v>
      </c>
      <c r="AY1299" s="76" t="e">
        <f>Tableau1[[#This Row],[Uo voies - nuit]]*((59*400/1000)+5)</f>
        <v>#VALUE!</v>
      </c>
    </row>
    <row r="1300" spans="1:51" ht="15.75">
      <c r="A1300" s="51">
        <f t="shared" si="62"/>
        <v>1287</v>
      </c>
      <c r="B1300" s="85"/>
      <c r="C1300" s="52" t="str">
        <f>IFERROR(VLOOKUP(Tableau1[[#This Row],[Site *
Un fichier Excel par DT]],Tableau7[[#All],[Nom de la gare]:[EIC]],5,FALSE),"")</f>
        <v/>
      </c>
      <c r="D1300" s="77"/>
      <c r="E1300" s="74"/>
      <c r="F1300" s="74"/>
      <c r="G1300" s="76"/>
      <c r="H1300" s="72" t="str">
        <f>IF(Tableau1[[#This Row],[Régime d''utilisation (Quotidien ? Oui ou Non)]]="Oui","Oui","Non")</f>
        <v>Non</v>
      </c>
      <c r="I1300" s="72" t="str">
        <f>IF(Tableau1[[#This Row],[Régime d''utilisation (Quotidien ? Oui ou Non)]]="Oui","Oui","Non")</f>
        <v>Non</v>
      </c>
      <c r="J1300" s="72" t="str">
        <f>IF(Tableau1[[#This Row],[Régime d''utilisation (Quotidien ? Oui ou Non)]]="Oui","Oui","Non")</f>
        <v>Non</v>
      </c>
      <c r="K1300" s="72" t="str">
        <f>IF(Tableau1[[#This Row],[Régime d''utilisation (Quotidien ? Oui ou Non)]]="Oui","Oui","Non")</f>
        <v>Non</v>
      </c>
      <c r="L1300" s="72" t="str">
        <f>IF(Tableau1[[#This Row],[Régime d''utilisation (Quotidien ? Oui ou Non)]]="Oui","Oui","Non")</f>
        <v>Non</v>
      </c>
      <c r="M1300" s="72" t="str">
        <f>IF(Tableau1[[#This Row],[Régime d''utilisation (Quotidien ? Oui ou Non)]]="Oui","Oui","Non")</f>
        <v>Non</v>
      </c>
      <c r="N1300" s="72" t="str">
        <f>IF(Tableau1[[#This Row],[Régime d''utilisation (Quotidien ? Oui ou Non)]]="Oui","Oui","Non")</f>
        <v>Non</v>
      </c>
      <c r="O1300" s="72" t="str">
        <f>IF(Tableau1[[#This Row],[Régime d''utilisation (Quotidien ? Oui ou Non)]]="Oui","Oui","Non")</f>
        <v>Non</v>
      </c>
      <c r="P1300" s="76"/>
      <c r="Q1300" s="76"/>
      <c r="R1300" s="76"/>
      <c r="S1300" s="52" t="str">
        <f t="shared" si="60"/>
        <v>Compris entre 00h00 et 5h00</v>
      </c>
      <c r="T1300" s="76"/>
      <c r="U1300" s="53" t="str">
        <f t="shared" si="61"/>
        <v>Voyageur</v>
      </c>
      <c r="V1300" s="76"/>
      <c r="W1300" s="76"/>
      <c r="X1300" s="76"/>
      <c r="Y1300" s="76"/>
      <c r="Z1300" s="76"/>
      <c r="AA1300" s="76"/>
      <c r="AB1300" s="53">
        <f>400</f>
        <v>400</v>
      </c>
      <c r="AC1300" s="78" t="str">
        <f>IF(Tableau1[[#This Row],[Type de réponse]]='Paramètre (masquer)'!$A$10,Tableau1[[#This Row],[Période de début *]],"")</f>
        <v/>
      </c>
      <c r="AD1300" s="78" t="str">
        <f>IF(Tableau1[[#This Row],[Type de réponse]]='Paramètre (masquer)'!$A$10,Tableau1[[#This Row],[Période de fin *]],"")</f>
        <v/>
      </c>
      <c r="AE1300" s="78" t="str">
        <f>IF(Tableau1[[#This Row],[Type de réponse]]='Paramètre (masquer)'!$A$10,Tableau1[[#This Row],[Nuit
LU/MA]],"")</f>
        <v/>
      </c>
      <c r="AF1300" s="78" t="str">
        <f>IF(Tableau1[[#This Row],[Type de réponse]]='Paramètre (masquer)'!$A$10,Tableau1[[#This Row],[Nuit
MA/ME]],"")</f>
        <v/>
      </c>
      <c r="AG1300" s="78" t="str">
        <f>IF(Tableau1[[#This Row],[Type de réponse]]='Paramètre (masquer)'!$A$10,Tableau1[[#This Row],[Nuit
ME/JE]],"")</f>
        <v/>
      </c>
      <c r="AH1300" s="78" t="str">
        <f>IF(Tableau1[[#This Row],[Type de réponse]]='Paramètre (masquer)'!$A$10,Tableau1[[#This Row],[Nuit JE/VE]],"")</f>
        <v/>
      </c>
      <c r="AI1300" s="78" t="str">
        <f>IF(Tableau1[[#This Row],[Type de réponse]]='Paramètre (masquer)'!$A$10,Tableau1[[#This Row],[Nuit
VE/SA]],"")</f>
        <v/>
      </c>
      <c r="AJ1300" s="78" t="str">
        <f>IF(Tableau1[[#This Row],[Type de réponse]]='Paramètre (masquer)'!$A$10,Tableau1[[#This Row],[Nuit
SA/DI]],"")</f>
        <v/>
      </c>
      <c r="AK1300" s="78" t="str">
        <f>IF(Tableau1[[#This Row],[Type de réponse]]='Paramètre (masquer)'!$A$10,Tableau1[[#This Row],[Nuit
DI/LU]],"")</f>
        <v/>
      </c>
      <c r="AL1300" s="76" t="str">
        <f>IF(Tableau1[[#This Row],[Nuit
LU /MA]]="Oui",0,IF(Tableau1[[#This Row],[Nuit
LU /MA]]="Non",1,""))</f>
        <v/>
      </c>
      <c r="AM1300" s="76" t="str">
        <f>IF(Tableau1[[#This Row],[Nuit
MA/ ME]]="Oui",0,IF(Tableau1[[#This Row],[Nuit
MA/ ME]]="Non",1,""))</f>
        <v/>
      </c>
      <c r="AN1300" s="76" t="str">
        <f>IF(Tableau1[[#This Row],[Nuit
ME/ JE]]="Oui",0,IF(Tableau1[[#This Row],[Nuit
ME/ JE]]="Non",1,""))</f>
        <v/>
      </c>
      <c r="AO1300" s="76" t="str">
        <f>IF(Tableau1[[#This Row],[Nuit JE/ VE]]="Oui",0,IF(Tableau1[[#This Row],[Nuit JE/ VE]]="Non",1,""))</f>
        <v/>
      </c>
      <c r="AP1300" s="76" t="str">
        <f>IF(Tableau1[[#This Row],[Nuit
VE/ SA]]="Oui",0,IF(Tableau1[[#This Row],[Nuit
VE/ SA]]="Non",1,""))</f>
        <v/>
      </c>
      <c r="AQ1300" s="76" t="str">
        <f>IF(Tableau1[[#This Row],[Nuit
SA/ DI]]="Oui",0,IF(Tableau1[[#This Row],[Nuit
SA/ DI]]="Non",1,""))</f>
        <v/>
      </c>
      <c r="AR1300" s="76" t="str">
        <f>IF(Tableau1[[#This Row],[Nuit
DI/ LU]]="Oui",0,IF(Tableau1[[#This Row],[Nuit
DI/ LU]]="Non",1,""))</f>
        <v/>
      </c>
      <c r="AS1300" s="76" t="str">
        <f>IF(Tableau1[[#This Row],[Type de réponse]]='Paramètre (masquer)'!$A$10,Tableau1[[#This Row],[FE]],"")</f>
        <v/>
      </c>
      <c r="AT1300" s="76" t="str">
        <f>_xlfn.CONCAT(Tableau1[[#This Row],[LUN]:[DIM]])</f>
        <v/>
      </c>
      <c r="AU1300" s="79"/>
      <c r="AV13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0" s="76" t="e">
        <f>Tableau1[[#This Row],[Nbre de nuits sur la période]]*Tableau1[[#This Row],[Nombre de train accédant / nuit *]]</f>
        <v>#VALUE!</v>
      </c>
      <c r="AY1300" s="76" t="e">
        <f>Tableau1[[#This Row],[Uo voies - nuit]]*((59*400/1000)+5)</f>
        <v>#VALUE!</v>
      </c>
    </row>
    <row r="1301" spans="1:51" ht="15.75">
      <c r="A1301" s="51">
        <f t="shared" si="62"/>
        <v>1288</v>
      </c>
      <c r="B1301" s="85"/>
      <c r="C1301" s="52" t="str">
        <f>IFERROR(VLOOKUP(Tableau1[[#This Row],[Site *
Un fichier Excel par DT]],Tableau7[[#All],[Nom de la gare]:[EIC]],5,FALSE),"")</f>
        <v/>
      </c>
      <c r="D1301" s="77"/>
      <c r="E1301" s="74"/>
      <c r="F1301" s="74"/>
      <c r="G1301" s="76"/>
      <c r="H1301" s="72" t="str">
        <f>IF(Tableau1[[#This Row],[Régime d''utilisation (Quotidien ? Oui ou Non)]]="Oui","Oui","Non")</f>
        <v>Non</v>
      </c>
      <c r="I1301" s="72" t="str">
        <f>IF(Tableau1[[#This Row],[Régime d''utilisation (Quotidien ? Oui ou Non)]]="Oui","Oui","Non")</f>
        <v>Non</v>
      </c>
      <c r="J1301" s="72" t="str">
        <f>IF(Tableau1[[#This Row],[Régime d''utilisation (Quotidien ? Oui ou Non)]]="Oui","Oui","Non")</f>
        <v>Non</v>
      </c>
      <c r="K1301" s="72" t="str">
        <f>IF(Tableau1[[#This Row],[Régime d''utilisation (Quotidien ? Oui ou Non)]]="Oui","Oui","Non")</f>
        <v>Non</v>
      </c>
      <c r="L1301" s="72" t="str">
        <f>IF(Tableau1[[#This Row],[Régime d''utilisation (Quotidien ? Oui ou Non)]]="Oui","Oui","Non")</f>
        <v>Non</v>
      </c>
      <c r="M1301" s="72" t="str">
        <f>IF(Tableau1[[#This Row],[Régime d''utilisation (Quotidien ? Oui ou Non)]]="Oui","Oui","Non")</f>
        <v>Non</v>
      </c>
      <c r="N1301" s="72" t="str">
        <f>IF(Tableau1[[#This Row],[Régime d''utilisation (Quotidien ? Oui ou Non)]]="Oui","Oui","Non")</f>
        <v>Non</v>
      </c>
      <c r="O1301" s="72" t="str">
        <f>IF(Tableau1[[#This Row],[Régime d''utilisation (Quotidien ? Oui ou Non)]]="Oui","Oui","Non")</f>
        <v>Non</v>
      </c>
      <c r="P1301" s="76"/>
      <c r="Q1301" s="76"/>
      <c r="R1301" s="76"/>
      <c r="S1301" s="52" t="str">
        <f t="shared" si="60"/>
        <v>Compris entre 00h00 et 5h00</v>
      </c>
      <c r="T1301" s="76"/>
      <c r="U1301" s="53" t="str">
        <f t="shared" si="61"/>
        <v>Voyageur</v>
      </c>
      <c r="V1301" s="76"/>
      <c r="W1301" s="76"/>
      <c r="X1301" s="76"/>
      <c r="Y1301" s="76"/>
      <c r="Z1301" s="76"/>
      <c r="AA1301" s="76"/>
      <c r="AB1301" s="53">
        <f>400</f>
        <v>400</v>
      </c>
      <c r="AC1301" s="78" t="str">
        <f>IF(Tableau1[[#This Row],[Type de réponse]]='Paramètre (masquer)'!$A$10,Tableau1[[#This Row],[Période de début *]],"")</f>
        <v/>
      </c>
      <c r="AD1301" s="78" t="str">
        <f>IF(Tableau1[[#This Row],[Type de réponse]]='Paramètre (masquer)'!$A$10,Tableau1[[#This Row],[Période de fin *]],"")</f>
        <v/>
      </c>
      <c r="AE1301" s="78" t="str">
        <f>IF(Tableau1[[#This Row],[Type de réponse]]='Paramètre (masquer)'!$A$10,Tableau1[[#This Row],[Nuit
LU/MA]],"")</f>
        <v/>
      </c>
      <c r="AF1301" s="78" t="str">
        <f>IF(Tableau1[[#This Row],[Type de réponse]]='Paramètre (masquer)'!$A$10,Tableau1[[#This Row],[Nuit
MA/ME]],"")</f>
        <v/>
      </c>
      <c r="AG1301" s="78" t="str">
        <f>IF(Tableau1[[#This Row],[Type de réponse]]='Paramètre (masquer)'!$A$10,Tableau1[[#This Row],[Nuit
ME/JE]],"")</f>
        <v/>
      </c>
      <c r="AH1301" s="78" t="str">
        <f>IF(Tableau1[[#This Row],[Type de réponse]]='Paramètre (masquer)'!$A$10,Tableau1[[#This Row],[Nuit JE/VE]],"")</f>
        <v/>
      </c>
      <c r="AI1301" s="78" t="str">
        <f>IF(Tableau1[[#This Row],[Type de réponse]]='Paramètre (masquer)'!$A$10,Tableau1[[#This Row],[Nuit
VE/SA]],"")</f>
        <v/>
      </c>
      <c r="AJ1301" s="78" t="str">
        <f>IF(Tableau1[[#This Row],[Type de réponse]]='Paramètre (masquer)'!$A$10,Tableau1[[#This Row],[Nuit
SA/DI]],"")</f>
        <v/>
      </c>
      <c r="AK1301" s="78" t="str">
        <f>IF(Tableau1[[#This Row],[Type de réponse]]='Paramètre (masquer)'!$A$10,Tableau1[[#This Row],[Nuit
DI/LU]],"")</f>
        <v/>
      </c>
      <c r="AL1301" s="76" t="str">
        <f>IF(Tableau1[[#This Row],[Nuit
LU /MA]]="Oui",0,IF(Tableau1[[#This Row],[Nuit
LU /MA]]="Non",1,""))</f>
        <v/>
      </c>
      <c r="AM1301" s="76" t="str">
        <f>IF(Tableau1[[#This Row],[Nuit
MA/ ME]]="Oui",0,IF(Tableau1[[#This Row],[Nuit
MA/ ME]]="Non",1,""))</f>
        <v/>
      </c>
      <c r="AN1301" s="76" t="str">
        <f>IF(Tableau1[[#This Row],[Nuit
ME/ JE]]="Oui",0,IF(Tableau1[[#This Row],[Nuit
ME/ JE]]="Non",1,""))</f>
        <v/>
      </c>
      <c r="AO1301" s="76" t="str">
        <f>IF(Tableau1[[#This Row],[Nuit JE/ VE]]="Oui",0,IF(Tableau1[[#This Row],[Nuit JE/ VE]]="Non",1,""))</f>
        <v/>
      </c>
      <c r="AP1301" s="76" t="str">
        <f>IF(Tableau1[[#This Row],[Nuit
VE/ SA]]="Oui",0,IF(Tableau1[[#This Row],[Nuit
VE/ SA]]="Non",1,""))</f>
        <v/>
      </c>
      <c r="AQ1301" s="76" t="str">
        <f>IF(Tableau1[[#This Row],[Nuit
SA/ DI]]="Oui",0,IF(Tableau1[[#This Row],[Nuit
SA/ DI]]="Non",1,""))</f>
        <v/>
      </c>
      <c r="AR1301" s="76" t="str">
        <f>IF(Tableau1[[#This Row],[Nuit
DI/ LU]]="Oui",0,IF(Tableau1[[#This Row],[Nuit
DI/ LU]]="Non",1,""))</f>
        <v/>
      </c>
      <c r="AS1301" s="76" t="str">
        <f>IF(Tableau1[[#This Row],[Type de réponse]]='Paramètre (masquer)'!$A$10,Tableau1[[#This Row],[FE]],"")</f>
        <v/>
      </c>
      <c r="AT1301" s="76" t="str">
        <f>_xlfn.CONCAT(Tableau1[[#This Row],[LUN]:[DIM]])</f>
        <v/>
      </c>
      <c r="AU1301" s="79"/>
      <c r="AV13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1" s="76" t="e">
        <f>Tableau1[[#This Row],[Nbre de nuits sur la période]]*Tableau1[[#This Row],[Nombre de train accédant / nuit *]]</f>
        <v>#VALUE!</v>
      </c>
      <c r="AY1301" s="76" t="e">
        <f>Tableau1[[#This Row],[Uo voies - nuit]]*((59*400/1000)+5)</f>
        <v>#VALUE!</v>
      </c>
    </row>
    <row r="1302" spans="1:51" ht="15.75">
      <c r="A1302" s="51">
        <f t="shared" si="62"/>
        <v>1289</v>
      </c>
      <c r="B1302" s="85"/>
      <c r="C1302" s="52" t="str">
        <f>IFERROR(VLOOKUP(Tableau1[[#This Row],[Site *
Un fichier Excel par DT]],Tableau7[[#All],[Nom de la gare]:[EIC]],5,FALSE),"")</f>
        <v/>
      </c>
      <c r="D1302" s="77"/>
      <c r="E1302" s="74"/>
      <c r="F1302" s="74"/>
      <c r="G1302" s="76"/>
      <c r="H1302" s="72" t="str">
        <f>IF(Tableau1[[#This Row],[Régime d''utilisation (Quotidien ? Oui ou Non)]]="Oui","Oui","Non")</f>
        <v>Non</v>
      </c>
      <c r="I1302" s="72" t="str">
        <f>IF(Tableau1[[#This Row],[Régime d''utilisation (Quotidien ? Oui ou Non)]]="Oui","Oui","Non")</f>
        <v>Non</v>
      </c>
      <c r="J1302" s="72" t="str">
        <f>IF(Tableau1[[#This Row],[Régime d''utilisation (Quotidien ? Oui ou Non)]]="Oui","Oui","Non")</f>
        <v>Non</v>
      </c>
      <c r="K1302" s="72" t="str">
        <f>IF(Tableau1[[#This Row],[Régime d''utilisation (Quotidien ? Oui ou Non)]]="Oui","Oui","Non")</f>
        <v>Non</v>
      </c>
      <c r="L1302" s="72" t="str">
        <f>IF(Tableau1[[#This Row],[Régime d''utilisation (Quotidien ? Oui ou Non)]]="Oui","Oui","Non")</f>
        <v>Non</v>
      </c>
      <c r="M1302" s="72" t="str">
        <f>IF(Tableau1[[#This Row],[Régime d''utilisation (Quotidien ? Oui ou Non)]]="Oui","Oui","Non")</f>
        <v>Non</v>
      </c>
      <c r="N1302" s="72" t="str">
        <f>IF(Tableau1[[#This Row],[Régime d''utilisation (Quotidien ? Oui ou Non)]]="Oui","Oui","Non")</f>
        <v>Non</v>
      </c>
      <c r="O1302" s="72" t="str">
        <f>IF(Tableau1[[#This Row],[Régime d''utilisation (Quotidien ? Oui ou Non)]]="Oui","Oui","Non")</f>
        <v>Non</v>
      </c>
      <c r="P1302" s="76"/>
      <c r="Q1302" s="76"/>
      <c r="R1302" s="76"/>
      <c r="S1302" s="52" t="str">
        <f t="shared" si="60"/>
        <v>Compris entre 00h00 et 5h00</v>
      </c>
      <c r="T1302" s="76"/>
      <c r="U1302" s="53" t="str">
        <f t="shared" si="61"/>
        <v>Voyageur</v>
      </c>
      <c r="V1302" s="76"/>
      <c r="W1302" s="76"/>
      <c r="X1302" s="76"/>
      <c r="Y1302" s="76"/>
      <c r="Z1302" s="76"/>
      <c r="AA1302" s="76"/>
      <c r="AB1302" s="53">
        <f>400</f>
        <v>400</v>
      </c>
      <c r="AC1302" s="78" t="str">
        <f>IF(Tableau1[[#This Row],[Type de réponse]]='Paramètre (masquer)'!$A$10,Tableau1[[#This Row],[Période de début *]],"")</f>
        <v/>
      </c>
      <c r="AD1302" s="78" t="str">
        <f>IF(Tableau1[[#This Row],[Type de réponse]]='Paramètre (masquer)'!$A$10,Tableau1[[#This Row],[Période de fin *]],"")</f>
        <v/>
      </c>
      <c r="AE1302" s="78" t="str">
        <f>IF(Tableau1[[#This Row],[Type de réponse]]='Paramètre (masquer)'!$A$10,Tableau1[[#This Row],[Nuit
LU/MA]],"")</f>
        <v/>
      </c>
      <c r="AF1302" s="78" t="str">
        <f>IF(Tableau1[[#This Row],[Type de réponse]]='Paramètre (masquer)'!$A$10,Tableau1[[#This Row],[Nuit
MA/ME]],"")</f>
        <v/>
      </c>
      <c r="AG1302" s="78" t="str">
        <f>IF(Tableau1[[#This Row],[Type de réponse]]='Paramètre (masquer)'!$A$10,Tableau1[[#This Row],[Nuit
ME/JE]],"")</f>
        <v/>
      </c>
      <c r="AH1302" s="78" t="str">
        <f>IF(Tableau1[[#This Row],[Type de réponse]]='Paramètre (masquer)'!$A$10,Tableau1[[#This Row],[Nuit JE/VE]],"")</f>
        <v/>
      </c>
      <c r="AI1302" s="78" t="str">
        <f>IF(Tableau1[[#This Row],[Type de réponse]]='Paramètre (masquer)'!$A$10,Tableau1[[#This Row],[Nuit
VE/SA]],"")</f>
        <v/>
      </c>
      <c r="AJ1302" s="78" t="str">
        <f>IF(Tableau1[[#This Row],[Type de réponse]]='Paramètre (masquer)'!$A$10,Tableau1[[#This Row],[Nuit
SA/DI]],"")</f>
        <v/>
      </c>
      <c r="AK1302" s="78" t="str">
        <f>IF(Tableau1[[#This Row],[Type de réponse]]='Paramètre (masquer)'!$A$10,Tableau1[[#This Row],[Nuit
DI/LU]],"")</f>
        <v/>
      </c>
      <c r="AL1302" s="76" t="str">
        <f>IF(Tableau1[[#This Row],[Nuit
LU /MA]]="Oui",0,IF(Tableau1[[#This Row],[Nuit
LU /MA]]="Non",1,""))</f>
        <v/>
      </c>
      <c r="AM1302" s="76" t="str">
        <f>IF(Tableau1[[#This Row],[Nuit
MA/ ME]]="Oui",0,IF(Tableau1[[#This Row],[Nuit
MA/ ME]]="Non",1,""))</f>
        <v/>
      </c>
      <c r="AN1302" s="76" t="str">
        <f>IF(Tableau1[[#This Row],[Nuit
ME/ JE]]="Oui",0,IF(Tableau1[[#This Row],[Nuit
ME/ JE]]="Non",1,""))</f>
        <v/>
      </c>
      <c r="AO1302" s="76" t="str">
        <f>IF(Tableau1[[#This Row],[Nuit JE/ VE]]="Oui",0,IF(Tableau1[[#This Row],[Nuit JE/ VE]]="Non",1,""))</f>
        <v/>
      </c>
      <c r="AP1302" s="76" t="str">
        <f>IF(Tableau1[[#This Row],[Nuit
VE/ SA]]="Oui",0,IF(Tableau1[[#This Row],[Nuit
VE/ SA]]="Non",1,""))</f>
        <v/>
      </c>
      <c r="AQ1302" s="76" t="str">
        <f>IF(Tableau1[[#This Row],[Nuit
SA/ DI]]="Oui",0,IF(Tableau1[[#This Row],[Nuit
SA/ DI]]="Non",1,""))</f>
        <v/>
      </c>
      <c r="AR1302" s="76" t="str">
        <f>IF(Tableau1[[#This Row],[Nuit
DI/ LU]]="Oui",0,IF(Tableau1[[#This Row],[Nuit
DI/ LU]]="Non",1,""))</f>
        <v/>
      </c>
      <c r="AS1302" s="76" t="str">
        <f>IF(Tableau1[[#This Row],[Type de réponse]]='Paramètre (masquer)'!$A$10,Tableau1[[#This Row],[FE]],"")</f>
        <v/>
      </c>
      <c r="AT1302" s="76" t="str">
        <f>_xlfn.CONCAT(Tableau1[[#This Row],[LUN]:[DIM]])</f>
        <v/>
      </c>
      <c r="AU1302" s="79"/>
      <c r="AV13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2" s="76" t="e">
        <f>Tableau1[[#This Row],[Nbre de nuits sur la période]]*Tableau1[[#This Row],[Nombre de train accédant / nuit *]]</f>
        <v>#VALUE!</v>
      </c>
      <c r="AY1302" s="76" t="e">
        <f>Tableau1[[#This Row],[Uo voies - nuit]]*((59*400/1000)+5)</f>
        <v>#VALUE!</v>
      </c>
    </row>
    <row r="1303" spans="1:51" ht="15.75">
      <c r="A1303" s="51">
        <f t="shared" si="62"/>
        <v>1290</v>
      </c>
      <c r="B1303" s="85"/>
      <c r="C1303" s="52" t="str">
        <f>IFERROR(VLOOKUP(Tableau1[[#This Row],[Site *
Un fichier Excel par DT]],Tableau7[[#All],[Nom de la gare]:[EIC]],5,FALSE),"")</f>
        <v/>
      </c>
      <c r="D1303" s="77"/>
      <c r="E1303" s="74"/>
      <c r="F1303" s="74"/>
      <c r="G1303" s="76"/>
      <c r="H1303" s="72" t="str">
        <f>IF(Tableau1[[#This Row],[Régime d''utilisation (Quotidien ? Oui ou Non)]]="Oui","Oui","Non")</f>
        <v>Non</v>
      </c>
      <c r="I1303" s="72" t="str">
        <f>IF(Tableau1[[#This Row],[Régime d''utilisation (Quotidien ? Oui ou Non)]]="Oui","Oui","Non")</f>
        <v>Non</v>
      </c>
      <c r="J1303" s="72" t="str">
        <f>IF(Tableau1[[#This Row],[Régime d''utilisation (Quotidien ? Oui ou Non)]]="Oui","Oui","Non")</f>
        <v>Non</v>
      </c>
      <c r="K1303" s="72" t="str">
        <f>IF(Tableau1[[#This Row],[Régime d''utilisation (Quotidien ? Oui ou Non)]]="Oui","Oui","Non")</f>
        <v>Non</v>
      </c>
      <c r="L1303" s="72" t="str">
        <f>IF(Tableau1[[#This Row],[Régime d''utilisation (Quotidien ? Oui ou Non)]]="Oui","Oui","Non")</f>
        <v>Non</v>
      </c>
      <c r="M1303" s="72" t="str">
        <f>IF(Tableau1[[#This Row],[Régime d''utilisation (Quotidien ? Oui ou Non)]]="Oui","Oui","Non")</f>
        <v>Non</v>
      </c>
      <c r="N1303" s="72" t="str">
        <f>IF(Tableau1[[#This Row],[Régime d''utilisation (Quotidien ? Oui ou Non)]]="Oui","Oui","Non")</f>
        <v>Non</v>
      </c>
      <c r="O1303" s="72" t="str">
        <f>IF(Tableau1[[#This Row],[Régime d''utilisation (Quotidien ? Oui ou Non)]]="Oui","Oui","Non")</f>
        <v>Non</v>
      </c>
      <c r="P1303" s="76"/>
      <c r="Q1303" s="76"/>
      <c r="R1303" s="76"/>
      <c r="S1303" s="52" t="str">
        <f t="shared" si="60"/>
        <v>Compris entre 00h00 et 5h00</v>
      </c>
      <c r="T1303" s="76"/>
      <c r="U1303" s="53" t="str">
        <f t="shared" si="61"/>
        <v>Voyageur</v>
      </c>
      <c r="V1303" s="76"/>
      <c r="W1303" s="76"/>
      <c r="X1303" s="76"/>
      <c r="Y1303" s="76"/>
      <c r="Z1303" s="76"/>
      <c r="AA1303" s="76"/>
      <c r="AB1303" s="53">
        <f>400</f>
        <v>400</v>
      </c>
      <c r="AC1303" s="78" t="str">
        <f>IF(Tableau1[[#This Row],[Type de réponse]]='Paramètre (masquer)'!$A$10,Tableau1[[#This Row],[Période de début *]],"")</f>
        <v/>
      </c>
      <c r="AD1303" s="78" t="str">
        <f>IF(Tableau1[[#This Row],[Type de réponse]]='Paramètre (masquer)'!$A$10,Tableau1[[#This Row],[Période de fin *]],"")</f>
        <v/>
      </c>
      <c r="AE1303" s="78" t="str">
        <f>IF(Tableau1[[#This Row],[Type de réponse]]='Paramètre (masquer)'!$A$10,Tableau1[[#This Row],[Nuit
LU/MA]],"")</f>
        <v/>
      </c>
      <c r="AF1303" s="78" t="str">
        <f>IF(Tableau1[[#This Row],[Type de réponse]]='Paramètre (masquer)'!$A$10,Tableau1[[#This Row],[Nuit
MA/ME]],"")</f>
        <v/>
      </c>
      <c r="AG1303" s="78" t="str">
        <f>IF(Tableau1[[#This Row],[Type de réponse]]='Paramètre (masquer)'!$A$10,Tableau1[[#This Row],[Nuit
ME/JE]],"")</f>
        <v/>
      </c>
      <c r="AH1303" s="78" t="str">
        <f>IF(Tableau1[[#This Row],[Type de réponse]]='Paramètre (masquer)'!$A$10,Tableau1[[#This Row],[Nuit JE/VE]],"")</f>
        <v/>
      </c>
      <c r="AI1303" s="78" t="str">
        <f>IF(Tableau1[[#This Row],[Type de réponse]]='Paramètre (masquer)'!$A$10,Tableau1[[#This Row],[Nuit
VE/SA]],"")</f>
        <v/>
      </c>
      <c r="AJ1303" s="78" t="str">
        <f>IF(Tableau1[[#This Row],[Type de réponse]]='Paramètre (masquer)'!$A$10,Tableau1[[#This Row],[Nuit
SA/DI]],"")</f>
        <v/>
      </c>
      <c r="AK1303" s="78" t="str">
        <f>IF(Tableau1[[#This Row],[Type de réponse]]='Paramètre (masquer)'!$A$10,Tableau1[[#This Row],[Nuit
DI/LU]],"")</f>
        <v/>
      </c>
      <c r="AL1303" s="76" t="str">
        <f>IF(Tableau1[[#This Row],[Nuit
LU /MA]]="Oui",0,IF(Tableau1[[#This Row],[Nuit
LU /MA]]="Non",1,""))</f>
        <v/>
      </c>
      <c r="AM1303" s="76" t="str">
        <f>IF(Tableau1[[#This Row],[Nuit
MA/ ME]]="Oui",0,IF(Tableau1[[#This Row],[Nuit
MA/ ME]]="Non",1,""))</f>
        <v/>
      </c>
      <c r="AN1303" s="76" t="str">
        <f>IF(Tableau1[[#This Row],[Nuit
ME/ JE]]="Oui",0,IF(Tableau1[[#This Row],[Nuit
ME/ JE]]="Non",1,""))</f>
        <v/>
      </c>
      <c r="AO1303" s="76" t="str">
        <f>IF(Tableau1[[#This Row],[Nuit JE/ VE]]="Oui",0,IF(Tableau1[[#This Row],[Nuit JE/ VE]]="Non",1,""))</f>
        <v/>
      </c>
      <c r="AP1303" s="76" t="str">
        <f>IF(Tableau1[[#This Row],[Nuit
VE/ SA]]="Oui",0,IF(Tableau1[[#This Row],[Nuit
VE/ SA]]="Non",1,""))</f>
        <v/>
      </c>
      <c r="AQ1303" s="76" t="str">
        <f>IF(Tableau1[[#This Row],[Nuit
SA/ DI]]="Oui",0,IF(Tableau1[[#This Row],[Nuit
SA/ DI]]="Non",1,""))</f>
        <v/>
      </c>
      <c r="AR1303" s="76" t="str">
        <f>IF(Tableau1[[#This Row],[Nuit
DI/ LU]]="Oui",0,IF(Tableau1[[#This Row],[Nuit
DI/ LU]]="Non",1,""))</f>
        <v/>
      </c>
      <c r="AS1303" s="76" t="str">
        <f>IF(Tableau1[[#This Row],[Type de réponse]]='Paramètre (masquer)'!$A$10,Tableau1[[#This Row],[FE]],"")</f>
        <v/>
      </c>
      <c r="AT1303" s="76" t="str">
        <f>_xlfn.CONCAT(Tableau1[[#This Row],[LUN]:[DIM]])</f>
        <v/>
      </c>
      <c r="AU1303" s="79"/>
      <c r="AV13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3" s="76" t="e">
        <f>Tableau1[[#This Row],[Nbre de nuits sur la période]]*Tableau1[[#This Row],[Nombre de train accédant / nuit *]]</f>
        <v>#VALUE!</v>
      </c>
      <c r="AY1303" s="76" t="e">
        <f>Tableau1[[#This Row],[Uo voies - nuit]]*((59*400/1000)+5)</f>
        <v>#VALUE!</v>
      </c>
    </row>
    <row r="1304" spans="1:51" ht="15.75">
      <c r="A1304" s="51">
        <f t="shared" si="62"/>
        <v>1291</v>
      </c>
      <c r="B1304" s="85"/>
      <c r="C1304" s="52" t="str">
        <f>IFERROR(VLOOKUP(Tableau1[[#This Row],[Site *
Un fichier Excel par DT]],Tableau7[[#All],[Nom de la gare]:[EIC]],5,FALSE),"")</f>
        <v/>
      </c>
      <c r="D1304" s="77"/>
      <c r="E1304" s="74"/>
      <c r="F1304" s="74"/>
      <c r="G1304" s="76"/>
      <c r="H1304" s="72" t="str">
        <f>IF(Tableau1[[#This Row],[Régime d''utilisation (Quotidien ? Oui ou Non)]]="Oui","Oui","Non")</f>
        <v>Non</v>
      </c>
      <c r="I1304" s="72" t="str">
        <f>IF(Tableau1[[#This Row],[Régime d''utilisation (Quotidien ? Oui ou Non)]]="Oui","Oui","Non")</f>
        <v>Non</v>
      </c>
      <c r="J1304" s="72" t="str">
        <f>IF(Tableau1[[#This Row],[Régime d''utilisation (Quotidien ? Oui ou Non)]]="Oui","Oui","Non")</f>
        <v>Non</v>
      </c>
      <c r="K1304" s="72" t="str">
        <f>IF(Tableau1[[#This Row],[Régime d''utilisation (Quotidien ? Oui ou Non)]]="Oui","Oui","Non")</f>
        <v>Non</v>
      </c>
      <c r="L1304" s="72" t="str">
        <f>IF(Tableau1[[#This Row],[Régime d''utilisation (Quotidien ? Oui ou Non)]]="Oui","Oui","Non")</f>
        <v>Non</v>
      </c>
      <c r="M1304" s="72" t="str">
        <f>IF(Tableau1[[#This Row],[Régime d''utilisation (Quotidien ? Oui ou Non)]]="Oui","Oui","Non")</f>
        <v>Non</v>
      </c>
      <c r="N1304" s="72" t="str">
        <f>IF(Tableau1[[#This Row],[Régime d''utilisation (Quotidien ? Oui ou Non)]]="Oui","Oui","Non")</f>
        <v>Non</v>
      </c>
      <c r="O1304" s="72" t="str">
        <f>IF(Tableau1[[#This Row],[Régime d''utilisation (Quotidien ? Oui ou Non)]]="Oui","Oui","Non")</f>
        <v>Non</v>
      </c>
      <c r="P1304" s="76"/>
      <c r="Q1304" s="76"/>
      <c r="R1304" s="76"/>
      <c r="S1304" s="52" t="str">
        <f t="shared" si="60"/>
        <v>Compris entre 00h00 et 5h00</v>
      </c>
      <c r="T1304" s="76"/>
      <c r="U1304" s="53" t="str">
        <f t="shared" si="61"/>
        <v>Voyageur</v>
      </c>
      <c r="V1304" s="76"/>
      <c r="W1304" s="76"/>
      <c r="X1304" s="76"/>
      <c r="Y1304" s="76"/>
      <c r="Z1304" s="76"/>
      <c r="AA1304" s="76"/>
      <c r="AB1304" s="53">
        <f>400</f>
        <v>400</v>
      </c>
      <c r="AC1304" s="78" t="str">
        <f>IF(Tableau1[[#This Row],[Type de réponse]]='Paramètre (masquer)'!$A$10,Tableau1[[#This Row],[Période de début *]],"")</f>
        <v/>
      </c>
      <c r="AD1304" s="78" t="str">
        <f>IF(Tableau1[[#This Row],[Type de réponse]]='Paramètre (masquer)'!$A$10,Tableau1[[#This Row],[Période de fin *]],"")</f>
        <v/>
      </c>
      <c r="AE1304" s="78" t="str">
        <f>IF(Tableau1[[#This Row],[Type de réponse]]='Paramètre (masquer)'!$A$10,Tableau1[[#This Row],[Nuit
LU/MA]],"")</f>
        <v/>
      </c>
      <c r="AF1304" s="78" t="str">
        <f>IF(Tableau1[[#This Row],[Type de réponse]]='Paramètre (masquer)'!$A$10,Tableau1[[#This Row],[Nuit
MA/ME]],"")</f>
        <v/>
      </c>
      <c r="AG1304" s="78" t="str">
        <f>IF(Tableau1[[#This Row],[Type de réponse]]='Paramètre (masquer)'!$A$10,Tableau1[[#This Row],[Nuit
ME/JE]],"")</f>
        <v/>
      </c>
      <c r="AH1304" s="78" t="str">
        <f>IF(Tableau1[[#This Row],[Type de réponse]]='Paramètre (masquer)'!$A$10,Tableau1[[#This Row],[Nuit JE/VE]],"")</f>
        <v/>
      </c>
      <c r="AI1304" s="78" t="str">
        <f>IF(Tableau1[[#This Row],[Type de réponse]]='Paramètre (masquer)'!$A$10,Tableau1[[#This Row],[Nuit
VE/SA]],"")</f>
        <v/>
      </c>
      <c r="AJ1304" s="78" t="str">
        <f>IF(Tableau1[[#This Row],[Type de réponse]]='Paramètre (masquer)'!$A$10,Tableau1[[#This Row],[Nuit
SA/DI]],"")</f>
        <v/>
      </c>
      <c r="AK1304" s="78" t="str">
        <f>IF(Tableau1[[#This Row],[Type de réponse]]='Paramètre (masquer)'!$A$10,Tableau1[[#This Row],[Nuit
DI/LU]],"")</f>
        <v/>
      </c>
      <c r="AL1304" s="76" t="str">
        <f>IF(Tableau1[[#This Row],[Nuit
LU /MA]]="Oui",0,IF(Tableau1[[#This Row],[Nuit
LU /MA]]="Non",1,""))</f>
        <v/>
      </c>
      <c r="AM1304" s="76" t="str">
        <f>IF(Tableau1[[#This Row],[Nuit
MA/ ME]]="Oui",0,IF(Tableau1[[#This Row],[Nuit
MA/ ME]]="Non",1,""))</f>
        <v/>
      </c>
      <c r="AN1304" s="76" t="str">
        <f>IF(Tableau1[[#This Row],[Nuit
ME/ JE]]="Oui",0,IF(Tableau1[[#This Row],[Nuit
ME/ JE]]="Non",1,""))</f>
        <v/>
      </c>
      <c r="AO1304" s="76" t="str">
        <f>IF(Tableau1[[#This Row],[Nuit JE/ VE]]="Oui",0,IF(Tableau1[[#This Row],[Nuit JE/ VE]]="Non",1,""))</f>
        <v/>
      </c>
      <c r="AP1304" s="76" t="str">
        <f>IF(Tableau1[[#This Row],[Nuit
VE/ SA]]="Oui",0,IF(Tableau1[[#This Row],[Nuit
VE/ SA]]="Non",1,""))</f>
        <v/>
      </c>
      <c r="AQ1304" s="76" t="str">
        <f>IF(Tableau1[[#This Row],[Nuit
SA/ DI]]="Oui",0,IF(Tableau1[[#This Row],[Nuit
SA/ DI]]="Non",1,""))</f>
        <v/>
      </c>
      <c r="AR1304" s="76" t="str">
        <f>IF(Tableau1[[#This Row],[Nuit
DI/ LU]]="Oui",0,IF(Tableau1[[#This Row],[Nuit
DI/ LU]]="Non",1,""))</f>
        <v/>
      </c>
      <c r="AS1304" s="76" t="str">
        <f>IF(Tableau1[[#This Row],[Type de réponse]]='Paramètre (masquer)'!$A$10,Tableau1[[#This Row],[FE]],"")</f>
        <v/>
      </c>
      <c r="AT1304" s="76" t="str">
        <f>_xlfn.CONCAT(Tableau1[[#This Row],[LUN]:[DIM]])</f>
        <v/>
      </c>
      <c r="AU1304" s="79"/>
      <c r="AV13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4" s="76" t="e">
        <f>Tableau1[[#This Row],[Nbre de nuits sur la période]]*Tableau1[[#This Row],[Nombre de train accédant / nuit *]]</f>
        <v>#VALUE!</v>
      </c>
      <c r="AY1304" s="76" t="e">
        <f>Tableau1[[#This Row],[Uo voies - nuit]]*((59*400/1000)+5)</f>
        <v>#VALUE!</v>
      </c>
    </row>
    <row r="1305" spans="1:51" ht="15.75">
      <c r="A1305" s="51">
        <f t="shared" si="62"/>
        <v>1292</v>
      </c>
      <c r="B1305" s="85"/>
      <c r="C1305" s="52" t="str">
        <f>IFERROR(VLOOKUP(Tableau1[[#This Row],[Site *
Un fichier Excel par DT]],Tableau7[[#All],[Nom de la gare]:[EIC]],5,FALSE),"")</f>
        <v/>
      </c>
      <c r="D1305" s="77"/>
      <c r="E1305" s="74"/>
      <c r="F1305" s="74"/>
      <c r="G1305" s="76"/>
      <c r="H1305" s="72" t="str">
        <f>IF(Tableau1[[#This Row],[Régime d''utilisation (Quotidien ? Oui ou Non)]]="Oui","Oui","Non")</f>
        <v>Non</v>
      </c>
      <c r="I1305" s="72" t="str">
        <f>IF(Tableau1[[#This Row],[Régime d''utilisation (Quotidien ? Oui ou Non)]]="Oui","Oui","Non")</f>
        <v>Non</v>
      </c>
      <c r="J1305" s="72" t="str">
        <f>IF(Tableau1[[#This Row],[Régime d''utilisation (Quotidien ? Oui ou Non)]]="Oui","Oui","Non")</f>
        <v>Non</v>
      </c>
      <c r="K1305" s="72" t="str">
        <f>IF(Tableau1[[#This Row],[Régime d''utilisation (Quotidien ? Oui ou Non)]]="Oui","Oui","Non")</f>
        <v>Non</v>
      </c>
      <c r="L1305" s="72" t="str">
        <f>IF(Tableau1[[#This Row],[Régime d''utilisation (Quotidien ? Oui ou Non)]]="Oui","Oui","Non")</f>
        <v>Non</v>
      </c>
      <c r="M1305" s="72" t="str">
        <f>IF(Tableau1[[#This Row],[Régime d''utilisation (Quotidien ? Oui ou Non)]]="Oui","Oui","Non")</f>
        <v>Non</v>
      </c>
      <c r="N1305" s="72" t="str">
        <f>IF(Tableau1[[#This Row],[Régime d''utilisation (Quotidien ? Oui ou Non)]]="Oui","Oui","Non")</f>
        <v>Non</v>
      </c>
      <c r="O1305" s="72" t="str">
        <f>IF(Tableau1[[#This Row],[Régime d''utilisation (Quotidien ? Oui ou Non)]]="Oui","Oui","Non")</f>
        <v>Non</v>
      </c>
      <c r="P1305" s="76"/>
      <c r="Q1305" s="76"/>
      <c r="R1305" s="76"/>
      <c r="S1305" s="52" t="str">
        <f t="shared" si="60"/>
        <v>Compris entre 00h00 et 5h00</v>
      </c>
      <c r="T1305" s="76"/>
      <c r="U1305" s="53" t="str">
        <f t="shared" si="61"/>
        <v>Voyageur</v>
      </c>
      <c r="V1305" s="76"/>
      <c r="W1305" s="76"/>
      <c r="X1305" s="76"/>
      <c r="Y1305" s="76"/>
      <c r="Z1305" s="76"/>
      <c r="AA1305" s="76"/>
      <c r="AB1305" s="53">
        <f>400</f>
        <v>400</v>
      </c>
      <c r="AC1305" s="78" t="str">
        <f>IF(Tableau1[[#This Row],[Type de réponse]]='Paramètre (masquer)'!$A$10,Tableau1[[#This Row],[Période de début *]],"")</f>
        <v/>
      </c>
      <c r="AD1305" s="78" t="str">
        <f>IF(Tableau1[[#This Row],[Type de réponse]]='Paramètre (masquer)'!$A$10,Tableau1[[#This Row],[Période de fin *]],"")</f>
        <v/>
      </c>
      <c r="AE1305" s="78" t="str">
        <f>IF(Tableau1[[#This Row],[Type de réponse]]='Paramètre (masquer)'!$A$10,Tableau1[[#This Row],[Nuit
LU/MA]],"")</f>
        <v/>
      </c>
      <c r="AF1305" s="78" t="str">
        <f>IF(Tableau1[[#This Row],[Type de réponse]]='Paramètre (masquer)'!$A$10,Tableau1[[#This Row],[Nuit
MA/ME]],"")</f>
        <v/>
      </c>
      <c r="AG1305" s="78" t="str">
        <f>IF(Tableau1[[#This Row],[Type de réponse]]='Paramètre (masquer)'!$A$10,Tableau1[[#This Row],[Nuit
ME/JE]],"")</f>
        <v/>
      </c>
      <c r="AH1305" s="78" t="str">
        <f>IF(Tableau1[[#This Row],[Type de réponse]]='Paramètre (masquer)'!$A$10,Tableau1[[#This Row],[Nuit JE/VE]],"")</f>
        <v/>
      </c>
      <c r="AI1305" s="78" t="str">
        <f>IF(Tableau1[[#This Row],[Type de réponse]]='Paramètre (masquer)'!$A$10,Tableau1[[#This Row],[Nuit
VE/SA]],"")</f>
        <v/>
      </c>
      <c r="AJ1305" s="78" t="str">
        <f>IF(Tableau1[[#This Row],[Type de réponse]]='Paramètre (masquer)'!$A$10,Tableau1[[#This Row],[Nuit
SA/DI]],"")</f>
        <v/>
      </c>
      <c r="AK1305" s="78" t="str">
        <f>IF(Tableau1[[#This Row],[Type de réponse]]='Paramètre (masquer)'!$A$10,Tableau1[[#This Row],[Nuit
DI/LU]],"")</f>
        <v/>
      </c>
      <c r="AL1305" s="76" t="str">
        <f>IF(Tableau1[[#This Row],[Nuit
LU /MA]]="Oui",0,IF(Tableau1[[#This Row],[Nuit
LU /MA]]="Non",1,""))</f>
        <v/>
      </c>
      <c r="AM1305" s="76" t="str">
        <f>IF(Tableau1[[#This Row],[Nuit
MA/ ME]]="Oui",0,IF(Tableau1[[#This Row],[Nuit
MA/ ME]]="Non",1,""))</f>
        <v/>
      </c>
      <c r="AN1305" s="76" t="str">
        <f>IF(Tableau1[[#This Row],[Nuit
ME/ JE]]="Oui",0,IF(Tableau1[[#This Row],[Nuit
ME/ JE]]="Non",1,""))</f>
        <v/>
      </c>
      <c r="AO1305" s="76" t="str">
        <f>IF(Tableau1[[#This Row],[Nuit JE/ VE]]="Oui",0,IF(Tableau1[[#This Row],[Nuit JE/ VE]]="Non",1,""))</f>
        <v/>
      </c>
      <c r="AP1305" s="76" t="str">
        <f>IF(Tableau1[[#This Row],[Nuit
VE/ SA]]="Oui",0,IF(Tableau1[[#This Row],[Nuit
VE/ SA]]="Non",1,""))</f>
        <v/>
      </c>
      <c r="AQ1305" s="76" t="str">
        <f>IF(Tableau1[[#This Row],[Nuit
SA/ DI]]="Oui",0,IF(Tableau1[[#This Row],[Nuit
SA/ DI]]="Non",1,""))</f>
        <v/>
      </c>
      <c r="AR1305" s="76" t="str">
        <f>IF(Tableau1[[#This Row],[Nuit
DI/ LU]]="Oui",0,IF(Tableau1[[#This Row],[Nuit
DI/ LU]]="Non",1,""))</f>
        <v/>
      </c>
      <c r="AS1305" s="76" t="str">
        <f>IF(Tableau1[[#This Row],[Type de réponse]]='Paramètre (masquer)'!$A$10,Tableau1[[#This Row],[FE]],"")</f>
        <v/>
      </c>
      <c r="AT1305" s="76" t="str">
        <f>_xlfn.CONCAT(Tableau1[[#This Row],[LUN]:[DIM]])</f>
        <v/>
      </c>
      <c r="AU1305" s="79"/>
      <c r="AV13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5" s="76" t="e">
        <f>Tableau1[[#This Row],[Nbre de nuits sur la période]]*Tableau1[[#This Row],[Nombre de train accédant / nuit *]]</f>
        <v>#VALUE!</v>
      </c>
      <c r="AY1305" s="76" t="e">
        <f>Tableau1[[#This Row],[Uo voies - nuit]]*((59*400/1000)+5)</f>
        <v>#VALUE!</v>
      </c>
    </row>
    <row r="1306" spans="1:51" ht="15.75">
      <c r="A1306" s="51">
        <f t="shared" si="62"/>
        <v>1293</v>
      </c>
      <c r="B1306" s="85"/>
      <c r="C1306" s="52" t="str">
        <f>IFERROR(VLOOKUP(Tableau1[[#This Row],[Site *
Un fichier Excel par DT]],Tableau7[[#All],[Nom de la gare]:[EIC]],5,FALSE),"")</f>
        <v/>
      </c>
      <c r="D1306" s="77"/>
      <c r="E1306" s="74"/>
      <c r="F1306" s="74"/>
      <c r="G1306" s="76"/>
      <c r="H1306" s="72" t="str">
        <f>IF(Tableau1[[#This Row],[Régime d''utilisation (Quotidien ? Oui ou Non)]]="Oui","Oui","Non")</f>
        <v>Non</v>
      </c>
      <c r="I1306" s="72" t="str">
        <f>IF(Tableau1[[#This Row],[Régime d''utilisation (Quotidien ? Oui ou Non)]]="Oui","Oui","Non")</f>
        <v>Non</v>
      </c>
      <c r="J1306" s="72" t="str">
        <f>IF(Tableau1[[#This Row],[Régime d''utilisation (Quotidien ? Oui ou Non)]]="Oui","Oui","Non")</f>
        <v>Non</v>
      </c>
      <c r="K1306" s="72" t="str">
        <f>IF(Tableau1[[#This Row],[Régime d''utilisation (Quotidien ? Oui ou Non)]]="Oui","Oui","Non")</f>
        <v>Non</v>
      </c>
      <c r="L1306" s="72" t="str">
        <f>IF(Tableau1[[#This Row],[Régime d''utilisation (Quotidien ? Oui ou Non)]]="Oui","Oui","Non")</f>
        <v>Non</v>
      </c>
      <c r="M1306" s="72" t="str">
        <f>IF(Tableau1[[#This Row],[Régime d''utilisation (Quotidien ? Oui ou Non)]]="Oui","Oui","Non")</f>
        <v>Non</v>
      </c>
      <c r="N1306" s="72" t="str">
        <f>IF(Tableau1[[#This Row],[Régime d''utilisation (Quotidien ? Oui ou Non)]]="Oui","Oui","Non")</f>
        <v>Non</v>
      </c>
      <c r="O1306" s="72" t="str">
        <f>IF(Tableau1[[#This Row],[Régime d''utilisation (Quotidien ? Oui ou Non)]]="Oui","Oui","Non")</f>
        <v>Non</v>
      </c>
      <c r="P1306" s="76"/>
      <c r="Q1306" s="76"/>
      <c r="R1306" s="76"/>
      <c r="S1306" s="52" t="str">
        <f t="shared" si="60"/>
        <v>Compris entre 00h00 et 5h00</v>
      </c>
      <c r="T1306" s="76"/>
      <c r="U1306" s="53" t="str">
        <f t="shared" si="61"/>
        <v>Voyageur</v>
      </c>
      <c r="V1306" s="76"/>
      <c r="W1306" s="76"/>
      <c r="X1306" s="76"/>
      <c r="Y1306" s="76"/>
      <c r="Z1306" s="76"/>
      <c r="AA1306" s="76"/>
      <c r="AB1306" s="53">
        <f>400</f>
        <v>400</v>
      </c>
      <c r="AC1306" s="78" t="str">
        <f>IF(Tableau1[[#This Row],[Type de réponse]]='Paramètre (masquer)'!$A$10,Tableau1[[#This Row],[Période de début *]],"")</f>
        <v/>
      </c>
      <c r="AD1306" s="78" t="str">
        <f>IF(Tableau1[[#This Row],[Type de réponse]]='Paramètre (masquer)'!$A$10,Tableau1[[#This Row],[Période de fin *]],"")</f>
        <v/>
      </c>
      <c r="AE1306" s="78" t="str">
        <f>IF(Tableau1[[#This Row],[Type de réponse]]='Paramètre (masquer)'!$A$10,Tableau1[[#This Row],[Nuit
LU/MA]],"")</f>
        <v/>
      </c>
      <c r="AF1306" s="78" t="str">
        <f>IF(Tableau1[[#This Row],[Type de réponse]]='Paramètre (masquer)'!$A$10,Tableau1[[#This Row],[Nuit
MA/ME]],"")</f>
        <v/>
      </c>
      <c r="AG1306" s="78" t="str">
        <f>IF(Tableau1[[#This Row],[Type de réponse]]='Paramètre (masquer)'!$A$10,Tableau1[[#This Row],[Nuit
ME/JE]],"")</f>
        <v/>
      </c>
      <c r="AH1306" s="78" t="str">
        <f>IF(Tableau1[[#This Row],[Type de réponse]]='Paramètre (masquer)'!$A$10,Tableau1[[#This Row],[Nuit JE/VE]],"")</f>
        <v/>
      </c>
      <c r="AI1306" s="78" t="str">
        <f>IF(Tableau1[[#This Row],[Type de réponse]]='Paramètre (masquer)'!$A$10,Tableau1[[#This Row],[Nuit
VE/SA]],"")</f>
        <v/>
      </c>
      <c r="AJ1306" s="78" t="str">
        <f>IF(Tableau1[[#This Row],[Type de réponse]]='Paramètre (masquer)'!$A$10,Tableau1[[#This Row],[Nuit
SA/DI]],"")</f>
        <v/>
      </c>
      <c r="AK1306" s="78" t="str">
        <f>IF(Tableau1[[#This Row],[Type de réponse]]='Paramètre (masquer)'!$A$10,Tableau1[[#This Row],[Nuit
DI/LU]],"")</f>
        <v/>
      </c>
      <c r="AL1306" s="76" t="str">
        <f>IF(Tableau1[[#This Row],[Nuit
LU /MA]]="Oui",0,IF(Tableau1[[#This Row],[Nuit
LU /MA]]="Non",1,""))</f>
        <v/>
      </c>
      <c r="AM1306" s="76" t="str">
        <f>IF(Tableau1[[#This Row],[Nuit
MA/ ME]]="Oui",0,IF(Tableau1[[#This Row],[Nuit
MA/ ME]]="Non",1,""))</f>
        <v/>
      </c>
      <c r="AN1306" s="76" t="str">
        <f>IF(Tableau1[[#This Row],[Nuit
ME/ JE]]="Oui",0,IF(Tableau1[[#This Row],[Nuit
ME/ JE]]="Non",1,""))</f>
        <v/>
      </c>
      <c r="AO1306" s="76" t="str">
        <f>IF(Tableau1[[#This Row],[Nuit JE/ VE]]="Oui",0,IF(Tableau1[[#This Row],[Nuit JE/ VE]]="Non",1,""))</f>
        <v/>
      </c>
      <c r="AP1306" s="76" t="str">
        <f>IF(Tableau1[[#This Row],[Nuit
VE/ SA]]="Oui",0,IF(Tableau1[[#This Row],[Nuit
VE/ SA]]="Non",1,""))</f>
        <v/>
      </c>
      <c r="AQ1306" s="76" t="str">
        <f>IF(Tableau1[[#This Row],[Nuit
SA/ DI]]="Oui",0,IF(Tableau1[[#This Row],[Nuit
SA/ DI]]="Non",1,""))</f>
        <v/>
      </c>
      <c r="AR1306" s="76" t="str">
        <f>IF(Tableau1[[#This Row],[Nuit
DI/ LU]]="Oui",0,IF(Tableau1[[#This Row],[Nuit
DI/ LU]]="Non",1,""))</f>
        <v/>
      </c>
      <c r="AS1306" s="76" t="str">
        <f>IF(Tableau1[[#This Row],[Type de réponse]]='Paramètre (masquer)'!$A$10,Tableau1[[#This Row],[FE]],"")</f>
        <v/>
      </c>
      <c r="AT1306" s="76" t="str">
        <f>_xlfn.CONCAT(Tableau1[[#This Row],[LUN]:[DIM]])</f>
        <v/>
      </c>
      <c r="AU1306" s="79"/>
      <c r="AV13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6" s="76" t="e">
        <f>Tableau1[[#This Row],[Nbre de nuits sur la période]]*Tableau1[[#This Row],[Nombre de train accédant / nuit *]]</f>
        <v>#VALUE!</v>
      </c>
      <c r="AY1306" s="76" t="e">
        <f>Tableau1[[#This Row],[Uo voies - nuit]]*((59*400/1000)+5)</f>
        <v>#VALUE!</v>
      </c>
    </row>
    <row r="1307" spans="1:51" ht="15.75">
      <c r="A1307" s="51">
        <f t="shared" si="62"/>
        <v>1294</v>
      </c>
      <c r="B1307" s="85"/>
      <c r="C1307" s="52" t="str">
        <f>IFERROR(VLOOKUP(Tableau1[[#This Row],[Site *
Un fichier Excel par DT]],Tableau7[[#All],[Nom de la gare]:[EIC]],5,FALSE),"")</f>
        <v/>
      </c>
      <c r="D1307" s="77"/>
      <c r="E1307" s="74"/>
      <c r="F1307" s="74"/>
      <c r="G1307" s="76"/>
      <c r="H1307" s="72" t="str">
        <f>IF(Tableau1[[#This Row],[Régime d''utilisation (Quotidien ? Oui ou Non)]]="Oui","Oui","Non")</f>
        <v>Non</v>
      </c>
      <c r="I1307" s="72" t="str">
        <f>IF(Tableau1[[#This Row],[Régime d''utilisation (Quotidien ? Oui ou Non)]]="Oui","Oui","Non")</f>
        <v>Non</v>
      </c>
      <c r="J1307" s="72" t="str">
        <f>IF(Tableau1[[#This Row],[Régime d''utilisation (Quotidien ? Oui ou Non)]]="Oui","Oui","Non")</f>
        <v>Non</v>
      </c>
      <c r="K1307" s="72" t="str">
        <f>IF(Tableau1[[#This Row],[Régime d''utilisation (Quotidien ? Oui ou Non)]]="Oui","Oui","Non")</f>
        <v>Non</v>
      </c>
      <c r="L1307" s="72" t="str">
        <f>IF(Tableau1[[#This Row],[Régime d''utilisation (Quotidien ? Oui ou Non)]]="Oui","Oui","Non")</f>
        <v>Non</v>
      </c>
      <c r="M1307" s="72" t="str">
        <f>IF(Tableau1[[#This Row],[Régime d''utilisation (Quotidien ? Oui ou Non)]]="Oui","Oui","Non")</f>
        <v>Non</v>
      </c>
      <c r="N1307" s="72" t="str">
        <f>IF(Tableau1[[#This Row],[Régime d''utilisation (Quotidien ? Oui ou Non)]]="Oui","Oui","Non")</f>
        <v>Non</v>
      </c>
      <c r="O1307" s="72" t="str">
        <f>IF(Tableau1[[#This Row],[Régime d''utilisation (Quotidien ? Oui ou Non)]]="Oui","Oui","Non")</f>
        <v>Non</v>
      </c>
      <c r="P1307" s="76"/>
      <c r="Q1307" s="76"/>
      <c r="R1307" s="76"/>
      <c r="S1307" s="52" t="str">
        <f t="shared" si="60"/>
        <v>Compris entre 00h00 et 5h00</v>
      </c>
      <c r="T1307" s="76"/>
      <c r="U1307" s="53" t="str">
        <f t="shared" si="61"/>
        <v>Voyageur</v>
      </c>
      <c r="V1307" s="76"/>
      <c r="W1307" s="76"/>
      <c r="X1307" s="76"/>
      <c r="Y1307" s="76"/>
      <c r="Z1307" s="76"/>
      <c r="AA1307" s="76"/>
      <c r="AB1307" s="53">
        <f>400</f>
        <v>400</v>
      </c>
      <c r="AC1307" s="78" t="str">
        <f>IF(Tableau1[[#This Row],[Type de réponse]]='Paramètre (masquer)'!$A$10,Tableau1[[#This Row],[Période de début *]],"")</f>
        <v/>
      </c>
      <c r="AD1307" s="78" t="str">
        <f>IF(Tableau1[[#This Row],[Type de réponse]]='Paramètre (masquer)'!$A$10,Tableau1[[#This Row],[Période de fin *]],"")</f>
        <v/>
      </c>
      <c r="AE1307" s="78" t="str">
        <f>IF(Tableau1[[#This Row],[Type de réponse]]='Paramètre (masquer)'!$A$10,Tableau1[[#This Row],[Nuit
LU/MA]],"")</f>
        <v/>
      </c>
      <c r="AF1307" s="78" t="str">
        <f>IF(Tableau1[[#This Row],[Type de réponse]]='Paramètre (masquer)'!$A$10,Tableau1[[#This Row],[Nuit
MA/ME]],"")</f>
        <v/>
      </c>
      <c r="AG1307" s="78" t="str">
        <f>IF(Tableau1[[#This Row],[Type de réponse]]='Paramètre (masquer)'!$A$10,Tableau1[[#This Row],[Nuit
ME/JE]],"")</f>
        <v/>
      </c>
      <c r="AH1307" s="78" t="str">
        <f>IF(Tableau1[[#This Row],[Type de réponse]]='Paramètre (masquer)'!$A$10,Tableau1[[#This Row],[Nuit JE/VE]],"")</f>
        <v/>
      </c>
      <c r="AI1307" s="78" t="str">
        <f>IF(Tableau1[[#This Row],[Type de réponse]]='Paramètre (masquer)'!$A$10,Tableau1[[#This Row],[Nuit
VE/SA]],"")</f>
        <v/>
      </c>
      <c r="AJ1307" s="78" t="str">
        <f>IF(Tableau1[[#This Row],[Type de réponse]]='Paramètre (masquer)'!$A$10,Tableau1[[#This Row],[Nuit
SA/DI]],"")</f>
        <v/>
      </c>
      <c r="AK1307" s="78" t="str">
        <f>IF(Tableau1[[#This Row],[Type de réponse]]='Paramètre (masquer)'!$A$10,Tableau1[[#This Row],[Nuit
DI/LU]],"")</f>
        <v/>
      </c>
      <c r="AL1307" s="76" t="str">
        <f>IF(Tableau1[[#This Row],[Nuit
LU /MA]]="Oui",0,IF(Tableau1[[#This Row],[Nuit
LU /MA]]="Non",1,""))</f>
        <v/>
      </c>
      <c r="AM1307" s="76" t="str">
        <f>IF(Tableau1[[#This Row],[Nuit
MA/ ME]]="Oui",0,IF(Tableau1[[#This Row],[Nuit
MA/ ME]]="Non",1,""))</f>
        <v/>
      </c>
      <c r="AN1307" s="76" t="str">
        <f>IF(Tableau1[[#This Row],[Nuit
ME/ JE]]="Oui",0,IF(Tableau1[[#This Row],[Nuit
ME/ JE]]="Non",1,""))</f>
        <v/>
      </c>
      <c r="AO1307" s="76" t="str">
        <f>IF(Tableau1[[#This Row],[Nuit JE/ VE]]="Oui",0,IF(Tableau1[[#This Row],[Nuit JE/ VE]]="Non",1,""))</f>
        <v/>
      </c>
      <c r="AP1307" s="76" t="str">
        <f>IF(Tableau1[[#This Row],[Nuit
VE/ SA]]="Oui",0,IF(Tableau1[[#This Row],[Nuit
VE/ SA]]="Non",1,""))</f>
        <v/>
      </c>
      <c r="AQ1307" s="76" t="str">
        <f>IF(Tableau1[[#This Row],[Nuit
SA/ DI]]="Oui",0,IF(Tableau1[[#This Row],[Nuit
SA/ DI]]="Non",1,""))</f>
        <v/>
      </c>
      <c r="AR1307" s="76" t="str">
        <f>IF(Tableau1[[#This Row],[Nuit
DI/ LU]]="Oui",0,IF(Tableau1[[#This Row],[Nuit
DI/ LU]]="Non",1,""))</f>
        <v/>
      </c>
      <c r="AS1307" s="76" t="str">
        <f>IF(Tableau1[[#This Row],[Type de réponse]]='Paramètre (masquer)'!$A$10,Tableau1[[#This Row],[FE]],"")</f>
        <v/>
      </c>
      <c r="AT1307" s="76" t="str">
        <f>_xlfn.CONCAT(Tableau1[[#This Row],[LUN]:[DIM]])</f>
        <v/>
      </c>
      <c r="AU1307" s="79"/>
      <c r="AV13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7" s="76" t="e">
        <f>Tableau1[[#This Row],[Nbre de nuits sur la période]]*Tableau1[[#This Row],[Nombre de train accédant / nuit *]]</f>
        <v>#VALUE!</v>
      </c>
      <c r="AY1307" s="76" t="e">
        <f>Tableau1[[#This Row],[Uo voies - nuit]]*((59*400/1000)+5)</f>
        <v>#VALUE!</v>
      </c>
    </row>
    <row r="1308" spans="1:51" ht="15.75">
      <c r="A1308" s="51">
        <f t="shared" si="62"/>
        <v>1295</v>
      </c>
      <c r="B1308" s="85"/>
      <c r="C1308" s="52" t="str">
        <f>IFERROR(VLOOKUP(Tableau1[[#This Row],[Site *
Un fichier Excel par DT]],Tableau7[[#All],[Nom de la gare]:[EIC]],5,FALSE),"")</f>
        <v/>
      </c>
      <c r="D1308" s="77"/>
      <c r="E1308" s="74"/>
      <c r="F1308" s="74"/>
      <c r="G1308" s="76"/>
      <c r="H1308" s="72" t="str">
        <f>IF(Tableau1[[#This Row],[Régime d''utilisation (Quotidien ? Oui ou Non)]]="Oui","Oui","Non")</f>
        <v>Non</v>
      </c>
      <c r="I1308" s="72" t="str">
        <f>IF(Tableau1[[#This Row],[Régime d''utilisation (Quotidien ? Oui ou Non)]]="Oui","Oui","Non")</f>
        <v>Non</v>
      </c>
      <c r="J1308" s="72" t="str">
        <f>IF(Tableau1[[#This Row],[Régime d''utilisation (Quotidien ? Oui ou Non)]]="Oui","Oui","Non")</f>
        <v>Non</v>
      </c>
      <c r="K1308" s="72" t="str">
        <f>IF(Tableau1[[#This Row],[Régime d''utilisation (Quotidien ? Oui ou Non)]]="Oui","Oui","Non")</f>
        <v>Non</v>
      </c>
      <c r="L1308" s="72" t="str">
        <f>IF(Tableau1[[#This Row],[Régime d''utilisation (Quotidien ? Oui ou Non)]]="Oui","Oui","Non")</f>
        <v>Non</v>
      </c>
      <c r="M1308" s="72" t="str">
        <f>IF(Tableau1[[#This Row],[Régime d''utilisation (Quotidien ? Oui ou Non)]]="Oui","Oui","Non")</f>
        <v>Non</v>
      </c>
      <c r="N1308" s="72" t="str">
        <f>IF(Tableau1[[#This Row],[Régime d''utilisation (Quotidien ? Oui ou Non)]]="Oui","Oui","Non")</f>
        <v>Non</v>
      </c>
      <c r="O1308" s="72" t="str">
        <f>IF(Tableau1[[#This Row],[Régime d''utilisation (Quotidien ? Oui ou Non)]]="Oui","Oui","Non")</f>
        <v>Non</v>
      </c>
      <c r="P1308" s="76"/>
      <c r="Q1308" s="76"/>
      <c r="R1308" s="76"/>
      <c r="S1308" s="52" t="str">
        <f t="shared" si="60"/>
        <v>Compris entre 00h00 et 5h00</v>
      </c>
      <c r="T1308" s="76"/>
      <c r="U1308" s="53" t="str">
        <f t="shared" si="61"/>
        <v>Voyageur</v>
      </c>
      <c r="V1308" s="76"/>
      <c r="W1308" s="76"/>
      <c r="X1308" s="76"/>
      <c r="Y1308" s="76"/>
      <c r="Z1308" s="76"/>
      <c r="AA1308" s="76"/>
      <c r="AB1308" s="53">
        <f>400</f>
        <v>400</v>
      </c>
      <c r="AC1308" s="78" t="str">
        <f>IF(Tableau1[[#This Row],[Type de réponse]]='Paramètre (masquer)'!$A$10,Tableau1[[#This Row],[Période de début *]],"")</f>
        <v/>
      </c>
      <c r="AD1308" s="78" t="str">
        <f>IF(Tableau1[[#This Row],[Type de réponse]]='Paramètre (masquer)'!$A$10,Tableau1[[#This Row],[Période de fin *]],"")</f>
        <v/>
      </c>
      <c r="AE1308" s="78" t="str">
        <f>IF(Tableau1[[#This Row],[Type de réponse]]='Paramètre (masquer)'!$A$10,Tableau1[[#This Row],[Nuit
LU/MA]],"")</f>
        <v/>
      </c>
      <c r="AF1308" s="78" t="str">
        <f>IF(Tableau1[[#This Row],[Type de réponse]]='Paramètre (masquer)'!$A$10,Tableau1[[#This Row],[Nuit
MA/ME]],"")</f>
        <v/>
      </c>
      <c r="AG1308" s="78" t="str">
        <f>IF(Tableau1[[#This Row],[Type de réponse]]='Paramètre (masquer)'!$A$10,Tableau1[[#This Row],[Nuit
ME/JE]],"")</f>
        <v/>
      </c>
      <c r="AH1308" s="78" t="str">
        <f>IF(Tableau1[[#This Row],[Type de réponse]]='Paramètre (masquer)'!$A$10,Tableau1[[#This Row],[Nuit JE/VE]],"")</f>
        <v/>
      </c>
      <c r="AI1308" s="78" t="str">
        <f>IF(Tableau1[[#This Row],[Type de réponse]]='Paramètre (masquer)'!$A$10,Tableau1[[#This Row],[Nuit
VE/SA]],"")</f>
        <v/>
      </c>
      <c r="AJ1308" s="78" t="str">
        <f>IF(Tableau1[[#This Row],[Type de réponse]]='Paramètre (masquer)'!$A$10,Tableau1[[#This Row],[Nuit
SA/DI]],"")</f>
        <v/>
      </c>
      <c r="AK1308" s="78" t="str">
        <f>IF(Tableau1[[#This Row],[Type de réponse]]='Paramètre (masquer)'!$A$10,Tableau1[[#This Row],[Nuit
DI/LU]],"")</f>
        <v/>
      </c>
      <c r="AL1308" s="76" t="str">
        <f>IF(Tableau1[[#This Row],[Nuit
LU /MA]]="Oui",0,IF(Tableau1[[#This Row],[Nuit
LU /MA]]="Non",1,""))</f>
        <v/>
      </c>
      <c r="AM1308" s="76" t="str">
        <f>IF(Tableau1[[#This Row],[Nuit
MA/ ME]]="Oui",0,IF(Tableau1[[#This Row],[Nuit
MA/ ME]]="Non",1,""))</f>
        <v/>
      </c>
      <c r="AN1308" s="76" t="str">
        <f>IF(Tableau1[[#This Row],[Nuit
ME/ JE]]="Oui",0,IF(Tableau1[[#This Row],[Nuit
ME/ JE]]="Non",1,""))</f>
        <v/>
      </c>
      <c r="AO1308" s="76" t="str">
        <f>IF(Tableau1[[#This Row],[Nuit JE/ VE]]="Oui",0,IF(Tableau1[[#This Row],[Nuit JE/ VE]]="Non",1,""))</f>
        <v/>
      </c>
      <c r="AP1308" s="76" t="str">
        <f>IF(Tableau1[[#This Row],[Nuit
VE/ SA]]="Oui",0,IF(Tableau1[[#This Row],[Nuit
VE/ SA]]="Non",1,""))</f>
        <v/>
      </c>
      <c r="AQ1308" s="76" t="str">
        <f>IF(Tableau1[[#This Row],[Nuit
SA/ DI]]="Oui",0,IF(Tableau1[[#This Row],[Nuit
SA/ DI]]="Non",1,""))</f>
        <v/>
      </c>
      <c r="AR1308" s="76" t="str">
        <f>IF(Tableau1[[#This Row],[Nuit
DI/ LU]]="Oui",0,IF(Tableau1[[#This Row],[Nuit
DI/ LU]]="Non",1,""))</f>
        <v/>
      </c>
      <c r="AS1308" s="76" t="str">
        <f>IF(Tableau1[[#This Row],[Type de réponse]]='Paramètre (masquer)'!$A$10,Tableau1[[#This Row],[FE]],"")</f>
        <v/>
      </c>
      <c r="AT1308" s="76" t="str">
        <f>_xlfn.CONCAT(Tableau1[[#This Row],[LUN]:[DIM]])</f>
        <v/>
      </c>
      <c r="AU1308" s="79"/>
      <c r="AV13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8" s="76" t="e">
        <f>Tableau1[[#This Row],[Nbre de nuits sur la période]]*Tableau1[[#This Row],[Nombre de train accédant / nuit *]]</f>
        <v>#VALUE!</v>
      </c>
      <c r="AY1308" s="76" t="e">
        <f>Tableau1[[#This Row],[Uo voies - nuit]]*((59*400/1000)+5)</f>
        <v>#VALUE!</v>
      </c>
    </row>
    <row r="1309" spans="1:51" ht="15.75">
      <c r="A1309" s="51">
        <f t="shared" si="62"/>
        <v>1296</v>
      </c>
      <c r="B1309" s="85"/>
      <c r="C1309" s="52" t="str">
        <f>IFERROR(VLOOKUP(Tableau1[[#This Row],[Site *
Un fichier Excel par DT]],Tableau7[[#All],[Nom de la gare]:[EIC]],5,FALSE),"")</f>
        <v/>
      </c>
      <c r="D1309" s="77"/>
      <c r="E1309" s="74"/>
      <c r="F1309" s="74"/>
      <c r="G1309" s="76"/>
      <c r="H1309" s="72" t="str">
        <f>IF(Tableau1[[#This Row],[Régime d''utilisation (Quotidien ? Oui ou Non)]]="Oui","Oui","Non")</f>
        <v>Non</v>
      </c>
      <c r="I1309" s="72" t="str">
        <f>IF(Tableau1[[#This Row],[Régime d''utilisation (Quotidien ? Oui ou Non)]]="Oui","Oui","Non")</f>
        <v>Non</v>
      </c>
      <c r="J1309" s="72" t="str">
        <f>IF(Tableau1[[#This Row],[Régime d''utilisation (Quotidien ? Oui ou Non)]]="Oui","Oui","Non")</f>
        <v>Non</v>
      </c>
      <c r="K1309" s="72" t="str">
        <f>IF(Tableau1[[#This Row],[Régime d''utilisation (Quotidien ? Oui ou Non)]]="Oui","Oui","Non")</f>
        <v>Non</v>
      </c>
      <c r="L1309" s="72" t="str">
        <f>IF(Tableau1[[#This Row],[Régime d''utilisation (Quotidien ? Oui ou Non)]]="Oui","Oui","Non")</f>
        <v>Non</v>
      </c>
      <c r="M1309" s="72" t="str">
        <f>IF(Tableau1[[#This Row],[Régime d''utilisation (Quotidien ? Oui ou Non)]]="Oui","Oui","Non")</f>
        <v>Non</v>
      </c>
      <c r="N1309" s="72" t="str">
        <f>IF(Tableau1[[#This Row],[Régime d''utilisation (Quotidien ? Oui ou Non)]]="Oui","Oui","Non")</f>
        <v>Non</v>
      </c>
      <c r="O1309" s="72" t="str">
        <f>IF(Tableau1[[#This Row],[Régime d''utilisation (Quotidien ? Oui ou Non)]]="Oui","Oui","Non")</f>
        <v>Non</v>
      </c>
      <c r="P1309" s="76"/>
      <c r="Q1309" s="76"/>
      <c r="R1309" s="76"/>
      <c r="S1309" s="52" t="str">
        <f t="shared" si="60"/>
        <v>Compris entre 00h00 et 5h00</v>
      </c>
      <c r="T1309" s="76"/>
      <c r="U1309" s="53" t="str">
        <f t="shared" si="61"/>
        <v>Voyageur</v>
      </c>
      <c r="V1309" s="76"/>
      <c r="W1309" s="76"/>
      <c r="X1309" s="76"/>
      <c r="Y1309" s="76"/>
      <c r="Z1309" s="76"/>
      <c r="AA1309" s="76"/>
      <c r="AB1309" s="53">
        <f>400</f>
        <v>400</v>
      </c>
      <c r="AC1309" s="78" t="str">
        <f>IF(Tableau1[[#This Row],[Type de réponse]]='Paramètre (masquer)'!$A$10,Tableau1[[#This Row],[Période de début *]],"")</f>
        <v/>
      </c>
      <c r="AD1309" s="78" t="str">
        <f>IF(Tableau1[[#This Row],[Type de réponse]]='Paramètre (masquer)'!$A$10,Tableau1[[#This Row],[Période de fin *]],"")</f>
        <v/>
      </c>
      <c r="AE1309" s="78" t="str">
        <f>IF(Tableau1[[#This Row],[Type de réponse]]='Paramètre (masquer)'!$A$10,Tableau1[[#This Row],[Nuit
LU/MA]],"")</f>
        <v/>
      </c>
      <c r="AF1309" s="78" t="str">
        <f>IF(Tableau1[[#This Row],[Type de réponse]]='Paramètre (masquer)'!$A$10,Tableau1[[#This Row],[Nuit
MA/ME]],"")</f>
        <v/>
      </c>
      <c r="AG1309" s="78" t="str">
        <f>IF(Tableau1[[#This Row],[Type de réponse]]='Paramètre (masquer)'!$A$10,Tableau1[[#This Row],[Nuit
ME/JE]],"")</f>
        <v/>
      </c>
      <c r="AH1309" s="78" t="str">
        <f>IF(Tableau1[[#This Row],[Type de réponse]]='Paramètre (masquer)'!$A$10,Tableau1[[#This Row],[Nuit JE/VE]],"")</f>
        <v/>
      </c>
      <c r="AI1309" s="78" t="str">
        <f>IF(Tableau1[[#This Row],[Type de réponse]]='Paramètre (masquer)'!$A$10,Tableau1[[#This Row],[Nuit
VE/SA]],"")</f>
        <v/>
      </c>
      <c r="AJ1309" s="78" t="str">
        <f>IF(Tableau1[[#This Row],[Type de réponse]]='Paramètre (masquer)'!$A$10,Tableau1[[#This Row],[Nuit
SA/DI]],"")</f>
        <v/>
      </c>
      <c r="AK1309" s="78" t="str">
        <f>IF(Tableau1[[#This Row],[Type de réponse]]='Paramètre (masquer)'!$A$10,Tableau1[[#This Row],[Nuit
DI/LU]],"")</f>
        <v/>
      </c>
      <c r="AL1309" s="76" t="str">
        <f>IF(Tableau1[[#This Row],[Nuit
LU /MA]]="Oui",0,IF(Tableau1[[#This Row],[Nuit
LU /MA]]="Non",1,""))</f>
        <v/>
      </c>
      <c r="AM1309" s="76" t="str">
        <f>IF(Tableau1[[#This Row],[Nuit
MA/ ME]]="Oui",0,IF(Tableau1[[#This Row],[Nuit
MA/ ME]]="Non",1,""))</f>
        <v/>
      </c>
      <c r="AN1309" s="76" t="str">
        <f>IF(Tableau1[[#This Row],[Nuit
ME/ JE]]="Oui",0,IF(Tableau1[[#This Row],[Nuit
ME/ JE]]="Non",1,""))</f>
        <v/>
      </c>
      <c r="AO1309" s="76" t="str">
        <f>IF(Tableau1[[#This Row],[Nuit JE/ VE]]="Oui",0,IF(Tableau1[[#This Row],[Nuit JE/ VE]]="Non",1,""))</f>
        <v/>
      </c>
      <c r="AP1309" s="76" t="str">
        <f>IF(Tableau1[[#This Row],[Nuit
VE/ SA]]="Oui",0,IF(Tableau1[[#This Row],[Nuit
VE/ SA]]="Non",1,""))</f>
        <v/>
      </c>
      <c r="AQ1309" s="76" t="str">
        <f>IF(Tableau1[[#This Row],[Nuit
SA/ DI]]="Oui",0,IF(Tableau1[[#This Row],[Nuit
SA/ DI]]="Non",1,""))</f>
        <v/>
      </c>
      <c r="AR1309" s="76" t="str">
        <f>IF(Tableau1[[#This Row],[Nuit
DI/ LU]]="Oui",0,IF(Tableau1[[#This Row],[Nuit
DI/ LU]]="Non",1,""))</f>
        <v/>
      </c>
      <c r="AS1309" s="76" t="str">
        <f>IF(Tableau1[[#This Row],[Type de réponse]]='Paramètre (masquer)'!$A$10,Tableau1[[#This Row],[FE]],"")</f>
        <v/>
      </c>
      <c r="AT1309" s="76" t="str">
        <f>_xlfn.CONCAT(Tableau1[[#This Row],[LUN]:[DIM]])</f>
        <v/>
      </c>
      <c r="AU1309" s="79"/>
      <c r="AV13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9" s="76" t="e">
        <f>Tableau1[[#This Row],[Nbre de nuits sur la période]]*Tableau1[[#This Row],[Nombre de train accédant / nuit *]]</f>
        <v>#VALUE!</v>
      </c>
      <c r="AY1309" s="76" t="e">
        <f>Tableau1[[#This Row],[Uo voies - nuit]]*((59*400/1000)+5)</f>
        <v>#VALUE!</v>
      </c>
    </row>
    <row r="1310" spans="1:51" ht="15.75">
      <c r="A1310" s="51">
        <f t="shared" si="62"/>
        <v>1297</v>
      </c>
      <c r="B1310" s="85"/>
      <c r="C1310" s="52" t="str">
        <f>IFERROR(VLOOKUP(Tableau1[[#This Row],[Site *
Un fichier Excel par DT]],Tableau7[[#All],[Nom de la gare]:[EIC]],5,FALSE),"")</f>
        <v/>
      </c>
      <c r="D1310" s="77"/>
      <c r="E1310" s="74"/>
      <c r="F1310" s="74"/>
      <c r="G1310" s="76"/>
      <c r="H1310" s="72" t="str">
        <f>IF(Tableau1[[#This Row],[Régime d''utilisation (Quotidien ? Oui ou Non)]]="Oui","Oui","Non")</f>
        <v>Non</v>
      </c>
      <c r="I1310" s="72" t="str">
        <f>IF(Tableau1[[#This Row],[Régime d''utilisation (Quotidien ? Oui ou Non)]]="Oui","Oui","Non")</f>
        <v>Non</v>
      </c>
      <c r="J1310" s="72" t="str">
        <f>IF(Tableau1[[#This Row],[Régime d''utilisation (Quotidien ? Oui ou Non)]]="Oui","Oui","Non")</f>
        <v>Non</v>
      </c>
      <c r="K1310" s="72" t="str">
        <f>IF(Tableau1[[#This Row],[Régime d''utilisation (Quotidien ? Oui ou Non)]]="Oui","Oui","Non")</f>
        <v>Non</v>
      </c>
      <c r="L1310" s="72" t="str">
        <f>IF(Tableau1[[#This Row],[Régime d''utilisation (Quotidien ? Oui ou Non)]]="Oui","Oui","Non")</f>
        <v>Non</v>
      </c>
      <c r="M1310" s="72" t="str">
        <f>IF(Tableau1[[#This Row],[Régime d''utilisation (Quotidien ? Oui ou Non)]]="Oui","Oui","Non")</f>
        <v>Non</v>
      </c>
      <c r="N1310" s="72" t="str">
        <f>IF(Tableau1[[#This Row],[Régime d''utilisation (Quotidien ? Oui ou Non)]]="Oui","Oui","Non")</f>
        <v>Non</v>
      </c>
      <c r="O1310" s="72" t="str">
        <f>IF(Tableau1[[#This Row],[Régime d''utilisation (Quotidien ? Oui ou Non)]]="Oui","Oui","Non")</f>
        <v>Non</v>
      </c>
      <c r="P1310" s="76"/>
      <c r="Q1310" s="76"/>
      <c r="R1310" s="76"/>
      <c r="S1310" s="52" t="str">
        <f t="shared" si="60"/>
        <v>Compris entre 00h00 et 5h00</v>
      </c>
      <c r="T1310" s="76"/>
      <c r="U1310" s="53" t="str">
        <f t="shared" si="61"/>
        <v>Voyageur</v>
      </c>
      <c r="V1310" s="76"/>
      <c r="W1310" s="76"/>
      <c r="X1310" s="76"/>
      <c r="Y1310" s="76"/>
      <c r="Z1310" s="76"/>
      <c r="AA1310" s="76"/>
      <c r="AB1310" s="53">
        <f>400</f>
        <v>400</v>
      </c>
      <c r="AC1310" s="78" t="str">
        <f>IF(Tableau1[[#This Row],[Type de réponse]]='Paramètre (masquer)'!$A$10,Tableau1[[#This Row],[Période de début *]],"")</f>
        <v/>
      </c>
      <c r="AD1310" s="78" t="str">
        <f>IF(Tableau1[[#This Row],[Type de réponse]]='Paramètre (masquer)'!$A$10,Tableau1[[#This Row],[Période de fin *]],"")</f>
        <v/>
      </c>
      <c r="AE1310" s="78" t="str">
        <f>IF(Tableau1[[#This Row],[Type de réponse]]='Paramètre (masquer)'!$A$10,Tableau1[[#This Row],[Nuit
LU/MA]],"")</f>
        <v/>
      </c>
      <c r="AF1310" s="78" t="str">
        <f>IF(Tableau1[[#This Row],[Type de réponse]]='Paramètre (masquer)'!$A$10,Tableau1[[#This Row],[Nuit
MA/ME]],"")</f>
        <v/>
      </c>
      <c r="AG1310" s="78" t="str">
        <f>IF(Tableau1[[#This Row],[Type de réponse]]='Paramètre (masquer)'!$A$10,Tableau1[[#This Row],[Nuit
ME/JE]],"")</f>
        <v/>
      </c>
      <c r="AH1310" s="78" t="str">
        <f>IF(Tableau1[[#This Row],[Type de réponse]]='Paramètre (masquer)'!$A$10,Tableau1[[#This Row],[Nuit JE/VE]],"")</f>
        <v/>
      </c>
      <c r="AI1310" s="78" t="str">
        <f>IF(Tableau1[[#This Row],[Type de réponse]]='Paramètre (masquer)'!$A$10,Tableau1[[#This Row],[Nuit
VE/SA]],"")</f>
        <v/>
      </c>
      <c r="AJ1310" s="78" t="str">
        <f>IF(Tableau1[[#This Row],[Type de réponse]]='Paramètre (masquer)'!$A$10,Tableau1[[#This Row],[Nuit
SA/DI]],"")</f>
        <v/>
      </c>
      <c r="AK1310" s="78" t="str">
        <f>IF(Tableau1[[#This Row],[Type de réponse]]='Paramètre (masquer)'!$A$10,Tableau1[[#This Row],[Nuit
DI/LU]],"")</f>
        <v/>
      </c>
      <c r="AL1310" s="76" t="str">
        <f>IF(Tableau1[[#This Row],[Nuit
LU /MA]]="Oui",0,IF(Tableau1[[#This Row],[Nuit
LU /MA]]="Non",1,""))</f>
        <v/>
      </c>
      <c r="AM1310" s="76" t="str">
        <f>IF(Tableau1[[#This Row],[Nuit
MA/ ME]]="Oui",0,IF(Tableau1[[#This Row],[Nuit
MA/ ME]]="Non",1,""))</f>
        <v/>
      </c>
      <c r="AN1310" s="76" t="str">
        <f>IF(Tableau1[[#This Row],[Nuit
ME/ JE]]="Oui",0,IF(Tableau1[[#This Row],[Nuit
ME/ JE]]="Non",1,""))</f>
        <v/>
      </c>
      <c r="AO1310" s="76" t="str">
        <f>IF(Tableau1[[#This Row],[Nuit JE/ VE]]="Oui",0,IF(Tableau1[[#This Row],[Nuit JE/ VE]]="Non",1,""))</f>
        <v/>
      </c>
      <c r="AP1310" s="76" t="str">
        <f>IF(Tableau1[[#This Row],[Nuit
VE/ SA]]="Oui",0,IF(Tableau1[[#This Row],[Nuit
VE/ SA]]="Non",1,""))</f>
        <v/>
      </c>
      <c r="AQ1310" s="76" t="str">
        <f>IF(Tableau1[[#This Row],[Nuit
SA/ DI]]="Oui",0,IF(Tableau1[[#This Row],[Nuit
SA/ DI]]="Non",1,""))</f>
        <v/>
      </c>
      <c r="AR1310" s="76" t="str">
        <f>IF(Tableau1[[#This Row],[Nuit
DI/ LU]]="Oui",0,IF(Tableau1[[#This Row],[Nuit
DI/ LU]]="Non",1,""))</f>
        <v/>
      </c>
      <c r="AS1310" s="76" t="str">
        <f>IF(Tableau1[[#This Row],[Type de réponse]]='Paramètre (masquer)'!$A$10,Tableau1[[#This Row],[FE]],"")</f>
        <v/>
      </c>
      <c r="AT1310" s="76" t="str">
        <f>_xlfn.CONCAT(Tableau1[[#This Row],[LUN]:[DIM]])</f>
        <v/>
      </c>
      <c r="AU1310" s="79"/>
      <c r="AV13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0" s="76" t="e">
        <f>Tableau1[[#This Row],[Nbre de nuits sur la période]]*Tableau1[[#This Row],[Nombre de train accédant / nuit *]]</f>
        <v>#VALUE!</v>
      </c>
      <c r="AY1310" s="76" t="e">
        <f>Tableau1[[#This Row],[Uo voies - nuit]]*((59*400/1000)+5)</f>
        <v>#VALUE!</v>
      </c>
    </row>
    <row r="1311" spans="1:51" ht="15.75">
      <c r="A1311" s="51">
        <f t="shared" si="62"/>
        <v>1298</v>
      </c>
      <c r="B1311" s="85"/>
      <c r="C1311" s="52" t="str">
        <f>IFERROR(VLOOKUP(Tableau1[[#This Row],[Site *
Un fichier Excel par DT]],Tableau7[[#All],[Nom de la gare]:[EIC]],5,FALSE),"")</f>
        <v/>
      </c>
      <c r="D1311" s="77"/>
      <c r="E1311" s="74"/>
      <c r="F1311" s="74"/>
      <c r="G1311" s="76"/>
      <c r="H1311" s="72" t="str">
        <f>IF(Tableau1[[#This Row],[Régime d''utilisation (Quotidien ? Oui ou Non)]]="Oui","Oui","Non")</f>
        <v>Non</v>
      </c>
      <c r="I1311" s="72" t="str">
        <f>IF(Tableau1[[#This Row],[Régime d''utilisation (Quotidien ? Oui ou Non)]]="Oui","Oui","Non")</f>
        <v>Non</v>
      </c>
      <c r="J1311" s="72" t="str">
        <f>IF(Tableau1[[#This Row],[Régime d''utilisation (Quotidien ? Oui ou Non)]]="Oui","Oui","Non")</f>
        <v>Non</v>
      </c>
      <c r="K1311" s="72" t="str">
        <f>IF(Tableau1[[#This Row],[Régime d''utilisation (Quotidien ? Oui ou Non)]]="Oui","Oui","Non")</f>
        <v>Non</v>
      </c>
      <c r="L1311" s="72" t="str">
        <f>IF(Tableau1[[#This Row],[Régime d''utilisation (Quotidien ? Oui ou Non)]]="Oui","Oui","Non")</f>
        <v>Non</v>
      </c>
      <c r="M1311" s="72" t="str">
        <f>IF(Tableau1[[#This Row],[Régime d''utilisation (Quotidien ? Oui ou Non)]]="Oui","Oui","Non")</f>
        <v>Non</v>
      </c>
      <c r="N1311" s="72" t="str">
        <f>IF(Tableau1[[#This Row],[Régime d''utilisation (Quotidien ? Oui ou Non)]]="Oui","Oui","Non")</f>
        <v>Non</v>
      </c>
      <c r="O1311" s="72" t="str">
        <f>IF(Tableau1[[#This Row],[Régime d''utilisation (Quotidien ? Oui ou Non)]]="Oui","Oui","Non")</f>
        <v>Non</v>
      </c>
      <c r="P1311" s="76"/>
      <c r="Q1311" s="76"/>
      <c r="R1311" s="76"/>
      <c r="S1311" s="52" t="str">
        <f t="shared" si="60"/>
        <v>Compris entre 00h00 et 5h00</v>
      </c>
      <c r="T1311" s="76"/>
      <c r="U1311" s="53" t="str">
        <f t="shared" si="61"/>
        <v>Voyageur</v>
      </c>
      <c r="V1311" s="76"/>
      <c r="W1311" s="76"/>
      <c r="X1311" s="76"/>
      <c r="Y1311" s="76"/>
      <c r="Z1311" s="76"/>
      <c r="AA1311" s="76"/>
      <c r="AB1311" s="53">
        <f>400</f>
        <v>400</v>
      </c>
      <c r="AC1311" s="78" t="str">
        <f>IF(Tableau1[[#This Row],[Type de réponse]]='Paramètre (masquer)'!$A$10,Tableau1[[#This Row],[Période de début *]],"")</f>
        <v/>
      </c>
      <c r="AD1311" s="78" t="str">
        <f>IF(Tableau1[[#This Row],[Type de réponse]]='Paramètre (masquer)'!$A$10,Tableau1[[#This Row],[Période de fin *]],"")</f>
        <v/>
      </c>
      <c r="AE1311" s="78" t="str">
        <f>IF(Tableau1[[#This Row],[Type de réponse]]='Paramètre (masquer)'!$A$10,Tableau1[[#This Row],[Nuit
LU/MA]],"")</f>
        <v/>
      </c>
      <c r="AF1311" s="78" t="str">
        <f>IF(Tableau1[[#This Row],[Type de réponse]]='Paramètre (masquer)'!$A$10,Tableau1[[#This Row],[Nuit
MA/ME]],"")</f>
        <v/>
      </c>
      <c r="AG1311" s="78" t="str">
        <f>IF(Tableau1[[#This Row],[Type de réponse]]='Paramètre (masquer)'!$A$10,Tableau1[[#This Row],[Nuit
ME/JE]],"")</f>
        <v/>
      </c>
      <c r="AH1311" s="78" t="str">
        <f>IF(Tableau1[[#This Row],[Type de réponse]]='Paramètre (masquer)'!$A$10,Tableau1[[#This Row],[Nuit JE/VE]],"")</f>
        <v/>
      </c>
      <c r="AI1311" s="78" t="str">
        <f>IF(Tableau1[[#This Row],[Type de réponse]]='Paramètre (masquer)'!$A$10,Tableau1[[#This Row],[Nuit
VE/SA]],"")</f>
        <v/>
      </c>
      <c r="AJ1311" s="78" t="str">
        <f>IF(Tableau1[[#This Row],[Type de réponse]]='Paramètre (masquer)'!$A$10,Tableau1[[#This Row],[Nuit
SA/DI]],"")</f>
        <v/>
      </c>
      <c r="AK1311" s="78" t="str">
        <f>IF(Tableau1[[#This Row],[Type de réponse]]='Paramètre (masquer)'!$A$10,Tableau1[[#This Row],[Nuit
DI/LU]],"")</f>
        <v/>
      </c>
      <c r="AL1311" s="76" t="str">
        <f>IF(Tableau1[[#This Row],[Nuit
LU /MA]]="Oui",0,IF(Tableau1[[#This Row],[Nuit
LU /MA]]="Non",1,""))</f>
        <v/>
      </c>
      <c r="AM1311" s="76" t="str">
        <f>IF(Tableau1[[#This Row],[Nuit
MA/ ME]]="Oui",0,IF(Tableau1[[#This Row],[Nuit
MA/ ME]]="Non",1,""))</f>
        <v/>
      </c>
      <c r="AN1311" s="76" t="str">
        <f>IF(Tableau1[[#This Row],[Nuit
ME/ JE]]="Oui",0,IF(Tableau1[[#This Row],[Nuit
ME/ JE]]="Non",1,""))</f>
        <v/>
      </c>
      <c r="AO1311" s="76" t="str">
        <f>IF(Tableau1[[#This Row],[Nuit JE/ VE]]="Oui",0,IF(Tableau1[[#This Row],[Nuit JE/ VE]]="Non",1,""))</f>
        <v/>
      </c>
      <c r="AP1311" s="76" t="str">
        <f>IF(Tableau1[[#This Row],[Nuit
VE/ SA]]="Oui",0,IF(Tableau1[[#This Row],[Nuit
VE/ SA]]="Non",1,""))</f>
        <v/>
      </c>
      <c r="AQ1311" s="76" t="str">
        <f>IF(Tableau1[[#This Row],[Nuit
SA/ DI]]="Oui",0,IF(Tableau1[[#This Row],[Nuit
SA/ DI]]="Non",1,""))</f>
        <v/>
      </c>
      <c r="AR1311" s="76" t="str">
        <f>IF(Tableau1[[#This Row],[Nuit
DI/ LU]]="Oui",0,IF(Tableau1[[#This Row],[Nuit
DI/ LU]]="Non",1,""))</f>
        <v/>
      </c>
      <c r="AS1311" s="76" t="str">
        <f>IF(Tableau1[[#This Row],[Type de réponse]]='Paramètre (masquer)'!$A$10,Tableau1[[#This Row],[FE]],"")</f>
        <v/>
      </c>
      <c r="AT1311" s="76" t="str">
        <f>_xlfn.CONCAT(Tableau1[[#This Row],[LUN]:[DIM]])</f>
        <v/>
      </c>
      <c r="AU1311" s="79"/>
      <c r="AV13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1" s="76" t="e">
        <f>Tableau1[[#This Row],[Nbre de nuits sur la période]]*Tableau1[[#This Row],[Nombre de train accédant / nuit *]]</f>
        <v>#VALUE!</v>
      </c>
      <c r="AY1311" s="76" t="e">
        <f>Tableau1[[#This Row],[Uo voies - nuit]]*((59*400/1000)+5)</f>
        <v>#VALUE!</v>
      </c>
    </row>
    <row r="1312" spans="1:51" ht="15.75">
      <c r="A1312" s="51">
        <f t="shared" si="62"/>
        <v>1299</v>
      </c>
      <c r="B1312" s="85"/>
      <c r="C1312" s="52" t="str">
        <f>IFERROR(VLOOKUP(Tableau1[[#This Row],[Site *
Un fichier Excel par DT]],Tableau7[[#All],[Nom de la gare]:[EIC]],5,FALSE),"")</f>
        <v/>
      </c>
      <c r="D1312" s="77"/>
      <c r="E1312" s="74"/>
      <c r="F1312" s="74"/>
      <c r="G1312" s="76"/>
      <c r="H1312" s="72" t="str">
        <f>IF(Tableau1[[#This Row],[Régime d''utilisation (Quotidien ? Oui ou Non)]]="Oui","Oui","Non")</f>
        <v>Non</v>
      </c>
      <c r="I1312" s="72" t="str">
        <f>IF(Tableau1[[#This Row],[Régime d''utilisation (Quotidien ? Oui ou Non)]]="Oui","Oui","Non")</f>
        <v>Non</v>
      </c>
      <c r="J1312" s="72" t="str">
        <f>IF(Tableau1[[#This Row],[Régime d''utilisation (Quotidien ? Oui ou Non)]]="Oui","Oui","Non")</f>
        <v>Non</v>
      </c>
      <c r="K1312" s="72" t="str">
        <f>IF(Tableau1[[#This Row],[Régime d''utilisation (Quotidien ? Oui ou Non)]]="Oui","Oui","Non")</f>
        <v>Non</v>
      </c>
      <c r="L1312" s="72" t="str">
        <f>IF(Tableau1[[#This Row],[Régime d''utilisation (Quotidien ? Oui ou Non)]]="Oui","Oui","Non")</f>
        <v>Non</v>
      </c>
      <c r="M1312" s="72" t="str">
        <f>IF(Tableau1[[#This Row],[Régime d''utilisation (Quotidien ? Oui ou Non)]]="Oui","Oui","Non")</f>
        <v>Non</v>
      </c>
      <c r="N1312" s="72" t="str">
        <f>IF(Tableau1[[#This Row],[Régime d''utilisation (Quotidien ? Oui ou Non)]]="Oui","Oui","Non")</f>
        <v>Non</v>
      </c>
      <c r="O1312" s="72" t="str">
        <f>IF(Tableau1[[#This Row],[Régime d''utilisation (Quotidien ? Oui ou Non)]]="Oui","Oui","Non")</f>
        <v>Non</v>
      </c>
      <c r="P1312" s="76"/>
      <c r="Q1312" s="76"/>
      <c r="R1312" s="76"/>
      <c r="S1312" s="52" t="str">
        <f t="shared" si="60"/>
        <v>Compris entre 00h00 et 5h00</v>
      </c>
      <c r="T1312" s="76"/>
      <c r="U1312" s="53" t="str">
        <f t="shared" si="61"/>
        <v>Voyageur</v>
      </c>
      <c r="V1312" s="76"/>
      <c r="W1312" s="76"/>
      <c r="X1312" s="76"/>
      <c r="Y1312" s="76"/>
      <c r="Z1312" s="76"/>
      <c r="AA1312" s="76"/>
      <c r="AB1312" s="53">
        <f>400</f>
        <v>400</v>
      </c>
      <c r="AC1312" s="78" t="str">
        <f>IF(Tableau1[[#This Row],[Type de réponse]]='Paramètre (masquer)'!$A$10,Tableau1[[#This Row],[Période de début *]],"")</f>
        <v/>
      </c>
      <c r="AD1312" s="78" t="str">
        <f>IF(Tableau1[[#This Row],[Type de réponse]]='Paramètre (masquer)'!$A$10,Tableau1[[#This Row],[Période de fin *]],"")</f>
        <v/>
      </c>
      <c r="AE1312" s="78" t="str">
        <f>IF(Tableau1[[#This Row],[Type de réponse]]='Paramètre (masquer)'!$A$10,Tableau1[[#This Row],[Nuit
LU/MA]],"")</f>
        <v/>
      </c>
      <c r="AF1312" s="78" t="str">
        <f>IF(Tableau1[[#This Row],[Type de réponse]]='Paramètre (masquer)'!$A$10,Tableau1[[#This Row],[Nuit
MA/ME]],"")</f>
        <v/>
      </c>
      <c r="AG1312" s="78" t="str">
        <f>IF(Tableau1[[#This Row],[Type de réponse]]='Paramètre (masquer)'!$A$10,Tableau1[[#This Row],[Nuit
ME/JE]],"")</f>
        <v/>
      </c>
      <c r="AH1312" s="78" t="str">
        <f>IF(Tableau1[[#This Row],[Type de réponse]]='Paramètre (masquer)'!$A$10,Tableau1[[#This Row],[Nuit JE/VE]],"")</f>
        <v/>
      </c>
      <c r="AI1312" s="78" t="str">
        <f>IF(Tableau1[[#This Row],[Type de réponse]]='Paramètre (masquer)'!$A$10,Tableau1[[#This Row],[Nuit
VE/SA]],"")</f>
        <v/>
      </c>
      <c r="AJ1312" s="78" t="str">
        <f>IF(Tableau1[[#This Row],[Type de réponse]]='Paramètre (masquer)'!$A$10,Tableau1[[#This Row],[Nuit
SA/DI]],"")</f>
        <v/>
      </c>
      <c r="AK1312" s="78" t="str">
        <f>IF(Tableau1[[#This Row],[Type de réponse]]='Paramètre (masquer)'!$A$10,Tableau1[[#This Row],[Nuit
DI/LU]],"")</f>
        <v/>
      </c>
      <c r="AL1312" s="76" t="str">
        <f>IF(Tableau1[[#This Row],[Nuit
LU /MA]]="Oui",0,IF(Tableau1[[#This Row],[Nuit
LU /MA]]="Non",1,""))</f>
        <v/>
      </c>
      <c r="AM1312" s="76" t="str">
        <f>IF(Tableau1[[#This Row],[Nuit
MA/ ME]]="Oui",0,IF(Tableau1[[#This Row],[Nuit
MA/ ME]]="Non",1,""))</f>
        <v/>
      </c>
      <c r="AN1312" s="76" t="str">
        <f>IF(Tableau1[[#This Row],[Nuit
ME/ JE]]="Oui",0,IF(Tableau1[[#This Row],[Nuit
ME/ JE]]="Non",1,""))</f>
        <v/>
      </c>
      <c r="AO1312" s="76" t="str">
        <f>IF(Tableau1[[#This Row],[Nuit JE/ VE]]="Oui",0,IF(Tableau1[[#This Row],[Nuit JE/ VE]]="Non",1,""))</f>
        <v/>
      </c>
      <c r="AP1312" s="76" t="str">
        <f>IF(Tableau1[[#This Row],[Nuit
VE/ SA]]="Oui",0,IF(Tableau1[[#This Row],[Nuit
VE/ SA]]="Non",1,""))</f>
        <v/>
      </c>
      <c r="AQ1312" s="76" t="str">
        <f>IF(Tableau1[[#This Row],[Nuit
SA/ DI]]="Oui",0,IF(Tableau1[[#This Row],[Nuit
SA/ DI]]="Non",1,""))</f>
        <v/>
      </c>
      <c r="AR1312" s="76" t="str">
        <f>IF(Tableau1[[#This Row],[Nuit
DI/ LU]]="Oui",0,IF(Tableau1[[#This Row],[Nuit
DI/ LU]]="Non",1,""))</f>
        <v/>
      </c>
      <c r="AS1312" s="76" t="str">
        <f>IF(Tableau1[[#This Row],[Type de réponse]]='Paramètre (masquer)'!$A$10,Tableau1[[#This Row],[FE]],"")</f>
        <v/>
      </c>
      <c r="AT1312" s="76" t="str">
        <f>_xlfn.CONCAT(Tableau1[[#This Row],[LUN]:[DIM]])</f>
        <v/>
      </c>
      <c r="AU1312" s="79"/>
      <c r="AV13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2" s="76" t="e">
        <f>Tableau1[[#This Row],[Nbre de nuits sur la période]]*Tableau1[[#This Row],[Nombre de train accédant / nuit *]]</f>
        <v>#VALUE!</v>
      </c>
      <c r="AY1312" s="76" t="e">
        <f>Tableau1[[#This Row],[Uo voies - nuit]]*((59*400/1000)+5)</f>
        <v>#VALUE!</v>
      </c>
    </row>
    <row r="1313" spans="1:51" ht="15.75">
      <c r="A1313" s="51">
        <f t="shared" si="62"/>
        <v>1300</v>
      </c>
      <c r="B1313" s="85"/>
      <c r="C1313" s="52" t="str">
        <f>IFERROR(VLOOKUP(Tableau1[[#This Row],[Site *
Un fichier Excel par DT]],Tableau7[[#All],[Nom de la gare]:[EIC]],5,FALSE),"")</f>
        <v/>
      </c>
      <c r="D1313" s="77"/>
      <c r="E1313" s="74"/>
      <c r="F1313" s="74"/>
      <c r="G1313" s="76"/>
      <c r="H1313" s="72" t="str">
        <f>IF(Tableau1[[#This Row],[Régime d''utilisation (Quotidien ? Oui ou Non)]]="Oui","Oui","Non")</f>
        <v>Non</v>
      </c>
      <c r="I1313" s="72" t="str">
        <f>IF(Tableau1[[#This Row],[Régime d''utilisation (Quotidien ? Oui ou Non)]]="Oui","Oui","Non")</f>
        <v>Non</v>
      </c>
      <c r="J1313" s="72" t="str">
        <f>IF(Tableau1[[#This Row],[Régime d''utilisation (Quotidien ? Oui ou Non)]]="Oui","Oui","Non")</f>
        <v>Non</v>
      </c>
      <c r="K1313" s="72" t="str">
        <f>IF(Tableau1[[#This Row],[Régime d''utilisation (Quotidien ? Oui ou Non)]]="Oui","Oui","Non")</f>
        <v>Non</v>
      </c>
      <c r="L1313" s="72" t="str">
        <f>IF(Tableau1[[#This Row],[Régime d''utilisation (Quotidien ? Oui ou Non)]]="Oui","Oui","Non")</f>
        <v>Non</v>
      </c>
      <c r="M1313" s="72" t="str">
        <f>IF(Tableau1[[#This Row],[Régime d''utilisation (Quotidien ? Oui ou Non)]]="Oui","Oui","Non")</f>
        <v>Non</v>
      </c>
      <c r="N1313" s="72" t="str">
        <f>IF(Tableau1[[#This Row],[Régime d''utilisation (Quotidien ? Oui ou Non)]]="Oui","Oui","Non")</f>
        <v>Non</v>
      </c>
      <c r="O1313" s="72" t="str">
        <f>IF(Tableau1[[#This Row],[Régime d''utilisation (Quotidien ? Oui ou Non)]]="Oui","Oui","Non")</f>
        <v>Non</v>
      </c>
      <c r="P1313" s="76"/>
      <c r="Q1313" s="76"/>
      <c r="R1313" s="76"/>
      <c r="S1313" s="52" t="str">
        <f t="shared" si="60"/>
        <v>Compris entre 00h00 et 5h00</v>
      </c>
      <c r="T1313" s="76"/>
      <c r="U1313" s="53" t="str">
        <f t="shared" si="61"/>
        <v>Voyageur</v>
      </c>
      <c r="V1313" s="76"/>
      <c r="W1313" s="76"/>
      <c r="X1313" s="76"/>
      <c r="Y1313" s="76"/>
      <c r="Z1313" s="76"/>
      <c r="AA1313" s="76"/>
      <c r="AB1313" s="53">
        <f>400</f>
        <v>400</v>
      </c>
      <c r="AC1313" s="78" t="str">
        <f>IF(Tableau1[[#This Row],[Type de réponse]]='Paramètre (masquer)'!$A$10,Tableau1[[#This Row],[Période de début *]],"")</f>
        <v/>
      </c>
      <c r="AD1313" s="78" t="str">
        <f>IF(Tableau1[[#This Row],[Type de réponse]]='Paramètre (masquer)'!$A$10,Tableau1[[#This Row],[Période de fin *]],"")</f>
        <v/>
      </c>
      <c r="AE1313" s="78" t="str">
        <f>IF(Tableau1[[#This Row],[Type de réponse]]='Paramètre (masquer)'!$A$10,Tableau1[[#This Row],[Nuit
LU/MA]],"")</f>
        <v/>
      </c>
      <c r="AF1313" s="78" t="str">
        <f>IF(Tableau1[[#This Row],[Type de réponse]]='Paramètre (masquer)'!$A$10,Tableau1[[#This Row],[Nuit
MA/ME]],"")</f>
        <v/>
      </c>
      <c r="AG1313" s="78" t="str">
        <f>IF(Tableau1[[#This Row],[Type de réponse]]='Paramètre (masquer)'!$A$10,Tableau1[[#This Row],[Nuit
ME/JE]],"")</f>
        <v/>
      </c>
      <c r="AH1313" s="78" t="str">
        <f>IF(Tableau1[[#This Row],[Type de réponse]]='Paramètre (masquer)'!$A$10,Tableau1[[#This Row],[Nuit JE/VE]],"")</f>
        <v/>
      </c>
      <c r="AI1313" s="78" t="str">
        <f>IF(Tableau1[[#This Row],[Type de réponse]]='Paramètre (masquer)'!$A$10,Tableau1[[#This Row],[Nuit
VE/SA]],"")</f>
        <v/>
      </c>
      <c r="AJ1313" s="78" t="str">
        <f>IF(Tableau1[[#This Row],[Type de réponse]]='Paramètre (masquer)'!$A$10,Tableau1[[#This Row],[Nuit
SA/DI]],"")</f>
        <v/>
      </c>
      <c r="AK1313" s="78" t="str">
        <f>IF(Tableau1[[#This Row],[Type de réponse]]='Paramètre (masquer)'!$A$10,Tableau1[[#This Row],[Nuit
DI/LU]],"")</f>
        <v/>
      </c>
      <c r="AL1313" s="76" t="str">
        <f>IF(Tableau1[[#This Row],[Nuit
LU /MA]]="Oui",0,IF(Tableau1[[#This Row],[Nuit
LU /MA]]="Non",1,""))</f>
        <v/>
      </c>
      <c r="AM1313" s="76" t="str">
        <f>IF(Tableau1[[#This Row],[Nuit
MA/ ME]]="Oui",0,IF(Tableau1[[#This Row],[Nuit
MA/ ME]]="Non",1,""))</f>
        <v/>
      </c>
      <c r="AN1313" s="76" t="str">
        <f>IF(Tableau1[[#This Row],[Nuit
ME/ JE]]="Oui",0,IF(Tableau1[[#This Row],[Nuit
ME/ JE]]="Non",1,""))</f>
        <v/>
      </c>
      <c r="AO1313" s="76" t="str">
        <f>IF(Tableau1[[#This Row],[Nuit JE/ VE]]="Oui",0,IF(Tableau1[[#This Row],[Nuit JE/ VE]]="Non",1,""))</f>
        <v/>
      </c>
      <c r="AP1313" s="76" t="str">
        <f>IF(Tableau1[[#This Row],[Nuit
VE/ SA]]="Oui",0,IF(Tableau1[[#This Row],[Nuit
VE/ SA]]="Non",1,""))</f>
        <v/>
      </c>
      <c r="AQ1313" s="76" t="str">
        <f>IF(Tableau1[[#This Row],[Nuit
SA/ DI]]="Oui",0,IF(Tableau1[[#This Row],[Nuit
SA/ DI]]="Non",1,""))</f>
        <v/>
      </c>
      <c r="AR1313" s="76" t="str">
        <f>IF(Tableau1[[#This Row],[Nuit
DI/ LU]]="Oui",0,IF(Tableau1[[#This Row],[Nuit
DI/ LU]]="Non",1,""))</f>
        <v/>
      </c>
      <c r="AS1313" s="76" t="str">
        <f>IF(Tableau1[[#This Row],[Type de réponse]]='Paramètre (masquer)'!$A$10,Tableau1[[#This Row],[FE]],"")</f>
        <v/>
      </c>
      <c r="AT1313" s="76" t="str">
        <f>_xlfn.CONCAT(Tableau1[[#This Row],[LUN]:[DIM]])</f>
        <v/>
      </c>
      <c r="AU1313" s="79"/>
      <c r="AV13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3" s="76" t="e">
        <f>Tableau1[[#This Row],[Nbre de nuits sur la période]]*Tableau1[[#This Row],[Nombre de train accédant / nuit *]]</f>
        <v>#VALUE!</v>
      </c>
      <c r="AY1313" s="76" t="e">
        <f>Tableau1[[#This Row],[Uo voies - nuit]]*((59*400/1000)+5)</f>
        <v>#VALUE!</v>
      </c>
    </row>
    <row r="1314" spans="1:51" ht="15.75">
      <c r="A1314" s="51">
        <f t="shared" si="62"/>
        <v>1301</v>
      </c>
      <c r="B1314" s="85"/>
      <c r="C1314" s="52" t="str">
        <f>IFERROR(VLOOKUP(Tableau1[[#This Row],[Site *
Un fichier Excel par DT]],Tableau7[[#All],[Nom de la gare]:[EIC]],5,FALSE),"")</f>
        <v/>
      </c>
      <c r="D1314" s="77"/>
      <c r="E1314" s="74"/>
      <c r="F1314" s="74"/>
      <c r="G1314" s="76"/>
      <c r="H1314" s="72" t="str">
        <f>IF(Tableau1[[#This Row],[Régime d''utilisation (Quotidien ? Oui ou Non)]]="Oui","Oui","Non")</f>
        <v>Non</v>
      </c>
      <c r="I1314" s="72" t="str">
        <f>IF(Tableau1[[#This Row],[Régime d''utilisation (Quotidien ? Oui ou Non)]]="Oui","Oui","Non")</f>
        <v>Non</v>
      </c>
      <c r="J1314" s="72" t="str">
        <f>IF(Tableau1[[#This Row],[Régime d''utilisation (Quotidien ? Oui ou Non)]]="Oui","Oui","Non")</f>
        <v>Non</v>
      </c>
      <c r="K1314" s="72" t="str">
        <f>IF(Tableau1[[#This Row],[Régime d''utilisation (Quotidien ? Oui ou Non)]]="Oui","Oui","Non")</f>
        <v>Non</v>
      </c>
      <c r="L1314" s="72" t="str">
        <f>IF(Tableau1[[#This Row],[Régime d''utilisation (Quotidien ? Oui ou Non)]]="Oui","Oui","Non")</f>
        <v>Non</v>
      </c>
      <c r="M1314" s="72" t="str">
        <f>IF(Tableau1[[#This Row],[Régime d''utilisation (Quotidien ? Oui ou Non)]]="Oui","Oui","Non")</f>
        <v>Non</v>
      </c>
      <c r="N1314" s="72" t="str">
        <f>IF(Tableau1[[#This Row],[Régime d''utilisation (Quotidien ? Oui ou Non)]]="Oui","Oui","Non")</f>
        <v>Non</v>
      </c>
      <c r="O1314" s="72" t="str">
        <f>IF(Tableau1[[#This Row],[Régime d''utilisation (Quotidien ? Oui ou Non)]]="Oui","Oui","Non")</f>
        <v>Non</v>
      </c>
      <c r="P1314" s="76"/>
      <c r="Q1314" s="76"/>
      <c r="R1314" s="76"/>
      <c r="S1314" s="52" t="str">
        <f t="shared" si="60"/>
        <v>Compris entre 00h00 et 5h00</v>
      </c>
      <c r="T1314" s="76"/>
      <c r="U1314" s="53" t="str">
        <f t="shared" si="61"/>
        <v>Voyageur</v>
      </c>
      <c r="V1314" s="76"/>
      <c r="W1314" s="76"/>
      <c r="X1314" s="76"/>
      <c r="Y1314" s="76"/>
      <c r="Z1314" s="76"/>
      <c r="AA1314" s="76"/>
      <c r="AB1314" s="53">
        <f>400</f>
        <v>400</v>
      </c>
      <c r="AC1314" s="78" t="str">
        <f>IF(Tableau1[[#This Row],[Type de réponse]]='Paramètre (masquer)'!$A$10,Tableau1[[#This Row],[Période de début *]],"")</f>
        <v/>
      </c>
      <c r="AD1314" s="78" t="str">
        <f>IF(Tableau1[[#This Row],[Type de réponse]]='Paramètre (masquer)'!$A$10,Tableau1[[#This Row],[Période de fin *]],"")</f>
        <v/>
      </c>
      <c r="AE1314" s="78" t="str">
        <f>IF(Tableau1[[#This Row],[Type de réponse]]='Paramètre (masquer)'!$A$10,Tableau1[[#This Row],[Nuit
LU/MA]],"")</f>
        <v/>
      </c>
      <c r="AF1314" s="78" t="str">
        <f>IF(Tableau1[[#This Row],[Type de réponse]]='Paramètre (masquer)'!$A$10,Tableau1[[#This Row],[Nuit
MA/ME]],"")</f>
        <v/>
      </c>
      <c r="AG1314" s="78" t="str">
        <f>IF(Tableau1[[#This Row],[Type de réponse]]='Paramètre (masquer)'!$A$10,Tableau1[[#This Row],[Nuit
ME/JE]],"")</f>
        <v/>
      </c>
      <c r="AH1314" s="78" t="str">
        <f>IF(Tableau1[[#This Row],[Type de réponse]]='Paramètre (masquer)'!$A$10,Tableau1[[#This Row],[Nuit JE/VE]],"")</f>
        <v/>
      </c>
      <c r="AI1314" s="78" t="str">
        <f>IF(Tableau1[[#This Row],[Type de réponse]]='Paramètre (masquer)'!$A$10,Tableau1[[#This Row],[Nuit
VE/SA]],"")</f>
        <v/>
      </c>
      <c r="AJ1314" s="78" t="str">
        <f>IF(Tableau1[[#This Row],[Type de réponse]]='Paramètre (masquer)'!$A$10,Tableau1[[#This Row],[Nuit
SA/DI]],"")</f>
        <v/>
      </c>
      <c r="AK1314" s="78" t="str">
        <f>IF(Tableau1[[#This Row],[Type de réponse]]='Paramètre (masquer)'!$A$10,Tableau1[[#This Row],[Nuit
DI/LU]],"")</f>
        <v/>
      </c>
      <c r="AL1314" s="76" t="str">
        <f>IF(Tableau1[[#This Row],[Nuit
LU /MA]]="Oui",0,IF(Tableau1[[#This Row],[Nuit
LU /MA]]="Non",1,""))</f>
        <v/>
      </c>
      <c r="AM1314" s="76" t="str">
        <f>IF(Tableau1[[#This Row],[Nuit
MA/ ME]]="Oui",0,IF(Tableau1[[#This Row],[Nuit
MA/ ME]]="Non",1,""))</f>
        <v/>
      </c>
      <c r="AN1314" s="76" t="str">
        <f>IF(Tableau1[[#This Row],[Nuit
ME/ JE]]="Oui",0,IF(Tableau1[[#This Row],[Nuit
ME/ JE]]="Non",1,""))</f>
        <v/>
      </c>
      <c r="AO1314" s="76" t="str">
        <f>IF(Tableau1[[#This Row],[Nuit JE/ VE]]="Oui",0,IF(Tableau1[[#This Row],[Nuit JE/ VE]]="Non",1,""))</f>
        <v/>
      </c>
      <c r="AP1314" s="76" t="str">
        <f>IF(Tableau1[[#This Row],[Nuit
VE/ SA]]="Oui",0,IF(Tableau1[[#This Row],[Nuit
VE/ SA]]="Non",1,""))</f>
        <v/>
      </c>
      <c r="AQ1314" s="76" t="str">
        <f>IF(Tableau1[[#This Row],[Nuit
SA/ DI]]="Oui",0,IF(Tableau1[[#This Row],[Nuit
SA/ DI]]="Non",1,""))</f>
        <v/>
      </c>
      <c r="AR1314" s="76" t="str">
        <f>IF(Tableau1[[#This Row],[Nuit
DI/ LU]]="Oui",0,IF(Tableau1[[#This Row],[Nuit
DI/ LU]]="Non",1,""))</f>
        <v/>
      </c>
      <c r="AS1314" s="76" t="str">
        <f>IF(Tableau1[[#This Row],[Type de réponse]]='Paramètre (masquer)'!$A$10,Tableau1[[#This Row],[FE]],"")</f>
        <v/>
      </c>
      <c r="AT1314" s="76" t="str">
        <f>_xlfn.CONCAT(Tableau1[[#This Row],[LUN]:[DIM]])</f>
        <v/>
      </c>
      <c r="AU1314" s="79"/>
      <c r="AV13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4" s="76" t="e">
        <f>Tableau1[[#This Row],[Nbre de nuits sur la période]]*Tableau1[[#This Row],[Nombre de train accédant / nuit *]]</f>
        <v>#VALUE!</v>
      </c>
      <c r="AY1314" s="76" t="e">
        <f>Tableau1[[#This Row],[Uo voies - nuit]]*((59*400/1000)+5)</f>
        <v>#VALUE!</v>
      </c>
    </row>
    <row r="1315" spans="1:51" ht="15.75">
      <c r="A1315" s="51">
        <f t="shared" si="62"/>
        <v>1302</v>
      </c>
      <c r="B1315" s="85"/>
      <c r="C1315" s="52" t="str">
        <f>IFERROR(VLOOKUP(Tableau1[[#This Row],[Site *
Un fichier Excel par DT]],Tableau7[[#All],[Nom de la gare]:[EIC]],5,FALSE),"")</f>
        <v/>
      </c>
      <c r="D1315" s="77"/>
      <c r="E1315" s="74"/>
      <c r="F1315" s="74"/>
      <c r="G1315" s="76"/>
      <c r="H1315" s="72" t="str">
        <f>IF(Tableau1[[#This Row],[Régime d''utilisation (Quotidien ? Oui ou Non)]]="Oui","Oui","Non")</f>
        <v>Non</v>
      </c>
      <c r="I1315" s="72" t="str">
        <f>IF(Tableau1[[#This Row],[Régime d''utilisation (Quotidien ? Oui ou Non)]]="Oui","Oui","Non")</f>
        <v>Non</v>
      </c>
      <c r="J1315" s="72" t="str">
        <f>IF(Tableau1[[#This Row],[Régime d''utilisation (Quotidien ? Oui ou Non)]]="Oui","Oui","Non")</f>
        <v>Non</v>
      </c>
      <c r="K1315" s="72" t="str">
        <f>IF(Tableau1[[#This Row],[Régime d''utilisation (Quotidien ? Oui ou Non)]]="Oui","Oui","Non")</f>
        <v>Non</v>
      </c>
      <c r="L1315" s="72" t="str">
        <f>IF(Tableau1[[#This Row],[Régime d''utilisation (Quotidien ? Oui ou Non)]]="Oui","Oui","Non")</f>
        <v>Non</v>
      </c>
      <c r="M1315" s="72" t="str">
        <f>IF(Tableau1[[#This Row],[Régime d''utilisation (Quotidien ? Oui ou Non)]]="Oui","Oui","Non")</f>
        <v>Non</v>
      </c>
      <c r="N1315" s="72" t="str">
        <f>IF(Tableau1[[#This Row],[Régime d''utilisation (Quotidien ? Oui ou Non)]]="Oui","Oui","Non")</f>
        <v>Non</v>
      </c>
      <c r="O1315" s="72" t="str">
        <f>IF(Tableau1[[#This Row],[Régime d''utilisation (Quotidien ? Oui ou Non)]]="Oui","Oui","Non")</f>
        <v>Non</v>
      </c>
      <c r="P1315" s="76"/>
      <c r="Q1315" s="76"/>
      <c r="R1315" s="76"/>
      <c r="S1315" s="52" t="str">
        <f t="shared" si="60"/>
        <v>Compris entre 00h00 et 5h00</v>
      </c>
      <c r="T1315" s="76"/>
      <c r="U1315" s="53" t="str">
        <f t="shared" si="61"/>
        <v>Voyageur</v>
      </c>
      <c r="V1315" s="76"/>
      <c r="W1315" s="76"/>
      <c r="X1315" s="76"/>
      <c r="Y1315" s="76"/>
      <c r="Z1315" s="76"/>
      <c r="AA1315" s="76"/>
      <c r="AB1315" s="53">
        <f>400</f>
        <v>400</v>
      </c>
      <c r="AC1315" s="78" t="str">
        <f>IF(Tableau1[[#This Row],[Type de réponse]]='Paramètre (masquer)'!$A$10,Tableau1[[#This Row],[Période de début *]],"")</f>
        <v/>
      </c>
      <c r="AD1315" s="78" t="str">
        <f>IF(Tableau1[[#This Row],[Type de réponse]]='Paramètre (masquer)'!$A$10,Tableau1[[#This Row],[Période de fin *]],"")</f>
        <v/>
      </c>
      <c r="AE1315" s="78" t="str">
        <f>IF(Tableau1[[#This Row],[Type de réponse]]='Paramètre (masquer)'!$A$10,Tableau1[[#This Row],[Nuit
LU/MA]],"")</f>
        <v/>
      </c>
      <c r="AF1315" s="78" t="str">
        <f>IF(Tableau1[[#This Row],[Type de réponse]]='Paramètre (masquer)'!$A$10,Tableau1[[#This Row],[Nuit
MA/ME]],"")</f>
        <v/>
      </c>
      <c r="AG1315" s="78" t="str">
        <f>IF(Tableau1[[#This Row],[Type de réponse]]='Paramètre (masquer)'!$A$10,Tableau1[[#This Row],[Nuit
ME/JE]],"")</f>
        <v/>
      </c>
      <c r="AH1315" s="78" t="str">
        <f>IF(Tableau1[[#This Row],[Type de réponse]]='Paramètre (masquer)'!$A$10,Tableau1[[#This Row],[Nuit JE/VE]],"")</f>
        <v/>
      </c>
      <c r="AI1315" s="78" t="str">
        <f>IF(Tableau1[[#This Row],[Type de réponse]]='Paramètre (masquer)'!$A$10,Tableau1[[#This Row],[Nuit
VE/SA]],"")</f>
        <v/>
      </c>
      <c r="AJ1315" s="78" t="str">
        <f>IF(Tableau1[[#This Row],[Type de réponse]]='Paramètre (masquer)'!$A$10,Tableau1[[#This Row],[Nuit
SA/DI]],"")</f>
        <v/>
      </c>
      <c r="AK1315" s="78" t="str">
        <f>IF(Tableau1[[#This Row],[Type de réponse]]='Paramètre (masquer)'!$A$10,Tableau1[[#This Row],[Nuit
DI/LU]],"")</f>
        <v/>
      </c>
      <c r="AL1315" s="76" t="str">
        <f>IF(Tableau1[[#This Row],[Nuit
LU /MA]]="Oui",0,IF(Tableau1[[#This Row],[Nuit
LU /MA]]="Non",1,""))</f>
        <v/>
      </c>
      <c r="AM1315" s="76" t="str">
        <f>IF(Tableau1[[#This Row],[Nuit
MA/ ME]]="Oui",0,IF(Tableau1[[#This Row],[Nuit
MA/ ME]]="Non",1,""))</f>
        <v/>
      </c>
      <c r="AN1315" s="76" t="str">
        <f>IF(Tableau1[[#This Row],[Nuit
ME/ JE]]="Oui",0,IF(Tableau1[[#This Row],[Nuit
ME/ JE]]="Non",1,""))</f>
        <v/>
      </c>
      <c r="AO1315" s="76" t="str">
        <f>IF(Tableau1[[#This Row],[Nuit JE/ VE]]="Oui",0,IF(Tableau1[[#This Row],[Nuit JE/ VE]]="Non",1,""))</f>
        <v/>
      </c>
      <c r="AP1315" s="76" t="str">
        <f>IF(Tableau1[[#This Row],[Nuit
VE/ SA]]="Oui",0,IF(Tableau1[[#This Row],[Nuit
VE/ SA]]="Non",1,""))</f>
        <v/>
      </c>
      <c r="AQ1315" s="76" t="str">
        <f>IF(Tableau1[[#This Row],[Nuit
SA/ DI]]="Oui",0,IF(Tableau1[[#This Row],[Nuit
SA/ DI]]="Non",1,""))</f>
        <v/>
      </c>
      <c r="AR1315" s="76" t="str">
        <f>IF(Tableau1[[#This Row],[Nuit
DI/ LU]]="Oui",0,IF(Tableau1[[#This Row],[Nuit
DI/ LU]]="Non",1,""))</f>
        <v/>
      </c>
      <c r="AS1315" s="76" t="str">
        <f>IF(Tableau1[[#This Row],[Type de réponse]]='Paramètre (masquer)'!$A$10,Tableau1[[#This Row],[FE]],"")</f>
        <v/>
      </c>
      <c r="AT1315" s="76" t="str">
        <f>_xlfn.CONCAT(Tableau1[[#This Row],[LUN]:[DIM]])</f>
        <v/>
      </c>
      <c r="AU1315" s="79"/>
      <c r="AV13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5" s="76" t="e">
        <f>Tableau1[[#This Row],[Nbre de nuits sur la période]]*Tableau1[[#This Row],[Nombre de train accédant / nuit *]]</f>
        <v>#VALUE!</v>
      </c>
      <c r="AY1315" s="76" t="e">
        <f>Tableau1[[#This Row],[Uo voies - nuit]]*((59*400/1000)+5)</f>
        <v>#VALUE!</v>
      </c>
    </row>
    <row r="1316" spans="1:51" ht="15.75">
      <c r="A1316" s="51">
        <f t="shared" si="62"/>
        <v>1303</v>
      </c>
      <c r="B1316" s="85"/>
      <c r="C1316" s="52" t="str">
        <f>IFERROR(VLOOKUP(Tableau1[[#This Row],[Site *
Un fichier Excel par DT]],Tableau7[[#All],[Nom de la gare]:[EIC]],5,FALSE),"")</f>
        <v/>
      </c>
      <c r="D1316" s="77"/>
      <c r="E1316" s="74"/>
      <c r="F1316" s="74"/>
      <c r="G1316" s="76"/>
      <c r="H1316" s="72" t="str">
        <f>IF(Tableau1[[#This Row],[Régime d''utilisation (Quotidien ? Oui ou Non)]]="Oui","Oui","Non")</f>
        <v>Non</v>
      </c>
      <c r="I1316" s="72" t="str">
        <f>IF(Tableau1[[#This Row],[Régime d''utilisation (Quotidien ? Oui ou Non)]]="Oui","Oui","Non")</f>
        <v>Non</v>
      </c>
      <c r="J1316" s="72" t="str">
        <f>IF(Tableau1[[#This Row],[Régime d''utilisation (Quotidien ? Oui ou Non)]]="Oui","Oui","Non")</f>
        <v>Non</v>
      </c>
      <c r="K1316" s="72" t="str">
        <f>IF(Tableau1[[#This Row],[Régime d''utilisation (Quotidien ? Oui ou Non)]]="Oui","Oui","Non")</f>
        <v>Non</v>
      </c>
      <c r="L1316" s="72" t="str">
        <f>IF(Tableau1[[#This Row],[Régime d''utilisation (Quotidien ? Oui ou Non)]]="Oui","Oui","Non")</f>
        <v>Non</v>
      </c>
      <c r="M1316" s="72" t="str">
        <f>IF(Tableau1[[#This Row],[Régime d''utilisation (Quotidien ? Oui ou Non)]]="Oui","Oui","Non")</f>
        <v>Non</v>
      </c>
      <c r="N1316" s="72" t="str">
        <f>IF(Tableau1[[#This Row],[Régime d''utilisation (Quotidien ? Oui ou Non)]]="Oui","Oui","Non")</f>
        <v>Non</v>
      </c>
      <c r="O1316" s="72" t="str">
        <f>IF(Tableau1[[#This Row],[Régime d''utilisation (Quotidien ? Oui ou Non)]]="Oui","Oui","Non")</f>
        <v>Non</v>
      </c>
      <c r="P1316" s="76"/>
      <c r="Q1316" s="76"/>
      <c r="R1316" s="76"/>
      <c r="S1316" s="52" t="str">
        <f t="shared" si="60"/>
        <v>Compris entre 00h00 et 5h00</v>
      </c>
      <c r="T1316" s="76"/>
      <c r="U1316" s="53" t="str">
        <f t="shared" si="61"/>
        <v>Voyageur</v>
      </c>
      <c r="V1316" s="76"/>
      <c r="W1316" s="76"/>
      <c r="X1316" s="76"/>
      <c r="Y1316" s="76"/>
      <c r="Z1316" s="76"/>
      <c r="AA1316" s="76"/>
      <c r="AB1316" s="53">
        <f>400</f>
        <v>400</v>
      </c>
      <c r="AC1316" s="78" t="str">
        <f>IF(Tableau1[[#This Row],[Type de réponse]]='Paramètre (masquer)'!$A$10,Tableau1[[#This Row],[Période de début *]],"")</f>
        <v/>
      </c>
      <c r="AD1316" s="78" t="str">
        <f>IF(Tableau1[[#This Row],[Type de réponse]]='Paramètre (masquer)'!$A$10,Tableau1[[#This Row],[Période de fin *]],"")</f>
        <v/>
      </c>
      <c r="AE1316" s="78" t="str">
        <f>IF(Tableau1[[#This Row],[Type de réponse]]='Paramètre (masquer)'!$A$10,Tableau1[[#This Row],[Nuit
LU/MA]],"")</f>
        <v/>
      </c>
      <c r="AF1316" s="78" t="str">
        <f>IF(Tableau1[[#This Row],[Type de réponse]]='Paramètre (masquer)'!$A$10,Tableau1[[#This Row],[Nuit
MA/ME]],"")</f>
        <v/>
      </c>
      <c r="AG1316" s="78" t="str">
        <f>IF(Tableau1[[#This Row],[Type de réponse]]='Paramètre (masquer)'!$A$10,Tableau1[[#This Row],[Nuit
ME/JE]],"")</f>
        <v/>
      </c>
      <c r="AH1316" s="78" t="str">
        <f>IF(Tableau1[[#This Row],[Type de réponse]]='Paramètre (masquer)'!$A$10,Tableau1[[#This Row],[Nuit JE/VE]],"")</f>
        <v/>
      </c>
      <c r="AI1316" s="78" t="str">
        <f>IF(Tableau1[[#This Row],[Type de réponse]]='Paramètre (masquer)'!$A$10,Tableau1[[#This Row],[Nuit
VE/SA]],"")</f>
        <v/>
      </c>
      <c r="AJ1316" s="78" t="str">
        <f>IF(Tableau1[[#This Row],[Type de réponse]]='Paramètre (masquer)'!$A$10,Tableau1[[#This Row],[Nuit
SA/DI]],"")</f>
        <v/>
      </c>
      <c r="AK1316" s="78" t="str">
        <f>IF(Tableau1[[#This Row],[Type de réponse]]='Paramètre (masquer)'!$A$10,Tableau1[[#This Row],[Nuit
DI/LU]],"")</f>
        <v/>
      </c>
      <c r="AL1316" s="76" t="str">
        <f>IF(Tableau1[[#This Row],[Nuit
LU /MA]]="Oui",0,IF(Tableau1[[#This Row],[Nuit
LU /MA]]="Non",1,""))</f>
        <v/>
      </c>
      <c r="AM1316" s="76" t="str">
        <f>IF(Tableau1[[#This Row],[Nuit
MA/ ME]]="Oui",0,IF(Tableau1[[#This Row],[Nuit
MA/ ME]]="Non",1,""))</f>
        <v/>
      </c>
      <c r="AN1316" s="76" t="str">
        <f>IF(Tableau1[[#This Row],[Nuit
ME/ JE]]="Oui",0,IF(Tableau1[[#This Row],[Nuit
ME/ JE]]="Non",1,""))</f>
        <v/>
      </c>
      <c r="AO1316" s="76" t="str">
        <f>IF(Tableau1[[#This Row],[Nuit JE/ VE]]="Oui",0,IF(Tableau1[[#This Row],[Nuit JE/ VE]]="Non",1,""))</f>
        <v/>
      </c>
      <c r="AP1316" s="76" t="str">
        <f>IF(Tableau1[[#This Row],[Nuit
VE/ SA]]="Oui",0,IF(Tableau1[[#This Row],[Nuit
VE/ SA]]="Non",1,""))</f>
        <v/>
      </c>
      <c r="AQ1316" s="76" t="str">
        <f>IF(Tableau1[[#This Row],[Nuit
SA/ DI]]="Oui",0,IF(Tableau1[[#This Row],[Nuit
SA/ DI]]="Non",1,""))</f>
        <v/>
      </c>
      <c r="AR1316" s="76" t="str">
        <f>IF(Tableau1[[#This Row],[Nuit
DI/ LU]]="Oui",0,IF(Tableau1[[#This Row],[Nuit
DI/ LU]]="Non",1,""))</f>
        <v/>
      </c>
      <c r="AS1316" s="76" t="str">
        <f>IF(Tableau1[[#This Row],[Type de réponse]]='Paramètre (masquer)'!$A$10,Tableau1[[#This Row],[FE]],"")</f>
        <v/>
      </c>
      <c r="AT1316" s="76" t="str">
        <f>_xlfn.CONCAT(Tableau1[[#This Row],[LUN]:[DIM]])</f>
        <v/>
      </c>
      <c r="AU1316" s="79"/>
      <c r="AV13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6" s="76" t="e">
        <f>Tableau1[[#This Row],[Nbre de nuits sur la période]]*Tableau1[[#This Row],[Nombre de train accédant / nuit *]]</f>
        <v>#VALUE!</v>
      </c>
      <c r="AY1316" s="76" t="e">
        <f>Tableau1[[#This Row],[Uo voies - nuit]]*((59*400/1000)+5)</f>
        <v>#VALUE!</v>
      </c>
    </row>
    <row r="1317" spans="1:51" ht="15.75">
      <c r="A1317" s="51">
        <f t="shared" si="62"/>
        <v>1304</v>
      </c>
      <c r="B1317" s="85"/>
      <c r="C1317" s="52" t="str">
        <f>IFERROR(VLOOKUP(Tableau1[[#This Row],[Site *
Un fichier Excel par DT]],Tableau7[[#All],[Nom de la gare]:[EIC]],5,FALSE),"")</f>
        <v/>
      </c>
      <c r="D1317" s="77"/>
      <c r="E1317" s="74"/>
      <c r="F1317" s="74"/>
      <c r="G1317" s="76"/>
      <c r="H1317" s="72" t="str">
        <f>IF(Tableau1[[#This Row],[Régime d''utilisation (Quotidien ? Oui ou Non)]]="Oui","Oui","Non")</f>
        <v>Non</v>
      </c>
      <c r="I1317" s="72" t="str">
        <f>IF(Tableau1[[#This Row],[Régime d''utilisation (Quotidien ? Oui ou Non)]]="Oui","Oui","Non")</f>
        <v>Non</v>
      </c>
      <c r="J1317" s="72" t="str">
        <f>IF(Tableau1[[#This Row],[Régime d''utilisation (Quotidien ? Oui ou Non)]]="Oui","Oui","Non")</f>
        <v>Non</v>
      </c>
      <c r="K1317" s="72" t="str">
        <f>IF(Tableau1[[#This Row],[Régime d''utilisation (Quotidien ? Oui ou Non)]]="Oui","Oui","Non")</f>
        <v>Non</v>
      </c>
      <c r="L1317" s="72" t="str">
        <f>IF(Tableau1[[#This Row],[Régime d''utilisation (Quotidien ? Oui ou Non)]]="Oui","Oui","Non")</f>
        <v>Non</v>
      </c>
      <c r="M1317" s="72" t="str">
        <f>IF(Tableau1[[#This Row],[Régime d''utilisation (Quotidien ? Oui ou Non)]]="Oui","Oui","Non")</f>
        <v>Non</v>
      </c>
      <c r="N1317" s="72" t="str">
        <f>IF(Tableau1[[#This Row],[Régime d''utilisation (Quotidien ? Oui ou Non)]]="Oui","Oui","Non")</f>
        <v>Non</v>
      </c>
      <c r="O1317" s="72" t="str">
        <f>IF(Tableau1[[#This Row],[Régime d''utilisation (Quotidien ? Oui ou Non)]]="Oui","Oui","Non")</f>
        <v>Non</v>
      </c>
      <c r="P1317" s="76"/>
      <c r="Q1317" s="76"/>
      <c r="R1317" s="76"/>
      <c r="S1317" s="52" t="str">
        <f t="shared" si="60"/>
        <v>Compris entre 00h00 et 5h00</v>
      </c>
      <c r="T1317" s="76"/>
      <c r="U1317" s="53" t="str">
        <f t="shared" si="61"/>
        <v>Voyageur</v>
      </c>
      <c r="V1317" s="76"/>
      <c r="W1317" s="76"/>
      <c r="X1317" s="76"/>
      <c r="Y1317" s="76"/>
      <c r="Z1317" s="76"/>
      <c r="AA1317" s="76"/>
      <c r="AB1317" s="53">
        <f>400</f>
        <v>400</v>
      </c>
      <c r="AC1317" s="78" t="str">
        <f>IF(Tableau1[[#This Row],[Type de réponse]]='Paramètre (masquer)'!$A$10,Tableau1[[#This Row],[Période de début *]],"")</f>
        <v/>
      </c>
      <c r="AD1317" s="78" t="str">
        <f>IF(Tableau1[[#This Row],[Type de réponse]]='Paramètre (masquer)'!$A$10,Tableau1[[#This Row],[Période de fin *]],"")</f>
        <v/>
      </c>
      <c r="AE1317" s="78" t="str">
        <f>IF(Tableau1[[#This Row],[Type de réponse]]='Paramètre (masquer)'!$A$10,Tableau1[[#This Row],[Nuit
LU/MA]],"")</f>
        <v/>
      </c>
      <c r="AF1317" s="78" t="str">
        <f>IF(Tableau1[[#This Row],[Type de réponse]]='Paramètre (masquer)'!$A$10,Tableau1[[#This Row],[Nuit
MA/ME]],"")</f>
        <v/>
      </c>
      <c r="AG1317" s="78" t="str">
        <f>IF(Tableau1[[#This Row],[Type de réponse]]='Paramètre (masquer)'!$A$10,Tableau1[[#This Row],[Nuit
ME/JE]],"")</f>
        <v/>
      </c>
      <c r="AH1317" s="78" t="str">
        <f>IF(Tableau1[[#This Row],[Type de réponse]]='Paramètre (masquer)'!$A$10,Tableau1[[#This Row],[Nuit JE/VE]],"")</f>
        <v/>
      </c>
      <c r="AI1317" s="78" t="str">
        <f>IF(Tableau1[[#This Row],[Type de réponse]]='Paramètre (masquer)'!$A$10,Tableau1[[#This Row],[Nuit
VE/SA]],"")</f>
        <v/>
      </c>
      <c r="AJ1317" s="78" t="str">
        <f>IF(Tableau1[[#This Row],[Type de réponse]]='Paramètre (masquer)'!$A$10,Tableau1[[#This Row],[Nuit
SA/DI]],"")</f>
        <v/>
      </c>
      <c r="AK1317" s="78" t="str">
        <f>IF(Tableau1[[#This Row],[Type de réponse]]='Paramètre (masquer)'!$A$10,Tableau1[[#This Row],[Nuit
DI/LU]],"")</f>
        <v/>
      </c>
      <c r="AL1317" s="76" t="str">
        <f>IF(Tableau1[[#This Row],[Nuit
LU /MA]]="Oui",0,IF(Tableau1[[#This Row],[Nuit
LU /MA]]="Non",1,""))</f>
        <v/>
      </c>
      <c r="AM1317" s="76" t="str">
        <f>IF(Tableau1[[#This Row],[Nuit
MA/ ME]]="Oui",0,IF(Tableau1[[#This Row],[Nuit
MA/ ME]]="Non",1,""))</f>
        <v/>
      </c>
      <c r="AN1317" s="76" t="str">
        <f>IF(Tableau1[[#This Row],[Nuit
ME/ JE]]="Oui",0,IF(Tableau1[[#This Row],[Nuit
ME/ JE]]="Non",1,""))</f>
        <v/>
      </c>
      <c r="AO1317" s="76" t="str">
        <f>IF(Tableau1[[#This Row],[Nuit JE/ VE]]="Oui",0,IF(Tableau1[[#This Row],[Nuit JE/ VE]]="Non",1,""))</f>
        <v/>
      </c>
      <c r="AP1317" s="76" t="str">
        <f>IF(Tableau1[[#This Row],[Nuit
VE/ SA]]="Oui",0,IF(Tableau1[[#This Row],[Nuit
VE/ SA]]="Non",1,""))</f>
        <v/>
      </c>
      <c r="AQ1317" s="76" t="str">
        <f>IF(Tableau1[[#This Row],[Nuit
SA/ DI]]="Oui",0,IF(Tableau1[[#This Row],[Nuit
SA/ DI]]="Non",1,""))</f>
        <v/>
      </c>
      <c r="AR1317" s="76" t="str">
        <f>IF(Tableau1[[#This Row],[Nuit
DI/ LU]]="Oui",0,IF(Tableau1[[#This Row],[Nuit
DI/ LU]]="Non",1,""))</f>
        <v/>
      </c>
      <c r="AS1317" s="76" t="str">
        <f>IF(Tableau1[[#This Row],[Type de réponse]]='Paramètre (masquer)'!$A$10,Tableau1[[#This Row],[FE]],"")</f>
        <v/>
      </c>
      <c r="AT1317" s="76" t="str">
        <f>_xlfn.CONCAT(Tableau1[[#This Row],[LUN]:[DIM]])</f>
        <v/>
      </c>
      <c r="AU1317" s="79"/>
      <c r="AV13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7" s="76" t="e">
        <f>Tableau1[[#This Row],[Nbre de nuits sur la période]]*Tableau1[[#This Row],[Nombre de train accédant / nuit *]]</f>
        <v>#VALUE!</v>
      </c>
      <c r="AY1317" s="76" t="e">
        <f>Tableau1[[#This Row],[Uo voies - nuit]]*((59*400/1000)+5)</f>
        <v>#VALUE!</v>
      </c>
    </row>
    <row r="1318" spans="1:51" ht="15.75">
      <c r="A1318" s="51">
        <f t="shared" si="62"/>
        <v>1305</v>
      </c>
      <c r="B1318" s="85"/>
      <c r="C1318" s="52" t="str">
        <f>IFERROR(VLOOKUP(Tableau1[[#This Row],[Site *
Un fichier Excel par DT]],Tableau7[[#All],[Nom de la gare]:[EIC]],5,FALSE),"")</f>
        <v/>
      </c>
      <c r="D1318" s="77"/>
      <c r="E1318" s="74"/>
      <c r="F1318" s="74"/>
      <c r="G1318" s="76"/>
      <c r="H1318" s="72" t="str">
        <f>IF(Tableau1[[#This Row],[Régime d''utilisation (Quotidien ? Oui ou Non)]]="Oui","Oui","Non")</f>
        <v>Non</v>
      </c>
      <c r="I1318" s="72" t="str">
        <f>IF(Tableau1[[#This Row],[Régime d''utilisation (Quotidien ? Oui ou Non)]]="Oui","Oui","Non")</f>
        <v>Non</v>
      </c>
      <c r="J1318" s="72" t="str">
        <f>IF(Tableau1[[#This Row],[Régime d''utilisation (Quotidien ? Oui ou Non)]]="Oui","Oui","Non")</f>
        <v>Non</v>
      </c>
      <c r="K1318" s="72" t="str">
        <f>IF(Tableau1[[#This Row],[Régime d''utilisation (Quotidien ? Oui ou Non)]]="Oui","Oui","Non")</f>
        <v>Non</v>
      </c>
      <c r="L1318" s="72" t="str">
        <f>IF(Tableau1[[#This Row],[Régime d''utilisation (Quotidien ? Oui ou Non)]]="Oui","Oui","Non")</f>
        <v>Non</v>
      </c>
      <c r="M1318" s="72" t="str">
        <f>IF(Tableau1[[#This Row],[Régime d''utilisation (Quotidien ? Oui ou Non)]]="Oui","Oui","Non")</f>
        <v>Non</v>
      </c>
      <c r="N1318" s="72" t="str">
        <f>IF(Tableau1[[#This Row],[Régime d''utilisation (Quotidien ? Oui ou Non)]]="Oui","Oui","Non")</f>
        <v>Non</v>
      </c>
      <c r="O1318" s="72" t="str">
        <f>IF(Tableau1[[#This Row],[Régime d''utilisation (Quotidien ? Oui ou Non)]]="Oui","Oui","Non")</f>
        <v>Non</v>
      </c>
      <c r="P1318" s="76"/>
      <c r="Q1318" s="76"/>
      <c r="R1318" s="76"/>
      <c r="S1318" s="52" t="str">
        <f t="shared" si="60"/>
        <v>Compris entre 00h00 et 5h00</v>
      </c>
      <c r="T1318" s="76"/>
      <c r="U1318" s="53" t="str">
        <f t="shared" si="61"/>
        <v>Voyageur</v>
      </c>
      <c r="V1318" s="76"/>
      <c r="W1318" s="76"/>
      <c r="X1318" s="76"/>
      <c r="Y1318" s="76"/>
      <c r="Z1318" s="76"/>
      <c r="AA1318" s="76"/>
      <c r="AB1318" s="53">
        <f>400</f>
        <v>400</v>
      </c>
      <c r="AC1318" s="78" t="str">
        <f>IF(Tableau1[[#This Row],[Type de réponse]]='Paramètre (masquer)'!$A$10,Tableau1[[#This Row],[Période de début *]],"")</f>
        <v/>
      </c>
      <c r="AD1318" s="78" t="str">
        <f>IF(Tableau1[[#This Row],[Type de réponse]]='Paramètre (masquer)'!$A$10,Tableau1[[#This Row],[Période de fin *]],"")</f>
        <v/>
      </c>
      <c r="AE1318" s="78" t="str">
        <f>IF(Tableau1[[#This Row],[Type de réponse]]='Paramètre (masquer)'!$A$10,Tableau1[[#This Row],[Nuit
LU/MA]],"")</f>
        <v/>
      </c>
      <c r="AF1318" s="78" t="str">
        <f>IF(Tableau1[[#This Row],[Type de réponse]]='Paramètre (masquer)'!$A$10,Tableau1[[#This Row],[Nuit
MA/ME]],"")</f>
        <v/>
      </c>
      <c r="AG1318" s="78" t="str">
        <f>IF(Tableau1[[#This Row],[Type de réponse]]='Paramètre (masquer)'!$A$10,Tableau1[[#This Row],[Nuit
ME/JE]],"")</f>
        <v/>
      </c>
      <c r="AH1318" s="78" t="str">
        <f>IF(Tableau1[[#This Row],[Type de réponse]]='Paramètre (masquer)'!$A$10,Tableau1[[#This Row],[Nuit JE/VE]],"")</f>
        <v/>
      </c>
      <c r="AI1318" s="78" t="str">
        <f>IF(Tableau1[[#This Row],[Type de réponse]]='Paramètre (masquer)'!$A$10,Tableau1[[#This Row],[Nuit
VE/SA]],"")</f>
        <v/>
      </c>
      <c r="AJ1318" s="78" t="str">
        <f>IF(Tableau1[[#This Row],[Type de réponse]]='Paramètre (masquer)'!$A$10,Tableau1[[#This Row],[Nuit
SA/DI]],"")</f>
        <v/>
      </c>
      <c r="AK1318" s="78" t="str">
        <f>IF(Tableau1[[#This Row],[Type de réponse]]='Paramètre (masquer)'!$A$10,Tableau1[[#This Row],[Nuit
DI/LU]],"")</f>
        <v/>
      </c>
      <c r="AL1318" s="76" t="str">
        <f>IF(Tableau1[[#This Row],[Nuit
LU /MA]]="Oui",0,IF(Tableau1[[#This Row],[Nuit
LU /MA]]="Non",1,""))</f>
        <v/>
      </c>
      <c r="AM1318" s="76" t="str">
        <f>IF(Tableau1[[#This Row],[Nuit
MA/ ME]]="Oui",0,IF(Tableau1[[#This Row],[Nuit
MA/ ME]]="Non",1,""))</f>
        <v/>
      </c>
      <c r="AN1318" s="76" t="str">
        <f>IF(Tableau1[[#This Row],[Nuit
ME/ JE]]="Oui",0,IF(Tableau1[[#This Row],[Nuit
ME/ JE]]="Non",1,""))</f>
        <v/>
      </c>
      <c r="AO1318" s="76" t="str">
        <f>IF(Tableau1[[#This Row],[Nuit JE/ VE]]="Oui",0,IF(Tableau1[[#This Row],[Nuit JE/ VE]]="Non",1,""))</f>
        <v/>
      </c>
      <c r="AP1318" s="76" t="str">
        <f>IF(Tableau1[[#This Row],[Nuit
VE/ SA]]="Oui",0,IF(Tableau1[[#This Row],[Nuit
VE/ SA]]="Non",1,""))</f>
        <v/>
      </c>
      <c r="AQ1318" s="76" t="str">
        <f>IF(Tableau1[[#This Row],[Nuit
SA/ DI]]="Oui",0,IF(Tableau1[[#This Row],[Nuit
SA/ DI]]="Non",1,""))</f>
        <v/>
      </c>
      <c r="AR1318" s="76" t="str">
        <f>IF(Tableau1[[#This Row],[Nuit
DI/ LU]]="Oui",0,IF(Tableau1[[#This Row],[Nuit
DI/ LU]]="Non",1,""))</f>
        <v/>
      </c>
      <c r="AS1318" s="76" t="str">
        <f>IF(Tableau1[[#This Row],[Type de réponse]]='Paramètre (masquer)'!$A$10,Tableau1[[#This Row],[FE]],"")</f>
        <v/>
      </c>
      <c r="AT1318" s="76" t="str">
        <f>_xlfn.CONCAT(Tableau1[[#This Row],[LUN]:[DIM]])</f>
        <v/>
      </c>
      <c r="AU1318" s="79"/>
      <c r="AV13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8" s="76" t="e">
        <f>Tableau1[[#This Row],[Nbre de nuits sur la période]]*Tableau1[[#This Row],[Nombre de train accédant / nuit *]]</f>
        <v>#VALUE!</v>
      </c>
      <c r="AY1318" s="76" t="e">
        <f>Tableau1[[#This Row],[Uo voies - nuit]]*((59*400/1000)+5)</f>
        <v>#VALUE!</v>
      </c>
    </row>
    <row r="1319" spans="1:51" ht="15.75">
      <c r="A1319" s="51">
        <f t="shared" si="62"/>
        <v>1306</v>
      </c>
      <c r="B1319" s="85"/>
      <c r="C1319" s="52" t="str">
        <f>IFERROR(VLOOKUP(Tableau1[[#This Row],[Site *
Un fichier Excel par DT]],Tableau7[[#All],[Nom de la gare]:[EIC]],5,FALSE),"")</f>
        <v/>
      </c>
      <c r="D1319" s="77"/>
      <c r="E1319" s="74"/>
      <c r="F1319" s="74"/>
      <c r="G1319" s="76"/>
      <c r="H1319" s="72" t="str">
        <f>IF(Tableau1[[#This Row],[Régime d''utilisation (Quotidien ? Oui ou Non)]]="Oui","Oui","Non")</f>
        <v>Non</v>
      </c>
      <c r="I1319" s="72" t="str">
        <f>IF(Tableau1[[#This Row],[Régime d''utilisation (Quotidien ? Oui ou Non)]]="Oui","Oui","Non")</f>
        <v>Non</v>
      </c>
      <c r="J1319" s="72" t="str">
        <f>IF(Tableau1[[#This Row],[Régime d''utilisation (Quotidien ? Oui ou Non)]]="Oui","Oui","Non")</f>
        <v>Non</v>
      </c>
      <c r="K1319" s="72" t="str">
        <f>IF(Tableau1[[#This Row],[Régime d''utilisation (Quotidien ? Oui ou Non)]]="Oui","Oui","Non")</f>
        <v>Non</v>
      </c>
      <c r="L1319" s="72" t="str">
        <f>IF(Tableau1[[#This Row],[Régime d''utilisation (Quotidien ? Oui ou Non)]]="Oui","Oui","Non")</f>
        <v>Non</v>
      </c>
      <c r="M1319" s="72" t="str">
        <f>IF(Tableau1[[#This Row],[Régime d''utilisation (Quotidien ? Oui ou Non)]]="Oui","Oui","Non")</f>
        <v>Non</v>
      </c>
      <c r="N1319" s="72" t="str">
        <f>IF(Tableau1[[#This Row],[Régime d''utilisation (Quotidien ? Oui ou Non)]]="Oui","Oui","Non")</f>
        <v>Non</v>
      </c>
      <c r="O1319" s="72" t="str">
        <f>IF(Tableau1[[#This Row],[Régime d''utilisation (Quotidien ? Oui ou Non)]]="Oui","Oui","Non")</f>
        <v>Non</v>
      </c>
      <c r="P1319" s="76"/>
      <c r="Q1319" s="76"/>
      <c r="R1319" s="76"/>
      <c r="S1319" s="52" t="str">
        <f t="shared" si="60"/>
        <v>Compris entre 00h00 et 5h00</v>
      </c>
      <c r="T1319" s="76"/>
      <c r="U1319" s="53" t="str">
        <f t="shared" si="61"/>
        <v>Voyageur</v>
      </c>
      <c r="V1319" s="76"/>
      <c r="W1319" s="76"/>
      <c r="X1319" s="76"/>
      <c r="Y1319" s="76"/>
      <c r="Z1319" s="76"/>
      <c r="AA1319" s="76"/>
      <c r="AB1319" s="53">
        <f>400</f>
        <v>400</v>
      </c>
      <c r="AC1319" s="78" t="str">
        <f>IF(Tableau1[[#This Row],[Type de réponse]]='Paramètre (masquer)'!$A$10,Tableau1[[#This Row],[Période de début *]],"")</f>
        <v/>
      </c>
      <c r="AD1319" s="78" t="str">
        <f>IF(Tableau1[[#This Row],[Type de réponse]]='Paramètre (masquer)'!$A$10,Tableau1[[#This Row],[Période de fin *]],"")</f>
        <v/>
      </c>
      <c r="AE1319" s="78" t="str">
        <f>IF(Tableau1[[#This Row],[Type de réponse]]='Paramètre (masquer)'!$A$10,Tableau1[[#This Row],[Nuit
LU/MA]],"")</f>
        <v/>
      </c>
      <c r="AF1319" s="78" t="str">
        <f>IF(Tableau1[[#This Row],[Type de réponse]]='Paramètre (masquer)'!$A$10,Tableau1[[#This Row],[Nuit
MA/ME]],"")</f>
        <v/>
      </c>
      <c r="AG1319" s="78" t="str">
        <f>IF(Tableau1[[#This Row],[Type de réponse]]='Paramètre (masquer)'!$A$10,Tableau1[[#This Row],[Nuit
ME/JE]],"")</f>
        <v/>
      </c>
      <c r="AH1319" s="78" t="str">
        <f>IF(Tableau1[[#This Row],[Type de réponse]]='Paramètre (masquer)'!$A$10,Tableau1[[#This Row],[Nuit JE/VE]],"")</f>
        <v/>
      </c>
      <c r="AI1319" s="78" t="str">
        <f>IF(Tableau1[[#This Row],[Type de réponse]]='Paramètre (masquer)'!$A$10,Tableau1[[#This Row],[Nuit
VE/SA]],"")</f>
        <v/>
      </c>
      <c r="AJ1319" s="78" t="str">
        <f>IF(Tableau1[[#This Row],[Type de réponse]]='Paramètre (masquer)'!$A$10,Tableau1[[#This Row],[Nuit
SA/DI]],"")</f>
        <v/>
      </c>
      <c r="AK1319" s="78" t="str">
        <f>IF(Tableau1[[#This Row],[Type de réponse]]='Paramètre (masquer)'!$A$10,Tableau1[[#This Row],[Nuit
DI/LU]],"")</f>
        <v/>
      </c>
      <c r="AL1319" s="76" t="str">
        <f>IF(Tableau1[[#This Row],[Nuit
LU /MA]]="Oui",0,IF(Tableau1[[#This Row],[Nuit
LU /MA]]="Non",1,""))</f>
        <v/>
      </c>
      <c r="AM1319" s="76" t="str">
        <f>IF(Tableau1[[#This Row],[Nuit
MA/ ME]]="Oui",0,IF(Tableau1[[#This Row],[Nuit
MA/ ME]]="Non",1,""))</f>
        <v/>
      </c>
      <c r="AN1319" s="76" t="str">
        <f>IF(Tableau1[[#This Row],[Nuit
ME/ JE]]="Oui",0,IF(Tableau1[[#This Row],[Nuit
ME/ JE]]="Non",1,""))</f>
        <v/>
      </c>
      <c r="AO1319" s="76" t="str">
        <f>IF(Tableau1[[#This Row],[Nuit JE/ VE]]="Oui",0,IF(Tableau1[[#This Row],[Nuit JE/ VE]]="Non",1,""))</f>
        <v/>
      </c>
      <c r="AP1319" s="76" t="str">
        <f>IF(Tableau1[[#This Row],[Nuit
VE/ SA]]="Oui",0,IF(Tableau1[[#This Row],[Nuit
VE/ SA]]="Non",1,""))</f>
        <v/>
      </c>
      <c r="AQ1319" s="76" t="str">
        <f>IF(Tableau1[[#This Row],[Nuit
SA/ DI]]="Oui",0,IF(Tableau1[[#This Row],[Nuit
SA/ DI]]="Non",1,""))</f>
        <v/>
      </c>
      <c r="AR1319" s="76" t="str">
        <f>IF(Tableau1[[#This Row],[Nuit
DI/ LU]]="Oui",0,IF(Tableau1[[#This Row],[Nuit
DI/ LU]]="Non",1,""))</f>
        <v/>
      </c>
      <c r="AS1319" s="76" t="str">
        <f>IF(Tableau1[[#This Row],[Type de réponse]]='Paramètre (masquer)'!$A$10,Tableau1[[#This Row],[FE]],"")</f>
        <v/>
      </c>
      <c r="AT1319" s="76" t="str">
        <f>_xlfn.CONCAT(Tableau1[[#This Row],[LUN]:[DIM]])</f>
        <v/>
      </c>
      <c r="AU1319" s="79"/>
      <c r="AV13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9" s="76" t="e">
        <f>Tableau1[[#This Row],[Nbre de nuits sur la période]]*Tableau1[[#This Row],[Nombre de train accédant / nuit *]]</f>
        <v>#VALUE!</v>
      </c>
      <c r="AY1319" s="76" t="e">
        <f>Tableau1[[#This Row],[Uo voies - nuit]]*((59*400/1000)+5)</f>
        <v>#VALUE!</v>
      </c>
    </row>
    <row r="1320" spans="1:51" ht="15.75">
      <c r="A1320" s="51">
        <f t="shared" si="62"/>
        <v>1307</v>
      </c>
      <c r="B1320" s="85"/>
      <c r="C1320" s="52" t="str">
        <f>IFERROR(VLOOKUP(Tableau1[[#This Row],[Site *
Un fichier Excel par DT]],Tableau7[[#All],[Nom de la gare]:[EIC]],5,FALSE),"")</f>
        <v/>
      </c>
      <c r="D1320" s="77"/>
      <c r="E1320" s="74"/>
      <c r="F1320" s="74"/>
      <c r="G1320" s="76"/>
      <c r="H1320" s="72" t="str">
        <f>IF(Tableau1[[#This Row],[Régime d''utilisation (Quotidien ? Oui ou Non)]]="Oui","Oui","Non")</f>
        <v>Non</v>
      </c>
      <c r="I1320" s="72" t="str">
        <f>IF(Tableau1[[#This Row],[Régime d''utilisation (Quotidien ? Oui ou Non)]]="Oui","Oui","Non")</f>
        <v>Non</v>
      </c>
      <c r="J1320" s="72" t="str">
        <f>IF(Tableau1[[#This Row],[Régime d''utilisation (Quotidien ? Oui ou Non)]]="Oui","Oui","Non")</f>
        <v>Non</v>
      </c>
      <c r="K1320" s="72" t="str">
        <f>IF(Tableau1[[#This Row],[Régime d''utilisation (Quotidien ? Oui ou Non)]]="Oui","Oui","Non")</f>
        <v>Non</v>
      </c>
      <c r="L1320" s="72" t="str">
        <f>IF(Tableau1[[#This Row],[Régime d''utilisation (Quotidien ? Oui ou Non)]]="Oui","Oui","Non")</f>
        <v>Non</v>
      </c>
      <c r="M1320" s="72" t="str">
        <f>IF(Tableau1[[#This Row],[Régime d''utilisation (Quotidien ? Oui ou Non)]]="Oui","Oui","Non")</f>
        <v>Non</v>
      </c>
      <c r="N1320" s="72" t="str">
        <f>IF(Tableau1[[#This Row],[Régime d''utilisation (Quotidien ? Oui ou Non)]]="Oui","Oui","Non")</f>
        <v>Non</v>
      </c>
      <c r="O1320" s="72" t="str">
        <f>IF(Tableau1[[#This Row],[Régime d''utilisation (Quotidien ? Oui ou Non)]]="Oui","Oui","Non")</f>
        <v>Non</v>
      </c>
      <c r="P1320" s="76"/>
      <c r="Q1320" s="76"/>
      <c r="R1320" s="76"/>
      <c r="S1320" s="52" t="str">
        <f t="shared" si="60"/>
        <v>Compris entre 00h00 et 5h00</v>
      </c>
      <c r="T1320" s="76"/>
      <c r="U1320" s="53" t="str">
        <f t="shared" si="61"/>
        <v>Voyageur</v>
      </c>
      <c r="V1320" s="76"/>
      <c r="W1320" s="76"/>
      <c r="X1320" s="76"/>
      <c r="Y1320" s="76"/>
      <c r="Z1320" s="76"/>
      <c r="AA1320" s="76"/>
      <c r="AB1320" s="53">
        <f>400</f>
        <v>400</v>
      </c>
      <c r="AC1320" s="78" t="str">
        <f>IF(Tableau1[[#This Row],[Type de réponse]]='Paramètre (masquer)'!$A$10,Tableau1[[#This Row],[Période de début *]],"")</f>
        <v/>
      </c>
      <c r="AD1320" s="78" t="str">
        <f>IF(Tableau1[[#This Row],[Type de réponse]]='Paramètre (masquer)'!$A$10,Tableau1[[#This Row],[Période de fin *]],"")</f>
        <v/>
      </c>
      <c r="AE1320" s="78" t="str">
        <f>IF(Tableau1[[#This Row],[Type de réponse]]='Paramètre (masquer)'!$A$10,Tableau1[[#This Row],[Nuit
LU/MA]],"")</f>
        <v/>
      </c>
      <c r="AF1320" s="78" t="str">
        <f>IF(Tableau1[[#This Row],[Type de réponse]]='Paramètre (masquer)'!$A$10,Tableau1[[#This Row],[Nuit
MA/ME]],"")</f>
        <v/>
      </c>
      <c r="AG1320" s="78" t="str">
        <f>IF(Tableau1[[#This Row],[Type de réponse]]='Paramètre (masquer)'!$A$10,Tableau1[[#This Row],[Nuit
ME/JE]],"")</f>
        <v/>
      </c>
      <c r="AH1320" s="78" t="str">
        <f>IF(Tableau1[[#This Row],[Type de réponse]]='Paramètre (masquer)'!$A$10,Tableau1[[#This Row],[Nuit JE/VE]],"")</f>
        <v/>
      </c>
      <c r="AI1320" s="78" t="str">
        <f>IF(Tableau1[[#This Row],[Type de réponse]]='Paramètre (masquer)'!$A$10,Tableau1[[#This Row],[Nuit
VE/SA]],"")</f>
        <v/>
      </c>
      <c r="AJ1320" s="78" t="str">
        <f>IF(Tableau1[[#This Row],[Type de réponse]]='Paramètre (masquer)'!$A$10,Tableau1[[#This Row],[Nuit
SA/DI]],"")</f>
        <v/>
      </c>
      <c r="AK1320" s="78" t="str">
        <f>IF(Tableau1[[#This Row],[Type de réponse]]='Paramètre (masquer)'!$A$10,Tableau1[[#This Row],[Nuit
DI/LU]],"")</f>
        <v/>
      </c>
      <c r="AL1320" s="76" t="str">
        <f>IF(Tableau1[[#This Row],[Nuit
LU /MA]]="Oui",0,IF(Tableau1[[#This Row],[Nuit
LU /MA]]="Non",1,""))</f>
        <v/>
      </c>
      <c r="AM1320" s="76" t="str">
        <f>IF(Tableau1[[#This Row],[Nuit
MA/ ME]]="Oui",0,IF(Tableau1[[#This Row],[Nuit
MA/ ME]]="Non",1,""))</f>
        <v/>
      </c>
      <c r="AN1320" s="76" t="str">
        <f>IF(Tableau1[[#This Row],[Nuit
ME/ JE]]="Oui",0,IF(Tableau1[[#This Row],[Nuit
ME/ JE]]="Non",1,""))</f>
        <v/>
      </c>
      <c r="AO1320" s="76" t="str">
        <f>IF(Tableau1[[#This Row],[Nuit JE/ VE]]="Oui",0,IF(Tableau1[[#This Row],[Nuit JE/ VE]]="Non",1,""))</f>
        <v/>
      </c>
      <c r="AP1320" s="76" t="str">
        <f>IF(Tableau1[[#This Row],[Nuit
VE/ SA]]="Oui",0,IF(Tableau1[[#This Row],[Nuit
VE/ SA]]="Non",1,""))</f>
        <v/>
      </c>
      <c r="AQ1320" s="76" t="str">
        <f>IF(Tableau1[[#This Row],[Nuit
SA/ DI]]="Oui",0,IF(Tableau1[[#This Row],[Nuit
SA/ DI]]="Non",1,""))</f>
        <v/>
      </c>
      <c r="AR1320" s="76" t="str">
        <f>IF(Tableau1[[#This Row],[Nuit
DI/ LU]]="Oui",0,IF(Tableau1[[#This Row],[Nuit
DI/ LU]]="Non",1,""))</f>
        <v/>
      </c>
      <c r="AS1320" s="76" t="str">
        <f>IF(Tableau1[[#This Row],[Type de réponse]]='Paramètre (masquer)'!$A$10,Tableau1[[#This Row],[FE]],"")</f>
        <v/>
      </c>
      <c r="AT1320" s="76" t="str">
        <f>_xlfn.CONCAT(Tableau1[[#This Row],[LUN]:[DIM]])</f>
        <v/>
      </c>
      <c r="AU1320" s="79"/>
      <c r="AV13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0" s="76" t="e">
        <f>Tableau1[[#This Row],[Nbre de nuits sur la période]]*Tableau1[[#This Row],[Nombre de train accédant / nuit *]]</f>
        <v>#VALUE!</v>
      </c>
      <c r="AY1320" s="76" t="e">
        <f>Tableau1[[#This Row],[Uo voies - nuit]]*((59*400/1000)+5)</f>
        <v>#VALUE!</v>
      </c>
    </row>
    <row r="1321" spans="1:51" ht="15.75">
      <c r="A1321" s="51">
        <f t="shared" si="62"/>
        <v>1308</v>
      </c>
      <c r="B1321" s="85"/>
      <c r="C1321" s="52" t="str">
        <f>IFERROR(VLOOKUP(Tableau1[[#This Row],[Site *
Un fichier Excel par DT]],Tableau7[[#All],[Nom de la gare]:[EIC]],5,FALSE),"")</f>
        <v/>
      </c>
      <c r="D1321" s="77"/>
      <c r="E1321" s="74"/>
      <c r="F1321" s="74"/>
      <c r="G1321" s="76"/>
      <c r="H1321" s="72" t="str">
        <f>IF(Tableau1[[#This Row],[Régime d''utilisation (Quotidien ? Oui ou Non)]]="Oui","Oui","Non")</f>
        <v>Non</v>
      </c>
      <c r="I1321" s="72" t="str">
        <f>IF(Tableau1[[#This Row],[Régime d''utilisation (Quotidien ? Oui ou Non)]]="Oui","Oui","Non")</f>
        <v>Non</v>
      </c>
      <c r="J1321" s="72" t="str">
        <f>IF(Tableau1[[#This Row],[Régime d''utilisation (Quotidien ? Oui ou Non)]]="Oui","Oui","Non")</f>
        <v>Non</v>
      </c>
      <c r="K1321" s="72" t="str">
        <f>IF(Tableau1[[#This Row],[Régime d''utilisation (Quotidien ? Oui ou Non)]]="Oui","Oui","Non")</f>
        <v>Non</v>
      </c>
      <c r="L1321" s="72" t="str">
        <f>IF(Tableau1[[#This Row],[Régime d''utilisation (Quotidien ? Oui ou Non)]]="Oui","Oui","Non")</f>
        <v>Non</v>
      </c>
      <c r="M1321" s="72" t="str">
        <f>IF(Tableau1[[#This Row],[Régime d''utilisation (Quotidien ? Oui ou Non)]]="Oui","Oui","Non")</f>
        <v>Non</v>
      </c>
      <c r="N1321" s="72" t="str">
        <f>IF(Tableau1[[#This Row],[Régime d''utilisation (Quotidien ? Oui ou Non)]]="Oui","Oui","Non")</f>
        <v>Non</v>
      </c>
      <c r="O1321" s="72" t="str">
        <f>IF(Tableau1[[#This Row],[Régime d''utilisation (Quotidien ? Oui ou Non)]]="Oui","Oui","Non")</f>
        <v>Non</v>
      </c>
      <c r="P1321" s="76"/>
      <c r="Q1321" s="76"/>
      <c r="R1321" s="76"/>
      <c r="S1321" s="52" t="str">
        <f t="shared" si="60"/>
        <v>Compris entre 00h00 et 5h00</v>
      </c>
      <c r="T1321" s="76"/>
      <c r="U1321" s="53" t="str">
        <f t="shared" si="61"/>
        <v>Voyageur</v>
      </c>
      <c r="V1321" s="76"/>
      <c r="W1321" s="76"/>
      <c r="X1321" s="76"/>
      <c r="Y1321" s="76"/>
      <c r="Z1321" s="76"/>
      <c r="AA1321" s="76"/>
      <c r="AB1321" s="53">
        <f>400</f>
        <v>400</v>
      </c>
      <c r="AC1321" s="78" t="str">
        <f>IF(Tableau1[[#This Row],[Type de réponse]]='Paramètre (masquer)'!$A$10,Tableau1[[#This Row],[Période de début *]],"")</f>
        <v/>
      </c>
      <c r="AD1321" s="78" t="str">
        <f>IF(Tableau1[[#This Row],[Type de réponse]]='Paramètre (masquer)'!$A$10,Tableau1[[#This Row],[Période de fin *]],"")</f>
        <v/>
      </c>
      <c r="AE1321" s="78" t="str">
        <f>IF(Tableau1[[#This Row],[Type de réponse]]='Paramètre (masquer)'!$A$10,Tableau1[[#This Row],[Nuit
LU/MA]],"")</f>
        <v/>
      </c>
      <c r="AF1321" s="78" t="str">
        <f>IF(Tableau1[[#This Row],[Type de réponse]]='Paramètre (masquer)'!$A$10,Tableau1[[#This Row],[Nuit
MA/ME]],"")</f>
        <v/>
      </c>
      <c r="AG1321" s="78" t="str">
        <f>IF(Tableau1[[#This Row],[Type de réponse]]='Paramètre (masquer)'!$A$10,Tableau1[[#This Row],[Nuit
ME/JE]],"")</f>
        <v/>
      </c>
      <c r="AH1321" s="78" t="str">
        <f>IF(Tableau1[[#This Row],[Type de réponse]]='Paramètre (masquer)'!$A$10,Tableau1[[#This Row],[Nuit JE/VE]],"")</f>
        <v/>
      </c>
      <c r="AI1321" s="78" t="str">
        <f>IF(Tableau1[[#This Row],[Type de réponse]]='Paramètre (masquer)'!$A$10,Tableau1[[#This Row],[Nuit
VE/SA]],"")</f>
        <v/>
      </c>
      <c r="AJ1321" s="78" t="str">
        <f>IF(Tableau1[[#This Row],[Type de réponse]]='Paramètre (masquer)'!$A$10,Tableau1[[#This Row],[Nuit
SA/DI]],"")</f>
        <v/>
      </c>
      <c r="AK1321" s="78" t="str">
        <f>IF(Tableau1[[#This Row],[Type de réponse]]='Paramètre (masquer)'!$A$10,Tableau1[[#This Row],[Nuit
DI/LU]],"")</f>
        <v/>
      </c>
      <c r="AL1321" s="76" t="str">
        <f>IF(Tableau1[[#This Row],[Nuit
LU /MA]]="Oui",0,IF(Tableau1[[#This Row],[Nuit
LU /MA]]="Non",1,""))</f>
        <v/>
      </c>
      <c r="AM1321" s="76" t="str">
        <f>IF(Tableau1[[#This Row],[Nuit
MA/ ME]]="Oui",0,IF(Tableau1[[#This Row],[Nuit
MA/ ME]]="Non",1,""))</f>
        <v/>
      </c>
      <c r="AN1321" s="76" t="str">
        <f>IF(Tableau1[[#This Row],[Nuit
ME/ JE]]="Oui",0,IF(Tableau1[[#This Row],[Nuit
ME/ JE]]="Non",1,""))</f>
        <v/>
      </c>
      <c r="AO1321" s="76" t="str">
        <f>IF(Tableau1[[#This Row],[Nuit JE/ VE]]="Oui",0,IF(Tableau1[[#This Row],[Nuit JE/ VE]]="Non",1,""))</f>
        <v/>
      </c>
      <c r="AP1321" s="76" t="str">
        <f>IF(Tableau1[[#This Row],[Nuit
VE/ SA]]="Oui",0,IF(Tableau1[[#This Row],[Nuit
VE/ SA]]="Non",1,""))</f>
        <v/>
      </c>
      <c r="AQ1321" s="76" t="str">
        <f>IF(Tableau1[[#This Row],[Nuit
SA/ DI]]="Oui",0,IF(Tableau1[[#This Row],[Nuit
SA/ DI]]="Non",1,""))</f>
        <v/>
      </c>
      <c r="AR1321" s="76" t="str">
        <f>IF(Tableau1[[#This Row],[Nuit
DI/ LU]]="Oui",0,IF(Tableau1[[#This Row],[Nuit
DI/ LU]]="Non",1,""))</f>
        <v/>
      </c>
      <c r="AS1321" s="76" t="str">
        <f>IF(Tableau1[[#This Row],[Type de réponse]]='Paramètre (masquer)'!$A$10,Tableau1[[#This Row],[FE]],"")</f>
        <v/>
      </c>
      <c r="AT1321" s="76" t="str">
        <f>_xlfn.CONCAT(Tableau1[[#This Row],[LUN]:[DIM]])</f>
        <v/>
      </c>
      <c r="AU1321" s="79"/>
      <c r="AV13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1" s="76" t="e">
        <f>Tableau1[[#This Row],[Nbre de nuits sur la période]]*Tableau1[[#This Row],[Nombre de train accédant / nuit *]]</f>
        <v>#VALUE!</v>
      </c>
      <c r="AY1321" s="76" t="e">
        <f>Tableau1[[#This Row],[Uo voies - nuit]]*((59*400/1000)+5)</f>
        <v>#VALUE!</v>
      </c>
    </row>
    <row r="1322" spans="1:51" ht="15.75">
      <c r="A1322" s="51">
        <f t="shared" si="62"/>
        <v>1309</v>
      </c>
      <c r="B1322" s="85"/>
      <c r="C1322" s="52" t="str">
        <f>IFERROR(VLOOKUP(Tableau1[[#This Row],[Site *
Un fichier Excel par DT]],Tableau7[[#All],[Nom de la gare]:[EIC]],5,FALSE),"")</f>
        <v/>
      </c>
      <c r="D1322" s="77"/>
      <c r="E1322" s="74"/>
      <c r="F1322" s="74"/>
      <c r="G1322" s="76"/>
      <c r="H1322" s="72" t="str">
        <f>IF(Tableau1[[#This Row],[Régime d''utilisation (Quotidien ? Oui ou Non)]]="Oui","Oui","Non")</f>
        <v>Non</v>
      </c>
      <c r="I1322" s="72" t="str">
        <f>IF(Tableau1[[#This Row],[Régime d''utilisation (Quotidien ? Oui ou Non)]]="Oui","Oui","Non")</f>
        <v>Non</v>
      </c>
      <c r="J1322" s="72" t="str">
        <f>IF(Tableau1[[#This Row],[Régime d''utilisation (Quotidien ? Oui ou Non)]]="Oui","Oui","Non")</f>
        <v>Non</v>
      </c>
      <c r="K1322" s="72" t="str">
        <f>IF(Tableau1[[#This Row],[Régime d''utilisation (Quotidien ? Oui ou Non)]]="Oui","Oui","Non")</f>
        <v>Non</v>
      </c>
      <c r="L1322" s="72" t="str">
        <f>IF(Tableau1[[#This Row],[Régime d''utilisation (Quotidien ? Oui ou Non)]]="Oui","Oui","Non")</f>
        <v>Non</v>
      </c>
      <c r="M1322" s="72" t="str">
        <f>IF(Tableau1[[#This Row],[Régime d''utilisation (Quotidien ? Oui ou Non)]]="Oui","Oui","Non")</f>
        <v>Non</v>
      </c>
      <c r="N1322" s="72" t="str">
        <f>IF(Tableau1[[#This Row],[Régime d''utilisation (Quotidien ? Oui ou Non)]]="Oui","Oui","Non")</f>
        <v>Non</v>
      </c>
      <c r="O1322" s="72" t="str">
        <f>IF(Tableau1[[#This Row],[Régime d''utilisation (Quotidien ? Oui ou Non)]]="Oui","Oui","Non")</f>
        <v>Non</v>
      </c>
      <c r="P1322" s="76"/>
      <c r="Q1322" s="76"/>
      <c r="R1322" s="76"/>
      <c r="S1322" s="52" t="str">
        <f t="shared" si="60"/>
        <v>Compris entre 00h00 et 5h00</v>
      </c>
      <c r="T1322" s="76"/>
      <c r="U1322" s="53" t="str">
        <f t="shared" si="61"/>
        <v>Voyageur</v>
      </c>
      <c r="V1322" s="76"/>
      <c r="W1322" s="76"/>
      <c r="X1322" s="76"/>
      <c r="Y1322" s="76"/>
      <c r="Z1322" s="76"/>
      <c r="AA1322" s="76"/>
      <c r="AB1322" s="53">
        <f>400</f>
        <v>400</v>
      </c>
      <c r="AC1322" s="78" t="str">
        <f>IF(Tableau1[[#This Row],[Type de réponse]]='Paramètre (masquer)'!$A$10,Tableau1[[#This Row],[Période de début *]],"")</f>
        <v/>
      </c>
      <c r="AD1322" s="78" t="str">
        <f>IF(Tableau1[[#This Row],[Type de réponse]]='Paramètre (masquer)'!$A$10,Tableau1[[#This Row],[Période de fin *]],"")</f>
        <v/>
      </c>
      <c r="AE1322" s="78" t="str">
        <f>IF(Tableau1[[#This Row],[Type de réponse]]='Paramètre (masquer)'!$A$10,Tableau1[[#This Row],[Nuit
LU/MA]],"")</f>
        <v/>
      </c>
      <c r="AF1322" s="78" t="str">
        <f>IF(Tableau1[[#This Row],[Type de réponse]]='Paramètre (masquer)'!$A$10,Tableau1[[#This Row],[Nuit
MA/ME]],"")</f>
        <v/>
      </c>
      <c r="AG1322" s="78" t="str">
        <f>IF(Tableau1[[#This Row],[Type de réponse]]='Paramètre (masquer)'!$A$10,Tableau1[[#This Row],[Nuit
ME/JE]],"")</f>
        <v/>
      </c>
      <c r="AH1322" s="78" t="str">
        <f>IF(Tableau1[[#This Row],[Type de réponse]]='Paramètre (masquer)'!$A$10,Tableau1[[#This Row],[Nuit JE/VE]],"")</f>
        <v/>
      </c>
      <c r="AI1322" s="78" t="str">
        <f>IF(Tableau1[[#This Row],[Type de réponse]]='Paramètre (masquer)'!$A$10,Tableau1[[#This Row],[Nuit
VE/SA]],"")</f>
        <v/>
      </c>
      <c r="AJ1322" s="78" t="str">
        <f>IF(Tableau1[[#This Row],[Type de réponse]]='Paramètre (masquer)'!$A$10,Tableau1[[#This Row],[Nuit
SA/DI]],"")</f>
        <v/>
      </c>
      <c r="AK1322" s="78" t="str">
        <f>IF(Tableau1[[#This Row],[Type de réponse]]='Paramètre (masquer)'!$A$10,Tableau1[[#This Row],[Nuit
DI/LU]],"")</f>
        <v/>
      </c>
      <c r="AL1322" s="76" t="str">
        <f>IF(Tableau1[[#This Row],[Nuit
LU /MA]]="Oui",0,IF(Tableau1[[#This Row],[Nuit
LU /MA]]="Non",1,""))</f>
        <v/>
      </c>
      <c r="AM1322" s="76" t="str">
        <f>IF(Tableau1[[#This Row],[Nuit
MA/ ME]]="Oui",0,IF(Tableau1[[#This Row],[Nuit
MA/ ME]]="Non",1,""))</f>
        <v/>
      </c>
      <c r="AN1322" s="76" t="str">
        <f>IF(Tableau1[[#This Row],[Nuit
ME/ JE]]="Oui",0,IF(Tableau1[[#This Row],[Nuit
ME/ JE]]="Non",1,""))</f>
        <v/>
      </c>
      <c r="AO1322" s="76" t="str">
        <f>IF(Tableau1[[#This Row],[Nuit JE/ VE]]="Oui",0,IF(Tableau1[[#This Row],[Nuit JE/ VE]]="Non",1,""))</f>
        <v/>
      </c>
      <c r="AP1322" s="76" t="str">
        <f>IF(Tableau1[[#This Row],[Nuit
VE/ SA]]="Oui",0,IF(Tableau1[[#This Row],[Nuit
VE/ SA]]="Non",1,""))</f>
        <v/>
      </c>
      <c r="AQ1322" s="76" t="str">
        <f>IF(Tableau1[[#This Row],[Nuit
SA/ DI]]="Oui",0,IF(Tableau1[[#This Row],[Nuit
SA/ DI]]="Non",1,""))</f>
        <v/>
      </c>
      <c r="AR1322" s="76" t="str">
        <f>IF(Tableau1[[#This Row],[Nuit
DI/ LU]]="Oui",0,IF(Tableau1[[#This Row],[Nuit
DI/ LU]]="Non",1,""))</f>
        <v/>
      </c>
      <c r="AS1322" s="76" t="str">
        <f>IF(Tableau1[[#This Row],[Type de réponse]]='Paramètre (masquer)'!$A$10,Tableau1[[#This Row],[FE]],"")</f>
        <v/>
      </c>
      <c r="AT1322" s="76" t="str">
        <f>_xlfn.CONCAT(Tableau1[[#This Row],[LUN]:[DIM]])</f>
        <v/>
      </c>
      <c r="AU1322" s="79"/>
      <c r="AV13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2" s="76" t="e">
        <f>Tableau1[[#This Row],[Nbre de nuits sur la période]]*Tableau1[[#This Row],[Nombre de train accédant / nuit *]]</f>
        <v>#VALUE!</v>
      </c>
      <c r="AY1322" s="76" t="e">
        <f>Tableau1[[#This Row],[Uo voies - nuit]]*((59*400/1000)+5)</f>
        <v>#VALUE!</v>
      </c>
    </row>
    <row r="1323" spans="1:51" ht="15.75">
      <c r="A1323" s="51">
        <f t="shared" si="62"/>
        <v>1310</v>
      </c>
      <c r="B1323" s="85"/>
      <c r="C1323" s="52" t="str">
        <f>IFERROR(VLOOKUP(Tableau1[[#This Row],[Site *
Un fichier Excel par DT]],Tableau7[[#All],[Nom de la gare]:[EIC]],5,FALSE),"")</f>
        <v/>
      </c>
      <c r="D1323" s="77"/>
      <c r="E1323" s="74"/>
      <c r="F1323" s="74"/>
      <c r="G1323" s="76"/>
      <c r="H1323" s="72" t="str">
        <f>IF(Tableau1[[#This Row],[Régime d''utilisation (Quotidien ? Oui ou Non)]]="Oui","Oui","Non")</f>
        <v>Non</v>
      </c>
      <c r="I1323" s="72" t="str">
        <f>IF(Tableau1[[#This Row],[Régime d''utilisation (Quotidien ? Oui ou Non)]]="Oui","Oui","Non")</f>
        <v>Non</v>
      </c>
      <c r="J1323" s="72" t="str">
        <f>IF(Tableau1[[#This Row],[Régime d''utilisation (Quotidien ? Oui ou Non)]]="Oui","Oui","Non")</f>
        <v>Non</v>
      </c>
      <c r="K1323" s="72" t="str">
        <f>IF(Tableau1[[#This Row],[Régime d''utilisation (Quotidien ? Oui ou Non)]]="Oui","Oui","Non")</f>
        <v>Non</v>
      </c>
      <c r="L1323" s="72" t="str">
        <f>IF(Tableau1[[#This Row],[Régime d''utilisation (Quotidien ? Oui ou Non)]]="Oui","Oui","Non")</f>
        <v>Non</v>
      </c>
      <c r="M1323" s="72" t="str">
        <f>IF(Tableau1[[#This Row],[Régime d''utilisation (Quotidien ? Oui ou Non)]]="Oui","Oui","Non")</f>
        <v>Non</v>
      </c>
      <c r="N1323" s="72" t="str">
        <f>IF(Tableau1[[#This Row],[Régime d''utilisation (Quotidien ? Oui ou Non)]]="Oui","Oui","Non")</f>
        <v>Non</v>
      </c>
      <c r="O1323" s="72" t="str">
        <f>IF(Tableau1[[#This Row],[Régime d''utilisation (Quotidien ? Oui ou Non)]]="Oui","Oui","Non")</f>
        <v>Non</v>
      </c>
      <c r="P1323" s="76"/>
      <c r="Q1323" s="76"/>
      <c r="R1323" s="76"/>
      <c r="S1323" s="52" t="str">
        <f t="shared" si="60"/>
        <v>Compris entre 00h00 et 5h00</v>
      </c>
      <c r="T1323" s="76"/>
      <c r="U1323" s="53" t="str">
        <f t="shared" si="61"/>
        <v>Voyageur</v>
      </c>
      <c r="V1323" s="76"/>
      <c r="W1323" s="76"/>
      <c r="X1323" s="76"/>
      <c r="Y1323" s="76"/>
      <c r="Z1323" s="76"/>
      <c r="AA1323" s="76"/>
      <c r="AB1323" s="53">
        <f>400</f>
        <v>400</v>
      </c>
      <c r="AC1323" s="78" t="str">
        <f>IF(Tableau1[[#This Row],[Type de réponse]]='Paramètre (masquer)'!$A$10,Tableau1[[#This Row],[Période de début *]],"")</f>
        <v/>
      </c>
      <c r="AD1323" s="78" t="str">
        <f>IF(Tableau1[[#This Row],[Type de réponse]]='Paramètre (masquer)'!$A$10,Tableau1[[#This Row],[Période de fin *]],"")</f>
        <v/>
      </c>
      <c r="AE1323" s="78" t="str">
        <f>IF(Tableau1[[#This Row],[Type de réponse]]='Paramètre (masquer)'!$A$10,Tableau1[[#This Row],[Nuit
LU/MA]],"")</f>
        <v/>
      </c>
      <c r="AF1323" s="78" t="str">
        <f>IF(Tableau1[[#This Row],[Type de réponse]]='Paramètre (masquer)'!$A$10,Tableau1[[#This Row],[Nuit
MA/ME]],"")</f>
        <v/>
      </c>
      <c r="AG1323" s="78" t="str">
        <f>IF(Tableau1[[#This Row],[Type de réponse]]='Paramètre (masquer)'!$A$10,Tableau1[[#This Row],[Nuit
ME/JE]],"")</f>
        <v/>
      </c>
      <c r="AH1323" s="78" t="str">
        <f>IF(Tableau1[[#This Row],[Type de réponse]]='Paramètre (masquer)'!$A$10,Tableau1[[#This Row],[Nuit JE/VE]],"")</f>
        <v/>
      </c>
      <c r="AI1323" s="78" t="str">
        <f>IF(Tableau1[[#This Row],[Type de réponse]]='Paramètre (masquer)'!$A$10,Tableau1[[#This Row],[Nuit
VE/SA]],"")</f>
        <v/>
      </c>
      <c r="AJ1323" s="78" t="str">
        <f>IF(Tableau1[[#This Row],[Type de réponse]]='Paramètre (masquer)'!$A$10,Tableau1[[#This Row],[Nuit
SA/DI]],"")</f>
        <v/>
      </c>
      <c r="AK1323" s="78" t="str">
        <f>IF(Tableau1[[#This Row],[Type de réponse]]='Paramètre (masquer)'!$A$10,Tableau1[[#This Row],[Nuit
DI/LU]],"")</f>
        <v/>
      </c>
      <c r="AL1323" s="76" t="str">
        <f>IF(Tableau1[[#This Row],[Nuit
LU /MA]]="Oui",0,IF(Tableau1[[#This Row],[Nuit
LU /MA]]="Non",1,""))</f>
        <v/>
      </c>
      <c r="AM1323" s="76" t="str">
        <f>IF(Tableau1[[#This Row],[Nuit
MA/ ME]]="Oui",0,IF(Tableau1[[#This Row],[Nuit
MA/ ME]]="Non",1,""))</f>
        <v/>
      </c>
      <c r="AN1323" s="76" t="str">
        <f>IF(Tableau1[[#This Row],[Nuit
ME/ JE]]="Oui",0,IF(Tableau1[[#This Row],[Nuit
ME/ JE]]="Non",1,""))</f>
        <v/>
      </c>
      <c r="AO1323" s="76" t="str">
        <f>IF(Tableau1[[#This Row],[Nuit JE/ VE]]="Oui",0,IF(Tableau1[[#This Row],[Nuit JE/ VE]]="Non",1,""))</f>
        <v/>
      </c>
      <c r="AP1323" s="76" t="str">
        <f>IF(Tableau1[[#This Row],[Nuit
VE/ SA]]="Oui",0,IF(Tableau1[[#This Row],[Nuit
VE/ SA]]="Non",1,""))</f>
        <v/>
      </c>
      <c r="AQ1323" s="76" t="str">
        <f>IF(Tableau1[[#This Row],[Nuit
SA/ DI]]="Oui",0,IF(Tableau1[[#This Row],[Nuit
SA/ DI]]="Non",1,""))</f>
        <v/>
      </c>
      <c r="AR1323" s="76" t="str">
        <f>IF(Tableau1[[#This Row],[Nuit
DI/ LU]]="Oui",0,IF(Tableau1[[#This Row],[Nuit
DI/ LU]]="Non",1,""))</f>
        <v/>
      </c>
      <c r="AS1323" s="76" t="str">
        <f>IF(Tableau1[[#This Row],[Type de réponse]]='Paramètre (masquer)'!$A$10,Tableau1[[#This Row],[FE]],"")</f>
        <v/>
      </c>
      <c r="AT1323" s="76" t="str">
        <f>_xlfn.CONCAT(Tableau1[[#This Row],[LUN]:[DIM]])</f>
        <v/>
      </c>
      <c r="AU1323" s="79"/>
      <c r="AV13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3" s="76" t="e">
        <f>Tableau1[[#This Row],[Nbre de nuits sur la période]]*Tableau1[[#This Row],[Nombre de train accédant / nuit *]]</f>
        <v>#VALUE!</v>
      </c>
      <c r="AY1323" s="76" t="e">
        <f>Tableau1[[#This Row],[Uo voies - nuit]]*((59*400/1000)+5)</f>
        <v>#VALUE!</v>
      </c>
    </row>
    <row r="1324" spans="1:51" ht="15.75">
      <c r="A1324" s="51">
        <f t="shared" si="62"/>
        <v>1311</v>
      </c>
      <c r="B1324" s="85"/>
      <c r="C1324" s="52" t="str">
        <f>IFERROR(VLOOKUP(Tableau1[[#This Row],[Site *
Un fichier Excel par DT]],Tableau7[[#All],[Nom de la gare]:[EIC]],5,FALSE),"")</f>
        <v/>
      </c>
      <c r="D1324" s="77"/>
      <c r="E1324" s="74"/>
      <c r="F1324" s="74"/>
      <c r="G1324" s="76"/>
      <c r="H1324" s="72" t="str">
        <f>IF(Tableau1[[#This Row],[Régime d''utilisation (Quotidien ? Oui ou Non)]]="Oui","Oui","Non")</f>
        <v>Non</v>
      </c>
      <c r="I1324" s="72" t="str">
        <f>IF(Tableau1[[#This Row],[Régime d''utilisation (Quotidien ? Oui ou Non)]]="Oui","Oui","Non")</f>
        <v>Non</v>
      </c>
      <c r="J1324" s="72" t="str">
        <f>IF(Tableau1[[#This Row],[Régime d''utilisation (Quotidien ? Oui ou Non)]]="Oui","Oui","Non")</f>
        <v>Non</v>
      </c>
      <c r="K1324" s="72" t="str">
        <f>IF(Tableau1[[#This Row],[Régime d''utilisation (Quotidien ? Oui ou Non)]]="Oui","Oui","Non")</f>
        <v>Non</v>
      </c>
      <c r="L1324" s="72" t="str">
        <f>IF(Tableau1[[#This Row],[Régime d''utilisation (Quotidien ? Oui ou Non)]]="Oui","Oui","Non")</f>
        <v>Non</v>
      </c>
      <c r="M1324" s="72" t="str">
        <f>IF(Tableau1[[#This Row],[Régime d''utilisation (Quotidien ? Oui ou Non)]]="Oui","Oui","Non")</f>
        <v>Non</v>
      </c>
      <c r="N1324" s="72" t="str">
        <f>IF(Tableau1[[#This Row],[Régime d''utilisation (Quotidien ? Oui ou Non)]]="Oui","Oui","Non")</f>
        <v>Non</v>
      </c>
      <c r="O1324" s="72" t="str">
        <f>IF(Tableau1[[#This Row],[Régime d''utilisation (Quotidien ? Oui ou Non)]]="Oui","Oui","Non")</f>
        <v>Non</v>
      </c>
      <c r="P1324" s="76"/>
      <c r="Q1324" s="76"/>
      <c r="R1324" s="76"/>
      <c r="S1324" s="52" t="str">
        <f t="shared" si="60"/>
        <v>Compris entre 00h00 et 5h00</v>
      </c>
      <c r="T1324" s="76"/>
      <c r="U1324" s="53" t="str">
        <f t="shared" si="61"/>
        <v>Voyageur</v>
      </c>
      <c r="V1324" s="76"/>
      <c r="W1324" s="76"/>
      <c r="X1324" s="76"/>
      <c r="Y1324" s="76"/>
      <c r="Z1324" s="76"/>
      <c r="AA1324" s="76"/>
      <c r="AB1324" s="53">
        <f>400</f>
        <v>400</v>
      </c>
      <c r="AC1324" s="78" t="str">
        <f>IF(Tableau1[[#This Row],[Type de réponse]]='Paramètre (masquer)'!$A$10,Tableau1[[#This Row],[Période de début *]],"")</f>
        <v/>
      </c>
      <c r="AD1324" s="78" t="str">
        <f>IF(Tableau1[[#This Row],[Type de réponse]]='Paramètre (masquer)'!$A$10,Tableau1[[#This Row],[Période de fin *]],"")</f>
        <v/>
      </c>
      <c r="AE1324" s="78" t="str">
        <f>IF(Tableau1[[#This Row],[Type de réponse]]='Paramètre (masquer)'!$A$10,Tableau1[[#This Row],[Nuit
LU/MA]],"")</f>
        <v/>
      </c>
      <c r="AF1324" s="78" t="str">
        <f>IF(Tableau1[[#This Row],[Type de réponse]]='Paramètre (masquer)'!$A$10,Tableau1[[#This Row],[Nuit
MA/ME]],"")</f>
        <v/>
      </c>
      <c r="AG1324" s="78" t="str">
        <f>IF(Tableau1[[#This Row],[Type de réponse]]='Paramètre (masquer)'!$A$10,Tableau1[[#This Row],[Nuit
ME/JE]],"")</f>
        <v/>
      </c>
      <c r="AH1324" s="78" t="str">
        <f>IF(Tableau1[[#This Row],[Type de réponse]]='Paramètre (masquer)'!$A$10,Tableau1[[#This Row],[Nuit JE/VE]],"")</f>
        <v/>
      </c>
      <c r="AI1324" s="78" t="str">
        <f>IF(Tableau1[[#This Row],[Type de réponse]]='Paramètre (masquer)'!$A$10,Tableau1[[#This Row],[Nuit
VE/SA]],"")</f>
        <v/>
      </c>
      <c r="AJ1324" s="78" t="str">
        <f>IF(Tableau1[[#This Row],[Type de réponse]]='Paramètre (masquer)'!$A$10,Tableau1[[#This Row],[Nuit
SA/DI]],"")</f>
        <v/>
      </c>
      <c r="AK1324" s="78" t="str">
        <f>IF(Tableau1[[#This Row],[Type de réponse]]='Paramètre (masquer)'!$A$10,Tableau1[[#This Row],[Nuit
DI/LU]],"")</f>
        <v/>
      </c>
      <c r="AL1324" s="76" t="str">
        <f>IF(Tableau1[[#This Row],[Nuit
LU /MA]]="Oui",0,IF(Tableau1[[#This Row],[Nuit
LU /MA]]="Non",1,""))</f>
        <v/>
      </c>
      <c r="AM1324" s="76" t="str">
        <f>IF(Tableau1[[#This Row],[Nuit
MA/ ME]]="Oui",0,IF(Tableau1[[#This Row],[Nuit
MA/ ME]]="Non",1,""))</f>
        <v/>
      </c>
      <c r="AN1324" s="76" t="str">
        <f>IF(Tableau1[[#This Row],[Nuit
ME/ JE]]="Oui",0,IF(Tableau1[[#This Row],[Nuit
ME/ JE]]="Non",1,""))</f>
        <v/>
      </c>
      <c r="AO1324" s="76" t="str">
        <f>IF(Tableau1[[#This Row],[Nuit JE/ VE]]="Oui",0,IF(Tableau1[[#This Row],[Nuit JE/ VE]]="Non",1,""))</f>
        <v/>
      </c>
      <c r="AP1324" s="76" t="str">
        <f>IF(Tableau1[[#This Row],[Nuit
VE/ SA]]="Oui",0,IF(Tableau1[[#This Row],[Nuit
VE/ SA]]="Non",1,""))</f>
        <v/>
      </c>
      <c r="AQ1324" s="76" t="str">
        <f>IF(Tableau1[[#This Row],[Nuit
SA/ DI]]="Oui",0,IF(Tableau1[[#This Row],[Nuit
SA/ DI]]="Non",1,""))</f>
        <v/>
      </c>
      <c r="AR1324" s="76" t="str">
        <f>IF(Tableau1[[#This Row],[Nuit
DI/ LU]]="Oui",0,IF(Tableau1[[#This Row],[Nuit
DI/ LU]]="Non",1,""))</f>
        <v/>
      </c>
      <c r="AS1324" s="76" t="str">
        <f>IF(Tableau1[[#This Row],[Type de réponse]]='Paramètre (masquer)'!$A$10,Tableau1[[#This Row],[FE]],"")</f>
        <v/>
      </c>
      <c r="AT1324" s="76" t="str">
        <f>_xlfn.CONCAT(Tableau1[[#This Row],[LUN]:[DIM]])</f>
        <v/>
      </c>
      <c r="AU1324" s="79"/>
      <c r="AV13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4" s="76" t="e">
        <f>Tableau1[[#This Row],[Nbre de nuits sur la période]]*Tableau1[[#This Row],[Nombre de train accédant / nuit *]]</f>
        <v>#VALUE!</v>
      </c>
      <c r="AY1324" s="76" t="e">
        <f>Tableau1[[#This Row],[Uo voies - nuit]]*((59*400/1000)+5)</f>
        <v>#VALUE!</v>
      </c>
    </row>
    <row r="1325" spans="1:51" ht="15.75">
      <c r="A1325" s="51">
        <f t="shared" si="62"/>
        <v>1312</v>
      </c>
      <c r="B1325" s="85"/>
      <c r="C1325" s="52" t="str">
        <f>IFERROR(VLOOKUP(Tableau1[[#This Row],[Site *
Un fichier Excel par DT]],Tableau7[[#All],[Nom de la gare]:[EIC]],5,FALSE),"")</f>
        <v/>
      </c>
      <c r="D1325" s="77"/>
      <c r="E1325" s="74"/>
      <c r="F1325" s="74"/>
      <c r="G1325" s="76"/>
      <c r="H1325" s="72" t="str">
        <f>IF(Tableau1[[#This Row],[Régime d''utilisation (Quotidien ? Oui ou Non)]]="Oui","Oui","Non")</f>
        <v>Non</v>
      </c>
      <c r="I1325" s="72" t="str">
        <f>IF(Tableau1[[#This Row],[Régime d''utilisation (Quotidien ? Oui ou Non)]]="Oui","Oui","Non")</f>
        <v>Non</v>
      </c>
      <c r="J1325" s="72" t="str">
        <f>IF(Tableau1[[#This Row],[Régime d''utilisation (Quotidien ? Oui ou Non)]]="Oui","Oui","Non")</f>
        <v>Non</v>
      </c>
      <c r="K1325" s="72" t="str">
        <f>IF(Tableau1[[#This Row],[Régime d''utilisation (Quotidien ? Oui ou Non)]]="Oui","Oui","Non")</f>
        <v>Non</v>
      </c>
      <c r="L1325" s="72" t="str">
        <f>IF(Tableau1[[#This Row],[Régime d''utilisation (Quotidien ? Oui ou Non)]]="Oui","Oui","Non")</f>
        <v>Non</v>
      </c>
      <c r="M1325" s="72" t="str">
        <f>IF(Tableau1[[#This Row],[Régime d''utilisation (Quotidien ? Oui ou Non)]]="Oui","Oui","Non")</f>
        <v>Non</v>
      </c>
      <c r="N1325" s="72" t="str">
        <f>IF(Tableau1[[#This Row],[Régime d''utilisation (Quotidien ? Oui ou Non)]]="Oui","Oui","Non")</f>
        <v>Non</v>
      </c>
      <c r="O1325" s="72" t="str">
        <f>IF(Tableau1[[#This Row],[Régime d''utilisation (Quotidien ? Oui ou Non)]]="Oui","Oui","Non")</f>
        <v>Non</v>
      </c>
      <c r="P1325" s="76"/>
      <c r="Q1325" s="76"/>
      <c r="R1325" s="76"/>
      <c r="S1325" s="52" t="str">
        <f t="shared" si="60"/>
        <v>Compris entre 00h00 et 5h00</v>
      </c>
      <c r="T1325" s="76"/>
      <c r="U1325" s="53" t="str">
        <f t="shared" si="61"/>
        <v>Voyageur</v>
      </c>
      <c r="V1325" s="76"/>
      <c r="W1325" s="76"/>
      <c r="X1325" s="76"/>
      <c r="Y1325" s="76"/>
      <c r="Z1325" s="76"/>
      <c r="AA1325" s="76"/>
      <c r="AB1325" s="53">
        <f>400</f>
        <v>400</v>
      </c>
      <c r="AC1325" s="78" t="str">
        <f>IF(Tableau1[[#This Row],[Type de réponse]]='Paramètre (masquer)'!$A$10,Tableau1[[#This Row],[Période de début *]],"")</f>
        <v/>
      </c>
      <c r="AD1325" s="78" t="str">
        <f>IF(Tableau1[[#This Row],[Type de réponse]]='Paramètre (masquer)'!$A$10,Tableau1[[#This Row],[Période de fin *]],"")</f>
        <v/>
      </c>
      <c r="AE1325" s="78" t="str">
        <f>IF(Tableau1[[#This Row],[Type de réponse]]='Paramètre (masquer)'!$A$10,Tableau1[[#This Row],[Nuit
LU/MA]],"")</f>
        <v/>
      </c>
      <c r="AF1325" s="78" t="str">
        <f>IF(Tableau1[[#This Row],[Type de réponse]]='Paramètre (masquer)'!$A$10,Tableau1[[#This Row],[Nuit
MA/ME]],"")</f>
        <v/>
      </c>
      <c r="AG1325" s="78" t="str">
        <f>IF(Tableau1[[#This Row],[Type de réponse]]='Paramètre (masquer)'!$A$10,Tableau1[[#This Row],[Nuit
ME/JE]],"")</f>
        <v/>
      </c>
      <c r="AH1325" s="78" t="str">
        <f>IF(Tableau1[[#This Row],[Type de réponse]]='Paramètre (masquer)'!$A$10,Tableau1[[#This Row],[Nuit JE/VE]],"")</f>
        <v/>
      </c>
      <c r="AI1325" s="78" t="str">
        <f>IF(Tableau1[[#This Row],[Type de réponse]]='Paramètre (masquer)'!$A$10,Tableau1[[#This Row],[Nuit
VE/SA]],"")</f>
        <v/>
      </c>
      <c r="AJ1325" s="78" t="str">
        <f>IF(Tableau1[[#This Row],[Type de réponse]]='Paramètre (masquer)'!$A$10,Tableau1[[#This Row],[Nuit
SA/DI]],"")</f>
        <v/>
      </c>
      <c r="AK1325" s="78" t="str">
        <f>IF(Tableau1[[#This Row],[Type de réponse]]='Paramètre (masquer)'!$A$10,Tableau1[[#This Row],[Nuit
DI/LU]],"")</f>
        <v/>
      </c>
      <c r="AL1325" s="76" t="str">
        <f>IF(Tableau1[[#This Row],[Nuit
LU /MA]]="Oui",0,IF(Tableau1[[#This Row],[Nuit
LU /MA]]="Non",1,""))</f>
        <v/>
      </c>
      <c r="AM1325" s="76" t="str">
        <f>IF(Tableau1[[#This Row],[Nuit
MA/ ME]]="Oui",0,IF(Tableau1[[#This Row],[Nuit
MA/ ME]]="Non",1,""))</f>
        <v/>
      </c>
      <c r="AN1325" s="76" t="str">
        <f>IF(Tableau1[[#This Row],[Nuit
ME/ JE]]="Oui",0,IF(Tableau1[[#This Row],[Nuit
ME/ JE]]="Non",1,""))</f>
        <v/>
      </c>
      <c r="AO1325" s="76" t="str">
        <f>IF(Tableau1[[#This Row],[Nuit JE/ VE]]="Oui",0,IF(Tableau1[[#This Row],[Nuit JE/ VE]]="Non",1,""))</f>
        <v/>
      </c>
      <c r="AP1325" s="76" t="str">
        <f>IF(Tableau1[[#This Row],[Nuit
VE/ SA]]="Oui",0,IF(Tableau1[[#This Row],[Nuit
VE/ SA]]="Non",1,""))</f>
        <v/>
      </c>
      <c r="AQ1325" s="76" t="str">
        <f>IF(Tableau1[[#This Row],[Nuit
SA/ DI]]="Oui",0,IF(Tableau1[[#This Row],[Nuit
SA/ DI]]="Non",1,""))</f>
        <v/>
      </c>
      <c r="AR1325" s="76" t="str">
        <f>IF(Tableau1[[#This Row],[Nuit
DI/ LU]]="Oui",0,IF(Tableau1[[#This Row],[Nuit
DI/ LU]]="Non",1,""))</f>
        <v/>
      </c>
      <c r="AS1325" s="76" t="str">
        <f>IF(Tableau1[[#This Row],[Type de réponse]]='Paramètre (masquer)'!$A$10,Tableau1[[#This Row],[FE]],"")</f>
        <v/>
      </c>
      <c r="AT1325" s="76" t="str">
        <f>_xlfn.CONCAT(Tableau1[[#This Row],[LUN]:[DIM]])</f>
        <v/>
      </c>
      <c r="AU1325" s="79"/>
      <c r="AV13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5" s="76" t="e">
        <f>Tableau1[[#This Row],[Nbre de nuits sur la période]]*Tableau1[[#This Row],[Nombre de train accédant / nuit *]]</f>
        <v>#VALUE!</v>
      </c>
      <c r="AY1325" s="76" t="e">
        <f>Tableau1[[#This Row],[Uo voies - nuit]]*((59*400/1000)+5)</f>
        <v>#VALUE!</v>
      </c>
    </row>
    <row r="1326" spans="1:51" ht="15.75">
      <c r="A1326" s="51">
        <f t="shared" si="62"/>
        <v>1313</v>
      </c>
      <c r="B1326" s="85"/>
      <c r="C1326" s="52" t="str">
        <f>IFERROR(VLOOKUP(Tableau1[[#This Row],[Site *
Un fichier Excel par DT]],Tableau7[[#All],[Nom de la gare]:[EIC]],5,FALSE),"")</f>
        <v/>
      </c>
      <c r="D1326" s="77"/>
      <c r="E1326" s="74"/>
      <c r="F1326" s="74"/>
      <c r="G1326" s="76"/>
      <c r="H1326" s="72" t="str">
        <f>IF(Tableau1[[#This Row],[Régime d''utilisation (Quotidien ? Oui ou Non)]]="Oui","Oui","Non")</f>
        <v>Non</v>
      </c>
      <c r="I1326" s="72" t="str">
        <f>IF(Tableau1[[#This Row],[Régime d''utilisation (Quotidien ? Oui ou Non)]]="Oui","Oui","Non")</f>
        <v>Non</v>
      </c>
      <c r="J1326" s="72" t="str">
        <f>IF(Tableau1[[#This Row],[Régime d''utilisation (Quotidien ? Oui ou Non)]]="Oui","Oui","Non")</f>
        <v>Non</v>
      </c>
      <c r="K1326" s="72" t="str">
        <f>IF(Tableau1[[#This Row],[Régime d''utilisation (Quotidien ? Oui ou Non)]]="Oui","Oui","Non")</f>
        <v>Non</v>
      </c>
      <c r="L1326" s="72" t="str">
        <f>IF(Tableau1[[#This Row],[Régime d''utilisation (Quotidien ? Oui ou Non)]]="Oui","Oui","Non")</f>
        <v>Non</v>
      </c>
      <c r="M1326" s="72" t="str">
        <f>IF(Tableau1[[#This Row],[Régime d''utilisation (Quotidien ? Oui ou Non)]]="Oui","Oui","Non")</f>
        <v>Non</v>
      </c>
      <c r="N1326" s="72" t="str">
        <f>IF(Tableau1[[#This Row],[Régime d''utilisation (Quotidien ? Oui ou Non)]]="Oui","Oui","Non")</f>
        <v>Non</v>
      </c>
      <c r="O1326" s="72" t="str">
        <f>IF(Tableau1[[#This Row],[Régime d''utilisation (Quotidien ? Oui ou Non)]]="Oui","Oui","Non")</f>
        <v>Non</v>
      </c>
      <c r="P1326" s="76"/>
      <c r="Q1326" s="76"/>
      <c r="R1326" s="76"/>
      <c r="S1326" s="52" t="str">
        <f t="shared" si="60"/>
        <v>Compris entre 00h00 et 5h00</v>
      </c>
      <c r="T1326" s="76"/>
      <c r="U1326" s="53" t="str">
        <f t="shared" si="61"/>
        <v>Voyageur</v>
      </c>
      <c r="V1326" s="76"/>
      <c r="W1326" s="76"/>
      <c r="X1326" s="76"/>
      <c r="Y1326" s="76"/>
      <c r="Z1326" s="76"/>
      <c r="AA1326" s="76"/>
      <c r="AB1326" s="53">
        <f>400</f>
        <v>400</v>
      </c>
      <c r="AC1326" s="78" t="str">
        <f>IF(Tableau1[[#This Row],[Type de réponse]]='Paramètre (masquer)'!$A$10,Tableau1[[#This Row],[Période de début *]],"")</f>
        <v/>
      </c>
      <c r="AD1326" s="78" t="str">
        <f>IF(Tableau1[[#This Row],[Type de réponse]]='Paramètre (masquer)'!$A$10,Tableau1[[#This Row],[Période de fin *]],"")</f>
        <v/>
      </c>
      <c r="AE1326" s="78" t="str">
        <f>IF(Tableau1[[#This Row],[Type de réponse]]='Paramètre (masquer)'!$A$10,Tableau1[[#This Row],[Nuit
LU/MA]],"")</f>
        <v/>
      </c>
      <c r="AF1326" s="78" t="str">
        <f>IF(Tableau1[[#This Row],[Type de réponse]]='Paramètre (masquer)'!$A$10,Tableau1[[#This Row],[Nuit
MA/ME]],"")</f>
        <v/>
      </c>
      <c r="AG1326" s="78" t="str">
        <f>IF(Tableau1[[#This Row],[Type de réponse]]='Paramètre (masquer)'!$A$10,Tableau1[[#This Row],[Nuit
ME/JE]],"")</f>
        <v/>
      </c>
      <c r="AH1326" s="78" t="str">
        <f>IF(Tableau1[[#This Row],[Type de réponse]]='Paramètre (masquer)'!$A$10,Tableau1[[#This Row],[Nuit JE/VE]],"")</f>
        <v/>
      </c>
      <c r="AI1326" s="78" t="str">
        <f>IF(Tableau1[[#This Row],[Type de réponse]]='Paramètre (masquer)'!$A$10,Tableau1[[#This Row],[Nuit
VE/SA]],"")</f>
        <v/>
      </c>
      <c r="AJ1326" s="78" t="str">
        <f>IF(Tableau1[[#This Row],[Type de réponse]]='Paramètre (masquer)'!$A$10,Tableau1[[#This Row],[Nuit
SA/DI]],"")</f>
        <v/>
      </c>
      <c r="AK1326" s="78" t="str">
        <f>IF(Tableau1[[#This Row],[Type de réponse]]='Paramètre (masquer)'!$A$10,Tableau1[[#This Row],[Nuit
DI/LU]],"")</f>
        <v/>
      </c>
      <c r="AL1326" s="76" t="str">
        <f>IF(Tableau1[[#This Row],[Nuit
LU /MA]]="Oui",0,IF(Tableau1[[#This Row],[Nuit
LU /MA]]="Non",1,""))</f>
        <v/>
      </c>
      <c r="AM1326" s="76" t="str">
        <f>IF(Tableau1[[#This Row],[Nuit
MA/ ME]]="Oui",0,IF(Tableau1[[#This Row],[Nuit
MA/ ME]]="Non",1,""))</f>
        <v/>
      </c>
      <c r="AN1326" s="76" t="str">
        <f>IF(Tableau1[[#This Row],[Nuit
ME/ JE]]="Oui",0,IF(Tableau1[[#This Row],[Nuit
ME/ JE]]="Non",1,""))</f>
        <v/>
      </c>
      <c r="AO1326" s="76" t="str">
        <f>IF(Tableau1[[#This Row],[Nuit JE/ VE]]="Oui",0,IF(Tableau1[[#This Row],[Nuit JE/ VE]]="Non",1,""))</f>
        <v/>
      </c>
      <c r="AP1326" s="76" t="str">
        <f>IF(Tableau1[[#This Row],[Nuit
VE/ SA]]="Oui",0,IF(Tableau1[[#This Row],[Nuit
VE/ SA]]="Non",1,""))</f>
        <v/>
      </c>
      <c r="AQ1326" s="76" t="str">
        <f>IF(Tableau1[[#This Row],[Nuit
SA/ DI]]="Oui",0,IF(Tableau1[[#This Row],[Nuit
SA/ DI]]="Non",1,""))</f>
        <v/>
      </c>
      <c r="AR1326" s="76" t="str">
        <f>IF(Tableau1[[#This Row],[Nuit
DI/ LU]]="Oui",0,IF(Tableau1[[#This Row],[Nuit
DI/ LU]]="Non",1,""))</f>
        <v/>
      </c>
      <c r="AS1326" s="76" t="str">
        <f>IF(Tableau1[[#This Row],[Type de réponse]]='Paramètre (masquer)'!$A$10,Tableau1[[#This Row],[FE]],"")</f>
        <v/>
      </c>
      <c r="AT1326" s="76" t="str">
        <f>_xlfn.CONCAT(Tableau1[[#This Row],[LUN]:[DIM]])</f>
        <v/>
      </c>
      <c r="AU1326" s="79"/>
      <c r="AV13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6" s="76" t="e">
        <f>Tableau1[[#This Row],[Nbre de nuits sur la période]]*Tableau1[[#This Row],[Nombre de train accédant / nuit *]]</f>
        <v>#VALUE!</v>
      </c>
      <c r="AY1326" s="76" t="e">
        <f>Tableau1[[#This Row],[Uo voies - nuit]]*((59*400/1000)+5)</f>
        <v>#VALUE!</v>
      </c>
    </row>
    <row r="1327" spans="1:51" ht="15.75">
      <c r="A1327" s="51">
        <f t="shared" si="62"/>
        <v>1314</v>
      </c>
      <c r="B1327" s="85"/>
      <c r="C1327" s="52" t="str">
        <f>IFERROR(VLOOKUP(Tableau1[[#This Row],[Site *
Un fichier Excel par DT]],Tableau7[[#All],[Nom de la gare]:[EIC]],5,FALSE),"")</f>
        <v/>
      </c>
      <c r="D1327" s="77"/>
      <c r="E1327" s="74"/>
      <c r="F1327" s="74"/>
      <c r="G1327" s="76"/>
      <c r="H1327" s="72" t="str">
        <f>IF(Tableau1[[#This Row],[Régime d''utilisation (Quotidien ? Oui ou Non)]]="Oui","Oui","Non")</f>
        <v>Non</v>
      </c>
      <c r="I1327" s="72" t="str">
        <f>IF(Tableau1[[#This Row],[Régime d''utilisation (Quotidien ? Oui ou Non)]]="Oui","Oui","Non")</f>
        <v>Non</v>
      </c>
      <c r="J1327" s="72" t="str">
        <f>IF(Tableau1[[#This Row],[Régime d''utilisation (Quotidien ? Oui ou Non)]]="Oui","Oui","Non")</f>
        <v>Non</v>
      </c>
      <c r="K1327" s="72" t="str">
        <f>IF(Tableau1[[#This Row],[Régime d''utilisation (Quotidien ? Oui ou Non)]]="Oui","Oui","Non")</f>
        <v>Non</v>
      </c>
      <c r="L1327" s="72" t="str">
        <f>IF(Tableau1[[#This Row],[Régime d''utilisation (Quotidien ? Oui ou Non)]]="Oui","Oui","Non")</f>
        <v>Non</v>
      </c>
      <c r="M1327" s="72" t="str">
        <f>IF(Tableau1[[#This Row],[Régime d''utilisation (Quotidien ? Oui ou Non)]]="Oui","Oui","Non")</f>
        <v>Non</v>
      </c>
      <c r="N1327" s="72" t="str">
        <f>IF(Tableau1[[#This Row],[Régime d''utilisation (Quotidien ? Oui ou Non)]]="Oui","Oui","Non")</f>
        <v>Non</v>
      </c>
      <c r="O1327" s="72" t="str">
        <f>IF(Tableau1[[#This Row],[Régime d''utilisation (Quotidien ? Oui ou Non)]]="Oui","Oui","Non")</f>
        <v>Non</v>
      </c>
      <c r="P1327" s="76"/>
      <c r="Q1327" s="76"/>
      <c r="R1327" s="76"/>
      <c r="S1327" s="52" t="str">
        <f t="shared" si="60"/>
        <v>Compris entre 00h00 et 5h00</v>
      </c>
      <c r="T1327" s="76"/>
      <c r="U1327" s="53" t="str">
        <f t="shared" si="61"/>
        <v>Voyageur</v>
      </c>
      <c r="V1327" s="76"/>
      <c r="W1327" s="76"/>
      <c r="X1327" s="76"/>
      <c r="Y1327" s="76"/>
      <c r="Z1327" s="76"/>
      <c r="AA1327" s="76"/>
      <c r="AB1327" s="53">
        <f>400</f>
        <v>400</v>
      </c>
      <c r="AC1327" s="78" t="str">
        <f>IF(Tableau1[[#This Row],[Type de réponse]]='Paramètre (masquer)'!$A$10,Tableau1[[#This Row],[Période de début *]],"")</f>
        <v/>
      </c>
      <c r="AD1327" s="78" t="str">
        <f>IF(Tableau1[[#This Row],[Type de réponse]]='Paramètre (masquer)'!$A$10,Tableau1[[#This Row],[Période de fin *]],"")</f>
        <v/>
      </c>
      <c r="AE1327" s="78" t="str">
        <f>IF(Tableau1[[#This Row],[Type de réponse]]='Paramètre (masquer)'!$A$10,Tableau1[[#This Row],[Nuit
LU/MA]],"")</f>
        <v/>
      </c>
      <c r="AF1327" s="78" t="str">
        <f>IF(Tableau1[[#This Row],[Type de réponse]]='Paramètre (masquer)'!$A$10,Tableau1[[#This Row],[Nuit
MA/ME]],"")</f>
        <v/>
      </c>
      <c r="AG1327" s="78" t="str">
        <f>IF(Tableau1[[#This Row],[Type de réponse]]='Paramètre (masquer)'!$A$10,Tableau1[[#This Row],[Nuit
ME/JE]],"")</f>
        <v/>
      </c>
      <c r="AH1327" s="78" t="str">
        <f>IF(Tableau1[[#This Row],[Type de réponse]]='Paramètre (masquer)'!$A$10,Tableau1[[#This Row],[Nuit JE/VE]],"")</f>
        <v/>
      </c>
      <c r="AI1327" s="78" t="str">
        <f>IF(Tableau1[[#This Row],[Type de réponse]]='Paramètre (masquer)'!$A$10,Tableau1[[#This Row],[Nuit
VE/SA]],"")</f>
        <v/>
      </c>
      <c r="AJ1327" s="78" t="str">
        <f>IF(Tableau1[[#This Row],[Type de réponse]]='Paramètre (masquer)'!$A$10,Tableau1[[#This Row],[Nuit
SA/DI]],"")</f>
        <v/>
      </c>
      <c r="AK1327" s="78" t="str">
        <f>IF(Tableau1[[#This Row],[Type de réponse]]='Paramètre (masquer)'!$A$10,Tableau1[[#This Row],[Nuit
DI/LU]],"")</f>
        <v/>
      </c>
      <c r="AL1327" s="76" t="str">
        <f>IF(Tableau1[[#This Row],[Nuit
LU /MA]]="Oui",0,IF(Tableau1[[#This Row],[Nuit
LU /MA]]="Non",1,""))</f>
        <v/>
      </c>
      <c r="AM1327" s="76" t="str">
        <f>IF(Tableau1[[#This Row],[Nuit
MA/ ME]]="Oui",0,IF(Tableau1[[#This Row],[Nuit
MA/ ME]]="Non",1,""))</f>
        <v/>
      </c>
      <c r="AN1327" s="76" t="str">
        <f>IF(Tableau1[[#This Row],[Nuit
ME/ JE]]="Oui",0,IF(Tableau1[[#This Row],[Nuit
ME/ JE]]="Non",1,""))</f>
        <v/>
      </c>
      <c r="AO1327" s="76" t="str">
        <f>IF(Tableau1[[#This Row],[Nuit JE/ VE]]="Oui",0,IF(Tableau1[[#This Row],[Nuit JE/ VE]]="Non",1,""))</f>
        <v/>
      </c>
      <c r="AP1327" s="76" t="str">
        <f>IF(Tableau1[[#This Row],[Nuit
VE/ SA]]="Oui",0,IF(Tableau1[[#This Row],[Nuit
VE/ SA]]="Non",1,""))</f>
        <v/>
      </c>
      <c r="AQ1327" s="76" t="str">
        <f>IF(Tableau1[[#This Row],[Nuit
SA/ DI]]="Oui",0,IF(Tableau1[[#This Row],[Nuit
SA/ DI]]="Non",1,""))</f>
        <v/>
      </c>
      <c r="AR1327" s="76" t="str">
        <f>IF(Tableau1[[#This Row],[Nuit
DI/ LU]]="Oui",0,IF(Tableau1[[#This Row],[Nuit
DI/ LU]]="Non",1,""))</f>
        <v/>
      </c>
      <c r="AS1327" s="76" t="str">
        <f>IF(Tableau1[[#This Row],[Type de réponse]]='Paramètre (masquer)'!$A$10,Tableau1[[#This Row],[FE]],"")</f>
        <v/>
      </c>
      <c r="AT1327" s="76" t="str">
        <f>_xlfn.CONCAT(Tableau1[[#This Row],[LUN]:[DIM]])</f>
        <v/>
      </c>
      <c r="AU1327" s="79"/>
      <c r="AV13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7" s="76" t="e">
        <f>Tableau1[[#This Row],[Nbre de nuits sur la période]]*Tableau1[[#This Row],[Nombre de train accédant / nuit *]]</f>
        <v>#VALUE!</v>
      </c>
      <c r="AY1327" s="76" t="e">
        <f>Tableau1[[#This Row],[Uo voies - nuit]]*((59*400/1000)+5)</f>
        <v>#VALUE!</v>
      </c>
    </row>
    <row r="1328" spans="1:51" ht="15.75">
      <c r="A1328" s="51">
        <f t="shared" si="62"/>
        <v>1315</v>
      </c>
      <c r="B1328" s="85"/>
      <c r="C1328" s="52" t="str">
        <f>IFERROR(VLOOKUP(Tableau1[[#This Row],[Site *
Un fichier Excel par DT]],Tableau7[[#All],[Nom de la gare]:[EIC]],5,FALSE),"")</f>
        <v/>
      </c>
      <c r="D1328" s="77"/>
      <c r="E1328" s="74"/>
      <c r="F1328" s="74"/>
      <c r="G1328" s="76"/>
      <c r="H1328" s="72" t="str">
        <f>IF(Tableau1[[#This Row],[Régime d''utilisation (Quotidien ? Oui ou Non)]]="Oui","Oui","Non")</f>
        <v>Non</v>
      </c>
      <c r="I1328" s="72" t="str">
        <f>IF(Tableau1[[#This Row],[Régime d''utilisation (Quotidien ? Oui ou Non)]]="Oui","Oui","Non")</f>
        <v>Non</v>
      </c>
      <c r="J1328" s="72" t="str">
        <f>IF(Tableau1[[#This Row],[Régime d''utilisation (Quotidien ? Oui ou Non)]]="Oui","Oui","Non")</f>
        <v>Non</v>
      </c>
      <c r="K1328" s="72" t="str">
        <f>IF(Tableau1[[#This Row],[Régime d''utilisation (Quotidien ? Oui ou Non)]]="Oui","Oui","Non")</f>
        <v>Non</v>
      </c>
      <c r="L1328" s="72" t="str">
        <f>IF(Tableau1[[#This Row],[Régime d''utilisation (Quotidien ? Oui ou Non)]]="Oui","Oui","Non")</f>
        <v>Non</v>
      </c>
      <c r="M1328" s="72" t="str">
        <f>IF(Tableau1[[#This Row],[Régime d''utilisation (Quotidien ? Oui ou Non)]]="Oui","Oui","Non")</f>
        <v>Non</v>
      </c>
      <c r="N1328" s="72" t="str">
        <f>IF(Tableau1[[#This Row],[Régime d''utilisation (Quotidien ? Oui ou Non)]]="Oui","Oui","Non")</f>
        <v>Non</v>
      </c>
      <c r="O1328" s="72" t="str">
        <f>IF(Tableau1[[#This Row],[Régime d''utilisation (Quotidien ? Oui ou Non)]]="Oui","Oui","Non")</f>
        <v>Non</v>
      </c>
      <c r="P1328" s="76"/>
      <c r="Q1328" s="76"/>
      <c r="R1328" s="76"/>
      <c r="S1328" s="52" t="str">
        <f t="shared" si="60"/>
        <v>Compris entre 00h00 et 5h00</v>
      </c>
      <c r="T1328" s="76"/>
      <c r="U1328" s="53" t="str">
        <f t="shared" si="61"/>
        <v>Voyageur</v>
      </c>
      <c r="V1328" s="76"/>
      <c r="W1328" s="76"/>
      <c r="X1328" s="76"/>
      <c r="Y1328" s="76"/>
      <c r="Z1328" s="76"/>
      <c r="AA1328" s="76"/>
      <c r="AB1328" s="53">
        <f>400</f>
        <v>400</v>
      </c>
      <c r="AC1328" s="78" t="str">
        <f>IF(Tableau1[[#This Row],[Type de réponse]]='Paramètre (masquer)'!$A$10,Tableau1[[#This Row],[Période de début *]],"")</f>
        <v/>
      </c>
      <c r="AD1328" s="78" t="str">
        <f>IF(Tableau1[[#This Row],[Type de réponse]]='Paramètre (masquer)'!$A$10,Tableau1[[#This Row],[Période de fin *]],"")</f>
        <v/>
      </c>
      <c r="AE1328" s="78" t="str">
        <f>IF(Tableau1[[#This Row],[Type de réponse]]='Paramètre (masquer)'!$A$10,Tableau1[[#This Row],[Nuit
LU/MA]],"")</f>
        <v/>
      </c>
      <c r="AF1328" s="78" t="str">
        <f>IF(Tableau1[[#This Row],[Type de réponse]]='Paramètre (masquer)'!$A$10,Tableau1[[#This Row],[Nuit
MA/ME]],"")</f>
        <v/>
      </c>
      <c r="AG1328" s="78" t="str">
        <f>IF(Tableau1[[#This Row],[Type de réponse]]='Paramètre (masquer)'!$A$10,Tableau1[[#This Row],[Nuit
ME/JE]],"")</f>
        <v/>
      </c>
      <c r="AH1328" s="78" t="str">
        <f>IF(Tableau1[[#This Row],[Type de réponse]]='Paramètre (masquer)'!$A$10,Tableau1[[#This Row],[Nuit JE/VE]],"")</f>
        <v/>
      </c>
      <c r="AI1328" s="78" t="str">
        <f>IF(Tableau1[[#This Row],[Type de réponse]]='Paramètre (masquer)'!$A$10,Tableau1[[#This Row],[Nuit
VE/SA]],"")</f>
        <v/>
      </c>
      <c r="AJ1328" s="78" t="str">
        <f>IF(Tableau1[[#This Row],[Type de réponse]]='Paramètre (masquer)'!$A$10,Tableau1[[#This Row],[Nuit
SA/DI]],"")</f>
        <v/>
      </c>
      <c r="AK1328" s="78" t="str">
        <f>IF(Tableau1[[#This Row],[Type de réponse]]='Paramètre (masquer)'!$A$10,Tableau1[[#This Row],[Nuit
DI/LU]],"")</f>
        <v/>
      </c>
      <c r="AL1328" s="76" t="str">
        <f>IF(Tableau1[[#This Row],[Nuit
LU /MA]]="Oui",0,IF(Tableau1[[#This Row],[Nuit
LU /MA]]="Non",1,""))</f>
        <v/>
      </c>
      <c r="AM1328" s="76" t="str">
        <f>IF(Tableau1[[#This Row],[Nuit
MA/ ME]]="Oui",0,IF(Tableau1[[#This Row],[Nuit
MA/ ME]]="Non",1,""))</f>
        <v/>
      </c>
      <c r="AN1328" s="76" t="str">
        <f>IF(Tableau1[[#This Row],[Nuit
ME/ JE]]="Oui",0,IF(Tableau1[[#This Row],[Nuit
ME/ JE]]="Non",1,""))</f>
        <v/>
      </c>
      <c r="AO1328" s="76" t="str">
        <f>IF(Tableau1[[#This Row],[Nuit JE/ VE]]="Oui",0,IF(Tableau1[[#This Row],[Nuit JE/ VE]]="Non",1,""))</f>
        <v/>
      </c>
      <c r="AP1328" s="76" t="str">
        <f>IF(Tableau1[[#This Row],[Nuit
VE/ SA]]="Oui",0,IF(Tableau1[[#This Row],[Nuit
VE/ SA]]="Non",1,""))</f>
        <v/>
      </c>
      <c r="AQ1328" s="76" t="str">
        <f>IF(Tableau1[[#This Row],[Nuit
SA/ DI]]="Oui",0,IF(Tableau1[[#This Row],[Nuit
SA/ DI]]="Non",1,""))</f>
        <v/>
      </c>
      <c r="AR1328" s="76" t="str">
        <f>IF(Tableau1[[#This Row],[Nuit
DI/ LU]]="Oui",0,IF(Tableau1[[#This Row],[Nuit
DI/ LU]]="Non",1,""))</f>
        <v/>
      </c>
      <c r="AS1328" s="76" t="str">
        <f>IF(Tableau1[[#This Row],[Type de réponse]]='Paramètre (masquer)'!$A$10,Tableau1[[#This Row],[FE]],"")</f>
        <v/>
      </c>
      <c r="AT1328" s="76" t="str">
        <f>_xlfn.CONCAT(Tableau1[[#This Row],[LUN]:[DIM]])</f>
        <v/>
      </c>
      <c r="AU1328" s="79"/>
      <c r="AV13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8" s="76" t="e">
        <f>Tableau1[[#This Row],[Nbre de nuits sur la période]]*Tableau1[[#This Row],[Nombre de train accédant / nuit *]]</f>
        <v>#VALUE!</v>
      </c>
      <c r="AY1328" s="76" t="e">
        <f>Tableau1[[#This Row],[Uo voies - nuit]]*((59*400/1000)+5)</f>
        <v>#VALUE!</v>
      </c>
    </row>
    <row r="1329" spans="1:51" ht="15.75">
      <c r="A1329" s="51">
        <f t="shared" si="62"/>
        <v>1316</v>
      </c>
      <c r="B1329" s="85"/>
      <c r="C1329" s="52" t="str">
        <f>IFERROR(VLOOKUP(Tableau1[[#This Row],[Site *
Un fichier Excel par DT]],Tableau7[[#All],[Nom de la gare]:[EIC]],5,FALSE),"")</f>
        <v/>
      </c>
      <c r="D1329" s="77"/>
      <c r="E1329" s="74"/>
      <c r="F1329" s="74"/>
      <c r="G1329" s="76"/>
      <c r="H1329" s="72" t="str">
        <f>IF(Tableau1[[#This Row],[Régime d''utilisation (Quotidien ? Oui ou Non)]]="Oui","Oui","Non")</f>
        <v>Non</v>
      </c>
      <c r="I1329" s="72" t="str">
        <f>IF(Tableau1[[#This Row],[Régime d''utilisation (Quotidien ? Oui ou Non)]]="Oui","Oui","Non")</f>
        <v>Non</v>
      </c>
      <c r="J1329" s="72" t="str">
        <f>IF(Tableau1[[#This Row],[Régime d''utilisation (Quotidien ? Oui ou Non)]]="Oui","Oui","Non")</f>
        <v>Non</v>
      </c>
      <c r="K1329" s="72" t="str">
        <f>IF(Tableau1[[#This Row],[Régime d''utilisation (Quotidien ? Oui ou Non)]]="Oui","Oui","Non")</f>
        <v>Non</v>
      </c>
      <c r="L1329" s="72" t="str">
        <f>IF(Tableau1[[#This Row],[Régime d''utilisation (Quotidien ? Oui ou Non)]]="Oui","Oui","Non")</f>
        <v>Non</v>
      </c>
      <c r="M1329" s="72" t="str">
        <f>IF(Tableau1[[#This Row],[Régime d''utilisation (Quotidien ? Oui ou Non)]]="Oui","Oui","Non")</f>
        <v>Non</v>
      </c>
      <c r="N1329" s="72" t="str">
        <f>IF(Tableau1[[#This Row],[Régime d''utilisation (Quotidien ? Oui ou Non)]]="Oui","Oui","Non")</f>
        <v>Non</v>
      </c>
      <c r="O1329" s="72" t="str">
        <f>IF(Tableau1[[#This Row],[Régime d''utilisation (Quotidien ? Oui ou Non)]]="Oui","Oui","Non")</f>
        <v>Non</v>
      </c>
      <c r="P1329" s="76"/>
      <c r="Q1329" s="76"/>
      <c r="R1329" s="76"/>
      <c r="S1329" s="52" t="str">
        <f t="shared" si="60"/>
        <v>Compris entre 00h00 et 5h00</v>
      </c>
      <c r="T1329" s="76"/>
      <c r="U1329" s="53" t="str">
        <f t="shared" si="61"/>
        <v>Voyageur</v>
      </c>
      <c r="V1329" s="76"/>
      <c r="W1329" s="76"/>
      <c r="X1329" s="76"/>
      <c r="Y1329" s="76"/>
      <c r="Z1329" s="76"/>
      <c r="AA1329" s="76"/>
      <c r="AB1329" s="53">
        <f>400</f>
        <v>400</v>
      </c>
      <c r="AC1329" s="78" t="str">
        <f>IF(Tableau1[[#This Row],[Type de réponse]]='Paramètre (masquer)'!$A$10,Tableau1[[#This Row],[Période de début *]],"")</f>
        <v/>
      </c>
      <c r="AD1329" s="78" t="str">
        <f>IF(Tableau1[[#This Row],[Type de réponse]]='Paramètre (masquer)'!$A$10,Tableau1[[#This Row],[Période de fin *]],"")</f>
        <v/>
      </c>
      <c r="AE1329" s="78" t="str">
        <f>IF(Tableau1[[#This Row],[Type de réponse]]='Paramètre (masquer)'!$A$10,Tableau1[[#This Row],[Nuit
LU/MA]],"")</f>
        <v/>
      </c>
      <c r="AF1329" s="78" t="str">
        <f>IF(Tableau1[[#This Row],[Type de réponse]]='Paramètre (masquer)'!$A$10,Tableau1[[#This Row],[Nuit
MA/ME]],"")</f>
        <v/>
      </c>
      <c r="AG1329" s="78" t="str">
        <f>IF(Tableau1[[#This Row],[Type de réponse]]='Paramètre (masquer)'!$A$10,Tableau1[[#This Row],[Nuit
ME/JE]],"")</f>
        <v/>
      </c>
      <c r="AH1329" s="78" t="str">
        <f>IF(Tableau1[[#This Row],[Type de réponse]]='Paramètre (masquer)'!$A$10,Tableau1[[#This Row],[Nuit JE/VE]],"")</f>
        <v/>
      </c>
      <c r="AI1329" s="78" t="str">
        <f>IF(Tableau1[[#This Row],[Type de réponse]]='Paramètre (masquer)'!$A$10,Tableau1[[#This Row],[Nuit
VE/SA]],"")</f>
        <v/>
      </c>
      <c r="AJ1329" s="78" t="str">
        <f>IF(Tableau1[[#This Row],[Type de réponse]]='Paramètre (masquer)'!$A$10,Tableau1[[#This Row],[Nuit
SA/DI]],"")</f>
        <v/>
      </c>
      <c r="AK1329" s="78" t="str">
        <f>IF(Tableau1[[#This Row],[Type de réponse]]='Paramètre (masquer)'!$A$10,Tableau1[[#This Row],[Nuit
DI/LU]],"")</f>
        <v/>
      </c>
      <c r="AL1329" s="76" t="str">
        <f>IF(Tableau1[[#This Row],[Nuit
LU /MA]]="Oui",0,IF(Tableau1[[#This Row],[Nuit
LU /MA]]="Non",1,""))</f>
        <v/>
      </c>
      <c r="AM1329" s="76" t="str">
        <f>IF(Tableau1[[#This Row],[Nuit
MA/ ME]]="Oui",0,IF(Tableau1[[#This Row],[Nuit
MA/ ME]]="Non",1,""))</f>
        <v/>
      </c>
      <c r="AN1329" s="76" t="str">
        <f>IF(Tableau1[[#This Row],[Nuit
ME/ JE]]="Oui",0,IF(Tableau1[[#This Row],[Nuit
ME/ JE]]="Non",1,""))</f>
        <v/>
      </c>
      <c r="AO1329" s="76" t="str">
        <f>IF(Tableau1[[#This Row],[Nuit JE/ VE]]="Oui",0,IF(Tableau1[[#This Row],[Nuit JE/ VE]]="Non",1,""))</f>
        <v/>
      </c>
      <c r="AP1329" s="76" t="str">
        <f>IF(Tableau1[[#This Row],[Nuit
VE/ SA]]="Oui",0,IF(Tableau1[[#This Row],[Nuit
VE/ SA]]="Non",1,""))</f>
        <v/>
      </c>
      <c r="AQ1329" s="76" t="str">
        <f>IF(Tableau1[[#This Row],[Nuit
SA/ DI]]="Oui",0,IF(Tableau1[[#This Row],[Nuit
SA/ DI]]="Non",1,""))</f>
        <v/>
      </c>
      <c r="AR1329" s="76" t="str">
        <f>IF(Tableau1[[#This Row],[Nuit
DI/ LU]]="Oui",0,IF(Tableau1[[#This Row],[Nuit
DI/ LU]]="Non",1,""))</f>
        <v/>
      </c>
      <c r="AS1329" s="76" t="str">
        <f>IF(Tableau1[[#This Row],[Type de réponse]]='Paramètre (masquer)'!$A$10,Tableau1[[#This Row],[FE]],"")</f>
        <v/>
      </c>
      <c r="AT1329" s="76" t="str">
        <f>_xlfn.CONCAT(Tableau1[[#This Row],[LUN]:[DIM]])</f>
        <v/>
      </c>
      <c r="AU1329" s="79"/>
      <c r="AV13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9" s="76" t="e">
        <f>Tableau1[[#This Row],[Nbre de nuits sur la période]]*Tableau1[[#This Row],[Nombre de train accédant / nuit *]]</f>
        <v>#VALUE!</v>
      </c>
      <c r="AY1329" s="76" t="e">
        <f>Tableau1[[#This Row],[Uo voies - nuit]]*((59*400/1000)+5)</f>
        <v>#VALUE!</v>
      </c>
    </row>
    <row r="1330" spans="1:51" ht="15.75">
      <c r="A1330" s="51">
        <f t="shared" si="62"/>
        <v>1317</v>
      </c>
      <c r="B1330" s="85"/>
      <c r="C1330" s="52" t="str">
        <f>IFERROR(VLOOKUP(Tableau1[[#This Row],[Site *
Un fichier Excel par DT]],Tableau7[[#All],[Nom de la gare]:[EIC]],5,FALSE),"")</f>
        <v/>
      </c>
      <c r="D1330" s="77"/>
      <c r="E1330" s="74"/>
      <c r="F1330" s="74"/>
      <c r="G1330" s="76"/>
      <c r="H1330" s="72" t="str">
        <f>IF(Tableau1[[#This Row],[Régime d''utilisation (Quotidien ? Oui ou Non)]]="Oui","Oui","Non")</f>
        <v>Non</v>
      </c>
      <c r="I1330" s="72" t="str">
        <f>IF(Tableau1[[#This Row],[Régime d''utilisation (Quotidien ? Oui ou Non)]]="Oui","Oui","Non")</f>
        <v>Non</v>
      </c>
      <c r="J1330" s="72" t="str">
        <f>IF(Tableau1[[#This Row],[Régime d''utilisation (Quotidien ? Oui ou Non)]]="Oui","Oui","Non")</f>
        <v>Non</v>
      </c>
      <c r="K1330" s="72" t="str">
        <f>IF(Tableau1[[#This Row],[Régime d''utilisation (Quotidien ? Oui ou Non)]]="Oui","Oui","Non")</f>
        <v>Non</v>
      </c>
      <c r="L1330" s="72" t="str">
        <f>IF(Tableau1[[#This Row],[Régime d''utilisation (Quotidien ? Oui ou Non)]]="Oui","Oui","Non")</f>
        <v>Non</v>
      </c>
      <c r="M1330" s="72" t="str">
        <f>IF(Tableau1[[#This Row],[Régime d''utilisation (Quotidien ? Oui ou Non)]]="Oui","Oui","Non")</f>
        <v>Non</v>
      </c>
      <c r="N1330" s="72" t="str">
        <f>IF(Tableau1[[#This Row],[Régime d''utilisation (Quotidien ? Oui ou Non)]]="Oui","Oui","Non")</f>
        <v>Non</v>
      </c>
      <c r="O1330" s="72" t="str">
        <f>IF(Tableau1[[#This Row],[Régime d''utilisation (Quotidien ? Oui ou Non)]]="Oui","Oui","Non")</f>
        <v>Non</v>
      </c>
      <c r="P1330" s="76"/>
      <c r="Q1330" s="76"/>
      <c r="R1330" s="76"/>
      <c r="S1330" s="52" t="str">
        <f t="shared" si="60"/>
        <v>Compris entre 00h00 et 5h00</v>
      </c>
      <c r="T1330" s="76"/>
      <c r="U1330" s="53" t="str">
        <f t="shared" si="61"/>
        <v>Voyageur</v>
      </c>
      <c r="V1330" s="76"/>
      <c r="W1330" s="76"/>
      <c r="X1330" s="76"/>
      <c r="Y1330" s="76"/>
      <c r="Z1330" s="76"/>
      <c r="AA1330" s="76"/>
      <c r="AB1330" s="53">
        <f>400</f>
        <v>400</v>
      </c>
      <c r="AC1330" s="78" t="str">
        <f>IF(Tableau1[[#This Row],[Type de réponse]]='Paramètre (masquer)'!$A$10,Tableau1[[#This Row],[Période de début *]],"")</f>
        <v/>
      </c>
      <c r="AD1330" s="78" t="str">
        <f>IF(Tableau1[[#This Row],[Type de réponse]]='Paramètre (masquer)'!$A$10,Tableau1[[#This Row],[Période de fin *]],"")</f>
        <v/>
      </c>
      <c r="AE1330" s="78" t="str">
        <f>IF(Tableau1[[#This Row],[Type de réponse]]='Paramètre (masquer)'!$A$10,Tableau1[[#This Row],[Nuit
LU/MA]],"")</f>
        <v/>
      </c>
      <c r="AF1330" s="78" t="str">
        <f>IF(Tableau1[[#This Row],[Type de réponse]]='Paramètre (masquer)'!$A$10,Tableau1[[#This Row],[Nuit
MA/ME]],"")</f>
        <v/>
      </c>
      <c r="AG1330" s="78" t="str">
        <f>IF(Tableau1[[#This Row],[Type de réponse]]='Paramètre (masquer)'!$A$10,Tableau1[[#This Row],[Nuit
ME/JE]],"")</f>
        <v/>
      </c>
      <c r="AH1330" s="78" t="str">
        <f>IF(Tableau1[[#This Row],[Type de réponse]]='Paramètre (masquer)'!$A$10,Tableau1[[#This Row],[Nuit JE/VE]],"")</f>
        <v/>
      </c>
      <c r="AI1330" s="78" t="str">
        <f>IF(Tableau1[[#This Row],[Type de réponse]]='Paramètre (masquer)'!$A$10,Tableau1[[#This Row],[Nuit
VE/SA]],"")</f>
        <v/>
      </c>
      <c r="AJ1330" s="78" t="str">
        <f>IF(Tableau1[[#This Row],[Type de réponse]]='Paramètre (masquer)'!$A$10,Tableau1[[#This Row],[Nuit
SA/DI]],"")</f>
        <v/>
      </c>
      <c r="AK1330" s="78" t="str">
        <f>IF(Tableau1[[#This Row],[Type de réponse]]='Paramètre (masquer)'!$A$10,Tableau1[[#This Row],[Nuit
DI/LU]],"")</f>
        <v/>
      </c>
      <c r="AL1330" s="76" t="str">
        <f>IF(Tableau1[[#This Row],[Nuit
LU /MA]]="Oui",0,IF(Tableau1[[#This Row],[Nuit
LU /MA]]="Non",1,""))</f>
        <v/>
      </c>
      <c r="AM1330" s="76" t="str">
        <f>IF(Tableau1[[#This Row],[Nuit
MA/ ME]]="Oui",0,IF(Tableau1[[#This Row],[Nuit
MA/ ME]]="Non",1,""))</f>
        <v/>
      </c>
      <c r="AN1330" s="76" t="str">
        <f>IF(Tableau1[[#This Row],[Nuit
ME/ JE]]="Oui",0,IF(Tableau1[[#This Row],[Nuit
ME/ JE]]="Non",1,""))</f>
        <v/>
      </c>
      <c r="AO1330" s="76" t="str">
        <f>IF(Tableau1[[#This Row],[Nuit JE/ VE]]="Oui",0,IF(Tableau1[[#This Row],[Nuit JE/ VE]]="Non",1,""))</f>
        <v/>
      </c>
      <c r="AP1330" s="76" t="str">
        <f>IF(Tableau1[[#This Row],[Nuit
VE/ SA]]="Oui",0,IF(Tableau1[[#This Row],[Nuit
VE/ SA]]="Non",1,""))</f>
        <v/>
      </c>
      <c r="AQ1330" s="76" t="str">
        <f>IF(Tableau1[[#This Row],[Nuit
SA/ DI]]="Oui",0,IF(Tableau1[[#This Row],[Nuit
SA/ DI]]="Non",1,""))</f>
        <v/>
      </c>
      <c r="AR1330" s="76" t="str">
        <f>IF(Tableau1[[#This Row],[Nuit
DI/ LU]]="Oui",0,IF(Tableau1[[#This Row],[Nuit
DI/ LU]]="Non",1,""))</f>
        <v/>
      </c>
      <c r="AS1330" s="76" t="str">
        <f>IF(Tableau1[[#This Row],[Type de réponse]]='Paramètre (masquer)'!$A$10,Tableau1[[#This Row],[FE]],"")</f>
        <v/>
      </c>
      <c r="AT1330" s="76" t="str">
        <f>_xlfn.CONCAT(Tableau1[[#This Row],[LUN]:[DIM]])</f>
        <v/>
      </c>
      <c r="AU1330" s="79"/>
      <c r="AV13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0" s="76" t="e">
        <f>Tableau1[[#This Row],[Nbre de nuits sur la période]]*Tableau1[[#This Row],[Nombre de train accédant / nuit *]]</f>
        <v>#VALUE!</v>
      </c>
      <c r="AY1330" s="76" t="e">
        <f>Tableau1[[#This Row],[Uo voies - nuit]]*((59*400/1000)+5)</f>
        <v>#VALUE!</v>
      </c>
    </row>
    <row r="1331" spans="1:51" ht="15.75">
      <c r="A1331" s="51">
        <f t="shared" si="62"/>
        <v>1318</v>
      </c>
      <c r="B1331" s="85"/>
      <c r="C1331" s="52" t="str">
        <f>IFERROR(VLOOKUP(Tableau1[[#This Row],[Site *
Un fichier Excel par DT]],Tableau7[[#All],[Nom de la gare]:[EIC]],5,FALSE),"")</f>
        <v/>
      </c>
      <c r="D1331" s="77"/>
      <c r="E1331" s="74"/>
      <c r="F1331" s="74"/>
      <c r="G1331" s="76"/>
      <c r="H1331" s="72" t="str">
        <f>IF(Tableau1[[#This Row],[Régime d''utilisation (Quotidien ? Oui ou Non)]]="Oui","Oui","Non")</f>
        <v>Non</v>
      </c>
      <c r="I1331" s="72" t="str">
        <f>IF(Tableau1[[#This Row],[Régime d''utilisation (Quotidien ? Oui ou Non)]]="Oui","Oui","Non")</f>
        <v>Non</v>
      </c>
      <c r="J1331" s="72" t="str">
        <f>IF(Tableau1[[#This Row],[Régime d''utilisation (Quotidien ? Oui ou Non)]]="Oui","Oui","Non")</f>
        <v>Non</v>
      </c>
      <c r="K1331" s="72" t="str">
        <f>IF(Tableau1[[#This Row],[Régime d''utilisation (Quotidien ? Oui ou Non)]]="Oui","Oui","Non")</f>
        <v>Non</v>
      </c>
      <c r="L1331" s="72" t="str">
        <f>IF(Tableau1[[#This Row],[Régime d''utilisation (Quotidien ? Oui ou Non)]]="Oui","Oui","Non")</f>
        <v>Non</v>
      </c>
      <c r="M1331" s="72" t="str">
        <f>IF(Tableau1[[#This Row],[Régime d''utilisation (Quotidien ? Oui ou Non)]]="Oui","Oui","Non")</f>
        <v>Non</v>
      </c>
      <c r="N1331" s="72" t="str">
        <f>IF(Tableau1[[#This Row],[Régime d''utilisation (Quotidien ? Oui ou Non)]]="Oui","Oui","Non")</f>
        <v>Non</v>
      </c>
      <c r="O1331" s="72" t="str">
        <f>IF(Tableau1[[#This Row],[Régime d''utilisation (Quotidien ? Oui ou Non)]]="Oui","Oui","Non")</f>
        <v>Non</v>
      </c>
      <c r="P1331" s="76"/>
      <c r="Q1331" s="76"/>
      <c r="R1331" s="76"/>
      <c r="S1331" s="52" t="str">
        <f t="shared" si="60"/>
        <v>Compris entre 00h00 et 5h00</v>
      </c>
      <c r="T1331" s="76"/>
      <c r="U1331" s="53" t="str">
        <f t="shared" si="61"/>
        <v>Voyageur</v>
      </c>
      <c r="V1331" s="76"/>
      <c r="W1331" s="76"/>
      <c r="X1331" s="76"/>
      <c r="Y1331" s="76"/>
      <c r="Z1331" s="76"/>
      <c r="AA1331" s="76"/>
      <c r="AB1331" s="53">
        <f>400</f>
        <v>400</v>
      </c>
      <c r="AC1331" s="78" t="str">
        <f>IF(Tableau1[[#This Row],[Type de réponse]]='Paramètre (masquer)'!$A$10,Tableau1[[#This Row],[Période de début *]],"")</f>
        <v/>
      </c>
      <c r="AD1331" s="78" t="str">
        <f>IF(Tableau1[[#This Row],[Type de réponse]]='Paramètre (masquer)'!$A$10,Tableau1[[#This Row],[Période de fin *]],"")</f>
        <v/>
      </c>
      <c r="AE1331" s="78" t="str">
        <f>IF(Tableau1[[#This Row],[Type de réponse]]='Paramètre (masquer)'!$A$10,Tableau1[[#This Row],[Nuit
LU/MA]],"")</f>
        <v/>
      </c>
      <c r="AF1331" s="78" t="str">
        <f>IF(Tableau1[[#This Row],[Type de réponse]]='Paramètre (masquer)'!$A$10,Tableau1[[#This Row],[Nuit
MA/ME]],"")</f>
        <v/>
      </c>
      <c r="AG1331" s="78" t="str">
        <f>IF(Tableau1[[#This Row],[Type de réponse]]='Paramètre (masquer)'!$A$10,Tableau1[[#This Row],[Nuit
ME/JE]],"")</f>
        <v/>
      </c>
      <c r="AH1331" s="78" t="str">
        <f>IF(Tableau1[[#This Row],[Type de réponse]]='Paramètre (masquer)'!$A$10,Tableau1[[#This Row],[Nuit JE/VE]],"")</f>
        <v/>
      </c>
      <c r="AI1331" s="78" t="str">
        <f>IF(Tableau1[[#This Row],[Type de réponse]]='Paramètre (masquer)'!$A$10,Tableau1[[#This Row],[Nuit
VE/SA]],"")</f>
        <v/>
      </c>
      <c r="AJ1331" s="78" t="str">
        <f>IF(Tableau1[[#This Row],[Type de réponse]]='Paramètre (masquer)'!$A$10,Tableau1[[#This Row],[Nuit
SA/DI]],"")</f>
        <v/>
      </c>
      <c r="AK1331" s="78" t="str">
        <f>IF(Tableau1[[#This Row],[Type de réponse]]='Paramètre (masquer)'!$A$10,Tableau1[[#This Row],[Nuit
DI/LU]],"")</f>
        <v/>
      </c>
      <c r="AL1331" s="76" t="str">
        <f>IF(Tableau1[[#This Row],[Nuit
LU /MA]]="Oui",0,IF(Tableau1[[#This Row],[Nuit
LU /MA]]="Non",1,""))</f>
        <v/>
      </c>
      <c r="AM1331" s="76" t="str">
        <f>IF(Tableau1[[#This Row],[Nuit
MA/ ME]]="Oui",0,IF(Tableau1[[#This Row],[Nuit
MA/ ME]]="Non",1,""))</f>
        <v/>
      </c>
      <c r="AN1331" s="76" t="str">
        <f>IF(Tableau1[[#This Row],[Nuit
ME/ JE]]="Oui",0,IF(Tableau1[[#This Row],[Nuit
ME/ JE]]="Non",1,""))</f>
        <v/>
      </c>
      <c r="AO1331" s="76" t="str">
        <f>IF(Tableau1[[#This Row],[Nuit JE/ VE]]="Oui",0,IF(Tableau1[[#This Row],[Nuit JE/ VE]]="Non",1,""))</f>
        <v/>
      </c>
      <c r="AP1331" s="76" t="str">
        <f>IF(Tableau1[[#This Row],[Nuit
VE/ SA]]="Oui",0,IF(Tableau1[[#This Row],[Nuit
VE/ SA]]="Non",1,""))</f>
        <v/>
      </c>
      <c r="AQ1331" s="76" t="str">
        <f>IF(Tableau1[[#This Row],[Nuit
SA/ DI]]="Oui",0,IF(Tableau1[[#This Row],[Nuit
SA/ DI]]="Non",1,""))</f>
        <v/>
      </c>
      <c r="AR1331" s="76" t="str">
        <f>IF(Tableau1[[#This Row],[Nuit
DI/ LU]]="Oui",0,IF(Tableau1[[#This Row],[Nuit
DI/ LU]]="Non",1,""))</f>
        <v/>
      </c>
      <c r="AS1331" s="76" t="str">
        <f>IF(Tableau1[[#This Row],[Type de réponse]]='Paramètre (masquer)'!$A$10,Tableau1[[#This Row],[FE]],"")</f>
        <v/>
      </c>
      <c r="AT1331" s="76" t="str">
        <f>_xlfn.CONCAT(Tableau1[[#This Row],[LUN]:[DIM]])</f>
        <v/>
      </c>
      <c r="AU1331" s="79"/>
      <c r="AV13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1" s="76" t="e">
        <f>Tableau1[[#This Row],[Nbre de nuits sur la période]]*Tableau1[[#This Row],[Nombre de train accédant / nuit *]]</f>
        <v>#VALUE!</v>
      </c>
      <c r="AY1331" s="76" t="e">
        <f>Tableau1[[#This Row],[Uo voies - nuit]]*((59*400/1000)+5)</f>
        <v>#VALUE!</v>
      </c>
    </row>
    <row r="1332" spans="1:51" ht="15.75">
      <c r="A1332" s="51">
        <f t="shared" si="62"/>
        <v>1319</v>
      </c>
      <c r="B1332" s="85"/>
      <c r="C1332" s="52" t="str">
        <f>IFERROR(VLOOKUP(Tableau1[[#This Row],[Site *
Un fichier Excel par DT]],Tableau7[[#All],[Nom de la gare]:[EIC]],5,FALSE),"")</f>
        <v/>
      </c>
      <c r="D1332" s="77"/>
      <c r="E1332" s="74"/>
      <c r="F1332" s="74"/>
      <c r="G1332" s="76"/>
      <c r="H1332" s="72" t="str">
        <f>IF(Tableau1[[#This Row],[Régime d''utilisation (Quotidien ? Oui ou Non)]]="Oui","Oui","Non")</f>
        <v>Non</v>
      </c>
      <c r="I1332" s="72" t="str">
        <f>IF(Tableau1[[#This Row],[Régime d''utilisation (Quotidien ? Oui ou Non)]]="Oui","Oui","Non")</f>
        <v>Non</v>
      </c>
      <c r="J1332" s="72" t="str">
        <f>IF(Tableau1[[#This Row],[Régime d''utilisation (Quotidien ? Oui ou Non)]]="Oui","Oui","Non")</f>
        <v>Non</v>
      </c>
      <c r="K1332" s="72" t="str">
        <f>IF(Tableau1[[#This Row],[Régime d''utilisation (Quotidien ? Oui ou Non)]]="Oui","Oui","Non")</f>
        <v>Non</v>
      </c>
      <c r="L1332" s="72" t="str">
        <f>IF(Tableau1[[#This Row],[Régime d''utilisation (Quotidien ? Oui ou Non)]]="Oui","Oui","Non")</f>
        <v>Non</v>
      </c>
      <c r="M1332" s="72" t="str">
        <f>IF(Tableau1[[#This Row],[Régime d''utilisation (Quotidien ? Oui ou Non)]]="Oui","Oui","Non")</f>
        <v>Non</v>
      </c>
      <c r="N1332" s="72" t="str">
        <f>IF(Tableau1[[#This Row],[Régime d''utilisation (Quotidien ? Oui ou Non)]]="Oui","Oui","Non")</f>
        <v>Non</v>
      </c>
      <c r="O1332" s="72" t="str">
        <f>IF(Tableau1[[#This Row],[Régime d''utilisation (Quotidien ? Oui ou Non)]]="Oui","Oui","Non")</f>
        <v>Non</v>
      </c>
      <c r="P1332" s="76"/>
      <c r="Q1332" s="76"/>
      <c r="R1332" s="76"/>
      <c r="S1332" s="52" t="str">
        <f t="shared" si="60"/>
        <v>Compris entre 00h00 et 5h00</v>
      </c>
      <c r="T1332" s="76"/>
      <c r="U1332" s="53" t="str">
        <f t="shared" si="61"/>
        <v>Voyageur</v>
      </c>
      <c r="V1332" s="76"/>
      <c r="W1332" s="76"/>
      <c r="X1332" s="76"/>
      <c r="Y1332" s="76"/>
      <c r="Z1332" s="76"/>
      <c r="AA1332" s="76"/>
      <c r="AB1332" s="53">
        <f>400</f>
        <v>400</v>
      </c>
      <c r="AC1332" s="78" t="str">
        <f>IF(Tableau1[[#This Row],[Type de réponse]]='Paramètre (masquer)'!$A$10,Tableau1[[#This Row],[Période de début *]],"")</f>
        <v/>
      </c>
      <c r="AD1332" s="78" t="str">
        <f>IF(Tableau1[[#This Row],[Type de réponse]]='Paramètre (masquer)'!$A$10,Tableau1[[#This Row],[Période de fin *]],"")</f>
        <v/>
      </c>
      <c r="AE1332" s="78" t="str">
        <f>IF(Tableau1[[#This Row],[Type de réponse]]='Paramètre (masquer)'!$A$10,Tableau1[[#This Row],[Nuit
LU/MA]],"")</f>
        <v/>
      </c>
      <c r="AF1332" s="78" t="str">
        <f>IF(Tableau1[[#This Row],[Type de réponse]]='Paramètre (masquer)'!$A$10,Tableau1[[#This Row],[Nuit
MA/ME]],"")</f>
        <v/>
      </c>
      <c r="AG1332" s="78" t="str">
        <f>IF(Tableau1[[#This Row],[Type de réponse]]='Paramètre (masquer)'!$A$10,Tableau1[[#This Row],[Nuit
ME/JE]],"")</f>
        <v/>
      </c>
      <c r="AH1332" s="78" t="str">
        <f>IF(Tableau1[[#This Row],[Type de réponse]]='Paramètre (masquer)'!$A$10,Tableau1[[#This Row],[Nuit JE/VE]],"")</f>
        <v/>
      </c>
      <c r="AI1332" s="78" t="str">
        <f>IF(Tableau1[[#This Row],[Type de réponse]]='Paramètre (masquer)'!$A$10,Tableau1[[#This Row],[Nuit
VE/SA]],"")</f>
        <v/>
      </c>
      <c r="AJ1332" s="78" t="str">
        <f>IF(Tableau1[[#This Row],[Type de réponse]]='Paramètre (masquer)'!$A$10,Tableau1[[#This Row],[Nuit
SA/DI]],"")</f>
        <v/>
      </c>
      <c r="AK1332" s="78" t="str">
        <f>IF(Tableau1[[#This Row],[Type de réponse]]='Paramètre (masquer)'!$A$10,Tableau1[[#This Row],[Nuit
DI/LU]],"")</f>
        <v/>
      </c>
      <c r="AL1332" s="76" t="str">
        <f>IF(Tableau1[[#This Row],[Nuit
LU /MA]]="Oui",0,IF(Tableau1[[#This Row],[Nuit
LU /MA]]="Non",1,""))</f>
        <v/>
      </c>
      <c r="AM1332" s="76" t="str">
        <f>IF(Tableau1[[#This Row],[Nuit
MA/ ME]]="Oui",0,IF(Tableau1[[#This Row],[Nuit
MA/ ME]]="Non",1,""))</f>
        <v/>
      </c>
      <c r="AN1332" s="76" t="str">
        <f>IF(Tableau1[[#This Row],[Nuit
ME/ JE]]="Oui",0,IF(Tableau1[[#This Row],[Nuit
ME/ JE]]="Non",1,""))</f>
        <v/>
      </c>
      <c r="AO1332" s="76" t="str">
        <f>IF(Tableau1[[#This Row],[Nuit JE/ VE]]="Oui",0,IF(Tableau1[[#This Row],[Nuit JE/ VE]]="Non",1,""))</f>
        <v/>
      </c>
      <c r="AP1332" s="76" t="str">
        <f>IF(Tableau1[[#This Row],[Nuit
VE/ SA]]="Oui",0,IF(Tableau1[[#This Row],[Nuit
VE/ SA]]="Non",1,""))</f>
        <v/>
      </c>
      <c r="AQ1332" s="76" t="str">
        <f>IF(Tableau1[[#This Row],[Nuit
SA/ DI]]="Oui",0,IF(Tableau1[[#This Row],[Nuit
SA/ DI]]="Non",1,""))</f>
        <v/>
      </c>
      <c r="AR1332" s="76" t="str">
        <f>IF(Tableau1[[#This Row],[Nuit
DI/ LU]]="Oui",0,IF(Tableau1[[#This Row],[Nuit
DI/ LU]]="Non",1,""))</f>
        <v/>
      </c>
      <c r="AS1332" s="76" t="str">
        <f>IF(Tableau1[[#This Row],[Type de réponse]]='Paramètre (masquer)'!$A$10,Tableau1[[#This Row],[FE]],"")</f>
        <v/>
      </c>
      <c r="AT1332" s="76" t="str">
        <f>_xlfn.CONCAT(Tableau1[[#This Row],[LUN]:[DIM]])</f>
        <v/>
      </c>
      <c r="AU1332" s="79"/>
      <c r="AV13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2" s="76" t="e">
        <f>Tableau1[[#This Row],[Nbre de nuits sur la période]]*Tableau1[[#This Row],[Nombre de train accédant / nuit *]]</f>
        <v>#VALUE!</v>
      </c>
      <c r="AY1332" s="76" t="e">
        <f>Tableau1[[#This Row],[Uo voies - nuit]]*((59*400/1000)+5)</f>
        <v>#VALUE!</v>
      </c>
    </row>
    <row r="1333" spans="1:51" ht="15.75">
      <c r="A1333" s="51">
        <f t="shared" si="62"/>
        <v>1320</v>
      </c>
      <c r="B1333" s="85"/>
      <c r="C1333" s="52" t="str">
        <f>IFERROR(VLOOKUP(Tableau1[[#This Row],[Site *
Un fichier Excel par DT]],Tableau7[[#All],[Nom de la gare]:[EIC]],5,FALSE),"")</f>
        <v/>
      </c>
      <c r="D1333" s="77"/>
      <c r="E1333" s="74"/>
      <c r="F1333" s="74"/>
      <c r="G1333" s="76"/>
      <c r="H1333" s="72" t="str">
        <f>IF(Tableau1[[#This Row],[Régime d''utilisation (Quotidien ? Oui ou Non)]]="Oui","Oui","Non")</f>
        <v>Non</v>
      </c>
      <c r="I1333" s="72" t="str">
        <f>IF(Tableau1[[#This Row],[Régime d''utilisation (Quotidien ? Oui ou Non)]]="Oui","Oui","Non")</f>
        <v>Non</v>
      </c>
      <c r="J1333" s="72" t="str">
        <f>IF(Tableau1[[#This Row],[Régime d''utilisation (Quotidien ? Oui ou Non)]]="Oui","Oui","Non")</f>
        <v>Non</v>
      </c>
      <c r="K1333" s="72" t="str">
        <f>IF(Tableau1[[#This Row],[Régime d''utilisation (Quotidien ? Oui ou Non)]]="Oui","Oui","Non")</f>
        <v>Non</v>
      </c>
      <c r="L1333" s="72" t="str">
        <f>IF(Tableau1[[#This Row],[Régime d''utilisation (Quotidien ? Oui ou Non)]]="Oui","Oui","Non")</f>
        <v>Non</v>
      </c>
      <c r="M1333" s="72" t="str">
        <f>IF(Tableau1[[#This Row],[Régime d''utilisation (Quotidien ? Oui ou Non)]]="Oui","Oui","Non")</f>
        <v>Non</v>
      </c>
      <c r="N1333" s="72" t="str">
        <f>IF(Tableau1[[#This Row],[Régime d''utilisation (Quotidien ? Oui ou Non)]]="Oui","Oui","Non")</f>
        <v>Non</v>
      </c>
      <c r="O1333" s="72" t="str">
        <f>IF(Tableau1[[#This Row],[Régime d''utilisation (Quotidien ? Oui ou Non)]]="Oui","Oui","Non")</f>
        <v>Non</v>
      </c>
      <c r="P1333" s="76"/>
      <c r="Q1333" s="76"/>
      <c r="R1333" s="76"/>
      <c r="S1333" s="52" t="str">
        <f t="shared" si="60"/>
        <v>Compris entre 00h00 et 5h00</v>
      </c>
      <c r="T1333" s="76"/>
      <c r="U1333" s="53" t="str">
        <f t="shared" si="61"/>
        <v>Voyageur</v>
      </c>
      <c r="V1333" s="76"/>
      <c r="W1333" s="76"/>
      <c r="X1333" s="76"/>
      <c r="Y1333" s="76"/>
      <c r="Z1333" s="76"/>
      <c r="AA1333" s="76"/>
      <c r="AB1333" s="53">
        <f>400</f>
        <v>400</v>
      </c>
      <c r="AC1333" s="78" t="str">
        <f>IF(Tableau1[[#This Row],[Type de réponse]]='Paramètre (masquer)'!$A$10,Tableau1[[#This Row],[Période de début *]],"")</f>
        <v/>
      </c>
      <c r="AD1333" s="78" t="str">
        <f>IF(Tableau1[[#This Row],[Type de réponse]]='Paramètre (masquer)'!$A$10,Tableau1[[#This Row],[Période de fin *]],"")</f>
        <v/>
      </c>
      <c r="AE1333" s="78" t="str">
        <f>IF(Tableau1[[#This Row],[Type de réponse]]='Paramètre (masquer)'!$A$10,Tableau1[[#This Row],[Nuit
LU/MA]],"")</f>
        <v/>
      </c>
      <c r="AF1333" s="78" t="str">
        <f>IF(Tableau1[[#This Row],[Type de réponse]]='Paramètre (masquer)'!$A$10,Tableau1[[#This Row],[Nuit
MA/ME]],"")</f>
        <v/>
      </c>
      <c r="AG1333" s="78" t="str">
        <f>IF(Tableau1[[#This Row],[Type de réponse]]='Paramètre (masquer)'!$A$10,Tableau1[[#This Row],[Nuit
ME/JE]],"")</f>
        <v/>
      </c>
      <c r="AH1333" s="78" t="str">
        <f>IF(Tableau1[[#This Row],[Type de réponse]]='Paramètre (masquer)'!$A$10,Tableau1[[#This Row],[Nuit JE/VE]],"")</f>
        <v/>
      </c>
      <c r="AI1333" s="78" t="str">
        <f>IF(Tableau1[[#This Row],[Type de réponse]]='Paramètre (masquer)'!$A$10,Tableau1[[#This Row],[Nuit
VE/SA]],"")</f>
        <v/>
      </c>
      <c r="AJ1333" s="78" t="str">
        <f>IF(Tableau1[[#This Row],[Type de réponse]]='Paramètre (masquer)'!$A$10,Tableau1[[#This Row],[Nuit
SA/DI]],"")</f>
        <v/>
      </c>
      <c r="AK1333" s="78" t="str">
        <f>IF(Tableau1[[#This Row],[Type de réponse]]='Paramètre (masquer)'!$A$10,Tableau1[[#This Row],[Nuit
DI/LU]],"")</f>
        <v/>
      </c>
      <c r="AL1333" s="76" t="str">
        <f>IF(Tableau1[[#This Row],[Nuit
LU /MA]]="Oui",0,IF(Tableau1[[#This Row],[Nuit
LU /MA]]="Non",1,""))</f>
        <v/>
      </c>
      <c r="AM1333" s="76" t="str">
        <f>IF(Tableau1[[#This Row],[Nuit
MA/ ME]]="Oui",0,IF(Tableau1[[#This Row],[Nuit
MA/ ME]]="Non",1,""))</f>
        <v/>
      </c>
      <c r="AN1333" s="76" t="str">
        <f>IF(Tableau1[[#This Row],[Nuit
ME/ JE]]="Oui",0,IF(Tableau1[[#This Row],[Nuit
ME/ JE]]="Non",1,""))</f>
        <v/>
      </c>
      <c r="AO1333" s="76" t="str">
        <f>IF(Tableau1[[#This Row],[Nuit JE/ VE]]="Oui",0,IF(Tableau1[[#This Row],[Nuit JE/ VE]]="Non",1,""))</f>
        <v/>
      </c>
      <c r="AP1333" s="76" t="str">
        <f>IF(Tableau1[[#This Row],[Nuit
VE/ SA]]="Oui",0,IF(Tableau1[[#This Row],[Nuit
VE/ SA]]="Non",1,""))</f>
        <v/>
      </c>
      <c r="AQ1333" s="76" t="str">
        <f>IF(Tableau1[[#This Row],[Nuit
SA/ DI]]="Oui",0,IF(Tableau1[[#This Row],[Nuit
SA/ DI]]="Non",1,""))</f>
        <v/>
      </c>
      <c r="AR1333" s="76" t="str">
        <f>IF(Tableau1[[#This Row],[Nuit
DI/ LU]]="Oui",0,IF(Tableau1[[#This Row],[Nuit
DI/ LU]]="Non",1,""))</f>
        <v/>
      </c>
      <c r="AS1333" s="76" t="str">
        <f>IF(Tableau1[[#This Row],[Type de réponse]]='Paramètre (masquer)'!$A$10,Tableau1[[#This Row],[FE]],"")</f>
        <v/>
      </c>
      <c r="AT1333" s="76" t="str">
        <f>_xlfn.CONCAT(Tableau1[[#This Row],[LUN]:[DIM]])</f>
        <v/>
      </c>
      <c r="AU1333" s="79"/>
      <c r="AV13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3" s="76" t="e">
        <f>Tableau1[[#This Row],[Nbre de nuits sur la période]]*Tableau1[[#This Row],[Nombre de train accédant / nuit *]]</f>
        <v>#VALUE!</v>
      </c>
      <c r="AY1333" s="76" t="e">
        <f>Tableau1[[#This Row],[Uo voies - nuit]]*((59*400/1000)+5)</f>
        <v>#VALUE!</v>
      </c>
    </row>
    <row r="1334" spans="1:51" ht="15.75">
      <c r="A1334" s="51">
        <f t="shared" si="62"/>
        <v>1321</v>
      </c>
      <c r="B1334" s="85"/>
      <c r="C1334" s="52" t="str">
        <f>IFERROR(VLOOKUP(Tableau1[[#This Row],[Site *
Un fichier Excel par DT]],Tableau7[[#All],[Nom de la gare]:[EIC]],5,FALSE),"")</f>
        <v/>
      </c>
      <c r="D1334" s="77"/>
      <c r="E1334" s="74"/>
      <c r="F1334" s="74"/>
      <c r="G1334" s="76"/>
      <c r="H1334" s="72" t="str">
        <f>IF(Tableau1[[#This Row],[Régime d''utilisation (Quotidien ? Oui ou Non)]]="Oui","Oui","Non")</f>
        <v>Non</v>
      </c>
      <c r="I1334" s="72" t="str">
        <f>IF(Tableau1[[#This Row],[Régime d''utilisation (Quotidien ? Oui ou Non)]]="Oui","Oui","Non")</f>
        <v>Non</v>
      </c>
      <c r="J1334" s="72" t="str">
        <f>IF(Tableau1[[#This Row],[Régime d''utilisation (Quotidien ? Oui ou Non)]]="Oui","Oui","Non")</f>
        <v>Non</v>
      </c>
      <c r="K1334" s="72" t="str">
        <f>IF(Tableau1[[#This Row],[Régime d''utilisation (Quotidien ? Oui ou Non)]]="Oui","Oui","Non")</f>
        <v>Non</v>
      </c>
      <c r="L1334" s="72" t="str">
        <f>IF(Tableau1[[#This Row],[Régime d''utilisation (Quotidien ? Oui ou Non)]]="Oui","Oui","Non")</f>
        <v>Non</v>
      </c>
      <c r="M1334" s="72" t="str">
        <f>IF(Tableau1[[#This Row],[Régime d''utilisation (Quotidien ? Oui ou Non)]]="Oui","Oui","Non")</f>
        <v>Non</v>
      </c>
      <c r="N1334" s="72" t="str">
        <f>IF(Tableau1[[#This Row],[Régime d''utilisation (Quotidien ? Oui ou Non)]]="Oui","Oui","Non")</f>
        <v>Non</v>
      </c>
      <c r="O1334" s="72" t="str">
        <f>IF(Tableau1[[#This Row],[Régime d''utilisation (Quotidien ? Oui ou Non)]]="Oui","Oui","Non")</f>
        <v>Non</v>
      </c>
      <c r="P1334" s="76"/>
      <c r="Q1334" s="76"/>
      <c r="R1334" s="76"/>
      <c r="S1334" s="52" t="str">
        <f t="shared" si="60"/>
        <v>Compris entre 00h00 et 5h00</v>
      </c>
      <c r="T1334" s="76"/>
      <c r="U1334" s="53" t="str">
        <f t="shared" si="61"/>
        <v>Voyageur</v>
      </c>
      <c r="V1334" s="76"/>
      <c r="W1334" s="76"/>
      <c r="X1334" s="76"/>
      <c r="Y1334" s="76"/>
      <c r="Z1334" s="76"/>
      <c r="AA1334" s="76"/>
      <c r="AB1334" s="53">
        <f>400</f>
        <v>400</v>
      </c>
      <c r="AC1334" s="78" t="str">
        <f>IF(Tableau1[[#This Row],[Type de réponse]]='Paramètre (masquer)'!$A$10,Tableau1[[#This Row],[Période de début *]],"")</f>
        <v/>
      </c>
      <c r="AD1334" s="78" t="str">
        <f>IF(Tableau1[[#This Row],[Type de réponse]]='Paramètre (masquer)'!$A$10,Tableau1[[#This Row],[Période de fin *]],"")</f>
        <v/>
      </c>
      <c r="AE1334" s="78" t="str">
        <f>IF(Tableau1[[#This Row],[Type de réponse]]='Paramètre (masquer)'!$A$10,Tableau1[[#This Row],[Nuit
LU/MA]],"")</f>
        <v/>
      </c>
      <c r="AF1334" s="78" t="str">
        <f>IF(Tableau1[[#This Row],[Type de réponse]]='Paramètre (masquer)'!$A$10,Tableau1[[#This Row],[Nuit
MA/ME]],"")</f>
        <v/>
      </c>
      <c r="AG1334" s="78" t="str">
        <f>IF(Tableau1[[#This Row],[Type de réponse]]='Paramètre (masquer)'!$A$10,Tableau1[[#This Row],[Nuit
ME/JE]],"")</f>
        <v/>
      </c>
      <c r="AH1334" s="78" t="str">
        <f>IF(Tableau1[[#This Row],[Type de réponse]]='Paramètre (masquer)'!$A$10,Tableau1[[#This Row],[Nuit JE/VE]],"")</f>
        <v/>
      </c>
      <c r="AI1334" s="78" t="str">
        <f>IF(Tableau1[[#This Row],[Type de réponse]]='Paramètre (masquer)'!$A$10,Tableau1[[#This Row],[Nuit
VE/SA]],"")</f>
        <v/>
      </c>
      <c r="AJ1334" s="78" t="str">
        <f>IF(Tableau1[[#This Row],[Type de réponse]]='Paramètre (masquer)'!$A$10,Tableau1[[#This Row],[Nuit
SA/DI]],"")</f>
        <v/>
      </c>
      <c r="AK1334" s="78" t="str">
        <f>IF(Tableau1[[#This Row],[Type de réponse]]='Paramètre (masquer)'!$A$10,Tableau1[[#This Row],[Nuit
DI/LU]],"")</f>
        <v/>
      </c>
      <c r="AL1334" s="76" t="str">
        <f>IF(Tableau1[[#This Row],[Nuit
LU /MA]]="Oui",0,IF(Tableau1[[#This Row],[Nuit
LU /MA]]="Non",1,""))</f>
        <v/>
      </c>
      <c r="AM1334" s="76" t="str">
        <f>IF(Tableau1[[#This Row],[Nuit
MA/ ME]]="Oui",0,IF(Tableau1[[#This Row],[Nuit
MA/ ME]]="Non",1,""))</f>
        <v/>
      </c>
      <c r="AN1334" s="76" t="str">
        <f>IF(Tableau1[[#This Row],[Nuit
ME/ JE]]="Oui",0,IF(Tableau1[[#This Row],[Nuit
ME/ JE]]="Non",1,""))</f>
        <v/>
      </c>
      <c r="AO1334" s="76" t="str">
        <f>IF(Tableau1[[#This Row],[Nuit JE/ VE]]="Oui",0,IF(Tableau1[[#This Row],[Nuit JE/ VE]]="Non",1,""))</f>
        <v/>
      </c>
      <c r="AP1334" s="76" t="str">
        <f>IF(Tableau1[[#This Row],[Nuit
VE/ SA]]="Oui",0,IF(Tableau1[[#This Row],[Nuit
VE/ SA]]="Non",1,""))</f>
        <v/>
      </c>
      <c r="AQ1334" s="76" t="str">
        <f>IF(Tableau1[[#This Row],[Nuit
SA/ DI]]="Oui",0,IF(Tableau1[[#This Row],[Nuit
SA/ DI]]="Non",1,""))</f>
        <v/>
      </c>
      <c r="AR1334" s="76" t="str">
        <f>IF(Tableau1[[#This Row],[Nuit
DI/ LU]]="Oui",0,IF(Tableau1[[#This Row],[Nuit
DI/ LU]]="Non",1,""))</f>
        <v/>
      </c>
      <c r="AS1334" s="76" t="str">
        <f>IF(Tableau1[[#This Row],[Type de réponse]]='Paramètre (masquer)'!$A$10,Tableau1[[#This Row],[FE]],"")</f>
        <v/>
      </c>
      <c r="AT1334" s="76" t="str">
        <f>_xlfn.CONCAT(Tableau1[[#This Row],[LUN]:[DIM]])</f>
        <v/>
      </c>
      <c r="AU1334" s="79"/>
      <c r="AV13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4" s="76" t="e">
        <f>Tableau1[[#This Row],[Nbre de nuits sur la période]]*Tableau1[[#This Row],[Nombre de train accédant / nuit *]]</f>
        <v>#VALUE!</v>
      </c>
      <c r="AY1334" s="76" t="e">
        <f>Tableau1[[#This Row],[Uo voies - nuit]]*((59*400/1000)+5)</f>
        <v>#VALUE!</v>
      </c>
    </row>
    <row r="1335" spans="1:51" ht="15.75">
      <c r="A1335" s="51">
        <f t="shared" si="62"/>
        <v>1322</v>
      </c>
      <c r="B1335" s="85"/>
      <c r="C1335" s="52" t="str">
        <f>IFERROR(VLOOKUP(Tableau1[[#This Row],[Site *
Un fichier Excel par DT]],Tableau7[[#All],[Nom de la gare]:[EIC]],5,FALSE),"")</f>
        <v/>
      </c>
      <c r="D1335" s="77"/>
      <c r="E1335" s="74"/>
      <c r="F1335" s="74"/>
      <c r="G1335" s="76"/>
      <c r="H1335" s="72" t="str">
        <f>IF(Tableau1[[#This Row],[Régime d''utilisation (Quotidien ? Oui ou Non)]]="Oui","Oui","Non")</f>
        <v>Non</v>
      </c>
      <c r="I1335" s="72" t="str">
        <f>IF(Tableau1[[#This Row],[Régime d''utilisation (Quotidien ? Oui ou Non)]]="Oui","Oui","Non")</f>
        <v>Non</v>
      </c>
      <c r="J1335" s="72" t="str">
        <f>IF(Tableau1[[#This Row],[Régime d''utilisation (Quotidien ? Oui ou Non)]]="Oui","Oui","Non")</f>
        <v>Non</v>
      </c>
      <c r="K1335" s="72" t="str">
        <f>IF(Tableau1[[#This Row],[Régime d''utilisation (Quotidien ? Oui ou Non)]]="Oui","Oui","Non")</f>
        <v>Non</v>
      </c>
      <c r="L1335" s="72" t="str">
        <f>IF(Tableau1[[#This Row],[Régime d''utilisation (Quotidien ? Oui ou Non)]]="Oui","Oui","Non")</f>
        <v>Non</v>
      </c>
      <c r="M1335" s="72" t="str">
        <f>IF(Tableau1[[#This Row],[Régime d''utilisation (Quotidien ? Oui ou Non)]]="Oui","Oui","Non")</f>
        <v>Non</v>
      </c>
      <c r="N1335" s="72" t="str">
        <f>IF(Tableau1[[#This Row],[Régime d''utilisation (Quotidien ? Oui ou Non)]]="Oui","Oui","Non")</f>
        <v>Non</v>
      </c>
      <c r="O1335" s="72" t="str">
        <f>IF(Tableau1[[#This Row],[Régime d''utilisation (Quotidien ? Oui ou Non)]]="Oui","Oui","Non")</f>
        <v>Non</v>
      </c>
      <c r="P1335" s="76"/>
      <c r="Q1335" s="76"/>
      <c r="R1335" s="76"/>
      <c r="S1335" s="52" t="str">
        <f t="shared" si="60"/>
        <v>Compris entre 00h00 et 5h00</v>
      </c>
      <c r="T1335" s="76"/>
      <c r="U1335" s="53" t="str">
        <f t="shared" si="61"/>
        <v>Voyageur</v>
      </c>
      <c r="V1335" s="76"/>
      <c r="W1335" s="76"/>
      <c r="X1335" s="76"/>
      <c r="Y1335" s="76"/>
      <c r="Z1335" s="76"/>
      <c r="AA1335" s="76"/>
      <c r="AB1335" s="53">
        <f>400</f>
        <v>400</v>
      </c>
      <c r="AC1335" s="78" t="str">
        <f>IF(Tableau1[[#This Row],[Type de réponse]]='Paramètre (masquer)'!$A$10,Tableau1[[#This Row],[Période de début *]],"")</f>
        <v/>
      </c>
      <c r="AD1335" s="78" t="str">
        <f>IF(Tableau1[[#This Row],[Type de réponse]]='Paramètre (masquer)'!$A$10,Tableau1[[#This Row],[Période de fin *]],"")</f>
        <v/>
      </c>
      <c r="AE1335" s="78" t="str">
        <f>IF(Tableau1[[#This Row],[Type de réponse]]='Paramètre (masquer)'!$A$10,Tableau1[[#This Row],[Nuit
LU/MA]],"")</f>
        <v/>
      </c>
      <c r="AF1335" s="78" t="str">
        <f>IF(Tableau1[[#This Row],[Type de réponse]]='Paramètre (masquer)'!$A$10,Tableau1[[#This Row],[Nuit
MA/ME]],"")</f>
        <v/>
      </c>
      <c r="AG1335" s="78" t="str">
        <f>IF(Tableau1[[#This Row],[Type de réponse]]='Paramètre (masquer)'!$A$10,Tableau1[[#This Row],[Nuit
ME/JE]],"")</f>
        <v/>
      </c>
      <c r="AH1335" s="78" t="str">
        <f>IF(Tableau1[[#This Row],[Type de réponse]]='Paramètre (masquer)'!$A$10,Tableau1[[#This Row],[Nuit JE/VE]],"")</f>
        <v/>
      </c>
      <c r="AI1335" s="78" t="str">
        <f>IF(Tableau1[[#This Row],[Type de réponse]]='Paramètre (masquer)'!$A$10,Tableau1[[#This Row],[Nuit
VE/SA]],"")</f>
        <v/>
      </c>
      <c r="AJ1335" s="78" t="str">
        <f>IF(Tableau1[[#This Row],[Type de réponse]]='Paramètre (masquer)'!$A$10,Tableau1[[#This Row],[Nuit
SA/DI]],"")</f>
        <v/>
      </c>
      <c r="AK1335" s="78" t="str">
        <f>IF(Tableau1[[#This Row],[Type de réponse]]='Paramètre (masquer)'!$A$10,Tableau1[[#This Row],[Nuit
DI/LU]],"")</f>
        <v/>
      </c>
      <c r="AL1335" s="76" t="str">
        <f>IF(Tableau1[[#This Row],[Nuit
LU /MA]]="Oui",0,IF(Tableau1[[#This Row],[Nuit
LU /MA]]="Non",1,""))</f>
        <v/>
      </c>
      <c r="AM1335" s="76" t="str">
        <f>IF(Tableau1[[#This Row],[Nuit
MA/ ME]]="Oui",0,IF(Tableau1[[#This Row],[Nuit
MA/ ME]]="Non",1,""))</f>
        <v/>
      </c>
      <c r="AN1335" s="76" t="str">
        <f>IF(Tableau1[[#This Row],[Nuit
ME/ JE]]="Oui",0,IF(Tableau1[[#This Row],[Nuit
ME/ JE]]="Non",1,""))</f>
        <v/>
      </c>
      <c r="AO1335" s="76" t="str">
        <f>IF(Tableau1[[#This Row],[Nuit JE/ VE]]="Oui",0,IF(Tableau1[[#This Row],[Nuit JE/ VE]]="Non",1,""))</f>
        <v/>
      </c>
      <c r="AP1335" s="76" t="str">
        <f>IF(Tableau1[[#This Row],[Nuit
VE/ SA]]="Oui",0,IF(Tableau1[[#This Row],[Nuit
VE/ SA]]="Non",1,""))</f>
        <v/>
      </c>
      <c r="AQ1335" s="76" t="str">
        <f>IF(Tableau1[[#This Row],[Nuit
SA/ DI]]="Oui",0,IF(Tableau1[[#This Row],[Nuit
SA/ DI]]="Non",1,""))</f>
        <v/>
      </c>
      <c r="AR1335" s="76" t="str">
        <f>IF(Tableau1[[#This Row],[Nuit
DI/ LU]]="Oui",0,IF(Tableau1[[#This Row],[Nuit
DI/ LU]]="Non",1,""))</f>
        <v/>
      </c>
      <c r="AS1335" s="76" t="str">
        <f>IF(Tableau1[[#This Row],[Type de réponse]]='Paramètre (masquer)'!$A$10,Tableau1[[#This Row],[FE]],"")</f>
        <v/>
      </c>
      <c r="AT1335" s="76" t="str">
        <f>_xlfn.CONCAT(Tableau1[[#This Row],[LUN]:[DIM]])</f>
        <v/>
      </c>
      <c r="AU1335" s="79"/>
      <c r="AV13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5" s="76" t="e">
        <f>Tableau1[[#This Row],[Nbre de nuits sur la période]]*Tableau1[[#This Row],[Nombre de train accédant / nuit *]]</f>
        <v>#VALUE!</v>
      </c>
      <c r="AY1335" s="76" t="e">
        <f>Tableau1[[#This Row],[Uo voies - nuit]]*((59*400/1000)+5)</f>
        <v>#VALUE!</v>
      </c>
    </row>
    <row r="1336" spans="1:51" ht="15.75">
      <c r="A1336" s="51">
        <f t="shared" si="62"/>
        <v>1323</v>
      </c>
      <c r="B1336" s="85"/>
      <c r="C1336" s="52" t="str">
        <f>IFERROR(VLOOKUP(Tableau1[[#This Row],[Site *
Un fichier Excel par DT]],Tableau7[[#All],[Nom de la gare]:[EIC]],5,FALSE),"")</f>
        <v/>
      </c>
      <c r="D1336" s="77"/>
      <c r="E1336" s="74"/>
      <c r="F1336" s="74"/>
      <c r="G1336" s="76"/>
      <c r="H1336" s="72" t="str">
        <f>IF(Tableau1[[#This Row],[Régime d''utilisation (Quotidien ? Oui ou Non)]]="Oui","Oui","Non")</f>
        <v>Non</v>
      </c>
      <c r="I1336" s="72" t="str">
        <f>IF(Tableau1[[#This Row],[Régime d''utilisation (Quotidien ? Oui ou Non)]]="Oui","Oui","Non")</f>
        <v>Non</v>
      </c>
      <c r="J1336" s="72" t="str">
        <f>IF(Tableau1[[#This Row],[Régime d''utilisation (Quotidien ? Oui ou Non)]]="Oui","Oui","Non")</f>
        <v>Non</v>
      </c>
      <c r="K1336" s="72" t="str">
        <f>IF(Tableau1[[#This Row],[Régime d''utilisation (Quotidien ? Oui ou Non)]]="Oui","Oui","Non")</f>
        <v>Non</v>
      </c>
      <c r="L1336" s="72" t="str">
        <f>IF(Tableau1[[#This Row],[Régime d''utilisation (Quotidien ? Oui ou Non)]]="Oui","Oui","Non")</f>
        <v>Non</v>
      </c>
      <c r="M1336" s="72" t="str">
        <f>IF(Tableau1[[#This Row],[Régime d''utilisation (Quotidien ? Oui ou Non)]]="Oui","Oui","Non")</f>
        <v>Non</v>
      </c>
      <c r="N1336" s="72" t="str">
        <f>IF(Tableau1[[#This Row],[Régime d''utilisation (Quotidien ? Oui ou Non)]]="Oui","Oui","Non")</f>
        <v>Non</v>
      </c>
      <c r="O1336" s="72" t="str">
        <f>IF(Tableau1[[#This Row],[Régime d''utilisation (Quotidien ? Oui ou Non)]]="Oui","Oui","Non")</f>
        <v>Non</v>
      </c>
      <c r="P1336" s="76"/>
      <c r="Q1336" s="76"/>
      <c r="R1336" s="76"/>
      <c r="S1336" s="52" t="str">
        <f t="shared" si="60"/>
        <v>Compris entre 00h00 et 5h00</v>
      </c>
      <c r="T1336" s="76"/>
      <c r="U1336" s="53" t="str">
        <f t="shared" si="61"/>
        <v>Voyageur</v>
      </c>
      <c r="V1336" s="76"/>
      <c r="W1336" s="76"/>
      <c r="X1336" s="76"/>
      <c r="Y1336" s="76"/>
      <c r="Z1336" s="76"/>
      <c r="AA1336" s="76"/>
      <c r="AB1336" s="53">
        <f>400</f>
        <v>400</v>
      </c>
      <c r="AC1336" s="78" t="str">
        <f>IF(Tableau1[[#This Row],[Type de réponse]]='Paramètre (masquer)'!$A$10,Tableau1[[#This Row],[Période de début *]],"")</f>
        <v/>
      </c>
      <c r="AD1336" s="78" t="str">
        <f>IF(Tableau1[[#This Row],[Type de réponse]]='Paramètre (masquer)'!$A$10,Tableau1[[#This Row],[Période de fin *]],"")</f>
        <v/>
      </c>
      <c r="AE1336" s="78" t="str">
        <f>IF(Tableau1[[#This Row],[Type de réponse]]='Paramètre (masquer)'!$A$10,Tableau1[[#This Row],[Nuit
LU/MA]],"")</f>
        <v/>
      </c>
      <c r="AF1336" s="78" t="str">
        <f>IF(Tableau1[[#This Row],[Type de réponse]]='Paramètre (masquer)'!$A$10,Tableau1[[#This Row],[Nuit
MA/ME]],"")</f>
        <v/>
      </c>
      <c r="AG1336" s="78" t="str">
        <f>IF(Tableau1[[#This Row],[Type de réponse]]='Paramètre (masquer)'!$A$10,Tableau1[[#This Row],[Nuit
ME/JE]],"")</f>
        <v/>
      </c>
      <c r="AH1336" s="78" t="str">
        <f>IF(Tableau1[[#This Row],[Type de réponse]]='Paramètre (masquer)'!$A$10,Tableau1[[#This Row],[Nuit JE/VE]],"")</f>
        <v/>
      </c>
      <c r="AI1336" s="78" t="str">
        <f>IF(Tableau1[[#This Row],[Type de réponse]]='Paramètre (masquer)'!$A$10,Tableau1[[#This Row],[Nuit
VE/SA]],"")</f>
        <v/>
      </c>
      <c r="AJ1336" s="78" t="str">
        <f>IF(Tableau1[[#This Row],[Type de réponse]]='Paramètre (masquer)'!$A$10,Tableau1[[#This Row],[Nuit
SA/DI]],"")</f>
        <v/>
      </c>
      <c r="AK1336" s="78" t="str">
        <f>IF(Tableau1[[#This Row],[Type de réponse]]='Paramètre (masquer)'!$A$10,Tableau1[[#This Row],[Nuit
DI/LU]],"")</f>
        <v/>
      </c>
      <c r="AL1336" s="76" t="str">
        <f>IF(Tableau1[[#This Row],[Nuit
LU /MA]]="Oui",0,IF(Tableau1[[#This Row],[Nuit
LU /MA]]="Non",1,""))</f>
        <v/>
      </c>
      <c r="AM1336" s="76" t="str">
        <f>IF(Tableau1[[#This Row],[Nuit
MA/ ME]]="Oui",0,IF(Tableau1[[#This Row],[Nuit
MA/ ME]]="Non",1,""))</f>
        <v/>
      </c>
      <c r="AN1336" s="76" t="str">
        <f>IF(Tableau1[[#This Row],[Nuit
ME/ JE]]="Oui",0,IF(Tableau1[[#This Row],[Nuit
ME/ JE]]="Non",1,""))</f>
        <v/>
      </c>
      <c r="AO1336" s="76" t="str">
        <f>IF(Tableau1[[#This Row],[Nuit JE/ VE]]="Oui",0,IF(Tableau1[[#This Row],[Nuit JE/ VE]]="Non",1,""))</f>
        <v/>
      </c>
      <c r="AP1336" s="76" t="str">
        <f>IF(Tableau1[[#This Row],[Nuit
VE/ SA]]="Oui",0,IF(Tableau1[[#This Row],[Nuit
VE/ SA]]="Non",1,""))</f>
        <v/>
      </c>
      <c r="AQ1336" s="76" t="str">
        <f>IF(Tableau1[[#This Row],[Nuit
SA/ DI]]="Oui",0,IF(Tableau1[[#This Row],[Nuit
SA/ DI]]="Non",1,""))</f>
        <v/>
      </c>
      <c r="AR1336" s="76" t="str">
        <f>IF(Tableau1[[#This Row],[Nuit
DI/ LU]]="Oui",0,IF(Tableau1[[#This Row],[Nuit
DI/ LU]]="Non",1,""))</f>
        <v/>
      </c>
      <c r="AS1336" s="76" t="str">
        <f>IF(Tableau1[[#This Row],[Type de réponse]]='Paramètre (masquer)'!$A$10,Tableau1[[#This Row],[FE]],"")</f>
        <v/>
      </c>
      <c r="AT1336" s="76" t="str">
        <f>_xlfn.CONCAT(Tableau1[[#This Row],[LUN]:[DIM]])</f>
        <v/>
      </c>
      <c r="AU1336" s="79"/>
      <c r="AV13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6" s="76" t="e">
        <f>Tableau1[[#This Row],[Nbre de nuits sur la période]]*Tableau1[[#This Row],[Nombre de train accédant / nuit *]]</f>
        <v>#VALUE!</v>
      </c>
      <c r="AY1336" s="76" t="e">
        <f>Tableau1[[#This Row],[Uo voies - nuit]]*((59*400/1000)+5)</f>
        <v>#VALUE!</v>
      </c>
    </row>
    <row r="1337" spans="1:51" ht="15.75">
      <c r="A1337" s="51">
        <f t="shared" si="62"/>
        <v>1324</v>
      </c>
      <c r="B1337" s="85"/>
      <c r="C1337" s="52" t="str">
        <f>IFERROR(VLOOKUP(Tableau1[[#This Row],[Site *
Un fichier Excel par DT]],Tableau7[[#All],[Nom de la gare]:[EIC]],5,FALSE),"")</f>
        <v/>
      </c>
      <c r="D1337" s="77"/>
      <c r="E1337" s="74"/>
      <c r="F1337" s="74"/>
      <c r="G1337" s="76"/>
      <c r="H1337" s="72" t="str">
        <f>IF(Tableau1[[#This Row],[Régime d''utilisation (Quotidien ? Oui ou Non)]]="Oui","Oui","Non")</f>
        <v>Non</v>
      </c>
      <c r="I1337" s="72" t="str">
        <f>IF(Tableau1[[#This Row],[Régime d''utilisation (Quotidien ? Oui ou Non)]]="Oui","Oui","Non")</f>
        <v>Non</v>
      </c>
      <c r="J1337" s="72" t="str">
        <f>IF(Tableau1[[#This Row],[Régime d''utilisation (Quotidien ? Oui ou Non)]]="Oui","Oui","Non")</f>
        <v>Non</v>
      </c>
      <c r="K1337" s="72" t="str">
        <f>IF(Tableau1[[#This Row],[Régime d''utilisation (Quotidien ? Oui ou Non)]]="Oui","Oui","Non")</f>
        <v>Non</v>
      </c>
      <c r="L1337" s="72" t="str">
        <f>IF(Tableau1[[#This Row],[Régime d''utilisation (Quotidien ? Oui ou Non)]]="Oui","Oui","Non")</f>
        <v>Non</v>
      </c>
      <c r="M1337" s="72" t="str">
        <f>IF(Tableau1[[#This Row],[Régime d''utilisation (Quotidien ? Oui ou Non)]]="Oui","Oui","Non")</f>
        <v>Non</v>
      </c>
      <c r="N1337" s="72" t="str">
        <f>IF(Tableau1[[#This Row],[Régime d''utilisation (Quotidien ? Oui ou Non)]]="Oui","Oui","Non")</f>
        <v>Non</v>
      </c>
      <c r="O1337" s="72" t="str">
        <f>IF(Tableau1[[#This Row],[Régime d''utilisation (Quotidien ? Oui ou Non)]]="Oui","Oui","Non")</f>
        <v>Non</v>
      </c>
      <c r="P1337" s="76"/>
      <c r="Q1337" s="76"/>
      <c r="R1337" s="76"/>
      <c r="S1337" s="52" t="str">
        <f t="shared" si="60"/>
        <v>Compris entre 00h00 et 5h00</v>
      </c>
      <c r="T1337" s="76"/>
      <c r="U1337" s="53" t="str">
        <f t="shared" si="61"/>
        <v>Voyageur</v>
      </c>
      <c r="V1337" s="76"/>
      <c r="W1337" s="76"/>
      <c r="X1337" s="76"/>
      <c r="Y1337" s="76"/>
      <c r="Z1337" s="76"/>
      <c r="AA1337" s="76"/>
      <c r="AB1337" s="53">
        <f>400</f>
        <v>400</v>
      </c>
      <c r="AC1337" s="78" t="str">
        <f>IF(Tableau1[[#This Row],[Type de réponse]]='Paramètre (masquer)'!$A$10,Tableau1[[#This Row],[Période de début *]],"")</f>
        <v/>
      </c>
      <c r="AD1337" s="78" t="str">
        <f>IF(Tableau1[[#This Row],[Type de réponse]]='Paramètre (masquer)'!$A$10,Tableau1[[#This Row],[Période de fin *]],"")</f>
        <v/>
      </c>
      <c r="AE1337" s="78" t="str">
        <f>IF(Tableau1[[#This Row],[Type de réponse]]='Paramètre (masquer)'!$A$10,Tableau1[[#This Row],[Nuit
LU/MA]],"")</f>
        <v/>
      </c>
      <c r="AF1337" s="78" t="str">
        <f>IF(Tableau1[[#This Row],[Type de réponse]]='Paramètre (masquer)'!$A$10,Tableau1[[#This Row],[Nuit
MA/ME]],"")</f>
        <v/>
      </c>
      <c r="AG1337" s="78" t="str">
        <f>IF(Tableau1[[#This Row],[Type de réponse]]='Paramètre (masquer)'!$A$10,Tableau1[[#This Row],[Nuit
ME/JE]],"")</f>
        <v/>
      </c>
      <c r="AH1337" s="78" t="str">
        <f>IF(Tableau1[[#This Row],[Type de réponse]]='Paramètre (masquer)'!$A$10,Tableau1[[#This Row],[Nuit JE/VE]],"")</f>
        <v/>
      </c>
      <c r="AI1337" s="78" t="str">
        <f>IF(Tableau1[[#This Row],[Type de réponse]]='Paramètre (masquer)'!$A$10,Tableau1[[#This Row],[Nuit
VE/SA]],"")</f>
        <v/>
      </c>
      <c r="AJ1337" s="78" t="str">
        <f>IF(Tableau1[[#This Row],[Type de réponse]]='Paramètre (masquer)'!$A$10,Tableau1[[#This Row],[Nuit
SA/DI]],"")</f>
        <v/>
      </c>
      <c r="AK1337" s="78" t="str">
        <f>IF(Tableau1[[#This Row],[Type de réponse]]='Paramètre (masquer)'!$A$10,Tableau1[[#This Row],[Nuit
DI/LU]],"")</f>
        <v/>
      </c>
      <c r="AL1337" s="76" t="str">
        <f>IF(Tableau1[[#This Row],[Nuit
LU /MA]]="Oui",0,IF(Tableau1[[#This Row],[Nuit
LU /MA]]="Non",1,""))</f>
        <v/>
      </c>
      <c r="AM1337" s="76" t="str">
        <f>IF(Tableau1[[#This Row],[Nuit
MA/ ME]]="Oui",0,IF(Tableau1[[#This Row],[Nuit
MA/ ME]]="Non",1,""))</f>
        <v/>
      </c>
      <c r="AN1337" s="76" t="str">
        <f>IF(Tableau1[[#This Row],[Nuit
ME/ JE]]="Oui",0,IF(Tableau1[[#This Row],[Nuit
ME/ JE]]="Non",1,""))</f>
        <v/>
      </c>
      <c r="AO1337" s="76" t="str">
        <f>IF(Tableau1[[#This Row],[Nuit JE/ VE]]="Oui",0,IF(Tableau1[[#This Row],[Nuit JE/ VE]]="Non",1,""))</f>
        <v/>
      </c>
      <c r="AP1337" s="76" t="str">
        <f>IF(Tableau1[[#This Row],[Nuit
VE/ SA]]="Oui",0,IF(Tableau1[[#This Row],[Nuit
VE/ SA]]="Non",1,""))</f>
        <v/>
      </c>
      <c r="AQ1337" s="76" t="str">
        <f>IF(Tableau1[[#This Row],[Nuit
SA/ DI]]="Oui",0,IF(Tableau1[[#This Row],[Nuit
SA/ DI]]="Non",1,""))</f>
        <v/>
      </c>
      <c r="AR1337" s="76" t="str">
        <f>IF(Tableau1[[#This Row],[Nuit
DI/ LU]]="Oui",0,IF(Tableau1[[#This Row],[Nuit
DI/ LU]]="Non",1,""))</f>
        <v/>
      </c>
      <c r="AS1337" s="76" t="str">
        <f>IF(Tableau1[[#This Row],[Type de réponse]]='Paramètre (masquer)'!$A$10,Tableau1[[#This Row],[FE]],"")</f>
        <v/>
      </c>
      <c r="AT1337" s="76" t="str">
        <f>_xlfn.CONCAT(Tableau1[[#This Row],[LUN]:[DIM]])</f>
        <v/>
      </c>
      <c r="AU1337" s="79"/>
      <c r="AV13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7" s="76" t="e">
        <f>Tableau1[[#This Row],[Nbre de nuits sur la période]]*Tableau1[[#This Row],[Nombre de train accédant / nuit *]]</f>
        <v>#VALUE!</v>
      </c>
      <c r="AY1337" s="76" t="e">
        <f>Tableau1[[#This Row],[Uo voies - nuit]]*((59*400/1000)+5)</f>
        <v>#VALUE!</v>
      </c>
    </row>
    <row r="1338" spans="1:51" ht="15.75">
      <c r="A1338" s="51">
        <f t="shared" si="62"/>
        <v>1325</v>
      </c>
      <c r="B1338" s="85"/>
      <c r="C1338" s="52" t="str">
        <f>IFERROR(VLOOKUP(Tableau1[[#This Row],[Site *
Un fichier Excel par DT]],Tableau7[[#All],[Nom de la gare]:[EIC]],5,FALSE),"")</f>
        <v/>
      </c>
      <c r="D1338" s="77"/>
      <c r="E1338" s="74"/>
      <c r="F1338" s="74"/>
      <c r="G1338" s="76"/>
      <c r="H1338" s="72" t="str">
        <f>IF(Tableau1[[#This Row],[Régime d''utilisation (Quotidien ? Oui ou Non)]]="Oui","Oui","Non")</f>
        <v>Non</v>
      </c>
      <c r="I1338" s="72" t="str">
        <f>IF(Tableau1[[#This Row],[Régime d''utilisation (Quotidien ? Oui ou Non)]]="Oui","Oui","Non")</f>
        <v>Non</v>
      </c>
      <c r="J1338" s="72" t="str">
        <f>IF(Tableau1[[#This Row],[Régime d''utilisation (Quotidien ? Oui ou Non)]]="Oui","Oui","Non")</f>
        <v>Non</v>
      </c>
      <c r="K1338" s="72" t="str">
        <f>IF(Tableau1[[#This Row],[Régime d''utilisation (Quotidien ? Oui ou Non)]]="Oui","Oui","Non")</f>
        <v>Non</v>
      </c>
      <c r="L1338" s="72" t="str">
        <f>IF(Tableau1[[#This Row],[Régime d''utilisation (Quotidien ? Oui ou Non)]]="Oui","Oui","Non")</f>
        <v>Non</v>
      </c>
      <c r="M1338" s="72" t="str">
        <f>IF(Tableau1[[#This Row],[Régime d''utilisation (Quotidien ? Oui ou Non)]]="Oui","Oui","Non")</f>
        <v>Non</v>
      </c>
      <c r="N1338" s="72" t="str">
        <f>IF(Tableau1[[#This Row],[Régime d''utilisation (Quotidien ? Oui ou Non)]]="Oui","Oui","Non")</f>
        <v>Non</v>
      </c>
      <c r="O1338" s="72" t="str">
        <f>IF(Tableau1[[#This Row],[Régime d''utilisation (Quotidien ? Oui ou Non)]]="Oui","Oui","Non")</f>
        <v>Non</v>
      </c>
      <c r="P1338" s="76"/>
      <c r="Q1338" s="76"/>
      <c r="R1338" s="76"/>
      <c r="S1338" s="52" t="str">
        <f t="shared" si="60"/>
        <v>Compris entre 00h00 et 5h00</v>
      </c>
      <c r="T1338" s="76"/>
      <c r="U1338" s="53" t="str">
        <f t="shared" si="61"/>
        <v>Voyageur</v>
      </c>
      <c r="V1338" s="76"/>
      <c r="W1338" s="76"/>
      <c r="X1338" s="76"/>
      <c r="Y1338" s="76"/>
      <c r="Z1338" s="76"/>
      <c r="AA1338" s="76"/>
      <c r="AB1338" s="53">
        <f>400</f>
        <v>400</v>
      </c>
      <c r="AC1338" s="78" t="str">
        <f>IF(Tableau1[[#This Row],[Type de réponse]]='Paramètre (masquer)'!$A$10,Tableau1[[#This Row],[Période de début *]],"")</f>
        <v/>
      </c>
      <c r="AD1338" s="78" t="str">
        <f>IF(Tableau1[[#This Row],[Type de réponse]]='Paramètre (masquer)'!$A$10,Tableau1[[#This Row],[Période de fin *]],"")</f>
        <v/>
      </c>
      <c r="AE1338" s="78" t="str">
        <f>IF(Tableau1[[#This Row],[Type de réponse]]='Paramètre (masquer)'!$A$10,Tableau1[[#This Row],[Nuit
LU/MA]],"")</f>
        <v/>
      </c>
      <c r="AF1338" s="78" t="str">
        <f>IF(Tableau1[[#This Row],[Type de réponse]]='Paramètre (masquer)'!$A$10,Tableau1[[#This Row],[Nuit
MA/ME]],"")</f>
        <v/>
      </c>
      <c r="AG1338" s="78" t="str">
        <f>IF(Tableau1[[#This Row],[Type de réponse]]='Paramètre (masquer)'!$A$10,Tableau1[[#This Row],[Nuit
ME/JE]],"")</f>
        <v/>
      </c>
      <c r="AH1338" s="78" t="str">
        <f>IF(Tableau1[[#This Row],[Type de réponse]]='Paramètre (masquer)'!$A$10,Tableau1[[#This Row],[Nuit JE/VE]],"")</f>
        <v/>
      </c>
      <c r="AI1338" s="78" t="str">
        <f>IF(Tableau1[[#This Row],[Type de réponse]]='Paramètre (masquer)'!$A$10,Tableau1[[#This Row],[Nuit
VE/SA]],"")</f>
        <v/>
      </c>
      <c r="AJ1338" s="78" t="str">
        <f>IF(Tableau1[[#This Row],[Type de réponse]]='Paramètre (masquer)'!$A$10,Tableau1[[#This Row],[Nuit
SA/DI]],"")</f>
        <v/>
      </c>
      <c r="AK1338" s="78" t="str">
        <f>IF(Tableau1[[#This Row],[Type de réponse]]='Paramètre (masquer)'!$A$10,Tableau1[[#This Row],[Nuit
DI/LU]],"")</f>
        <v/>
      </c>
      <c r="AL1338" s="76" t="str">
        <f>IF(Tableau1[[#This Row],[Nuit
LU /MA]]="Oui",0,IF(Tableau1[[#This Row],[Nuit
LU /MA]]="Non",1,""))</f>
        <v/>
      </c>
      <c r="AM1338" s="76" t="str">
        <f>IF(Tableau1[[#This Row],[Nuit
MA/ ME]]="Oui",0,IF(Tableau1[[#This Row],[Nuit
MA/ ME]]="Non",1,""))</f>
        <v/>
      </c>
      <c r="AN1338" s="76" t="str">
        <f>IF(Tableau1[[#This Row],[Nuit
ME/ JE]]="Oui",0,IF(Tableau1[[#This Row],[Nuit
ME/ JE]]="Non",1,""))</f>
        <v/>
      </c>
      <c r="AO1338" s="76" t="str">
        <f>IF(Tableau1[[#This Row],[Nuit JE/ VE]]="Oui",0,IF(Tableau1[[#This Row],[Nuit JE/ VE]]="Non",1,""))</f>
        <v/>
      </c>
      <c r="AP1338" s="76" t="str">
        <f>IF(Tableau1[[#This Row],[Nuit
VE/ SA]]="Oui",0,IF(Tableau1[[#This Row],[Nuit
VE/ SA]]="Non",1,""))</f>
        <v/>
      </c>
      <c r="AQ1338" s="76" t="str">
        <f>IF(Tableau1[[#This Row],[Nuit
SA/ DI]]="Oui",0,IF(Tableau1[[#This Row],[Nuit
SA/ DI]]="Non",1,""))</f>
        <v/>
      </c>
      <c r="AR1338" s="76" t="str">
        <f>IF(Tableau1[[#This Row],[Nuit
DI/ LU]]="Oui",0,IF(Tableau1[[#This Row],[Nuit
DI/ LU]]="Non",1,""))</f>
        <v/>
      </c>
      <c r="AS1338" s="76" t="str">
        <f>IF(Tableau1[[#This Row],[Type de réponse]]='Paramètre (masquer)'!$A$10,Tableau1[[#This Row],[FE]],"")</f>
        <v/>
      </c>
      <c r="AT1338" s="76" t="str">
        <f>_xlfn.CONCAT(Tableau1[[#This Row],[LUN]:[DIM]])</f>
        <v/>
      </c>
      <c r="AU1338" s="79"/>
      <c r="AV13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8" s="76" t="e">
        <f>Tableau1[[#This Row],[Nbre de nuits sur la période]]*Tableau1[[#This Row],[Nombre de train accédant / nuit *]]</f>
        <v>#VALUE!</v>
      </c>
      <c r="AY1338" s="76" t="e">
        <f>Tableau1[[#This Row],[Uo voies - nuit]]*((59*400/1000)+5)</f>
        <v>#VALUE!</v>
      </c>
    </row>
    <row r="1339" spans="1:51" ht="15.75">
      <c r="A1339" s="51">
        <f t="shared" si="62"/>
        <v>1326</v>
      </c>
      <c r="B1339" s="85"/>
      <c r="C1339" s="52" t="str">
        <f>IFERROR(VLOOKUP(Tableau1[[#This Row],[Site *
Un fichier Excel par DT]],Tableau7[[#All],[Nom de la gare]:[EIC]],5,FALSE),"")</f>
        <v/>
      </c>
      <c r="D1339" s="77"/>
      <c r="E1339" s="74"/>
      <c r="F1339" s="74"/>
      <c r="G1339" s="76"/>
      <c r="H1339" s="72" t="str">
        <f>IF(Tableau1[[#This Row],[Régime d''utilisation (Quotidien ? Oui ou Non)]]="Oui","Oui","Non")</f>
        <v>Non</v>
      </c>
      <c r="I1339" s="72" t="str">
        <f>IF(Tableau1[[#This Row],[Régime d''utilisation (Quotidien ? Oui ou Non)]]="Oui","Oui","Non")</f>
        <v>Non</v>
      </c>
      <c r="J1339" s="72" t="str">
        <f>IF(Tableau1[[#This Row],[Régime d''utilisation (Quotidien ? Oui ou Non)]]="Oui","Oui","Non")</f>
        <v>Non</v>
      </c>
      <c r="K1339" s="72" t="str">
        <f>IF(Tableau1[[#This Row],[Régime d''utilisation (Quotidien ? Oui ou Non)]]="Oui","Oui","Non")</f>
        <v>Non</v>
      </c>
      <c r="L1339" s="72" t="str">
        <f>IF(Tableau1[[#This Row],[Régime d''utilisation (Quotidien ? Oui ou Non)]]="Oui","Oui","Non")</f>
        <v>Non</v>
      </c>
      <c r="M1339" s="72" t="str">
        <f>IF(Tableau1[[#This Row],[Régime d''utilisation (Quotidien ? Oui ou Non)]]="Oui","Oui","Non")</f>
        <v>Non</v>
      </c>
      <c r="N1339" s="72" t="str">
        <f>IF(Tableau1[[#This Row],[Régime d''utilisation (Quotidien ? Oui ou Non)]]="Oui","Oui","Non")</f>
        <v>Non</v>
      </c>
      <c r="O1339" s="72" t="str">
        <f>IF(Tableau1[[#This Row],[Régime d''utilisation (Quotidien ? Oui ou Non)]]="Oui","Oui","Non")</f>
        <v>Non</v>
      </c>
      <c r="P1339" s="76"/>
      <c r="Q1339" s="76"/>
      <c r="R1339" s="76"/>
      <c r="S1339" s="52" t="str">
        <f t="shared" si="60"/>
        <v>Compris entre 00h00 et 5h00</v>
      </c>
      <c r="T1339" s="76"/>
      <c r="U1339" s="53" t="str">
        <f t="shared" si="61"/>
        <v>Voyageur</v>
      </c>
      <c r="V1339" s="76"/>
      <c r="W1339" s="76"/>
      <c r="X1339" s="76"/>
      <c r="Y1339" s="76"/>
      <c r="Z1339" s="76"/>
      <c r="AA1339" s="76"/>
      <c r="AB1339" s="53">
        <f>400</f>
        <v>400</v>
      </c>
      <c r="AC1339" s="78" t="str">
        <f>IF(Tableau1[[#This Row],[Type de réponse]]='Paramètre (masquer)'!$A$10,Tableau1[[#This Row],[Période de début *]],"")</f>
        <v/>
      </c>
      <c r="AD1339" s="78" t="str">
        <f>IF(Tableau1[[#This Row],[Type de réponse]]='Paramètre (masquer)'!$A$10,Tableau1[[#This Row],[Période de fin *]],"")</f>
        <v/>
      </c>
      <c r="AE1339" s="78" t="str">
        <f>IF(Tableau1[[#This Row],[Type de réponse]]='Paramètre (masquer)'!$A$10,Tableau1[[#This Row],[Nuit
LU/MA]],"")</f>
        <v/>
      </c>
      <c r="AF1339" s="78" t="str">
        <f>IF(Tableau1[[#This Row],[Type de réponse]]='Paramètre (masquer)'!$A$10,Tableau1[[#This Row],[Nuit
MA/ME]],"")</f>
        <v/>
      </c>
      <c r="AG1339" s="78" t="str">
        <f>IF(Tableau1[[#This Row],[Type de réponse]]='Paramètre (masquer)'!$A$10,Tableau1[[#This Row],[Nuit
ME/JE]],"")</f>
        <v/>
      </c>
      <c r="AH1339" s="78" t="str">
        <f>IF(Tableau1[[#This Row],[Type de réponse]]='Paramètre (masquer)'!$A$10,Tableau1[[#This Row],[Nuit JE/VE]],"")</f>
        <v/>
      </c>
      <c r="AI1339" s="78" t="str">
        <f>IF(Tableau1[[#This Row],[Type de réponse]]='Paramètre (masquer)'!$A$10,Tableau1[[#This Row],[Nuit
VE/SA]],"")</f>
        <v/>
      </c>
      <c r="AJ1339" s="78" t="str">
        <f>IF(Tableau1[[#This Row],[Type de réponse]]='Paramètre (masquer)'!$A$10,Tableau1[[#This Row],[Nuit
SA/DI]],"")</f>
        <v/>
      </c>
      <c r="AK1339" s="78" t="str">
        <f>IF(Tableau1[[#This Row],[Type de réponse]]='Paramètre (masquer)'!$A$10,Tableau1[[#This Row],[Nuit
DI/LU]],"")</f>
        <v/>
      </c>
      <c r="AL1339" s="76" t="str">
        <f>IF(Tableau1[[#This Row],[Nuit
LU /MA]]="Oui",0,IF(Tableau1[[#This Row],[Nuit
LU /MA]]="Non",1,""))</f>
        <v/>
      </c>
      <c r="AM1339" s="76" t="str">
        <f>IF(Tableau1[[#This Row],[Nuit
MA/ ME]]="Oui",0,IF(Tableau1[[#This Row],[Nuit
MA/ ME]]="Non",1,""))</f>
        <v/>
      </c>
      <c r="AN1339" s="76" t="str">
        <f>IF(Tableau1[[#This Row],[Nuit
ME/ JE]]="Oui",0,IF(Tableau1[[#This Row],[Nuit
ME/ JE]]="Non",1,""))</f>
        <v/>
      </c>
      <c r="AO1339" s="76" t="str">
        <f>IF(Tableau1[[#This Row],[Nuit JE/ VE]]="Oui",0,IF(Tableau1[[#This Row],[Nuit JE/ VE]]="Non",1,""))</f>
        <v/>
      </c>
      <c r="AP1339" s="76" t="str">
        <f>IF(Tableau1[[#This Row],[Nuit
VE/ SA]]="Oui",0,IF(Tableau1[[#This Row],[Nuit
VE/ SA]]="Non",1,""))</f>
        <v/>
      </c>
      <c r="AQ1339" s="76" t="str">
        <f>IF(Tableau1[[#This Row],[Nuit
SA/ DI]]="Oui",0,IF(Tableau1[[#This Row],[Nuit
SA/ DI]]="Non",1,""))</f>
        <v/>
      </c>
      <c r="AR1339" s="76" t="str">
        <f>IF(Tableau1[[#This Row],[Nuit
DI/ LU]]="Oui",0,IF(Tableau1[[#This Row],[Nuit
DI/ LU]]="Non",1,""))</f>
        <v/>
      </c>
      <c r="AS1339" s="76" t="str">
        <f>IF(Tableau1[[#This Row],[Type de réponse]]='Paramètre (masquer)'!$A$10,Tableau1[[#This Row],[FE]],"")</f>
        <v/>
      </c>
      <c r="AT1339" s="76" t="str">
        <f>_xlfn.CONCAT(Tableau1[[#This Row],[LUN]:[DIM]])</f>
        <v/>
      </c>
      <c r="AU1339" s="79"/>
      <c r="AV13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9" s="76" t="e">
        <f>Tableau1[[#This Row],[Nbre de nuits sur la période]]*Tableau1[[#This Row],[Nombre de train accédant / nuit *]]</f>
        <v>#VALUE!</v>
      </c>
      <c r="AY1339" s="76" t="e">
        <f>Tableau1[[#This Row],[Uo voies - nuit]]*((59*400/1000)+5)</f>
        <v>#VALUE!</v>
      </c>
    </row>
    <row r="1340" spans="1:51" ht="15.75">
      <c r="A1340" s="51">
        <f t="shared" si="62"/>
        <v>1327</v>
      </c>
      <c r="B1340" s="85"/>
      <c r="C1340" s="52" t="str">
        <f>IFERROR(VLOOKUP(Tableau1[[#This Row],[Site *
Un fichier Excel par DT]],Tableau7[[#All],[Nom de la gare]:[EIC]],5,FALSE),"")</f>
        <v/>
      </c>
      <c r="D1340" s="77"/>
      <c r="E1340" s="74"/>
      <c r="F1340" s="74"/>
      <c r="G1340" s="76"/>
      <c r="H1340" s="72" t="str">
        <f>IF(Tableau1[[#This Row],[Régime d''utilisation (Quotidien ? Oui ou Non)]]="Oui","Oui","Non")</f>
        <v>Non</v>
      </c>
      <c r="I1340" s="72" t="str">
        <f>IF(Tableau1[[#This Row],[Régime d''utilisation (Quotidien ? Oui ou Non)]]="Oui","Oui","Non")</f>
        <v>Non</v>
      </c>
      <c r="J1340" s="72" t="str">
        <f>IF(Tableau1[[#This Row],[Régime d''utilisation (Quotidien ? Oui ou Non)]]="Oui","Oui","Non")</f>
        <v>Non</v>
      </c>
      <c r="K1340" s="72" t="str">
        <f>IF(Tableau1[[#This Row],[Régime d''utilisation (Quotidien ? Oui ou Non)]]="Oui","Oui","Non")</f>
        <v>Non</v>
      </c>
      <c r="L1340" s="72" t="str">
        <f>IF(Tableau1[[#This Row],[Régime d''utilisation (Quotidien ? Oui ou Non)]]="Oui","Oui","Non")</f>
        <v>Non</v>
      </c>
      <c r="M1340" s="72" t="str">
        <f>IF(Tableau1[[#This Row],[Régime d''utilisation (Quotidien ? Oui ou Non)]]="Oui","Oui","Non")</f>
        <v>Non</v>
      </c>
      <c r="N1340" s="72" t="str">
        <f>IF(Tableau1[[#This Row],[Régime d''utilisation (Quotidien ? Oui ou Non)]]="Oui","Oui","Non")</f>
        <v>Non</v>
      </c>
      <c r="O1340" s="72" t="str">
        <f>IF(Tableau1[[#This Row],[Régime d''utilisation (Quotidien ? Oui ou Non)]]="Oui","Oui","Non")</f>
        <v>Non</v>
      </c>
      <c r="P1340" s="76"/>
      <c r="Q1340" s="76"/>
      <c r="R1340" s="76"/>
      <c r="S1340" s="52" t="str">
        <f t="shared" si="60"/>
        <v>Compris entre 00h00 et 5h00</v>
      </c>
      <c r="T1340" s="76"/>
      <c r="U1340" s="53" t="str">
        <f t="shared" si="61"/>
        <v>Voyageur</v>
      </c>
      <c r="V1340" s="76"/>
      <c r="W1340" s="76"/>
      <c r="X1340" s="76"/>
      <c r="Y1340" s="76"/>
      <c r="Z1340" s="76"/>
      <c r="AA1340" s="76"/>
      <c r="AB1340" s="53">
        <f>400</f>
        <v>400</v>
      </c>
      <c r="AC1340" s="78" t="str">
        <f>IF(Tableau1[[#This Row],[Type de réponse]]='Paramètre (masquer)'!$A$10,Tableau1[[#This Row],[Période de début *]],"")</f>
        <v/>
      </c>
      <c r="AD1340" s="78" t="str">
        <f>IF(Tableau1[[#This Row],[Type de réponse]]='Paramètre (masquer)'!$A$10,Tableau1[[#This Row],[Période de fin *]],"")</f>
        <v/>
      </c>
      <c r="AE1340" s="78" t="str">
        <f>IF(Tableau1[[#This Row],[Type de réponse]]='Paramètre (masquer)'!$A$10,Tableau1[[#This Row],[Nuit
LU/MA]],"")</f>
        <v/>
      </c>
      <c r="AF1340" s="78" t="str">
        <f>IF(Tableau1[[#This Row],[Type de réponse]]='Paramètre (masquer)'!$A$10,Tableau1[[#This Row],[Nuit
MA/ME]],"")</f>
        <v/>
      </c>
      <c r="AG1340" s="78" t="str">
        <f>IF(Tableau1[[#This Row],[Type de réponse]]='Paramètre (masquer)'!$A$10,Tableau1[[#This Row],[Nuit
ME/JE]],"")</f>
        <v/>
      </c>
      <c r="AH1340" s="78" t="str">
        <f>IF(Tableau1[[#This Row],[Type de réponse]]='Paramètre (masquer)'!$A$10,Tableau1[[#This Row],[Nuit JE/VE]],"")</f>
        <v/>
      </c>
      <c r="AI1340" s="78" t="str">
        <f>IF(Tableau1[[#This Row],[Type de réponse]]='Paramètre (masquer)'!$A$10,Tableau1[[#This Row],[Nuit
VE/SA]],"")</f>
        <v/>
      </c>
      <c r="AJ1340" s="78" t="str">
        <f>IF(Tableau1[[#This Row],[Type de réponse]]='Paramètre (masquer)'!$A$10,Tableau1[[#This Row],[Nuit
SA/DI]],"")</f>
        <v/>
      </c>
      <c r="AK1340" s="78" t="str">
        <f>IF(Tableau1[[#This Row],[Type de réponse]]='Paramètre (masquer)'!$A$10,Tableau1[[#This Row],[Nuit
DI/LU]],"")</f>
        <v/>
      </c>
      <c r="AL1340" s="76" t="str">
        <f>IF(Tableau1[[#This Row],[Nuit
LU /MA]]="Oui",0,IF(Tableau1[[#This Row],[Nuit
LU /MA]]="Non",1,""))</f>
        <v/>
      </c>
      <c r="AM1340" s="76" t="str">
        <f>IF(Tableau1[[#This Row],[Nuit
MA/ ME]]="Oui",0,IF(Tableau1[[#This Row],[Nuit
MA/ ME]]="Non",1,""))</f>
        <v/>
      </c>
      <c r="AN1340" s="76" t="str">
        <f>IF(Tableau1[[#This Row],[Nuit
ME/ JE]]="Oui",0,IF(Tableau1[[#This Row],[Nuit
ME/ JE]]="Non",1,""))</f>
        <v/>
      </c>
      <c r="AO1340" s="76" t="str">
        <f>IF(Tableau1[[#This Row],[Nuit JE/ VE]]="Oui",0,IF(Tableau1[[#This Row],[Nuit JE/ VE]]="Non",1,""))</f>
        <v/>
      </c>
      <c r="AP1340" s="76" t="str">
        <f>IF(Tableau1[[#This Row],[Nuit
VE/ SA]]="Oui",0,IF(Tableau1[[#This Row],[Nuit
VE/ SA]]="Non",1,""))</f>
        <v/>
      </c>
      <c r="AQ1340" s="76" t="str">
        <f>IF(Tableau1[[#This Row],[Nuit
SA/ DI]]="Oui",0,IF(Tableau1[[#This Row],[Nuit
SA/ DI]]="Non",1,""))</f>
        <v/>
      </c>
      <c r="AR1340" s="76" t="str">
        <f>IF(Tableau1[[#This Row],[Nuit
DI/ LU]]="Oui",0,IF(Tableau1[[#This Row],[Nuit
DI/ LU]]="Non",1,""))</f>
        <v/>
      </c>
      <c r="AS1340" s="76" t="str">
        <f>IF(Tableau1[[#This Row],[Type de réponse]]='Paramètre (masquer)'!$A$10,Tableau1[[#This Row],[FE]],"")</f>
        <v/>
      </c>
      <c r="AT1340" s="76" t="str">
        <f>_xlfn.CONCAT(Tableau1[[#This Row],[LUN]:[DIM]])</f>
        <v/>
      </c>
      <c r="AU1340" s="79"/>
      <c r="AV13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0" s="76" t="e">
        <f>Tableau1[[#This Row],[Nbre de nuits sur la période]]*Tableau1[[#This Row],[Nombre de train accédant / nuit *]]</f>
        <v>#VALUE!</v>
      </c>
      <c r="AY1340" s="76" t="e">
        <f>Tableau1[[#This Row],[Uo voies - nuit]]*((59*400/1000)+5)</f>
        <v>#VALUE!</v>
      </c>
    </row>
    <row r="1341" spans="1:51" ht="15.75">
      <c r="A1341" s="51">
        <f t="shared" si="62"/>
        <v>1328</v>
      </c>
      <c r="B1341" s="85"/>
      <c r="C1341" s="52" t="str">
        <f>IFERROR(VLOOKUP(Tableau1[[#This Row],[Site *
Un fichier Excel par DT]],Tableau7[[#All],[Nom de la gare]:[EIC]],5,FALSE),"")</f>
        <v/>
      </c>
      <c r="D1341" s="77"/>
      <c r="E1341" s="74"/>
      <c r="F1341" s="74"/>
      <c r="G1341" s="76"/>
      <c r="H1341" s="72" t="str">
        <f>IF(Tableau1[[#This Row],[Régime d''utilisation (Quotidien ? Oui ou Non)]]="Oui","Oui","Non")</f>
        <v>Non</v>
      </c>
      <c r="I1341" s="72" t="str">
        <f>IF(Tableau1[[#This Row],[Régime d''utilisation (Quotidien ? Oui ou Non)]]="Oui","Oui","Non")</f>
        <v>Non</v>
      </c>
      <c r="J1341" s="72" t="str">
        <f>IF(Tableau1[[#This Row],[Régime d''utilisation (Quotidien ? Oui ou Non)]]="Oui","Oui","Non")</f>
        <v>Non</v>
      </c>
      <c r="K1341" s="72" t="str">
        <f>IF(Tableau1[[#This Row],[Régime d''utilisation (Quotidien ? Oui ou Non)]]="Oui","Oui","Non")</f>
        <v>Non</v>
      </c>
      <c r="L1341" s="72" t="str">
        <f>IF(Tableau1[[#This Row],[Régime d''utilisation (Quotidien ? Oui ou Non)]]="Oui","Oui","Non")</f>
        <v>Non</v>
      </c>
      <c r="M1341" s="72" t="str">
        <f>IF(Tableau1[[#This Row],[Régime d''utilisation (Quotidien ? Oui ou Non)]]="Oui","Oui","Non")</f>
        <v>Non</v>
      </c>
      <c r="N1341" s="72" t="str">
        <f>IF(Tableau1[[#This Row],[Régime d''utilisation (Quotidien ? Oui ou Non)]]="Oui","Oui","Non")</f>
        <v>Non</v>
      </c>
      <c r="O1341" s="72" t="str">
        <f>IF(Tableau1[[#This Row],[Régime d''utilisation (Quotidien ? Oui ou Non)]]="Oui","Oui","Non")</f>
        <v>Non</v>
      </c>
      <c r="P1341" s="76"/>
      <c r="Q1341" s="76"/>
      <c r="R1341" s="76"/>
      <c r="S1341" s="52" t="str">
        <f t="shared" si="60"/>
        <v>Compris entre 00h00 et 5h00</v>
      </c>
      <c r="T1341" s="76"/>
      <c r="U1341" s="53" t="str">
        <f t="shared" si="61"/>
        <v>Voyageur</v>
      </c>
      <c r="V1341" s="76"/>
      <c r="W1341" s="76"/>
      <c r="X1341" s="76"/>
      <c r="Y1341" s="76"/>
      <c r="Z1341" s="76"/>
      <c r="AA1341" s="76"/>
      <c r="AB1341" s="53">
        <f>400</f>
        <v>400</v>
      </c>
      <c r="AC1341" s="78" t="str">
        <f>IF(Tableau1[[#This Row],[Type de réponse]]='Paramètre (masquer)'!$A$10,Tableau1[[#This Row],[Période de début *]],"")</f>
        <v/>
      </c>
      <c r="AD1341" s="78" t="str">
        <f>IF(Tableau1[[#This Row],[Type de réponse]]='Paramètre (masquer)'!$A$10,Tableau1[[#This Row],[Période de fin *]],"")</f>
        <v/>
      </c>
      <c r="AE1341" s="78" t="str">
        <f>IF(Tableau1[[#This Row],[Type de réponse]]='Paramètre (masquer)'!$A$10,Tableau1[[#This Row],[Nuit
LU/MA]],"")</f>
        <v/>
      </c>
      <c r="AF1341" s="78" t="str">
        <f>IF(Tableau1[[#This Row],[Type de réponse]]='Paramètre (masquer)'!$A$10,Tableau1[[#This Row],[Nuit
MA/ME]],"")</f>
        <v/>
      </c>
      <c r="AG1341" s="78" t="str">
        <f>IF(Tableau1[[#This Row],[Type de réponse]]='Paramètre (masquer)'!$A$10,Tableau1[[#This Row],[Nuit
ME/JE]],"")</f>
        <v/>
      </c>
      <c r="AH1341" s="78" t="str">
        <f>IF(Tableau1[[#This Row],[Type de réponse]]='Paramètre (masquer)'!$A$10,Tableau1[[#This Row],[Nuit JE/VE]],"")</f>
        <v/>
      </c>
      <c r="AI1341" s="78" t="str">
        <f>IF(Tableau1[[#This Row],[Type de réponse]]='Paramètre (masquer)'!$A$10,Tableau1[[#This Row],[Nuit
VE/SA]],"")</f>
        <v/>
      </c>
      <c r="AJ1341" s="78" t="str">
        <f>IF(Tableau1[[#This Row],[Type de réponse]]='Paramètre (masquer)'!$A$10,Tableau1[[#This Row],[Nuit
SA/DI]],"")</f>
        <v/>
      </c>
      <c r="AK1341" s="78" t="str">
        <f>IF(Tableau1[[#This Row],[Type de réponse]]='Paramètre (masquer)'!$A$10,Tableau1[[#This Row],[Nuit
DI/LU]],"")</f>
        <v/>
      </c>
      <c r="AL1341" s="76" t="str">
        <f>IF(Tableau1[[#This Row],[Nuit
LU /MA]]="Oui",0,IF(Tableau1[[#This Row],[Nuit
LU /MA]]="Non",1,""))</f>
        <v/>
      </c>
      <c r="AM1341" s="76" t="str">
        <f>IF(Tableau1[[#This Row],[Nuit
MA/ ME]]="Oui",0,IF(Tableau1[[#This Row],[Nuit
MA/ ME]]="Non",1,""))</f>
        <v/>
      </c>
      <c r="AN1341" s="76" t="str">
        <f>IF(Tableau1[[#This Row],[Nuit
ME/ JE]]="Oui",0,IF(Tableau1[[#This Row],[Nuit
ME/ JE]]="Non",1,""))</f>
        <v/>
      </c>
      <c r="AO1341" s="76" t="str">
        <f>IF(Tableau1[[#This Row],[Nuit JE/ VE]]="Oui",0,IF(Tableau1[[#This Row],[Nuit JE/ VE]]="Non",1,""))</f>
        <v/>
      </c>
      <c r="AP1341" s="76" t="str">
        <f>IF(Tableau1[[#This Row],[Nuit
VE/ SA]]="Oui",0,IF(Tableau1[[#This Row],[Nuit
VE/ SA]]="Non",1,""))</f>
        <v/>
      </c>
      <c r="AQ1341" s="76" t="str">
        <f>IF(Tableau1[[#This Row],[Nuit
SA/ DI]]="Oui",0,IF(Tableau1[[#This Row],[Nuit
SA/ DI]]="Non",1,""))</f>
        <v/>
      </c>
      <c r="AR1341" s="76" t="str">
        <f>IF(Tableau1[[#This Row],[Nuit
DI/ LU]]="Oui",0,IF(Tableau1[[#This Row],[Nuit
DI/ LU]]="Non",1,""))</f>
        <v/>
      </c>
      <c r="AS1341" s="76" t="str">
        <f>IF(Tableau1[[#This Row],[Type de réponse]]='Paramètre (masquer)'!$A$10,Tableau1[[#This Row],[FE]],"")</f>
        <v/>
      </c>
      <c r="AT1341" s="76" t="str">
        <f>_xlfn.CONCAT(Tableau1[[#This Row],[LUN]:[DIM]])</f>
        <v/>
      </c>
      <c r="AU1341" s="79"/>
      <c r="AV13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1" s="76" t="e">
        <f>Tableau1[[#This Row],[Nbre de nuits sur la période]]*Tableau1[[#This Row],[Nombre de train accédant / nuit *]]</f>
        <v>#VALUE!</v>
      </c>
      <c r="AY1341" s="76" t="e">
        <f>Tableau1[[#This Row],[Uo voies - nuit]]*((59*400/1000)+5)</f>
        <v>#VALUE!</v>
      </c>
    </row>
    <row r="1342" spans="1:51" ht="15.75">
      <c r="A1342" s="51">
        <f t="shared" si="62"/>
        <v>1329</v>
      </c>
      <c r="B1342" s="85"/>
      <c r="C1342" s="52" t="str">
        <f>IFERROR(VLOOKUP(Tableau1[[#This Row],[Site *
Un fichier Excel par DT]],Tableau7[[#All],[Nom de la gare]:[EIC]],5,FALSE),"")</f>
        <v/>
      </c>
      <c r="D1342" s="77"/>
      <c r="E1342" s="74"/>
      <c r="F1342" s="74"/>
      <c r="G1342" s="76"/>
      <c r="H1342" s="72" t="str">
        <f>IF(Tableau1[[#This Row],[Régime d''utilisation (Quotidien ? Oui ou Non)]]="Oui","Oui","Non")</f>
        <v>Non</v>
      </c>
      <c r="I1342" s="72" t="str">
        <f>IF(Tableau1[[#This Row],[Régime d''utilisation (Quotidien ? Oui ou Non)]]="Oui","Oui","Non")</f>
        <v>Non</v>
      </c>
      <c r="J1342" s="72" t="str">
        <f>IF(Tableau1[[#This Row],[Régime d''utilisation (Quotidien ? Oui ou Non)]]="Oui","Oui","Non")</f>
        <v>Non</v>
      </c>
      <c r="K1342" s="72" t="str">
        <f>IF(Tableau1[[#This Row],[Régime d''utilisation (Quotidien ? Oui ou Non)]]="Oui","Oui","Non")</f>
        <v>Non</v>
      </c>
      <c r="L1342" s="72" t="str">
        <f>IF(Tableau1[[#This Row],[Régime d''utilisation (Quotidien ? Oui ou Non)]]="Oui","Oui","Non")</f>
        <v>Non</v>
      </c>
      <c r="M1342" s="72" t="str">
        <f>IF(Tableau1[[#This Row],[Régime d''utilisation (Quotidien ? Oui ou Non)]]="Oui","Oui","Non")</f>
        <v>Non</v>
      </c>
      <c r="N1342" s="72" t="str">
        <f>IF(Tableau1[[#This Row],[Régime d''utilisation (Quotidien ? Oui ou Non)]]="Oui","Oui","Non")</f>
        <v>Non</v>
      </c>
      <c r="O1342" s="72" t="str">
        <f>IF(Tableau1[[#This Row],[Régime d''utilisation (Quotidien ? Oui ou Non)]]="Oui","Oui","Non")</f>
        <v>Non</v>
      </c>
      <c r="P1342" s="76"/>
      <c r="Q1342" s="76"/>
      <c r="R1342" s="76"/>
      <c r="S1342" s="52" t="str">
        <f t="shared" si="60"/>
        <v>Compris entre 00h00 et 5h00</v>
      </c>
      <c r="T1342" s="76"/>
      <c r="U1342" s="53" t="str">
        <f t="shared" si="61"/>
        <v>Voyageur</v>
      </c>
      <c r="V1342" s="76"/>
      <c r="W1342" s="76"/>
      <c r="X1342" s="76"/>
      <c r="Y1342" s="76"/>
      <c r="Z1342" s="76"/>
      <c r="AA1342" s="76"/>
      <c r="AB1342" s="53">
        <f>400</f>
        <v>400</v>
      </c>
      <c r="AC1342" s="78" t="str">
        <f>IF(Tableau1[[#This Row],[Type de réponse]]='Paramètre (masquer)'!$A$10,Tableau1[[#This Row],[Période de début *]],"")</f>
        <v/>
      </c>
      <c r="AD1342" s="78" t="str">
        <f>IF(Tableau1[[#This Row],[Type de réponse]]='Paramètre (masquer)'!$A$10,Tableau1[[#This Row],[Période de fin *]],"")</f>
        <v/>
      </c>
      <c r="AE1342" s="78" t="str">
        <f>IF(Tableau1[[#This Row],[Type de réponse]]='Paramètre (masquer)'!$A$10,Tableau1[[#This Row],[Nuit
LU/MA]],"")</f>
        <v/>
      </c>
      <c r="AF1342" s="78" t="str">
        <f>IF(Tableau1[[#This Row],[Type de réponse]]='Paramètre (masquer)'!$A$10,Tableau1[[#This Row],[Nuit
MA/ME]],"")</f>
        <v/>
      </c>
      <c r="AG1342" s="78" t="str">
        <f>IF(Tableau1[[#This Row],[Type de réponse]]='Paramètre (masquer)'!$A$10,Tableau1[[#This Row],[Nuit
ME/JE]],"")</f>
        <v/>
      </c>
      <c r="AH1342" s="78" t="str">
        <f>IF(Tableau1[[#This Row],[Type de réponse]]='Paramètre (masquer)'!$A$10,Tableau1[[#This Row],[Nuit JE/VE]],"")</f>
        <v/>
      </c>
      <c r="AI1342" s="78" t="str">
        <f>IF(Tableau1[[#This Row],[Type de réponse]]='Paramètre (masquer)'!$A$10,Tableau1[[#This Row],[Nuit
VE/SA]],"")</f>
        <v/>
      </c>
      <c r="AJ1342" s="78" t="str">
        <f>IF(Tableau1[[#This Row],[Type de réponse]]='Paramètre (masquer)'!$A$10,Tableau1[[#This Row],[Nuit
SA/DI]],"")</f>
        <v/>
      </c>
      <c r="AK1342" s="78" t="str">
        <f>IF(Tableau1[[#This Row],[Type de réponse]]='Paramètre (masquer)'!$A$10,Tableau1[[#This Row],[Nuit
DI/LU]],"")</f>
        <v/>
      </c>
      <c r="AL1342" s="76" t="str">
        <f>IF(Tableau1[[#This Row],[Nuit
LU /MA]]="Oui",0,IF(Tableau1[[#This Row],[Nuit
LU /MA]]="Non",1,""))</f>
        <v/>
      </c>
      <c r="AM1342" s="76" t="str">
        <f>IF(Tableau1[[#This Row],[Nuit
MA/ ME]]="Oui",0,IF(Tableau1[[#This Row],[Nuit
MA/ ME]]="Non",1,""))</f>
        <v/>
      </c>
      <c r="AN1342" s="76" t="str">
        <f>IF(Tableau1[[#This Row],[Nuit
ME/ JE]]="Oui",0,IF(Tableau1[[#This Row],[Nuit
ME/ JE]]="Non",1,""))</f>
        <v/>
      </c>
      <c r="AO1342" s="76" t="str">
        <f>IF(Tableau1[[#This Row],[Nuit JE/ VE]]="Oui",0,IF(Tableau1[[#This Row],[Nuit JE/ VE]]="Non",1,""))</f>
        <v/>
      </c>
      <c r="AP1342" s="76" t="str">
        <f>IF(Tableau1[[#This Row],[Nuit
VE/ SA]]="Oui",0,IF(Tableau1[[#This Row],[Nuit
VE/ SA]]="Non",1,""))</f>
        <v/>
      </c>
      <c r="AQ1342" s="76" t="str">
        <f>IF(Tableau1[[#This Row],[Nuit
SA/ DI]]="Oui",0,IF(Tableau1[[#This Row],[Nuit
SA/ DI]]="Non",1,""))</f>
        <v/>
      </c>
      <c r="AR1342" s="76" t="str">
        <f>IF(Tableau1[[#This Row],[Nuit
DI/ LU]]="Oui",0,IF(Tableau1[[#This Row],[Nuit
DI/ LU]]="Non",1,""))</f>
        <v/>
      </c>
      <c r="AS1342" s="76" t="str">
        <f>IF(Tableau1[[#This Row],[Type de réponse]]='Paramètre (masquer)'!$A$10,Tableau1[[#This Row],[FE]],"")</f>
        <v/>
      </c>
      <c r="AT1342" s="76" t="str">
        <f>_xlfn.CONCAT(Tableau1[[#This Row],[LUN]:[DIM]])</f>
        <v/>
      </c>
      <c r="AU1342" s="79"/>
      <c r="AV13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2" s="76" t="e">
        <f>Tableau1[[#This Row],[Nbre de nuits sur la période]]*Tableau1[[#This Row],[Nombre de train accédant / nuit *]]</f>
        <v>#VALUE!</v>
      </c>
      <c r="AY1342" s="76" t="e">
        <f>Tableau1[[#This Row],[Uo voies - nuit]]*((59*400/1000)+5)</f>
        <v>#VALUE!</v>
      </c>
    </row>
    <row r="1343" spans="1:51" ht="15.75">
      <c r="A1343" s="51">
        <f t="shared" si="62"/>
        <v>1330</v>
      </c>
      <c r="B1343" s="85"/>
      <c r="C1343" s="52" t="str">
        <f>IFERROR(VLOOKUP(Tableau1[[#This Row],[Site *
Un fichier Excel par DT]],Tableau7[[#All],[Nom de la gare]:[EIC]],5,FALSE),"")</f>
        <v/>
      </c>
      <c r="D1343" s="77"/>
      <c r="E1343" s="74"/>
      <c r="F1343" s="74"/>
      <c r="G1343" s="76"/>
      <c r="H1343" s="72" t="str">
        <f>IF(Tableau1[[#This Row],[Régime d''utilisation (Quotidien ? Oui ou Non)]]="Oui","Oui","Non")</f>
        <v>Non</v>
      </c>
      <c r="I1343" s="72" t="str">
        <f>IF(Tableau1[[#This Row],[Régime d''utilisation (Quotidien ? Oui ou Non)]]="Oui","Oui","Non")</f>
        <v>Non</v>
      </c>
      <c r="J1343" s="72" t="str">
        <f>IF(Tableau1[[#This Row],[Régime d''utilisation (Quotidien ? Oui ou Non)]]="Oui","Oui","Non")</f>
        <v>Non</v>
      </c>
      <c r="K1343" s="72" t="str">
        <f>IF(Tableau1[[#This Row],[Régime d''utilisation (Quotidien ? Oui ou Non)]]="Oui","Oui","Non")</f>
        <v>Non</v>
      </c>
      <c r="L1343" s="72" t="str">
        <f>IF(Tableau1[[#This Row],[Régime d''utilisation (Quotidien ? Oui ou Non)]]="Oui","Oui","Non")</f>
        <v>Non</v>
      </c>
      <c r="M1343" s="72" t="str">
        <f>IF(Tableau1[[#This Row],[Régime d''utilisation (Quotidien ? Oui ou Non)]]="Oui","Oui","Non")</f>
        <v>Non</v>
      </c>
      <c r="N1343" s="72" t="str">
        <f>IF(Tableau1[[#This Row],[Régime d''utilisation (Quotidien ? Oui ou Non)]]="Oui","Oui","Non")</f>
        <v>Non</v>
      </c>
      <c r="O1343" s="72" t="str">
        <f>IF(Tableau1[[#This Row],[Régime d''utilisation (Quotidien ? Oui ou Non)]]="Oui","Oui","Non")</f>
        <v>Non</v>
      </c>
      <c r="P1343" s="76"/>
      <c r="Q1343" s="76"/>
      <c r="R1343" s="76"/>
      <c r="S1343" s="52" t="str">
        <f t="shared" si="60"/>
        <v>Compris entre 00h00 et 5h00</v>
      </c>
      <c r="T1343" s="76"/>
      <c r="U1343" s="53" t="str">
        <f t="shared" si="61"/>
        <v>Voyageur</v>
      </c>
      <c r="V1343" s="76"/>
      <c r="W1343" s="76"/>
      <c r="X1343" s="76"/>
      <c r="Y1343" s="76"/>
      <c r="Z1343" s="76"/>
      <c r="AA1343" s="76"/>
      <c r="AB1343" s="53">
        <f>400</f>
        <v>400</v>
      </c>
      <c r="AC1343" s="78" t="str">
        <f>IF(Tableau1[[#This Row],[Type de réponse]]='Paramètre (masquer)'!$A$10,Tableau1[[#This Row],[Période de début *]],"")</f>
        <v/>
      </c>
      <c r="AD1343" s="78" t="str">
        <f>IF(Tableau1[[#This Row],[Type de réponse]]='Paramètre (masquer)'!$A$10,Tableau1[[#This Row],[Période de fin *]],"")</f>
        <v/>
      </c>
      <c r="AE1343" s="78" t="str">
        <f>IF(Tableau1[[#This Row],[Type de réponse]]='Paramètre (masquer)'!$A$10,Tableau1[[#This Row],[Nuit
LU/MA]],"")</f>
        <v/>
      </c>
      <c r="AF1343" s="78" t="str">
        <f>IF(Tableau1[[#This Row],[Type de réponse]]='Paramètre (masquer)'!$A$10,Tableau1[[#This Row],[Nuit
MA/ME]],"")</f>
        <v/>
      </c>
      <c r="AG1343" s="78" t="str">
        <f>IF(Tableau1[[#This Row],[Type de réponse]]='Paramètre (masquer)'!$A$10,Tableau1[[#This Row],[Nuit
ME/JE]],"")</f>
        <v/>
      </c>
      <c r="AH1343" s="78" t="str">
        <f>IF(Tableau1[[#This Row],[Type de réponse]]='Paramètre (masquer)'!$A$10,Tableau1[[#This Row],[Nuit JE/VE]],"")</f>
        <v/>
      </c>
      <c r="AI1343" s="78" t="str">
        <f>IF(Tableau1[[#This Row],[Type de réponse]]='Paramètre (masquer)'!$A$10,Tableau1[[#This Row],[Nuit
VE/SA]],"")</f>
        <v/>
      </c>
      <c r="AJ1343" s="78" t="str">
        <f>IF(Tableau1[[#This Row],[Type de réponse]]='Paramètre (masquer)'!$A$10,Tableau1[[#This Row],[Nuit
SA/DI]],"")</f>
        <v/>
      </c>
      <c r="AK1343" s="78" t="str">
        <f>IF(Tableau1[[#This Row],[Type de réponse]]='Paramètre (masquer)'!$A$10,Tableau1[[#This Row],[Nuit
DI/LU]],"")</f>
        <v/>
      </c>
      <c r="AL1343" s="76" t="str">
        <f>IF(Tableau1[[#This Row],[Nuit
LU /MA]]="Oui",0,IF(Tableau1[[#This Row],[Nuit
LU /MA]]="Non",1,""))</f>
        <v/>
      </c>
      <c r="AM1343" s="76" t="str">
        <f>IF(Tableau1[[#This Row],[Nuit
MA/ ME]]="Oui",0,IF(Tableau1[[#This Row],[Nuit
MA/ ME]]="Non",1,""))</f>
        <v/>
      </c>
      <c r="AN1343" s="76" t="str">
        <f>IF(Tableau1[[#This Row],[Nuit
ME/ JE]]="Oui",0,IF(Tableau1[[#This Row],[Nuit
ME/ JE]]="Non",1,""))</f>
        <v/>
      </c>
      <c r="AO1343" s="76" t="str">
        <f>IF(Tableau1[[#This Row],[Nuit JE/ VE]]="Oui",0,IF(Tableau1[[#This Row],[Nuit JE/ VE]]="Non",1,""))</f>
        <v/>
      </c>
      <c r="AP1343" s="76" t="str">
        <f>IF(Tableau1[[#This Row],[Nuit
VE/ SA]]="Oui",0,IF(Tableau1[[#This Row],[Nuit
VE/ SA]]="Non",1,""))</f>
        <v/>
      </c>
      <c r="AQ1343" s="76" t="str">
        <f>IF(Tableau1[[#This Row],[Nuit
SA/ DI]]="Oui",0,IF(Tableau1[[#This Row],[Nuit
SA/ DI]]="Non",1,""))</f>
        <v/>
      </c>
      <c r="AR1343" s="76" t="str">
        <f>IF(Tableau1[[#This Row],[Nuit
DI/ LU]]="Oui",0,IF(Tableau1[[#This Row],[Nuit
DI/ LU]]="Non",1,""))</f>
        <v/>
      </c>
      <c r="AS1343" s="76" t="str">
        <f>IF(Tableau1[[#This Row],[Type de réponse]]='Paramètre (masquer)'!$A$10,Tableau1[[#This Row],[FE]],"")</f>
        <v/>
      </c>
      <c r="AT1343" s="76" t="str">
        <f>_xlfn.CONCAT(Tableau1[[#This Row],[LUN]:[DIM]])</f>
        <v/>
      </c>
      <c r="AU1343" s="79"/>
      <c r="AV13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3" s="76" t="e">
        <f>Tableau1[[#This Row],[Nbre de nuits sur la période]]*Tableau1[[#This Row],[Nombre de train accédant / nuit *]]</f>
        <v>#VALUE!</v>
      </c>
      <c r="AY1343" s="76" t="e">
        <f>Tableau1[[#This Row],[Uo voies - nuit]]*((59*400/1000)+5)</f>
        <v>#VALUE!</v>
      </c>
    </row>
    <row r="1344" spans="1:51" ht="15.75">
      <c r="A1344" s="51">
        <f t="shared" si="62"/>
        <v>1331</v>
      </c>
      <c r="B1344" s="85"/>
      <c r="C1344" s="52" t="str">
        <f>IFERROR(VLOOKUP(Tableau1[[#This Row],[Site *
Un fichier Excel par DT]],Tableau7[[#All],[Nom de la gare]:[EIC]],5,FALSE),"")</f>
        <v/>
      </c>
      <c r="D1344" s="77"/>
      <c r="E1344" s="74"/>
      <c r="F1344" s="74"/>
      <c r="G1344" s="76"/>
      <c r="H1344" s="72" t="str">
        <f>IF(Tableau1[[#This Row],[Régime d''utilisation (Quotidien ? Oui ou Non)]]="Oui","Oui","Non")</f>
        <v>Non</v>
      </c>
      <c r="I1344" s="72" t="str">
        <f>IF(Tableau1[[#This Row],[Régime d''utilisation (Quotidien ? Oui ou Non)]]="Oui","Oui","Non")</f>
        <v>Non</v>
      </c>
      <c r="J1344" s="72" t="str">
        <f>IF(Tableau1[[#This Row],[Régime d''utilisation (Quotidien ? Oui ou Non)]]="Oui","Oui","Non")</f>
        <v>Non</v>
      </c>
      <c r="K1344" s="72" t="str">
        <f>IF(Tableau1[[#This Row],[Régime d''utilisation (Quotidien ? Oui ou Non)]]="Oui","Oui","Non")</f>
        <v>Non</v>
      </c>
      <c r="L1344" s="72" t="str">
        <f>IF(Tableau1[[#This Row],[Régime d''utilisation (Quotidien ? Oui ou Non)]]="Oui","Oui","Non")</f>
        <v>Non</v>
      </c>
      <c r="M1344" s="72" t="str">
        <f>IF(Tableau1[[#This Row],[Régime d''utilisation (Quotidien ? Oui ou Non)]]="Oui","Oui","Non")</f>
        <v>Non</v>
      </c>
      <c r="N1344" s="72" t="str">
        <f>IF(Tableau1[[#This Row],[Régime d''utilisation (Quotidien ? Oui ou Non)]]="Oui","Oui","Non")</f>
        <v>Non</v>
      </c>
      <c r="O1344" s="72" t="str">
        <f>IF(Tableau1[[#This Row],[Régime d''utilisation (Quotidien ? Oui ou Non)]]="Oui","Oui","Non")</f>
        <v>Non</v>
      </c>
      <c r="P1344" s="76"/>
      <c r="Q1344" s="76"/>
      <c r="R1344" s="76"/>
      <c r="S1344" s="52" t="str">
        <f t="shared" si="60"/>
        <v>Compris entre 00h00 et 5h00</v>
      </c>
      <c r="T1344" s="76"/>
      <c r="U1344" s="53" t="str">
        <f t="shared" si="61"/>
        <v>Voyageur</v>
      </c>
      <c r="V1344" s="76"/>
      <c r="W1344" s="76"/>
      <c r="X1344" s="76"/>
      <c r="Y1344" s="76"/>
      <c r="Z1344" s="76"/>
      <c r="AA1344" s="76"/>
      <c r="AB1344" s="53">
        <f>400</f>
        <v>400</v>
      </c>
      <c r="AC1344" s="78" t="str">
        <f>IF(Tableau1[[#This Row],[Type de réponse]]='Paramètre (masquer)'!$A$10,Tableau1[[#This Row],[Période de début *]],"")</f>
        <v/>
      </c>
      <c r="AD1344" s="78" t="str">
        <f>IF(Tableau1[[#This Row],[Type de réponse]]='Paramètre (masquer)'!$A$10,Tableau1[[#This Row],[Période de fin *]],"")</f>
        <v/>
      </c>
      <c r="AE1344" s="78" t="str">
        <f>IF(Tableau1[[#This Row],[Type de réponse]]='Paramètre (masquer)'!$A$10,Tableau1[[#This Row],[Nuit
LU/MA]],"")</f>
        <v/>
      </c>
      <c r="AF1344" s="78" t="str">
        <f>IF(Tableau1[[#This Row],[Type de réponse]]='Paramètre (masquer)'!$A$10,Tableau1[[#This Row],[Nuit
MA/ME]],"")</f>
        <v/>
      </c>
      <c r="AG1344" s="78" t="str">
        <f>IF(Tableau1[[#This Row],[Type de réponse]]='Paramètre (masquer)'!$A$10,Tableau1[[#This Row],[Nuit
ME/JE]],"")</f>
        <v/>
      </c>
      <c r="AH1344" s="78" t="str">
        <f>IF(Tableau1[[#This Row],[Type de réponse]]='Paramètre (masquer)'!$A$10,Tableau1[[#This Row],[Nuit JE/VE]],"")</f>
        <v/>
      </c>
      <c r="AI1344" s="78" t="str">
        <f>IF(Tableau1[[#This Row],[Type de réponse]]='Paramètre (masquer)'!$A$10,Tableau1[[#This Row],[Nuit
VE/SA]],"")</f>
        <v/>
      </c>
      <c r="AJ1344" s="78" t="str">
        <f>IF(Tableau1[[#This Row],[Type de réponse]]='Paramètre (masquer)'!$A$10,Tableau1[[#This Row],[Nuit
SA/DI]],"")</f>
        <v/>
      </c>
      <c r="AK1344" s="78" t="str">
        <f>IF(Tableau1[[#This Row],[Type de réponse]]='Paramètre (masquer)'!$A$10,Tableau1[[#This Row],[Nuit
DI/LU]],"")</f>
        <v/>
      </c>
      <c r="AL1344" s="76" t="str">
        <f>IF(Tableau1[[#This Row],[Nuit
LU /MA]]="Oui",0,IF(Tableau1[[#This Row],[Nuit
LU /MA]]="Non",1,""))</f>
        <v/>
      </c>
      <c r="AM1344" s="76" t="str">
        <f>IF(Tableau1[[#This Row],[Nuit
MA/ ME]]="Oui",0,IF(Tableau1[[#This Row],[Nuit
MA/ ME]]="Non",1,""))</f>
        <v/>
      </c>
      <c r="AN1344" s="76" t="str">
        <f>IF(Tableau1[[#This Row],[Nuit
ME/ JE]]="Oui",0,IF(Tableau1[[#This Row],[Nuit
ME/ JE]]="Non",1,""))</f>
        <v/>
      </c>
      <c r="AO1344" s="76" t="str">
        <f>IF(Tableau1[[#This Row],[Nuit JE/ VE]]="Oui",0,IF(Tableau1[[#This Row],[Nuit JE/ VE]]="Non",1,""))</f>
        <v/>
      </c>
      <c r="AP1344" s="76" t="str">
        <f>IF(Tableau1[[#This Row],[Nuit
VE/ SA]]="Oui",0,IF(Tableau1[[#This Row],[Nuit
VE/ SA]]="Non",1,""))</f>
        <v/>
      </c>
      <c r="AQ1344" s="76" t="str">
        <f>IF(Tableau1[[#This Row],[Nuit
SA/ DI]]="Oui",0,IF(Tableau1[[#This Row],[Nuit
SA/ DI]]="Non",1,""))</f>
        <v/>
      </c>
      <c r="AR1344" s="76" t="str">
        <f>IF(Tableau1[[#This Row],[Nuit
DI/ LU]]="Oui",0,IF(Tableau1[[#This Row],[Nuit
DI/ LU]]="Non",1,""))</f>
        <v/>
      </c>
      <c r="AS1344" s="76" t="str">
        <f>IF(Tableau1[[#This Row],[Type de réponse]]='Paramètre (masquer)'!$A$10,Tableau1[[#This Row],[FE]],"")</f>
        <v/>
      </c>
      <c r="AT1344" s="76" t="str">
        <f>_xlfn.CONCAT(Tableau1[[#This Row],[LUN]:[DIM]])</f>
        <v/>
      </c>
      <c r="AU1344" s="79"/>
      <c r="AV13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4" s="76" t="e">
        <f>Tableau1[[#This Row],[Nbre de nuits sur la période]]*Tableau1[[#This Row],[Nombre de train accédant / nuit *]]</f>
        <v>#VALUE!</v>
      </c>
      <c r="AY1344" s="76" t="e">
        <f>Tableau1[[#This Row],[Uo voies - nuit]]*((59*400/1000)+5)</f>
        <v>#VALUE!</v>
      </c>
    </row>
    <row r="1345" spans="1:51" ht="15.75">
      <c r="A1345" s="51">
        <f t="shared" si="62"/>
        <v>1332</v>
      </c>
      <c r="B1345" s="85"/>
      <c r="C1345" s="52" t="str">
        <f>IFERROR(VLOOKUP(Tableau1[[#This Row],[Site *
Un fichier Excel par DT]],Tableau7[[#All],[Nom de la gare]:[EIC]],5,FALSE),"")</f>
        <v/>
      </c>
      <c r="D1345" s="77"/>
      <c r="E1345" s="74"/>
      <c r="F1345" s="74"/>
      <c r="G1345" s="76"/>
      <c r="H1345" s="72" t="str">
        <f>IF(Tableau1[[#This Row],[Régime d''utilisation (Quotidien ? Oui ou Non)]]="Oui","Oui","Non")</f>
        <v>Non</v>
      </c>
      <c r="I1345" s="72" t="str">
        <f>IF(Tableau1[[#This Row],[Régime d''utilisation (Quotidien ? Oui ou Non)]]="Oui","Oui","Non")</f>
        <v>Non</v>
      </c>
      <c r="J1345" s="72" t="str">
        <f>IF(Tableau1[[#This Row],[Régime d''utilisation (Quotidien ? Oui ou Non)]]="Oui","Oui","Non")</f>
        <v>Non</v>
      </c>
      <c r="K1345" s="72" t="str">
        <f>IF(Tableau1[[#This Row],[Régime d''utilisation (Quotidien ? Oui ou Non)]]="Oui","Oui","Non")</f>
        <v>Non</v>
      </c>
      <c r="L1345" s="72" t="str">
        <f>IF(Tableau1[[#This Row],[Régime d''utilisation (Quotidien ? Oui ou Non)]]="Oui","Oui","Non")</f>
        <v>Non</v>
      </c>
      <c r="M1345" s="72" t="str">
        <f>IF(Tableau1[[#This Row],[Régime d''utilisation (Quotidien ? Oui ou Non)]]="Oui","Oui","Non")</f>
        <v>Non</v>
      </c>
      <c r="N1345" s="72" t="str">
        <f>IF(Tableau1[[#This Row],[Régime d''utilisation (Quotidien ? Oui ou Non)]]="Oui","Oui","Non")</f>
        <v>Non</v>
      </c>
      <c r="O1345" s="72" t="str">
        <f>IF(Tableau1[[#This Row],[Régime d''utilisation (Quotidien ? Oui ou Non)]]="Oui","Oui","Non")</f>
        <v>Non</v>
      </c>
      <c r="P1345" s="76"/>
      <c r="Q1345" s="76"/>
      <c r="R1345" s="76"/>
      <c r="S1345" s="52" t="str">
        <f t="shared" si="60"/>
        <v>Compris entre 00h00 et 5h00</v>
      </c>
      <c r="T1345" s="76"/>
      <c r="U1345" s="53" t="str">
        <f t="shared" si="61"/>
        <v>Voyageur</v>
      </c>
      <c r="V1345" s="76"/>
      <c r="W1345" s="76"/>
      <c r="X1345" s="76"/>
      <c r="Y1345" s="76"/>
      <c r="Z1345" s="76"/>
      <c r="AA1345" s="76"/>
      <c r="AB1345" s="53">
        <f>400</f>
        <v>400</v>
      </c>
      <c r="AC1345" s="78" t="str">
        <f>IF(Tableau1[[#This Row],[Type de réponse]]='Paramètre (masquer)'!$A$10,Tableau1[[#This Row],[Période de début *]],"")</f>
        <v/>
      </c>
      <c r="AD1345" s="78" t="str">
        <f>IF(Tableau1[[#This Row],[Type de réponse]]='Paramètre (masquer)'!$A$10,Tableau1[[#This Row],[Période de fin *]],"")</f>
        <v/>
      </c>
      <c r="AE1345" s="78" t="str">
        <f>IF(Tableau1[[#This Row],[Type de réponse]]='Paramètre (masquer)'!$A$10,Tableau1[[#This Row],[Nuit
LU/MA]],"")</f>
        <v/>
      </c>
      <c r="AF1345" s="78" t="str">
        <f>IF(Tableau1[[#This Row],[Type de réponse]]='Paramètre (masquer)'!$A$10,Tableau1[[#This Row],[Nuit
MA/ME]],"")</f>
        <v/>
      </c>
      <c r="AG1345" s="78" t="str">
        <f>IF(Tableau1[[#This Row],[Type de réponse]]='Paramètre (masquer)'!$A$10,Tableau1[[#This Row],[Nuit
ME/JE]],"")</f>
        <v/>
      </c>
      <c r="AH1345" s="78" t="str">
        <f>IF(Tableau1[[#This Row],[Type de réponse]]='Paramètre (masquer)'!$A$10,Tableau1[[#This Row],[Nuit JE/VE]],"")</f>
        <v/>
      </c>
      <c r="AI1345" s="78" t="str">
        <f>IF(Tableau1[[#This Row],[Type de réponse]]='Paramètre (masquer)'!$A$10,Tableau1[[#This Row],[Nuit
VE/SA]],"")</f>
        <v/>
      </c>
      <c r="AJ1345" s="78" t="str">
        <f>IF(Tableau1[[#This Row],[Type de réponse]]='Paramètre (masquer)'!$A$10,Tableau1[[#This Row],[Nuit
SA/DI]],"")</f>
        <v/>
      </c>
      <c r="AK1345" s="78" t="str">
        <f>IF(Tableau1[[#This Row],[Type de réponse]]='Paramètre (masquer)'!$A$10,Tableau1[[#This Row],[Nuit
DI/LU]],"")</f>
        <v/>
      </c>
      <c r="AL1345" s="76" t="str">
        <f>IF(Tableau1[[#This Row],[Nuit
LU /MA]]="Oui",0,IF(Tableau1[[#This Row],[Nuit
LU /MA]]="Non",1,""))</f>
        <v/>
      </c>
      <c r="AM1345" s="76" t="str">
        <f>IF(Tableau1[[#This Row],[Nuit
MA/ ME]]="Oui",0,IF(Tableau1[[#This Row],[Nuit
MA/ ME]]="Non",1,""))</f>
        <v/>
      </c>
      <c r="AN1345" s="76" t="str">
        <f>IF(Tableau1[[#This Row],[Nuit
ME/ JE]]="Oui",0,IF(Tableau1[[#This Row],[Nuit
ME/ JE]]="Non",1,""))</f>
        <v/>
      </c>
      <c r="AO1345" s="76" t="str">
        <f>IF(Tableau1[[#This Row],[Nuit JE/ VE]]="Oui",0,IF(Tableau1[[#This Row],[Nuit JE/ VE]]="Non",1,""))</f>
        <v/>
      </c>
      <c r="AP1345" s="76" t="str">
        <f>IF(Tableau1[[#This Row],[Nuit
VE/ SA]]="Oui",0,IF(Tableau1[[#This Row],[Nuit
VE/ SA]]="Non",1,""))</f>
        <v/>
      </c>
      <c r="AQ1345" s="76" t="str">
        <f>IF(Tableau1[[#This Row],[Nuit
SA/ DI]]="Oui",0,IF(Tableau1[[#This Row],[Nuit
SA/ DI]]="Non",1,""))</f>
        <v/>
      </c>
      <c r="AR1345" s="76" t="str">
        <f>IF(Tableau1[[#This Row],[Nuit
DI/ LU]]="Oui",0,IF(Tableau1[[#This Row],[Nuit
DI/ LU]]="Non",1,""))</f>
        <v/>
      </c>
      <c r="AS1345" s="76" t="str">
        <f>IF(Tableau1[[#This Row],[Type de réponse]]='Paramètre (masquer)'!$A$10,Tableau1[[#This Row],[FE]],"")</f>
        <v/>
      </c>
      <c r="AT1345" s="76" t="str">
        <f>_xlfn.CONCAT(Tableau1[[#This Row],[LUN]:[DIM]])</f>
        <v/>
      </c>
      <c r="AU1345" s="79"/>
      <c r="AV13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5" s="76" t="e">
        <f>Tableau1[[#This Row],[Nbre de nuits sur la période]]*Tableau1[[#This Row],[Nombre de train accédant / nuit *]]</f>
        <v>#VALUE!</v>
      </c>
      <c r="AY1345" s="76" t="e">
        <f>Tableau1[[#This Row],[Uo voies - nuit]]*((59*400/1000)+5)</f>
        <v>#VALUE!</v>
      </c>
    </row>
    <row r="1346" spans="1:51" ht="15.75">
      <c r="A1346" s="51">
        <f t="shared" si="62"/>
        <v>1333</v>
      </c>
      <c r="B1346" s="85"/>
      <c r="C1346" s="52" t="str">
        <f>IFERROR(VLOOKUP(Tableau1[[#This Row],[Site *
Un fichier Excel par DT]],Tableau7[[#All],[Nom de la gare]:[EIC]],5,FALSE),"")</f>
        <v/>
      </c>
      <c r="D1346" s="77"/>
      <c r="E1346" s="74"/>
      <c r="F1346" s="74"/>
      <c r="G1346" s="76"/>
      <c r="H1346" s="72" t="str">
        <f>IF(Tableau1[[#This Row],[Régime d''utilisation (Quotidien ? Oui ou Non)]]="Oui","Oui","Non")</f>
        <v>Non</v>
      </c>
      <c r="I1346" s="72" t="str">
        <f>IF(Tableau1[[#This Row],[Régime d''utilisation (Quotidien ? Oui ou Non)]]="Oui","Oui","Non")</f>
        <v>Non</v>
      </c>
      <c r="J1346" s="72" t="str">
        <f>IF(Tableau1[[#This Row],[Régime d''utilisation (Quotidien ? Oui ou Non)]]="Oui","Oui","Non")</f>
        <v>Non</v>
      </c>
      <c r="K1346" s="72" t="str">
        <f>IF(Tableau1[[#This Row],[Régime d''utilisation (Quotidien ? Oui ou Non)]]="Oui","Oui","Non")</f>
        <v>Non</v>
      </c>
      <c r="L1346" s="72" t="str">
        <f>IF(Tableau1[[#This Row],[Régime d''utilisation (Quotidien ? Oui ou Non)]]="Oui","Oui","Non")</f>
        <v>Non</v>
      </c>
      <c r="M1346" s="72" t="str">
        <f>IF(Tableau1[[#This Row],[Régime d''utilisation (Quotidien ? Oui ou Non)]]="Oui","Oui","Non")</f>
        <v>Non</v>
      </c>
      <c r="N1346" s="72" t="str">
        <f>IF(Tableau1[[#This Row],[Régime d''utilisation (Quotidien ? Oui ou Non)]]="Oui","Oui","Non")</f>
        <v>Non</v>
      </c>
      <c r="O1346" s="72" t="str">
        <f>IF(Tableau1[[#This Row],[Régime d''utilisation (Quotidien ? Oui ou Non)]]="Oui","Oui","Non")</f>
        <v>Non</v>
      </c>
      <c r="P1346" s="76"/>
      <c r="Q1346" s="76"/>
      <c r="R1346" s="76"/>
      <c r="S1346" s="52" t="str">
        <f t="shared" si="60"/>
        <v>Compris entre 00h00 et 5h00</v>
      </c>
      <c r="T1346" s="76"/>
      <c r="U1346" s="53" t="str">
        <f t="shared" si="61"/>
        <v>Voyageur</v>
      </c>
      <c r="V1346" s="76"/>
      <c r="W1346" s="76"/>
      <c r="X1346" s="76"/>
      <c r="Y1346" s="76"/>
      <c r="Z1346" s="76"/>
      <c r="AA1346" s="76"/>
      <c r="AB1346" s="53">
        <f>400</f>
        <v>400</v>
      </c>
      <c r="AC1346" s="78" t="str">
        <f>IF(Tableau1[[#This Row],[Type de réponse]]='Paramètre (masquer)'!$A$10,Tableau1[[#This Row],[Période de début *]],"")</f>
        <v/>
      </c>
      <c r="AD1346" s="78" t="str">
        <f>IF(Tableau1[[#This Row],[Type de réponse]]='Paramètre (masquer)'!$A$10,Tableau1[[#This Row],[Période de fin *]],"")</f>
        <v/>
      </c>
      <c r="AE1346" s="78" t="str">
        <f>IF(Tableau1[[#This Row],[Type de réponse]]='Paramètre (masquer)'!$A$10,Tableau1[[#This Row],[Nuit
LU/MA]],"")</f>
        <v/>
      </c>
      <c r="AF1346" s="78" t="str">
        <f>IF(Tableau1[[#This Row],[Type de réponse]]='Paramètre (masquer)'!$A$10,Tableau1[[#This Row],[Nuit
MA/ME]],"")</f>
        <v/>
      </c>
      <c r="AG1346" s="78" t="str">
        <f>IF(Tableau1[[#This Row],[Type de réponse]]='Paramètre (masquer)'!$A$10,Tableau1[[#This Row],[Nuit
ME/JE]],"")</f>
        <v/>
      </c>
      <c r="AH1346" s="78" t="str">
        <f>IF(Tableau1[[#This Row],[Type de réponse]]='Paramètre (masquer)'!$A$10,Tableau1[[#This Row],[Nuit JE/VE]],"")</f>
        <v/>
      </c>
      <c r="AI1346" s="78" t="str">
        <f>IF(Tableau1[[#This Row],[Type de réponse]]='Paramètre (masquer)'!$A$10,Tableau1[[#This Row],[Nuit
VE/SA]],"")</f>
        <v/>
      </c>
      <c r="AJ1346" s="78" t="str">
        <f>IF(Tableau1[[#This Row],[Type de réponse]]='Paramètre (masquer)'!$A$10,Tableau1[[#This Row],[Nuit
SA/DI]],"")</f>
        <v/>
      </c>
      <c r="AK1346" s="78" t="str">
        <f>IF(Tableau1[[#This Row],[Type de réponse]]='Paramètre (masquer)'!$A$10,Tableau1[[#This Row],[Nuit
DI/LU]],"")</f>
        <v/>
      </c>
      <c r="AL1346" s="76" t="str">
        <f>IF(Tableau1[[#This Row],[Nuit
LU /MA]]="Oui",0,IF(Tableau1[[#This Row],[Nuit
LU /MA]]="Non",1,""))</f>
        <v/>
      </c>
      <c r="AM1346" s="76" t="str">
        <f>IF(Tableau1[[#This Row],[Nuit
MA/ ME]]="Oui",0,IF(Tableau1[[#This Row],[Nuit
MA/ ME]]="Non",1,""))</f>
        <v/>
      </c>
      <c r="AN1346" s="76" t="str">
        <f>IF(Tableau1[[#This Row],[Nuit
ME/ JE]]="Oui",0,IF(Tableau1[[#This Row],[Nuit
ME/ JE]]="Non",1,""))</f>
        <v/>
      </c>
      <c r="AO1346" s="76" t="str">
        <f>IF(Tableau1[[#This Row],[Nuit JE/ VE]]="Oui",0,IF(Tableau1[[#This Row],[Nuit JE/ VE]]="Non",1,""))</f>
        <v/>
      </c>
      <c r="AP1346" s="76" t="str">
        <f>IF(Tableau1[[#This Row],[Nuit
VE/ SA]]="Oui",0,IF(Tableau1[[#This Row],[Nuit
VE/ SA]]="Non",1,""))</f>
        <v/>
      </c>
      <c r="AQ1346" s="76" t="str">
        <f>IF(Tableau1[[#This Row],[Nuit
SA/ DI]]="Oui",0,IF(Tableau1[[#This Row],[Nuit
SA/ DI]]="Non",1,""))</f>
        <v/>
      </c>
      <c r="AR1346" s="76" t="str">
        <f>IF(Tableau1[[#This Row],[Nuit
DI/ LU]]="Oui",0,IF(Tableau1[[#This Row],[Nuit
DI/ LU]]="Non",1,""))</f>
        <v/>
      </c>
      <c r="AS1346" s="76" t="str">
        <f>IF(Tableau1[[#This Row],[Type de réponse]]='Paramètre (masquer)'!$A$10,Tableau1[[#This Row],[FE]],"")</f>
        <v/>
      </c>
      <c r="AT1346" s="76" t="str">
        <f>_xlfn.CONCAT(Tableau1[[#This Row],[LUN]:[DIM]])</f>
        <v/>
      </c>
      <c r="AU1346" s="79"/>
      <c r="AV13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6" s="76" t="e">
        <f>Tableau1[[#This Row],[Nbre de nuits sur la période]]*Tableau1[[#This Row],[Nombre de train accédant / nuit *]]</f>
        <v>#VALUE!</v>
      </c>
      <c r="AY1346" s="76" t="e">
        <f>Tableau1[[#This Row],[Uo voies - nuit]]*((59*400/1000)+5)</f>
        <v>#VALUE!</v>
      </c>
    </row>
    <row r="1347" spans="1:51" ht="15.75">
      <c r="A1347" s="51">
        <f t="shared" si="62"/>
        <v>1334</v>
      </c>
      <c r="B1347" s="85"/>
      <c r="C1347" s="52" t="str">
        <f>IFERROR(VLOOKUP(Tableau1[[#This Row],[Site *
Un fichier Excel par DT]],Tableau7[[#All],[Nom de la gare]:[EIC]],5,FALSE),"")</f>
        <v/>
      </c>
      <c r="D1347" s="77"/>
      <c r="E1347" s="74"/>
      <c r="F1347" s="74"/>
      <c r="G1347" s="76"/>
      <c r="H1347" s="72" t="str">
        <f>IF(Tableau1[[#This Row],[Régime d''utilisation (Quotidien ? Oui ou Non)]]="Oui","Oui","Non")</f>
        <v>Non</v>
      </c>
      <c r="I1347" s="72" t="str">
        <f>IF(Tableau1[[#This Row],[Régime d''utilisation (Quotidien ? Oui ou Non)]]="Oui","Oui","Non")</f>
        <v>Non</v>
      </c>
      <c r="J1347" s="72" t="str">
        <f>IF(Tableau1[[#This Row],[Régime d''utilisation (Quotidien ? Oui ou Non)]]="Oui","Oui","Non")</f>
        <v>Non</v>
      </c>
      <c r="K1347" s="72" t="str">
        <f>IF(Tableau1[[#This Row],[Régime d''utilisation (Quotidien ? Oui ou Non)]]="Oui","Oui","Non")</f>
        <v>Non</v>
      </c>
      <c r="L1347" s="72" t="str">
        <f>IF(Tableau1[[#This Row],[Régime d''utilisation (Quotidien ? Oui ou Non)]]="Oui","Oui","Non")</f>
        <v>Non</v>
      </c>
      <c r="M1347" s="72" t="str">
        <f>IF(Tableau1[[#This Row],[Régime d''utilisation (Quotidien ? Oui ou Non)]]="Oui","Oui","Non")</f>
        <v>Non</v>
      </c>
      <c r="N1347" s="72" t="str">
        <f>IF(Tableau1[[#This Row],[Régime d''utilisation (Quotidien ? Oui ou Non)]]="Oui","Oui","Non")</f>
        <v>Non</v>
      </c>
      <c r="O1347" s="72" t="str">
        <f>IF(Tableau1[[#This Row],[Régime d''utilisation (Quotidien ? Oui ou Non)]]="Oui","Oui","Non")</f>
        <v>Non</v>
      </c>
      <c r="P1347" s="76"/>
      <c r="Q1347" s="76"/>
      <c r="R1347" s="76"/>
      <c r="S1347" s="52" t="str">
        <f t="shared" si="60"/>
        <v>Compris entre 00h00 et 5h00</v>
      </c>
      <c r="T1347" s="76"/>
      <c r="U1347" s="53" t="str">
        <f t="shared" si="61"/>
        <v>Voyageur</v>
      </c>
      <c r="V1347" s="76"/>
      <c r="W1347" s="76"/>
      <c r="X1347" s="76"/>
      <c r="Y1347" s="76"/>
      <c r="Z1347" s="76"/>
      <c r="AA1347" s="76"/>
      <c r="AB1347" s="53">
        <f>400</f>
        <v>400</v>
      </c>
      <c r="AC1347" s="78" t="str">
        <f>IF(Tableau1[[#This Row],[Type de réponse]]='Paramètre (masquer)'!$A$10,Tableau1[[#This Row],[Période de début *]],"")</f>
        <v/>
      </c>
      <c r="AD1347" s="78" t="str">
        <f>IF(Tableau1[[#This Row],[Type de réponse]]='Paramètre (masquer)'!$A$10,Tableau1[[#This Row],[Période de fin *]],"")</f>
        <v/>
      </c>
      <c r="AE1347" s="78" t="str">
        <f>IF(Tableau1[[#This Row],[Type de réponse]]='Paramètre (masquer)'!$A$10,Tableau1[[#This Row],[Nuit
LU/MA]],"")</f>
        <v/>
      </c>
      <c r="AF1347" s="78" t="str">
        <f>IF(Tableau1[[#This Row],[Type de réponse]]='Paramètre (masquer)'!$A$10,Tableau1[[#This Row],[Nuit
MA/ME]],"")</f>
        <v/>
      </c>
      <c r="AG1347" s="78" t="str">
        <f>IF(Tableau1[[#This Row],[Type de réponse]]='Paramètre (masquer)'!$A$10,Tableau1[[#This Row],[Nuit
ME/JE]],"")</f>
        <v/>
      </c>
      <c r="AH1347" s="78" t="str">
        <f>IF(Tableau1[[#This Row],[Type de réponse]]='Paramètre (masquer)'!$A$10,Tableau1[[#This Row],[Nuit JE/VE]],"")</f>
        <v/>
      </c>
      <c r="AI1347" s="78" t="str">
        <f>IF(Tableau1[[#This Row],[Type de réponse]]='Paramètre (masquer)'!$A$10,Tableau1[[#This Row],[Nuit
VE/SA]],"")</f>
        <v/>
      </c>
      <c r="AJ1347" s="78" t="str">
        <f>IF(Tableau1[[#This Row],[Type de réponse]]='Paramètre (masquer)'!$A$10,Tableau1[[#This Row],[Nuit
SA/DI]],"")</f>
        <v/>
      </c>
      <c r="AK1347" s="78" t="str">
        <f>IF(Tableau1[[#This Row],[Type de réponse]]='Paramètre (masquer)'!$A$10,Tableau1[[#This Row],[Nuit
DI/LU]],"")</f>
        <v/>
      </c>
      <c r="AL1347" s="76" t="str">
        <f>IF(Tableau1[[#This Row],[Nuit
LU /MA]]="Oui",0,IF(Tableau1[[#This Row],[Nuit
LU /MA]]="Non",1,""))</f>
        <v/>
      </c>
      <c r="AM1347" s="76" t="str">
        <f>IF(Tableau1[[#This Row],[Nuit
MA/ ME]]="Oui",0,IF(Tableau1[[#This Row],[Nuit
MA/ ME]]="Non",1,""))</f>
        <v/>
      </c>
      <c r="AN1347" s="76" t="str">
        <f>IF(Tableau1[[#This Row],[Nuit
ME/ JE]]="Oui",0,IF(Tableau1[[#This Row],[Nuit
ME/ JE]]="Non",1,""))</f>
        <v/>
      </c>
      <c r="AO1347" s="76" t="str">
        <f>IF(Tableau1[[#This Row],[Nuit JE/ VE]]="Oui",0,IF(Tableau1[[#This Row],[Nuit JE/ VE]]="Non",1,""))</f>
        <v/>
      </c>
      <c r="AP1347" s="76" t="str">
        <f>IF(Tableau1[[#This Row],[Nuit
VE/ SA]]="Oui",0,IF(Tableau1[[#This Row],[Nuit
VE/ SA]]="Non",1,""))</f>
        <v/>
      </c>
      <c r="AQ1347" s="76" t="str">
        <f>IF(Tableau1[[#This Row],[Nuit
SA/ DI]]="Oui",0,IF(Tableau1[[#This Row],[Nuit
SA/ DI]]="Non",1,""))</f>
        <v/>
      </c>
      <c r="AR1347" s="76" t="str">
        <f>IF(Tableau1[[#This Row],[Nuit
DI/ LU]]="Oui",0,IF(Tableau1[[#This Row],[Nuit
DI/ LU]]="Non",1,""))</f>
        <v/>
      </c>
      <c r="AS1347" s="76" t="str">
        <f>IF(Tableau1[[#This Row],[Type de réponse]]='Paramètre (masquer)'!$A$10,Tableau1[[#This Row],[FE]],"")</f>
        <v/>
      </c>
      <c r="AT1347" s="76" t="str">
        <f>_xlfn.CONCAT(Tableau1[[#This Row],[LUN]:[DIM]])</f>
        <v/>
      </c>
      <c r="AU1347" s="79"/>
      <c r="AV13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7" s="76" t="e">
        <f>Tableau1[[#This Row],[Nbre de nuits sur la période]]*Tableau1[[#This Row],[Nombre de train accédant / nuit *]]</f>
        <v>#VALUE!</v>
      </c>
      <c r="AY1347" s="76" t="e">
        <f>Tableau1[[#This Row],[Uo voies - nuit]]*((59*400/1000)+5)</f>
        <v>#VALUE!</v>
      </c>
    </row>
    <row r="1348" spans="1:51" ht="15.75">
      <c r="A1348" s="51">
        <f t="shared" si="62"/>
        <v>1335</v>
      </c>
      <c r="B1348" s="85"/>
      <c r="C1348" s="52" t="str">
        <f>IFERROR(VLOOKUP(Tableau1[[#This Row],[Site *
Un fichier Excel par DT]],Tableau7[[#All],[Nom de la gare]:[EIC]],5,FALSE),"")</f>
        <v/>
      </c>
      <c r="D1348" s="77"/>
      <c r="E1348" s="74"/>
      <c r="F1348" s="74"/>
      <c r="G1348" s="76"/>
      <c r="H1348" s="72" t="str">
        <f>IF(Tableau1[[#This Row],[Régime d''utilisation (Quotidien ? Oui ou Non)]]="Oui","Oui","Non")</f>
        <v>Non</v>
      </c>
      <c r="I1348" s="72" t="str">
        <f>IF(Tableau1[[#This Row],[Régime d''utilisation (Quotidien ? Oui ou Non)]]="Oui","Oui","Non")</f>
        <v>Non</v>
      </c>
      <c r="J1348" s="72" t="str">
        <f>IF(Tableau1[[#This Row],[Régime d''utilisation (Quotidien ? Oui ou Non)]]="Oui","Oui","Non")</f>
        <v>Non</v>
      </c>
      <c r="K1348" s="72" t="str">
        <f>IF(Tableau1[[#This Row],[Régime d''utilisation (Quotidien ? Oui ou Non)]]="Oui","Oui","Non")</f>
        <v>Non</v>
      </c>
      <c r="L1348" s="72" t="str">
        <f>IF(Tableau1[[#This Row],[Régime d''utilisation (Quotidien ? Oui ou Non)]]="Oui","Oui","Non")</f>
        <v>Non</v>
      </c>
      <c r="M1348" s="72" t="str">
        <f>IF(Tableau1[[#This Row],[Régime d''utilisation (Quotidien ? Oui ou Non)]]="Oui","Oui","Non")</f>
        <v>Non</v>
      </c>
      <c r="N1348" s="72" t="str">
        <f>IF(Tableau1[[#This Row],[Régime d''utilisation (Quotidien ? Oui ou Non)]]="Oui","Oui","Non")</f>
        <v>Non</v>
      </c>
      <c r="O1348" s="72" t="str">
        <f>IF(Tableau1[[#This Row],[Régime d''utilisation (Quotidien ? Oui ou Non)]]="Oui","Oui","Non")</f>
        <v>Non</v>
      </c>
      <c r="P1348" s="76"/>
      <c r="Q1348" s="76"/>
      <c r="R1348" s="76"/>
      <c r="S1348" s="52" t="str">
        <f t="shared" si="60"/>
        <v>Compris entre 00h00 et 5h00</v>
      </c>
      <c r="T1348" s="76"/>
      <c r="U1348" s="53" t="str">
        <f t="shared" si="61"/>
        <v>Voyageur</v>
      </c>
      <c r="V1348" s="76"/>
      <c r="W1348" s="76"/>
      <c r="X1348" s="76"/>
      <c r="Y1348" s="76"/>
      <c r="Z1348" s="76"/>
      <c r="AA1348" s="76"/>
      <c r="AB1348" s="53">
        <f>400</f>
        <v>400</v>
      </c>
      <c r="AC1348" s="78" t="str">
        <f>IF(Tableau1[[#This Row],[Type de réponse]]='Paramètre (masquer)'!$A$10,Tableau1[[#This Row],[Période de début *]],"")</f>
        <v/>
      </c>
      <c r="AD1348" s="78" t="str">
        <f>IF(Tableau1[[#This Row],[Type de réponse]]='Paramètre (masquer)'!$A$10,Tableau1[[#This Row],[Période de fin *]],"")</f>
        <v/>
      </c>
      <c r="AE1348" s="78" t="str">
        <f>IF(Tableau1[[#This Row],[Type de réponse]]='Paramètre (masquer)'!$A$10,Tableau1[[#This Row],[Nuit
LU/MA]],"")</f>
        <v/>
      </c>
      <c r="AF1348" s="78" t="str">
        <f>IF(Tableau1[[#This Row],[Type de réponse]]='Paramètre (masquer)'!$A$10,Tableau1[[#This Row],[Nuit
MA/ME]],"")</f>
        <v/>
      </c>
      <c r="AG1348" s="78" t="str">
        <f>IF(Tableau1[[#This Row],[Type de réponse]]='Paramètre (masquer)'!$A$10,Tableau1[[#This Row],[Nuit
ME/JE]],"")</f>
        <v/>
      </c>
      <c r="AH1348" s="78" t="str">
        <f>IF(Tableau1[[#This Row],[Type de réponse]]='Paramètre (masquer)'!$A$10,Tableau1[[#This Row],[Nuit JE/VE]],"")</f>
        <v/>
      </c>
      <c r="AI1348" s="78" t="str">
        <f>IF(Tableau1[[#This Row],[Type de réponse]]='Paramètre (masquer)'!$A$10,Tableau1[[#This Row],[Nuit
VE/SA]],"")</f>
        <v/>
      </c>
      <c r="AJ1348" s="78" t="str">
        <f>IF(Tableau1[[#This Row],[Type de réponse]]='Paramètre (masquer)'!$A$10,Tableau1[[#This Row],[Nuit
SA/DI]],"")</f>
        <v/>
      </c>
      <c r="AK1348" s="78" t="str">
        <f>IF(Tableau1[[#This Row],[Type de réponse]]='Paramètre (masquer)'!$A$10,Tableau1[[#This Row],[Nuit
DI/LU]],"")</f>
        <v/>
      </c>
      <c r="AL1348" s="76" t="str">
        <f>IF(Tableau1[[#This Row],[Nuit
LU /MA]]="Oui",0,IF(Tableau1[[#This Row],[Nuit
LU /MA]]="Non",1,""))</f>
        <v/>
      </c>
      <c r="AM1348" s="76" t="str">
        <f>IF(Tableau1[[#This Row],[Nuit
MA/ ME]]="Oui",0,IF(Tableau1[[#This Row],[Nuit
MA/ ME]]="Non",1,""))</f>
        <v/>
      </c>
      <c r="AN1348" s="76" t="str">
        <f>IF(Tableau1[[#This Row],[Nuit
ME/ JE]]="Oui",0,IF(Tableau1[[#This Row],[Nuit
ME/ JE]]="Non",1,""))</f>
        <v/>
      </c>
      <c r="AO1348" s="76" t="str">
        <f>IF(Tableau1[[#This Row],[Nuit JE/ VE]]="Oui",0,IF(Tableau1[[#This Row],[Nuit JE/ VE]]="Non",1,""))</f>
        <v/>
      </c>
      <c r="AP1348" s="76" t="str">
        <f>IF(Tableau1[[#This Row],[Nuit
VE/ SA]]="Oui",0,IF(Tableau1[[#This Row],[Nuit
VE/ SA]]="Non",1,""))</f>
        <v/>
      </c>
      <c r="AQ1348" s="76" t="str">
        <f>IF(Tableau1[[#This Row],[Nuit
SA/ DI]]="Oui",0,IF(Tableau1[[#This Row],[Nuit
SA/ DI]]="Non",1,""))</f>
        <v/>
      </c>
      <c r="AR1348" s="76" t="str">
        <f>IF(Tableau1[[#This Row],[Nuit
DI/ LU]]="Oui",0,IF(Tableau1[[#This Row],[Nuit
DI/ LU]]="Non",1,""))</f>
        <v/>
      </c>
      <c r="AS1348" s="76" t="str">
        <f>IF(Tableau1[[#This Row],[Type de réponse]]='Paramètre (masquer)'!$A$10,Tableau1[[#This Row],[FE]],"")</f>
        <v/>
      </c>
      <c r="AT1348" s="76" t="str">
        <f>_xlfn.CONCAT(Tableau1[[#This Row],[LUN]:[DIM]])</f>
        <v/>
      </c>
      <c r="AU1348" s="79"/>
      <c r="AV13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8" s="76" t="e">
        <f>Tableau1[[#This Row],[Nbre de nuits sur la période]]*Tableau1[[#This Row],[Nombre de train accédant / nuit *]]</f>
        <v>#VALUE!</v>
      </c>
      <c r="AY1348" s="76" t="e">
        <f>Tableau1[[#This Row],[Uo voies - nuit]]*((59*400/1000)+5)</f>
        <v>#VALUE!</v>
      </c>
    </row>
    <row r="1349" spans="1:51" ht="15.75">
      <c r="A1349" s="51">
        <f t="shared" si="62"/>
        <v>1336</v>
      </c>
      <c r="B1349" s="85"/>
      <c r="C1349" s="52" t="str">
        <f>IFERROR(VLOOKUP(Tableau1[[#This Row],[Site *
Un fichier Excel par DT]],Tableau7[[#All],[Nom de la gare]:[EIC]],5,FALSE),"")</f>
        <v/>
      </c>
      <c r="D1349" s="77"/>
      <c r="E1349" s="74"/>
      <c r="F1349" s="74"/>
      <c r="G1349" s="76"/>
      <c r="H1349" s="72" t="str">
        <f>IF(Tableau1[[#This Row],[Régime d''utilisation (Quotidien ? Oui ou Non)]]="Oui","Oui","Non")</f>
        <v>Non</v>
      </c>
      <c r="I1349" s="72" t="str">
        <f>IF(Tableau1[[#This Row],[Régime d''utilisation (Quotidien ? Oui ou Non)]]="Oui","Oui","Non")</f>
        <v>Non</v>
      </c>
      <c r="J1349" s="72" t="str">
        <f>IF(Tableau1[[#This Row],[Régime d''utilisation (Quotidien ? Oui ou Non)]]="Oui","Oui","Non")</f>
        <v>Non</v>
      </c>
      <c r="K1349" s="72" t="str">
        <f>IF(Tableau1[[#This Row],[Régime d''utilisation (Quotidien ? Oui ou Non)]]="Oui","Oui","Non")</f>
        <v>Non</v>
      </c>
      <c r="L1349" s="72" t="str">
        <f>IF(Tableau1[[#This Row],[Régime d''utilisation (Quotidien ? Oui ou Non)]]="Oui","Oui","Non")</f>
        <v>Non</v>
      </c>
      <c r="M1349" s="72" t="str">
        <f>IF(Tableau1[[#This Row],[Régime d''utilisation (Quotidien ? Oui ou Non)]]="Oui","Oui","Non")</f>
        <v>Non</v>
      </c>
      <c r="N1349" s="72" t="str">
        <f>IF(Tableau1[[#This Row],[Régime d''utilisation (Quotidien ? Oui ou Non)]]="Oui","Oui","Non")</f>
        <v>Non</v>
      </c>
      <c r="O1349" s="72" t="str">
        <f>IF(Tableau1[[#This Row],[Régime d''utilisation (Quotidien ? Oui ou Non)]]="Oui","Oui","Non")</f>
        <v>Non</v>
      </c>
      <c r="P1349" s="76"/>
      <c r="Q1349" s="76"/>
      <c r="R1349" s="76"/>
      <c r="S1349" s="52" t="str">
        <f t="shared" si="60"/>
        <v>Compris entre 00h00 et 5h00</v>
      </c>
      <c r="T1349" s="76"/>
      <c r="U1349" s="53" t="str">
        <f t="shared" si="61"/>
        <v>Voyageur</v>
      </c>
      <c r="V1349" s="76"/>
      <c r="W1349" s="76"/>
      <c r="X1349" s="76"/>
      <c r="Y1349" s="76"/>
      <c r="Z1349" s="76"/>
      <c r="AA1349" s="76"/>
      <c r="AB1349" s="53">
        <f>400</f>
        <v>400</v>
      </c>
      <c r="AC1349" s="78" t="str">
        <f>IF(Tableau1[[#This Row],[Type de réponse]]='Paramètre (masquer)'!$A$10,Tableau1[[#This Row],[Période de début *]],"")</f>
        <v/>
      </c>
      <c r="AD1349" s="78" t="str">
        <f>IF(Tableau1[[#This Row],[Type de réponse]]='Paramètre (masquer)'!$A$10,Tableau1[[#This Row],[Période de fin *]],"")</f>
        <v/>
      </c>
      <c r="AE1349" s="78" t="str">
        <f>IF(Tableau1[[#This Row],[Type de réponse]]='Paramètre (masquer)'!$A$10,Tableau1[[#This Row],[Nuit
LU/MA]],"")</f>
        <v/>
      </c>
      <c r="AF1349" s="78" t="str">
        <f>IF(Tableau1[[#This Row],[Type de réponse]]='Paramètre (masquer)'!$A$10,Tableau1[[#This Row],[Nuit
MA/ME]],"")</f>
        <v/>
      </c>
      <c r="AG1349" s="78" t="str">
        <f>IF(Tableau1[[#This Row],[Type de réponse]]='Paramètre (masquer)'!$A$10,Tableau1[[#This Row],[Nuit
ME/JE]],"")</f>
        <v/>
      </c>
      <c r="AH1349" s="78" t="str">
        <f>IF(Tableau1[[#This Row],[Type de réponse]]='Paramètre (masquer)'!$A$10,Tableau1[[#This Row],[Nuit JE/VE]],"")</f>
        <v/>
      </c>
      <c r="AI1349" s="78" t="str">
        <f>IF(Tableau1[[#This Row],[Type de réponse]]='Paramètre (masquer)'!$A$10,Tableau1[[#This Row],[Nuit
VE/SA]],"")</f>
        <v/>
      </c>
      <c r="AJ1349" s="78" t="str">
        <f>IF(Tableau1[[#This Row],[Type de réponse]]='Paramètre (masquer)'!$A$10,Tableau1[[#This Row],[Nuit
SA/DI]],"")</f>
        <v/>
      </c>
      <c r="AK1349" s="78" t="str">
        <f>IF(Tableau1[[#This Row],[Type de réponse]]='Paramètre (masquer)'!$A$10,Tableau1[[#This Row],[Nuit
DI/LU]],"")</f>
        <v/>
      </c>
      <c r="AL1349" s="76" t="str">
        <f>IF(Tableau1[[#This Row],[Nuit
LU /MA]]="Oui",0,IF(Tableau1[[#This Row],[Nuit
LU /MA]]="Non",1,""))</f>
        <v/>
      </c>
      <c r="AM1349" s="76" t="str">
        <f>IF(Tableau1[[#This Row],[Nuit
MA/ ME]]="Oui",0,IF(Tableau1[[#This Row],[Nuit
MA/ ME]]="Non",1,""))</f>
        <v/>
      </c>
      <c r="AN1349" s="76" t="str">
        <f>IF(Tableau1[[#This Row],[Nuit
ME/ JE]]="Oui",0,IF(Tableau1[[#This Row],[Nuit
ME/ JE]]="Non",1,""))</f>
        <v/>
      </c>
      <c r="AO1349" s="76" t="str">
        <f>IF(Tableau1[[#This Row],[Nuit JE/ VE]]="Oui",0,IF(Tableau1[[#This Row],[Nuit JE/ VE]]="Non",1,""))</f>
        <v/>
      </c>
      <c r="AP1349" s="76" t="str">
        <f>IF(Tableau1[[#This Row],[Nuit
VE/ SA]]="Oui",0,IF(Tableau1[[#This Row],[Nuit
VE/ SA]]="Non",1,""))</f>
        <v/>
      </c>
      <c r="AQ1349" s="76" t="str">
        <f>IF(Tableau1[[#This Row],[Nuit
SA/ DI]]="Oui",0,IF(Tableau1[[#This Row],[Nuit
SA/ DI]]="Non",1,""))</f>
        <v/>
      </c>
      <c r="AR1349" s="76" t="str">
        <f>IF(Tableau1[[#This Row],[Nuit
DI/ LU]]="Oui",0,IF(Tableau1[[#This Row],[Nuit
DI/ LU]]="Non",1,""))</f>
        <v/>
      </c>
      <c r="AS1349" s="76" t="str">
        <f>IF(Tableau1[[#This Row],[Type de réponse]]='Paramètre (masquer)'!$A$10,Tableau1[[#This Row],[FE]],"")</f>
        <v/>
      </c>
      <c r="AT1349" s="76" t="str">
        <f>_xlfn.CONCAT(Tableau1[[#This Row],[LUN]:[DIM]])</f>
        <v/>
      </c>
      <c r="AU1349" s="79"/>
      <c r="AV13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9" s="76" t="e">
        <f>Tableau1[[#This Row],[Nbre de nuits sur la période]]*Tableau1[[#This Row],[Nombre de train accédant / nuit *]]</f>
        <v>#VALUE!</v>
      </c>
      <c r="AY1349" s="76" t="e">
        <f>Tableau1[[#This Row],[Uo voies - nuit]]*((59*400/1000)+5)</f>
        <v>#VALUE!</v>
      </c>
    </row>
    <row r="1350" spans="1:51" ht="15.75">
      <c r="A1350" s="51">
        <f t="shared" si="62"/>
        <v>1337</v>
      </c>
      <c r="B1350" s="85"/>
      <c r="C1350" s="52" t="str">
        <f>IFERROR(VLOOKUP(Tableau1[[#This Row],[Site *
Un fichier Excel par DT]],Tableau7[[#All],[Nom de la gare]:[EIC]],5,FALSE),"")</f>
        <v/>
      </c>
      <c r="D1350" s="77"/>
      <c r="E1350" s="74"/>
      <c r="F1350" s="74"/>
      <c r="G1350" s="76"/>
      <c r="H1350" s="72" t="str">
        <f>IF(Tableau1[[#This Row],[Régime d''utilisation (Quotidien ? Oui ou Non)]]="Oui","Oui","Non")</f>
        <v>Non</v>
      </c>
      <c r="I1350" s="72" t="str">
        <f>IF(Tableau1[[#This Row],[Régime d''utilisation (Quotidien ? Oui ou Non)]]="Oui","Oui","Non")</f>
        <v>Non</v>
      </c>
      <c r="J1350" s="72" t="str">
        <f>IF(Tableau1[[#This Row],[Régime d''utilisation (Quotidien ? Oui ou Non)]]="Oui","Oui","Non")</f>
        <v>Non</v>
      </c>
      <c r="K1350" s="72" t="str">
        <f>IF(Tableau1[[#This Row],[Régime d''utilisation (Quotidien ? Oui ou Non)]]="Oui","Oui","Non")</f>
        <v>Non</v>
      </c>
      <c r="L1350" s="72" t="str">
        <f>IF(Tableau1[[#This Row],[Régime d''utilisation (Quotidien ? Oui ou Non)]]="Oui","Oui","Non")</f>
        <v>Non</v>
      </c>
      <c r="M1350" s="72" t="str">
        <f>IF(Tableau1[[#This Row],[Régime d''utilisation (Quotidien ? Oui ou Non)]]="Oui","Oui","Non")</f>
        <v>Non</v>
      </c>
      <c r="N1350" s="72" t="str">
        <f>IF(Tableau1[[#This Row],[Régime d''utilisation (Quotidien ? Oui ou Non)]]="Oui","Oui","Non")</f>
        <v>Non</v>
      </c>
      <c r="O1350" s="72" t="str">
        <f>IF(Tableau1[[#This Row],[Régime d''utilisation (Quotidien ? Oui ou Non)]]="Oui","Oui","Non")</f>
        <v>Non</v>
      </c>
      <c r="P1350" s="76"/>
      <c r="Q1350" s="76"/>
      <c r="R1350" s="76"/>
      <c r="S1350" s="52" t="str">
        <f t="shared" si="60"/>
        <v>Compris entre 00h00 et 5h00</v>
      </c>
      <c r="T1350" s="76"/>
      <c r="U1350" s="53" t="str">
        <f t="shared" si="61"/>
        <v>Voyageur</v>
      </c>
      <c r="V1350" s="76"/>
      <c r="W1350" s="76"/>
      <c r="X1350" s="76"/>
      <c r="Y1350" s="76"/>
      <c r="Z1350" s="76"/>
      <c r="AA1350" s="76"/>
      <c r="AB1350" s="53">
        <f>400</f>
        <v>400</v>
      </c>
      <c r="AC1350" s="78" t="str">
        <f>IF(Tableau1[[#This Row],[Type de réponse]]='Paramètre (masquer)'!$A$10,Tableau1[[#This Row],[Période de début *]],"")</f>
        <v/>
      </c>
      <c r="AD1350" s="78" t="str">
        <f>IF(Tableau1[[#This Row],[Type de réponse]]='Paramètre (masquer)'!$A$10,Tableau1[[#This Row],[Période de fin *]],"")</f>
        <v/>
      </c>
      <c r="AE1350" s="78" t="str">
        <f>IF(Tableau1[[#This Row],[Type de réponse]]='Paramètre (masquer)'!$A$10,Tableau1[[#This Row],[Nuit
LU/MA]],"")</f>
        <v/>
      </c>
      <c r="AF1350" s="78" t="str">
        <f>IF(Tableau1[[#This Row],[Type de réponse]]='Paramètre (masquer)'!$A$10,Tableau1[[#This Row],[Nuit
MA/ME]],"")</f>
        <v/>
      </c>
      <c r="AG1350" s="78" t="str">
        <f>IF(Tableau1[[#This Row],[Type de réponse]]='Paramètre (masquer)'!$A$10,Tableau1[[#This Row],[Nuit
ME/JE]],"")</f>
        <v/>
      </c>
      <c r="AH1350" s="78" t="str">
        <f>IF(Tableau1[[#This Row],[Type de réponse]]='Paramètre (masquer)'!$A$10,Tableau1[[#This Row],[Nuit JE/VE]],"")</f>
        <v/>
      </c>
      <c r="AI1350" s="78" t="str">
        <f>IF(Tableau1[[#This Row],[Type de réponse]]='Paramètre (masquer)'!$A$10,Tableau1[[#This Row],[Nuit
VE/SA]],"")</f>
        <v/>
      </c>
      <c r="AJ1350" s="78" t="str">
        <f>IF(Tableau1[[#This Row],[Type de réponse]]='Paramètre (masquer)'!$A$10,Tableau1[[#This Row],[Nuit
SA/DI]],"")</f>
        <v/>
      </c>
      <c r="AK1350" s="78" t="str">
        <f>IF(Tableau1[[#This Row],[Type de réponse]]='Paramètre (masquer)'!$A$10,Tableau1[[#This Row],[Nuit
DI/LU]],"")</f>
        <v/>
      </c>
      <c r="AL1350" s="76" t="str">
        <f>IF(Tableau1[[#This Row],[Nuit
LU /MA]]="Oui",0,IF(Tableau1[[#This Row],[Nuit
LU /MA]]="Non",1,""))</f>
        <v/>
      </c>
      <c r="AM1350" s="76" t="str">
        <f>IF(Tableau1[[#This Row],[Nuit
MA/ ME]]="Oui",0,IF(Tableau1[[#This Row],[Nuit
MA/ ME]]="Non",1,""))</f>
        <v/>
      </c>
      <c r="AN1350" s="76" t="str">
        <f>IF(Tableau1[[#This Row],[Nuit
ME/ JE]]="Oui",0,IF(Tableau1[[#This Row],[Nuit
ME/ JE]]="Non",1,""))</f>
        <v/>
      </c>
      <c r="AO1350" s="76" t="str">
        <f>IF(Tableau1[[#This Row],[Nuit JE/ VE]]="Oui",0,IF(Tableau1[[#This Row],[Nuit JE/ VE]]="Non",1,""))</f>
        <v/>
      </c>
      <c r="AP1350" s="76" t="str">
        <f>IF(Tableau1[[#This Row],[Nuit
VE/ SA]]="Oui",0,IF(Tableau1[[#This Row],[Nuit
VE/ SA]]="Non",1,""))</f>
        <v/>
      </c>
      <c r="AQ1350" s="76" t="str">
        <f>IF(Tableau1[[#This Row],[Nuit
SA/ DI]]="Oui",0,IF(Tableau1[[#This Row],[Nuit
SA/ DI]]="Non",1,""))</f>
        <v/>
      </c>
      <c r="AR1350" s="76" t="str">
        <f>IF(Tableau1[[#This Row],[Nuit
DI/ LU]]="Oui",0,IF(Tableau1[[#This Row],[Nuit
DI/ LU]]="Non",1,""))</f>
        <v/>
      </c>
      <c r="AS1350" s="76" t="str">
        <f>IF(Tableau1[[#This Row],[Type de réponse]]='Paramètre (masquer)'!$A$10,Tableau1[[#This Row],[FE]],"")</f>
        <v/>
      </c>
      <c r="AT1350" s="76" t="str">
        <f>_xlfn.CONCAT(Tableau1[[#This Row],[LUN]:[DIM]])</f>
        <v/>
      </c>
      <c r="AU1350" s="79"/>
      <c r="AV13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0" s="76" t="e">
        <f>Tableau1[[#This Row],[Nbre de nuits sur la période]]*Tableau1[[#This Row],[Nombre de train accédant / nuit *]]</f>
        <v>#VALUE!</v>
      </c>
      <c r="AY1350" s="76" t="e">
        <f>Tableau1[[#This Row],[Uo voies - nuit]]*((59*400/1000)+5)</f>
        <v>#VALUE!</v>
      </c>
    </row>
    <row r="1351" spans="1:51" ht="15.75">
      <c r="A1351" s="51">
        <f t="shared" si="62"/>
        <v>1338</v>
      </c>
      <c r="B1351" s="85"/>
      <c r="C1351" s="52" t="str">
        <f>IFERROR(VLOOKUP(Tableau1[[#This Row],[Site *
Un fichier Excel par DT]],Tableau7[[#All],[Nom de la gare]:[EIC]],5,FALSE),"")</f>
        <v/>
      </c>
      <c r="D1351" s="77"/>
      <c r="E1351" s="74"/>
      <c r="F1351" s="74"/>
      <c r="G1351" s="76"/>
      <c r="H1351" s="72" t="str">
        <f>IF(Tableau1[[#This Row],[Régime d''utilisation (Quotidien ? Oui ou Non)]]="Oui","Oui","Non")</f>
        <v>Non</v>
      </c>
      <c r="I1351" s="72" t="str">
        <f>IF(Tableau1[[#This Row],[Régime d''utilisation (Quotidien ? Oui ou Non)]]="Oui","Oui","Non")</f>
        <v>Non</v>
      </c>
      <c r="J1351" s="72" t="str">
        <f>IF(Tableau1[[#This Row],[Régime d''utilisation (Quotidien ? Oui ou Non)]]="Oui","Oui","Non")</f>
        <v>Non</v>
      </c>
      <c r="K1351" s="72" t="str">
        <f>IF(Tableau1[[#This Row],[Régime d''utilisation (Quotidien ? Oui ou Non)]]="Oui","Oui","Non")</f>
        <v>Non</v>
      </c>
      <c r="L1351" s="72" t="str">
        <f>IF(Tableau1[[#This Row],[Régime d''utilisation (Quotidien ? Oui ou Non)]]="Oui","Oui","Non")</f>
        <v>Non</v>
      </c>
      <c r="M1351" s="72" t="str">
        <f>IF(Tableau1[[#This Row],[Régime d''utilisation (Quotidien ? Oui ou Non)]]="Oui","Oui","Non")</f>
        <v>Non</v>
      </c>
      <c r="N1351" s="72" t="str">
        <f>IF(Tableau1[[#This Row],[Régime d''utilisation (Quotidien ? Oui ou Non)]]="Oui","Oui","Non")</f>
        <v>Non</v>
      </c>
      <c r="O1351" s="72" t="str">
        <f>IF(Tableau1[[#This Row],[Régime d''utilisation (Quotidien ? Oui ou Non)]]="Oui","Oui","Non")</f>
        <v>Non</v>
      </c>
      <c r="P1351" s="76"/>
      <c r="Q1351" s="76"/>
      <c r="R1351" s="76"/>
      <c r="S1351" s="52" t="str">
        <f t="shared" si="60"/>
        <v>Compris entre 00h00 et 5h00</v>
      </c>
      <c r="T1351" s="76"/>
      <c r="U1351" s="53" t="str">
        <f t="shared" si="61"/>
        <v>Voyageur</v>
      </c>
      <c r="V1351" s="76"/>
      <c r="W1351" s="76"/>
      <c r="X1351" s="76"/>
      <c r="Y1351" s="76"/>
      <c r="Z1351" s="76"/>
      <c r="AA1351" s="76"/>
      <c r="AB1351" s="53">
        <f>400</f>
        <v>400</v>
      </c>
      <c r="AC1351" s="78" t="str">
        <f>IF(Tableau1[[#This Row],[Type de réponse]]='Paramètre (masquer)'!$A$10,Tableau1[[#This Row],[Période de début *]],"")</f>
        <v/>
      </c>
      <c r="AD1351" s="78" t="str">
        <f>IF(Tableau1[[#This Row],[Type de réponse]]='Paramètre (masquer)'!$A$10,Tableau1[[#This Row],[Période de fin *]],"")</f>
        <v/>
      </c>
      <c r="AE1351" s="78" t="str">
        <f>IF(Tableau1[[#This Row],[Type de réponse]]='Paramètre (masquer)'!$A$10,Tableau1[[#This Row],[Nuit
LU/MA]],"")</f>
        <v/>
      </c>
      <c r="AF1351" s="78" t="str">
        <f>IF(Tableau1[[#This Row],[Type de réponse]]='Paramètre (masquer)'!$A$10,Tableau1[[#This Row],[Nuit
MA/ME]],"")</f>
        <v/>
      </c>
      <c r="AG1351" s="78" t="str">
        <f>IF(Tableau1[[#This Row],[Type de réponse]]='Paramètre (masquer)'!$A$10,Tableau1[[#This Row],[Nuit
ME/JE]],"")</f>
        <v/>
      </c>
      <c r="AH1351" s="78" t="str">
        <f>IF(Tableau1[[#This Row],[Type de réponse]]='Paramètre (masquer)'!$A$10,Tableau1[[#This Row],[Nuit JE/VE]],"")</f>
        <v/>
      </c>
      <c r="AI1351" s="78" t="str">
        <f>IF(Tableau1[[#This Row],[Type de réponse]]='Paramètre (masquer)'!$A$10,Tableau1[[#This Row],[Nuit
VE/SA]],"")</f>
        <v/>
      </c>
      <c r="AJ1351" s="78" t="str">
        <f>IF(Tableau1[[#This Row],[Type de réponse]]='Paramètre (masquer)'!$A$10,Tableau1[[#This Row],[Nuit
SA/DI]],"")</f>
        <v/>
      </c>
      <c r="AK1351" s="78" t="str">
        <f>IF(Tableau1[[#This Row],[Type de réponse]]='Paramètre (masquer)'!$A$10,Tableau1[[#This Row],[Nuit
DI/LU]],"")</f>
        <v/>
      </c>
      <c r="AL1351" s="76" t="str">
        <f>IF(Tableau1[[#This Row],[Nuit
LU /MA]]="Oui",0,IF(Tableau1[[#This Row],[Nuit
LU /MA]]="Non",1,""))</f>
        <v/>
      </c>
      <c r="AM1351" s="76" t="str">
        <f>IF(Tableau1[[#This Row],[Nuit
MA/ ME]]="Oui",0,IF(Tableau1[[#This Row],[Nuit
MA/ ME]]="Non",1,""))</f>
        <v/>
      </c>
      <c r="AN1351" s="76" t="str">
        <f>IF(Tableau1[[#This Row],[Nuit
ME/ JE]]="Oui",0,IF(Tableau1[[#This Row],[Nuit
ME/ JE]]="Non",1,""))</f>
        <v/>
      </c>
      <c r="AO1351" s="76" t="str">
        <f>IF(Tableau1[[#This Row],[Nuit JE/ VE]]="Oui",0,IF(Tableau1[[#This Row],[Nuit JE/ VE]]="Non",1,""))</f>
        <v/>
      </c>
      <c r="AP1351" s="76" t="str">
        <f>IF(Tableau1[[#This Row],[Nuit
VE/ SA]]="Oui",0,IF(Tableau1[[#This Row],[Nuit
VE/ SA]]="Non",1,""))</f>
        <v/>
      </c>
      <c r="AQ1351" s="76" t="str">
        <f>IF(Tableau1[[#This Row],[Nuit
SA/ DI]]="Oui",0,IF(Tableau1[[#This Row],[Nuit
SA/ DI]]="Non",1,""))</f>
        <v/>
      </c>
      <c r="AR1351" s="76" t="str">
        <f>IF(Tableau1[[#This Row],[Nuit
DI/ LU]]="Oui",0,IF(Tableau1[[#This Row],[Nuit
DI/ LU]]="Non",1,""))</f>
        <v/>
      </c>
      <c r="AS1351" s="76" t="str">
        <f>IF(Tableau1[[#This Row],[Type de réponse]]='Paramètre (masquer)'!$A$10,Tableau1[[#This Row],[FE]],"")</f>
        <v/>
      </c>
      <c r="AT1351" s="76" t="str">
        <f>_xlfn.CONCAT(Tableau1[[#This Row],[LUN]:[DIM]])</f>
        <v/>
      </c>
      <c r="AU1351" s="79"/>
      <c r="AV13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1" s="76" t="e">
        <f>Tableau1[[#This Row],[Nbre de nuits sur la période]]*Tableau1[[#This Row],[Nombre de train accédant / nuit *]]</f>
        <v>#VALUE!</v>
      </c>
      <c r="AY1351" s="76" t="e">
        <f>Tableau1[[#This Row],[Uo voies - nuit]]*((59*400/1000)+5)</f>
        <v>#VALUE!</v>
      </c>
    </row>
    <row r="1352" spans="1:51" ht="15.75">
      <c r="A1352" s="51">
        <f t="shared" si="62"/>
        <v>1339</v>
      </c>
      <c r="B1352" s="85"/>
      <c r="C1352" s="52" t="str">
        <f>IFERROR(VLOOKUP(Tableau1[[#This Row],[Site *
Un fichier Excel par DT]],Tableau7[[#All],[Nom de la gare]:[EIC]],5,FALSE),"")</f>
        <v/>
      </c>
      <c r="D1352" s="77"/>
      <c r="E1352" s="74"/>
      <c r="F1352" s="74"/>
      <c r="G1352" s="76"/>
      <c r="H1352" s="72" t="str">
        <f>IF(Tableau1[[#This Row],[Régime d''utilisation (Quotidien ? Oui ou Non)]]="Oui","Oui","Non")</f>
        <v>Non</v>
      </c>
      <c r="I1352" s="72" t="str">
        <f>IF(Tableau1[[#This Row],[Régime d''utilisation (Quotidien ? Oui ou Non)]]="Oui","Oui","Non")</f>
        <v>Non</v>
      </c>
      <c r="J1352" s="72" t="str">
        <f>IF(Tableau1[[#This Row],[Régime d''utilisation (Quotidien ? Oui ou Non)]]="Oui","Oui","Non")</f>
        <v>Non</v>
      </c>
      <c r="K1352" s="72" t="str">
        <f>IF(Tableau1[[#This Row],[Régime d''utilisation (Quotidien ? Oui ou Non)]]="Oui","Oui","Non")</f>
        <v>Non</v>
      </c>
      <c r="L1352" s="72" t="str">
        <f>IF(Tableau1[[#This Row],[Régime d''utilisation (Quotidien ? Oui ou Non)]]="Oui","Oui","Non")</f>
        <v>Non</v>
      </c>
      <c r="M1352" s="72" t="str">
        <f>IF(Tableau1[[#This Row],[Régime d''utilisation (Quotidien ? Oui ou Non)]]="Oui","Oui","Non")</f>
        <v>Non</v>
      </c>
      <c r="N1352" s="72" t="str">
        <f>IF(Tableau1[[#This Row],[Régime d''utilisation (Quotidien ? Oui ou Non)]]="Oui","Oui","Non")</f>
        <v>Non</v>
      </c>
      <c r="O1352" s="72" t="str">
        <f>IF(Tableau1[[#This Row],[Régime d''utilisation (Quotidien ? Oui ou Non)]]="Oui","Oui","Non")</f>
        <v>Non</v>
      </c>
      <c r="P1352" s="76"/>
      <c r="Q1352" s="76"/>
      <c r="R1352" s="76"/>
      <c r="S1352" s="52" t="str">
        <f t="shared" si="60"/>
        <v>Compris entre 00h00 et 5h00</v>
      </c>
      <c r="T1352" s="76"/>
      <c r="U1352" s="53" t="str">
        <f t="shared" si="61"/>
        <v>Voyageur</v>
      </c>
      <c r="V1352" s="76"/>
      <c r="W1352" s="76"/>
      <c r="X1352" s="76"/>
      <c r="Y1352" s="76"/>
      <c r="Z1352" s="76"/>
      <c r="AA1352" s="76"/>
      <c r="AB1352" s="53">
        <f>400</f>
        <v>400</v>
      </c>
      <c r="AC1352" s="78" t="str">
        <f>IF(Tableau1[[#This Row],[Type de réponse]]='Paramètre (masquer)'!$A$10,Tableau1[[#This Row],[Période de début *]],"")</f>
        <v/>
      </c>
      <c r="AD1352" s="78" t="str">
        <f>IF(Tableau1[[#This Row],[Type de réponse]]='Paramètre (masquer)'!$A$10,Tableau1[[#This Row],[Période de fin *]],"")</f>
        <v/>
      </c>
      <c r="AE1352" s="78" t="str">
        <f>IF(Tableau1[[#This Row],[Type de réponse]]='Paramètre (masquer)'!$A$10,Tableau1[[#This Row],[Nuit
LU/MA]],"")</f>
        <v/>
      </c>
      <c r="AF1352" s="78" t="str">
        <f>IF(Tableau1[[#This Row],[Type de réponse]]='Paramètre (masquer)'!$A$10,Tableau1[[#This Row],[Nuit
MA/ME]],"")</f>
        <v/>
      </c>
      <c r="AG1352" s="78" t="str">
        <f>IF(Tableau1[[#This Row],[Type de réponse]]='Paramètre (masquer)'!$A$10,Tableau1[[#This Row],[Nuit
ME/JE]],"")</f>
        <v/>
      </c>
      <c r="AH1352" s="78" t="str">
        <f>IF(Tableau1[[#This Row],[Type de réponse]]='Paramètre (masquer)'!$A$10,Tableau1[[#This Row],[Nuit JE/VE]],"")</f>
        <v/>
      </c>
      <c r="AI1352" s="78" t="str">
        <f>IF(Tableau1[[#This Row],[Type de réponse]]='Paramètre (masquer)'!$A$10,Tableau1[[#This Row],[Nuit
VE/SA]],"")</f>
        <v/>
      </c>
      <c r="AJ1352" s="78" t="str">
        <f>IF(Tableau1[[#This Row],[Type de réponse]]='Paramètre (masquer)'!$A$10,Tableau1[[#This Row],[Nuit
SA/DI]],"")</f>
        <v/>
      </c>
      <c r="AK1352" s="78" t="str">
        <f>IF(Tableau1[[#This Row],[Type de réponse]]='Paramètre (masquer)'!$A$10,Tableau1[[#This Row],[Nuit
DI/LU]],"")</f>
        <v/>
      </c>
      <c r="AL1352" s="76" t="str">
        <f>IF(Tableau1[[#This Row],[Nuit
LU /MA]]="Oui",0,IF(Tableau1[[#This Row],[Nuit
LU /MA]]="Non",1,""))</f>
        <v/>
      </c>
      <c r="AM1352" s="76" t="str">
        <f>IF(Tableau1[[#This Row],[Nuit
MA/ ME]]="Oui",0,IF(Tableau1[[#This Row],[Nuit
MA/ ME]]="Non",1,""))</f>
        <v/>
      </c>
      <c r="AN1352" s="76" t="str">
        <f>IF(Tableau1[[#This Row],[Nuit
ME/ JE]]="Oui",0,IF(Tableau1[[#This Row],[Nuit
ME/ JE]]="Non",1,""))</f>
        <v/>
      </c>
      <c r="AO1352" s="76" t="str">
        <f>IF(Tableau1[[#This Row],[Nuit JE/ VE]]="Oui",0,IF(Tableau1[[#This Row],[Nuit JE/ VE]]="Non",1,""))</f>
        <v/>
      </c>
      <c r="AP1352" s="76" t="str">
        <f>IF(Tableau1[[#This Row],[Nuit
VE/ SA]]="Oui",0,IF(Tableau1[[#This Row],[Nuit
VE/ SA]]="Non",1,""))</f>
        <v/>
      </c>
      <c r="AQ1352" s="76" t="str">
        <f>IF(Tableau1[[#This Row],[Nuit
SA/ DI]]="Oui",0,IF(Tableau1[[#This Row],[Nuit
SA/ DI]]="Non",1,""))</f>
        <v/>
      </c>
      <c r="AR1352" s="76" t="str">
        <f>IF(Tableau1[[#This Row],[Nuit
DI/ LU]]="Oui",0,IF(Tableau1[[#This Row],[Nuit
DI/ LU]]="Non",1,""))</f>
        <v/>
      </c>
      <c r="AS1352" s="76" t="str">
        <f>IF(Tableau1[[#This Row],[Type de réponse]]='Paramètre (masquer)'!$A$10,Tableau1[[#This Row],[FE]],"")</f>
        <v/>
      </c>
      <c r="AT1352" s="76" t="str">
        <f>_xlfn.CONCAT(Tableau1[[#This Row],[LUN]:[DIM]])</f>
        <v/>
      </c>
      <c r="AU1352" s="79"/>
      <c r="AV13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2" s="76" t="e">
        <f>Tableau1[[#This Row],[Nbre de nuits sur la période]]*Tableau1[[#This Row],[Nombre de train accédant / nuit *]]</f>
        <v>#VALUE!</v>
      </c>
      <c r="AY1352" s="76" t="e">
        <f>Tableau1[[#This Row],[Uo voies - nuit]]*((59*400/1000)+5)</f>
        <v>#VALUE!</v>
      </c>
    </row>
    <row r="1353" spans="1:51" ht="15.75">
      <c r="A1353" s="51">
        <f t="shared" si="62"/>
        <v>1340</v>
      </c>
      <c r="B1353" s="85"/>
      <c r="C1353" s="52" t="str">
        <f>IFERROR(VLOOKUP(Tableau1[[#This Row],[Site *
Un fichier Excel par DT]],Tableau7[[#All],[Nom de la gare]:[EIC]],5,FALSE),"")</f>
        <v/>
      </c>
      <c r="D1353" s="77"/>
      <c r="E1353" s="74"/>
      <c r="F1353" s="74"/>
      <c r="G1353" s="76"/>
      <c r="H1353" s="72" t="str">
        <f>IF(Tableau1[[#This Row],[Régime d''utilisation (Quotidien ? Oui ou Non)]]="Oui","Oui","Non")</f>
        <v>Non</v>
      </c>
      <c r="I1353" s="72" t="str">
        <f>IF(Tableau1[[#This Row],[Régime d''utilisation (Quotidien ? Oui ou Non)]]="Oui","Oui","Non")</f>
        <v>Non</v>
      </c>
      <c r="J1353" s="72" t="str">
        <f>IF(Tableau1[[#This Row],[Régime d''utilisation (Quotidien ? Oui ou Non)]]="Oui","Oui","Non")</f>
        <v>Non</v>
      </c>
      <c r="K1353" s="72" t="str">
        <f>IF(Tableau1[[#This Row],[Régime d''utilisation (Quotidien ? Oui ou Non)]]="Oui","Oui","Non")</f>
        <v>Non</v>
      </c>
      <c r="L1353" s="72" t="str">
        <f>IF(Tableau1[[#This Row],[Régime d''utilisation (Quotidien ? Oui ou Non)]]="Oui","Oui","Non")</f>
        <v>Non</v>
      </c>
      <c r="M1353" s="72" t="str">
        <f>IF(Tableau1[[#This Row],[Régime d''utilisation (Quotidien ? Oui ou Non)]]="Oui","Oui","Non")</f>
        <v>Non</v>
      </c>
      <c r="N1353" s="72" t="str">
        <f>IF(Tableau1[[#This Row],[Régime d''utilisation (Quotidien ? Oui ou Non)]]="Oui","Oui","Non")</f>
        <v>Non</v>
      </c>
      <c r="O1353" s="72" t="str">
        <f>IF(Tableau1[[#This Row],[Régime d''utilisation (Quotidien ? Oui ou Non)]]="Oui","Oui","Non")</f>
        <v>Non</v>
      </c>
      <c r="P1353" s="76"/>
      <c r="Q1353" s="76"/>
      <c r="R1353" s="76"/>
      <c r="S1353" s="52" t="str">
        <f t="shared" si="60"/>
        <v>Compris entre 00h00 et 5h00</v>
      </c>
      <c r="T1353" s="76"/>
      <c r="U1353" s="53" t="str">
        <f t="shared" si="61"/>
        <v>Voyageur</v>
      </c>
      <c r="V1353" s="76"/>
      <c r="W1353" s="76"/>
      <c r="X1353" s="76"/>
      <c r="Y1353" s="76"/>
      <c r="Z1353" s="76"/>
      <c r="AA1353" s="76"/>
      <c r="AB1353" s="53">
        <f>400</f>
        <v>400</v>
      </c>
      <c r="AC1353" s="78" t="str">
        <f>IF(Tableau1[[#This Row],[Type de réponse]]='Paramètre (masquer)'!$A$10,Tableau1[[#This Row],[Période de début *]],"")</f>
        <v/>
      </c>
      <c r="AD1353" s="78" t="str">
        <f>IF(Tableau1[[#This Row],[Type de réponse]]='Paramètre (masquer)'!$A$10,Tableau1[[#This Row],[Période de fin *]],"")</f>
        <v/>
      </c>
      <c r="AE1353" s="78" t="str">
        <f>IF(Tableau1[[#This Row],[Type de réponse]]='Paramètre (masquer)'!$A$10,Tableau1[[#This Row],[Nuit
LU/MA]],"")</f>
        <v/>
      </c>
      <c r="AF1353" s="78" t="str">
        <f>IF(Tableau1[[#This Row],[Type de réponse]]='Paramètre (masquer)'!$A$10,Tableau1[[#This Row],[Nuit
MA/ME]],"")</f>
        <v/>
      </c>
      <c r="AG1353" s="78" t="str">
        <f>IF(Tableau1[[#This Row],[Type de réponse]]='Paramètre (masquer)'!$A$10,Tableau1[[#This Row],[Nuit
ME/JE]],"")</f>
        <v/>
      </c>
      <c r="AH1353" s="78" t="str">
        <f>IF(Tableau1[[#This Row],[Type de réponse]]='Paramètre (masquer)'!$A$10,Tableau1[[#This Row],[Nuit JE/VE]],"")</f>
        <v/>
      </c>
      <c r="AI1353" s="78" t="str">
        <f>IF(Tableau1[[#This Row],[Type de réponse]]='Paramètre (masquer)'!$A$10,Tableau1[[#This Row],[Nuit
VE/SA]],"")</f>
        <v/>
      </c>
      <c r="AJ1353" s="78" t="str">
        <f>IF(Tableau1[[#This Row],[Type de réponse]]='Paramètre (masquer)'!$A$10,Tableau1[[#This Row],[Nuit
SA/DI]],"")</f>
        <v/>
      </c>
      <c r="AK1353" s="78" t="str">
        <f>IF(Tableau1[[#This Row],[Type de réponse]]='Paramètre (masquer)'!$A$10,Tableau1[[#This Row],[Nuit
DI/LU]],"")</f>
        <v/>
      </c>
      <c r="AL1353" s="76" t="str">
        <f>IF(Tableau1[[#This Row],[Nuit
LU /MA]]="Oui",0,IF(Tableau1[[#This Row],[Nuit
LU /MA]]="Non",1,""))</f>
        <v/>
      </c>
      <c r="AM1353" s="76" t="str">
        <f>IF(Tableau1[[#This Row],[Nuit
MA/ ME]]="Oui",0,IF(Tableau1[[#This Row],[Nuit
MA/ ME]]="Non",1,""))</f>
        <v/>
      </c>
      <c r="AN1353" s="76" t="str">
        <f>IF(Tableau1[[#This Row],[Nuit
ME/ JE]]="Oui",0,IF(Tableau1[[#This Row],[Nuit
ME/ JE]]="Non",1,""))</f>
        <v/>
      </c>
      <c r="AO1353" s="76" t="str">
        <f>IF(Tableau1[[#This Row],[Nuit JE/ VE]]="Oui",0,IF(Tableau1[[#This Row],[Nuit JE/ VE]]="Non",1,""))</f>
        <v/>
      </c>
      <c r="AP1353" s="76" t="str">
        <f>IF(Tableau1[[#This Row],[Nuit
VE/ SA]]="Oui",0,IF(Tableau1[[#This Row],[Nuit
VE/ SA]]="Non",1,""))</f>
        <v/>
      </c>
      <c r="AQ1353" s="76" t="str">
        <f>IF(Tableau1[[#This Row],[Nuit
SA/ DI]]="Oui",0,IF(Tableau1[[#This Row],[Nuit
SA/ DI]]="Non",1,""))</f>
        <v/>
      </c>
      <c r="AR1353" s="76" t="str">
        <f>IF(Tableau1[[#This Row],[Nuit
DI/ LU]]="Oui",0,IF(Tableau1[[#This Row],[Nuit
DI/ LU]]="Non",1,""))</f>
        <v/>
      </c>
      <c r="AS1353" s="76" t="str">
        <f>IF(Tableau1[[#This Row],[Type de réponse]]='Paramètre (masquer)'!$A$10,Tableau1[[#This Row],[FE]],"")</f>
        <v/>
      </c>
      <c r="AT1353" s="76" t="str">
        <f>_xlfn.CONCAT(Tableau1[[#This Row],[LUN]:[DIM]])</f>
        <v/>
      </c>
      <c r="AU1353" s="79"/>
      <c r="AV13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3" s="76" t="e">
        <f>Tableau1[[#This Row],[Nbre de nuits sur la période]]*Tableau1[[#This Row],[Nombre de train accédant / nuit *]]</f>
        <v>#VALUE!</v>
      </c>
      <c r="AY1353" s="76" t="e">
        <f>Tableau1[[#This Row],[Uo voies - nuit]]*((59*400/1000)+5)</f>
        <v>#VALUE!</v>
      </c>
    </row>
    <row r="1354" spans="1:51" ht="15.75">
      <c r="A1354" s="51">
        <f t="shared" si="62"/>
        <v>1341</v>
      </c>
      <c r="B1354" s="85"/>
      <c r="C1354" s="52" t="str">
        <f>IFERROR(VLOOKUP(Tableau1[[#This Row],[Site *
Un fichier Excel par DT]],Tableau7[[#All],[Nom de la gare]:[EIC]],5,FALSE),"")</f>
        <v/>
      </c>
      <c r="D1354" s="77"/>
      <c r="E1354" s="74"/>
      <c r="F1354" s="74"/>
      <c r="G1354" s="76"/>
      <c r="H1354" s="72" t="str">
        <f>IF(Tableau1[[#This Row],[Régime d''utilisation (Quotidien ? Oui ou Non)]]="Oui","Oui","Non")</f>
        <v>Non</v>
      </c>
      <c r="I1354" s="72" t="str">
        <f>IF(Tableau1[[#This Row],[Régime d''utilisation (Quotidien ? Oui ou Non)]]="Oui","Oui","Non")</f>
        <v>Non</v>
      </c>
      <c r="J1354" s="72" t="str">
        <f>IF(Tableau1[[#This Row],[Régime d''utilisation (Quotidien ? Oui ou Non)]]="Oui","Oui","Non")</f>
        <v>Non</v>
      </c>
      <c r="K1354" s="72" t="str">
        <f>IF(Tableau1[[#This Row],[Régime d''utilisation (Quotidien ? Oui ou Non)]]="Oui","Oui","Non")</f>
        <v>Non</v>
      </c>
      <c r="L1354" s="72" t="str">
        <f>IF(Tableau1[[#This Row],[Régime d''utilisation (Quotidien ? Oui ou Non)]]="Oui","Oui","Non")</f>
        <v>Non</v>
      </c>
      <c r="M1354" s="72" t="str">
        <f>IF(Tableau1[[#This Row],[Régime d''utilisation (Quotidien ? Oui ou Non)]]="Oui","Oui","Non")</f>
        <v>Non</v>
      </c>
      <c r="N1354" s="72" t="str">
        <f>IF(Tableau1[[#This Row],[Régime d''utilisation (Quotidien ? Oui ou Non)]]="Oui","Oui","Non")</f>
        <v>Non</v>
      </c>
      <c r="O1354" s="72" t="str">
        <f>IF(Tableau1[[#This Row],[Régime d''utilisation (Quotidien ? Oui ou Non)]]="Oui","Oui","Non")</f>
        <v>Non</v>
      </c>
      <c r="P1354" s="76"/>
      <c r="Q1354" s="76"/>
      <c r="R1354" s="76"/>
      <c r="S1354" s="52" t="str">
        <f t="shared" si="60"/>
        <v>Compris entre 00h00 et 5h00</v>
      </c>
      <c r="T1354" s="76"/>
      <c r="U1354" s="53" t="str">
        <f t="shared" si="61"/>
        <v>Voyageur</v>
      </c>
      <c r="V1354" s="76"/>
      <c r="W1354" s="76"/>
      <c r="X1354" s="76"/>
      <c r="Y1354" s="76"/>
      <c r="Z1354" s="76"/>
      <c r="AA1354" s="76"/>
      <c r="AB1354" s="53">
        <f>400</f>
        <v>400</v>
      </c>
      <c r="AC1354" s="78" t="str">
        <f>IF(Tableau1[[#This Row],[Type de réponse]]='Paramètre (masquer)'!$A$10,Tableau1[[#This Row],[Période de début *]],"")</f>
        <v/>
      </c>
      <c r="AD1354" s="78" t="str">
        <f>IF(Tableau1[[#This Row],[Type de réponse]]='Paramètre (masquer)'!$A$10,Tableau1[[#This Row],[Période de fin *]],"")</f>
        <v/>
      </c>
      <c r="AE1354" s="78" t="str">
        <f>IF(Tableau1[[#This Row],[Type de réponse]]='Paramètre (masquer)'!$A$10,Tableau1[[#This Row],[Nuit
LU/MA]],"")</f>
        <v/>
      </c>
      <c r="AF1354" s="78" t="str">
        <f>IF(Tableau1[[#This Row],[Type de réponse]]='Paramètre (masquer)'!$A$10,Tableau1[[#This Row],[Nuit
MA/ME]],"")</f>
        <v/>
      </c>
      <c r="AG1354" s="78" t="str">
        <f>IF(Tableau1[[#This Row],[Type de réponse]]='Paramètre (masquer)'!$A$10,Tableau1[[#This Row],[Nuit
ME/JE]],"")</f>
        <v/>
      </c>
      <c r="AH1354" s="78" t="str">
        <f>IF(Tableau1[[#This Row],[Type de réponse]]='Paramètre (masquer)'!$A$10,Tableau1[[#This Row],[Nuit JE/VE]],"")</f>
        <v/>
      </c>
      <c r="AI1354" s="78" t="str">
        <f>IF(Tableau1[[#This Row],[Type de réponse]]='Paramètre (masquer)'!$A$10,Tableau1[[#This Row],[Nuit
VE/SA]],"")</f>
        <v/>
      </c>
      <c r="AJ1354" s="78" t="str">
        <f>IF(Tableau1[[#This Row],[Type de réponse]]='Paramètre (masquer)'!$A$10,Tableau1[[#This Row],[Nuit
SA/DI]],"")</f>
        <v/>
      </c>
      <c r="AK1354" s="78" t="str">
        <f>IF(Tableau1[[#This Row],[Type de réponse]]='Paramètre (masquer)'!$A$10,Tableau1[[#This Row],[Nuit
DI/LU]],"")</f>
        <v/>
      </c>
      <c r="AL1354" s="76" t="str">
        <f>IF(Tableau1[[#This Row],[Nuit
LU /MA]]="Oui",0,IF(Tableau1[[#This Row],[Nuit
LU /MA]]="Non",1,""))</f>
        <v/>
      </c>
      <c r="AM1354" s="76" t="str">
        <f>IF(Tableau1[[#This Row],[Nuit
MA/ ME]]="Oui",0,IF(Tableau1[[#This Row],[Nuit
MA/ ME]]="Non",1,""))</f>
        <v/>
      </c>
      <c r="AN1354" s="76" t="str">
        <f>IF(Tableau1[[#This Row],[Nuit
ME/ JE]]="Oui",0,IF(Tableau1[[#This Row],[Nuit
ME/ JE]]="Non",1,""))</f>
        <v/>
      </c>
      <c r="AO1354" s="76" t="str">
        <f>IF(Tableau1[[#This Row],[Nuit JE/ VE]]="Oui",0,IF(Tableau1[[#This Row],[Nuit JE/ VE]]="Non",1,""))</f>
        <v/>
      </c>
      <c r="AP1354" s="76" t="str">
        <f>IF(Tableau1[[#This Row],[Nuit
VE/ SA]]="Oui",0,IF(Tableau1[[#This Row],[Nuit
VE/ SA]]="Non",1,""))</f>
        <v/>
      </c>
      <c r="AQ1354" s="76" t="str">
        <f>IF(Tableau1[[#This Row],[Nuit
SA/ DI]]="Oui",0,IF(Tableau1[[#This Row],[Nuit
SA/ DI]]="Non",1,""))</f>
        <v/>
      </c>
      <c r="AR1354" s="76" t="str">
        <f>IF(Tableau1[[#This Row],[Nuit
DI/ LU]]="Oui",0,IF(Tableau1[[#This Row],[Nuit
DI/ LU]]="Non",1,""))</f>
        <v/>
      </c>
      <c r="AS1354" s="76" t="str">
        <f>IF(Tableau1[[#This Row],[Type de réponse]]='Paramètre (masquer)'!$A$10,Tableau1[[#This Row],[FE]],"")</f>
        <v/>
      </c>
      <c r="AT1354" s="76" t="str">
        <f>_xlfn.CONCAT(Tableau1[[#This Row],[LUN]:[DIM]])</f>
        <v/>
      </c>
      <c r="AU1354" s="79"/>
      <c r="AV13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4" s="76" t="e">
        <f>Tableau1[[#This Row],[Nbre de nuits sur la période]]*Tableau1[[#This Row],[Nombre de train accédant / nuit *]]</f>
        <v>#VALUE!</v>
      </c>
      <c r="AY1354" s="76" t="e">
        <f>Tableau1[[#This Row],[Uo voies - nuit]]*((59*400/1000)+5)</f>
        <v>#VALUE!</v>
      </c>
    </row>
    <row r="1355" spans="1:51" ht="15.75">
      <c r="A1355" s="51">
        <f t="shared" si="62"/>
        <v>1342</v>
      </c>
      <c r="B1355" s="85"/>
      <c r="C1355" s="52" t="str">
        <f>IFERROR(VLOOKUP(Tableau1[[#This Row],[Site *
Un fichier Excel par DT]],Tableau7[[#All],[Nom de la gare]:[EIC]],5,FALSE),"")</f>
        <v/>
      </c>
      <c r="D1355" s="77"/>
      <c r="E1355" s="74"/>
      <c r="F1355" s="74"/>
      <c r="G1355" s="76"/>
      <c r="H1355" s="72" t="str">
        <f>IF(Tableau1[[#This Row],[Régime d''utilisation (Quotidien ? Oui ou Non)]]="Oui","Oui","Non")</f>
        <v>Non</v>
      </c>
      <c r="I1355" s="72" t="str">
        <f>IF(Tableau1[[#This Row],[Régime d''utilisation (Quotidien ? Oui ou Non)]]="Oui","Oui","Non")</f>
        <v>Non</v>
      </c>
      <c r="J1355" s="72" t="str">
        <f>IF(Tableau1[[#This Row],[Régime d''utilisation (Quotidien ? Oui ou Non)]]="Oui","Oui","Non")</f>
        <v>Non</v>
      </c>
      <c r="K1355" s="72" t="str">
        <f>IF(Tableau1[[#This Row],[Régime d''utilisation (Quotidien ? Oui ou Non)]]="Oui","Oui","Non")</f>
        <v>Non</v>
      </c>
      <c r="L1355" s="72" t="str">
        <f>IF(Tableau1[[#This Row],[Régime d''utilisation (Quotidien ? Oui ou Non)]]="Oui","Oui","Non")</f>
        <v>Non</v>
      </c>
      <c r="M1355" s="72" t="str">
        <f>IF(Tableau1[[#This Row],[Régime d''utilisation (Quotidien ? Oui ou Non)]]="Oui","Oui","Non")</f>
        <v>Non</v>
      </c>
      <c r="N1355" s="72" t="str">
        <f>IF(Tableau1[[#This Row],[Régime d''utilisation (Quotidien ? Oui ou Non)]]="Oui","Oui","Non")</f>
        <v>Non</v>
      </c>
      <c r="O1355" s="72" t="str">
        <f>IF(Tableau1[[#This Row],[Régime d''utilisation (Quotidien ? Oui ou Non)]]="Oui","Oui","Non")</f>
        <v>Non</v>
      </c>
      <c r="P1355" s="76"/>
      <c r="Q1355" s="76"/>
      <c r="R1355" s="76"/>
      <c r="S1355" s="52" t="str">
        <f t="shared" si="60"/>
        <v>Compris entre 00h00 et 5h00</v>
      </c>
      <c r="T1355" s="76"/>
      <c r="U1355" s="53" t="str">
        <f t="shared" si="61"/>
        <v>Voyageur</v>
      </c>
      <c r="V1355" s="76"/>
      <c r="W1355" s="76"/>
      <c r="X1355" s="76"/>
      <c r="Y1355" s="76"/>
      <c r="Z1355" s="76"/>
      <c r="AA1355" s="76"/>
      <c r="AB1355" s="53">
        <f>400</f>
        <v>400</v>
      </c>
      <c r="AC1355" s="78" t="str">
        <f>IF(Tableau1[[#This Row],[Type de réponse]]='Paramètre (masquer)'!$A$10,Tableau1[[#This Row],[Période de début *]],"")</f>
        <v/>
      </c>
      <c r="AD1355" s="78" t="str">
        <f>IF(Tableau1[[#This Row],[Type de réponse]]='Paramètre (masquer)'!$A$10,Tableau1[[#This Row],[Période de fin *]],"")</f>
        <v/>
      </c>
      <c r="AE1355" s="78" t="str">
        <f>IF(Tableau1[[#This Row],[Type de réponse]]='Paramètre (masquer)'!$A$10,Tableau1[[#This Row],[Nuit
LU/MA]],"")</f>
        <v/>
      </c>
      <c r="AF1355" s="78" t="str">
        <f>IF(Tableau1[[#This Row],[Type de réponse]]='Paramètre (masquer)'!$A$10,Tableau1[[#This Row],[Nuit
MA/ME]],"")</f>
        <v/>
      </c>
      <c r="AG1355" s="78" t="str">
        <f>IF(Tableau1[[#This Row],[Type de réponse]]='Paramètre (masquer)'!$A$10,Tableau1[[#This Row],[Nuit
ME/JE]],"")</f>
        <v/>
      </c>
      <c r="AH1355" s="78" t="str">
        <f>IF(Tableau1[[#This Row],[Type de réponse]]='Paramètre (masquer)'!$A$10,Tableau1[[#This Row],[Nuit JE/VE]],"")</f>
        <v/>
      </c>
      <c r="AI1355" s="78" t="str">
        <f>IF(Tableau1[[#This Row],[Type de réponse]]='Paramètre (masquer)'!$A$10,Tableau1[[#This Row],[Nuit
VE/SA]],"")</f>
        <v/>
      </c>
      <c r="AJ1355" s="78" t="str">
        <f>IF(Tableau1[[#This Row],[Type de réponse]]='Paramètre (masquer)'!$A$10,Tableau1[[#This Row],[Nuit
SA/DI]],"")</f>
        <v/>
      </c>
      <c r="AK1355" s="78" t="str">
        <f>IF(Tableau1[[#This Row],[Type de réponse]]='Paramètre (masquer)'!$A$10,Tableau1[[#This Row],[Nuit
DI/LU]],"")</f>
        <v/>
      </c>
      <c r="AL1355" s="76" t="str">
        <f>IF(Tableau1[[#This Row],[Nuit
LU /MA]]="Oui",0,IF(Tableau1[[#This Row],[Nuit
LU /MA]]="Non",1,""))</f>
        <v/>
      </c>
      <c r="AM1355" s="76" t="str">
        <f>IF(Tableau1[[#This Row],[Nuit
MA/ ME]]="Oui",0,IF(Tableau1[[#This Row],[Nuit
MA/ ME]]="Non",1,""))</f>
        <v/>
      </c>
      <c r="AN1355" s="76" t="str">
        <f>IF(Tableau1[[#This Row],[Nuit
ME/ JE]]="Oui",0,IF(Tableau1[[#This Row],[Nuit
ME/ JE]]="Non",1,""))</f>
        <v/>
      </c>
      <c r="AO1355" s="76" t="str">
        <f>IF(Tableau1[[#This Row],[Nuit JE/ VE]]="Oui",0,IF(Tableau1[[#This Row],[Nuit JE/ VE]]="Non",1,""))</f>
        <v/>
      </c>
      <c r="AP1355" s="76" t="str">
        <f>IF(Tableau1[[#This Row],[Nuit
VE/ SA]]="Oui",0,IF(Tableau1[[#This Row],[Nuit
VE/ SA]]="Non",1,""))</f>
        <v/>
      </c>
      <c r="AQ1355" s="76" t="str">
        <f>IF(Tableau1[[#This Row],[Nuit
SA/ DI]]="Oui",0,IF(Tableau1[[#This Row],[Nuit
SA/ DI]]="Non",1,""))</f>
        <v/>
      </c>
      <c r="AR1355" s="76" t="str">
        <f>IF(Tableau1[[#This Row],[Nuit
DI/ LU]]="Oui",0,IF(Tableau1[[#This Row],[Nuit
DI/ LU]]="Non",1,""))</f>
        <v/>
      </c>
      <c r="AS1355" s="76" t="str">
        <f>IF(Tableau1[[#This Row],[Type de réponse]]='Paramètre (masquer)'!$A$10,Tableau1[[#This Row],[FE]],"")</f>
        <v/>
      </c>
      <c r="AT1355" s="76" t="str">
        <f>_xlfn.CONCAT(Tableau1[[#This Row],[LUN]:[DIM]])</f>
        <v/>
      </c>
      <c r="AU1355" s="79"/>
      <c r="AV13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5" s="76" t="e">
        <f>Tableau1[[#This Row],[Nbre de nuits sur la période]]*Tableau1[[#This Row],[Nombre de train accédant / nuit *]]</f>
        <v>#VALUE!</v>
      </c>
      <c r="AY1355" s="76" t="e">
        <f>Tableau1[[#This Row],[Uo voies - nuit]]*((59*400/1000)+5)</f>
        <v>#VALUE!</v>
      </c>
    </row>
    <row r="1356" spans="1:51" ht="15.75">
      <c r="A1356" s="51">
        <f t="shared" si="62"/>
        <v>1343</v>
      </c>
      <c r="B1356" s="85"/>
      <c r="C1356" s="52" t="str">
        <f>IFERROR(VLOOKUP(Tableau1[[#This Row],[Site *
Un fichier Excel par DT]],Tableau7[[#All],[Nom de la gare]:[EIC]],5,FALSE),"")</f>
        <v/>
      </c>
      <c r="D1356" s="77"/>
      <c r="E1356" s="74"/>
      <c r="F1356" s="74"/>
      <c r="G1356" s="76"/>
      <c r="H1356" s="72" t="str">
        <f>IF(Tableau1[[#This Row],[Régime d''utilisation (Quotidien ? Oui ou Non)]]="Oui","Oui","Non")</f>
        <v>Non</v>
      </c>
      <c r="I1356" s="72" t="str">
        <f>IF(Tableau1[[#This Row],[Régime d''utilisation (Quotidien ? Oui ou Non)]]="Oui","Oui","Non")</f>
        <v>Non</v>
      </c>
      <c r="J1356" s="72" t="str">
        <f>IF(Tableau1[[#This Row],[Régime d''utilisation (Quotidien ? Oui ou Non)]]="Oui","Oui","Non")</f>
        <v>Non</v>
      </c>
      <c r="K1356" s="72" t="str">
        <f>IF(Tableau1[[#This Row],[Régime d''utilisation (Quotidien ? Oui ou Non)]]="Oui","Oui","Non")</f>
        <v>Non</v>
      </c>
      <c r="L1356" s="72" t="str">
        <f>IF(Tableau1[[#This Row],[Régime d''utilisation (Quotidien ? Oui ou Non)]]="Oui","Oui","Non")</f>
        <v>Non</v>
      </c>
      <c r="M1356" s="72" t="str">
        <f>IF(Tableau1[[#This Row],[Régime d''utilisation (Quotidien ? Oui ou Non)]]="Oui","Oui","Non")</f>
        <v>Non</v>
      </c>
      <c r="N1356" s="72" t="str">
        <f>IF(Tableau1[[#This Row],[Régime d''utilisation (Quotidien ? Oui ou Non)]]="Oui","Oui","Non")</f>
        <v>Non</v>
      </c>
      <c r="O1356" s="72" t="str">
        <f>IF(Tableau1[[#This Row],[Régime d''utilisation (Quotidien ? Oui ou Non)]]="Oui","Oui","Non")</f>
        <v>Non</v>
      </c>
      <c r="P1356" s="76"/>
      <c r="Q1356" s="76"/>
      <c r="R1356" s="76"/>
      <c r="S1356" s="52" t="str">
        <f t="shared" si="60"/>
        <v>Compris entre 00h00 et 5h00</v>
      </c>
      <c r="T1356" s="76"/>
      <c r="U1356" s="53" t="str">
        <f t="shared" si="61"/>
        <v>Voyageur</v>
      </c>
      <c r="V1356" s="76"/>
      <c r="W1356" s="76"/>
      <c r="X1356" s="76"/>
      <c r="Y1356" s="76"/>
      <c r="Z1356" s="76"/>
      <c r="AA1356" s="76"/>
      <c r="AB1356" s="53">
        <f>400</f>
        <v>400</v>
      </c>
      <c r="AC1356" s="78" t="str">
        <f>IF(Tableau1[[#This Row],[Type de réponse]]='Paramètre (masquer)'!$A$10,Tableau1[[#This Row],[Période de début *]],"")</f>
        <v/>
      </c>
      <c r="AD1356" s="78" t="str">
        <f>IF(Tableau1[[#This Row],[Type de réponse]]='Paramètre (masquer)'!$A$10,Tableau1[[#This Row],[Période de fin *]],"")</f>
        <v/>
      </c>
      <c r="AE1356" s="78" t="str">
        <f>IF(Tableau1[[#This Row],[Type de réponse]]='Paramètre (masquer)'!$A$10,Tableau1[[#This Row],[Nuit
LU/MA]],"")</f>
        <v/>
      </c>
      <c r="AF1356" s="78" t="str">
        <f>IF(Tableau1[[#This Row],[Type de réponse]]='Paramètre (masquer)'!$A$10,Tableau1[[#This Row],[Nuit
MA/ME]],"")</f>
        <v/>
      </c>
      <c r="AG1356" s="78" t="str">
        <f>IF(Tableau1[[#This Row],[Type de réponse]]='Paramètre (masquer)'!$A$10,Tableau1[[#This Row],[Nuit
ME/JE]],"")</f>
        <v/>
      </c>
      <c r="AH1356" s="78" t="str">
        <f>IF(Tableau1[[#This Row],[Type de réponse]]='Paramètre (masquer)'!$A$10,Tableau1[[#This Row],[Nuit JE/VE]],"")</f>
        <v/>
      </c>
      <c r="AI1356" s="78" t="str">
        <f>IF(Tableau1[[#This Row],[Type de réponse]]='Paramètre (masquer)'!$A$10,Tableau1[[#This Row],[Nuit
VE/SA]],"")</f>
        <v/>
      </c>
      <c r="AJ1356" s="78" t="str">
        <f>IF(Tableau1[[#This Row],[Type de réponse]]='Paramètre (masquer)'!$A$10,Tableau1[[#This Row],[Nuit
SA/DI]],"")</f>
        <v/>
      </c>
      <c r="AK1356" s="78" t="str">
        <f>IF(Tableau1[[#This Row],[Type de réponse]]='Paramètre (masquer)'!$A$10,Tableau1[[#This Row],[Nuit
DI/LU]],"")</f>
        <v/>
      </c>
      <c r="AL1356" s="76" t="str">
        <f>IF(Tableau1[[#This Row],[Nuit
LU /MA]]="Oui",0,IF(Tableau1[[#This Row],[Nuit
LU /MA]]="Non",1,""))</f>
        <v/>
      </c>
      <c r="AM1356" s="76" t="str">
        <f>IF(Tableau1[[#This Row],[Nuit
MA/ ME]]="Oui",0,IF(Tableau1[[#This Row],[Nuit
MA/ ME]]="Non",1,""))</f>
        <v/>
      </c>
      <c r="AN1356" s="76" t="str">
        <f>IF(Tableau1[[#This Row],[Nuit
ME/ JE]]="Oui",0,IF(Tableau1[[#This Row],[Nuit
ME/ JE]]="Non",1,""))</f>
        <v/>
      </c>
      <c r="AO1356" s="76" t="str">
        <f>IF(Tableau1[[#This Row],[Nuit JE/ VE]]="Oui",0,IF(Tableau1[[#This Row],[Nuit JE/ VE]]="Non",1,""))</f>
        <v/>
      </c>
      <c r="AP1356" s="76" t="str">
        <f>IF(Tableau1[[#This Row],[Nuit
VE/ SA]]="Oui",0,IF(Tableau1[[#This Row],[Nuit
VE/ SA]]="Non",1,""))</f>
        <v/>
      </c>
      <c r="AQ1356" s="76" t="str">
        <f>IF(Tableau1[[#This Row],[Nuit
SA/ DI]]="Oui",0,IF(Tableau1[[#This Row],[Nuit
SA/ DI]]="Non",1,""))</f>
        <v/>
      </c>
      <c r="AR1356" s="76" t="str">
        <f>IF(Tableau1[[#This Row],[Nuit
DI/ LU]]="Oui",0,IF(Tableau1[[#This Row],[Nuit
DI/ LU]]="Non",1,""))</f>
        <v/>
      </c>
      <c r="AS1356" s="76" t="str">
        <f>IF(Tableau1[[#This Row],[Type de réponse]]='Paramètre (masquer)'!$A$10,Tableau1[[#This Row],[FE]],"")</f>
        <v/>
      </c>
      <c r="AT1356" s="76" t="str">
        <f>_xlfn.CONCAT(Tableau1[[#This Row],[LUN]:[DIM]])</f>
        <v/>
      </c>
      <c r="AU1356" s="79"/>
      <c r="AV13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6" s="76" t="e">
        <f>Tableau1[[#This Row],[Nbre de nuits sur la période]]*Tableau1[[#This Row],[Nombre de train accédant / nuit *]]</f>
        <v>#VALUE!</v>
      </c>
      <c r="AY1356" s="76" t="e">
        <f>Tableau1[[#This Row],[Uo voies - nuit]]*((59*400/1000)+5)</f>
        <v>#VALUE!</v>
      </c>
    </row>
    <row r="1357" spans="1:51" ht="15.75">
      <c r="A1357" s="51">
        <f t="shared" si="62"/>
        <v>1344</v>
      </c>
      <c r="B1357" s="85"/>
      <c r="C1357" s="52" t="str">
        <f>IFERROR(VLOOKUP(Tableau1[[#This Row],[Site *
Un fichier Excel par DT]],Tableau7[[#All],[Nom de la gare]:[EIC]],5,FALSE),"")</f>
        <v/>
      </c>
      <c r="D1357" s="77"/>
      <c r="E1357" s="74"/>
      <c r="F1357" s="74"/>
      <c r="G1357" s="76"/>
      <c r="H1357" s="72" t="str">
        <f>IF(Tableau1[[#This Row],[Régime d''utilisation (Quotidien ? Oui ou Non)]]="Oui","Oui","Non")</f>
        <v>Non</v>
      </c>
      <c r="I1357" s="72" t="str">
        <f>IF(Tableau1[[#This Row],[Régime d''utilisation (Quotidien ? Oui ou Non)]]="Oui","Oui","Non")</f>
        <v>Non</v>
      </c>
      <c r="J1357" s="72" t="str">
        <f>IF(Tableau1[[#This Row],[Régime d''utilisation (Quotidien ? Oui ou Non)]]="Oui","Oui","Non")</f>
        <v>Non</v>
      </c>
      <c r="K1357" s="72" t="str">
        <f>IF(Tableau1[[#This Row],[Régime d''utilisation (Quotidien ? Oui ou Non)]]="Oui","Oui","Non")</f>
        <v>Non</v>
      </c>
      <c r="L1357" s="72" t="str">
        <f>IF(Tableau1[[#This Row],[Régime d''utilisation (Quotidien ? Oui ou Non)]]="Oui","Oui","Non")</f>
        <v>Non</v>
      </c>
      <c r="M1357" s="72" t="str">
        <f>IF(Tableau1[[#This Row],[Régime d''utilisation (Quotidien ? Oui ou Non)]]="Oui","Oui","Non")</f>
        <v>Non</v>
      </c>
      <c r="N1357" s="72" t="str">
        <f>IF(Tableau1[[#This Row],[Régime d''utilisation (Quotidien ? Oui ou Non)]]="Oui","Oui","Non")</f>
        <v>Non</v>
      </c>
      <c r="O1357" s="72" t="str">
        <f>IF(Tableau1[[#This Row],[Régime d''utilisation (Quotidien ? Oui ou Non)]]="Oui","Oui","Non")</f>
        <v>Non</v>
      </c>
      <c r="P1357" s="76"/>
      <c r="Q1357" s="76"/>
      <c r="R1357" s="76"/>
      <c r="S1357" s="52" t="str">
        <f t="shared" si="60"/>
        <v>Compris entre 00h00 et 5h00</v>
      </c>
      <c r="T1357" s="76"/>
      <c r="U1357" s="53" t="str">
        <f t="shared" si="61"/>
        <v>Voyageur</v>
      </c>
      <c r="V1357" s="76"/>
      <c r="W1357" s="76"/>
      <c r="X1357" s="76"/>
      <c r="Y1357" s="76"/>
      <c r="Z1357" s="76"/>
      <c r="AA1357" s="76"/>
      <c r="AB1357" s="53">
        <f>400</f>
        <v>400</v>
      </c>
      <c r="AC1357" s="78" t="str">
        <f>IF(Tableau1[[#This Row],[Type de réponse]]='Paramètre (masquer)'!$A$10,Tableau1[[#This Row],[Période de début *]],"")</f>
        <v/>
      </c>
      <c r="AD1357" s="78" t="str">
        <f>IF(Tableau1[[#This Row],[Type de réponse]]='Paramètre (masquer)'!$A$10,Tableau1[[#This Row],[Période de fin *]],"")</f>
        <v/>
      </c>
      <c r="AE1357" s="78" t="str">
        <f>IF(Tableau1[[#This Row],[Type de réponse]]='Paramètre (masquer)'!$A$10,Tableau1[[#This Row],[Nuit
LU/MA]],"")</f>
        <v/>
      </c>
      <c r="AF1357" s="78" t="str">
        <f>IF(Tableau1[[#This Row],[Type de réponse]]='Paramètre (masquer)'!$A$10,Tableau1[[#This Row],[Nuit
MA/ME]],"")</f>
        <v/>
      </c>
      <c r="AG1357" s="78" t="str">
        <f>IF(Tableau1[[#This Row],[Type de réponse]]='Paramètre (masquer)'!$A$10,Tableau1[[#This Row],[Nuit
ME/JE]],"")</f>
        <v/>
      </c>
      <c r="AH1357" s="78" t="str">
        <f>IF(Tableau1[[#This Row],[Type de réponse]]='Paramètre (masquer)'!$A$10,Tableau1[[#This Row],[Nuit JE/VE]],"")</f>
        <v/>
      </c>
      <c r="AI1357" s="78" t="str">
        <f>IF(Tableau1[[#This Row],[Type de réponse]]='Paramètre (masquer)'!$A$10,Tableau1[[#This Row],[Nuit
VE/SA]],"")</f>
        <v/>
      </c>
      <c r="AJ1357" s="78" t="str">
        <f>IF(Tableau1[[#This Row],[Type de réponse]]='Paramètre (masquer)'!$A$10,Tableau1[[#This Row],[Nuit
SA/DI]],"")</f>
        <v/>
      </c>
      <c r="AK1357" s="78" t="str">
        <f>IF(Tableau1[[#This Row],[Type de réponse]]='Paramètre (masquer)'!$A$10,Tableau1[[#This Row],[Nuit
DI/LU]],"")</f>
        <v/>
      </c>
      <c r="AL1357" s="76" t="str">
        <f>IF(Tableau1[[#This Row],[Nuit
LU /MA]]="Oui",0,IF(Tableau1[[#This Row],[Nuit
LU /MA]]="Non",1,""))</f>
        <v/>
      </c>
      <c r="AM1357" s="76" t="str">
        <f>IF(Tableau1[[#This Row],[Nuit
MA/ ME]]="Oui",0,IF(Tableau1[[#This Row],[Nuit
MA/ ME]]="Non",1,""))</f>
        <v/>
      </c>
      <c r="AN1357" s="76" t="str">
        <f>IF(Tableau1[[#This Row],[Nuit
ME/ JE]]="Oui",0,IF(Tableau1[[#This Row],[Nuit
ME/ JE]]="Non",1,""))</f>
        <v/>
      </c>
      <c r="AO1357" s="76" t="str">
        <f>IF(Tableau1[[#This Row],[Nuit JE/ VE]]="Oui",0,IF(Tableau1[[#This Row],[Nuit JE/ VE]]="Non",1,""))</f>
        <v/>
      </c>
      <c r="AP1357" s="76" t="str">
        <f>IF(Tableau1[[#This Row],[Nuit
VE/ SA]]="Oui",0,IF(Tableau1[[#This Row],[Nuit
VE/ SA]]="Non",1,""))</f>
        <v/>
      </c>
      <c r="AQ1357" s="76" t="str">
        <f>IF(Tableau1[[#This Row],[Nuit
SA/ DI]]="Oui",0,IF(Tableau1[[#This Row],[Nuit
SA/ DI]]="Non",1,""))</f>
        <v/>
      </c>
      <c r="AR1357" s="76" t="str">
        <f>IF(Tableau1[[#This Row],[Nuit
DI/ LU]]="Oui",0,IF(Tableau1[[#This Row],[Nuit
DI/ LU]]="Non",1,""))</f>
        <v/>
      </c>
      <c r="AS1357" s="76" t="str">
        <f>IF(Tableau1[[#This Row],[Type de réponse]]='Paramètre (masquer)'!$A$10,Tableau1[[#This Row],[FE]],"")</f>
        <v/>
      </c>
      <c r="AT1357" s="76" t="str">
        <f>_xlfn.CONCAT(Tableau1[[#This Row],[LUN]:[DIM]])</f>
        <v/>
      </c>
      <c r="AU1357" s="79"/>
      <c r="AV13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7" s="76" t="e">
        <f>Tableau1[[#This Row],[Nbre de nuits sur la période]]*Tableau1[[#This Row],[Nombre de train accédant / nuit *]]</f>
        <v>#VALUE!</v>
      </c>
      <c r="AY1357" s="76" t="e">
        <f>Tableau1[[#This Row],[Uo voies - nuit]]*((59*400/1000)+5)</f>
        <v>#VALUE!</v>
      </c>
    </row>
    <row r="1358" spans="1:51" ht="15.75">
      <c r="A1358" s="51">
        <f t="shared" si="62"/>
        <v>1345</v>
      </c>
      <c r="B1358" s="85"/>
      <c r="C1358" s="52" t="str">
        <f>IFERROR(VLOOKUP(Tableau1[[#This Row],[Site *
Un fichier Excel par DT]],Tableau7[[#All],[Nom de la gare]:[EIC]],5,FALSE),"")</f>
        <v/>
      </c>
      <c r="D1358" s="77"/>
      <c r="E1358" s="74"/>
      <c r="F1358" s="74"/>
      <c r="G1358" s="76"/>
      <c r="H1358" s="72" t="str">
        <f>IF(Tableau1[[#This Row],[Régime d''utilisation (Quotidien ? Oui ou Non)]]="Oui","Oui","Non")</f>
        <v>Non</v>
      </c>
      <c r="I1358" s="72" t="str">
        <f>IF(Tableau1[[#This Row],[Régime d''utilisation (Quotidien ? Oui ou Non)]]="Oui","Oui","Non")</f>
        <v>Non</v>
      </c>
      <c r="J1358" s="72" t="str">
        <f>IF(Tableau1[[#This Row],[Régime d''utilisation (Quotidien ? Oui ou Non)]]="Oui","Oui","Non")</f>
        <v>Non</v>
      </c>
      <c r="K1358" s="72" t="str">
        <f>IF(Tableau1[[#This Row],[Régime d''utilisation (Quotidien ? Oui ou Non)]]="Oui","Oui","Non")</f>
        <v>Non</v>
      </c>
      <c r="L1358" s="72" t="str">
        <f>IF(Tableau1[[#This Row],[Régime d''utilisation (Quotidien ? Oui ou Non)]]="Oui","Oui","Non")</f>
        <v>Non</v>
      </c>
      <c r="M1358" s="72" t="str">
        <f>IF(Tableau1[[#This Row],[Régime d''utilisation (Quotidien ? Oui ou Non)]]="Oui","Oui","Non")</f>
        <v>Non</v>
      </c>
      <c r="N1358" s="72" t="str">
        <f>IF(Tableau1[[#This Row],[Régime d''utilisation (Quotidien ? Oui ou Non)]]="Oui","Oui","Non")</f>
        <v>Non</v>
      </c>
      <c r="O1358" s="72" t="str">
        <f>IF(Tableau1[[#This Row],[Régime d''utilisation (Quotidien ? Oui ou Non)]]="Oui","Oui","Non")</f>
        <v>Non</v>
      </c>
      <c r="P1358" s="76"/>
      <c r="Q1358" s="76"/>
      <c r="R1358" s="76"/>
      <c r="S1358" s="52" t="str">
        <f t="shared" ref="S1358:S1421" si="63">"Compris entre 00h00 et 5h00"</f>
        <v>Compris entre 00h00 et 5h00</v>
      </c>
      <c r="T1358" s="76"/>
      <c r="U1358" s="53" t="str">
        <f t="shared" ref="U1358:U1421" si="64">"Voyageur"</f>
        <v>Voyageur</v>
      </c>
      <c r="V1358" s="76"/>
      <c r="W1358" s="76"/>
      <c r="X1358" s="76"/>
      <c r="Y1358" s="76"/>
      <c r="Z1358" s="76"/>
      <c r="AA1358" s="76"/>
      <c r="AB1358" s="53">
        <f>400</f>
        <v>400</v>
      </c>
      <c r="AC1358" s="78" t="str">
        <f>IF(Tableau1[[#This Row],[Type de réponse]]='Paramètre (masquer)'!$A$10,Tableau1[[#This Row],[Période de début *]],"")</f>
        <v/>
      </c>
      <c r="AD1358" s="78" t="str">
        <f>IF(Tableau1[[#This Row],[Type de réponse]]='Paramètre (masquer)'!$A$10,Tableau1[[#This Row],[Période de fin *]],"")</f>
        <v/>
      </c>
      <c r="AE1358" s="78" t="str">
        <f>IF(Tableau1[[#This Row],[Type de réponse]]='Paramètre (masquer)'!$A$10,Tableau1[[#This Row],[Nuit
LU/MA]],"")</f>
        <v/>
      </c>
      <c r="AF1358" s="78" t="str">
        <f>IF(Tableau1[[#This Row],[Type de réponse]]='Paramètre (masquer)'!$A$10,Tableau1[[#This Row],[Nuit
MA/ME]],"")</f>
        <v/>
      </c>
      <c r="AG1358" s="78" t="str">
        <f>IF(Tableau1[[#This Row],[Type de réponse]]='Paramètre (masquer)'!$A$10,Tableau1[[#This Row],[Nuit
ME/JE]],"")</f>
        <v/>
      </c>
      <c r="AH1358" s="78" t="str">
        <f>IF(Tableau1[[#This Row],[Type de réponse]]='Paramètre (masquer)'!$A$10,Tableau1[[#This Row],[Nuit JE/VE]],"")</f>
        <v/>
      </c>
      <c r="AI1358" s="78" t="str">
        <f>IF(Tableau1[[#This Row],[Type de réponse]]='Paramètre (masquer)'!$A$10,Tableau1[[#This Row],[Nuit
VE/SA]],"")</f>
        <v/>
      </c>
      <c r="AJ1358" s="78" t="str">
        <f>IF(Tableau1[[#This Row],[Type de réponse]]='Paramètre (masquer)'!$A$10,Tableau1[[#This Row],[Nuit
SA/DI]],"")</f>
        <v/>
      </c>
      <c r="AK1358" s="78" t="str">
        <f>IF(Tableau1[[#This Row],[Type de réponse]]='Paramètre (masquer)'!$A$10,Tableau1[[#This Row],[Nuit
DI/LU]],"")</f>
        <v/>
      </c>
      <c r="AL1358" s="76" t="str">
        <f>IF(Tableau1[[#This Row],[Nuit
LU /MA]]="Oui",0,IF(Tableau1[[#This Row],[Nuit
LU /MA]]="Non",1,""))</f>
        <v/>
      </c>
      <c r="AM1358" s="76" t="str">
        <f>IF(Tableau1[[#This Row],[Nuit
MA/ ME]]="Oui",0,IF(Tableau1[[#This Row],[Nuit
MA/ ME]]="Non",1,""))</f>
        <v/>
      </c>
      <c r="AN1358" s="76" t="str">
        <f>IF(Tableau1[[#This Row],[Nuit
ME/ JE]]="Oui",0,IF(Tableau1[[#This Row],[Nuit
ME/ JE]]="Non",1,""))</f>
        <v/>
      </c>
      <c r="AO1358" s="76" t="str">
        <f>IF(Tableau1[[#This Row],[Nuit JE/ VE]]="Oui",0,IF(Tableau1[[#This Row],[Nuit JE/ VE]]="Non",1,""))</f>
        <v/>
      </c>
      <c r="AP1358" s="76" t="str">
        <f>IF(Tableau1[[#This Row],[Nuit
VE/ SA]]="Oui",0,IF(Tableau1[[#This Row],[Nuit
VE/ SA]]="Non",1,""))</f>
        <v/>
      </c>
      <c r="AQ1358" s="76" t="str">
        <f>IF(Tableau1[[#This Row],[Nuit
SA/ DI]]="Oui",0,IF(Tableau1[[#This Row],[Nuit
SA/ DI]]="Non",1,""))</f>
        <v/>
      </c>
      <c r="AR1358" s="76" t="str">
        <f>IF(Tableau1[[#This Row],[Nuit
DI/ LU]]="Oui",0,IF(Tableau1[[#This Row],[Nuit
DI/ LU]]="Non",1,""))</f>
        <v/>
      </c>
      <c r="AS1358" s="76" t="str">
        <f>IF(Tableau1[[#This Row],[Type de réponse]]='Paramètre (masquer)'!$A$10,Tableau1[[#This Row],[FE]],"")</f>
        <v/>
      </c>
      <c r="AT1358" s="76" t="str">
        <f>_xlfn.CONCAT(Tableau1[[#This Row],[LUN]:[DIM]])</f>
        <v/>
      </c>
      <c r="AU1358" s="79"/>
      <c r="AV13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8" s="76" t="e">
        <f>Tableau1[[#This Row],[Nbre de nuits sur la période]]*Tableau1[[#This Row],[Nombre de train accédant / nuit *]]</f>
        <v>#VALUE!</v>
      </c>
      <c r="AY1358" s="76" t="e">
        <f>Tableau1[[#This Row],[Uo voies - nuit]]*((59*400/1000)+5)</f>
        <v>#VALUE!</v>
      </c>
    </row>
    <row r="1359" spans="1:51" ht="15.75">
      <c r="A1359" s="51">
        <f t="shared" ref="A1359:A1422" si="65">1+A1358</f>
        <v>1346</v>
      </c>
      <c r="B1359" s="85"/>
      <c r="C1359" s="52" t="str">
        <f>IFERROR(VLOOKUP(Tableau1[[#This Row],[Site *
Un fichier Excel par DT]],Tableau7[[#All],[Nom de la gare]:[EIC]],5,FALSE),"")</f>
        <v/>
      </c>
      <c r="D1359" s="77"/>
      <c r="E1359" s="74"/>
      <c r="F1359" s="74"/>
      <c r="G1359" s="76"/>
      <c r="H1359" s="72" t="str">
        <f>IF(Tableau1[[#This Row],[Régime d''utilisation (Quotidien ? Oui ou Non)]]="Oui","Oui","Non")</f>
        <v>Non</v>
      </c>
      <c r="I1359" s="72" t="str">
        <f>IF(Tableau1[[#This Row],[Régime d''utilisation (Quotidien ? Oui ou Non)]]="Oui","Oui","Non")</f>
        <v>Non</v>
      </c>
      <c r="J1359" s="72" t="str">
        <f>IF(Tableau1[[#This Row],[Régime d''utilisation (Quotidien ? Oui ou Non)]]="Oui","Oui","Non")</f>
        <v>Non</v>
      </c>
      <c r="K1359" s="72" t="str">
        <f>IF(Tableau1[[#This Row],[Régime d''utilisation (Quotidien ? Oui ou Non)]]="Oui","Oui","Non")</f>
        <v>Non</v>
      </c>
      <c r="L1359" s="72" t="str">
        <f>IF(Tableau1[[#This Row],[Régime d''utilisation (Quotidien ? Oui ou Non)]]="Oui","Oui","Non")</f>
        <v>Non</v>
      </c>
      <c r="M1359" s="72" t="str">
        <f>IF(Tableau1[[#This Row],[Régime d''utilisation (Quotidien ? Oui ou Non)]]="Oui","Oui","Non")</f>
        <v>Non</v>
      </c>
      <c r="N1359" s="72" t="str">
        <f>IF(Tableau1[[#This Row],[Régime d''utilisation (Quotidien ? Oui ou Non)]]="Oui","Oui","Non")</f>
        <v>Non</v>
      </c>
      <c r="O1359" s="72" t="str">
        <f>IF(Tableau1[[#This Row],[Régime d''utilisation (Quotidien ? Oui ou Non)]]="Oui","Oui","Non")</f>
        <v>Non</v>
      </c>
      <c r="P1359" s="76"/>
      <c r="Q1359" s="76"/>
      <c r="R1359" s="76"/>
      <c r="S1359" s="52" t="str">
        <f t="shared" si="63"/>
        <v>Compris entre 00h00 et 5h00</v>
      </c>
      <c r="T1359" s="76"/>
      <c r="U1359" s="53" t="str">
        <f t="shared" si="64"/>
        <v>Voyageur</v>
      </c>
      <c r="V1359" s="76"/>
      <c r="W1359" s="76"/>
      <c r="X1359" s="76"/>
      <c r="Y1359" s="76"/>
      <c r="Z1359" s="76"/>
      <c r="AA1359" s="76"/>
      <c r="AB1359" s="53">
        <f>400</f>
        <v>400</v>
      </c>
      <c r="AC1359" s="78" t="str">
        <f>IF(Tableau1[[#This Row],[Type de réponse]]='Paramètre (masquer)'!$A$10,Tableau1[[#This Row],[Période de début *]],"")</f>
        <v/>
      </c>
      <c r="AD1359" s="78" t="str">
        <f>IF(Tableau1[[#This Row],[Type de réponse]]='Paramètre (masquer)'!$A$10,Tableau1[[#This Row],[Période de fin *]],"")</f>
        <v/>
      </c>
      <c r="AE1359" s="78" t="str">
        <f>IF(Tableau1[[#This Row],[Type de réponse]]='Paramètre (masquer)'!$A$10,Tableau1[[#This Row],[Nuit
LU/MA]],"")</f>
        <v/>
      </c>
      <c r="AF1359" s="78" t="str">
        <f>IF(Tableau1[[#This Row],[Type de réponse]]='Paramètre (masquer)'!$A$10,Tableau1[[#This Row],[Nuit
MA/ME]],"")</f>
        <v/>
      </c>
      <c r="AG1359" s="78" t="str">
        <f>IF(Tableau1[[#This Row],[Type de réponse]]='Paramètre (masquer)'!$A$10,Tableau1[[#This Row],[Nuit
ME/JE]],"")</f>
        <v/>
      </c>
      <c r="AH1359" s="78" t="str">
        <f>IF(Tableau1[[#This Row],[Type de réponse]]='Paramètre (masquer)'!$A$10,Tableau1[[#This Row],[Nuit JE/VE]],"")</f>
        <v/>
      </c>
      <c r="AI1359" s="78" t="str">
        <f>IF(Tableau1[[#This Row],[Type de réponse]]='Paramètre (masquer)'!$A$10,Tableau1[[#This Row],[Nuit
VE/SA]],"")</f>
        <v/>
      </c>
      <c r="AJ1359" s="78" t="str">
        <f>IF(Tableau1[[#This Row],[Type de réponse]]='Paramètre (masquer)'!$A$10,Tableau1[[#This Row],[Nuit
SA/DI]],"")</f>
        <v/>
      </c>
      <c r="AK1359" s="78" t="str">
        <f>IF(Tableau1[[#This Row],[Type de réponse]]='Paramètre (masquer)'!$A$10,Tableau1[[#This Row],[Nuit
DI/LU]],"")</f>
        <v/>
      </c>
      <c r="AL1359" s="76" t="str">
        <f>IF(Tableau1[[#This Row],[Nuit
LU /MA]]="Oui",0,IF(Tableau1[[#This Row],[Nuit
LU /MA]]="Non",1,""))</f>
        <v/>
      </c>
      <c r="AM1359" s="76" t="str">
        <f>IF(Tableau1[[#This Row],[Nuit
MA/ ME]]="Oui",0,IF(Tableau1[[#This Row],[Nuit
MA/ ME]]="Non",1,""))</f>
        <v/>
      </c>
      <c r="AN1359" s="76" t="str">
        <f>IF(Tableau1[[#This Row],[Nuit
ME/ JE]]="Oui",0,IF(Tableau1[[#This Row],[Nuit
ME/ JE]]="Non",1,""))</f>
        <v/>
      </c>
      <c r="AO1359" s="76" t="str">
        <f>IF(Tableau1[[#This Row],[Nuit JE/ VE]]="Oui",0,IF(Tableau1[[#This Row],[Nuit JE/ VE]]="Non",1,""))</f>
        <v/>
      </c>
      <c r="AP1359" s="76" t="str">
        <f>IF(Tableau1[[#This Row],[Nuit
VE/ SA]]="Oui",0,IF(Tableau1[[#This Row],[Nuit
VE/ SA]]="Non",1,""))</f>
        <v/>
      </c>
      <c r="AQ1359" s="76" t="str">
        <f>IF(Tableau1[[#This Row],[Nuit
SA/ DI]]="Oui",0,IF(Tableau1[[#This Row],[Nuit
SA/ DI]]="Non",1,""))</f>
        <v/>
      </c>
      <c r="AR1359" s="76" t="str">
        <f>IF(Tableau1[[#This Row],[Nuit
DI/ LU]]="Oui",0,IF(Tableau1[[#This Row],[Nuit
DI/ LU]]="Non",1,""))</f>
        <v/>
      </c>
      <c r="AS1359" s="76" t="str">
        <f>IF(Tableau1[[#This Row],[Type de réponse]]='Paramètre (masquer)'!$A$10,Tableau1[[#This Row],[FE]],"")</f>
        <v/>
      </c>
      <c r="AT1359" s="76" t="str">
        <f>_xlfn.CONCAT(Tableau1[[#This Row],[LUN]:[DIM]])</f>
        <v/>
      </c>
      <c r="AU1359" s="79"/>
      <c r="AV13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9" s="76" t="e">
        <f>Tableau1[[#This Row],[Nbre de nuits sur la période]]*Tableau1[[#This Row],[Nombre de train accédant / nuit *]]</f>
        <v>#VALUE!</v>
      </c>
      <c r="AY1359" s="76" t="e">
        <f>Tableau1[[#This Row],[Uo voies - nuit]]*((59*400/1000)+5)</f>
        <v>#VALUE!</v>
      </c>
    </row>
    <row r="1360" spans="1:51" ht="15.75">
      <c r="A1360" s="51">
        <f t="shared" si="65"/>
        <v>1347</v>
      </c>
      <c r="B1360" s="85"/>
      <c r="C1360" s="52" t="str">
        <f>IFERROR(VLOOKUP(Tableau1[[#This Row],[Site *
Un fichier Excel par DT]],Tableau7[[#All],[Nom de la gare]:[EIC]],5,FALSE),"")</f>
        <v/>
      </c>
      <c r="D1360" s="77"/>
      <c r="E1360" s="74"/>
      <c r="F1360" s="74"/>
      <c r="G1360" s="76"/>
      <c r="H1360" s="72" t="str">
        <f>IF(Tableau1[[#This Row],[Régime d''utilisation (Quotidien ? Oui ou Non)]]="Oui","Oui","Non")</f>
        <v>Non</v>
      </c>
      <c r="I1360" s="72" t="str">
        <f>IF(Tableau1[[#This Row],[Régime d''utilisation (Quotidien ? Oui ou Non)]]="Oui","Oui","Non")</f>
        <v>Non</v>
      </c>
      <c r="J1360" s="72" t="str">
        <f>IF(Tableau1[[#This Row],[Régime d''utilisation (Quotidien ? Oui ou Non)]]="Oui","Oui","Non")</f>
        <v>Non</v>
      </c>
      <c r="K1360" s="72" t="str">
        <f>IF(Tableau1[[#This Row],[Régime d''utilisation (Quotidien ? Oui ou Non)]]="Oui","Oui","Non")</f>
        <v>Non</v>
      </c>
      <c r="L1360" s="72" t="str">
        <f>IF(Tableau1[[#This Row],[Régime d''utilisation (Quotidien ? Oui ou Non)]]="Oui","Oui","Non")</f>
        <v>Non</v>
      </c>
      <c r="M1360" s="72" t="str">
        <f>IF(Tableau1[[#This Row],[Régime d''utilisation (Quotidien ? Oui ou Non)]]="Oui","Oui","Non")</f>
        <v>Non</v>
      </c>
      <c r="N1360" s="72" t="str">
        <f>IF(Tableau1[[#This Row],[Régime d''utilisation (Quotidien ? Oui ou Non)]]="Oui","Oui","Non")</f>
        <v>Non</v>
      </c>
      <c r="O1360" s="72" t="str">
        <f>IF(Tableau1[[#This Row],[Régime d''utilisation (Quotidien ? Oui ou Non)]]="Oui","Oui","Non")</f>
        <v>Non</v>
      </c>
      <c r="P1360" s="76"/>
      <c r="Q1360" s="76"/>
      <c r="R1360" s="76"/>
      <c r="S1360" s="52" t="str">
        <f t="shared" si="63"/>
        <v>Compris entre 00h00 et 5h00</v>
      </c>
      <c r="T1360" s="76"/>
      <c r="U1360" s="53" t="str">
        <f t="shared" si="64"/>
        <v>Voyageur</v>
      </c>
      <c r="V1360" s="76"/>
      <c r="W1360" s="76"/>
      <c r="X1360" s="76"/>
      <c r="Y1360" s="76"/>
      <c r="Z1360" s="76"/>
      <c r="AA1360" s="76"/>
      <c r="AB1360" s="53">
        <f>400</f>
        <v>400</v>
      </c>
      <c r="AC1360" s="78" t="str">
        <f>IF(Tableau1[[#This Row],[Type de réponse]]='Paramètre (masquer)'!$A$10,Tableau1[[#This Row],[Période de début *]],"")</f>
        <v/>
      </c>
      <c r="AD1360" s="78" t="str">
        <f>IF(Tableau1[[#This Row],[Type de réponse]]='Paramètre (masquer)'!$A$10,Tableau1[[#This Row],[Période de fin *]],"")</f>
        <v/>
      </c>
      <c r="AE1360" s="78" t="str">
        <f>IF(Tableau1[[#This Row],[Type de réponse]]='Paramètre (masquer)'!$A$10,Tableau1[[#This Row],[Nuit
LU/MA]],"")</f>
        <v/>
      </c>
      <c r="AF1360" s="78" t="str">
        <f>IF(Tableau1[[#This Row],[Type de réponse]]='Paramètre (masquer)'!$A$10,Tableau1[[#This Row],[Nuit
MA/ME]],"")</f>
        <v/>
      </c>
      <c r="AG1360" s="78" t="str">
        <f>IF(Tableau1[[#This Row],[Type de réponse]]='Paramètre (masquer)'!$A$10,Tableau1[[#This Row],[Nuit
ME/JE]],"")</f>
        <v/>
      </c>
      <c r="AH1360" s="78" t="str">
        <f>IF(Tableau1[[#This Row],[Type de réponse]]='Paramètre (masquer)'!$A$10,Tableau1[[#This Row],[Nuit JE/VE]],"")</f>
        <v/>
      </c>
      <c r="AI1360" s="78" t="str">
        <f>IF(Tableau1[[#This Row],[Type de réponse]]='Paramètre (masquer)'!$A$10,Tableau1[[#This Row],[Nuit
VE/SA]],"")</f>
        <v/>
      </c>
      <c r="AJ1360" s="78" t="str">
        <f>IF(Tableau1[[#This Row],[Type de réponse]]='Paramètre (masquer)'!$A$10,Tableau1[[#This Row],[Nuit
SA/DI]],"")</f>
        <v/>
      </c>
      <c r="AK1360" s="78" t="str">
        <f>IF(Tableau1[[#This Row],[Type de réponse]]='Paramètre (masquer)'!$A$10,Tableau1[[#This Row],[Nuit
DI/LU]],"")</f>
        <v/>
      </c>
      <c r="AL1360" s="76" t="str">
        <f>IF(Tableau1[[#This Row],[Nuit
LU /MA]]="Oui",0,IF(Tableau1[[#This Row],[Nuit
LU /MA]]="Non",1,""))</f>
        <v/>
      </c>
      <c r="AM1360" s="76" t="str">
        <f>IF(Tableau1[[#This Row],[Nuit
MA/ ME]]="Oui",0,IF(Tableau1[[#This Row],[Nuit
MA/ ME]]="Non",1,""))</f>
        <v/>
      </c>
      <c r="AN1360" s="76" t="str">
        <f>IF(Tableau1[[#This Row],[Nuit
ME/ JE]]="Oui",0,IF(Tableau1[[#This Row],[Nuit
ME/ JE]]="Non",1,""))</f>
        <v/>
      </c>
      <c r="AO1360" s="76" t="str">
        <f>IF(Tableau1[[#This Row],[Nuit JE/ VE]]="Oui",0,IF(Tableau1[[#This Row],[Nuit JE/ VE]]="Non",1,""))</f>
        <v/>
      </c>
      <c r="AP1360" s="76" t="str">
        <f>IF(Tableau1[[#This Row],[Nuit
VE/ SA]]="Oui",0,IF(Tableau1[[#This Row],[Nuit
VE/ SA]]="Non",1,""))</f>
        <v/>
      </c>
      <c r="AQ1360" s="76" t="str">
        <f>IF(Tableau1[[#This Row],[Nuit
SA/ DI]]="Oui",0,IF(Tableau1[[#This Row],[Nuit
SA/ DI]]="Non",1,""))</f>
        <v/>
      </c>
      <c r="AR1360" s="76" t="str">
        <f>IF(Tableau1[[#This Row],[Nuit
DI/ LU]]="Oui",0,IF(Tableau1[[#This Row],[Nuit
DI/ LU]]="Non",1,""))</f>
        <v/>
      </c>
      <c r="AS1360" s="76" t="str">
        <f>IF(Tableau1[[#This Row],[Type de réponse]]='Paramètre (masquer)'!$A$10,Tableau1[[#This Row],[FE]],"")</f>
        <v/>
      </c>
      <c r="AT1360" s="76" t="str">
        <f>_xlfn.CONCAT(Tableau1[[#This Row],[LUN]:[DIM]])</f>
        <v/>
      </c>
      <c r="AU1360" s="79"/>
      <c r="AV13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0" s="76" t="e">
        <f>Tableau1[[#This Row],[Nbre de nuits sur la période]]*Tableau1[[#This Row],[Nombre de train accédant / nuit *]]</f>
        <v>#VALUE!</v>
      </c>
      <c r="AY1360" s="76" t="e">
        <f>Tableau1[[#This Row],[Uo voies - nuit]]*((59*400/1000)+5)</f>
        <v>#VALUE!</v>
      </c>
    </row>
    <row r="1361" spans="1:51" ht="15.75">
      <c r="A1361" s="51">
        <f t="shared" si="65"/>
        <v>1348</v>
      </c>
      <c r="B1361" s="85"/>
      <c r="C1361" s="52" t="str">
        <f>IFERROR(VLOOKUP(Tableau1[[#This Row],[Site *
Un fichier Excel par DT]],Tableau7[[#All],[Nom de la gare]:[EIC]],5,FALSE),"")</f>
        <v/>
      </c>
      <c r="D1361" s="77"/>
      <c r="E1361" s="74"/>
      <c r="F1361" s="74"/>
      <c r="G1361" s="76"/>
      <c r="H1361" s="72" t="str">
        <f>IF(Tableau1[[#This Row],[Régime d''utilisation (Quotidien ? Oui ou Non)]]="Oui","Oui","Non")</f>
        <v>Non</v>
      </c>
      <c r="I1361" s="72" t="str">
        <f>IF(Tableau1[[#This Row],[Régime d''utilisation (Quotidien ? Oui ou Non)]]="Oui","Oui","Non")</f>
        <v>Non</v>
      </c>
      <c r="J1361" s="72" t="str">
        <f>IF(Tableau1[[#This Row],[Régime d''utilisation (Quotidien ? Oui ou Non)]]="Oui","Oui","Non")</f>
        <v>Non</v>
      </c>
      <c r="K1361" s="72" t="str">
        <f>IF(Tableau1[[#This Row],[Régime d''utilisation (Quotidien ? Oui ou Non)]]="Oui","Oui","Non")</f>
        <v>Non</v>
      </c>
      <c r="L1361" s="72" t="str">
        <f>IF(Tableau1[[#This Row],[Régime d''utilisation (Quotidien ? Oui ou Non)]]="Oui","Oui","Non")</f>
        <v>Non</v>
      </c>
      <c r="M1361" s="72" t="str">
        <f>IF(Tableau1[[#This Row],[Régime d''utilisation (Quotidien ? Oui ou Non)]]="Oui","Oui","Non")</f>
        <v>Non</v>
      </c>
      <c r="N1361" s="72" t="str">
        <f>IF(Tableau1[[#This Row],[Régime d''utilisation (Quotidien ? Oui ou Non)]]="Oui","Oui","Non")</f>
        <v>Non</v>
      </c>
      <c r="O1361" s="72" t="str">
        <f>IF(Tableau1[[#This Row],[Régime d''utilisation (Quotidien ? Oui ou Non)]]="Oui","Oui","Non")</f>
        <v>Non</v>
      </c>
      <c r="P1361" s="76"/>
      <c r="Q1361" s="76"/>
      <c r="R1361" s="76"/>
      <c r="S1361" s="52" t="str">
        <f t="shared" si="63"/>
        <v>Compris entre 00h00 et 5h00</v>
      </c>
      <c r="T1361" s="76"/>
      <c r="U1361" s="53" t="str">
        <f t="shared" si="64"/>
        <v>Voyageur</v>
      </c>
      <c r="V1361" s="76"/>
      <c r="W1361" s="76"/>
      <c r="X1361" s="76"/>
      <c r="Y1361" s="76"/>
      <c r="Z1361" s="76"/>
      <c r="AA1361" s="76"/>
      <c r="AB1361" s="53">
        <f>400</f>
        <v>400</v>
      </c>
      <c r="AC1361" s="78" t="str">
        <f>IF(Tableau1[[#This Row],[Type de réponse]]='Paramètre (masquer)'!$A$10,Tableau1[[#This Row],[Période de début *]],"")</f>
        <v/>
      </c>
      <c r="AD1361" s="78" t="str">
        <f>IF(Tableau1[[#This Row],[Type de réponse]]='Paramètre (masquer)'!$A$10,Tableau1[[#This Row],[Période de fin *]],"")</f>
        <v/>
      </c>
      <c r="AE1361" s="78" t="str">
        <f>IF(Tableau1[[#This Row],[Type de réponse]]='Paramètre (masquer)'!$A$10,Tableau1[[#This Row],[Nuit
LU/MA]],"")</f>
        <v/>
      </c>
      <c r="AF1361" s="78" t="str">
        <f>IF(Tableau1[[#This Row],[Type de réponse]]='Paramètre (masquer)'!$A$10,Tableau1[[#This Row],[Nuit
MA/ME]],"")</f>
        <v/>
      </c>
      <c r="AG1361" s="78" t="str">
        <f>IF(Tableau1[[#This Row],[Type de réponse]]='Paramètre (masquer)'!$A$10,Tableau1[[#This Row],[Nuit
ME/JE]],"")</f>
        <v/>
      </c>
      <c r="AH1361" s="78" t="str">
        <f>IF(Tableau1[[#This Row],[Type de réponse]]='Paramètre (masquer)'!$A$10,Tableau1[[#This Row],[Nuit JE/VE]],"")</f>
        <v/>
      </c>
      <c r="AI1361" s="78" t="str">
        <f>IF(Tableau1[[#This Row],[Type de réponse]]='Paramètre (masquer)'!$A$10,Tableau1[[#This Row],[Nuit
VE/SA]],"")</f>
        <v/>
      </c>
      <c r="AJ1361" s="78" t="str">
        <f>IF(Tableau1[[#This Row],[Type de réponse]]='Paramètre (masquer)'!$A$10,Tableau1[[#This Row],[Nuit
SA/DI]],"")</f>
        <v/>
      </c>
      <c r="AK1361" s="78" t="str">
        <f>IF(Tableau1[[#This Row],[Type de réponse]]='Paramètre (masquer)'!$A$10,Tableau1[[#This Row],[Nuit
DI/LU]],"")</f>
        <v/>
      </c>
      <c r="AL1361" s="76" t="str">
        <f>IF(Tableau1[[#This Row],[Nuit
LU /MA]]="Oui",0,IF(Tableau1[[#This Row],[Nuit
LU /MA]]="Non",1,""))</f>
        <v/>
      </c>
      <c r="AM1361" s="76" t="str">
        <f>IF(Tableau1[[#This Row],[Nuit
MA/ ME]]="Oui",0,IF(Tableau1[[#This Row],[Nuit
MA/ ME]]="Non",1,""))</f>
        <v/>
      </c>
      <c r="AN1361" s="76" t="str">
        <f>IF(Tableau1[[#This Row],[Nuit
ME/ JE]]="Oui",0,IF(Tableau1[[#This Row],[Nuit
ME/ JE]]="Non",1,""))</f>
        <v/>
      </c>
      <c r="AO1361" s="76" t="str">
        <f>IF(Tableau1[[#This Row],[Nuit JE/ VE]]="Oui",0,IF(Tableau1[[#This Row],[Nuit JE/ VE]]="Non",1,""))</f>
        <v/>
      </c>
      <c r="AP1361" s="76" t="str">
        <f>IF(Tableau1[[#This Row],[Nuit
VE/ SA]]="Oui",0,IF(Tableau1[[#This Row],[Nuit
VE/ SA]]="Non",1,""))</f>
        <v/>
      </c>
      <c r="AQ1361" s="76" t="str">
        <f>IF(Tableau1[[#This Row],[Nuit
SA/ DI]]="Oui",0,IF(Tableau1[[#This Row],[Nuit
SA/ DI]]="Non",1,""))</f>
        <v/>
      </c>
      <c r="AR1361" s="76" t="str">
        <f>IF(Tableau1[[#This Row],[Nuit
DI/ LU]]="Oui",0,IF(Tableau1[[#This Row],[Nuit
DI/ LU]]="Non",1,""))</f>
        <v/>
      </c>
      <c r="AS1361" s="76" t="str">
        <f>IF(Tableau1[[#This Row],[Type de réponse]]='Paramètre (masquer)'!$A$10,Tableau1[[#This Row],[FE]],"")</f>
        <v/>
      </c>
      <c r="AT1361" s="76" t="str">
        <f>_xlfn.CONCAT(Tableau1[[#This Row],[LUN]:[DIM]])</f>
        <v/>
      </c>
      <c r="AU1361" s="79"/>
      <c r="AV13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1" s="76" t="e">
        <f>Tableau1[[#This Row],[Nbre de nuits sur la période]]*Tableau1[[#This Row],[Nombre de train accédant / nuit *]]</f>
        <v>#VALUE!</v>
      </c>
      <c r="AY1361" s="76" t="e">
        <f>Tableau1[[#This Row],[Uo voies - nuit]]*((59*400/1000)+5)</f>
        <v>#VALUE!</v>
      </c>
    </row>
    <row r="1362" spans="1:51" ht="15.75">
      <c r="A1362" s="51">
        <f t="shared" si="65"/>
        <v>1349</v>
      </c>
      <c r="B1362" s="85"/>
      <c r="C1362" s="52" t="str">
        <f>IFERROR(VLOOKUP(Tableau1[[#This Row],[Site *
Un fichier Excel par DT]],Tableau7[[#All],[Nom de la gare]:[EIC]],5,FALSE),"")</f>
        <v/>
      </c>
      <c r="D1362" s="77"/>
      <c r="E1362" s="74"/>
      <c r="F1362" s="74"/>
      <c r="G1362" s="76"/>
      <c r="H1362" s="72" t="str">
        <f>IF(Tableau1[[#This Row],[Régime d''utilisation (Quotidien ? Oui ou Non)]]="Oui","Oui","Non")</f>
        <v>Non</v>
      </c>
      <c r="I1362" s="72" t="str">
        <f>IF(Tableau1[[#This Row],[Régime d''utilisation (Quotidien ? Oui ou Non)]]="Oui","Oui","Non")</f>
        <v>Non</v>
      </c>
      <c r="J1362" s="72" t="str">
        <f>IF(Tableau1[[#This Row],[Régime d''utilisation (Quotidien ? Oui ou Non)]]="Oui","Oui","Non")</f>
        <v>Non</v>
      </c>
      <c r="K1362" s="72" t="str">
        <f>IF(Tableau1[[#This Row],[Régime d''utilisation (Quotidien ? Oui ou Non)]]="Oui","Oui","Non")</f>
        <v>Non</v>
      </c>
      <c r="L1362" s="72" t="str">
        <f>IF(Tableau1[[#This Row],[Régime d''utilisation (Quotidien ? Oui ou Non)]]="Oui","Oui","Non")</f>
        <v>Non</v>
      </c>
      <c r="M1362" s="72" t="str">
        <f>IF(Tableau1[[#This Row],[Régime d''utilisation (Quotidien ? Oui ou Non)]]="Oui","Oui","Non")</f>
        <v>Non</v>
      </c>
      <c r="N1362" s="72" t="str">
        <f>IF(Tableau1[[#This Row],[Régime d''utilisation (Quotidien ? Oui ou Non)]]="Oui","Oui","Non")</f>
        <v>Non</v>
      </c>
      <c r="O1362" s="72" t="str">
        <f>IF(Tableau1[[#This Row],[Régime d''utilisation (Quotidien ? Oui ou Non)]]="Oui","Oui","Non")</f>
        <v>Non</v>
      </c>
      <c r="P1362" s="76"/>
      <c r="Q1362" s="76"/>
      <c r="R1362" s="76"/>
      <c r="S1362" s="52" t="str">
        <f t="shared" si="63"/>
        <v>Compris entre 00h00 et 5h00</v>
      </c>
      <c r="T1362" s="76"/>
      <c r="U1362" s="53" t="str">
        <f t="shared" si="64"/>
        <v>Voyageur</v>
      </c>
      <c r="V1362" s="76"/>
      <c r="W1362" s="76"/>
      <c r="X1362" s="76"/>
      <c r="Y1362" s="76"/>
      <c r="Z1362" s="76"/>
      <c r="AA1362" s="76"/>
      <c r="AB1362" s="53">
        <f>400</f>
        <v>400</v>
      </c>
      <c r="AC1362" s="78" t="str">
        <f>IF(Tableau1[[#This Row],[Type de réponse]]='Paramètre (masquer)'!$A$10,Tableau1[[#This Row],[Période de début *]],"")</f>
        <v/>
      </c>
      <c r="AD1362" s="78" t="str">
        <f>IF(Tableau1[[#This Row],[Type de réponse]]='Paramètre (masquer)'!$A$10,Tableau1[[#This Row],[Période de fin *]],"")</f>
        <v/>
      </c>
      <c r="AE1362" s="78" t="str">
        <f>IF(Tableau1[[#This Row],[Type de réponse]]='Paramètre (masquer)'!$A$10,Tableau1[[#This Row],[Nuit
LU/MA]],"")</f>
        <v/>
      </c>
      <c r="AF1362" s="78" t="str">
        <f>IF(Tableau1[[#This Row],[Type de réponse]]='Paramètre (masquer)'!$A$10,Tableau1[[#This Row],[Nuit
MA/ME]],"")</f>
        <v/>
      </c>
      <c r="AG1362" s="78" t="str">
        <f>IF(Tableau1[[#This Row],[Type de réponse]]='Paramètre (masquer)'!$A$10,Tableau1[[#This Row],[Nuit
ME/JE]],"")</f>
        <v/>
      </c>
      <c r="AH1362" s="78" t="str">
        <f>IF(Tableau1[[#This Row],[Type de réponse]]='Paramètre (masquer)'!$A$10,Tableau1[[#This Row],[Nuit JE/VE]],"")</f>
        <v/>
      </c>
      <c r="AI1362" s="78" t="str">
        <f>IF(Tableau1[[#This Row],[Type de réponse]]='Paramètre (masquer)'!$A$10,Tableau1[[#This Row],[Nuit
VE/SA]],"")</f>
        <v/>
      </c>
      <c r="AJ1362" s="78" t="str">
        <f>IF(Tableau1[[#This Row],[Type de réponse]]='Paramètre (masquer)'!$A$10,Tableau1[[#This Row],[Nuit
SA/DI]],"")</f>
        <v/>
      </c>
      <c r="AK1362" s="78" t="str">
        <f>IF(Tableau1[[#This Row],[Type de réponse]]='Paramètre (masquer)'!$A$10,Tableau1[[#This Row],[Nuit
DI/LU]],"")</f>
        <v/>
      </c>
      <c r="AL1362" s="76" t="str">
        <f>IF(Tableau1[[#This Row],[Nuit
LU /MA]]="Oui",0,IF(Tableau1[[#This Row],[Nuit
LU /MA]]="Non",1,""))</f>
        <v/>
      </c>
      <c r="AM1362" s="76" t="str">
        <f>IF(Tableau1[[#This Row],[Nuit
MA/ ME]]="Oui",0,IF(Tableau1[[#This Row],[Nuit
MA/ ME]]="Non",1,""))</f>
        <v/>
      </c>
      <c r="AN1362" s="76" t="str">
        <f>IF(Tableau1[[#This Row],[Nuit
ME/ JE]]="Oui",0,IF(Tableau1[[#This Row],[Nuit
ME/ JE]]="Non",1,""))</f>
        <v/>
      </c>
      <c r="AO1362" s="76" t="str">
        <f>IF(Tableau1[[#This Row],[Nuit JE/ VE]]="Oui",0,IF(Tableau1[[#This Row],[Nuit JE/ VE]]="Non",1,""))</f>
        <v/>
      </c>
      <c r="AP1362" s="76" t="str">
        <f>IF(Tableau1[[#This Row],[Nuit
VE/ SA]]="Oui",0,IF(Tableau1[[#This Row],[Nuit
VE/ SA]]="Non",1,""))</f>
        <v/>
      </c>
      <c r="AQ1362" s="76" t="str">
        <f>IF(Tableau1[[#This Row],[Nuit
SA/ DI]]="Oui",0,IF(Tableau1[[#This Row],[Nuit
SA/ DI]]="Non",1,""))</f>
        <v/>
      </c>
      <c r="AR1362" s="76" t="str">
        <f>IF(Tableau1[[#This Row],[Nuit
DI/ LU]]="Oui",0,IF(Tableau1[[#This Row],[Nuit
DI/ LU]]="Non",1,""))</f>
        <v/>
      </c>
      <c r="AS1362" s="76" t="str">
        <f>IF(Tableau1[[#This Row],[Type de réponse]]='Paramètre (masquer)'!$A$10,Tableau1[[#This Row],[FE]],"")</f>
        <v/>
      </c>
      <c r="AT1362" s="76" t="str">
        <f>_xlfn.CONCAT(Tableau1[[#This Row],[LUN]:[DIM]])</f>
        <v/>
      </c>
      <c r="AU1362" s="79"/>
      <c r="AV13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2" s="76" t="e">
        <f>Tableau1[[#This Row],[Nbre de nuits sur la période]]*Tableau1[[#This Row],[Nombre de train accédant / nuit *]]</f>
        <v>#VALUE!</v>
      </c>
      <c r="AY1362" s="76" t="e">
        <f>Tableau1[[#This Row],[Uo voies - nuit]]*((59*400/1000)+5)</f>
        <v>#VALUE!</v>
      </c>
    </row>
    <row r="1363" spans="1:51" ht="15.75">
      <c r="A1363" s="51">
        <f t="shared" si="65"/>
        <v>1350</v>
      </c>
      <c r="B1363" s="85"/>
      <c r="C1363" s="52" t="str">
        <f>IFERROR(VLOOKUP(Tableau1[[#This Row],[Site *
Un fichier Excel par DT]],Tableau7[[#All],[Nom de la gare]:[EIC]],5,FALSE),"")</f>
        <v/>
      </c>
      <c r="D1363" s="77"/>
      <c r="E1363" s="74"/>
      <c r="F1363" s="74"/>
      <c r="G1363" s="76"/>
      <c r="H1363" s="72" t="str">
        <f>IF(Tableau1[[#This Row],[Régime d''utilisation (Quotidien ? Oui ou Non)]]="Oui","Oui","Non")</f>
        <v>Non</v>
      </c>
      <c r="I1363" s="72" t="str">
        <f>IF(Tableau1[[#This Row],[Régime d''utilisation (Quotidien ? Oui ou Non)]]="Oui","Oui","Non")</f>
        <v>Non</v>
      </c>
      <c r="J1363" s="72" t="str">
        <f>IF(Tableau1[[#This Row],[Régime d''utilisation (Quotidien ? Oui ou Non)]]="Oui","Oui","Non")</f>
        <v>Non</v>
      </c>
      <c r="K1363" s="72" t="str">
        <f>IF(Tableau1[[#This Row],[Régime d''utilisation (Quotidien ? Oui ou Non)]]="Oui","Oui","Non")</f>
        <v>Non</v>
      </c>
      <c r="L1363" s="72" t="str">
        <f>IF(Tableau1[[#This Row],[Régime d''utilisation (Quotidien ? Oui ou Non)]]="Oui","Oui","Non")</f>
        <v>Non</v>
      </c>
      <c r="M1363" s="72" t="str">
        <f>IF(Tableau1[[#This Row],[Régime d''utilisation (Quotidien ? Oui ou Non)]]="Oui","Oui","Non")</f>
        <v>Non</v>
      </c>
      <c r="N1363" s="72" t="str">
        <f>IF(Tableau1[[#This Row],[Régime d''utilisation (Quotidien ? Oui ou Non)]]="Oui","Oui","Non")</f>
        <v>Non</v>
      </c>
      <c r="O1363" s="72" t="str">
        <f>IF(Tableau1[[#This Row],[Régime d''utilisation (Quotidien ? Oui ou Non)]]="Oui","Oui","Non")</f>
        <v>Non</v>
      </c>
      <c r="P1363" s="76"/>
      <c r="Q1363" s="76"/>
      <c r="R1363" s="76"/>
      <c r="S1363" s="52" t="str">
        <f t="shared" si="63"/>
        <v>Compris entre 00h00 et 5h00</v>
      </c>
      <c r="T1363" s="76"/>
      <c r="U1363" s="53" t="str">
        <f t="shared" si="64"/>
        <v>Voyageur</v>
      </c>
      <c r="V1363" s="76"/>
      <c r="W1363" s="76"/>
      <c r="X1363" s="76"/>
      <c r="Y1363" s="76"/>
      <c r="Z1363" s="76"/>
      <c r="AA1363" s="76"/>
      <c r="AB1363" s="53">
        <f>400</f>
        <v>400</v>
      </c>
      <c r="AC1363" s="78" t="str">
        <f>IF(Tableau1[[#This Row],[Type de réponse]]='Paramètre (masquer)'!$A$10,Tableau1[[#This Row],[Période de début *]],"")</f>
        <v/>
      </c>
      <c r="AD1363" s="78" t="str">
        <f>IF(Tableau1[[#This Row],[Type de réponse]]='Paramètre (masquer)'!$A$10,Tableau1[[#This Row],[Période de fin *]],"")</f>
        <v/>
      </c>
      <c r="AE1363" s="78" t="str">
        <f>IF(Tableau1[[#This Row],[Type de réponse]]='Paramètre (masquer)'!$A$10,Tableau1[[#This Row],[Nuit
LU/MA]],"")</f>
        <v/>
      </c>
      <c r="AF1363" s="78" t="str">
        <f>IF(Tableau1[[#This Row],[Type de réponse]]='Paramètre (masquer)'!$A$10,Tableau1[[#This Row],[Nuit
MA/ME]],"")</f>
        <v/>
      </c>
      <c r="AG1363" s="78" t="str">
        <f>IF(Tableau1[[#This Row],[Type de réponse]]='Paramètre (masquer)'!$A$10,Tableau1[[#This Row],[Nuit
ME/JE]],"")</f>
        <v/>
      </c>
      <c r="AH1363" s="78" t="str">
        <f>IF(Tableau1[[#This Row],[Type de réponse]]='Paramètre (masquer)'!$A$10,Tableau1[[#This Row],[Nuit JE/VE]],"")</f>
        <v/>
      </c>
      <c r="AI1363" s="78" t="str">
        <f>IF(Tableau1[[#This Row],[Type de réponse]]='Paramètre (masquer)'!$A$10,Tableau1[[#This Row],[Nuit
VE/SA]],"")</f>
        <v/>
      </c>
      <c r="AJ1363" s="78" t="str">
        <f>IF(Tableau1[[#This Row],[Type de réponse]]='Paramètre (masquer)'!$A$10,Tableau1[[#This Row],[Nuit
SA/DI]],"")</f>
        <v/>
      </c>
      <c r="AK1363" s="78" t="str">
        <f>IF(Tableau1[[#This Row],[Type de réponse]]='Paramètre (masquer)'!$A$10,Tableau1[[#This Row],[Nuit
DI/LU]],"")</f>
        <v/>
      </c>
      <c r="AL1363" s="76" t="str">
        <f>IF(Tableau1[[#This Row],[Nuit
LU /MA]]="Oui",0,IF(Tableau1[[#This Row],[Nuit
LU /MA]]="Non",1,""))</f>
        <v/>
      </c>
      <c r="AM1363" s="76" t="str">
        <f>IF(Tableau1[[#This Row],[Nuit
MA/ ME]]="Oui",0,IF(Tableau1[[#This Row],[Nuit
MA/ ME]]="Non",1,""))</f>
        <v/>
      </c>
      <c r="AN1363" s="76" t="str">
        <f>IF(Tableau1[[#This Row],[Nuit
ME/ JE]]="Oui",0,IF(Tableau1[[#This Row],[Nuit
ME/ JE]]="Non",1,""))</f>
        <v/>
      </c>
      <c r="AO1363" s="76" t="str">
        <f>IF(Tableau1[[#This Row],[Nuit JE/ VE]]="Oui",0,IF(Tableau1[[#This Row],[Nuit JE/ VE]]="Non",1,""))</f>
        <v/>
      </c>
      <c r="AP1363" s="76" t="str">
        <f>IF(Tableau1[[#This Row],[Nuit
VE/ SA]]="Oui",0,IF(Tableau1[[#This Row],[Nuit
VE/ SA]]="Non",1,""))</f>
        <v/>
      </c>
      <c r="AQ1363" s="76" t="str">
        <f>IF(Tableau1[[#This Row],[Nuit
SA/ DI]]="Oui",0,IF(Tableau1[[#This Row],[Nuit
SA/ DI]]="Non",1,""))</f>
        <v/>
      </c>
      <c r="AR1363" s="76" t="str">
        <f>IF(Tableau1[[#This Row],[Nuit
DI/ LU]]="Oui",0,IF(Tableau1[[#This Row],[Nuit
DI/ LU]]="Non",1,""))</f>
        <v/>
      </c>
      <c r="AS1363" s="76" t="str">
        <f>IF(Tableau1[[#This Row],[Type de réponse]]='Paramètre (masquer)'!$A$10,Tableau1[[#This Row],[FE]],"")</f>
        <v/>
      </c>
      <c r="AT1363" s="76" t="str">
        <f>_xlfn.CONCAT(Tableau1[[#This Row],[LUN]:[DIM]])</f>
        <v/>
      </c>
      <c r="AU1363" s="79"/>
      <c r="AV13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3" s="76" t="e">
        <f>Tableau1[[#This Row],[Nbre de nuits sur la période]]*Tableau1[[#This Row],[Nombre de train accédant / nuit *]]</f>
        <v>#VALUE!</v>
      </c>
      <c r="AY1363" s="76" t="e">
        <f>Tableau1[[#This Row],[Uo voies - nuit]]*((59*400/1000)+5)</f>
        <v>#VALUE!</v>
      </c>
    </row>
    <row r="1364" spans="1:51" ht="15.75">
      <c r="A1364" s="51">
        <f t="shared" si="65"/>
        <v>1351</v>
      </c>
      <c r="B1364" s="85"/>
      <c r="C1364" s="52" t="str">
        <f>IFERROR(VLOOKUP(Tableau1[[#This Row],[Site *
Un fichier Excel par DT]],Tableau7[[#All],[Nom de la gare]:[EIC]],5,FALSE),"")</f>
        <v/>
      </c>
      <c r="D1364" s="77"/>
      <c r="E1364" s="74"/>
      <c r="F1364" s="74"/>
      <c r="G1364" s="76"/>
      <c r="H1364" s="72" t="str">
        <f>IF(Tableau1[[#This Row],[Régime d''utilisation (Quotidien ? Oui ou Non)]]="Oui","Oui","Non")</f>
        <v>Non</v>
      </c>
      <c r="I1364" s="72" t="str">
        <f>IF(Tableau1[[#This Row],[Régime d''utilisation (Quotidien ? Oui ou Non)]]="Oui","Oui","Non")</f>
        <v>Non</v>
      </c>
      <c r="J1364" s="72" t="str">
        <f>IF(Tableau1[[#This Row],[Régime d''utilisation (Quotidien ? Oui ou Non)]]="Oui","Oui","Non")</f>
        <v>Non</v>
      </c>
      <c r="K1364" s="72" t="str">
        <f>IF(Tableau1[[#This Row],[Régime d''utilisation (Quotidien ? Oui ou Non)]]="Oui","Oui","Non")</f>
        <v>Non</v>
      </c>
      <c r="L1364" s="72" t="str">
        <f>IF(Tableau1[[#This Row],[Régime d''utilisation (Quotidien ? Oui ou Non)]]="Oui","Oui","Non")</f>
        <v>Non</v>
      </c>
      <c r="M1364" s="72" t="str">
        <f>IF(Tableau1[[#This Row],[Régime d''utilisation (Quotidien ? Oui ou Non)]]="Oui","Oui","Non")</f>
        <v>Non</v>
      </c>
      <c r="N1364" s="72" t="str">
        <f>IF(Tableau1[[#This Row],[Régime d''utilisation (Quotidien ? Oui ou Non)]]="Oui","Oui","Non")</f>
        <v>Non</v>
      </c>
      <c r="O1364" s="72" t="str">
        <f>IF(Tableau1[[#This Row],[Régime d''utilisation (Quotidien ? Oui ou Non)]]="Oui","Oui","Non")</f>
        <v>Non</v>
      </c>
      <c r="P1364" s="76"/>
      <c r="Q1364" s="76"/>
      <c r="R1364" s="76"/>
      <c r="S1364" s="52" t="str">
        <f t="shared" si="63"/>
        <v>Compris entre 00h00 et 5h00</v>
      </c>
      <c r="T1364" s="76"/>
      <c r="U1364" s="53" t="str">
        <f t="shared" si="64"/>
        <v>Voyageur</v>
      </c>
      <c r="V1364" s="76"/>
      <c r="W1364" s="76"/>
      <c r="X1364" s="76"/>
      <c r="Y1364" s="76"/>
      <c r="Z1364" s="76"/>
      <c r="AA1364" s="76"/>
      <c r="AB1364" s="53">
        <f>400</f>
        <v>400</v>
      </c>
      <c r="AC1364" s="78" t="str">
        <f>IF(Tableau1[[#This Row],[Type de réponse]]='Paramètre (masquer)'!$A$10,Tableau1[[#This Row],[Période de début *]],"")</f>
        <v/>
      </c>
      <c r="AD1364" s="78" t="str">
        <f>IF(Tableau1[[#This Row],[Type de réponse]]='Paramètre (masquer)'!$A$10,Tableau1[[#This Row],[Période de fin *]],"")</f>
        <v/>
      </c>
      <c r="AE1364" s="78" t="str">
        <f>IF(Tableau1[[#This Row],[Type de réponse]]='Paramètre (masquer)'!$A$10,Tableau1[[#This Row],[Nuit
LU/MA]],"")</f>
        <v/>
      </c>
      <c r="AF1364" s="78" t="str">
        <f>IF(Tableau1[[#This Row],[Type de réponse]]='Paramètre (masquer)'!$A$10,Tableau1[[#This Row],[Nuit
MA/ME]],"")</f>
        <v/>
      </c>
      <c r="AG1364" s="78" t="str">
        <f>IF(Tableau1[[#This Row],[Type de réponse]]='Paramètre (masquer)'!$A$10,Tableau1[[#This Row],[Nuit
ME/JE]],"")</f>
        <v/>
      </c>
      <c r="AH1364" s="78" t="str">
        <f>IF(Tableau1[[#This Row],[Type de réponse]]='Paramètre (masquer)'!$A$10,Tableau1[[#This Row],[Nuit JE/VE]],"")</f>
        <v/>
      </c>
      <c r="AI1364" s="78" t="str">
        <f>IF(Tableau1[[#This Row],[Type de réponse]]='Paramètre (masquer)'!$A$10,Tableau1[[#This Row],[Nuit
VE/SA]],"")</f>
        <v/>
      </c>
      <c r="AJ1364" s="78" t="str">
        <f>IF(Tableau1[[#This Row],[Type de réponse]]='Paramètre (masquer)'!$A$10,Tableau1[[#This Row],[Nuit
SA/DI]],"")</f>
        <v/>
      </c>
      <c r="AK1364" s="78" t="str">
        <f>IF(Tableau1[[#This Row],[Type de réponse]]='Paramètre (masquer)'!$A$10,Tableau1[[#This Row],[Nuit
DI/LU]],"")</f>
        <v/>
      </c>
      <c r="AL1364" s="76" t="str">
        <f>IF(Tableau1[[#This Row],[Nuit
LU /MA]]="Oui",0,IF(Tableau1[[#This Row],[Nuit
LU /MA]]="Non",1,""))</f>
        <v/>
      </c>
      <c r="AM1364" s="76" t="str">
        <f>IF(Tableau1[[#This Row],[Nuit
MA/ ME]]="Oui",0,IF(Tableau1[[#This Row],[Nuit
MA/ ME]]="Non",1,""))</f>
        <v/>
      </c>
      <c r="AN1364" s="76" t="str">
        <f>IF(Tableau1[[#This Row],[Nuit
ME/ JE]]="Oui",0,IF(Tableau1[[#This Row],[Nuit
ME/ JE]]="Non",1,""))</f>
        <v/>
      </c>
      <c r="AO1364" s="76" t="str">
        <f>IF(Tableau1[[#This Row],[Nuit JE/ VE]]="Oui",0,IF(Tableau1[[#This Row],[Nuit JE/ VE]]="Non",1,""))</f>
        <v/>
      </c>
      <c r="AP1364" s="76" t="str">
        <f>IF(Tableau1[[#This Row],[Nuit
VE/ SA]]="Oui",0,IF(Tableau1[[#This Row],[Nuit
VE/ SA]]="Non",1,""))</f>
        <v/>
      </c>
      <c r="AQ1364" s="76" t="str">
        <f>IF(Tableau1[[#This Row],[Nuit
SA/ DI]]="Oui",0,IF(Tableau1[[#This Row],[Nuit
SA/ DI]]="Non",1,""))</f>
        <v/>
      </c>
      <c r="AR1364" s="76" t="str">
        <f>IF(Tableau1[[#This Row],[Nuit
DI/ LU]]="Oui",0,IF(Tableau1[[#This Row],[Nuit
DI/ LU]]="Non",1,""))</f>
        <v/>
      </c>
      <c r="AS1364" s="76" t="str">
        <f>IF(Tableau1[[#This Row],[Type de réponse]]='Paramètre (masquer)'!$A$10,Tableau1[[#This Row],[FE]],"")</f>
        <v/>
      </c>
      <c r="AT1364" s="76" t="str">
        <f>_xlfn.CONCAT(Tableau1[[#This Row],[LUN]:[DIM]])</f>
        <v/>
      </c>
      <c r="AU1364" s="79"/>
      <c r="AV13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4" s="76" t="e">
        <f>Tableau1[[#This Row],[Nbre de nuits sur la période]]*Tableau1[[#This Row],[Nombre de train accédant / nuit *]]</f>
        <v>#VALUE!</v>
      </c>
      <c r="AY1364" s="76" t="e">
        <f>Tableau1[[#This Row],[Uo voies - nuit]]*((59*400/1000)+5)</f>
        <v>#VALUE!</v>
      </c>
    </row>
    <row r="1365" spans="1:51" ht="15.75">
      <c r="A1365" s="51">
        <f t="shared" si="65"/>
        <v>1352</v>
      </c>
      <c r="B1365" s="85"/>
      <c r="C1365" s="52" t="str">
        <f>IFERROR(VLOOKUP(Tableau1[[#This Row],[Site *
Un fichier Excel par DT]],Tableau7[[#All],[Nom de la gare]:[EIC]],5,FALSE),"")</f>
        <v/>
      </c>
      <c r="D1365" s="77"/>
      <c r="E1365" s="74"/>
      <c r="F1365" s="74"/>
      <c r="G1365" s="76"/>
      <c r="H1365" s="72" t="str">
        <f>IF(Tableau1[[#This Row],[Régime d''utilisation (Quotidien ? Oui ou Non)]]="Oui","Oui","Non")</f>
        <v>Non</v>
      </c>
      <c r="I1365" s="72" t="str">
        <f>IF(Tableau1[[#This Row],[Régime d''utilisation (Quotidien ? Oui ou Non)]]="Oui","Oui","Non")</f>
        <v>Non</v>
      </c>
      <c r="J1365" s="72" t="str">
        <f>IF(Tableau1[[#This Row],[Régime d''utilisation (Quotidien ? Oui ou Non)]]="Oui","Oui","Non")</f>
        <v>Non</v>
      </c>
      <c r="K1365" s="72" t="str">
        <f>IF(Tableau1[[#This Row],[Régime d''utilisation (Quotidien ? Oui ou Non)]]="Oui","Oui","Non")</f>
        <v>Non</v>
      </c>
      <c r="L1365" s="72" t="str">
        <f>IF(Tableau1[[#This Row],[Régime d''utilisation (Quotidien ? Oui ou Non)]]="Oui","Oui","Non")</f>
        <v>Non</v>
      </c>
      <c r="M1365" s="72" t="str">
        <f>IF(Tableau1[[#This Row],[Régime d''utilisation (Quotidien ? Oui ou Non)]]="Oui","Oui","Non")</f>
        <v>Non</v>
      </c>
      <c r="N1365" s="72" t="str">
        <f>IF(Tableau1[[#This Row],[Régime d''utilisation (Quotidien ? Oui ou Non)]]="Oui","Oui","Non")</f>
        <v>Non</v>
      </c>
      <c r="O1365" s="72" t="str">
        <f>IF(Tableau1[[#This Row],[Régime d''utilisation (Quotidien ? Oui ou Non)]]="Oui","Oui","Non")</f>
        <v>Non</v>
      </c>
      <c r="P1365" s="76"/>
      <c r="Q1365" s="76"/>
      <c r="R1365" s="76"/>
      <c r="S1365" s="52" t="str">
        <f t="shared" si="63"/>
        <v>Compris entre 00h00 et 5h00</v>
      </c>
      <c r="T1365" s="76"/>
      <c r="U1365" s="53" t="str">
        <f t="shared" si="64"/>
        <v>Voyageur</v>
      </c>
      <c r="V1365" s="76"/>
      <c r="W1365" s="76"/>
      <c r="X1365" s="76"/>
      <c r="Y1365" s="76"/>
      <c r="Z1365" s="76"/>
      <c r="AA1365" s="76"/>
      <c r="AB1365" s="53">
        <f>400</f>
        <v>400</v>
      </c>
      <c r="AC1365" s="78" t="str">
        <f>IF(Tableau1[[#This Row],[Type de réponse]]='Paramètre (masquer)'!$A$10,Tableau1[[#This Row],[Période de début *]],"")</f>
        <v/>
      </c>
      <c r="AD1365" s="78" t="str">
        <f>IF(Tableau1[[#This Row],[Type de réponse]]='Paramètre (masquer)'!$A$10,Tableau1[[#This Row],[Période de fin *]],"")</f>
        <v/>
      </c>
      <c r="AE1365" s="78" t="str">
        <f>IF(Tableau1[[#This Row],[Type de réponse]]='Paramètre (masquer)'!$A$10,Tableau1[[#This Row],[Nuit
LU/MA]],"")</f>
        <v/>
      </c>
      <c r="AF1365" s="78" t="str">
        <f>IF(Tableau1[[#This Row],[Type de réponse]]='Paramètre (masquer)'!$A$10,Tableau1[[#This Row],[Nuit
MA/ME]],"")</f>
        <v/>
      </c>
      <c r="AG1365" s="78" t="str">
        <f>IF(Tableau1[[#This Row],[Type de réponse]]='Paramètre (masquer)'!$A$10,Tableau1[[#This Row],[Nuit
ME/JE]],"")</f>
        <v/>
      </c>
      <c r="AH1365" s="78" t="str">
        <f>IF(Tableau1[[#This Row],[Type de réponse]]='Paramètre (masquer)'!$A$10,Tableau1[[#This Row],[Nuit JE/VE]],"")</f>
        <v/>
      </c>
      <c r="AI1365" s="78" t="str">
        <f>IF(Tableau1[[#This Row],[Type de réponse]]='Paramètre (masquer)'!$A$10,Tableau1[[#This Row],[Nuit
VE/SA]],"")</f>
        <v/>
      </c>
      <c r="AJ1365" s="78" t="str">
        <f>IF(Tableau1[[#This Row],[Type de réponse]]='Paramètre (masquer)'!$A$10,Tableau1[[#This Row],[Nuit
SA/DI]],"")</f>
        <v/>
      </c>
      <c r="AK1365" s="78" t="str">
        <f>IF(Tableau1[[#This Row],[Type de réponse]]='Paramètre (masquer)'!$A$10,Tableau1[[#This Row],[Nuit
DI/LU]],"")</f>
        <v/>
      </c>
      <c r="AL1365" s="76" t="str">
        <f>IF(Tableau1[[#This Row],[Nuit
LU /MA]]="Oui",0,IF(Tableau1[[#This Row],[Nuit
LU /MA]]="Non",1,""))</f>
        <v/>
      </c>
      <c r="AM1365" s="76" t="str">
        <f>IF(Tableau1[[#This Row],[Nuit
MA/ ME]]="Oui",0,IF(Tableau1[[#This Row],[Nuit
MA/ ME]]="Non",1,""))</f>
        <v/>
      </c>
      <c r="AN1365" s="76" t="str">
        <f>IF(Tableau1[[#This Row],[Nuit
ME/ JE]]="Oui",0,IF(Tableau1[[#This Row],[Nuit
ME/ JE]]="Non",1,""))</f>
        <v/>
      </c>
      <c r="AO1365" s="76" t="str">
        <f>IF(Tableau1[[#This Row],[Nuit JE/ VE]]="Oui",0,IF(Tableau1[[#This Row],[Nuit JE/ VE]]="Non",1,""))</f>
        <v/>
      </c>
      <c r="AP1365" s="76" t="str">
        <f>IF(Tableau1[[#This Row],[Nuit
VE/ SA]]="Oui",0,IF(Tableau1[[#This Row],[Nuit
VE/ SA]]="Non",1,""))</f>
        <v/>
      </c>
      <c r="AQ1365" s="76" t="str">
        <f>IF(Tableau1[[#This Row],[Nuit
SA/ DI]]="Oui",0,IF(Tableau1[[#This Row],[Nuit
SA/ DI]]="Non",1,""))</f>
        <v/>
      </c>
      <c r="AR1365" s="76" t="str">
        <f>IF(Tableau1[[#This Row],[Nuit
DI/ LU]]="Oui",0,IF(Tableau1[[#This Row],[Nuit
DI/ LU]]="Non",1,""))</f>
        <v/>
      </c>
      <c r="AS1365" s="76" t="str">
        <f>IF(Tableau1[[#This Row],[Type de réponse]]='Paramètre (masquer)'!$A$10,Tableau1[[#This Row],[FE]],"")</f>
        <v/>
      </c>
      <c r="AT1365" s="76" t="str">
        <f>_xlfn.CONCAT(Tableau1[[#This Row],[LUN]:[DIM]])</f>
        <v/>
      </c>
      <c r="AU1365" s="79"/>
      <c r="AV13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5" s="76" t="e">
        <f>Tableau1[[#This Row],[Nbre de nuits sur la période]]*Tableau1[[#This Row],[Nombre de train accédant / nuit *]]</f>
        <v>#VALUE!</v>
      </c>
      <c r="AY1365" s="76" t="e">
        <f>Tableau1[[#This Row],[Uo voies - nuit]]*((59*400/1000)+5)</f>
        <v>#VALUE!</v>
      </c>
    </row>
    <row r="1366" spans="1:51" ht="15.75">
      <c r="A1366" s="51">
        <f t="shared" si="65"/>
        <v>1353</v>
      </c>
      <c r="B1366" s="85"/>
      <c r="C1366" s="52" t="str">
        <f>IFERROR(VLOOKUP(Tableau1[[#This Row],[Site *
Un fichier Excel par DT]],Tableau7[[#All],[Nom de la gare]:[EIC]],5,FALSE),"")</f>
        <v/>
      </c>
      <c r="D1366" s="77"/>
      <c r="E1366" s="74"/>
      <c r="F1366" s="74"/>
      <c r="G1366" s="76"/>
      <c r="H1366" s="72" t="str">
        <f>IF(Tableau1[[#This Row],[Régime d''utilisation (Quotidien ? Oui ou Non)]]="Oui","Oui","Non")</f>
        <v>Non</v>
      </c>
      <c r="I1366" s="72" t="str">
        <f>IF(Tableau1[[#This Row],[Régime d''utilisation (Quotidien ? Oui ou Non)]]="Oui","Oui","Non")</f>
        <v>Non</v>
      </c>
      <c r="J1366" s="72" t="str">
        <f>IF(Tableau1[[#This Row],[Régime d''utilisation (Quotidien ? Oui ou Non)]]="Oui","Oui","Non")</f>
        <v>Non</v>
      </c>
      <c r="K1366" s="72" t="str">
        <f>IF(Tableau1[[#This Row],[Régime d''utilisation (Quotidien ? Oui ou Non)]]="Oui","Oui","Non")</f>
        <v>Non</v>
      </c>
      <c r="L1366" s="72" t="str">
        <f>IF(Tableau1[[#This Row],[Régime d''utilisation (Quotidien ? Oui ou Non)]]="Oui","Oui","Non")</f>
        <v>Non</v>
      </c>
      <c r="M1366" s="72" t="str">
        <f>IF(Tableau1[[#This Row],[Régime d''utilisation (Quotidien ? Oui ou Non)]]="Oui","Oui","Non")</f>
        <v>Non</v>
      </c>
      <c r="N1366" s="72" t="str">
        <f>IF(Tableau1[[#This Row],[Régime d''utilisation (Quotidien ? Oui ou Non)]]="Oui","Oui","Non")</f>
        <v>Non</v>
      </c>
      <c r="O1366" s="72" t="str">
        <f>IF(Tableau1[[#This Row],[Régime d''utilisation (Quotidien ? Oui ou Non)]]="Oui","Oui","Non")</f>
        <v>Non</v>
      </c>
      <c r="P1366" s="76"/>
      <c r="Q1366" s="76"/>
      <c r="R1366" s="76"/>
      <c r="S1366" s="52" t="str">
        <f t="shared" si="63"/>
        <v>Compris entre 00h00 et 5h00</v>
      </c>
      <c r="T1366" s="76"/>
      <c r="U1366" s="53" t="str">
        <f t="shared" si="64"/>
        <v>Voyageur</v>
      </c>
      <c r="V1366" s="76"/>
      <c r="W1366" s="76"/>
      <c r="X1366" s="76"/>
      <c r="Y1366" s="76"/>
      <c r="Z1366" s="76"/>
      <c r="AA1366" s="76"/>
      <c r="AB1366" s="53">
        <f>400</f>
        <v>400</v>
      </c>
      <c r="AC1366" s="78" t="str">
        <f>IF(Tableau1[[#This Row],[Type de réponse]]='Paramètre (masquer)'!$A$10,Tableau1[[#This Row],[Période de début *]],"")</f>
        <v/>
      </c>
      <c r="AD1366" s="78" t="str">
        <f>IF(Tableau1[[#This Row],[Type de réponse]]='Paramètre (masquer)'!$A$10,Tableau1[[#This Row],[Période de fin *]],"")</f>
        <v/>
      </c>
      <c r="AE1366" s="78" t="str">
        <f>IF(Tableau1[[#This Row],[Type de réponse]]='Paramètre (masquer)'!$A$10,Tableau1[[#This Row],[Nuit
LU/MA]],"")</f>
        <v/>
      </c>
      <c r="AF1366" s="78" t="str">
        <f>IF(Tableau1[[#This Row],[Type de réponse]]='Paramètre (masquer)'!$A$10,Tableau1[[#This Row],[Nuit
MA/ME]],"")</f>
        <v/>
      </c>
      <c r="AG1366" s="78" t="str">
        <f>IF(Tableau1[[#This Row],[Type de réponse]]='Paramètre (masquer)'!$A$10,Tableau1[[#This Row],[Nuit
ME/JE]],"")</f>
        <v/>
      </c>
      <c r="AH1366" s="78" t="str">
        <f>IF(Tableau1[[#This Row],[Type de réponse]]='Paramètre (masquer)'!$A$10,Tableau1[[#This Row],[Nuit JE/VE]],"")</f>
        <v/>
      </c>
      <c r="AI1366" s="78" t="str">
        <f>IF(Tableau1[[#This Row],[Type de réponse]]='Paramètre (masquer)'!$A$10,Tableau1[[#This Row],[Nuit
VE/SA]],"")</f>
        <v/>
      </c>
      <c r="AJ1366" s="78" t="str">
        <f>IF(Tableau1[[#This Row],[Type de réponse]]='Paramètre (masquer)'!$A$10,Tableau1[[#This Row],[Nuit
SA/DI]],"")</f>
        <v/>
      </c>
      <c r="AK1366" s="78" t="str">
        <f>IF(Tableau1[[#This Row],[Type de réponse]]='Paramètre (masquer)'!$A$10,Tableau1[[#This Row],[Nuit
DI/LU]],"")</f>
        <v/>
      </c>
      <c r="AL1366" s="76" t="str">
        <f>IF(Tableau1[[#This Row],[Nuit
LU /MA]]="Oui",0,IF(Tableau1[[#This Row],[Nuit
LU /MA]]="Non",1,""))</f>
        <v/>
      </c>
      <c r="AM1366" s="76" t="str">
        <f>IF(Tableau1[[#This Row],[Nuit
MA/ ME]]="Oui",0,IF(Tableau1[[#This Row],[Nuit
MA/ ME]]="Non",1,""))</f>
        <v/>
      </c>
      <c r="AN1366" s="76" t="str">
        <f>IF(Tableau1[[#This Row],[Nuit
ME/ JE]]="Oui",0,IF(Tableau1[[#This Row],[Nuit
ME/ JE]]="Non",1,""))</f>
        <v/>
      </c>
      <c r="AO1366" s="76" t="str">
        <f>IF(Tableau1[[#This Row],[Nuit JE/ VE]]="Oui",0,IF(Tableau1[[#This Row],[Nuit JE/ VE]]="Non",1,""))</f>
        <v/>
      </c>
      <c r="AP1366" s="76" t="str">
        <f>IF(Tableau1[[#This Row],[Nuit
VE/ SA]]="Oui",0,IF(Tableau1[[#This Row],[Nuit
VE/ SA]]="Non",1,""))</f>
        <v/>
      </c>
      <c r="AQ1366" s="76" t="str">
        <f>IF(Tableau1[[#This Row],[Nuit
SA/ DI]]="Oui",0,IF(Tableau1[[#This Row],[Nuit
SA/ DI]]="Non",1,""))</f>
        <v/>
      </c>
      <c r="AR1366" s="76" t="str">
        <f>IF(Tableau1[[#This Row],[Nuit
DI/ LU]]="Oui",0,IF(Tableau1[[#This Row],[Nuit
DI/ LU]]="Non",1,""))</f>
        <v/>
      </c>
      <c r="AS1366" s="76" t="str">
        <f>IF(Tableau1[[#This Row],[Type de réponse]]='Paramètre (masquer)'!$A$10,Tableau1[[#This Row],[FE]],"")</f>
        <v/>
      </c>
      <c r="AT1366" s="76" t="str">
        <f>_xlfn.CONCAT(Tableau1[[#This Row],[LUN]:[DIM]])</f>
        <v/>
      </c>
      <c r="AU1366" s="79"/>
      <c r="AV13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6" s="76" t="e">
        <f>Tableau1[[#This Row],[Nbre de nuits sur la période]]*Tableau1[[#This Row],[Nombre de train accédant / nuit *]]</f>
        <v>#VALUE!</v>
      </c>
      <c r="AY1366" s="76" t="e">
        <f>Tableau1[[#This Row],[Uo voies - nuit]]*((59*400/1000)+5)</f>
        <v>#VALUE!</v>
      </c>
    </row>
    <row r="1367" spans="1:51" ht="15.75">
      <c r="A1367" s="51">
        <f t="shared" si="65"/>
        <v>1354</v>
      </c>
      <c r="B1367" s="85"/>
      <c r="C1367" s="52" t="str">
        <f>IFERROR(VLOOKUP(Tableau1[[#This Row],[Site *
Un fichier Excel par DT]],Tableau7[[#All],[Nom de la gare]:[EIC]],5,FALSE),"")</f>
        <v/>
      </c>
      <c r="D1367" s="77"/>
      <c r="E1367" s="74"/>
      <c r="F1367" s="74"/>
      <c r="G1367" s="76"/>
      <c r="H1367" s="72" t="str">
        <f>IF(Tableau1[[#This Row],[Régime d''utilisation (Quotidien ? Oui ou Non)]]="Oui","Oui","Non")</f>
        <v>Non</v>
      </c>
      <c r="I1367" s="72" t="str">
        <f>IF(Tableau1[[#This Row],[Régime d''utilisation (Quotidien ? Oui ou Non)]]="Oui","Oui","Non")</f>
        <v>Non</v>
      </c>
      <c r="J1367" s="72" t="str">
        <f>IF(Tableau1[[#This Row],[Régime d''utilisation (Quotidien ? Oui ou Non)]]="Oui","Oui","Non")</f>
        <v>Non</v>
      </c>
      <c r="K1367" s="72" t="str">
        <f>IF(Tableau1[[#This Row],[Régime d''utilisation (Quotidien ? Oui ou Non)]]="Oui","Oui","Non")</f>
        <v>Non</v>
      </c>
      <c r="L1367" s="72" t="str">
        <f>IF(Tableau1[[#This Row],[Régime d''utilisation (Quotidien ? Oui ou Non)]]="Oui","Oui","Non")</f>
        <v>Non</v>
      </c>
      <c r="M1367" s="72" t="str">
        <f>IF(Tableau1[[#This Row],[Régime d''utilisation (Quotidien ? Oui ou Non)]]="Oui","Oui","Non")</f>
        <v>Non</v>
      </c>
      <c r="N1367" s="72" t="str">
        <f>IF(Tableau1[[#This Row],[Régime d''utilisation (Quotidien ? Oui ou Non)]]="Oui","Oui","Non")</f>
        <v>Non</v>
      </c>
      <c r="O1367" s="72" t="str">
        <f>IF(Tableau1[[#This Row],[Régime d''utilisation (Quotidien ? Oui ou Non)]]="Oui","Oui","Non")</f>
        <v>Non</v>
      </c>
      <c r="P1367" s="76"/>
      <c r="Q1367" s="76"/>
      <c r="R1367" s="76"/>
      <c r="S1367" s="52" t="str">
        <f t="shared" si="63"/>
        <v>Compris entre 00h00 et 5h00</v>
      </c>
      <c r="T1367" s="76"/>
      <c r="U1367" s="53" t="str">
        <f t="shared" si="64"/>
        <v>Voyageur</v>
      </c>
      <c r="V1367" s="76"/>
      <c r="W1367" s="76"/>
      <c r="X1367" s="76"/>
      <c r="Y1367" s="76"/>
      <c r="Z1367" s="76"/>
      <c r="AA1367" s="76"/>
      <c r="AB1367" s="53">
        <f>400</f>
        <v>400</v>
      </c>
      <c r="AC1367" s="78" t="str">
        <f>IF(Tableau1[[#This Row],[Type de réponse]]='Paramètre (masquer)'!$A$10,Tableau1[[#This Row],[Période de début *]],"")</f>
        <v/>
      </c>
      <c r="AD1367" s="78" t="str">
        <f>IF(Tableau1[[#This Row],[Type de réponse]]='Paramètre (masquer)'!$A$10,Tableau1[[#This Row],[Période de fin *]],"")</f>
        <v/>
      </c>
      <c r="AE1367" s="78" t="str">
        <f>IF(Tableau1[[#This Row],[Type de réponse]]='Paramètre (masquer)'!$A$10,Tableau1[[#This Row],[Nuit
LU/MA]],"")</f>
        <v/>
      </c>
      <c r="AF1367" s="78" t="str">
        <f>IF(Tableau1[[#This Row],[Type de réponse]]='Paramètre (masquer)'!$A$10,Tableau1[[#This Row],[Nuit
MA/ME]],"")</f>
        <v/>
      </c>
      <c r="AG1367" s="78" t="str">
        <f>IF(Tableau1[[#This Row],[Type de réponse]]='Paramètre (masquer)'!$A$10,Tableau1[[#This Row],[Nuit
ME/JE]],"")</f>
        <v/>
      </c>
      <c r="AH1367" s="78" t="str">
        <f>IF(Tableau1[[#This Row],[Type de réponse]]='Paramètre (masquer)'!$A$10,Tableau1[[#This Row],[Nuit JE/VE]],"")</f>
        <v/>
      </c>
      <c r="AI1367" s="78" t="str">
        <f>IF(Tableau1[[#This Row],[Type de réponse]]='Paramètre (masquer)'!$A$10,Tableau1[[#This Row],[Nuit
VE/SA]],"")</f>
        <v/>
      </c>
      <c r="AJ1367" s="78" t="str">
        <f>IF(Tableau1[[#This Row],[Type de réponse]]='Paramètre (masquer)'!$A$10,Tableau1[[#This Row],[Nuit
SA/DI]],"")</f>
        <v/>
      </c>
      <c r="AK1367" s="78" t="str">
        <f>IF(Tableau1[[#This Row],[Type de réponse]]='Paramètre (masquer)'!$A$10,Tableau1[[#This Row],[Nuit
DI/LU]],"")</f>
        <v/>
      </c>
      <c r="AL1367" s="76" t="str">
        <f>IF(Tableau1[[#This Row],[Nuit
LU /MA]]="Oui",0,IF(Tableau1[[#This Row],[Nuit
LU /MA]]="Non",1,""))</f>
        <v/>
      </c>
      <c r="AM1367" s="76" t="str">
        <f>IF(Tableau1[[#This Row],[Nuit
MA/ ME]]="Oui",0,IF(Tableau1[[#This Row],[Nuit
MA/ ME]]="Non",1,""))</f>
        <v/>
      </c>
      <c r="AN1367" s="76" t="str">
        <f>IF(Tableau1[[#This Row],[Nuit
ME/ JE]]="Oui",0,IF(Tableau1[[#This Row],[Nuit
ME/ JE]]="Non",1,""))</f>
        <v/>
      </c>
      <c r="AO1367" s="76" t="str">
        <f>IF(Tableau1[[#This Row],[Nuit JE/ VE]]="Oui",0,IF(Tableau1[[#This Row],[Nuit JE/ VE]]="Non",1,""))</f>
        <v/>
      </c>
      <c r="AP1367" s="76" t="str">
        <f>IF(Tableau1[[#This Row],[Nuit
VE/ SA]]="Oui",0,IF(Tableau1[[#This Row],[Nuit
VE/ SA]]="Non",1,""))</f>
        <v/>
      </c>
      <c r="AQ1367" s="76" t="str">
        <f>IF(Tableau1[[#This Row],[Nuit
SA/ DI]]="Oui",0,IF(Tableau1[[#This Row],[Nuit
SA/ DI]]="Non",1,""))</f>
        <v/>
      </c>
      <c r="AR1367" s="76" t="str">
        <f>IF(Tableau1[[#This Row],[Nuit
DI/ LU]]="Oui",0,IF(Tableau1[[#This Row],[Nuit
DI/ LU]]="Non",1,""))</f>
        <v/>
      </c>
      <c r="AS1367" s="76" t="str">
        <f>IF(Tableau1[[#This Row],[Type de réponse]]='Paramètre (masquer)'!$A$10,Tableau1[[#This Row],[FE]],"")</f>
        <v/>
      </c>
      <c r="AT1367" s="76" t="str">
        <f>_xlfn.CONCAT(Tableau1[[#This Row],[LUN]:[DIM]])</f>
        <v/>
      </c>
      <c r="AU1367" s="79"/>
      <c r="AV13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7" s="76" t="e">
        <f>Tableau1[[#This Row],[Nbre de nuits sur la période]]*Tableau1[[#This Row],[Nombre de train accédant / nuit *]]</f>
        <v>#VALUE!</v>
      </c>
      <c r="AY1367" s="76" t="e">
        <f>Tableau1[[#This Row],[Uo voies - nuit]]*((59*400/1000)+5)</f>
        <v>#VALUE!</v>
      </c>
    </row>
    <row r="1368" spans="1:51" ht="15.75">
      <c r="A1368" s="51">
        <f t="shared" si="65"/>
        <v>1355</v>
      </c>
      <c r="B1368" s="85"/>
      <c r="C1368" s="52" t="str">
        <f>IFERROR(VLOOKUP(Tableau1[[#This Row],[Site *
Un fichier Excel par DT]],Tableau7[[#All],[Nom de la gare]:[EIC]],5,FALSE),"")</f>
        <v/>
      </c>
      <c r="D1368" s="77"/>
      <c r="E1368" s="74"/>
      <c r="F1368" s="74"/>
      <c r="G1368" s="76"/>
      <c r="H1368" s="72" t="str">
        <f>IF(Tableau1[[#This Row],[Régime d''utilisation (Quotidien ? Oui ou Non)]]="Oui","Oui","Non")</f>
        <v>Non</v>
      </c>
      <c r="I1368" s="72" t="str">
        <f>IF(Tableau1[[#This Row],[Régime d''utilisation (Quotidien ? Oui ou Non)]]="Oui","Oui","Non")</f>
        <v>Non</v>
      </c>
      <c r="J1368" s="72" t="str">
        <f>IF(Tableau1[[#This Row],[Régime d''utilisation (Quotidien ? Oui ou Non)]]="Oui","Oui","Non")</f>
        <v>Non</v>
      </c>
      <c r="K1368" s="72" t="str">
        <f>IF(Tableau1[[#This Row],[Régime d''utilisation (Quotidien ? Oui ou Non)]]="Oui","Oui","Non")</f>
        <v>Non</v>
      </c>
      <c r="L1368" s="72" t="str">
        <f>IF(Tableau1[[#This Row],[Régime d''utilisation (Quotidien ? Oui ou Non)]]="Oui","Oui","Non")</f>
        <v>Non</v>
      </c>
      <c r="M1368" s="72" t="str">
        <f>IF(Tableau1[[#This Row],[Régime d''utilisation (Quotidien ? Oui ou Non)]]="Oui","Oui","Non")</f>
        <v>Non</v>
      </c>
      <c r="N1368" s="72" t="str">
        <f>IF(Tableau1[[#This Row],[Régime d''utilisation (Quotidien ? Oui ou Non)]]="Oui","Oui","Non")</f>
        <v>Non</v>
      </c>
      <c r="O1368" s="72" t="str">
        <f>IF(Tableau1[[#This Row],[Régime d''utilisation (Quotidien ? Oui ou Non)]]="Oui","Oui","Non")</f>
        <v>Non</v>
      </c>
      <c r="P1368" s="76"/>
      <c r="Q1368" s="76"/>
      <c r="R1368" s="76"/>
      <c r="S1368" s="52" t="str">
        <f t="shared" si="63"/>
        <v>Compris entre 00h00 et 5h00</v>
      </c>
      <c r="T1368" s="76"/>
      <c r="U1368" s="53" t="str">
        <f t="shared" si="64"/>
        <v>Voyageur</v>
      </c>
      <c r="V1368" s="76"/>
      <c r="W1368" s="76"/>
      <c r="X1368" s="76"/>
      <c r="Y1368" s="76"/>
      <c r="Z1368" s="76"/>
      <c r="AA1368" s="76"/>
      <c r="AB1368" s="53">
        <f>400</f>
        <v>400</v>
      </c>
      <c r="AC1368" s="78" t="str">
        <f>IF(Tableau1[[#This Row],[Type de réponse]]='Paramètre (masquer)'!$A$10,Tableau1[[#This Row],[Période de début *]],"")</f>
        <v/>
      </c>
      <c r="AD1368" s="78" t="str">
        <f>IF(Tableau1[[#This Row],[Type de réponse]]='Paramètre (masquer)'!$A$10,Tableau1[[#This Row],[Période de fin *]],"")</f>
        <v/>
      </c>
      <c r="AE1368" s="78" t="str">
        <f>IF(Tableau1[[#This Row],[Type de réponse]]='Paramètre (masquer)'!$A$10,Tableau1[[#This Row],[Nuit
LU/MA]],"")</f>
        <v/>
      </c>
      <c r="AF1368" s="78" t="str">
        <f>IF(Tableau1[[#This Row],[Type de réponse]]='Paramètre (masquer)'!$A$10,Tableau1[[#This Row],[Nuit
MA/ME]],"")</f>
        <v/>
      </c>
      <c r="AG1368" s="78" t="str">
        <f>IF(Tableau1[[#This Row],[Type de réponse]]='Paramètre (masquer)'!$A$10,Tableau1[[#This Row],[Nuit
ME/JE]],"")</f>
        <v/>
      </c>
      <c r="AH1368" s="78" t="str">
        <f>IF(Tableau1[[#This Row],[Type de réponse]]='Paramètre (masquer)'!$A$10,Tableau1[[#This Row],[Nuit JE/VE]],"")</f>
        <v/>
      </c>
      <c r="AI1368" s="78" t="str">
        <f>IF(Tableau1[[#This Row],[Type de réponse]]='Paramètre (masquer)'!$A$10,Tableau1[[#This Row],[Nuit
VE/SA]],"")</f>
        <v/>
      </c>
      <c r="AJ1368" s="78" t="str">
        <f>IF(Tableau1[[#This Row],[Type de réponse]]='Paramètre (masquer)'!$A$10,Tableau1[[#This Row],[Nuit
SA/DI]],"")</f>
        <v/>
      </c>
      <c r="AK1368" s="78" t="str">
        <f>IF(Tableau1[[#This Row],[Type de réponse]]='Paramètre (masquer)'!$A$10,Tableau1[[#This Row],[Nuit
DI/LU]],"")</f>
        <v/>
      </c>
      <c r="AL1368" s="76" t="str">
        <f>IF(Tableau1[[#This Row],[Nuit
LU /MA]]="Oui",0,IF(Tableau1[[#This Row],[Nuit
LU /MA]]="Non",1,""))</f>
        <v/>
      </c>
      <c r="AM1368" s="76" t="str">
        <f>IF(Tableau1[[#This Row],[Nuit
MA/ ME]]="Oui",0,IF(Tableau1[[#This Row],[Nuit
MA/ ME]]="Non",1,""))</f>
        <v/>
      </c>
      <c r="AN1368" s="76" t="str">
        <f>IF(Tableau1[[#This Row],[Nuit
ME/ JE]]="Oui",0,IF(Tableau1[[#This Row],[Nuit
ME/ JE]]="Non",1,""))</f>
        <v/>
      </c>
      <c r="AO1368" s="76" t="str">
        <f>IF(Tableau1[[#This Row],[Nuit JE/ VE]]="Oui",0,IF(Tableau1[[#This Row],[Nuit JE/ VE]]="Non",1,""))</f>
        <v/>
      </c>
      <c r="AP1368" s="76" t="str">
        <f>IF(Tableau1[[#This Row],[Nuit
VE/ SA]]="Oui",0,IF(Tableau1[[#This Row],[Nuit
VE/ SA]]="Non",1,""))</f>
        <v/>
      </c>
      <c r="AQ1368" s="76" t="str">
        <f>IF(Tableau1[[#This Row],[Nuit
SA/ DI]]="Oui",0,IF(Tableau1[[#This Row],[Nuit
SA/ DI]]="Non",1,""))</f>
        <v/>
      </c>
      <c r="AR1368" s="76" t="str">
        <f>IF(Tableau1[[#This Row],[Nuit
DI/ LU]]="Oui",0,IF(Tableau1[[#This Row],[Nuit
DI/ LU]]="Non",1,""))</f>
        <v/>
      </c>
      <c r="AS1368" s="76" t="str">
        <f>IF(Tableau1[[#This Row],[Type de réponse]]='Paramètre (masquer)'!$A$10,Tableau1[[#This Row],[FE]],"")</f>
        <v/>
      </c>
      <c r="AT1368" s="76" t="str">
        <f>_xlfn.CONCAT(Tableau1[[#This Row],[LUN]:[DIM]])</f>
        <v/>
      </c>
      <c r="AU1368" s="79"/>
      <c r="AV13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8" s="76" t="e">
        <f>Tableau1[[#This Row],[Nbre de nuits sur la période]]*Tableau1[[#This Row],[Nombre de train accédant / nuit *]]</f>
        <v>#VALUE!</v>
      </c>
      <c r="AY1368" s="76" t="e">
        <f>Tableau1[[#This Row],[Uo voies - nuit]]*((59*400/1000)+5)</f>
        <v>#VALUE!</v>
      </c>
    </row>
    <row r="1369" spans="1:51" ht="15.75">
      <c r="A1369" s="51">
        <f t="shared" si="65"/>
        <v>1356</v>
      </c>
      <c r="B1369" s="85"/>
      <c r="C1369" s="52" t="str">
        <f>IFERROR(VLOOKUP(Tableau1[[#This Row],[Site *
Un fichier Excel par DT]],Tableau7[[#All],[Nom de la gare]:[EIC]],5,FALSE),"")</f>
        <v/>
      </c>
      <c r="D1369" s="77"/>
      <c r="E1369" s="74"/>
      <c r="F1369" s="74"/>
      <c r="G1369" s="76"/>
      <c r="H1369" s="72" t="str">
        <f>IF(Tableau1[[#This Row],[Régime d''utilisation (Quotidien ? Oui ou Non)]]="Oui","Oui","Non")</f>
        <v>Non</v>
      </c>
      <c r="I1369" s="72" t="str">
        <f>IF(Tableau1[[#This Row],[Régime d''utilisation (Quotidien ? Oui ou Non)]]="Oui","Oui","Non")</f>
        <v>Non</v>
      </c>
      <c r="J1369" s="72" t="str">
        <f>IF(Tableau1[[#This Row],[Régime d''utilisation (Quotidien ? Oui ou Non)]]="Oui","Oui","Non")</f>
        <v>Non</v>
      </c>
      <c r="K1369" s="72" t="str">
        <f>IF(Tableau1[[#This Row],[Régime d''utilisation (Quotidien ? Oui ou Non)]]="Oui","Oui","Non")</f>
        <v>Non</v>
      </c>
      <c r="L1369" s="72" t="str">
        <f>IF(Tableau1[[#This Row],[Régime d''utilisation (Quotidien ? Oui ou Non)]]="Oui","Oui","Non")</f>
        <v>Non</v>
      </c>
      <c r="M1369" s="72" t="str">
        <f>IF(Tableau1[[#This Row],[Régime d''utilisation (Quotidien ? Oui ou Non)]]="Oui","Oui","Non")</f>
        <v>Non</v>
      </c>
      <c r="N1369" s="72" t="str">
        <f>IF(Tableau1[[#This Row],[Régime d''utilisation (Quotidien ? Oui ou Non)]]="Oui","Oui","Non")</f>
        <v>Non</v>
      </c>
      <c r="O1369" s="72" t="str">
        <f>IF(Tableau1[[#This Row],[Régime d''utilisation (Quotidien ? Oui ou Non)]]="Oui","Oui","Non")</f>
        <v>Non</v>
      </c>
      <c r="P1369" s="76"/>
      <c r="Q1369" s="76"/>
      <c r="R1369" s="76"/>
      <c r="S1369" s="52" t="str">
        <f t="shared" si="63"/>
        <v>Compris entre 00h00 et 5h00</v>
      </c>
      <c r="T1369" s="76"/>
      <c r="U1369" s="53" t="str">
        <f t="shared" si="64"/>
        <v>Voyageur</v>
      </c>
      <c r="V1369" s="76"/>
      <c r="W1369" s="76"/>
      <c r="X1369" s="76"/>
      <c r="Y1369" s="76"/>
      <c r="Z1369" s="76"/>
      <c r="AA1369" s="76"/>
      <c r="AB1369" s="53">
        <f>400</f>
        <v>400</v>
      </c>
      <c r="AC1369" s="78" t="str">
        <f>IF(Tableau1[[#This Row],[Type de réponse]]='Paramètre (masquer)'!$A$10,Tableau1[[#This Row],[Période de début *]],"")</f>
        <v/>
      </c>
      <c r="AD1369" s="78" t="str">
        <f>IF(Tableau1[[#This Row],[Type de réponse]]='Paramètre (masquer)'!$A$10,Tableau1[[#This Row],[Période de fin *]],"")</f>
        <v/>
      </c>
      <c r="AE1369" s="78" t="str">
        <f>IF(Tableau1[[#This Row],[Type de réponse]]='Paramètre (masquer)'!$A$10,Tableau1[[#This Row],[Nuit
LU/MA]],"")</f>
        <v/>
      </c>
      <c r="AF1369" s="78" t="str">
        <f>IF(Tableau1[[#This Row],[Type de réponse]]='Paramètre (masquer)'!$A$10,Tableau1[[#This Row],[Nuit
MA/ME]],"")</f>
        <v/>
      </c>
      <c r="AG1369" s="78" t="str">
        <f>IF(Tableau1[[#This Row],[Type de réponse]]='Paramètre (masquer)'!$A$10,Tableau1[[#This Row],[Nuit
ME/JE]],"")</f>
        <v/>
      </c>
      <c r="AH1369" s="78" t="str">
        <f>IF(Tableau1[[#This Row],[Type de réponse]]='Paramètre (masquer)'!$A$10,Tableau1[[#This Row],[Nuit JE/VE]],"")</f>
        <v/>
      </c>
      <c r="AI1369" s="78" t="str">
        <f>IF(Tableau1[[#This Row],[Type de réponse]]='Paramètre (masquer)'!$A$10,Tableau1[[#This Row],[Nuit
VE/SA]],"")</f>
        <v/>
      </c>
      <c r="AJ1369" s="78" t="str">
        <f>IF(Tableau1[[#This Row],[Type de réponse]]='Paramètre (masquer)'!$A$10,Tableau1[[#This Row],[Nuit
SA/DI]],"")</f>
        <v/>
      </c>
      <c r="AK1369" s="78" t="str">
        <f>IF(Tableau1[[#This Row],[Type de réponse]]='Paramètre (masquer)'!$A$10,Tableau1[[#This Row],[Nuit
DI/LU]],"")</f>
        <v/>
      </c>
      <c r="AL1369" s="76" t="str">
        <f>IF(Tableau1[[#This Row],[Nuit
LU /MA]]="Oui",0,IF(Tableau1[[#This Row],[Nuit
LU /MA]]="Non",1,""))</f>
        <v/>
      </c>
      <c r="AM1369" s="76" t="str">
        <f>IF(Tableau1[[#This Row],[Nuit
MA/ ME]]="Oui",0,IF(Tableau1[[#This Row],[Nuit
MA/ ME]]="Non",1,""))</f>
        <v/>
      </c>
      <c r="AN1369" s="76" t="str">
        <f>IF(Tableau1[[#This Row],[Nuit
ME/ JE]]="Oui",0,IF(Tableau1[[#This Row],[Nuit
ME/ JE]]="Non",1,""))</f>
        <v/>
      </c>
      <c r="AO1369" s="76" t="str">
        <f>IF(Tableau1[[#This Row],[Nuit JE/ VE]]="Oui",0,IF(Tableau1[[#This Row],[Nuit JE/ VE]]="Non",1,""))</f>
        <v/>
      </c>
      <c r="AP1369" s="76" t="str">
        <f>IF(Tableau1[[#This Row],[Nuit
VE/ SA]]="Oui",0,IF(Tableau1[[#This Row],[Nuit
VE/ SA]]="Non",1,""))</f>
        <v/>
      </c>
      <c r="AQ1369" s="76" t="str">
        <f>IF(Tableau1[[#This Row],[Nuit
SA/ DI]]="Oui",0,IF(Tableau1[[#This Row],[Nuit
SA/ DI]]="Non",1,""))</f>
        <v/>
      </c>
      <c r="AR1369" s="76" t="str">
        <f>IF(Tableau1[[#This Row],[Nuit
DI/ LU]]="Oui",0,IF(Tableau1[[#This Row],[Nuit
DI/ LU]]="Non",1,""))</f>
        <v/>
      </c>
      <c r="AS1369" s="76" t="str">
        <f>IF(Tableau1[[#This Row],[Type de réponse]]='Paramètre (masquer)'!$A$10,Tableau1[[#This Row],[FE]],"")</f>
        <v/>
      </c>
      <c r="AT1369" s="76" t="str">
        <f>_xlfn.CONCAT(Tableau1[[#This Row],[LUN]:[DIM]])</f>
        <v/>
      </c>
      <c r="AU1369" s="79"/>
      <c r="AV13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9" s="76" t="e">
        <f>Tableau1[[#This Row],[Nbre de nuits sur la période]]*Tableau1[[#This Row],[Nombre de train accédant / nuit *]]</f>
        <v>#VALUE!</v>
      </c>
      <c r="AY1369" s="76" t="e">
        <f>Tableau1[[#This Row],[Uo voies - nuit]]*((59*400/1000)+5)</f>
        <v>#VALUE!</v>
      </c>
    </row>
    <row r="1370" spans="1:51" ht="15.75">
      <c r="A1370" s="51">
        <f t="shared" si="65"/>
        <v>1357</v>
      </c>
      <c r="B1370" s="85"/>
      <c r="C1370" s="52" t="str">
        <f>IFERROR(VLOOKUP(Tableau1[[#This Row],[Site *
Un fichier Excel par DT]],Tableau7[[#All],[Nom de la gare]:[EIC]],5,FALSE),"")</f>
        <v/>
      </c>
      <c r="D1370" s="77"/>
      <c r="E1370" s="74"/>
      <c r="F1370" s="74"/>
      <c r="G1370" s="76"/>
      <c r="H1370" s="72" t="str">
        <f>IF(Tableau1[[#This Row],[Régime d''utilisation (Quotidien ? Oui ou Non)]]="Oui","Oui","Non")</f>
        <v>Non</v>
      </c>
      <c r="I1370" s="72" t="str">
        <f>IF(Tableau1[[#This Row],[Régime d''utilisation (Quotidien ? Oui ou Non)]]="Oui","Oui","Non")</f>
        <v>Non</v>
      </c>
      <c r="J1370" s="72" t="str">
        <f>IF(Tableau1[[#This Row],[Régime d''utilisation (Quotidien ? Oui ou Non)]]="Oui","Oui","Non")</f>
        <v>Non</v>
      </c>
      <c r="K1370" s="72" t="str">
        <f>IF(Tableau1[[#This Row],[Régime d''utilisation (Quotidien ? Oui ou Non)]]="Oui","Oui","Non")</f>
        <v>Non</v>
      </c>
      <c r="L1370" s="72" t="str">
        <f>IF(Tableau1[[#This Row],[Régime d''utilisation (Quotidien ? Oui ou Non)]]="Oui","Oui","Non")</f>
        <v>Non</v>
      </c>
      <c r="M1370" s="72" t="str">
        <f>IF(Tableau1[[#This Row],[Régime d''utilisation (Quotidien ? Oui ou Non)]]="Oui","Oui","Non")</f>
        <v>Non</v>
      </c>
      <c r="N1370" s="72" t="str">
        <f>IF(Tableau1[[#This Row],[Régime d''utilisation (Quotidien ? Oui ou Non)]]="Oui","Oui","Non")</f>
        <v>Non</v>
      </c>
      <c r="O1370" s="72" t="str">
        <f>IF(Tableau1[[#This Row],[Régime d''utilisation (Quotidien ? Oui ou Non)]]="Oui","Oui","Non")</f>
        <v>Non</v>
      </c>
      <c r="P1370" s="76"/>
      <c r="Q1370" s="76"/>
      <c r="R1370" s="76"/>
      <c r="S1370" s="52" t="str">
        <f t="shared" si="63"/>
        <v>Compris entre 00h00 et 5h00</v>
      </c>
      <c r="T1370" s="76"/>
      <c r="U1370" s="53" t="str">
        <f t="shared" si="64"/>
        <v>Voyageur</v>
      </c>
      <c r="V1370" s="76"/>
      <c r="W1370" s="76"/>
      <c r="X1370" s="76"/>
      <c r="Y1370" s="76"/>
      <c r="Z1370" s="76"/>
      <c r="AA1370" s="76"/>
      <c r="AB1370" s="53">
        <f>400</f>
        <v>400</v>
      </c>
      <c r="AC1370" s="78" t="str">
        <f>IF(Tableau1[[#This Row],[Type de réponse]]='Paramètre (masquer)'!$A$10,Tableau1[[#This Row],[Période de début *]],"")</f>
        <v/>
      </c>
      <c r="AD1370" s="78" t="str">
        <f>IF(Tableau1[[#This Row],[Type de réponse]]='Paramètre (masquer)'!$A$10,Tableau1[[#This Row],[Période de fin *]],"")</f>
        <v/>
      </c>
      <c r="AE1370" s="78" t="str">
        <f>IF(Tableau1[[#This Row],[Type de réponse]]='Paramètre (masquer)'!$A$10,Tableau1[[#This Row],[Nuit
LU/MA]],"")</f>
        <v/>
      </c>
      <c r="AF1370" s="78" t="str">
        <f>IF(Tableau1[[#This Row],[Type de réponse]]='Paramètre (masquer)'!$A$10,Tableau1[[#This Row],[Nuit
MA/ME]],"")</f>
        <v/>
      </c>
      <c r="AG1370" s="78" t="str">
        <f>IF(Tableau1[[#This Row],[Type de réponse]]='Paramètre (masquer)'!$A$10,Tableau1[[#This Row],[Nuit
ME/JE]],"")</f>
        <v/>
      </c>
      <c r="AH1370" s="78" t="str">
        <f>IF(Tableau1[[#This Row],[Type de réponse]]='Paramètre (masquer)'!$A$10,Tableau1[[#This Row],[Nuit JE/VE]],"")</f>
        <v/>
      </c>
      <c r="AI1370" s="78" t="str">
        <f>IF(Tableau1[[#This Row],[Type de réponse]]='Paramètre (masquer)'!$A$10,Tableau1[[#This Row],[Nuit
VE/SA]],"")</f>
        <v/>
      </c>
      <c r="AJ1370" s="78" t="str">
        <f>IF(Tableau1[[#This Row],[Type de réponse]]='Paramètre (masquer)'!$A$10,Tableau1[[#This Row],[Nuit
SA/DI]],"")</f>
        <v/>
      </c>
      <c r="AK1370" s="78" t="str">
        <f>IF(Tableau1[[#This Row],[Type de réponse]]='Paramètre (masquer)'!$A$10,Tableau1[[#This Row],[Nuit
DI/LU]],"")</f>
        <v/>
      </c>
      <c r="AL1370" s="76" t="str">
        <f>IF(Tableau1[[#This Row],[Nuit
LU /MA]]="Oui",0,IF(Tableau1[[#This Row],[Nuit
LU /MA]]="Non",1,""))</f>
        <v/>
      </c>
      <c r="AM1370" s="76" t="str">
        <f>IF(Tableau1[[#This Row],[Nuit
MA/ ME]]="Oui",0,IF(Tableau1[[#This Row],[Nuit
MA/ ME]]="Non",1,""))</f>
        <v/>
      </c>
      <c r="AN1370" s="76" t="str">
        <f>IF(Tableau1[[#This Row],[Nuit
ME/ JE]]="Oui",0,IF(Tableau1[[#This Row],[Nuit
ME/ JE]]="Non",1,""))</f>
        <v/>
      </c>
      <c r="AO1370" s="76" t="str">
        <f>IF(Tableau1[[#This Row],[Nuit JE/ VE]]="Oui",0,IF(Tableau1[[#This Row],[Nuit JE/ VE]]="Non",1,""))</f>
        <v/>
      </c>
      <c r="AP1370" s="76" t="str">
        <f>IF(Tableau1[[#This Row],[Nuit
VE/ SA]]="Oui",0,IF(Tableau1[[#This Row],[Nuit
VE/ SA]]="Non",1,""))</f>
        <v/>
      </c>
      <c r="AQ1370" s="76" t="str">
        <f>IF(Tableau1[[#This Row],[Nuit
SA/ DI]]="Oui",0,IF(Tableau1[[#This Row],[Nuit
SA/ DI]]="Non",1,""))</f>
        <v/>
      </c>
      <c r="AR1370" s="76" t="str">
        <f>IF(Tableau1[[#This Row],[Nuit
DI/ LU]]="Oui",0,IF(Tableau1[[#This Row],[Nuit
DI/ LU]]="Non",1,""))</f>
        <v/>
      </c>
      <c r="AS1370" s="76" t="str">
        <f>IF(Tableau1[[#This Row],[Type de réponse]]='Paramètre (masquer)'!$A$10,Tableau1[[#This Row],[FE]],"")</f>
        <v/>
      </c>
      <c r="AT1370" s="76" t="str">
        <f>_xlfn.CONCAT(Tableau1[[#This Row],[LUN]:[DIM]])</f>
        <v/>
      </c>
      <c r="AU1370" s="79"/>
      <c r="AV13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0" s="76" t="e">
        <f>Tableau1[[#This Row],[Nbre de nuits sur la période]]*Tableau1[[#This Row],[Nombre de train accédant / nuit *]]</f>
        <v>#VALUE!</v>
      </c>
      <c r="AY1370" s="76" t="e">
        <f>Tableau1[[#This Row],[Uo voies - nuit]]*((59*400/1000)+5)</f>
        <v>#VALUE!</v>
      </c>
    </row>
    <row r="1371" spans="1:51" ht="15.75">
      <c r="A1371" s="51">
        <f t="shared" si="65"/>
        <v>1358</v>
      </c>
      <c r="B1371" s="85"/>
      <c r="C1371" s="52" t="str">
        <f>IFERROR(VLOOKUP(Tableau1[[#This Row],[Site *
Un fichier Excel par DT]],Tableau7[[#All],[Nom de la gare]:[EIC]],5,FALSE),"")</f>
        <v/>
      </c>
      <c r="D1371" s="77"/>
      <c r="E1371" s="74"/>
      <c r="F1371" s="74"/>
      <c r="G1371" s="76"/>
      <c r="H1371" s="72" t="str">
        <f>IF(Tableau1[[#This Row],[Régime d''utilisation (Quotidien ? Oui ou Non)]]="Oui","Oui","Non")</f>
        <v>Non</v>
      </c>
      <c r="I1371" s="72" t="str">
        <f>IF(Tableau1[[#This Row],[Régime d''utilisation (Quotidien ? Oui ou Non)]]="Oui","Oui","Non")</f>
        <v>Non</v>
      </c>
      <c r="J1371" s="72" t="str">
        <f>IF(Tableau1[[#This Row],[Régime d''utilisation (Quotidien ? Oui ou Non)]]="Oui","Oui","Non")</f>
        <v>Non</v>
      </c>
      <c r="K1371" s="72" t="str">
        <f>IF(Tableau1[[#This Row],[Régime d''utilisation (Quotidien ? Oui ou Non)]]="Oui","Oui","Non")</f>
        <v>Non</v>
      </c>
      <c r="L1371" s="72" t="str">
        <f>IF(Tableau1[[#This Row],[Régime d''utilisation (Quotidien ? Oui ou Non)]]="Oui","Oui","Non")</f>
        <v>Non</v>
      </c>
      <c r="M1371" s="72" t="str">
        <f>IF(Tableau1[[#This Row],[Régime d''utilisation (Quotidien ? Oui ou Non)]]="Oui","Oui","Non")</f>
        <v>Non</v>
      </c>
      <c r="N1371" s="72" t="str">
        <f>IF(Tableau1[[#This Row],[Régime d''utilisation (Quotidien ? Oui ou Non)]]="Oui","Oui","Non")</f>
        <v>Non</v>
      </c>
      <c r="O1371" s="72" t="str">
        <f>IF(Tableau1[[#This Row],[Régime d''utilisation (Quotidien ? Oui ou Non)]]="Oui","Oui","Non")</f>
        <v>Non</v>
      </c>
      <c r="P1371" s="76"/>
      <c r="Q1371" s="76"/>
      <c r="R1371" s="76"/>
      <c r="S1371" s="52" t="str">
        <f t="shared" si="63"/>
        <v>Compris entre 00h00 et 5h00</v>
      </c>
      <c r="T1371" s="76"/>
      <c r="U1371" s="53" t="str">
        <f t="shared" si="64"/>
        <v>Voyageur</v>
      </c>
      <c r="V1371" s="76"/>
      <c r="W1371" s="76"/>
      <c r="X1371" s="76"/>
      <c r="Y1371" s="76"/>
      <c r="Z1371" s="76"/>
      <c r="AA1371" s="76"/>
      <c r="AB1371" s="53">
        <f>400</f>
        <v>400</v>
      </c>
      <c r="AC1371" s="78" t="str">
        <f>IF(Tableau1[[#This Row],[Type de réponse]]='Paramètre (masquer)'!$A$10,Tableau1[[#This Row],[Période de début *]],"")</f>
        <v/>
      </c>
      <c r="AD1371" s="78" t="str">
        <f>IF(Tableau1[[#This Row],[Type de réponse]]='Paramètre (masquer)'!$A$10,Tableau1[[#This Row],[Période de fin *]],"")</f>
        <v/>
      </c>
      <c r="AE1371" s="78" t="str">
        <f>IF(Tableau1[[#This Row],[Type de réponse]]='Paramètre (masquer)'!$A$10,Tableau1[[#This Row],[Nuit
LU/MA]],"")</f>
        <v/>
      </c>
      <c r="AF1371" s="78" t="str">
        <f>IF(Tableau1[[#This Row],[Type de réponse]]='Paramètre (masquer)'!$A$10,Tableau1[[#This Row],[Nuit
MA/ME]],"")</f>
        <v/>
      </c>
      <c r="AG1371" s="78" t="str">
        <f>IF(Tableau1[[#This Row],[Type de réponse]]='Paramètre (masquer)'!$A$10,Tableau1[[#This Row],[Nuit
ME/JE]],"")</f>
        <v/>
      </c>
      <c r="AH1371" s="78" t="str">
        <f>IF(Tableau1[[#This Row],[Type de réponse]]='Paramètre (masquer)'!$A$10,Tableau1[[#This Row],[Nuit JE/VE]],"")</f>
        <v/>
      </c>
      <c r="AI1371" s="78" t="str">
        <f>IF(Tableau1[[#This Row],[Type de réponse]]='Paramètre (masquer)'!$A$10,Tableau1[[#This Row],[Nuit
VE/SA]],"")</f>
        <v/>
      </c>
      <c r="AJ1371" s="78" t="str">
        <f>IF(Tableau1[[#This Row],[Type de réponse]]='Paramètre (masquer)'!$A$10,Tableau1[[#This Row],[Nuit
SA/DI]],"")</f>
        <v/>
      </c>
      <c r="AK1371" s="78" t="str">
        <f>IF(Tableau1[[#This Row],[Type de réponse]]='Paramètre (masquer)'!$A$10,Tableau1[[#This Row],[Nuit
DI/LU]],"")</f>
        <v/>
      </c>
      <c r="AL1371" s="76" t="str">
        <f>IF(Tableau1[[#This Row],[Nuit
LU /MA]]="Oui",0,IF(Tableau1[[#This Row],[Nuit
LU /MA]]="Non",1,""))</f>
        <v/>
      </c>
      <c r="AM1371" s="76" t="str">
        <f>IF(Tableau1[[#This Row],[Nuit
MA/ ME]]="Oui",0,IF(Tableau1[[#This Row],[Nuit
MA/ ME]]="Non",1,""))</f>
        <v/>
      </c>
      <c r="AN1371" s="76" t="str">
        <f>IF(Tableau1[[#This Row],[Nuit
ME/ JE]]="Oui",0,IF(Tableau1[[#This Row],[Nuit
ME/ JE]]="Non",1,""))</f>
        <v/>
      </c>
      <c r="AO1371" s="76" t="str">
        <f>IF(Tableau1[[#This Row],[Nuit JE/ VE]]="Oui",0,IF(Tableau1[[#This Row],[Nuit JE/ VE]]="Non",1,""))</f>
        <v/>
      </c>
      <c r="AP1371" s="76" t="str">
        <f>IF(Tableau1[[#This Row],[Nuit
VE/ SA]]="Oui",0,IF(Tableau1[[#This Row],[Nuit
VE/ SA]]="Non",1,""))</f>
        <v/>
      </c>
      <c r="AQ1371" s="76" t="str">
        <f>IF(Tableau1[[#This Row],[Nuit
SA/ DI]]="Oui",0,IF(Tableau1[[#This Row],[Nuit
SA/ DI]]="Non",1,""))</f>
        <v/>
      </c>
      <c r="AR1371" s="76" t="str">
        <f>IF(Tableau1[[#This Row],[Nuit
DI/ LU]]="Oui",0,IF(Tableau1[[#This Row],[Nuit
DI/ LU]]="Non",1,""))</f>
        <v/>
      </c>
      <c r="AS1371" s="76" t="str">
        <f>IF(Tableau1[[#This Row],[Type de réponse]]='Paramètre (masquer)'!$A$10,Tableau1[[#This Row],[FE]],"")</f>
        <v/>
      </c>
      <c r="AT1371" s="76" t="str">
        <f>_xlfn.CONCAT(Tableau1[[#This Row],[LUN]:[DIM]])</f>
        <v/>
      </c>
      <c r="AU1371" s="79"/>
      <c r="AV13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1" s="76" t="e">
        <f>Tableau1[[#This Row],[Nbre de nuits sur la période]]*Tableau1[[#This Row],[Nombre de train accédant / nuit *]]</f>
        <v>#VALUE!</v>
      </c>
      <c r="AY1371" s="76" t="e">
        <f>Tableau1[[#This Row],[Uo voies - nuit]]*((59*400/1000)+5)</f>
        <v>#VALUE!</v>
      </c>
    </row>
    <row r="1372" spans="1:51" ht="15.75">
      <c r="A1372" s="51">
        <f t="shared" si="65"/>
        <v>1359</v>
      </c>
      <c r="B1372" s="85"/>
      <c r="C1372" s="52" t="str">
        <f>IFERROR(VLOOKUP(Tableau1[[#This Row],[Site *
Un fichier Excel par DT]],Tableau7[[#All],[Nom de la gare]:[EIC]],5,FALSE),"")</f>
        <v/>
      </c>
      <c r="D1372" s="77"/>
      <c r="E1372" s="74"/>
      <c r="F1372" s="74"/>
      <c r="G1372" s="76"/>
      <c r="H1372" s="72" t="str">
        <f>IF(Tableau1[[#This Row],[Régime d''utilisation (Quotidien ? Oui ou Non)]]="Oui","Oui","Non")</f>
        <v>Non</v>
      </c>
      <c r="I1372" s="72" t="str">
        <f>IF(Tableau1[[#This Row],[Régime d''utilisation (Quotidien ? Oui ou Non)]]="Oui","Oui","Non")</f>
        <v>Non</v>
      </c>
      <c r="J1372" s="72" t="str">
        <f>IF(Tableau1[[#This Row],[Régime d''utilisation (Quotidien ? Oui ou Non)]]="Oui","Oui","Non")</f>
        <v>Non</v>
      </c>
      <c r="K1372" s="72" t="str">
        <f>IF(Tableau1[[#This Row],[Régime d''utilisation (Quotidien ? Oui ou Non)]]="Oui","Oui","Non")</f>
        <v>Non</v>
      </c>
      <c r="L1372" s="72" t="str">
        <f>IF(Tableau1[[#This Row],[Régime d''utilisation (Quotidien ? Oui ou Non)]]="Oui","Oui","Non")</f>
        <v>Non</v>
      </c>
      <c r="M1372" s="72" t="str">
        <f>IF(Tableau1[[#This Row],[Régime d''utilisation (Quotidien ? Oui ou Non)]]="Oui","Oui","Non")</f>
        <v>Non</v>
      </c>
      <c r="N1372" s="72" t="str">
        <f>IF(Tableau1[[#This Row],[Régime d''utilisation (Quotidien ? Oui ou Non)]]="Oui","Oui","Non")</f>
        <v>Non</v>
      </c>
      <c r="O1372" s="72" t="str">
        <f>IF(Tableau1[[#This Row],[Régime d''utilisation (Quotidien ? Oui ou Non)]]="Oui","Oui","Non")</f>
        <v>Non</v>
      </c>
      <c r="P1372" s="76"/>
      <c r="Q1372" s="76"/>
      <c r="R1372" s="76"/>
      <c r="S1372" s="52" t="str">
        <f t="shared" si="63"/>
        <v>Compris entre 00h00 et 5h00</v>
      </c>
      <c r="T1372" s="76"/>
      <c r="U1372" s="53" t="str">
        <f t="shared" si="64"/>
        <v>Voyageur</v>
      </c>
      <c r="V1372" s="76"/>
      <c r="W1372" s="76"/>
      <c r="X1372" s="76"/>
      <c r="Y1372" s="76"/>
      <c r="Z1372" s="76"/>
      <c r="AA1372" s="76"/>
      <c r="AB1372" s="53">
        <f>400</f>
        <v>400</v>
      </c>
      <c r="AC1372" s="78" t="str">
        <f>IF(Tableau1[[#This Row],[Type de réponse]]='Paramètre (masquer)'!$A$10,Tableau1[[#This Row],[Période de début *]],"")</f>
        <v/>
      </c>
      <c r="AD1372" s="78" t="str">
        <f>IF(Tableau1[[#This Row],[Type de réponse]]='Paramètre (masquer)'!$A$10,Tableau1[[#This Row],[Période de fin *]],"")</f>
        <v/>
      </c>
      <c r="AE1372" s="78" t="str">
        <f>IF(Tableau1[[#This Row],[Type de réponse]]='Paramètre (masquer)'!$A$10,Tableau1[[#This Row],[Nuit
LU/MA]],"")</f>
        <v/>
      </c>
      <c r="AF1372" s="78" t="str">
        <f>IF(Tableau1[[#This Row],[Type de réponse]]='Paramètre (masquer)'!$A$10,Tableau1[[#This Row],[Nuit
MA/ME]],"")</f>
        <v/>
      </c>
      <c r="AG1372" s="78" t="str">
        <f>IF(Tableau1[[#This Row],[Type de réponse]]='Paramètre (masquer)'!$A$10,Tableau1[[#This Row],[Nuit
ME/JE]],"")</f>
        <v/>
      </c>
      <c r="AH1372" s="78" t="str">
        <f>IF(Tableau1[[#This Row],[Type de réponse]]='Paramètre (masquer)'!$A$10,Tableau1[[#This Row],[Nuit JE/VE]],"")</f>
        <v/>
      </c>
      <c r="AI1372" s="78" t="str">
        <f>IF(Tableau1[[#This Row],[Type de réponse]]='Paramètre (masquer)'!$A$10,Tableau1[[#This Row],[Nuit
VE/SA]],"")</f>
        <v/>
      </c>
      <c r="AJ1372" s="78" t="str">
        <f>IF(Tableau1[[#This Row],[Type de réponse]]='Paramètre (masquer)'!$A$10,Tableau1[[#This Row],[Nuit
SA/DI]],"")</f>
        <v/>
      </c>
      <c r="AK1372" s="78" t="str">
        <f>IF(Tableau1[[#This Row],[Type de réponse]]='Paramètre (masquer)'!$A$10,Tableau1[[#This Row],[Nuit
DI/LU]],"")</f>
        <v/>
      </c>
      <c r="AL1372" s="76" t="str">
        <f>IF(Tableau1[[#This Row],[Nuit
LU /MA]]="Oui",0,IF(Tableau1[[#This Row],[Nuit
LU /MA]]="Non",1,""))</f>
        <v/>
      </c>
      <c r="AM1372" s="76" t="str">
        <f>IF(Tableau1[[#This Row],[Nuit
MA/ ME]]="Oui",0,IF(Tableau1[[#This Row],[Nuit
MA/ ME]]="Non",1,""))</f>
        <v/>
      </c>
      <c r="AN1372" s="76" t="str">
        <f>IF(Tableau1[[#This Row],[Nuit
ME/ JE]]="Oui",0,IF(Tableau1[[#This Row],[Nuit
ME/ JE]]="Non",1,""))</f>
        <v/>
      </c>
      <c r="AO1372" s="76" t="str">
        <f>IF(Tableau1[[#This Row],[Nuit JE/ VE]]="Oui",0,IF(Tableau1[[#This Row],[Nuit JE/ VE]]="Non",1,""))</f>
        <v/>
      </c>
      <c r="AP1372" s="76" t="str">
        <f>IF(Tableau1[[#This Row],[Nuit
VE/ SA]]="Oui",0,IF(Tableau1[[#This Row],[Nuit
VE/ SA]]="Non",1,""))</f>
        <v/>
      </c>
      <c r="AQ1372" s="76" t="str">
        <f>IF(Tableau1[[#This Row],[Nuit
SA/ DI]]="Oui",0,IF(Tableau1[[#This Row],[Nuit
SA/ DI]]="Non",1,""))</f>
        <v/>
      </c>
      <c r="AR1372" s="76" t="str">
        <f>IF(Tableau1[[#This Row],[Nuit
DI/ LU]]="Oui",0,IF(Tableau1[[#This Row],[Nuit
DI/ LU]]="Non",1,""))</f>
        <v/>
      </c>
      <c r="AS1372" s="76" t="str">
        <f>IF(Tableau1[[#This Row],[Type de réponse]]='Paramètre (masquer)'!$A$10,Tableau1[[#This Row],[FE]],"")</f>
        <v/>
      </c>
      <c r="AT1372" s="76" t="str">
        <f>_xlfn.CONCAT(Tableau1[[#This Row],[LUN]:[DIM]])</f>
        <v/>
      </c>
      <c r="AU1372" s="79"/>
      <c r="AV13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2" s="76" t="e">
        <f>Tableau1[[#This Row],[Nbre de nuits sur la période]]*Tableau1[[#This Row],[Nombre de train accédant / nuit *]]</f>
        <v>#VALUE!</v>
      </c>
      <c r="AY1372" s="76" t="e">
        <f>Tableau1[[#This Row],[Uo voies - nuit]]*((59*400/1000)+5)</f>
        <v>#VALUE!</v>
      </c>
    </row>
    <row r="1373" spans="1:51" ht="15.75">
      <c r="A1373" s="51">
        <f t="shared" si="65"/>
        <v>1360</v>
      </c>
      <c r="B1373" s="85"/>
      <c r="C1373" s="52" t="str">
        <f>IFERROR(VLOOKUP(Tableau1[[#This Row],[Site *
Un fichier Excel par DT]],Tableau7[[#All],[Nom de la gare]:[EIC]],5,FALSE),"")</f>
        <v/>
      </c>
      <c r="D1373" s="77"/>
      <c r="E1373" s="74"/>
      <c r="F1373" s="74"/>
      <c r="G1373" s="76"/>
      <c r="H1373" s="72" t="str">
        <f>IF(Tableau1[[#This Row],[Régime d''utilisation (Quotidien ? Oui ou Non)]]="Oui","Oui","Non")</f>
        <v>Non</v>
      </c>
      <c r="I1373" s="72" t="str">
        <f>IF(Tableau1[[#This Row],[Régime d''utilisation (Quotidien ? Oui ou Non)]]="Oui","Oui","Non")</f>
        <v>Non</v>
      </c>
      <c r="J1373" s="72" t="str">
        <f>IF(Tableau1[[#This Row],[Régime d''utilisation (Quotidien ? Oui ou Non)]]="Oui","Oui","Non")</f>
        <v>Non</v>
      </c>
      <c r="K1373" s="72" t="str">
        <f>IF(Tableau1[[#This Row],[Régime d''utilisation (Quotidien ? Oui ou Non)]]="Oui","Oui","Non")</f>
        <v>Non</v>
      </c>
      <c r="L1373" s="72" t="str">
        <f>IF(Tableau1[[#This Row],[Régime d''utilisation (Quotidien ? Oui ou Non)]]="Oui","Oui","Non")</f>
        <v>Non</v>
      </c>
      <c r="M1373" s="72" t="str">
        <f>IF(Tableau1[[#This Row],[Régime d''utilisation (Quotidien ? Oui ou Non)]]="Oui","Oui","Non")</f>
        <v>Non</v>
      </c>
      <c r="N1373" s="72" t="str">
        <f>IF(Tableau1[[#This Row],[Régime d''utilisation (Quotidien ? Oui ou Non)]]="Oui","Oui","Non")</f>
        <v>Non</v>
      </c>
      <c r="O1373" s="72" t="str">
        <f>IF(Tableau1[[#This Row],[Régime d''utilisation (Quotidien ? Oui ou Non)]]="Oui","Oui","Non")</f>
        <v>Non</v>
      </c>
      <c r="P1373" s="76"/>
      <c r="Q1373" s="76"/>
      <c r="R1373" s="76"/>
      <c r="S1373" s="52" t="str">
        <f t="shared" si="63"/>
        <v>Compris entre 00h00 et 5h00</v>
      </c>
      <c r="T1373" s="76"/>
      <c r="U1373" s="53" t="str">
        <f t="shared" si="64"/>
        <v>Voyageur</v>
      </c>
      <c r="V1373" s="76"/>
      <c r="W1373" s="76"/>
      <c r="X1373" s="76"/>
      <c r="Y1373" s="76"/>
      <c r="Z1373" s="76"/>
      <c r="AA1373" s="76"/>
      <c r="AB1373" s="53">
        <f>400</f>
        <v>400</v>
      </c>
      <c r="AC1373" s="78" t="str">
        <f>IF(Tableau1[[#This Row],[Type de réponse]]='Paramètre (masquer)'!$A$10,Tableau1[[#This Row],[Période de début *]],"")</f>
        <v/>
      </c>
      <c r="AD1373" s="78" t="str">
        <f>IF(Tableau1[[#This Row],[Type de réponse]]='Paramètre (masquer)'!$A$10,Tableau1[[#This Row],[Période de fin *]],"")</f>
        <v/>
      </c>
      <c r="AE1373" s="78" t="str">
        <f>IF(Tableau1[[#This Row],[Type de réponse]]='Paramètre (masquer)'!$A$10,Tableau1[[#This Row],[Nuit
LU/MA]],"")</f>
        <v/>
      </c>
      <c r="AF1373" s="78" t="str">
        <f>IF(Tableau1[[#This Row],[Type de réponse]]='Paramètre (masquer)'!$A$10,Tableau1[[#This Row],[Nuit
MA/ME]],"")</f>
        <v/>
      </c>
      <c r="AG1373" s="78" t="str">
        <f>IF(Tableau1[[#This Row],[Type de réponse]]='Paramètre (masquer)'!$A$10,Tableau1[[#This Row],[Nuit
ME/JE]],"")</f>
        <v/>
      </c>
      <c r="AH1373" s="78" t="str">
        <f>IF(Tableau1[[#This Row],[Type de réponse]]='Paramètre (masquer)'!$A$10,Tableau1[[#This Row],[Nuit JE/VE]],"")</f>
        <v/>
      </c>
      <c r="AI1373" s="78" t="str">
        <f>IF(Tableau1[[#This Row],[Type de réponse]]='Paramètre (masquer)'!$A$10,Tableau1[[#This Row],[Nuit
VE/SA]],"")</f>
        <v/>
      </c>
      <c r="AJ1373" s="78" t="str">
        <f>IF(Tableau1[[#This Row],[Type de réponse]]='Paramètre (masquer)'!$A$10,Tableau1[[#This Row],[Nuit
SA/DI]],"")</f>
        <v/>
      </c>
      <c r="AK1373" s="78" t="str">
        <f>IF(Tableau1[[#This Row],[Type de réponse]]='Paramètre (masquer)'!$A$10,Tableau1[[#This Row],[Nuit
DI/LU]],"")</f>
        <v/>
      </c>
      <c r="AL1373" s="76" t="str">
        <f>IF(Tableau1[[#This Row],[Nuit
LU /MA]]="Oui",0,IF(Tableau1[[#This Row],[Nuit
LU /MA]]="Non",1,""))</f>
        <v/>
      </c>
      <c r="AM1373" s="76" t="str">
        <f>IF(Tableau1[[#This Row],[Nuit
MA/ ME]]="Oui",0,IF(Tableau1[[#This Row],[Nuit
MA/ ME]]="Non",1,""))</f>
        <v/>
      </c>
      <c r="AN1373" s="76" t="str">
        <f>IF(Tableau1[[#This Row],[Nuit
ME/ JE]]="Oui",0,IF(Tableau1[[#This Row],[Nuit
ME/ JE]]="Non",1,""))</f>
        <v/>
      </c>
      <c r="AO1373" s="76" t="str">
        <f>IF(Tableau1[[#This Row],[Nuit JE/ VE]]="Oui",0,IF(Tableau1[[#This Row],[Nuit JE/ VE]]="Non",1,""))</f>
        <v/>
      </c>
      <c r="AP1373" s="76" t="str">
        <f>IF(Tableau1[[#This Row],[Nuit
VE/ SA]]="Oui",0,IF(Tableau1[[#This Row],[Nuit
VE/ SA]]="Non",1,""))</f>
        <v/>
      </c>
      <c r="AQ1373" s="76" t="str">
        <f>IF(Tableau1[[#This Row],[Nuit
SA/ DI]]="Oui",0,IF(Tableau1[[#This Row],[Nuit
SA/ DI]]="Non",1,""))</f>
        <v/>
      </c>
      <c r="AR1373" s="76" t="str">
        <f>IF(Tableau1[[#This Row],[Nuit
DI/ LU]]="Oui",0,IF(Tableau1[[#This Row],[Nuit
DI/ LU]]="Non",1,""))</f>
        <v/>
      </c>
      <c r="AS1373" s="76" t="str">
        <f>IF(Tableau1[[#This Row],[Type de réponse]]='Paramètre (masquer)'!$A$10,Tableau1[[#This Row],[FE]],"")</f>
        <v/>
      </c>
      <c r="AT1373" s="76" t="str">
        <f>_xlfn.CONCAT(Tableau1[[#This Row],[LUN]:[DIM]])</f>
        <v/>
      </c>
      <c r="AU1373" s="79"/>
      <c r="AV13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3" s="76" t="e">
        <f>Tableau1[[#This Row],[Nbre de nuits sur la période]]*Tableau1[[#This Row],[Nombre de train accédant / nuit *]]</f>
        <v>#VALUE!</v>
      </c>
      <c r="AY1373" s="76" t="e">
        <f>Tableau1[[#This Row],[Uo voies - nuit]]*((59*400/1000)+5)</f>
        <v>#VALUE!</v>
      </c>
    </row>
    <row r="1374" spans="1:51" ht="15.75">
      <c r="A1374" s="51">
        <f t="shared" si="65"/>
        <v>1361</v>
      </c>
      <c r="B1374" s="85"/>
      <c r="C1374" s="52" t="str">
        <f>IFERROR(VLOOKUP(Tableau1[[#This Row],[Site *
Un fichier Excel par DT]],Tableau7[[#All],[Nom de la gare]:[EIC]],5,FALSE),"")</f>
        <v/>
      </c>
      <c r="D1374" s="77"/>
      <c r="E1374" s="74"/>
      <c r="F1374" s="74"/>
      <c r="G1374" s="76"/>
      <c r="H1374" s="72" t="str">
        <f>IF(Tableau1[[#This Row],[Régime d''utilisation (Quotidien ? Oui ou Non)]]="Oui","Oui","Non")</f>
        <v>Non</v>
      </c>
      <c r="I1374" s="72" t="str">
        <f>IF(Tableau1[[#This Row],[Régime d''utilisation (Quotidien ? Oui ou Non)]]="Oui","Oui","Non")</f>
        <v>Non</v>
      </c>
      <c r="J1374" s="72" t="str">
        <f>IF(Tableau1[[#This Row],[Régime d''utilisation (Quotidien ? Oui ou Non)]]="Oui","Oui","Non")</f>
        <v>Non</v>
      </c>
      <c r="K1374" s="72" t="str">
        <f>IF(Tableau1[[#This Row],[Régime d''utilisation (Quotidien ? Oui ou Non)]]="Oui","Oui","Non")</f>
        <v>Non</v>
      </c>
      <c r="L1374" s="72" t="str">
        <f>IF(Tableau1[[#This Row],[Régime d''utilisation (Quotidien ? Oui ou Non)]]="Oui","Oui","Non")</f>
        <v>Non</v>
      </c>
      <c r="M1374" s="72" t="str">
        <f>IF(Tableau1[[#This Row],[Régime d''utilisation (Quotidien ? Oui ou Non)]]="Oui","Oui","Non")</f>
        <v>Non</v>
      </c>
      <c r="N1374" s="72" t="str">
        <f>IF(Tableau1[[#This Row],[Régime d''utilisation (Quotidien ? Oui ou Non)]]="Oui","Oui","Non")</f>
        <v>Non</v>
      </c>
      <c r="O1374" s="72" t="str">
        <f>IF(Tableau1[[#This Row],[Régime d''utilisation (Quotidien ? Oui ou Non)]]="Oui","Oui","Non")</f>
        <v>Non</v>
      </c>
      <c r="P1374" s="76"/>
      <c r="Q1374" s="76"/>
      <c r="R1374" s="76"/>
      <c r="S1374" s="52" t="str">
        <f t="shared" si="63"/>
        <v>Compris entre 00h00 et 5h00</v>
      </c>
      <c r="T1374" s="76"/>
      <c r="U1374" s="53" t="str">
        <f t="shared" si="64"/>
        <v>Voyageur</v>
      </c>
      <c r="V1374" s="76"/>
      <c r="W1374" s="76"/>
      <c r="X1374" s="76"/>
      <c r="Y1374" s="76"/>
      <c r="Z1374" s="76"/>
      <c r="AA1374" s="76"/>
      <c r="AB1374" s="53">
        <f>400</f>
        <v>400</v>
      </c>
      <c r="AC1374" s="78" t="str">
        <f>IF(Tableau1[[#This Row],[Type de réponse]]='Paramètre (masquer)'!$A$10,Tableau1[[#This Row],[Période de début *]],"")</f>
        <v/>
      </c>
      <c r="AD1374" s="78" t="str">
        <f>IF(Tableau1[[#This Row],[Type de réponse]]='Paramètre (masquer)'!$A$10,Tableau1[[#This Row],[Période de fin *]],"")</f>
        <v/>
      </c>
      <c r="AE1374" s="78" t="str">
        <f>IF(Tableau1[[#This Row],[Type de réponse]]='Paramètre (masquer)'!$A$10,Tableau1[[#This Row],[Nuit
LU/MA]],"")</f>
        <v/>
      </c>
      <c r="AF1374" s="78" t="str">
        <f>IF(Tableau1[[#This Row],[Type de réponse]]='Paramètre (masquer)'!$A$10,Tableau1[[#This Row],[Nuit
MA/ME]],"")</f>
        <v/>
      </c>
      <c r="AG1374" s="78" t="str">
        <f>IF(Tableau1[[#This Row],[Type de réponse]]='Paramètre (masquer)'!$A$10,Tableau1[[#This Row],[Nuit
ME/JE]],"")</f>
        <v/>
      </c>
      <c r="AH1374" s="78" t="str">
        <f>IF(Tableau1[[#This Row],[Type de réponse]]='Paramètre (masquer)'!$A$10,Tableau1[[#This Row],[Nuit JE/VE]],"")</f>
        <v/>
      </c>
      <c r="AI1374" s="78" t="str">
        <f>IF(Tableau1[[#This Row],[Type de réponse]]='Paramètre (masquer)'!$A$10,Tableau1[[#This Row],[Nuit
VE/SA]],"")</f>
        <v/>
      </c>
      <c r="AJ1374" s="78" t="str">
        <f>IF(Tableau1[[#This Row],[Type de réponse]]='Paramètre (masquer)'!$A$10,Tableau1[[#This Row],[Nuit
SA/DI]],"")</f>
        <v/>
      </c>
      <c r="AK1374" s="78" t="str">
        <f>IF(Tableau1[[#This Row],[Type de réponse]]='Paramètre (masquer)'!$A$10,Tableau1[[#This Row],[Nuit
DI/LU]],"")</f>
        <v/>
      </c>
      <c r="AL1374" s="76" t="str">
        <f>IF(Tableau1[[#This Row],[Nuit
LU /MA]]="Oui",0,IF(Tableau1[[#This Row],[Nuit
LU /MA]]="Non",1,""))</f>
        <v/>
      </c>
      <c r="AM1374" s="76" t="str">
        <f>IF(Tableau1[[#This Row],[Nuit
MA/ ME]]="Oui",0,IF(Tableau1[[#This Row],[Nuit
MA/ ME]]="Non",1,""))</f>
        <v/>
      </c>
      <c r="AN1374" s="76" t="str">
        <f>IF(Tableau1[[#This Row],[Nuit
ME/ JE]]="Oui",0,IF(Tableau1[[#This Row],[Nuit
ME/ JE]]="Non",1,""))</f>
        <v/>
      </c>
      <c r="AO1374" s="76" t="str">
        <f>IF(Tableau1[[#This Row],[Nuit JE/ VE]]="Oui",0,IF(Tableau1[[#This Row],[Nuit JE/ VE]]="Non",1,""))</f>
        <v/>
      </c>
      <c r="AP1374" s="76" t="str">
        <f>IF(Tableau1[[#This Row],[Nuit
VE/ SA]]="Oui",0,IF(Tableau1[[#This Row],[Nuit
VE/ SA]]="Non",1,""))</f>
        <v/>
      </c>
      <c r="AQ1374" s="76" t="str">
        <f>IF(Tableau1[[#This Row],[Nuit
SA/ DI]]="Oui",0,IF(Tableau1[[#This Row],[Nuit
SA/ DI]]="Non",1,""))</f>
        <v/>
      </c>
      <c r="AR1374" s="76" t="str">
        <f>IF(Tableau1[[#This Row],[Nuit
DI/ LU]]="Oui",0,IF(Tableau1[[#This Row],[Nuit
DI/ LU]]="Non",1,""))</f>
        <v/>
      </c>
      <c r="AS1374" s="76" t="str">
        <f>IF(Tableau1[[#This Row],[Type de réponse]]='Paramètre (masquer)'!$A$10,Tableau1[[#This Row],[FE]],"")</f>
        <v/>
      </c>
      <c r="AT1374" s="76" t="str">
        <f>_xlfn.CONCAT(Tableau1[[#This Row],[LUN]:[DIM]])</f>
        <v/>
      </c>
      <c r="AU1374" s="79"/>
      <c r="AV13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4" s="76" t="e">
        <f>Tableau1[[#This Row],[Nbre de nuits sur la période]]*Tableau1[[#This Row],[Nombre de train accédant / nuit *]]</f>
        <v>#VALUE!</v>
      </c>
      <c r="AY1374" s="76" t="e">
        <f>Tableau1[[#This Row],[Uo voies - nuit]]*((59*400/1000)+5)</f>
        <v>#VALUE!</v>
      </c>
    </row>
    <row r="1375" spans="1:51" ht="15.75">
      <c r="A1375" s="51">
        <f t="shared" si="65"/>
        <v>1362</v>
      </c>
      <c r="B1375" s="85"/>
      <c r="C1375" s="52" t="str">
        <f>IFERROR(VLOOKUP(Tableau1[[#This Row],[Site *
Un fichier Excel par DT]],Tableau7[[#All],[Nom de la gare]:[EIC]],5,FALSE),"")</f>
        <v/>
      </c>
      <c r="D1375" s="77"/>
      <c r="E1375" s="74"/>
      <c r="F1375" s="74"/>
      <c r="G1375" s="76"/>
      <c r="H1375" s="72" t="str">
        <f>IF(Tableau1[[#This Row],[Régime d''utilisation (Quotidien ? Oui ou Non)]]="Oui","Oui","Non")</f>
        <v>Non</v>
      </c>
      <c r="I1375" s="72" t="str">
        <f>IF(Tableau1[[#This Row],[Régime d''utilisation (Quotidien ? Oui ou Non)]]="Oui","Oui","Non")</f>
        <v>Non</v>
      </c>
      <c r="J1375" s="72" t="str">
        <f>IF(Tableau1[[#This Row],[Régime d''utilisation (Quotidien ? Oui ou Non)]]="Oui","Oui","Non")</f>
        <v>Non</v>
      </c>
      <c r="K1375" s="72" t="str">
        <f>IF(Tableau1[[#This Row],[Régime d''utilisation (Quotidien ? Oui ou Non)]]="Oui","Oui","Non")</f>
        <v>Non</v>
      </c>
      <c r="L1375" s="72" t="str">
        <f>IF(Tableau1[[#This Row],[Régime d''utilisation (Quotidien ? Oui ou Non)]]="Oui","Oui","Non")</f>
        <v>Non</v>
      </c>
      <c r="M1375" s="72" t="str">
        <f>IF(Tableau1[[#This Row],[Régime d''utilisation (Quotidien ? Oui ou Non)]]="Oui","Oui","Non")</f>
        <v>Non</v>
      </c>
      <c r="N1375" s="72" t="str">
        <f>IF(Tableau1[[#This Row],[Régime d''utilisation (Quotidien ? Oui ou Non)]]="Oui","Oui","Non")</f>
        <v>Non</v>
      </c>
      <c r="O1375" s="72" t="str">
        <f>IF(Tableau1[[#This Row],[Régime d''utilisation (Quotidien ? Oui ou Non)]]="Oui","Oui","Non")</f>
        <v>Non</v>
      </c>
      <c r="P1375" s="76"/>
      <c r="Q1375" s="76"/>
      <c r="R1375" s="76"/>
      <c r="S1375" s="52" t="str">
        <f t="shared" si="63"/>
        <v>Compris entre 00h00 et 5h00</v>
      </c>
      <c r="T1375" s="76"/>
      <c r="U1375" s="53" t="str">
        <f t="shared" si="64"/>
        <v>Voyageur</v>
      </c>
      <c r="V1375" s="76"/>
      <c r="W1375" s="76"/>
      <c r="X1375" s="76"/>
      <c r="Y1375" s="76"/>
      <c r="Z1375" s="76"/>
      <c r="AA1375" s="76"/>
      <c r="AB1375" s="53">
        <f>400</f>
        <v>400</v>
      </c>
      <c r="AC1375" s="78" t="str">
        <f>IF(Tableau1[[#This Row],[Type de réponse]]='Paramètre (masquer)'!$A$10,Tableau1[[#This Row],[Période de début *]],"")</f>
        <v/>
      </c>
      <c r="AD1375" s="78" t="str">
        <f>IF(Tableau1[[#This Row],[Type de réponse]]='Paramètre (masquer)'!$A$10,Tableau1[[#This Row],[Période de fin *]],"")</f>
        <v/>
      </c>
      <c r="AE1375" s="78" t="str">
        <f>IF(Tableau1[[#This Row],[Type de réponse]]='Paramètre (masquer)'!$A$10,Tableau1[[#This Row],[Nuit
LU/MA]],"")</f>
        <v/>
      </c>
      <c r="AF1375" s="78" t="str">
        <f>IF(Tableau1[[#This Row],[Type de réponse]]='Paramètre (masquer)'!$A$10,Tableau1[[#This Row],[Nuit
MA/ME]],"")</f>
        <v/>
      </c>
      <c r="AG1375" s="78" t="str">
        <f>IF(Tableau1[[#This Row],[Type de réponse]]='Paramètre (masquer)'!$A$10,Tableau1[[#This Row],[Nuit
ME/JE]],"")</f>
        <v/>
      </c>
      <c r="AH1375" s="78" t="str">
        <f>IF(Tableau1[[#This Row],[Type de réponse]]='Paramètre (masquer)'!$A$10,Tableau1[[#This Row],[Nuit JE/VE]],"")</f>
        <v/>
      </c>
      <c r="AI1375" s="78" t="str">
        <f>IF(Tableau1[[#This Row],[Type de réponse]]='Paramètre (masquer)'!$A$10,Tableau1[[#This Row],[Nuit
VE/SA]],"")</f>
        <v/>
      </c>
      <c r="AJ1375" s="78" t="str">
        <f>IF(Tableau1[[#This Row],[Type de réponse]]='Paramètre (masquer)'!$A$10,Tableau1[[#This Row],[Nuit
SA/DI]],"")</f>
        <v/>
      </c>
      <c r="AK1375" s="78" t="str">
        <f>IF(Tableau1[[#This Row],[Type de réponse]]='Paramètre (masquer)'!$A$10,Tableau1[[#This Row],[Nuit
DI/LU]],"")</f>
        <v/>
      </c>
      <c r="AL1375" s="76" t="str">
        <f>IF(Tableau1[[#This Row],[Nuit
LU /MA]]="Oui",0,IF(Tableau1[[#This Row],[Nuit
LU /MA]]="Non",1,""))</f>
        <v/>
      </c>
      <c r="AM1375" s="76" t="str">
        <f>IF(Tableau1[[#This Row],[Nuit
MA/ ME]]="Oui",0,IF(Tableau1[[#This Row],[Nuit
MA/ ME]]="Non",1,""))</f>
        <v/>
      </c>
      <c r="AN1375" s="76" t="str">
        <f>IF(Tableau1[[#This Row],[Nuit
ME/ JE]]="Oui",0,IF(Tableau1[[#This Row],[Nuit
ME/ JE]]="Non",1,""))</f>
        <v/>
      </c>
      <c r="AO1375" s="76" t="str">
        <f>IF(Tableau1[[#This Row],[Nuit JE/ VE]]="Oui",0,IF(Tableau1[[#This Row],[Nuit JE/ VE]]="Non",1,""))</f>
        <v/>
      </c>
      <c r="AP1375" s="76" t="str">
        <f>IF(Tableau1[[#This Row],[Nuit
VE/ SA]]="Oui",0,IF(Tableau1[[#This Row],[Nuit
VE/ SA]]="Non",1,""))</f>
        <v/>
      </c>
      <c r="AQ1375" s="76" t="str">
        <f>IF(Tableau1[[#This Row],[Nuit
SA/ DI]]="Oui",0,IF(Tableau1[[#This Row],[Nuit
SA/ DI]]="Non",1,""))</f>
        <v/>
      </c>
      <c r="AR1375" s="76" t="str">
        <f>IF(Tableau1[[#This Row],[Nuit
DI/ LU]]="Oui",0,IF(Tableau1[[#This Row],[Nuit
DI/ LU]]="Non",1,""))</f>
        <v/>
      </c>
      <c r="AS1375" s="76" t="str">
        <f>IF(Tableau1[[#This Row],[Type de réponse]]='Paramètre (masquer)'!$A$10,Tableau1[[#This Row],[FE]],"")</f>
        <v/>
      </c>
      <c r="AT1375" s="76" t="str">
        <f>_xlfn.CONCAT(Tableau1[[#This Row],[LUN]:[DIM]])</f>
        <v/>
      </c>
      <c r="AU1375" s="79"/>
      <c r="AV13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5" s="76" t="e">
        <f>Tableau1[[#This Row],[Nbre de nuits sur la période]]*Tableau1[[#This Row],[Nombre de train accédant / nuit *]]</f>
        <v>#VALUE!</v>
      </c>
      <c r="AY1375" s="76" t="e">
        <f>Tableau1[[#This Row],[Uo voies - nuit]]*((59*400/1000)+5)</f>
        <v>#VALUE!</v>
      </c>
    </row>
    <row r="1376" spans="1:51" ht="15.75">
      <c r="A1376" s="51">
        <f t="shared" si="65"/>
        <v>1363</v>
      </c>
      <c r="B1376" s="85"/>
      <c r="C1376" s="52" t="str">
        <f>IFERROR(VLOOKUP(Tableau1[[#This Row],[Site *
Un fichier Excel par DT]],Tableau7[[#All],[Nom de la gare]:[EIC]],5,FALSE),"")</f>
        <v/>
      </c>
      <c r="D1376" s="77"/>
      <c r="E1376" s="74"/>
      <c r="F1376" s="74"/>
      <c r="G1376" s="76"/>
      <c r="H1376" s="72" t="str">
        <f>IF(Tableau1[[#This Row],[Régime d''utilisation (Quotidien ? Oui ou Non)]]="Oui","Oui","Non")</f>
        <v>Non</v>
      </c>
      <c r="I1376" s="72" t="str">
        <f>IF(Tableau1[[#This Row],[Régime d''utilisation (Quotidien ? Oui ou Non)]]="Oui","Oui","Non")</f>
        <v>Non</v>
      </c>
      <c r="J1376" s="72" t="str">
        <f>IF(Tableau1[[#This Row],[Régime d''utilisation (Quotidien ? Oui ou Non)]]="Oui","Oui","Non")</f>
        <v>Non</v>
      </c>
      <c r="K1376" s="72" t="str">
        <f>IF(Tableau1[[#This Row],[Régime d''utilisation (Quotidien ? Oui ou Non)]]="Oui","Oui","Non")</f>
        <v>Non</v>
      </c>
      <c r="L1376" s="72" t="str">
        <f>IF(Tableau1[[#This Row],[Régime d''utilisation (Quotidien ? Oui ou Non)]]="Oui","Oui","Non")</f>
        <v>Non</v>
      </c>
      <c r="M1376" s="72" t="str">
        <f>IF(Tableau1[[#This Row],[Régime d''utilisation (Quotidien ? Oui ou Non)]]="Oui","Oui","Non")</f>
        <v>Non</v>
      </c>
      <c r="N1376" s="72" t="str">
        <f>IF(Tableau1[[#This Row],[Régime d''utilisation (Quotidien ? Oui ou Non)]]="Oui","Oui","Non")</f>
        <v>Non</v>
      </c>
      <c r="O1376" s="72" t="str">
        <f>IF(Tableau1[[#This Row],[Régime d''utilisation (Quotidien ? Oui ou Non)]]="Oui","Oui","Non")</f>
        <v>Non</v>
      </c>
      <c r="P1376" s="76"/>
      <c r="Q1376" s="76"/>
      <c r="R1376" s="76"/>
      <c r="S1376" s="52" t="str">
        <f t="shared" si="63"/>
        <v>Compris entre 00h00 et 5h00</v>
      </c>
      <c r="T1376" s="76"/>
      <c r="U1376" s="53" t="str">
        <f t="shared" si="64"/>
        <v>Voyageur</v>
      </c>
      <c r="V1376" s="76"/>
      <c r="W1376" s="76"/>
      <c r="X1376" s="76"/>
      <c r="Y1376" s="76"/>
      <c r="Z1376" s="76"/>
      <c r="AA1376" s="76"/>
      <c r="AB1376" s="53">
        <f>400</f>
        <v>400</v>
      </c>
      <c r="AC1376" s="78" t="str">
        <f>IF(Tableau1[[#This Row],[Type de réponse]]='Paramètre (masquer)'!$A$10,Tableau1[[#This Row],[Période de début *]],"")</f>
        <v/>
      </c>
      <c r="AD1376" s="78" t="str">
        <f>IF(Tableau1[[#This Row],[Type de réponse]]='Paramètre (masquer)'!$A$10,Tableau1[[#This Row],[Période de fin *]],"")</f>
        <v/>
      </c>
      <c r="AE1376" s="78" t="str">
        <f>IF(Tableau1[[#This Row],[Type de réponse]]='Paramètre (masquer)'!$A$10,Tableau1[[#This Row],[Nuit
LU/MA]],"")</f>
        <v/>
      </c>
      <c r="AF1376" s="78" t="str">
        <f>IF(Tableau1[[#This Row],[Type de réponse]]='Paramètre (masquer)'!$A$10,Tableau1[[#This Row],[Nuit
MA/ME]],"")</f>
        <v/>
      </c>
      <c r="AG1376" s="78" t="str">
        <f>IF(Tableau1[[#This Row],[Type de réponse]]='Paramètre (masquer)'!$A$10,Tableau1[[#This Row],[Nuit
ME/JE]],"")</f>
        <v/>
      </c>
      <c r="AH1376" s="78" t="str">
        <f>IF(Tableau1[[#This Row],[Type de réponse]]='Paramètre (masquer)'!$A$10,Tableau1[[#This Row],[Nuit JE/VE]],"")</f>
        <v/>
      </c>
      <c r="AI1376" s="78" t="str">
        <f>IF(Tableau1[[#This Row],[Type de réponse]]='Paramètre (masquer)'!$A$10,Tableau1[[#This Row],[Nuit
VE/SA]],"")</f>
        <v/>
      </c>
      <c r="AJ1376" s="78" t="str">
        <f>IF(Tableau1[[#This Row],[Type de réponse]]='Paramètre (masquer)'!$A$10,Tableau1[[#This Row],[Nuit
SA/DI]],"")</f>
        <v/>
      </c>
      <c r="AK1376" s="78" t="str">
        <f>IF(Tableau1[[#This Row],[Type de réponse]]='Paramètre (masquer)'!$A$10,Tableau1[[#This Row],[Nuit
DI/LU]],"")</f>
        <v/>
      </c>
      <c r="AL1376" s="76" t="str">
        <f>IF(Tableau1[[#This Row],[Nuit
LU /MA]]="Oui",0,IF(Tableau1[[#This Row],[Nuit
LU /MA]]="Non",1,""))</f>
        <v/>
      </c>
      <c r="AM1376" s="76" t="str">
        <f>IF(Tableau1[[#This Row],[Nuit
MA/ ME]]="Oui",0,IF(Tableau1[[#This Row],[Nuit
MA/ ME]]="Non",1,""))</f>
        <v/>
      </c>
      <c r="AN1376" s="76" t="str">
        <f>IF(Tableau1[[#This Row],[Nuit
ME/ JE]]="Oui",0,IF(Tableau1[[#This Row],[Nuit
ME/ JE]]="Non",1,""))</f>
        <v/>
      </c>
      <c r="AO1376" s="76" t="str">
        <f>IF(Tableau1[[#This Row],[Nuit JE/ VE]]="Oui",0,IF(Tableau1[[#This Row],[Nuit JE/ VE]]="Non",1,""))</f>
        <v/>
      </c>
      <c r="AP1376" s="76" t="str">
        <f>IF(Tableau1[[#This Row],[Nuit
VE/ SA]]="Oui",0,IF(Tableau1[[#This Row],[Nuit
VE/ SA]]="Non",1,""))</f>
        <v/>
      </c>
      <c r="AQ1376" s="76" t="str">
        <f>IF(Tableau1[[#This Row],[Nuit
SA/ DI]]="Oui",0,IF(Tableau1[[#This Row],[Nuit
SA/ DI]]="Non",1,""))</f>
        <v/>
      </c>
      <c r="AR1376" s="76" t="str">
        <f>IF(Tableau1[[#This Row],[Nuit
DI/ LU]]="Oui",0,IF(Tableau1[[#This Row],[Nuit
DI/ LU]]="Non",1,""))</f>
        <v/>
      </c>
      <c r="AS1376" s="76" t="str">
        <f>IF(Tableau1[[#This Row],[Type de réponse]]='Paramètre (masquer)'!$A$10,Tableau1[[#This Row],[FE]],"")</f>
        <v/>
      </c>
      <c r="AT1376" s="76" t="str">
        <f>_xlfn.CONCAT(Tableau1[[#This Row],[LUN]:[DIM]])</f>
        <v/>
      </c>
      <c r="AU1376" s="79"/>
      <c r="AV13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6" s="76" t="e">
        <f>Tableau1[[#This Row],[Nbre de nuits sur la période]]*Tableau1[[#This Row],[Nombre de train accédant / nuit *]]</f>
        <v>#VALUE!</v>
      </c>
      <c r="AY1376" s="76" t="e">
        <f>Tableau1[[#This Row],[Uo voies - nuit]]*((59*400/1000)+5)</f>
        <v>#VALUE!</v>
      </c>
    </row>
    <row r="1377" spans="1:51" ht="15.75">
      <c r="A1377" s="51">
        <f t="shared" si="65"/>
        <v>1364</v>
      </c>
      <c r="B1377" s="85"/>
      <c r="C1377" s="52" t="str">
        <f>IFERROR(VLOOKUP(Tableau1[[#This Row],[Site *
Un fichier Excel par DT]],Tableau7[[#All],[Nom de la gare]:[EIC]],5,FALSE),"")</f>
        <v/>
      </c>
      <c r="D1377" s="77"/>
      <c r="E1377" s="74"/>
      <c r="F1377" s="74"/>
      <c r="G1377" s="76"/>
      <c r="H1377" s="72" t="str">
        <f>IF(Tableau1[[#This Row],[Régime d''utilisation (Quotidien ? Oui ou Non)]]="Oui","Oui","Non")</f>
        <v>Non</v>
      </c>
      <c r="I1377" s="72" t="str">
        <f>IF(Tableau1[[#This Row],[Régime d''utilisation (Quotidien ? Oui ou Non)]]="Oui","Oui","Non")</f>
        <v>Non</v>
      </c>
      <c r="J1377" s="72" t="str">
        <f>IF(Tableau1[[#This Row],[Régime d''utilisation (Quotidien ? Oui ou Non)]]="Oui","Oui","Non")</f>
        <v>Non</v>
      </c>
      <c r="K1377" s="72" t="str">
        <f>IF(Tableau1[[#This Row],[Régime d''utilisation (Quotidien ? Oui ou Non)]]="Oui","Oui","Non")</f>
        <v>Non</v>
      </c>
      <c r="L1377" s="72" t="str">
        <f>IF(Tableau1[[#This Row],[Régime d''utilisation (Quotidien ? Oui ou Non)]]="Oui","Oui","Non")</f>
        <v>Non</v>
      </c>
      <c r="M1377" s="72" t="str">
        <f>IF(Tableau1[[#This Row],[Régime d''utilisation (Quotidien ? Oui ou Non)]]="Oui","Oui","Non")</f>
        <v>Non</v>
      </c>
      <c r="N1377" s="72" t="str">
        <f>IF(Tableau1[[#This Row],[Régime d''utilisation (Quotidien ? Oui ou Non)]]="Oui","Oui","Non")</f>
        <v>Non</v>
      </c>
      <c r="O1377" s="72" t="str">
        <f>IF(Tableau1[[#This Row],[Régime d''utilisation (Quotidien ? Oui ou Non)]]="Oui","Oui","Non")</f>
        <v>Non</v>
      </c>
      <c r="P1377" s="76"/>
      <c r="Q1377" s="76"/>
      <c r="R1377" s="76"/>
      <c r="S1377" s="52" t="str">
        <f t="shared" si="63"/>
        <v>Compris entre 00h00 et 5h00</v>
      </c>
      <c r="T1377" s="76"/>
      <c r="U1377" s="53" t="str">
        <f t="shared" si="64"/>
        <v>Voyageur</v>
      </c>
      <c r="V1377" s="76"/>
      <c r="W1377" s="76"/>
      <c r="X1377" s="76"/>
      <c r="Y1377" s="76"/>
      <c r="Z1377" s="76"/>
      <c r="AA1377" s="76"/>
      <c r="AB1377" s="53">
        <f>400</f>
        <v>400</v>
      </c>
      <c r="AC1377" s="78" t="str">
        <f>IF(Tableau1[[#This Row],[Type de réponse]]='Paramètre (masquer)'!$A$10,Tableau1[[#This Row],[Période de début *]],"")</f>
        <v/>
      </c>
      <c r="AD1377" s="78" t="str">
        <f>IF(Tableau1[[#This Row],[Type de réponse]]='Paramètre (masquer)'!$A$10,Tableau1[[#This Row],[Période de fin *]],"")</f>
        <v/>
      </c>
      <c r="AE1377" s="78" t="str">
        <f>IF(Tableau1[[#This Row],[Type de réponse]]='Paramètre (masquer)'!$A$10,Tableau1[[#This Row],[Nuit
LU/MA]],"")</f>
        <v/>
      </c>
      <c r="AF1377" s="78" t="str">
        <f>IF(Tableau1[[#This Row],[Type de réponse]]='Paramètre (masquer)'!$A$10,Tableau1[[#This Row],[Nuit
MA/ME]],"")</f>
        <v/>
      </c>
      <c r="AG1377" s="78" t="str">
        <f>IF(Tableau1[[#This Row],[Type de réponse]]='Paramètre (masquer)'!$A$10,Tableau1[[#This Row],[Nuit
ME/JE]],"")</f>
        <v/>
      </c>
      <c r="AH1377" s="78" t="str">
        <f>IF(Tableau1[[#This Row],[Type de réponse]]='Paramètre (masquer)'!$A$10,Tableau1[[#This Row],[Nuit JE/VE]],"")</f>
        <v/>
      </c>
      <c r="AI1377" s="78" t="str">
        <f>IF(Tableau1[[#This Row],[Type de réponse]]='Paramètre (masquer)'!$A$10,Tableau1[[#This Row],[Nuit
VE/SA]],"")</f>
        <v/>
      </c>
      <c r="AJ1377" s="78" t="str">
        <f>IF(Tableau1[[#This Row],[Type de réponse]]='Paramètre (masquer)'!$A$10,Tableau1[[#This Row],[Nuit
SA/DI]],"")</f>
        <v/>
      </c>
      <c r="AK1377" s="78" t="str">
        <f>IF(Tableau1[[#This Row],[Type de réponse]]='Paramètre (masquer)'!$A$10,Tableau1[[#This Row],[Nuit
DI/LU]],"")</f>
        <v/>
      </c>
      <c r="AL1377" s="76" t="str">
        <f>IF(Tableau1[[#This Row],[Nuit
LU /MA]]="Oui",0,IF(Tableau1[[#This Row],[Nuit
LU /MA]]="Non",1,""))</f>
        <v/>
      </c>
      <c r="AM1377" s="76" t="str">
        <f>IF(Tableau1[[#This Row],[Nuit
MA/ ME]]="Oui",0,IF(Tableau1[[#This Row],[Nuit
MA/ ME]]="Non",1,""))</f>
        <v/>
      </c>
      <c r="AN1377" s="76" t="str">
        <f>IF(Tableau1[[#This Row],[Nuit
ME/ JE]]="Oui",0,IF(Tableau1[[#This Row],[Nuit
ME/ JE]]="Non",1,""))</f>
        <v/>
      </c>
      <c r="AO1377" s="76" t="str">
        <f>IF(Tableau1[[#This Row],[Nuit JE/ VE]]="Oui",0,IF(Tableau1[[#This Row],[Nuit JE/ VE]]="Non",1,""))</f>
        <v/>
      </c>
      <c r="AP1377" s="76" t="str">
        <f>IF(Tableau1[[#This Row],[Nuit
VE/ SA]]="Oui",0,IF(Tableau1[[#This Row],[Nuit
VE/ SA]]="Non",1,""))</f>
        <v/>
      </c>
      <c r="AQ1377" s="76" t="str">
        <f>IF(Tableau1[[#This Row],[Nuit
SA/ DI]]="Oui",0,IF(Tableau1[[#This Row],[Nuit
SA/ DI]]="Non",1,""))</f>
        <v/>
      </c>
      <c r="AR1377" s="76" t="str">
        <f>IF(Tableau1[[#This Row],[Nuit
DI/ LU]]="Oui",0,IF(Tableau1[[#This Row],[Nuit
DI/ LU]]="Non",1,""))</f>
        <v/>
      </c>
      <c r="AS1377" s="76" t="str">
        <f>IF(Tableau1[[#This Row],[Type de réponse]]='Paramètre (masquer)'!$A$10,Tableau1[[#This Row],[FE]],"")</f>
        <v/>
      </c>
      <c r="AT1377" s="76" t="str">
        <f>_xlfn.CONCAT(Tableau1[[#This Row],[LUN]:[DIM]])</f>
        <v/>
      </c>
      <c r="AU1377" s="79"/>
      <c r="AV13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7" s="76" t="e">
        <f>Tableau1[[#This Row],[Nbre de nuits sur la période]]*Tableau1[[#This Row],[Nombre de train accédant / nuit *]]</f>
        <v>#VALUE!</v>
      </c>
      <c r="AY1377" s="76" t="e">
        <f>Tableau1[[#This Row],[Uo voies - nuit]]*((59*400/1000)+5)</f>
        <v>#VALUE!</v>
      </c>
    </row>
    <row r="1378" spans="1:51" ht="15.75">
      <c r="A1378" s="51">
        <f t="shared" si="65"/>
        <v>1365</v>
      </c>
      <c r="B1378" s="85"/>
      <c r="C1378" s="52" t="str">
        <f>IFERROR(VLOOKUP(Tableau1[[#This Row],[Site *
Un fichier Excel par DT]],Tableau7[[#All],[Nom de la gare]:[EIC]],5,FALSE),"")</f>
        <v/>
      </c>
      <c r="D1378" s="77"/>
      <c r="E1378" s="74"/>
      <c r="F1378" s="74"/>
      <c r="G1378" s="76"/>
      <c r="H1378" s="72" t="str">
        <f>IF(Tableau1[[#This Row],[Régime d''utilisation (Quotidien ? Oui ou Non)]]="Oui","Oui","Non")</f>
        <v>Non</v>
      </c>
      <c r="I1378" s="72" t="str">
        <f>IF(Tableau1[[#This Row],[Régime d''utilisation (Quotidien ? Oui ou Non)]]="Oui","Oui","Non")</f>
        <v>Non</v>
      </c>
      <c r="J1378" s="72" t="str">
        <f>IF(Tableau1[[#This Row],[Régime d''utilisation (Quotidien ? Oui ou Non)]]="Oui","Oui","Non")</f>
        <v>Non</v>
      </c>
      <c r="K1378" s="72" t="str">
        <f>IF(Tableau1[[#This Row],[Régime d''utilisation (Quotidien ? Oui ou Non)]]="Oui","Oui","Non")</f>
        <v>Non</v>
      </c>
      <c r="L1378" s="72" t="str">
        <f>IF(Tableau1[[#This Row],[Régime d''utilisation (Quotidien ? Oui ou Non)]]="Oui","Oui","Non")</f>
        <v>Non</v>
      </c>
      <c r="M1378" s="72" t="str">
        <f>IF(Tableau1[[#This Row],[Régime d''utilisation (Quotidien ? Oui ou Non)]]="Oui","Oui","Non")</f>
        <v>Non</v>
      </c>
      <c r="N1378" s="72" t="str">
        <f>IF(Tableau1[[#This Row],[Régime d''utilisation (Quotidien ? Oui ou Non)]]="Oui","Oui","Non")</f>
        <v>Non</v>
      </c>
      <c r="O1378" s="72" t="str">
        <f>IF(Tableau1[[#This Row],[Régime d''utilisation (Quotidien ? Oui ou Non)]]="Oui","Oui","Non")</f>
        <v>Non</v>
      </c>
      <c r="P1378" s="76"/>
      <c r="Q1378" s="76"/>
      <c r="R1378" s="76"/>
      <c r="S1378" s="52" t="str">
        <f t="shared" si="63"/>
        <v>Compris entre 00h00 et 5h00</v>
      </c>
      <c r="T1378" s="76"/>
      <c r="U1378" s="53" t="str">
        <f t="shared" si="64"/>
        <v>Voyageur</v>
      </c>
      <c r="V1378" s="76"/>
      <c r="W1378" s="76"/>
      <c r="X1378" s="76"/>
      <c r="Y1378" s="76"/>
      <c r="Z1378" s="76"/>
      <c r="AA1378" s="76"/>
      <c r="AB1378" s="53">
        <f>400</f>
        <v>400</v>
      </c>
      <c r="AC1378" s="78" t="str">
        <f>IF(Tableau1[[#This Row],[Type de réponse]]='Paramètre (masquer)'!$A$10,Tableau1[[#This Row],[Période de début *]],"")</f>
        <v/>
      </c>
      <c r="AD1378" s="78" t="str">
        <f>IF(Tableau1[[#This Row],[Type de réponse]]='Paramètre (masquer)'!$A$10,Tableau1[[#This Row],[Période de fin *]],"")</f>
        <v/>
      </c>
      <c r="AE1378" s="78" t="str">
        <f>IF(Tableau1[[#This Row],[Type de réponse]]='Paramètre (masquer)'!$A$10,Tableau1[[#This Row],[Nuit
LU/MA]],"")</f>
        <v/>
      </c>
      <c r="AF1378" s="78" t="str">
        <f>IF(Tableau1[[#This Row],[Type de réponse]]='Paramètre (masquer)'!$A$10,Tableau1[[#This Row],[Nuit
MA/ME]],"")</f>
        <v/>
      </c>
      <c r="AG1378" s="78" t="str">
        <f>IF(Tableau1[[#This Row],[Type de réponse]]='Paramètre (masquer)'!$A$10,Tableau1[[#This Row],[Nuit
ME/JE]],"")</f>
        <v/>
      </c>
      <c r="AH1378" s="78" t="str">
        <f>IF(Tableau1[[#This Row],[Type de réponse]]='Paramètre (masquer)'!$A$10,Tableau1[[#This Row],[Nuit JE/VE]],"")</f>
        <v/>
      </c>
      <c r="AI1378" s="78" t="str">
        <f>IF(Tableau1[[#This Row],[Type de réponse]]='Paramètre (masquer)'!$A$10,Tableau1[[#This Row],[Nuit
VE/SA]],"")</f>
        <v/>
      </c>
      <c r="AJ1378" s="78" t="str">
        <f>IF(Tableau1[[#This Row],[Type de réponse]]='Paramètre (masquer)'!$A$10,Tableau1[[#This Row],[Nuit
SA/DI]],"")</f>
        <v/>
      </c>
      <c r="AK1378" s="78" t="str">
        <f>IF(Tableau1[[#This Row],[Type de réponse]]='Paramètre (masquer)'!$A$10,Tableau1[[#This Row],[Nuit
DI/LU]],"")</f>
        <v/>
      </c>
      <c r="AL1378" s="76" t="str">
        <f>IF(Tableau1[[#This Row],[Nuit
LU /MA]]="Oui",0,IF(Tableau1[[#This Row],[Nuit
LU /MA]]="Non",1,""))</f>
        <v/>
      </c>
      <c r="AM1378" s="76" t="str">
        <f>IF(Tableau1[[#This Row],[Nuit
MA/ ME]]="Oui",0,IF(Tableau1[[#This Row],[Nuit
MA/ ME]]="Non",1,""))</f>
        <v/>
      </c>
      <c r="AN1378" s="76" t="str">
        <f>IF(Tableau1[[#This Row],[Nuit
ME/ JE]]="Oui",0,IF(Tableau1[[#This Row],[Nuit
ME/ JE]]="Non",1,""))</f>
        <v/>
      </c>
      <c r="AO1378" s="76" t="str">
        <f>IF(Tableau1[[#This Row],[Nuit JE/ VE]]="Oui",0,IF(Tableau1[[#This Row],[Nuit JE/ VE]]="Non",1,""))</f>
        <v/>
      </c>
      <c r="AP1378" s="76" t="str">
        <f>IF(Tableau1[[#This Row],[Nuit
VE/ SA]]="Oui",0,IF(Tableau1[[#This Row],[Nuit
VE/ SA]]="Non",1,""))</f>
        <v/>
      </c>
      <c r="AQ1378" s="76" t="str">
        <f>IF(Tableau1[[#This Row],[Nuit
SA/ DI]]="Oui",0,IF(Tableau1[[#This Row],[Nuit
SA/ DI]]="Non",1,""))</f>
        <v/>
      </c>
      <c r="AR1378" s="76" t="str">
        <f>IF(Tableau1[[#This Row],[Nuit
DI/ LU]]="Oui",0,IF(Tableau1[[#This Row],[Nuit
DI/ LU]]="Non",1,""))</f>
        <v/>
      </c>
      <c r="AS1378" s="76" t="str">
        <f>IF(Tableau1[[#This Row],[Type de réponse]]='Paramètre (masquer)'!$A$10,Tableau1[[#This Row],[FE]],"")</f>
        <v/>
      </c>
      <c r="AT1378" s="76" t="str">
        <f>_xlfn.CONCAT(Tableau1[[#This Row],[LUN]:[DIM]])</f>
        <v/>
      </c>
      <c r="AU1378" s="79"/>
      <c r="AV13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8" s="76" t="e">
        <f>Tableau1[[#This Row],[Nbre de nuits sur la période]]*Tableau1[[#This Row],[Nombre de train accédant / nuit *]]</f>
        <v>#VALUE!</v>
      </c>
      <c r="AY1378" s="76" t="e">
        <f>Tableau1[[#This Row],[Uo voies - nuit]]*((59*400/1000)+5)</f>
        <v>#VALUE!</v>
      </c>
    </row>
    <row r="1379" spans="1:51" ht="15.75">
      <c r="A1379" s="51">
        <f t="shared" si="65"/>
        <v>1366</v>
      </c>
      <c r="B1379" s="85"/>
      <c r="C1379" s="52" t="str">
        <f>IFERROR(VLOOKUP(Tableau1[[#This Row],[Site *
Un fichier Excel par DT]],Tableau7[[#All],[Nom de la gare]:[EIC]],5,FALSE),"")</f>
        <v/>
      </c>
      <c r="D1379" s="77"/>
      <c r="E1379" s="74"/>
      <c r="F1379" s="74"/>
      <c r="G1379" s="76"/>
      <c r="H1379" s="72" t="str">
        <f>IF(Tableau1[[#This Row],[Régime d''utilisation (Quotidien ? Oui ou Non)]]="Oui","Oui","Non")</f>
        <v>Non</v>
      </c>
      <c r="I1379" s="72" t="str">
        <f>IF(Tableau1[[#This Row],[Régime d''utilisation (Quotidien ? Oui ou Non)]]="Oui","Oui","Non")</f>
        <v>Non</v>
      </c>
      <c r="J1379" s="72" t="str">
        <f>IF(Tableau1[[#This Row],[Régime d''utilisation (Quotidien ? Oui ou Non)]]="Oui","Oui","Non")</f>
        <v>Non</v>
      </c>
      <c r="K1379" s="72" t="str">
        <f>IF(Tableau1[[#This Row],[Régime d''utilisation (Quotidien ? Oui ou Non)]]="Oui","Oui","Non")</f>
        <v>Non</v>
      </c>
      <c r="L1379" s="72" t="str">
        <f>IF(Tableau1[[#This Row],[Régime d''utilisation (Quotidien ? Oui ou Non)]]="Oui","Oui","Non")</f>
        <v>Non</v>
      </c>
      <c r="M1379" s="72" t="str">
        <f>IF(Tableau1[[#This Row],[Régime d''utilisation (Quotidien ? Oui ou Non)]]="Oui","Oui","Non")</f>
        <v>Non</v>
      </c>
      <c r="N1379" s="72" t="str">
        <f>IF(Tableau1[[#This Row],[Régime d''utilisation (Quotidien ? Oui ou Non)]]="Oui","Oui","Non")</f>
        <v>Non</v>
      </c>
      <c r="O1379" s="72" t="str">
        <f>IF(Tableau1[[#This Row],[Régime d''utilisation (Quotidien ? Oui ou Non)]]="Oui","Oui","Non")</f>
        <v>Non</v>
      </c>
      <c r="P1379" s="76"/>
      <c r="Q1379" s="76"/>
      <c r="R1379" s="76"/>
      <c r="S1379" s="52" t="str">
        <f t="shared" si="63"/>
        <v>Compris entre 00h00 et 5h00</v>
      </c>
      <c r="T1379" s="76"/>
      <c r="U1379" s="53" t="str">
        <f t="shared" si="64"/>
        <v>Voyageur</v>
      </c>
      <c r="V1379" s="76"/>
      <c r="W1379" s="76"/>
      <c r="X1379" s="76"/>
      <c r="Y1379" s="76"/>
      <c r="Z1379" s="76"/>
      <c r="AA1379" s="76"/>
      <c r="AB1379" s="53">
        <f>400</f>
        <v>400</v>
      </c>
      <c r="AC1379" s="78" t="str">
        <f>IF(Tableau1[[#This Row],[Type de réponse]]='Paramètre (masquer)'!$A$10,Tableau1[[#This Row],[Période de début *]],"")</f>
        <v/>
      </c>
      <c r="AD1379" s="78" t="str">
        <f>IF(Tableau1[[#This Row],[Type de réponse]]='Paramètre (masquer)'!$A$10,Tableau1[[#This Row],[Période de fin *]],"")</f>
        <v/>
      </c>
      <c r="AE1379" s="78" t="str">
        <f>IF(Tableau1[[#This Row],[Type de réponse]]='Paramètre (masquer)'!$A$10,Tableau1[[#This Row],[Nuit
LU/MA]],"")</f>
        <v/>
      </c>
      <c r="AF1379" s="78" t="str">
        <f>IF(Tableau1[[#This Row],[Type de réponse]]='Paramètre (masquer)'!$A$10,Tableau1[[#This Row],[Nuit
MA/ME]],"")</f>
        <v/>
      </c>
      <c r="AG1379" s="78" t="str">
        <f>IF(Tableau1[[#This Row],[Type de réponse]]='Paramètre (masquer)'!$A$10,Tableau1[[#This Row],[Nuit
ME/JE]],"")</f>
        <v/>
      </c>
      <c r="AH1379" s="78" t="str">
        <f>IF(Tableau1[[#This Row],[Type de réponse]]='Paramètre (masquer)'!$A$10,Tableau1[[#This Row],[Nuit JE/VE]],"")</f>
        <v/>
      </c>
      <c r="AI1379" s="78" t="str">
        <f>IF(Tableau1[[#This Row],[Type de réponse]]='Paramètre (masquer)'!$A$10,Tableau1[[#This Row],[Nuit
VE/SA]],"")</f>
        <v/>
      </c>
      <c r="AJ1379" s="78" t="str">
        <f>IF(Tableau1[[#This Row],[Type de réponse]]='Paramètre (masquer)'!$A$10,Tableau1[[#This Row],[Nuit
SA/DI]],"")</f>
        <v/>
      </c>
      <c r="AK1379" s="78" t="str">
        <f>IF(Tableau1[[#This Row],[Type de réponse]]='Paramètre (masquer)'!$A$10,Tableau1[[#This Row],[Nuit
DI/LU]],"")</f>
        <v/>
      </c>
      <c r="AL1379" s="76" t="str">
        <f>IF(Tableau1[[#This Row],[Nuit
LU /MA]]="Oui",0,IF(Tableau1[[#This Row],[Nuit
LU /MA]]="Non",1,""))</f>
        <v/>
      </c>
      <c r="AM1379" s="76" t="str">
        <f>IF(Tableau1[[#This Row],[Nuit
MA/ ME]]="Oui",0,IF(Tableau1[[#This Row],[Nuit
MA/ ME]]="Non",1,""))</f>
        <v/>
      </c>
      <c r="AN1379" s="76" t="str">
        <f>IF(Tableau1[[#This Row],[Nuit
ME/ JE]]="Oui",0,IF(Tableau1[[#This Row],[Nuit
ME/ JE]]="Non",1,""))</f>
        <v/>
      </c>
      <c r="AO1379" s="76" t="str">
        <f>IF(Tableau1[[#This Row],[Nuit JE/ VE]]="Oui",0,IF(Tableau1[[#This Row],[Nuit JE/ VE]]="Non",1,""))</f>
        <v/>
      </c>
      <c r="AP1379" s="76" t="str">
        <f>IF(Tableau1[[#This Row],[Nuit
VE/ SA]]="Oui",0,IF(Tableau1[[#This Row],[Nuit
VE/ SA]]="Non",1,""))</f>
        <v/>
      </c>
      <c r="AQ1379" s="76" t="str">
        <f>IF(Tableau1[[#This Row],[Nuit
SA/ DI]]="Oui",0,IF(Tableau1[[#This Row],[Nuit
SA/ DI]]="Non",1,""))</f>
        <v/>
      </c>
      <c r="AR1379" s="76" t="str">
        <f>IF(Tableau1[[#This Row],[Nuit
DI/ LU]]="Oui",0,IF(Tableau1[[#This Row],[Nuit
DI/ LU]]="Non",1,""))</f>
        <v/>
      </c>
      <c r="AS1379" s="76" t="str">
        <f>IF(Tableau1[[#This Row],[Type de réponse]]='Paramètre (masquer)'!$A$10,Tableau1[[#This Row],[FE]],"")</f>
        <v/>
      </c>
      <c r="AT1379" s="76" t="str">
        <f>_xlfn.CONCAT(Tableau1[[#This Row],[LUN]:[DIM]])</f>
        <v/>
      </c>
      <c r="AU1379" s="79"/>
      <c r="AV13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9" s="76" t="e">
        <f>Tableau1[[#This Row],[Nbre de nuits sur la période]]*Tableau1[[#This Row],[Nombre de train accédant / nuit *]]</f>
        <v>#VALUE!</v>
      </c>
      <c r="AY1379" s="76" t="e">
        <f>Tableau1[[#This Row],[Uo voies - nuit]]*((59*400/1000)+5)</f>
        <v>#VALUE!</v>
      </c>
    </row>
    <row r="1380" spans="1:51" ht="15.75">
      <c r="A1380" s="51">
        <f t="shared" si="65"/>
        <v>1367</v>
      </c>
      <c r="B1380" s="85"/>
      <c r="C1380" s="52" t="str">
        <f>IFERROR(VLOOKUP(Tableau1[[#This Row],[Site *
Un fichier Excel par DT]],Tableau7[[#All],[Nom de la gare]:[EIC]],5,FALSE),"")</f>
        <v/>
      </c>
      <c r="D1380" s="77"/>
      <c r="E1380" s="74"/>
      <c r="F1380" s="74"/>
      <c r="G1380" s="76"/>
      <c r="H1380" s="72" t="str">
        <f>IF(Tableau1[[#This Row],[Régime d''utilisation (Quotidien ? Oui ou Non)]]="Oui","Oui","Non")</f>
        <v>Non</v>
      </c>
      <c r="I1380" s="72" t="str">
        <f>IF(Tableau1[[#This Row],[Régime d''utilisation (Quotidien ? Oui ou Non)]]="Oui","Oui","Non")</f>
        <v>Non</v>
      </c>
      <c r="J1380" s="72" t="str">
        <f>IF(Tableau1[[#This Row],[Régime d''utilisation (Quotidien ? Oui ou Non)]]="Oui","Oui","Non")</f>
        <v>Non</v>
      </c>
      <c r="K1380" s="72" t="str">
        <f>IF(Tableau1[[#This Row],[Régime d''utilisation (Quotidien ? Oui ou Non)]]="Oui","Oui","Non")</f>
        <v>Non</v>
      </c>
      <c r="L1380" s="72" t="str">
        <f>IF(Tableau1[[#This Row],[Régime d''utilisation (Quotidien ? Oui ou Non)]]="Oui","Oui","Non")</f>
        <v>Non</v>
      </c>
      <c r="M1380" s="72" t="str">
        <f>IF(Tableau1[[#This Row],[Régime d''utilisation (Quotidien ? Oui ou Non)]]="Oui","Oui","Non")</f>
        <v>Non</v>
      </c>
      <c r="N1380" s="72" t="str">
        <f>IF(Tableau1[[#This Row],[Régime d''utilisation (Quotidien ? Oui ou Non)]]="Oui","Oui","Non")</f>
        <v>Non</v>
      </c>
      <c r="O1380" s="72" t="str">
        <f>IF(Tableau1[[#This Row],[Régime d''utilisation (Quotidien ? Oui ou Non)]]="Oui","Oui","Non")</f>
        <v>Non</v>
      </c>
      <c r="P1380" s="76"/>
      <c r="Q1380" s="76"/>
      <c r="R1380" s="76"/>
      <c r="S1380" s="52" t="str">
        <f t="shared" si="63"/>
        <v>Compris entre 00h00 et 5h00</v>
      </c>
      <c r="T1380" s="76"/>
      <c r="U1380" s="53" t="str">
        <f t="shared" si="64"/>
        <v>Voyageur</v>
      </c>
      <c r="V1380" s="76"/>
      <c r="W1380" s="76"/>
      <c r="X1380" s="76"/>
      <c r="Y1380" s="76"/>
      <c r="Z1380" s="76"/>
      <c r="AA1380" s="76"/>
      <c r="AB1380" s="53">
        <f>400</f>
        <v>400</v>
      </c>
      <c r="AC1380" s="78" t="str">
        <f>IF(Tableau1[[#This Row],[Type de réponse]]='Paramètre (masquer)'!$A$10,Tableau1[[#This Row],[Période de début *]],"")</f>
        <v/>
      </c>
      <c r="AD1380" s="78" t="str">
        <f>IF(Tableau1[[#This Row],[Type de réponse]]='Paramètre (masquer)'!$A$10,Tableau1[[#This Row],[Période de fin *]],"")</f>
        <v/>
      </c>
      <c r="AE1380" s="78" t="str">
        <f>IF(Tableau1[[#This Row],[Type de réponse]]='Paramètre (masquer)'!$A$10,Tableau1[[#This Row],[Nuit
LU/MA]],"")</f>
        <v/>
      </c>
      <c r="AF1380" s="78" t="str">
        <f>IF(Tableau1[[#This Row],[Type de réponse]]='Paramètre (masquer)'!$A$10,Tableau1[[#This Row],[Nuit
MA/ME]],"")</f>
        <v/>
      </c>
      <c r="AG1380" s="78" t="str">
        <f>IF(Tableau1[[#This Row],[Type de réponse]]='Paramètre (masquer)'!$A$10,Tableau1[[#This Row],[Nuit
ME/JE]],"")</f>
        <v/>
      </c>
      <c r="AH1380" s="78" t="str">
        <f>IF(Tableau1[[#This Row],[Type de réponse]]='Paramètre (masquer)'!$A$10,Tableau1[[#This Row],[Nuit JE/VE]],"")</f>
        <v/>
      </c>
      <c r="AI1380" s="78" t="str">
        <f>IF(Tableau1[[#This Row],[Type de réponse]]='Paramètre (masquer)'!$A$10,Tableau1[[#This Row],[Nuit
VE/SA]],"")</f>
        <v/>
      </c>
      <c r="AJ1380" s="78" t="str">
        <f>IF(Tableau1[[#This Row],[Type de réponse]]='Paramètre (masquer)'!$A$10,Tableau1[[#This Row],[Nuit
SA/DI]],"")</f>
        <v/>
      </c>
      <c r="AK1380" s="78" t="str">
        <f>IF(Tableau1[[#This Row],[Type de réponse]]='Paramètre (masquer)'!$A$10,Tableau1[[#This Row],[Nuit
DI/LU]],"")</f>
        <v/>
      </c>
      <c r="AL1380" s="76" t="str">
        <f>IF(Tableau1[[#This Row],[Nuit
LU /MA]]="Oui",0,IF(Tableau1[[#This Row],[Nuit
LU /MA]]="Non",1,""))</f>
        <v/>
      </c>
      <c r="AM1380" s="76" t="str">
        <f>IF(Tableau1[[#This Row],[Nuit
MA/ ME]]="Oui",0,IF(Tableau1[[#This Row],[Nuit
MA/ ME]]="Non",1,""))</f>
        <v/>
      </c>
      <c r="AN1380" s="76" t="str">
        <f>IF(Tableau1[[#This Row],[Nuit
ME/ JE]]="Oui",0,IF(Tableau1[[#This Row],[Nuit
ME/ JE]]="Non",1,""))</f>
        <v/>
      </c>
      <c r="AO1380" s="76" t="str">
        <f>IF(Tableau1[[#This Row],[Nuit JE/ VE]]="Oui",0,IF(Tableau1[[#This Row],[Nuit JE/ VE]]="Non",1,""))</f>
        <v/>
      </c>
      <c r="AP1380" s="76" t="str">
        <f>IF(Tableau1[[#This Row],[Nuit
VE/ SA]]="Oui",0,IF(Tableau1[[#This Row],[Nuit
VE/ SA]]="Non",1,""))</f>
        <v/>
      </c>
      <c r="AQ1380" s="76" t="str">
        <f>IF(Tableau1[[#This Row],[Nuit
SA/ DI]]="Oui",0,IF(Tableau1[[#This Row],[Nuit
SA/ DI]]="Non",1,""))</f>
        <v/>
      </c>
      <c r="AR1380" s="76" t="str">
        <f>IF(Tableau1[[#This Row],[Nuit
DI/ LU]]="Oui",0,IF(Tableau1[[#This Row],[Nuit
DI/ LU]]="Non",1,""))</f>
        <v/>
      </c>
      <c r="AS1380" s="76" t="str">
        <f>IF(Tableau1[[#This Row],[Type de réponse]]='Paramètre (masquer)'!$A$10,Tableau1[[#This Row],[FE]],"")</f>
        <v/>
      </c>
      <c r="AT1380" s="76" t="str">
        <f>_xlfn.CONCAT(Tableau1[[#This Row],[LUN]:[DIM]])</f>
        <v/>
      </c>
      <c r="AU1380" s="79"/>
      <c r="AV13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0" s="76" t="e">
        <f>Tableau1[[#This Row],[Nbre de nuits sur la période]]*Tableau1[[#This Row],[Nombre de train accédant / nuit *]]</f>
        <v>#VALUE!</v>
      </c>
      <c r="AY1380" s="76" t="e">
        <f>Tableau1[[#This Row],[Uo voies - nuit]]*((59*400/1000)+5)</f>
        <v>#VALUE!</v>
      </c>
    </row>
    <row r="1381" spans="1:51" ht="15.75">
      <c r="A1381" s="51">
        <f t="shared" si="65"/>
        <v>1368</v>
      </c>
      <c r="B1381" s="85"/>
      <c r="C1381" s="52" t="str">
        <f>IFERROR(VLOOKUP(Tableau1[[#This Row],[Site *
Un fichier Excel par DT]],Tableau7[[#All],[Nom de la gare]:[EIC]],5,FALSE),"")</f>
        <v/>
      </c>
      <c r="D1381" s="77"/>
      <c r="E1381" s="74"/>
      <c r="F1381" s="74"/>
      <c r="G1381" s="76"/>
      <c r="H1381" s="72" t="str">
        <f>IF(Tableau1[[#This Row],[Régime d''utilisation (Quotidien ? Oui ou Non)]]="Oui","Oui","Non")</f>
        <v>Non</v>
      </c>
      <c r="I1381" s="72" t="str">
        <f>IF(Tableau1[[#This Row],[Régime d''utilisation (Quotidien ? Oui ou Non)]]="Oui","Oui","Non")</f>
        <v>Non</v>
      </c>
      <c r="J1381" s="72" t="str">
        <f>IF(Tableau1[[#This Row],[Régime d''utilisation (Quotidien ? Oui ou Non)]]="Oui","Oui","Non")</f>
        <v>Non</v>
      </c>
      <c r="K1381" s="72" t="str">
        <f>IF(Tableau1[[#This Row],[Régime d''utilisation (Quotidien ? Oui ou Non)]]="Oui","Oui","Non")</f>
        <v>Non</v>
      </c>
      <c r="L1381" s="72" t="str">
        <f>IF(Tableau1[[#This Row],[Régime d''utilisation (Quotidien ? Oui ou Non)]]="Oui","Oui","Non")</f>
        <v>Non</v>
      </c>
      <c r="M1381" s="72" t="str">
        <f>IF(Tableau1[[#This Row],[Régime d''utilisation (Quotidien ? Oui ou Non)]]="Oui","Oui","Non")</f>
        <v>Non</v>
      </c>
      <c r="N1381" s="72" t="str">
        <f>IF(Tableau1[[#This Row],[Régime d''utilisation (Quotidien ? Oui ou Non)]]="Oui","Oui","Non")</f>
        <v>Non</v>
      </c>
      <c r="O1381" s="72" t="str">
        <f>IF(Tableau1[[#This Row],[Régime d''utilisation (Quotidien ? Oui ou Non)]]="Oui","Oui","Non")</f>
        <v>Non</v>
      </c>
      <c r="P1381" s="76"/>
      <c r="Q1381" s="76"/>
      <c r="R1381" s="76"/>
      <c r="S1381" s="52" t="str">
        <f t="shared" si="63"/>
        <v>Compris entre 00h00 et 5h00</v>
      </c>
      <c r="T1381" s="76"/>
      <c r="U1381" s="53" t="str">
        <f t="shared" si="64"/>
        <v>Voyageur</v>
      </c>
      <c r="V1381" s="76"/>
      <c r="W1381" s="76"/>
      <c r="X1381" s="76"/>
      <c r="Y1381" s="76"/>
      <c r="Z1381" s="76"/>
      <c r="AA1381" s="76"/>
      <c r="AB1381" s="53">
        <f>400</f>
        <v>400</v>
      </c>
      <c r="AC1381" s="78" t="str">
        <f>IF(Tableau1[[#This Row],[Type de réponse]]='Paramètre (masquer)'!$A$10,Tableau1[[#This Row],[Période de début *]],"")</f>
        <v/>
      </c>
      <c r="AD1381" s="78" t="str">
        <f>IF(Tableau1[[#This Row],[Type de réponse]]='Paramètre (masquer)'!$A$10,Tableau1[[#This Row],[Période de fin *]],"")</f>
        <v/>
      </c>
      <c r="AE1381" s="78" t="str">
        <f>IF(Tableau1[[#This Row],[Type de réponse]]='Paramètre (masquer)'!$A$10,Tableau1[[#This Row],[Nuit
LU/MA]],"")</f>
        <v/>
      </c>
      <c r="AF1381" s="78" t="str">
        <f>IF(Tableau1[[#This Row],[Type de réponse]]='Paramètre (masquer)'!$A$10,Tableau1[[#This Row],[Nuit
MA/ME]],"")</f>
        <v/>
      </c>
      <c r="AG1381" s="78" t="str">
        <f>IF(Tableau1[[#This Row],[Type de réponse]]='Paramètre (masquer)'!$A$10,Tableau1[[#This Row],[Nuit
ME/JE]],"")</f>
        <v/>
      </c>
      <c r="AH1381" s="78" t="str">
        <f>IF(Tableau1[[#This Row],[Type de réponse]]='Paramètre (masquer)'!$A$10,Tableau1[[#This Row],[Nuit JE/VE]],"")</f>
        <v/>
      </c>
      <c r="AI1381" s="78" t="str">
        <f>IF(Tableau1[[#This Row],[Type de réponse]]='Paramètre (masquer)'!$A$10,Tableau1[[#This Row],[Nuit
VE/SA]],"")</f>
        <v/>
      </c>
      <c r="AJ1381" s="78" t="str">
        <f>IF(Tableau1[[#This Row],[Type de réponse]]='Paramètre (masquer)'!$A$10,Tableau1[[#This Row],[Nuit
SA/DI]],"")</f>
        <v/>
      </c>
      <c r="AK1381" s="78" t="str">
        <f>IF(Tableau1[[#This Row],[Type de réponse]]='Paramètre (masquer)'!$A$10,Tableau1[[#This Row],[Nuit
DI/LU]],"")</f>
        <v/>
      </c>
      <c r="AL1381" s="76" t="str">
        <f>IF(Tableau1[[#This Row],[Nuit
LU /MA]]="Oui",0,IF(Tableau1[[#This Row],[Nuit
LU /MA]]="Non",1,""))</f>
        <v/>
      </c>
      <c r="AM1381" s="76" t="str">
        <f>IF(Tableau1[[#This Row],[Nuit
MA/ ME]]="Oui",0,IF(Tableau1[[#This Row],[Nuit
MA/ ME]]="Non",1,""))</f>
        <v/>
      </c>
      <c r="AN1381" s="76" t="str">
        <f>IF(Tableau1[[#This Row],[Nuit
ME/ JE]]="Oui",0,IF(Tableau1[[#This Row],[Nuit
ME/ JE]]="Non",1,""))</f>
        <v/>
      </c>
      <c r="AO1381" s="76" t="str">
        <f>IF(Tableau1[[#This Row],[Nuit JE/ VE]]="Oui",0,IF(Tableau1[[#This Row],[Nuit JE/ VE]]="Non",1,""))</f>
        <v/>
      </c>
      <c r="AP1381" s="76" t="str">
        <f>IF(Tableau1[[#This Row],[Nuit
VE/ SA]]="Oui",0,IF(Tableau1[[#This Row],[Nuit
VE/ SA]]="Non",1,""))</f>
        <v/>
      </c>
      <c r="AQ1381" s="76" t="str">
        <f>IF(Tableau1[[#This Row],[Nuit
SA/ DI]]="Oui",0,IF(Tableau1[[#This Row],[Nuit
SA/ DI]]="Non",1,""))</f>
        <v/>
      </c>
      <c r="AR1381" s="76" t="str">
        <f>IF(Tableau1[[#This Row],[Nuit
DI/ LU]]="Oui",0,IF(Tableau1[[#This Row],[Nuit
DI/ LU]]="Non",1,""))</f>
        <v/>
      </c>
      <c r="AS1381" s="76" t="str">
        <f>IF(Tableau1[[#This Row],[Type de réponse]]='Paramètre (masquer)'!$A$10,Tableau1[[#This Row],[FE]],"")</f>
        <v/>
      </c>
      <c r="AT1381" s="76" t="str">
        <f>_xlfn.CONCAT(Tableau1[[#This Row],[LUN]:[DIM]])</f>
        <v/>
      </c>
      <c r="AU1381" s="79"/>
      <c r="AV13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1" s="76" t="e">
        <f>Tableau1[[#This Row],[Nbre de nuits sur la période]]*Tableau1[[#This Row],[Nombre de train accédant / nuit *]]</f>
        <v>#VALUE!</v>
      </c>
      <c r="AY1381" s="76" t="e">
        <f>Tableau1[[#This Row],[Uo voies - nuit]]*((59*400/1000)+5)</f>
        <v>#VALUE!</v>
      </c>
    </row>
    <row r="1382" spans="1:51" ht="15.75">
      <c r="A1382" s="51">
        <f t="shared" si="65"/>
        <v>1369</v>
      </c>
      <c r="B1382" s="85"/>
      <c r="C1382" s="52" t="str">
        <f>IFERROR(VLOOKUP(Tableau1[[#This Row],[Site *
Un fichier Excel par DT]],Tableau7[[#All],[Nom de la gare]:[EIC]],5,FALSE),"")</f>
        <v/>
      </c>
      <c r="D1382" s="77"/>
      <c r="E1382" s="74"/>
      <c r="F1382" s="74"/>
      <c r="G1382" s="76"/>
      <c r="H1382" s="72" t="str">
        <f>IF(Tableau1[[#This Row],[Régime d''utilisation (Quotidien ? Oui ou Non)]]="Oui","Oui","Non")</f>
        <v>Non</v>
      </c>
      <c r="I1382" s="72" t="str">
        <f>IF(Tableau1[[#This Row],[Régime d''utilisation (Quotidien ? Oui ou Non)]]="Oui","Oui","Non")</f>
        <v>Non</v>
      </c>
      <c r="J1382" s="72" t="str">
        <f>IF(Tableau1[[#This Row],[Régime d''utilisation (Quotidien ? Oui ou Non)]]="Oui","Oui","Non")</f>
        <v>Non</v>
      </c>
      <c r="K1382" s="72" t="str">
        <f>IF(Tableau1[[#This Row],[Régime d''utilisation (Quotidien ? Oui ou Non)]]="Oui","Oui","Non")</f>
        <v>Non</v>
      </c>
      <c r="L1382" s="72" t="str">
        <f>IF(Tableau1[[#This Row],[Régime d''utilisation (Quotidien ? Oui ou Non)]]="Oui","Oui","Non")</f>
        <v>Non</v>
      </c>
      <c r="M1382" s="72" t="str">
        <f>IF(Tableau1[[#This Row],[Régime d''utilisation (Quotidien ? Oui ou Non)]]="Oui","Oui","Non")</f>
        <v>Non</v>
      </c>
      <c r="N1382" s="72" t="str">
        <f>IF(Tableau1[[#This Row],[Régime d''utilisation (Quotidien ? Oui ou Non)]]="Oui","Oui","Non")</f>
        <v>Non</v>
      </c>
      <c r="O1382" s="72" t="str">
        <f>IF(Tableau1[[#This Row],[Régime d''utilisation (Quotidien ? Oui ou Non)]]="Oui","Oui","Non")</f>
        <v>Non</v>
      </c>
      <c r="P1382" s="76"/>
      <c r="Q1382" s="76"/>
      <c r="R1382" s="76"/>
      <c r="S1382" s="52" t="str">
        <f t="shared" si="63"/>
        <v>Compris entre 00h00 et 5h00</v>
      </c>
      <c r="T1382" s="76"/>
      <c r="U1382" s="53" t="str">
        <f t="shared" si="64"/>
        <v>Voyageur</v>
      </c>
      <c r="V1382" s="76"/>
      <c r="W1382" s="76"/>
      <c r="X1382" s="76"/>
      <c r="Y1382" s="76"/>
      <c r="Z1382" s="76"/>
      <c r="AA1382" s="76"/>
      <c r="AB1382" s="53">
        <f>400</f>
        <v>400</v>
      </c>
      <c r="AC1382" s="78" t="str">
        <f>IF(Tableau1[[#This Row],[Type de réponse]]='Paramètre (masquer)'!$A$10,Tableau1[[#This Row],[Période de début *]],"")</f>
        <v/>
      </c>
      <c r="AD1382" s="78" t="str">
        <f>IF(Tableau1[[#This Row],[Type de réponse]]='Paramètre (masquer)'!$A$10,Tableau1[[#This Row],[Période de fin *]],"")</f>
        <v/>
      </c>
      <c r="AE1382" s="78" t="str">
        <f>IF(Tableau1[[#This Row],[Type de réponse]]='Paramètre (masquer)'!$A$10,Tableau1[[#This Row],[Nuit
LU/MA]],"")</f>
        <v/>
      </c>
      <c r="AF1382" s="78" t="str">
        <f>IF(Tableau1[[#This Row],[Type de réponse]]='Paramètre (masquer)'!$A$10,Tableau1[[#This Row],[Nuit
MA/ME]],"")</f>
        <v/>
      </c>
      <c r="AG1382" s="78" t="str">
        <f>IF(Tableau1[[#This Row],[Type de réponse]]='Paramètre (masquer)'!$A$10,Tableau1[[#This Row],[Nuit
ME/JE]],"")</f>
        <v/>
      </c>
      <c r="AH1382" s="78" t="str">
        <f>IF(Tableau1[[#This Row],[Type de réponse]]='Paramètre (masquer)'!$A$10,Tableau1[[#This Row],[Nuit JE/VE]],"")</f>
        <v/>
      </c>
      <c r="AI1382" s="78" t="str">
        <f>IF(Tableau1[[#This Row],[Type de réponse]]='Paramètre (masquer)'!$A$10,Tableau1[[#This Row],[Nuit
VE/SA]],"")</f>
        <v/>
      </c>
      <c r="AJ1382" s="78" t="str">
        <f>IF(Tableau1[[#This Row],[Type de réponse]]='Paramètre (masquer)'!$A$10,Tableau1[[#This Row],[Nuit
SA/DI]],"")</f>
        <v/>
      </c>
      <c r="AK1382" s="78" t="str">
        <f>IF(Tableau1[[#This Row],[Type de réponse]]='Paramètre (masquer)'!$A$10,Tableau1[[#This Row],[Nuit
DI/LU]],"")</f>
        <v/>
      </c>
      <c r="AL1382" s="76" t="str">
        <f>IF(Tableau1[[#This Row],[Nuit
LU /MA]]="Oui",0,IF(Tableau1[[#This Row],[Nuit
LU /MA]]="Non",1,""))</f>
        <v/>
      </c>
      <c r="AM1382" s="76" t="str">
        <f>IF(Tableau1[[#This Row],[Nuit
MA/ ME]]="Oui",0,IF(Tableau1[[#This Row],[Nuit
MA/ ME]]="Non",1,""))</f>
        <v/>
      </c>
      <c r="AN1382" s="76" t="str">
        <f>IF(Tableau1[[#This Row],[Nuit
ME/ JE]]="Oui",0,IF(Tableau1[[#This Row],[Nuit
ME/ JE]]="Non",1,""))</f>
        <v/>
      </c>
      <c r="AO1382" s="76" t="str">
        <f>IF(Tableau1[[#This Row],[Nuit JE/ VE]]="Oui",0,IF(Tableau1[[#This Row],[Nuit JE/ VE]]="Non",1,""))</f>
        <v/>
      </c>
      <c r="AP1382" s="76" t="str">
        <f>IF(Tableau1[[#This Row],[Nuit
VE/ SA]]="Oui",0,IF(Tableau1[[#This Row],[Nuit
VE/ SA]]="Non",1,""))</f>
        <v/>
      </c>
      <c r="AQ1382" s="76" t="str">
        <f>IF(Tableau1[[#This Row],[Nuit
SA/ DI]]="Oui",0,IF(Tableau1[[#This Row],[Nuit
SA/ DI]]="Non",1,""))</f>
        <v/>
      </c>
      <c r="AR1382" s="76" t="str">
        <f>IF(Tableau1[[#This Row],[Nuit
DI/ LU]]="Oui",0,IF(Tableau1[[#This Row],[Nuit
DI/ LU]]="Non",1,""))</f>
        <v/>
      </c>
      <c r="AS1382" s="76" t="str">
        <f>IF(Tableau1[[#This Row],[Type de réponse]]='Paramètre (masquer)'!$A$10,Tableau1[[#This Row],[FE]],"")</f>
        <v/>
      </c>
      <c r="AT1382" s="76" t="str">
        <f>_xlfn.CONCAT(Tableau1[[#This Row],[LUN]:[DIM]])</f>
        <v/>
      </c>
      <c r="AU1382" s="79"/>
      <c r="AV13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2" s="76" t="e">
        <f>Tableau1[[#This Row],[Nbre de nuits sur la période]]*Tableau1[[#This Row],[Nombre de train accédant / nuit *]]</f>
        <v>#VALUE!</v>
      </c>
      <c r="AY1382" s="76" t="e">
        <f>Tableau1[[#This Row],[Uo voies - nuit]]*((59*400/1000)+5)</f>
        <v>#VALUE!</v>
      </c>
    </row>
    <row r="1383" spans="1:51" ht="15.75">
      <c r="A1383" s="51">
        <f t="shared" si="65"/>
        <v>1370</v>
      </c>
      <c r="B1383" s="85"/>
      <c r="C1383" s="52" t="str">
        <f>IFERROR(VLOOKUP(Tableau1[[#This Row],[Site *
Un fichier Excel par DT]],Tableau7[[#All],[Nom de la gare]:[EIC]],5,FALSE),"")</f>
        <v/>
      </c>
      <c r="D1383" s="77"/>
      <c r="E1383" s="74"/>
      <c r="F1383" s="74"/>
      <c r="G1383" s="76"/>
      <c r="H1383" s="72" t="str">
        <f>IF(Tableau1[[#This Row],[Régime d''utilisation (Quotidien ? Oui ou Non)]]="Oui","Oui","Non")</f>
        <v>Non</v>
      </c>
      <c r="I1383" s="72" t="str">
        <f>IF(Tableau1[[#This Row],[Régime d''utilisation (Quotidien ? Oui ou Non)]]="Oui","Oui","Non")</f>
        <v>Non</v>
      </c>
      <c r="J1383" s="72" t="str">
        <f>IF(Tableau1[[#This Row],[Régime d''utilisation (Quotidien ? Oui ou Non)]]="Oui","Oui","Non")</f>
        <v>Non</v>
      </c>
      <c r="K1383" s="72" t="str">
        <f>IF(Tableau1[[#This Row],[Régime d''utilisation (Quotidien ? Oui ou Non)]]="Oui","Oui","Non")</f>
        <v>Non</v>
      </c>
      <c r="L1383" s="72" t="str">
        <f>IF(Tableau1[[#This Row],[Régime d''utilisation (Quotidien ? Oui ou Non)]]="Oui","Oui","Non")</f>
        <v>Non</v>
      </c>
      <c r="M1383" s="72" t="str">
        <f>IF(Tableau1[[#This Row],[Régime d''utilisation (Quotidien ? Oui ou Non)]]="Oui","Oui","Non")</f>
        <v>Non</v>
      </c>
      <c r="N1383" s="72" t="str">
        <f>IF(Tableau1[[#This Row],[Régime d''utilisation (Quotidien ? Oui ou Non)]]="Oui","Oui","Non")</f>
        <v>Non</v>
      </c>
      <c r="O1383" s="72" t="str">
        <f>IF(Tableau1[[#This Row],[Régime d''utilisation (Quotidien ? Oui ou Non)]]="Oui","Oui","Non")</f>
        <v>Non</v>
      </c>
      <c r="P1383" s="76"/>
      <c r="Q1383" s="76"/>
      <c r="R1383" s="76"/>
      <c r="S1383" s="52" t="str">
        <f t="shared" si="63"/>
        <v>Compris entre 00h00 et 5h00</v>
      </c>
      <c r="T1383" s="76"/>
      <c r="U1383" s="53" t="str">
        <f t="shared" si="64"/>
        <v>Voyageur</v>
      </c>
      <c r="V1383" s="76"/>
      <c r="W1383" s="76"/>
      <c r="X1383" s="76"/>
      <c r="Y1383" s="76"/>
      <c r="Z1383" s="76"/>
      <c r="AA1383" s="76"/>
      <c r="AB1383" s="53">
        <f>400</f>
        <v>400</v>
      </c>
      <c r="AC1383" s="78" t="str">
        <f>IF(Tableau1[[#This Row],[Type de réponse]]='Paramètre (masquer)'!$A$10,Tableau1[[#This Row],[Période de début *]],"")</f>
        <v/>
      </c>
      <c r="AD1383" s="78" t="str">
        <f>IF(Tableau1[[#This Row],[Type de réponse]]='Paramètre (masquer)'!$A$10,Tableau1[[#This Row],[Période de fin *]],"")</f>
        <v/>
      </c>
      <c r="AE1383" s="78" t="str">
        <f>IF(Tableau1[[#This Row],[Type de réponse]]='Paramètre (masquer)'!$A$10,Tableau1[[#This Row],[Nuit
LU/MA]],"")</f>
        <v/>
      </c>
      <c r="AF1383" s="78" t="str">
        <f>IF(Tableau1[[#This Row],[Type de réponse]]='Paramètre (masquer)'!$A$10,Tableau1[[#This Row],[Nuit
MA/ME]],"")</f>
        <v/>
      </c>
      <c r="AG1383" s="78" t="str">
        <f>IF(Tableau1[[#This Row],[Type de réponse]]='Paramètre (masquer)'!$A$10,Tableau1[[#This Row],[Nuit
ME/JE]],"")</f>
        <v/>
      </c>
      <c r="AH1383" s="78" t="str">
        <f>IF(Tableau1[[#This Row],[Type de réponse]]='Paramètre (masquer)'!$A$10,Tableau1[[#This Row],[Nuit JE/VE]],"")</f>
        <v/>
      </c>
      <c r="AI1383" s="78" t="str">
        <f>IF(Tableau1[[#This Row],[Type de réponse]]='Paramètre (masquer)'!$A$10,Tableau1[[#This Row],[Nuit
VE/SA]],"")</f>
        <v/>
      </c>
      <c r="AJ1383" s="78" t="str">
        <f>IF(Tableau1[[#This Row],[Type de réponse]]='Paramètre (masquer)'!$A$10,Tableau1[[#This Row],[Nuit
SA/DI]],"")</f>
        <v/>
      </c>
      <c r="AK1383" s="78" t="str">
        <f>IF(Tableau1[[#This Row],[Type de réponse]]='Paramètre (masquer)'!$A$10,Tableau1[[#This Row],[Nuit
DI/LU]],"")</f>
        <v/>
      </c>
      <c r="AL1383" s="76" t="str">
        <f>IF(Tableau1[[#This Row],[Nuit
LU /MA]]="Oui",0,IF(Tableau1[[#This Row],[Nuit
LU /MA]]="Non",1,""))</f>
        <v/>
      </c>
      <c r="AM1383" s="76" t="str">
        <f>IF(Tableau1[[#This Row],[Nuit
MA/ ME]]="Oui",0,IF(Tableau1[[#This Row],[Nuit
MA/ ME]]="Non",1,""))</f>
        <v/>
      </c>
      <c r="AN1383" s="76" t="str">
        <f>IF(Tableau1[[#This Row],[Nuit
ME/ JE]]="Oui",0,IF(Tableau1[[#This Row],[Nuit
ME/ JE]]="Non",1,""))</f>
        <v/>
      </c>
      <c r="AO1383" s="76" t="str">
        <f>IF(Tableau1[[#This Row],[Nuit JE/ VE]]="Oui",0,IF(Tableau1[[#This Row],[Nuit JE/ VE]]="Non",1,""))</f>
        <v/>
      </c>
      <c r="AP1383" s="76" t="str">
        <f>IF(Tableau1[[#This Row],[Nuit
VE/ SA]]="Oui",0,IF(Tableau1[[#This Row],[Nuit
VE/ SA]]="Non",1,""))</f>
        <v/>
      </c>
      <c r="AQ1383" s="76" t="str">
        <f>IF(Tableau1[[#This Row],[Nuit
SA/ DI]]="Oui",0,IF(Tableau1[[#This Row],[Nuit
SA/ DI]]="Non",1,""))</f>
        <v/>
      </c>
      <c r="AR1383" s="76" t="str">
        <f>IF(Tableau1[[#This Row],[Nuit
DI/ LU]]="Oui",0,IF(Tableau1[[#This Row],[Nuit
DI/ LU]]="Non",1,""))</f>
        <v/>
      </c>
      <c r="AS1383" s="76" t="str">
        <f>IF(Tableau1[[#This Row],[Type de réponse]]='Paramètre (masquer)'!$A$10,Tableau1[[#This Row],[FE]],"")</f>
        <v/>
      </c>
      <c r="AT1383" s="76" t="str">
        <f>_xlfn.CONCAT(Tableau1[[#This Row],[LUN]:[DIM]])</f>
        <v/>
      </c>
      <c r="AU1383" s="79"/>
      <c r="AV13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3" s="76" t="e">
        <f>Tableau1[[#This Row],[Nbre de nuits sur la période]]*Tableau1[[#This Row],[Nombre de train accédant / nuit *]]</f>
        <v>#VALUE!</v>
      </c>
      <c r="AY1383" s="76" t="e">
        <f>Tableau1[[#This Row],[Uo voies - nuit]]*((59*400/1000)+5)</f>
        <v>#VALUE!</v>
      </c>
    </row>
    <row r="1384" spans="1:51" ht="15.75">
      <c r="A1384" s="51">
        <f t="shared" si="65"/>
        <v>1371</v>
      </c>
      <c r="B1384" s="85"/>
      <c r="C1384" s="52" t="str">
        <f>IFERROR(VLOOKUP(Tableau1[[#This Row],[Site *
Un fichier Excel par DT]],Tableau7[[#All],[Nom de la gare]:[EIC]],5,FALSE),"")</f>
        <v/>
      </c>
      <c r="D1384" s="77"/>
      <c r="E1384" s="74"/>
      <c r="F1384" s="74"/>
      <c r="G1384" s="76"/>
      <c r="H1384" s="72" t="str">
        <f>IF(Tableau1[[#This Row],[Régime d''utilisation (Quotidien ? Oui ou Non)]]="Oui","Oui","Non")</f>
        <v>Non</v>
      </c>
      <c r="I1384" s="72" t="str">
        <f>IF(Tableau1[[#This Row],[Régime d''utilisation (Quotidien ? Oui ou Non)]]="Oui","Oui","Non")</f>
        <v>Non</v>
      </c>
      <c r="J1384" s="72" t="str">
        <f>IF(Tableau1[[#This Row],[Régime d''utilisation (Quotidien ? Oui ou Non)]]="Oui","Oui","Non")</f>
        <v>Non</v>
      </c>
      <c r="K1384" s="72" t="str">
        <f>IF(Tableau1[[#This Row],[Régime d''utilisation (Quotidien ? Oui ou Non)]]="Oui","Oui","Non")</f>
        <v>Non</v>
      </c>
      <c r="L1384" s="72" t="str">
        <f>IF(Tableau1[[#This Row],[Régime d''utilisation (Quotidien ? Oui ou Non)]]="Oui","Oui","Non")</f>
        <v>Non</v>
      </c>
      <c r="M1384" s="72" t="str">
        <f>IF(Tableau1[[#This Row],[Régime d''utilisation (Quotidien ? Oui ou Non)]]="Oui","Oui","Non")</f>
        <v>Non</v>
      </c>
      <c r="N1384" s="72" t="str">
        <f>IF(Tableau1[[#This Row],[Régime d''utilisation (Quotidien ? Oui ou Non)]]="Oui","Oui","Non")</f>
        <v>Non</v>
      </c>
      <c r="O1384" s="72" t="str">
        <f>IF(Tableau1[[#This Row],[Régime d''utilisation (Quotidien ? Oui ou Non)]]="Oui","Oui","Non")</f>
        <v>Non</v>
      </c>
      <c r="P1384" s="76"/>
      <c r="Q1384" s="76"/>
      <c r="R1384" s="76"/>
      <c r="S1384" s="52" t="str">
        <f t="shared" si="63"/>
        <v>Compris entre 00h00 et 5h00</v>
      </c>
      <c r="T1384" s="76"/>
      <c r="U1384" s="53" t="str">
        <f t="shared" si="64"/>
        <v>Voyageur</v>
      </c>
      <c r="V1384" s="76"/>
      <c r="W1384" s="76"/>
      <c r="X1384" s="76"/>
      <c r="Y1384" s="76"/>
      <c r="Z1384" s="76"/>
      <c r="AA1384" s="76"/>
      <c r="AB1384" s="53">
        <f>400</f>
        <v>400</v>
      </c>
      <c r="AC1384" s="78" t="str">
        <f>IF(Tableau1[[#This Row],[Type de réponse]]='Paramètre (masquer)'!$A$10,Tableau1[[#This Row],[Période de début *]],"")</f>
        <v/>
      </c>
      <c r="AD1384" s="78" t="str">
        <f>IF(Tableau1[[#This Row],[Type de réponse]]='Paramètre (masquer)'!$A$10,Tableau1[[#This Row],[Période de fin *]],"")</f>
        <v/>
      </c>
      <c r="AE1384" s="78" t="str">
        <f>IF(Tableau1[[#This Row],[Type de réponse]]='Paramètre (masquer)'!$A$10,Tableau1[[#This Row],[Nuit
LU/MA]],"")</f>
        <v/>
      </c>
      <c r="AF1384" s="78" t="str">
        <f>IF(Tableau1[[#This Row],[Type de réponse]]='Paramètre (masquer)'!$A$10,Tableau1[[#This Row],[Nuit
MA/ME]],"")</f>
        <v/>
      </c>
      <c r="AG1384" s="78" t="str">
        <f>IF(Tableau1[[#This Row],[Type de réponse]]='Paramètre (masquer)'!$A$10,Tableau1[[#This Row],[Nuit
ME/JE]],"")</f>
        <v/>
      </c>
      <c r="AH1384" s="78" t="str">
        <f>IF(Tableau1[[#This Row],[Type de réponse]]='Paramètre (masquer)'!$A$10,Tableau1[[#This Row],[Nuit JE/VE]],"")</f>
        <v/>
      </c>
      <c r="AI1384" s="78" t="str">
        <f>IF(Tableau1[[#This Row],[Type de réponse]]='Paramètre (masquer)'!$A$10,Tableau1[[#This Row],[Nuit
VE/SA]],"")</f>
        <v/>
      </c>
      <c r="AJ1384" s="78" t="str">
        <f>IF(Tableau1[[#This Row],[Type de réponse]]='Paramètre (masquer)'!$A$10,Tableau1[[#This Row],[Nuit
SA/DI]],"")</f>
        <v/>
      </c>
      <c r="AK1384" s="78" t="str">
        <f>IF(Tableau1[[#This Row],[Type de réponse]]='Paramètre (masquer)'!$A$10,Tableau1[[#This Row],[Nuit
DI/LU]],"")</f>
        <v/>
      </c>
      <c r="AL1384" s="76" t="str">
        <f>IF(Tableau1[[#This Row],[Nuit
LU /MA]]="Oui",0,IF(Tableau1[[#This Row],[Nuit
LU /MA]]="Non",1,""))</f>
        <v/>
      </c>
      <c r="AM1384" s="76" t="str">
        <f>IF(Tableau1[[#This Row],[Nuit
MA/ ME]]="Oui",0,IF(Tableau1[[#This Row],[Nuit
MA/ ME]]="Non",1,""))</f>
        <v/>
      </c>
      <c r="AN1384" s="76" t="str">
        <f>IF(Tableau1[[#This Row],[Nuit
ME/ JE]]="Oui",0,IF(Tableau1[[#This Row],[Nuit
ME/ JE]]="Non",1,""))</f>
        <v/>
      </c>
      <c r="AO1384" s="76" t="str">
        <f>IF(Tableau1[[#This Row],[Nuit JE/ VE]]="Oui",0,IF(Tableau1[[#This Row],[Nuit JE/ VE]]="Non",1,""))</f>
        <v/>
      </c>
      <c r="AP1384" s="76" t="str">
        <f>IF(Tableau1[[#This Row],[Nuit
VE/ SA]]="Oui",0,IF(Tableau1[[#This Row],[Nuit
VE/ SA]]="Non",1,""))</f>
        <v/>
      </c>
      <c r="AQ1384" s="76" t="str">
        <f>IF(Tableau1[[#This Row],[Nuit
SA/ DI]]="Oui",0,IF(Tableau1[[#This Row],[Nuit
SA/ DI]]="Non",1,""))</f>
        <v/>
      </c>
      <c r="AR1384" s="76" t="str">
        <f>IF(Tableau1[[#This Row],[Nuit
DI/ LU]]="Oui",0,IF(Tableau1[[#This Row],[Nuit
DI/ LU]]="Non",1,""))</f>
        <v/>
      </c>
      <c r="AS1384" s="76" t="str">
        <f>IF(Tableau1[[#This Row],[Type de réponse]]='Paramètre (masquer)'!$A$10,Tableau1[[#This Row],[FE]],"")</f>
        <v/>
      </c>
      <c r="AT1384" s="76" t="str">
        <f>_xlfn.CONCAT(Tableau1[[#This Row],[LUN]:[DIM]])</f>
        <v/>
      </c>
      <c r="AU1384" s="79"/>
      <c r="AV13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4" s="76" t="e">
        <f>Tableau1[[#This Row],[Nbre de nuits sur la période]]*Tableau1[[#This Row],[Nombre de train accédant / nuit *]]</f>
        <v>#VALUE!</v>
      </c>
      <c r="AY1384" s="76" t="e">
        <f>Tableau1[[#This Row],[Uo voies - nuit]]*((59*400/1000)+5)</f>
        <v>#VALUE!</v>
      </c>
    </row>
    <row r="1385" spans="1:51" ht="15.75">
      <c r="A1385" s="51">
        <f t="shared" si="65"/>
        <v>1372</v>
      </c>
      <c r="B1385" s="85"/>
      <c r="C1385" s="52" t="str">
        <f>IFERROR(VLOOKUP(Tableau1[[#This Row],[Site *
Un fichier Excel par DT]],Tableau7[[#All],[Nom de la gare]:[EIC]],5,FALSE),"")</f>
        <v/>
      </c>
      <c r="D1385" s="77"/>
      <c r="E1385" s="74"/>
      <c r="F1385" s="74"/>
      <c r="G1385" s="76"/>
      <c r="H1385" s="72" t="str">
        <f>IF(Tableau1[[#This Row],[Régime d''utilisation (Quotidien ? Oui ou Non)]]="Oui","Oui","Non")</f>
        <v>Non</v>
      </c>
      <c r="I1385" s="72" t="str">
        <f>IF(Tableau1[[#This Row],[Régime d''utilisation (Quotidien ? Oui ou Non)]]="Oui","Oui","Non")</f>
        <v>Non</v>
      </c>
      <c r="J1385" s="72" t="str">
        <f>IF(Tableau1[[#This Row],[Régime d''utilisation (Quotidien ? Oui ou Non)]]="Oui","Oui","Non")</f>
        <v>Non</v>
      </c>
      <c r="K1385" s="72" t="str">
        <f>IF(Tableau1[[#This Row],[Régime d''utilisation (Quotidien ? Oui ou Non)]]="Oui","Oui","Non")</f>
        <v>Non</v>
      </c>
      <c r="L1385" s="72" t="str">
        <f>IF(Tableau1[[#This Row],[Régime d''utilisation (Quotidien ? Oui ou Non)]]="Oui","Oui","Non")</f>
        <v>Non</v>
      </c>
      <c r="M1385" s="72" t="str">
        <f>IF(Tableau1[[#This Row],[Régime d''utilisation (Quotidien ? Oui ou Non)]]="Oui","Oui","Non")</f>
        <v>Non</v>
      </c>
      <c r="N1385" s="72" t="str">
        <f>IF(Tableau1[[#This Row],[Régime d''utilisation (Quotidien ? Oui ou Non)]]="Oui","Oui","Non")</f>
        <v>Non</v>
      </c>
      <c r="O1385" s="72" t="str">
        <f>IF(Tableau1[[#This Row],[Régime d''utilisation (Quotidien ? Oui ou Non)]]="Oui","Oui","Non")</f>
        <v>Non</v>
      </c>
      <c r="P1385" s="76"/>
      <c r="Q1385" s="76"/>
      <c r="R1385" s="76"/>
      <c r="S1385" s="52" t="str">
        <f t="shared" si="63"/>
        <v>Compris entre 00h00 et 5h00</v>
      </c>
      <c r="T1385" s="76"/>
      <c r="U1385" s="53" t="str">
        <f t="shared" si="64"/>
        <v>Voyageur</v>
      </c>
      <c r="V1385" s="76"/>
      <c r="W1385" s="76"/>
      <c r="X1385" s="76"/>
      <c r="Y1385" s="76"/>
      <c r="Z1385" s="76"/>
      <c r="AA1385" s="76"/>
      <c r="AB1385" s="53">
        <f>400</f>
        <v>400</v>
      </c>
      <c r="AC1385" s="78" t="str">
        <f>IF(Tableau1[[#This Row],[Type de réponse]]='Paramètre (masquer)'!$A$10,Tableau1[[#This Row],[Période de début *]],"")</f>
        <v/>
      </c>
      <c r="AD1385" s="78" t="str">
        <f>IF(Tableau1[[#This Row],[Type de réponse]]='Paramètre (masquer)'!$A$10,Tableau1[[#This Row],[Période de fin *]],"")</f>
        <v/>
      </c>
      <c r="AE1385" s="78" t="str">
        <f>IF(Tableau1[[#This Row],[Type de réponse]]='Paramètre (masquer)'!$A$10,Tableau1[[#This Row],[Nuit
LU/MA]],"")</f>
        <v/>
      </c>
      <c r="AF1385" s="78" t="str">
        <f>IF(Tableau1[[#This Row],[Type de réponse]]='Paramètre (masquer)'!$A$10,Tableau1[[#This Row],[Nuit
MA/ME]],"")</f>
        <v/>
      </c>
      <c r="AG1385" s="78" t="str">
        <f>IF(Tableau1[[#This Row],[Type de réponse]]='Paramètre (masquer)'!$A$10,Tableau1[[#This Row],[Nuit
ME/JE]],"")</f>
        <v/>
      </c>
      <c r="AH1385" s="78" t="str">
        <f>IF(Tableau1[[#This Row],[Type de réponse]]='Paramètre (masquer)'!$A$10,Tableau1[[#This Row],[Nuit JE/VE]],"")</f>
        <v/>
      </c>
      <c r="AI1385" s="78" t="str">
        <f>IF(Tableau1[[#This Row],[Type de réponse]]='Paramètre (masquer)'!$A$10,Tableau1[[#This Row],[Nuit
VE/SA]],"")</f>
        <v/>
      </c>
      <c r="AJ1385" s="78" t="str">
        <f>IF(Tableau1[[#This Row],[Type de réponse]]='Paramètre (masquer)'!$A$10,Tableau1[[#This Row],[Nuit
SA/DI]],"")</f>
        <v/>
      </c>
      <c r="AK1385" s="78" t="str">
        <f>IF(Tableau1[[#This Row],[Type de réponse]]='Paramètre (masquer)'!$A$10,Tableau1[[#This Row],[Nuit
DI/LU]],"")</f>
        <v/>
      </c>
      <c r="AL1385" s="76" t="str">
        <f>IF(Tableau1[[#This Row],[Nuit
LU /MA]]="Oui",0,IF(Tableau1[[#This Row],[Nuit
LU /MA]]="Non",1,""))</f>
        <v/>
      </c>
      <c r="AM1385" s="76" t="str">
        <f>IF(Tableau1[[#This Row],[Nuit
MA/ ME]]="Oui",0,IF(Tableau1[[#This Row],[Nuit
MA/ ME]]="Non",1,""))</f>
        <v/>
      </c>
      <c r="AN1385" s="76" t="str">
        <f>IF(Tableau1[[#This Row],[Nuit
ME/ JE]]="Oui",0,IF(Tableau1[[#This Row],[Nuit
ME/ JE]]="Non",1,""))</f>
        <v/>
      </c>
      <c r="AO1385" s="76" t="str">
        <f>IF(Tableau1[[#This Row],[Nuit JE/ VE]]="Oui",0,IF(Tableau1[[#This Row],[Nuit JE/ VE]]="Non",1,""))</f>
        <v/>
      </c>
      <c r="AP1385" s="76" t="str">
        <f>IF(Tableau1[[#This Row],[Nuit
VE/ SA]]="Oui",0,IF(Tableau1[[#This Row],[Nuit
VE/ SA]]="Non",1,""))</f>
        <v/>
      </c>
      <c r="AQ1385" s="76" t="str">
        <f>IF(Tableau1[[#This Row],[Nuit
SA/ DI]]="Oui",0,IF(Tableau1[[#This Row],[Nuit
SA/ DI]]="Non",1,""))</f>
        <v/>
      </c>
      <c r="AR1385" s="76" t="str">
        <f>IF(Tableau1[[#This Row],[Nuit
DI/ LU]]="Oui",0,IF(Tableau1[[#This Row],[Nuit
DI/ LU]]="Non",1,""))</f>
        <v/>
      </c>
      <c r="AS1385" s="76" t="str">
        <f>IF(Tableau1[[#This Row],[Type de réponse]]='Paramètre (masquer)'!$A$10,Tableau1[[#This Row],[FE]],"")</f>
        <v/>
      </c>
      <c r="AT1385" s="76" t="str">
        <f>_xlfn.CONCAT(Tableau1[[#This Row],[LUN]:[DIM]])</f>
        <v/>
      </c>
      <c r="AU1385" s="79"/>
      <c r="AV13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5" s="76" t="e">
        <f>Tableau1[[#This Row],[Nbre de nuits sur la période]]*Tableau1[[#This Row],[Nombre de train accédant / nuit *]]</f>
        <v>#VALUE!</v>
      </c>
      <c r="AY1385" s="76" t="e">
        <f>Tableau1[[#This Row],[Uo voies - nuit]]*((59*400/1000)+5)</f>
        <v>#VALUE!</v>
      </c>
    </row>
    <row r="1386" spans="1:51" ht="15.75">
      <c r="A1386" s="51">
        <f t="shared" si="65"/>
        <v>1373</v>
      </c>
      <c r="B1386" s="85"/>
      <c r="C1386" s="52" t="str">
        <f>IFERROR(VLOOKUP(Tableau1[[#This Row],[Site *
Un fichier Excel par DT]],Tableau7[[#All],[Nom de la gare]:[EIC]],5,FALSE),"")</f>
        <v/>
      </c>
      <c r="D1386" s="77"/>
      <c r="E1386" s="74"/>
      <c r="F1386" s="74"/>
      <c r="G1386" s="76"/>
      <c r="H1386" s="72" t="str">
        <f>IF(Tableau1[[#This Row],[Régime d''utilisation (Quotidien ? Oui ou Non)]]="Oui","Oui","Non")</f>
        <v>Non</v>
      </c>
      <c r="I1386" s="72" t="str">
        <f>IF(Tableau1[[#This Row],[Régime d''utilisation (Quotidien ? Oui ou Non)]]="Oui","Oui","Non")</f>
        <v>Non</v>
      </c>
      <c r="J1386" s="72" t="str">
        <f>IF(Tableau1[[#This Row],[Régime d''utilisation (Quotidien ? Oui ou Non)]]="Oui","Oui","Non")</f>
        <v>Non</v>
      </c>
      <c r="K1386" s="72" t="str">
        <f>IF(Tableau1[[#This Row],[Régime d''utilisation (Quotidien ? Oui ou Non)]]="Oui","Oui","Non")</f>
        <v>Non</v>
      </c>
      <c r="L1386" s="72" t="str">
        <f>IF(Tableau1[[#This Row],[Régime d''utilisation (Quotidien ? Oui ou Non)]]="Oui","Oui","Non")</f>
        <v>Non</v>
      </c>
      <c r="M1386" s="72" t="str">
        <f>IF(Tableau1[[#This Row],[Régime d''utilisation (Quotidien ? Oui ou Non)]]="Oui","Oui","Non")</f>
        <v>Non</v>
      </c>
      <c r="N1386" s="72" t="str">
        <f>IF(Tableau1[[#This Row],[Régime d''utilisation (Quotidien ? Oui ou Non)]]="Oui","Oui","Non")</f>
        <v>Non</v>
      </c>
      <c r="O1386" s="72" t="str">
        <f>IF(Tableau1[[#This Row],[Régime d''utilisation (Quotidien ? Oui ou Non)]]="Oui","Oui","Non")</f>
        <v>Non</v>
      </c>
      <c r="P1386" s="76"/>
      <c r="Q1386" s="76"/>
      <c r="R1386" s="76"/>
      <c r="S1386" s="52" t="str">
        <f t="shared" si="63"/>
        <v>Compris entre 00h00 et 5h00</v>
      </c>
      <c r="T1386" s="76"/>
      <c r="U1386" s="53" t="str">
        <f t="shared" si="64"/>
        <v>Voyageur</v>
      </c>
      <c r="V1386" s="76"/>
      <c r="W1386" s="76"/>
      <c r="X1386" s="76"/>
      <c r="Y1386" s="76"/>
      <c r="Z1386" s="76"/>
      <c r="AA1386" s="76"/>
      <c r="AB1386" s="53">
        <f>400</f>
        <v>400</v>
      </c>
      <c r="AC1386" s="78" t="str">
        <f>IF(Tableau1[[#This Row],[Type de réponse]]='Paramètre (masquer)'!$A$10,Tableau1[[#This Row],[Période de début *]],"")</f>
        <v/>
      </c>
      <c r="AD1386" s="78" t="str">
        <f>IF(Tableau1[[#This Row],[Type de réponse]]='Paramètre (masquer)'!$A$10,Tableau1[[#This Row],[Période de fin *]],"")</f>
        <v/>
      </c>
      <c r="AE1386" s="78" t="str">
        <f>IF(Tableau1[[#This Row],[Type de réponse]]='Paramètre (masquer)'!$A$10,Tableau1[[#This Row],[Nuit
LU/MA]],"")</f>
        <v/>
      </c>
      <c r="AF1386" s="78" t="str">
        <f>IF(Tableau1[[#This Row],[Type de réponse]]='Paramètre (masquer)'!$A$10,Tableau1[[#This Row],[Nuit
MA/ME]],"")</f>
        <v/>
      </c>
      <c r="AG1386" s="78" t="str">
        <f>IF(Tableau1[[#This Row],[Type de réponse]]='Paramètre (masquer)'!$A$10,Tableau1[[#This Row],[Nuit
ME/JE]],"")</f>
        <v/>
      </c>
      <c r="AH1386" s="78" t="str">
        <f>IF(Tableau1[[#This Row],[Type de réponse]]='Paramètre (masquer)'!$A$10,Tableau1[[#This Row],[Nuit JE/VE]],"")</f>
        <v/>
      </c>
      <c r="AI1386" s="78" t="str">
        <f>IF(Tableau1[[#This Row],[Type de réponse]]='Paramètre (masquer)'!$A$10,Tableau1[[#This Row],[Nuit
VE/SA]],"")</f>
        <v/>
      </c>
      <c r="AJ1386" s="78" t="str">
        <f>IF(Tableau1[[#This Row],[Type de réponse]]='Paramètre (masquer)'!$A$10,Tableau1[[#This Row],[Nuit
SA/DI]],"")</f>
        <v/>
      </c>
      <c r="AK1386" s="78" t="str">
        <f>IF(Tableau1[[#This Row],[Type de réponse]]='Paramètre (masquer)'!$A$10,Tableau1[[#This Row],[Nuit
DI/LU]],"")</f>
        <v/>
      </c>
      <c r="AL1386" s="76" t="str">
        <f>IF(Tableau1[[#This Row],[Nuit
LU /MA]]="Oui",0,IF(Tableau1[[#This Row],[Nuit
LU /MA]]="Non",1,""))</f>
        <v/>
      </c>
      <c r="AM1386" s="76" t="str">
        <f>IF(Tableau1[[#This Row],[Nuit
MA/ ME]]="Oui",0,IF(Tableau1[[#This Row],[Nuit
MA/ ME]]="Non",1,""))</f>
        <v/>
      </c>
      <c r="AN1386" s="76" t="str">
        <f>IF(Tableau1[[#This Row],[Nuit
ME/ JE]]="Oui",0,IF(Tableau1[[#This Row],[Nuit
ME/ JE]]="Non",1,""))</f>
        <v/>
      </c>
      <c r="AO1386" s="76" t="str">
        <f>IF(Tableau1[[#This Row],[Nuit JE/ VE]]="Oui",0,IF(Tableau1[[#This Row],[Nuit JE/ VE]]="Non",1,""))</f>
        <v/>
      </c>
      <c r="AP1386" s="76" t="str">
        <f>IF(Tableau1[[#This Row],[Nuit
VE/ SA]]="Oui",0,IF(Tableau1[[#This Row],[Nuit
VE/ SA]]="Non",1,""))</f>
        <v/>
      </c>
      <c r="AQ1386" s="76" t="str">
        <f>IF(Tableau1[[#This Row],[Nuit
SA/ DI]]="Oui",0,IF(Tableau1[[#This Row],[Nuit
SA/ DI]]="Non",1,""))</f>
        <v/>
      </c>
      <c r="AR1386" s="76" t="str">
        <f>IF(Tableau1[[#This Row],[Nuit
DI/ LU]]="Oui",0,IF(Tableau1[[#This Row],[Nuit
DI/ LU]]="Non",1,""))</f>
        <v/>
      </c>
      <c r="AS1386" s="76" t="str">
        <f>IF(Tableau1[[#This Row],[Type de réponse]]='Paramètre (masquer)'!$A$10,Tableau1[[#This Row],[FE]],"")</f>
        <v/>
      </c>
      <c r="AT1386" s="76" t="str">
        <f>_xlfn.CONCAT(Tableau1[[#This Row],[LUN]:[DIM]])</f>
        <v/>
      </c>
      <c r="AU1386" s="79"/>
      <c r="AV13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6" s="76" t="e">
        <f>Tableau1[[#This Row],[Nbre de nuits sur la période]]*Tableau1[[#This Row],[Nombre de train accédant / nuit *]]</f>
        <v>#VALUE!</v>
      </c>
      <c r="AY1386" s="76" t="e">
        <f>Tableau1[[#This Row],[Uo voies - nuit]]*((59*400/1000)+5)</f>
        <v>#VALUE!</v>
      </c>
    </row>
    <row r="1387" spans="1:51" ht="15.75">
      <c r="A1387" s="51">
        <f t="shared" si="65"/>
        <v>1374</v>
      </c>
      <c r="B1387" s="85"/>
      <c r="C1387" s="52" t="str">
        <f>IFERROR(VLOOKUP(Tableau1[[#This Row],[Site *
Un fichier Excel par DT]],Tableau7[[#All],[Nom de la gare]:[EIC]],5,FALSE),"")</f>
        <v/>
      </c>
      <c r="D1387" s="77"/>
      <c r="E1387" s="74"/>
      <c r="F1387" s="74"/>
      <c r="G1387" s="76"/>
      <c r="H1387" s="72" t="str">
        <f>IF(Tableau1[[#This Row],[Régime d''utilisation (Quotidien ? Oui ou Non)]]="Oui","Oui","Non")</f>
        <v>Non</v>
      </c>
      <c r="I1387" s="72" t="str">
        <f>IF(Tableau1[[#This Row],[Régime d''utilisation (Quotidien ? Oui ou Non)]]="Oui","Oui","Non")</f>
        <v>Non</v>
      </c>
      <c r="J1387" s="72" t="str">
        <f>IF(Tableau1[[#This Row],[Régime d''utilisation (Quotidien ? Oui ou Non)]]="Oui","Oui","Non")</f>
        <v>Non</v>
      </c>
      <c r="K1387" s="72" t="str">
        <f>IF(Tableau1[[#This Row],[Régime d''utilisation (Quotidien ? Oui ou Non)]]="Oui","Oui","Non")</f>
        <v>Non</v>
      </c>
      <c r="L1387" s="72" t="str">
        <f>IF(Tableau1[[#This Row],[Régime d''utilisation (Quotidien ? Oui ou Non)]]="Oui","Oui","Non")</f>
        <v>Non</v>
      </c>
      <c r="M1387" s="72" t="str">
        <f>IF(Tableau1[[#This Row],[Régime d''utilisation (Quotidien ? Oui ou Non)]]="Oui","Oui","Non")</f>
        <v>Non</v>
      </c>
      <c r="N1387" s="72" t="str">
        <f>IF(Tableau1[[#This Row],[Régime d''utilisation (Quotidien ? Oui ou Non)]]="Oui","Oui","Non")</f>
        <v>Non</v>
      </c>
      <c r="O1387" s="72" t="str">
        <f>IF(Tableau1[[#This Row],[Régime d''utilisation (Quotidien ? Oui ou Non)]]="Oui","Oui","Non")</f>
        <v>Non</v>
      </c>
      <c r="P1387" s="76"/>
      <c r="Q1387" s="76"/>
      <c r="R1387" s="76"/>
      <c r="S1387" s="52" t="str">
        <f t="shared" si="63"/>
        <v>Compris entre 00h00 et 5h00</v>
      </c>
      <c r="T1387" s="76"/>
      <c r="U1387" s="53" t="str">
        <f t="shared" si="64"/>
        <v>Voyageur</v>
      </c>
      <c r="V1387" s="76"/>
      <c r="W1387" s="76"/>
      <c r="X1387" s="76"/>
      <c r="Y1387" s="76"/>
      <c r="Z1387" s="76"/>
      <c r="AA1387" s="76"/>
      <c r="AB1387" s="53">
        <f>400</f>
        <v>400</v>
      </c>
      <c r="AC1387" s="78" t="str">
        <f>IF(Tableau1[[#This Row],[Type de réponse]]='Paramètre (masquer)'!$A$10,Tableau1[[#This Row],[Période de début *]],"")</f>
        <v/>
      </c>
      <c r="AD1387" s="78" t="str">
        <f>IF(Tableau1[[#This Row],[Type de réponse]]='Paramètre (masquer)'!$A$10,Tableau1[[#This Row],[Période de fin *]],"")</f>
        <v/>
      </c>
      <c r="AE1387" s="78" t="str">
        <f>IF(Tableau1[[#This Row],[Type de réponse]]='Paramètre (masquer)'!$A$10,Tableau1[[#This Row],[Nuit
LU/MA]],"")</f>
        <v/>
      </c>
      <c r="AF1387" s="78" t="str">
        <f>IF(Tableau1[[#This Row],[Type de réponse]]='Paramètre (masquer)'!$A$10,Tableau1[[#This Row],[Nuit
MA/ME]],"")</f>
        <v/>
      </c>
      <c r="AG1387" s="78" t="str">
        <f>IF(Tableau1[[#This Row],[Type de réponse]]='Paramètre (masquer)'!$A$10,Tableau1[[#This Row],[Nuit
ME/JE]],"")</f>
        <v/>
      </c>
      <c r="AH1387" s="78" t="str">
        <f>IF(Tableau1[[#This Row],[Type de réponse]]='Paramètre (masquer)'!$A$10,Tableau1[[#This Row],[Nuit JE/VE]],"")</f>
        <v/>
      </c>
      <c r="AI1387" s="78" t="str">
        <f>IF(Tableau1[[#This Row],[Type de réponse]]='Paramètre (masquer)'!$A$10,Tableau1[[#This Row],[Nuit
VE/SA]],"")</f>
        <v/>
      </c>
      <c r="AJ1387" s="78" t="str">
        <f>IF(Tableau1[[#This Row],[Type de réponse]]='Paramètre (masquer)'!$A$10,Tableau1[[#This Row],[Nuit
SA/DI]],"")</f>
        <v/>
      </c>
      <c r="AK1387" s="78" t="str">
        <f>IF(Tableau1[[#This Row],[Type de réponse]]='Paramètre (masquer)'!$A$10,Tableau1[[#This Row],[Nuit
DI/LU]],"")</f>
        <v/>
      </c>
      <c r="AL1387" s="76" t="str">
        <f>IF(Tableau1[[#This Row],[Nuit
LU /MA]]="Oui",0,IF(Tableau1[[#This Row],[Nuit
LU /MA]]="Non",1,""))</f>
        <v/>
      </c>
      <c r="AM1387" s="76" t="str">
        <f>IF(Tableau1[[#This Row],[Nuit
MA/ ME]]="Oui",0,IF(Tableau1[[#This Row],[Nuit
MA/ ME]]="Non",1,""))</f>
        <v/>
      </c>
      <c r="AN1387" s="76" t="str">
        <f>IF(Tableau1[[#This Row],[Nuit
ME/ JE]]="Oui",0,IF(Tableau1[[#This Row],[Nuit
ME/ JE]]="Non",1,""))</f>
        <v/>
      </c>
      <c r="AO1387" s="76" t="str">
        <f>IF(Tableau1[[#This Row],[Nuit JE/ VE]]="Oui",0,IF(Tableau1[[#This Row],[Nuit JE/ VE]]="Non",1,""))</f>
        <v/>
      </c>
      <c r="AP1387" s="76" t="str">
        <f>IF(Tableau1[[#This Row],[Nuit
VE/ SA]]="Oui",0,IF(Tableau1[[#This Row],[Nuit
VE/ SA]]="Non",1,""))</f>
        <v/>
      </c>
      <c r="AQ1387" s="76" t="str">
        <f>IF(Tableau1[[#This Row],[Nuit
SA/ DI]]="Oui",0,IF(Tableau1[[#This Row],[Nuit
SA/ DI]]="Non",1,""))</f>
        <v/>
      </c>
      <c r="AR1387" s="76" t="str">
        <f>IF(Tableau1[[#This Row],[Nuit
DI/ LU]]="Oui",0,IF(Tableau1[[#This Row],[Nuit
DI/ LU]]="Non",1,""))</f>
        <v/>
      </c>
      <c r="AS1387" s="76" t="str">
        <f>IF(Tableau1[[#This Row],[Type de réponse]]='Paramètre (masquer)'!$A$10,Tableau1[[#This Row],[FE]],"")</f>
        <v/>
      </c>
      <c r="AT1387" s="76" t="str">
        <f>_xlfn.CONCAT(Tableau1[[#This Row],[LUN]:[DIM]])</f>
        <v/>
      </c>
      <c r="AU1387" s="79"/>
      <c r="AV13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7" s="76" t="e">
        <f>Tableau1[[#This Row],[Nbre de nuits sur la période]]*Tableau1[[#This Row],[Nombre de train accédant / nuit *]]</f>
        <v>#VALUE!</v>
      </c>
      <c r="AY1387" s="76" t="e">
        <f>Tableau1[[#This Row],[Uo voies - nuit]]*((59*400/1000)+5)</f>
        <v>#VALUE!</v>
      </c>
    </row>
    <row r="1388" spans="1:51" ht="15.75">
      <c r="A1388" s="51">
        <f t="shared" si="65"/>
        <v>1375</v>
      </c>
      <c r="B1388" s="85"/>
      <c r="C1388" s="52" t="str">
        <f>IFERROR(VLOOKUP(Tableau1[[#This Row],[Site *
Un fichier Excel par DT]],Tableau7[[#All],[Nom de la gare]:[EIC]],5,FALSE),"")</f>
        <v/>
      </c>
      <c r="D1388" s="77"/>
      <c r="E1388" s="74"/>
      <c r="F1388" s="74"/>
      <c r="G1388" s="76"/>
      <c r="H1388" s="72" t="str">
        <f>IF(Tableau1[[#This Row],[Régime d''utilisation (Quotidien ? Oui ou Non)]]="Oui","Oui","Non")</f>
        <v>Non</v>
      </c>
      <c r="I1388" s="72" t="str">
        <f>IF(Tableau1[[#This Row],[Régime d''utilisation (Quotidien ? Oui ou Non)]]="Oui","Oui","Non")</f>
        <v>Non</v>
      </c>
      <c r="J1388" s="72" t="str">
        <f>IF(Tableau1[[#This Row],[Régime d''utilisation (Quotidien ? Oui ou Non)]]="Oui","Oui","Non")</f>
        <v>Non</v>
      </c>
      <c r="K1388" s="72" t="str">
        <f>IF(Tableau1[[#This Row],[Régime d''utilisation (Quotidien ? Oui ou Non)]]="Oui","Oui","Non")</f>
        <v>Non</v>
      </c>
      <c r="L1388" s="72" t="str">
        <f>IF(Tableau1[[#This Row],[Régime d''utilisation (Quotidien ? Oui ou Non)]]="Oui","Oui","Non")</f>
        <v>Non</v>
      </c>
      <c r="M1388" s="72" t="str">
        <f>IF(Tableau1[[#This Row],[Régime d''utilisation (Quotidien ? Oui ou Non)]]="Oui","Oui","Non")</f>
        <v>Non</v>
      </c>
      <c r="N1388" s="72" t="str">
        <f>IF(Tableau1[[#This Row],[Régime d''utilisation (Quotidien ? Oui ou Non)]]="Oui","Oui","Non")</f>
        <v>Non</v>
      </c>
      <c r="O1388" s="72" t="str">
        <f>IF(Tableau1[[#This Row],[Régime d''utilisation (Quotidien ? Oui ou Non)]]="Oui","Oui","Non")</f>
        <v>Non</v>
      </c>
      <c r="P1388" s="76"/>
      <c r="Q1388" s="76"/>
      <c r="R1388" s="76"/>
      <c r="S1388" s="52" t="str">
        <f t="shared" si="63"/>
        <v>Compris entre 00h00 et 5h00</v>
      </c>
      <c r="T1388" s="76"/>
      <c r="U1388" s="53" t="str">
        <f t="shared" si="64"/>
        <v>Voyageur</v>
      </c>
      <c r="V1388" s="76"/>
      <c r="W1388" s="76"/>
      <c r="X1388" s="76"/>
      <c r="Y1388" s="76"/>
      <c r="Z1388" s="76"/>
      <c r="AA1388" s="76"/>
      <c r="AB1388" s="53">
        <f>400</f>
        <v>400</v>
      </c>
      <c r="AC1388" s="78" t="str">
        <f>IF(Tableau1[[#This Row],[Type de réponse]]='Paramètre (masquer)'!$A$10,Tableau1[[#This Row],[Période de début *]],"")</f>
        <v/>
      </c>
      <c r="AD1388" s="78" t="str">
        <f>IF(Tableau1[[#This Row],[Type de réponse]]='Paramètre (masquer)'!$A$10,Tableau1[[#This Row],[Période de fin *]],"")</f>
        <v/>
      </c>
      <c r="AE1388" s="78" t="str">
        <f>IF(Tableau1[[#This Row],[Type de réponse]]='Paramètre (masquer)'!$A$10,Tableau1[[#This Row],[Nuit
LU/MA]],"")</f>
        <v/>
      </c>
      <c r="AF1388" s="78" t="str">
        <f>IF(Tableau1[[#This Row],[Type de réponse]]='Paramètre (masquer)'!$A$10,Tableau1[[#This Row],[Nuit
MA/ME]],"")</f>
        <v/>
      </c>
      <c r="AG1388" s="78" t="str">
        <f>IF(Tableau1[[#This Row],[Type de réponse]]='Paramètre (masquer)'!$A$10,Tableau1[[#This Row],[Nuit
ME/JE]],"")</f>
        <v/>
      </c>
      <c r="AH1388" s="78" t="str">
        <f>IF(Tableau1[[#This Row],[Type de réponse]]='Paramètre (masquer)'!$A$10,Tableau1[[#This Row],[Nuit JE/VE]],"")</f>
        <v/>
      </c>
      <c r="AI1388" s="78" t="str">
        <f>IF(Tableau1[[#This Row],[Type de réponse]]='Paramètre (masquer)'!$A$10,Tableau1[[#This Row],[Nuit
VE/SA]],"")</f>
        <v/>
      </c>
      <c r="AJ1388" s="78" t="str">
        <f>IF(Tableau1[[#This Row],[Type de réponse]]='Paramètre (masquer)'!$A$10,Tableau1[[#This Row],[Nuit
SA/DI]],"")</f>
        <v/>
      </c>
      <c r="AK1388" s="78" t="str">
        <f>IF(Tableau1[[#This Row],[Type de réponse]]='Paramètre (masquer)'!$A$10,Tableau1[[#This Row],[Nuit
DI/LU]],"")</f>
        <v/>
      </c>
      <c r="AL1388" s="76" t="str">
        <f>IF(Tableau1[[#This Row],[Nuit
LU /MA]]="Oui",0,IF(Tableau1[[#This Row],[Nuit
LU /MA]]="Non",1,""))</f>
        <v/>
      </c>
      <c r="AM1388" s="76" t="str">
        <f>IF(Tableau1[[#This Row],[Nuit
MA/ ME]]="Oui",0,IF(Tableau1[[#This Row],[Nuit
MA/ ME]]="Non",1,""))</f>
        <v/>
      </c>
      <c r="AN1388" s="76" t="str">
        <f>IF(Tableau1[[#This Row],[Nuit
ME/ JE]]="Oui",0,IF(Tableau1[[#This Row],[Nuit
ME/ JE]]="Non",1,""))</f>
        <v/>
      </c>
      <c r="AO1388" s="76" t="str">
        <f>IF(Tableau1[[#This Row],[Nuit JE/ VE]]="Oui",0,IF(Tableau1[[#This Row],[Nuit JE/ VE]]="Non",1,""))</f>
        <v/>
      </c>
      <c r="AP1388" s="76" t="str">
        <f>IF(Tableau1[[#This Row],[Nuit
VE/ SA]]="Oui",0,IF(Tableau1[[#This Row],[Nuit
VE/ SA]]="Non",1,""))</f>
        <v/>
      </c>
      <c r="AQ1388" s="76" t="str">
        <f>IF(Tableau1[[#This Row],[Nuit
SA/ DI]]="Oui",0,IF(Tableau1[[#This Row],[Nuit
SA/ DI]]="Non",1,""))</f>
        <v/>
      </c>
      <c r="AR1388" s="76" t="str">
        <f>IF(Tableau1[[#This Row],[Nuit
DI/ LU]]="Oui",0,IF(Tableau1[[#This Row],[Nuit
DI/ LU]]="Non",1,""))</f>
        <v/>
      </c>
      <c r="AS1388" s="76" t="str">
        <f>IF(Tableau1[[#This Row],[Type de réponse]]='Paramètre (masquer)'!$A$10,Tableau1[[#This Row],[FE]],"")</f>
        <v/>
      </c>
      <c r="AT1388" s="76" t="str">
        <f>_xlfn.CONCAT(Tableau1[[#This Row],[LUN]:[DIM]])</f>
        <v/>
      </c>
      <c r="AU1388" s="79"/>
      <c r="AV13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8" s="76" t="e">
        <f>Tableau1[[#This Row],[Nbre de nuits sur la période]]*Tableau1[[#This Row],[Nombre de train accédant / nuit *]]</f>
        <v>#VALUE!</v>
      </c>
      <c r="AY1388" s="76" t="e">
        <f>Tableau1[[#This Row],[Uo voies - nuit]]*((59*400/1000)+5)</f>
        <v>#VALUE!</v>
      </c>
    </row>
    <row r="1389" spans="1:51" ht="15.75">
      <c r="A1389" s="51">
        <f t="shared" si="65"/>
        <v>1376</v>
      </c>
      <c r="B1389" s="85"/>
      <c r="C1389" s="52" t="str">
        <f>IFERROR(VLOOKUP(Tableau1[[#This Row],[Site *
Un fichier Excel par DT]],Tableau7[[#All],[Nom de la gare]:[EIC]],5,FALSE),"")</f>
        <v/>
      </c>
      <c r="D1389" s="77"/>
      <c r="E1389" s="74"/>
      <c r="F1389" s="74"/>
      <c r="G1389" s="76"/>
      <c r="H1389" s="72" t="str">
        <f>IF(Tableau1[[#This Row],[Régime d''utilisation (Quotidien ? Oui ou Non)]]="Oui","Oui","Non")</f>
        <v>Non</v>
      </c>
      <c r="I1389" s="72" t="str">
        <f>IF(Tableau1[[#This Row],[Régime d''utilisation (Quotidien ? Oui ou Non)]]="Oui","Oui","Non")</f>
        <v>Non</v>
      </c>
      <c r="J1389" s="72" t="str">
        <f>IF(Tableau1[[#This Row],[Régime d''utilisation (Quotidien ? Oui ou Non)]]="Oui","Oui","Non")</f>
        <v>Non</v>
      </c>
      <c r="K1389" s="72" t="str">
        <f>IF(Tableau1[[#This Row],[Régime d''utilisation (Quotidien ? Oui ou Non)]]="Oui","Oui","Non")</f>
        <v>Non</v>
      </c>
      <c r="L1389" s="72" t="str">
        <f>IF(Tableau1[[#This Row],[Régime d''utilisation (Quotidien ? Oui ou Non)]]="Oui","Oui","Non")</f>
        <v>Non</v>
      </c>
      <c r="M1389" s="72" t="str">
        <f>IF(Tableau1[[#This Row],[Régime d''utilisation (Quotidien ? Oui ou Non)]]="Oui","Oui","Non")</f>
        <v>Non</v>
      </c>
      <c r="N1389" s="72" t="str">
        <f>IF(Tableau1[[#This Row],[Régime d''utilisation (Quotidien ? Oui ou Non)]]="Oui","Oui","Non")</f>
        <v>Non</v>
      </c>
      <c r="O1389" s="72" t="str">
        <f>IF(Tableau1[[#This Row],[Régime d''utilisation (Quotidien ? Oui ou Non)]]="Oui","Oui","Non")</f>
        <v>Non</v>
      </c>
      <c r="P1389" s="76"/>
      <c r="Q1389" s="76"/>
      <c r="R1389" s="76"/>
      <c r="S1389" s="52" t="str">
        <f t="shared" si="63"/>
        <v>Compris entre 00h00 et 5h00</v>
      </c>
      <c r="T1389" s="76"/>
      <c r="U1389" s="53" t="str">
        <f t="shared" si="64"/>
        <v>Voyageur</v>
      </c>
      <c r="V1389" s="76"/>
      <c r="W1389" s="76"/>
      <c r="X1389" s="76"/>
      <c r="Y1389" s="76"/>
      <c r="Z1389" s="76"/>
      <c r="AA1389" s="76"/>
      <c r="AB1389" s="53">
        <f>400</f>
        <v>400</v>
      </c>
      <c r="AC1389" s="78" t="str">
        <f>IF(Tableau1[[#This Row],[Type de réponse]]='Paramètre (masquer)'!$A$10,Tableau1[[#This Row],[Période de début *]],"")</f>
        <v/>
      </c>
      <c r="AD1389" s="78" t="str">
        <f>IF(Tableau1[[#This Row],[Type de réponse]]='Paramètre (masquer)'!$A$10,Tableau1[[#This Row],[Période de fin *]],"")</f>
        <v/>
      </c>
      <c r="AE1389" s="78" t="str">
        <f>IF(Tableau1[[#This Row],[Type de réponse]]='Paramètre (masquer)'!$A$10,Tableau1[[#This Row],[Nuit
LU/MA]],"")</f>
        <v/>
      </c>
      <c r="AF1389" s="78" t="str">
        <f>IF(Tableau1[[#This Row],[Type de réponse]]='Paramètre (masquer)'!$A$10,Tableau1[[#This Row],[Nuit
MA/ME]],"")</f>
        <v/>
      </c>
      <c r="AG1389" s="78" t="str">
        <f>IF(Tableau1[[#This Row],[Type de réponse]]='Paramètre (masquer)'!$A$10,Tableau1[[#This Row],[Nuit
ME/JE]],"")</f>
        <v/>
      </c>
      <c r="AH1389" s="78" t="str">
        <f>IF(Tableau1[[#This Row],[Type de réponse]]='Paramètre (masquer)'!$A$10,Tableau1[[#This Row],[Nuit JE/VE]],"")</f>
        <v/>
      </c>
      <c r="AI1389" s="78" t="str">
        <f>IF(Tableau1[[#This Row],[Type de réponse]]='Paramètre (masquer)'!$A$10,Tableau1[[#This Row],[Nuit
VE/SA]],"")</f>
        <v/>
      </c>
      <c r="AJ1389" s="78" t="str">
        <f>IF(Tableau1[[#This Row],[Type de réponse]]='Paramètre (masquer)'!$A$10,Tableau1[[#This Row],[Nuit
SA/DI]],"")</f>
        <v/>
      </c>
      <c r="AK1389" s="78" t="str">
        <f>IF(Tableau1[[#This Row],[Type de réponse]]='Paramètre (masquer)'!$A$10,Tableau1[[#This Row],[Nuit
DI/LU]],"")</f>
        <v/>
      </c>
      <c r="AL1389" s="76" t="str">
        <f>IF(Tableau1[[#This Row],[Nuit
LU /MA]]="Oui",0,IF(Tableau1[[#This Row],[Nuit
LU /MA]]="Non",1,""))</f>
        <v/>
      </c>
      <c r="AM1389" s="76" t="str">
        <f>IF(Tableau1[[#This Row],[Nuit
MA/ ME]]="Oui",0,IF(Tableau1[[#This Row],[Nuit
MA/ ME]]="Non",1,""))</f>
        <v/>
      </c>
      <c r="AN1389" s="76" t="str">
        <f>IF(Tableau1[[#This Row],[Nuit
ME/ JE]]="Oui",0,IF(Tableau1[[#This Row],[Nuit
ME/ JE]]="Non",1,""))</f>
        <v/>
      </c>
      <c r="AO1389" s="76" t="str">
        <f>IF(Tableau1[[#This Row],[Nuit JE/ VE]]="Oui",0,IF(Tableau1[[#This Row],[Nuit JE/ VE]]="Non",1,""))</f>
        <v/>
      </c>
      <c r="AP1389" s="76" t="str">
        <f>IF(Tableau1[[#This Row],[Nuit
VE/ SA]]="Oui",0,IF(Tableau1[[#This Row],[Nuit
VE/ SA]]="Non",1,""))</f>
        <v/>
      </c>
      <c r="AQ1389" s="76" t="str">
        <f>IF(Tableau1[[#This Row],[Nuit
SA/ DI]]="Oui",0,IF(Tableau1[[#This Row],[Nuit
SA/ DI]]="Non",1,""))</f>
        <v/>
      </c>
      <c r="AR1389" s="76" t="str">
        <f>IF(Tableau1[[#This Row],[Nuit
DI/ LU]]="Oui",0,IF(Tableau1[[#This Row],[Nuit
DI/ LU]]="Non",1,""))</f>
        <v/>
      </c>
      <c r="AS1389" s="76" t="str">
        <f>IF(Tableau1[[#This Row],[Type de réponse]]='Paramètre (masquer)'!$A$10,Tableau1[[#This Row],[FE]],"")</f>
        <v/>
      </c>
      <c r="AT1389" s="76" t="str">
        <f>_xlfn.CONCAT(Tableau1[[#This Row],[LUN]:[DIM]])</f>
        <v/>
      </c>
      <c r="AU1389" s="79"/>
      <c r="AV13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9" s="76" t="e">
        <f>Tableau1[[#This Row],[Nbre de nuits sur la période]]*Tableau1[[#This Row],[Nombre de train accédant / nuit *]]</f>
        <v>#VALUE!</v>
      </c>
      <c r="AY1389" s="76" t="e">
        <f>Tableau1[[#This Row],[Uo voies - nuit]]*((59*400/1000)+5)</f>
        <v>#VALUE!</v>
      </c>
    </row>
    <row r="1390" spans="1:51" ht="15.75">
      <c r="A1390" s="51">
        <f t="shared" si="65"/>
        <v>1377</v>
      </c>
      <c r="B1390" s="85"/>
      <c r="C1390" s="52" t="str">
        <f>IFERROR(VLOOKUP(Tableau1[[#This Row],[Site *
Un fichier Excel par DT]],Tableau7[[#All],[Nom de la gare]:[EIC]],5,FALSE),"")</f>
        <v/>
      </c>
      <c r="D1390" s="77"/>
      <c r="E1390" s="74"/>
      <c r="F1390" s="74"/>
      <c r="G1390" s="76"/>
      <c r="H1390" s="72" t="str">
        <f>IF(Tableau1[[#This Row],[Régime d''utilisation (Quotidien ? Oui ou Non)]]="Oui","Oui","Non")</f>
        <v>Non</v>
      </c>
      <c r="I1390" s="72" t="str">
        <f>IF(Tableau1[[#This Row],[Régime d''utilisation (Quotidien ? Oui ou Non)]]="Oui","Oui","Non")</f>
        <v>Non</v>
      </c>
      <c r="J1390" s="72" t="str">
        <f>IF(Tableau1[[#This Row],[Régime d''utilisation (Quotidien ? Oui ou Non)]]="Oui","Oui","Non")</f>
        <v>Non</v>
      </c>
      <c r="K1390" s="72" t="str">
        <f>IF(Tableau1[[#This Row],[Régime d''utilisation (Quotidien ? Oui ou Non)]]="Oui","Oui","Non")</f>
        <v>Non</v>
      </c>
      <c r="L1390" s="72" t="str">
        <f>IF(Tableau1[[#This Row],[Régime d''utilisation (Quotidien ? Oui ou Non)]]="Oui","Oui","Non")</f>
        <v>Non</v>
      </c>
      <c r="M1390" s="72" t="str">
        <f>IF(Tableau1[[#This Row],[Régime d''utilisation (Quotidien ? Oui ou Non)]]="Oui","Oui","Non")</f>
        <v>Non</v>
      </c>
      <c r="N1390" s="72" t="str">
        <f>IF(Tableau1[[#This Row],[Régime d''utilisation (Quotidien ? Oui ou Non)]]="Oui","Oui","Non")</f>
        <v>Non</v>
      </c>
      <c r="O1390" s="72" t="str">
        <f>IF(Tableau1[[#This Row],[Régime d''utilisation (Quotidien ? Oui ou Non)]]="Oui","Oui","Non")</f>
        <v>Non</v>
      </c>
      <c r="P1390" s="76"/>
      <c r="Q1390" s="76"/>
      <c r="R1390" s="76"/>
      <c r="S1390" s="52" t="str">
        <f t="shared" si="63"/>
        <v>Compris entre 00h00 et 5h00</v>
      </c>
      <c r="T1390" s="76"/>
      <c r="U1390" s="53" t="str">
        <f t="shared" si="64"/>
        <v>Voyageur</v>
      </c>
      <c r="V1390" s="76"/>
      <c r="W1390" s="76"/>
      <c r="X1390" s="76"/>
      <c r="Y1390" s="76"/>
      <c r="Z1390" s="76"/>
      <c r="AA1390" s="76"/>
      <c r="AB1390" s="53">
        <f>400</f>
        <v>400</v>
      </c>
      <c r="AC1390" s="78" t="str">
        <f>IF(Tableau1[[#This Row],[Type de réponse]]='Paramètre (masquer)'!$A$10,Tableau1[[#This Row],[Période de début *]],"")</f>
        <v/>
      </c>
      <c r="AD1390" s="78" t="str">
        <f>IF(Tableau1[[#This Row],[Type de réponse]]='Paramètre (masquer)'!$A$10,Tableau1[[#This Row],[Période de fin *]],"")</f>
        <v/>
      </c>
      <c r="AE1390" s="78" t="str">
        <f>IF(Tableau1[[#This Row],[Type de réponse]]='Paramètre (masquer)'!$A$10,Tableau1[[#This Row],[Nuit
LU/MA]],"")</f>
        <v/>
      </c>
      <c r="AF1390" s="78" t="str">
        <f>IF(Tableau1[[#This Row],[Type de réponse]]='Paramètre (masquer)'!$A$10,Tableau1[[#This Row],[Nuit
MA/ME]],"")</f>
        <v/>
      </c>
      <c r="AG1390" s="78" t="str">
        <f>IF(Tableau1[[#This Row],[Type de réponse]]='Paramètre (masquer)'!$A$10,Tableau1[[#This Row],[Nuit
ME/JE]],"")</f>
        <v/>
      </c>
      <c r="AH1390" s="78" t="str">
        <f>IF(Tableau1[[#This Row],[Type de réponse]]='Paramètre (masquer)'!$A$10,Tableau1[[#This Row],[Nuit JE/VE]],"")</f>
        <v/>
      </c>
      <c r="AI1390" s="78" t="str">
        <f>IF(Tableau1[[#This Row],[Type de réponse]]='Paramètre (masquer)'!$A$10,Tableau1[[#This Row],[Nuit
VE/SA]],"")</f>
        <v/>
      </c>
      <c r="AJ1390" s="78" t="str">
        <f>IF(Tableau1[[#This Row],[Type de réponse]]='Paramètre (masquer)'!$A$10,Tableau1[[#This Row],[Nuit
SA/DI]],"")</f>
        <v/>
      </c>
      <c r="AK1390" s="78" t="str">
        <f>IF(Tableau1[[#This Row],[Type de réponse]]='Paramètre (masquer)'!$A$10,Tableau1[[#This Row],[Nuit
DI/LU]],"")</f>
        <v/>
      </c>
      <c r="AL1390" s="76" t="str">
        <f>IF(Tableau1[[#This Row],[Nuit
LU /MA]]="Oui",0,IF(Tableau1[[#This Row],[Nuit
LU /MA]]="Non",1,""))</f>
        <v/>
      </c>
      <c r="AM1390" s="76" t="str">
        <f>IF(Tableau1[[#This Row],[Nuit
MA/ ME]]="Oui",0,IF(Tableau1[[#This Row],[Nuit
MA/ ME]]="Non",1,""))</f>
        <v/>
      </c>
      <c r="AN1390" s="76" t="str">
        <f>IF(Tableau1[[#This Row],[Nuit
ME/ JE]]="Oui",0,IF(Tableau1[[#This Row],[Nuit
ME/ JE]]="Non",1,""))</f>
        <v/>
      </c>
      <c r="AO1390" s="76" t="str">
        <f>IF(Tableau1[[#This Row],[Nuit JE/ VE]]="Oui",0,IF(Tableau1[[#This Row],[Nuit JE/ VE]]="Non",1,""))</f>
        <v/>
      </c>
      <c r="AP1390" s="76" t="str">
        <f>IF(Tableau1[[#This Row],[Nuit
VE/ SA]]="Oui",0,IF(Tableau1[[#This Row],[Nuit
VE/ SA]]="Non",1,""))</f>
        <v/>
      </c>
      <c r="AQ1390" s="76" t="str">
        <f>IF(Tableau1[[#This Row],[Nuit
SA/ DI]]="Oui",0,IF(Tableau1[[#This Row],[Nuit
SA/ DI]]="Non",1,""))</f>
        <v/>
      </c>
      <c r="AR1390" s="76" t="str">
        <f>IF(Tableau1[[#This Row],[Nuit
DI/ LU]]="Oui",0,IF(Tableau1[[#This Row],[Nuit
DI/ LU]]="Non",1,""))</f>
        <v/>
      </c>
      <c r="AS1390" s="76" t="str">
        <f>IF(Tableau1[[#This Row],[Type de réponse]]='Paramètre (masquer)'!$A$10,Tableau1[[#This Row],[FE]],"")</f>
        <v/>
      </c>
      <c r="AT1390" s="76" t="str">
        <f>_xlfn.CONCAT(Tableau1[[#This Row],[LUN]:[DIM]])</f>
        <v/>
      </c>
      <c r="AU1390" s="79"/>
      <c r="AV13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0" s="76" t="e">
        <f>Tableau1[[#This Row],[Nbre de nuits sur la période]]*Tableau1[[#This Row],[Nombre de train accédant / nuit *]]</f>
        <v>#VALUE!</v>
      </c>
      <c r="AY1390" s="76" t="e">
        <f>Tableau1[[#This Row],[Uo voies - nuit]]*((59*400/1000)+5)</f>
        <v>#VALUE!</v>
      </c>
    </row>
    <row r="1391" spans="1:51" ht="15.75">
      <c r="A1391" s="51">
        <f t="shared" si="65"/>
        <v>1378</v>
      </c>
      <c r="B1391" s="85"/>
      <c r="C1391" s="52" t="str">
        <f>IFERROR(VLOOKUP(Tableau1[[#This Row],[Site *
Un fichier Excel par DT]],Tableau7[[#All],[Nom de la gare]:[EIC]],5,FALSE),"")</f>
        <v/>
      </c>
      <c r="D1391" s="77"/>
      <c r="E1391" s="74"/>
      <c r="F1391" s="74"/>
      <c r="G1391" s="76"/>
      <c r="H1391" s="72" t="str">
        <f>IF(Tableau1[[#This Row],[Régime d''utilisation (Quotidien ? Oui ou Non)]]="Oui","Oui","Non")</f>
        <v>Non</v>
      </c>
      <c r="I1391" s="72" t="str">
        <f>IF(Tableau1[[#This Row],[Régime d''utilisation (Quotidien ? Oui ou Non)]]="Oui","Oui","Non")</f>
        <v>Non</v>
      </c>
      <c r="J1391" s="72" t="str">
        <f>IF(Tableau1[[#This Row],[Régime d''utilisation (Quotidien ? Oui ou Non)]]="Oui","Oui","Non")</f>
        <v>Non</v>
      </c>
      <c r="K1391" s="72" t="str">
        <f>IF(Tableau1[[#This Row],[Régime d''utilisation (Quotidien ? Oui ou Non)]]="Oui","Oui","Non")</f>
        <v>Non</v>
      </c>
      <c r="L1391" s="72" t="str">
        <f>IF(Tableau1[[#This Row],[Régime d''utilisation (Quotidien ? Oui ou Non)]]="Oui","Oui","Non")</f>
        <v>Non</v>
      </c>
      <c r="M1391" s="72" t="str">
        <f>IF(Tableau1[[#This Row],[Régime d''utilisation (Quotidien ? Oui ou Non)]]="Oui","Oui","Non")</f>
        <v>Non</v>
      </c>
      <c r="N1391" s="72" t="str">
        <f>IF(Tableau1[[#This Row],[Régime d''utilisation (Quotidien ? Oui ou Non)]]="Oui","Oui","Non")</f>
        <v>Non</v>
      </c>
      <c r="O1391" s="72" t="str">
        <f>IF(Tableau1[[#This Row],[Régime d''utilisation (Quotidien ? Oui ou Non)]]="Oui","Oui","Non")</f>
        <v>Non</v>
      </c>
      <c r="P1391" s="76"/>
      <c r="Q1391" s="76"/>
      <c r="R1391" s="76"/>
      <c r="S1391" s="52" t="str">
        <f t="shared" si="63"/>
        <v>Compris entre 00h00 et 5h00</v>
      </c>
      <c r="T1391" s="76"/>
      <c r="U1391" s="53" t="str">
        <f t="shared" si="64"/>
        <v>Voyageur</v>
      </c>
      <c r="V1391" s="76"/>
      <c r="W1391" s="76"/>
      <c r="X1391" s="76"/>
      <c r="Y1391" s="76"/>
      <c r="Z1391" s="76"/>
      <c r="AA1391" s="76"/>
      <c r="AB1391" s="53">
        <f>400</f>
        <v>400</v>
      </c>
      <c r="AC1391" s="78" t="str">
        <f>IF(Tableau1[[#This Row],[Type de réponse]]='Paramètre (masquer)'!$A$10,Tableau1[[#This Row],[Période de début *]],"")</f>
        <v/>
      </c>
      <c r="AD1391" s="78" t="str">
        <f>IF(Tableau1[[#This Row],[Type de réponse]]='Paramètre (masquer)'!$A$10,Tableau1[[#This Row],[Période de fin *]],"")</f>
        <v/>
      </c>
      <c r="AE1391" s="78" t="str">
        <f>IF(Tableau1[[#This Row],[Type de réponse]]='Paramètre (masquer)'!$A$10,Tableau1[[#This Row],[Nuit
LU/MA]],"")</f>
        <v/>
      </c>
      <c r="AF1391" s="78" t="str">
        <f>IF(Tableau1[[#This Row],[Type de réponse]]='Paramètre (masquer)'!$A$10,Tableau1[[#This Row],[Nuit
MA/ME]],"")</f>
        <v/>
      </c>
      <c r="AG1391" s="78" t="str">
        <f>IF(Tableau1[[#This Row],[Type de réponse]]='Paramètre (masquer)'!$A$10,Tableau1[[#This Row],[Nuit
ME/JE]],"")</f>
        <v/>
      </c>
      <c r="AH1391" s="78" t="str">
        <f>IF(Tableau1[[#This Row],[Type de réponse]]='Paramètre (masquer)'!$A$10,Tableau1[[#This Row],[Nuit JE/VE]],"")</f>
        <v/>
      </c>
      <c r="AI1391" s="78" t="str">
        <f>IF(Tableau1[[#This Row],[Type de réponse]]='Paramètre (masquer)'!$A$10,Tableau1[[#This Row],[Nuit
VE/SA]],"")</f>
        <v/>
      </c>
      <c r="AJ1391" s="78" t="str">
        <f>IF(Tableau1[[#This Row],[Type de réponse]]='Paramètre (masquer)'!$A$10,Tableau1[[#This Row],[Nuit
SA/DI]],"")</f>
        <v/>
      </c>
      <c r="AK1391" s="78" t="str">
        <f>IF(Tableau1[[#This Row],[Type de réponse]]='Paramètre (masquer)'!$A$10,Tableau1[[#This Row],[Nuit
DI/LU]],"")</f>
        <v/>
      </c>
      <c r="AL1391" s="76" t="str">
        <f>IF(Tableau1[[#This Row],[Nuit
LU /MA]]="Oui",0,IF(Tableau1[[#This Row],[Nuit
LU /MA]]="Non",1,""))</f>
        <v/>
      </c>
      <c r="AM1391" s="76" t="str">
        <f>IF(Tableau1[[#This Row],[Nuit
MA/ ME]]="Oui",0,IF(Tableau1[[#This Row],[Nuit
MA/ ME]]="Non",1,""))</f>
        <v/>
      </c>
      <c r="AN1391" s="76" t="str">
        <f>IF(Tableau1[[#This Row],[Nuit
ME/ JE]]="Oui",0,IF(Tableau1[[#This Row],[Nuit
ME/ JE]]="Non",1,""))</f>
        <v/>
      </c>
      <c r="AO1391" s="76" t="str">
        <f>IF(Tableau1[[#This Row],[Nuit JE/ VE]]="Oui",0,IF(Tableau1[[#This Row],[Nuit JE/ VE]]="Non",1,""))</f>
        <v/>
      </c>
      <c r="AP1391" s="76" t="str">
        <f>IF(Tableau1[[#This Row],[Nuit
VE/ SA]]="Oui",0,IF(Tableau1[[#This Row],[Nuit
VE/ SA]]="Non",1,""))</f>
        <v/>
      </c>
      <c r="AQ1391" s="76" t="str">
        <f>IF(Tableau1[[#This Row],[Nuit
SA/ DI]]="Oui",0,IF(Tableau1[[#This Row],[Nuit
SA/ DI]]="Non",1,""))</f>
        <v/>
      </c>
      <c r="AR1391" s="76" t="str">
        <f>IF(Tableau1[[#This Row],[Nuit
DI/ LU]]="Oui",0,IF(Tableau1[[#This Row],[Nuit
DI/ LU]]="Non",1,""))</f>
        <v/>
      </c>
      <c r="AS1391" s="76" t="str">
        <f>IF(Tableau1[[#This Row],[Type de réponse]]='Paramètre (masquer)'!$A$10,Tableau1[[#This Row],[FE]],"")</f>
        <v/>
      </c>
      <c r="AT1391" s="76" t="str">
        <f>_xlfn.CONCAT(Tableau1[[#This Row],[LUN]:[DIM]])</f>
        <v/>
      </c>
      <c r="AU1391" s="79"/>
      <c r="AV13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1" s="76" t="e">
        <f>Tableau1[[#This Row],[Nbre de nuits sur la période]]*Tableau1[[#This Row],[Nombre de train accédant / nuit *]]</f>
        <v>#VALUE!</v>
      </c>
      <c r="AY1391" s="76" t="e">
        <f>Tableau1[[#This Row],[Uo voies - nuit]]*((59*400/1000)+5)</f>
        <v>#VALUE!</v>
      </c>
    </row>
    <row r="1392" spans="1:51" ht="15.75">
      <c r="A1392" s="51">
        <f t="shared" si="65"/>
        <v>1379</v>
      </c>
      <c r="B1392" s="85"/>
      <c r="C1392" s="52" t="str">
        <f>IFERROR(VLOOKUP(Tableau1[[#This Row],[Site *
Un fichier Excel par DT]],Tableau7[[#All],[Nom de la gare]:[EIC]],5,FALSE),"")</f>
        <v/>
      </c>
      <c r="D1392" s="77"/>
      <c r="E1392" s="74"/>
      <c r="F1392" s="74"/>
      <c r="G1392" s="76"/>
      <c r="H1392" s="72" t="str">
        <f>IF(Tableau1[[#This Row],[Régime d''utilisation (Quotidien ? Oui ou Non)]]="Oui","Oui","Non")</f>
        <v>Non</v>
      </c>
      <c r="I1392" s="72" t="str">
        <f>IF(Tableau1[[#This Row],[Régime d''utilisation (Quotidien ? Oui ou Non)]]="Oui","Oui","Non")</f>
        <v>Non</v>
      </c>
      <c r="J1392" s="72" t="str">
        <f>IF(Tableau1[[#This Row],[Régime d''utilisation (Quotidien ? Oui ou Non)]]="Oui","Oui","Non")</f>
        <v>Non</v>
      </c>
      <c r="K1392" s="72" t="str">
        <f>IF(Tableau1[[#This Row],[Régime d''utilisation (Quotidien ? Oui ou Non)]]="Oui","Oui","Non")</f>
        <v>Non</v>
      </c>
      <c r="L1392" s="72" t="str">
        <f>IF(Tableau1[[#This Row],[Régime d''utilisation (Quotidien ? Oui ou Non)]]="Oui","Oui","Non")</f>
        <v>Non</v>
      </c>
      <c r="M1392" s="72" t="str">
        <f>IF(Tableau1[[#This Row],[Régime d''utilisation (Quotidien ? Oui ou Non)]]="Oui","Oui","Non")</f>
        <v>Non</v>
      </c>
      <c r="N1392" s="72" t="str">
        <f>IF(Tableau1[[#This Row],[Régime d''utilisation (Quotidien ? Oui ou Non)]]="Oui","Oui","Non")</f>
        <v>Non</v>
      </c>
      <c r="O1392" s="72" t="str">
        <f>IF(Tableau1[[#This Row],[Régime d''utilisation (Quotidien ? Oui ou Non)]]="Oui","Oui","Non")</f>
        <v>Non</v>
      </c>
      <c r="P1392" s="76"/>
      <c r="Q1392" s="76"/>
      <c r="R1392" s="76"/>
      <c r="S1392" s="52" t="str">
        <f t="shared" si="63"/>
        <v>Compris entre 00h00 et 5h00</v>
      </c>
      <c r="T1392" s="76"/>
      <c r="U1392" s="53" t="str">
        <f t="shared" si="64"/>
        <v>Voyageur</v>
      </c>
      <c r="V1392" s="76"/>
      <c r="W1392" s="76"/>
      <c r="X1392" s="76"/>
      <c r="Y1392" s="76"/>
      <c r="Z1392" s="76"/>
      <c r="AA1392" s="76"/>
      <c r="AB1392" s="53">
        <f>400</f>
        <v>400</v>
      </c>
      <c r="AC1392" s="78" t="str">
        <f>IF(Tableau1[[#This Row],[Type de réponse]]='Paramètre (masquer)'!$A$10,Tableau1[[#This Row],[Période de début *]],"")</f>
        <v/>
      </c>
      <c r="AD1392" s="78" t="str">
        <f>IF(Tableau1[[#This Row],[Type de réponse]]='Paramètre (masquer)'!$A$10,Tableau1[[#This Row],[Période de fin *]],"")</f>
        <v/>
      </c>
      <c r="AE1392" s="78" t="str">
        <f>IF(Tableau1[[#This Row],[Type de réponse]]='Paramètre (masquer)'!$A$10,Tableau1[[#This Row],[Nuit
LU/MA]],"")</f>
        <v/>
      </c>
      <c r="AF1392" s="78" t="str">
        <f>IF(Tableau1[[#This Row],[Type de réponse]]='Paramètre (masquer)'!$A$10,Tableau1[[#This Row],[Nuit
MA/ME]],"")</f>
        <v/>
      </c>
      <c r="AG1392" s="78" t="str">
        <f>IF(Tableau1[[#This Row],[Type de réponse]]='Paramètre (masquer)'!$A$10,Tableau1[[#This Row],[Nuit
ME/JE]],"")</f>
        <v/>
      </c>
      <c r="AH1392" s="78" t="str">
        <f>IF(Tableau1[[#This Row],[Type de réponse]]='Paramètre (masquer)'!$A$10,Tableau1[[#This Row],[Nuit JE/VE]],"")</f>
        <v/>
      </c>
      <c r="AI1392" s="78" t="str">
        <f>IF(Tableau1[[#This Row],[Type de réponse]]='Paramètre (masquer)'!$A$10,Tableau1[[#This Row],[Nuit
VE/SA]],"")</f>
        <v/>
      </c>
      <c r="AJ1392" s="78" t="str">
        <f>IF(Tableau1[[#This Row],[Type de réponse]]='Paramètre (masquer)'!$A$10,Tableau1[[#This Row],[Nuit
SA/DI]],"")</f>
        <v/>
      </c>
      <c r="AK1392" s="78" t="str">
        <f>IF(Tableau1[[#This Row],[Type de réponse]]='Paramètre (masquer)'!$A$10,Tableau1[[#This Row],[Nuit
DI/LU]],"")</f>
        <v/>
      </c>
      <c r="AL1392" s="76" t="str">
        <f>IF(Tableau1[[#This Row],[Nuit
LU /MA]]="Oui",0,IF(Tableau1[[#This Row],[Nuit
LU /MA]]="Non",1,""))</f>
        <v/>
      </c>
      <c r="AM1392" s="76" t="str">
        <f>IF(Tableau1[[#This Row],[Nuit
MA/ ME]]="Oui",0,IF(Tableau1[[#This Row],[Nuit
MA/ ME]]="Non",1,""))</f>
        <v/>
      </c>
      <c r="AN1392" s="76" t="str">
        <f>IF(Tableau1[[#This Row],[Nuit
ME/ JE]]="Oui",0,IF(Tableau1[[#This Row],[Nuit
ME/ JE]]="Non",1,""))</f>
        <v/>
      </c>
      <c r="AO1392" s="76" t="str">
        <f>IF(Tableau1[[#This Row],[Nuit JE/ VE]]="Oui",0,IF(Tableau1[[#This Row],[Nuit JE/ VE]]="Non",1,""))</f>
        <v/>
      </c>
      <c r="AP1392" s="76" t="str">
        <f>IF(Tableau1[[#This Row],[Nuit
VE/ SA]]="Oui",0,IF(Tableau1[[#This Row],[Nuit
VE/ SA]]="Non",1,""))</f>
        <v/>
      </c>
      <c r="AQ1392" s="76" t="str">
        <f>IF(Tableau1[[#This Row],[Nuit
SA/ DI]]="Oui",0,IF(Tableau1[[#This Row],[Nuit
SA/ DI]]="Non",1,""))</f>
        <v/>
      </c>
      <c r="AR1392" s="76" t="str">
        <f>IF(Tableau1[[#This Row],[Nuit
DI/ LU]]="Oui",0,IF(Tableau1[[#This Row],[Nuit
DI/ LU]]="Non",1,""))</f>
        <v/>
      </c>
      <c r="AS1392" s="76" t="str">
        <f>IF(Tableau1[[#This Row],[Type de réponse]]='Paramètre (masquer)'!$A$10,Tableau1[[#This Row],[FE]],"")</f>
        <v/>
      </c>
      <c r="AT1392" s="76" t="str">
        <f>_xlfn.CONCAT(Tableau1[[#This Row],[LUN]:[DIM]])</f>
        <v/>
      </c>
      <c r="AU1392" s="79"/>
      <c r="AV13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2" s="76" t="e">
        <f>Tableau1[[#This Row],[Nbre de nuits sur la période]]*Tableau1[[#This Row],[Nombre de train accédant / nuit *]]</f>
        <v>#VALUE!</v>
      </c>
      <c r="AY1392" s="76" t="e">
        <f>Tableau1[[#This Row],[Uo voies - nuit]]*((59*400/1000)+5)</f>
        <v>#VALUE!</v>
      </c>
    </row>
    <row r="1393" spans="1:51" ht="15.75">
      <c r="A1393" s="51">
        <f t="shared" si="65"/>
        <v>1380</v>
      </c>
      <c r="B1393" s="85"/>
      <c r="C1393" s="52" t="str">
        <f>IFERROR(VLOOKUP(Tableau1[[#This Row],[Site *
Un fichier Excel par DT]],Tableau7[[#All],[Nom de la gare]:[EIC]],5,FALSE),"")</f>
        <v/>
      </c>
      <c r="D1393" s="77"/>
      <c r="E1393" s="74"/>
      <c r="F1393" s="74"/>
      <c r="G1393" s="76"/>
      <c r="H1393" s="72" t="str">
        <f>IF(Tableau1[[#This Row],[Régime d''utilisation (Quotidien ? Oui ou Non)]]="Oui","Oui","Non")</f>
        <v>Non</v>
      </c>
      <c r="I1393" s="72" t="str">
        <f>IF(Tableau1[[#This Row],[Régime d''utilisation (Quotidien ? Oui ou Non)]]="Oui","Oui","Non")</f>
        <v>Non</v>
      </c>
      <c r="J1393" s="72" t="str">
        <f>IF(Tableau1[[#This Row],[Régime d''utilisation (Quotidien ? Oui ou Non)]]="Oui","Oui","Non")</f>
        <v>Non</v>
      </c>
      <c r="K1393" s="72" t="str">
        <f>IF(Tableau1[[#This Row],[Régime d''utilisation (Quotidien ? Oui ou Non)]]="Oui","Oui","Non")</f>
        <v>Non</v>
      </c>
      <c r="L1393" s="72" t="str">
        <f>IF(Tableau1[[#This Row],[Régime d''utilisation (Quotidien ? Oui ou Non)]]="Oui","Oui","Non")</f>
        <v>Non</v>
      </c>
      <c r="M1393" s="72" t="str">
        <f>IF(Tableau1[[#This Row],[Régime d''utilisation (Quotidien ? Oui ou Non)]]="Oui","Oui","Non")</f>
        <v>Non</v>
      </c>
      <c r="N1393" s="72" t="str">
        <f>IF(Tableau1[[#This Row],[Régime d''utilisation (Quotidien ? Oui ou Non)]]="Oui","Oui","Non")</f>
        <v>Non</v>
      </c>
      <c r="O1393" s="72" t="str">
        <f>IF(Tableau1[[#This Row],[Régime d''utilisation (Quotidien ? Oui ou Non)]]="Oui","Oui","Non")</f>
        <v>Non</v>
      </c>
      <c r="P1393" s="76"/>
      <c r="Q1393" s="76"/>
      <c r="R1393" s="76"/>
      <c r="S1393" s="52" t="str">
        <f t="shared" si="63"/>
        <v>Compris entre 00h00 et 5h00</v>
      </c>
      <c r="T1393" s="76"/>
      <c r="U1393" s="53" t="str">
        <f t="shared" si="64"/>
        <v>Voyageur</v>
      </c>
      <c r="V1393" s="76"/>
      <c r="W1393" s="76"/>
      <c r="X1393" s="76"/>
      <c r="Y1393" s="76"/>
      <c r="Z1393" s="76"/>
      <c r="AA1393" s="76"/>
      <c r="AB1393" s="53">
        <f>400</f>
        <v>400</v>
      </c>
      <c r="AC1393" s="78" t="str">
        <f>IF(Tableau1[[#This Row],[Type de réponse]]='Paramètre (masquer)'!$A$10,Tableau1[[#This Row],[Période de début *]],"")</f>
        <v/>
      </c>
      <c r="AD1393" s="78" t="str">
        <f>IF(Tableau1[[#This Row],[Type de réponse]]='Paramètre (masquer)'!$A$10,Tableau1[[#This Row],[Période de fin *]],"")</f>
        <v/>
      </c>
      <c r="AE1393" s="78" t="str">
        <f>IF(Tableau1[[#This Row],[Type de réponse]]='Paramètre (masquer)'!$A$10,Tableau1[[#This Row],[Nuit
LU/MA]],"")</f>
        <v/>
      </c>
      <c r="AF1393" s="78" t="str">
        <f>IF(Tableau1[[#This Row],[Type de réponse]]='Paramètre (masquer)'!$A$10,Tableau1[[#This Row],[Nuit
MA/ME]],"")</f>
        <v/>
      </c>
      <c r="AG1393" s="78" t="str">
        <f>IF(Tableau1[[#This Row],[Type de réponse]]='Paramètre (masquer)'!$A$10,Tableau1[[#This Row],[Nuit
ME/JE]],"")</f>
        <v/>
      </c>
      <c r="AH1393" s="78" t="str">
        <f>IF(Tableau1[[#This Row],[Type de réponse]]='Paramètre (masquer)'!$A$10,Tableau1[[#This Row],[Nuit JE/VE]],"")</f>
        <v/>
      </c>
      <c r="AI1393" s="78" t="str">
        <f>IF(Tableau1[[#This Row],[Type de réponse]]='Paramètre (masquer)'!$A$10,Tableau1[[#This Row],[Nuit
VE/SA]],"")</f>
        <v/>
      </c>
      <c r="AJ1393" s="78" t="str">
        <f>IF(Tableau1[[#This Row],[Type de réponse]]='Paramètre (masquer)'!$A$10,Tableau1[[#This Row],[Nuit
SA/DI]],"")</f>
        <v/>
      </c>
      <c r="AK1393" s="78" t="str">
        <f>IF(Tableau1[[#This Row],[Type de réponse]]='Paramètre (masquer)'!$A$10,Tableau1[[#This Row],[Nuit
DI/LU]],"")</f>
        <v/>
      </c>
      <c r="AL1393" s="76" t="str">
        <f>IF(Tableau1[[#This Row],[Nuit
LU /MA]]="Oui",0,IF(Tableau1[[#This Row],[Nuit
LU /MA]]="Non",1,""))</f>
        <v/>
      </c>
      <c r="AM1393" s="76" t="str">
        <f>IF(Tableau1[[#This Row],[Nuit
MA/ ME]]="Oui",0,IF(Tableau1[[#This Row],[Nuit
MA/ ME]]="Non",1,""))</f>
        <v/>
      </c>
      <c r="AN1393" s="76" t="str">
        <f>IF(Tableau1[[#This Row],[Nuit
ME/ JE]]="Oui",0,IF(Tableau1[[#This Row],[Nuit
ME/ JE]]="Non",1,""))</f>
        <v/>
      </c>
      <c r="AO1393" s="76" t="str">
        <f>IF(Tableau1[[#This Row],[Nuit JE/ VE]]="Oui",0,IF(Tableau1[[#This Row],[Nuit JE/ VE]]="Non",1,""))</f>
        <v/>
      </c>
      <c r="AP1393" s="76" t="str">
        <f>IF(Tableau1[[#This Row],[Nuit
VE/ SA]]="Oui",0,IF(Tableau1[[#This Row],[Nuit
VE/ SA]]="Non",1,""))</f>
        <v/>
      </c>
      <c r="AQ1393" s="76" t="str">
        <f>IF(Tableau1[[#This Row],[Nuit
SA/ DI]]="Oui",0,IF(Tableau1[[#This Row],[Nuit
SA/ DI]]="Non",1,""))</f>
        <v/>
      </c>
      <c r="AR1393" s="76" t="str">
        <f>IF(Tableau1[[#This Row],[Nuit
DI/ LU]]="Oui",0,IF(Tableau1[[#This Row],[Nuit
DI/ LU]]="Non",1,""))</f>
        <v/>
      </c>
      <c r="AS1393" s="76" t="str">
        <f>IF(Tableau1[[#This Row],[Type de réponse]]='Paramètre (masquer)'!$A$10,Tableau1[[#This Row],[FE]],"")</f>
        <v/>
      </c>
      <c r="AT1393" s="76" t="str">
        <f>_xlfn.CONCAT(Tableau1[[#This Row],[LUN]:[DIM]])</f>
        <v/>
      </c>
      <c r="AU1393" s="79"/>
      <c r="AV13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3" s="76" t="e">
        <f>Tableau1[[#This Row],[Nbre de nuits sur la période]]*Tableau1[[#This Row],[Nombre de train accédant / nuit *]]</f>
        <v>#VALUE!</v>
      </c>
      <c r="AY1393" s="76" t="e">
        <f>Tableau1[[#This Row],[Uo voies - nuit]]*((59*400/1000)+5)</f>
        <v>#VALUE!</v>
      </c>
    </row>
    <row r="1394" spans="1:51" ht="15.75">
      <c r="A1394" s="51">
        <f t="shared" si="65"/>
        <v>1381</v>
      </c>
      <c r="B1394" s="85"/>
      <c r="C1394" s="52" t="str">
        <f>IFERROR(VLOOKUP(Tableau1[[#This Row],[Site *
Un fichier Excel par DT]],Tableau7[[#All],[Nom de la gare]:[EIC]],5,FALSE),"")</f>
        <v/>
      </c>
      <c r="D1394" s="77"/>
      <c r="E1394" s="74"/>
      <c r="F1394" s="74"/>
      <c r="G1394" s="76"/>
      <c r="H1394" s="72" t="str">
        <f>IF(Tableau1[[#This Row],[Régime d''utilisation (Quotidien ? Oui ou Non)]]="Oui","Oui","Non")</f>
        <v>Non</v>
      </c>
      <c r="I1394" s="72" t="str">
        <f>IF(Tableau1[[#This Row],[Régime d''utilisation (Quotidien ? Oui ou Non)]]="Oui","Oui","Non")</f>
        <v>Non</v>
      </c>
      <c r="J1394" s="72" t="str">
        <f>IF(Tableau1[[#This Row],[Régime d''utilisation (Quotidien ? Oui ou Non)]]="Oui","Oui","Non")</f>
        <v>Non</v>
      </c>
      <c r="K1394" s="72" t="str">
        <f>IF(Tableau1[[#This Row],[Régime d''utilisation (Quotidien ? Oui ou Non)]]="Oui","Oui","Non")</f>
        <v>Non</v>
      </c>
      <c r="L1394" s="72" t="str">
        <f>IF(Tableau1[[#This Row],[Régime d''utilisation (Quotidien ? Oui ou Non)]]="Oui","Oui","Non")</f>
        <v>Non</v>
      </c>
      <c r="M1394" s="72" t="str">
        <f>IF(Tableau1[[#This Row],[Régime d''utilisation (Quotidien ? Oui ou Non)]]="Oui","Oui","Non")</f>
        <v>Non</v>
      </c>
      <c r="N1394" s="72" t="str">
        <f>IF(Tableau1[[#This Row],[Régime d''utilisation (Quotidien ? Oui ou Non)]]="Oui","Oui","Non")</f>
        <v>Non</v>
      </c>
      <c r="O1394" s="72" t="str">
        <f>IF(Tableau1[[#This Row],[Régime d''utilisation (Quotidien ? Oui ou Non)]]="Oui","Oui","Non")</f>
        <v>Non</v>
      </c>
      <c r="P1394" s="76"/>
      <c r="Q1394" s="76"/>
      <c r="R1394" s="76"/>
      <c r="S1394" s="52" t="str">
        <f t="shared" si="63"/>
        <v>Compris entre 00h00 et 5h00</v>
      </c>
      <c r="T1394" s="76"/>
      <c r="U1394" s="53" t="str">
        <f t="shared" si="64"/>
        <v>Voyageur</v>
      </c>
      <c r="V1394" s="76"/>
      <c r="W1394" s="76"/>
      <c r="X1394" s="76"/>
      <c r="Y1394" s="76"/>
      <c r="Z1394" s="76"/>
      <c r="AA1394" s="76"/>
      <c r="AB1394" s="53">
        <f>400</f>
        <v>400</v>
      </c>
      <c r="AC1394" s="78" t="str">
        <f>IF(Tableau1[[#This Row],[Type de réponse]]='Paramètre (masquer)'!$A$10,Tableau1[[#This Row],[Période de début *]],"")</f>
        <v/>
      </c>
      <c r="AD1394" s="78" t="str">
        <f>IF(Tableau1[[#This Row],[Type de réponse]]='Paramètre (masquer)'!$A$10,Tableau1[[#This Row],[Période de fin *]],"")</f>
        <v/>
      </c>
      <c r="AE1394" s="78" t="str">
        <f>IF(Tableau1[[#This Row],[Type de réponse]]='Paramètre (masquer)'!$A$10,Tableau1[[#This Row],[Nuit
LU/MA]],"")</f>
        <v/>
      </c>
      <c r="AF1394" s="78" t="str">
        <f>IF(Tableau1[[#This Row],[Type de réponse]]='Paramètre (masquer)'!$A$10,Tableau1[[#This Row],[Nuit
MA/ME]],"")</f>
        <v/>
      </c>
      <c r="AG1394" s="78" t="str">
        <f>IF(Tableau1[[#This Row],[Type de réponse]]='Paramètre (masquer)'!$A$10,Tableau1[[#This Row],[Nuit
ME/JE]],"")</f>
        <v/>
      </c>
      <c r="AH1394" s="78" t="str">
        <f>IF(Tableau1[[#This Row],[Type de réponse]]='Paramètre (masquer)'!$A$10,Tableau1[[#This Row],[Nuit JE/VE]],"")</f>
        <v/>
      </c>
      <c r="AI1394" s="78" t="str">
        <f>IF(Tableau1[[#This Row],[Type de réponse]]='Paramètre (masquer)'!$A$10,Tableau1[[#This Row],[Nuit
VE/SA]],"")</f>
        <v/>
      </c>
      <c r="AJ1394" s="78" t="str">
        <f>IF(Tableau1[[#This Row],[Type de réponse]]='Paramètre (masquer)'!$A$10,Tableau1[[#This Row],[Nuit
SA/DI]],"")</f>
        <v/>
      </c>
      <c r="AK1394" s="78" t="str">
        <f>IF(Tableau1[[#This Row],[Type de réponse]]='Paramètre (masquer)'!$A$10,Tableau1[[#This Row],[Nuit
DI/LU]],"")</f>
        <v/>
      </c>
      <c r="AL1394" s="76" t="str">
        <f>IF(Tableau1[[#This Row],[Nuit
LU /MA]]="Oui",0,IF(Tableau1[[#This Row],[Nuit
LU /MA]]="Non",1,""))</f>
        <v/>
      </c>
      <c r="AM1394" s="76" t="str">
        <f>IF(Tableau1[[#This Row],[Nuit
MA/ ME]]="Oui",0,IF(Tableau1[[#This Row],[Nuit
MA/ ME]]="Non",1,""))</f>
        <v/>
      </c>
      <c r="AN1394" s="76" t="str">
        <f>IF(Tableau1[[#This Row],[Nuit
ME/ JE]]="Oui",0,IF(Tableau1[[#This Row],[Nuit
ME/ JE]]="Non",1,""))</f>
        <v/>
      </c>
      <c r="AO1394" s="76" t="str">
        <f>IF(Tableau1[[#This Row],[Nuit JE/ VE]]="Oui",0,IF(Tableau1[[#This Row],[Nuit JE/ VE]]="Non",1,""))</f>
        <v/>
      </c>
      <c r="AP1394" s="76" t="str">
        <f>IF(Tableau1[[#This Row],[Nuit
VE/ SA]]="Oui",0,IF(Tableau1[[#This Row],[Nuit
VE/ SA]]="Non",1,""))</f>
        <v/>
      </c>
      <c r="AQ1394" s="76" t="str">
        <f>IF(Tableau1[[#This Row],[Nuit
SA/ DI]]="Oui",0,IF(Tableau1[[#This Row],[Nuit
SA/ DI]]="Non",1,""))</f>
        <v/>
      </c>
      <c r="AR1394" s="76" t="str">
        <f>IF(Tableau1[[#This Row],[Nuit
DI/ LU]]="Oui",0,IF(Tableau1[[#This Row],[Nuit
DI/ LU]]="Non",1,""))</f>
        <v/>
      </c>
      <c r="AS1394" s="76" t="str">
        <f>IF(Tableau1[[#This Row],[Type de réponse]]='Paramètre (masquer)'!$A$10,Tableau1[[#This Row],[FE]],"")</f>
        <v/>
      </c>
      <c r="AT1394" s="76" t="str">
        <f>_xlfn.CONCAT(Tableau1[[#This Row],[LUN]:[DIM]])</f>
        <v/>
      </c>
      <c r="AU1394" s="79"/>
      <c r="AV13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4" s="76" t="e">
        <f>Tableau1[[#This Row],[Nbre de nuits sur la période]]*Tableau1[[#This Row],[Nombre de train accédant / nuit *]]</f>
        <v>#VALUE!</v>
      </c>
      <c r="AY1394" s="76" t="e">
        <f>Tableau1[[#This Row],[Uo voies - nuit]]*((59*400/1000)+5)</f>
        <v>#VALUE!</v>
      </c>
    </row>
    <row r="1395" spans="1:51" ht="15.75">
      <c r="A1395" s="51">
        <f t="shared" si="65"/>
        <v>1382</v>
      </c>
      <c r="B1395" s="85"/>
      <c r="C1395" s="52" t="str">
        <f>IFERROR(VLOOKUP(Tableau1[[#This Row],[Site *
Un fichier Excel par DT]],Tableau7[[#All],[Nom de la gare]:[EIC]],5,FALSE),"")</f>
        <v/>
      </c>
      <c r="D1395" s="77"/>
      <c r="E1395" s="74"/>
      <c r="F1395" s="74"/>
      <c r="G1395" s="76"/>
      <c r="H1395" s="72" t="str">
        <f>IF(Tableau1[[#This Row],[Régime d''utilisation (Quotidien ? Oui ou Non)]]="Oui","Oui","Non")</f>
        <v>Non</v>
      </c>
      <c r="I1395" s="72" t="str">
        <f>IF(Tableau1[[#This Row],[Régime d''utilisation (Quotidien ? Oui ou Non)]]="Oui","Oui","Non")</f>
        <v>Non</v>
      </c>
      <c r="J1395" s="72" t="str">
        <f>IF(Tableau1[[#This Row],[Régime d''utilisation (Quotidien ? Oui ou Non)]]="Oui","Oui","Non")</f>
        <v>Non</v>
      </c>
      <c r="K1395" s="72" t="str">
        <f>IF(Tableau1[[#This Row],[Régime d''utilisation (Quotidien ? Oui ou Non)]]="Oui","Oui","Non")</f>
        <v>Non</v>
      </c>
      <c r="L1395" s="72" t="str">
        <f>IF(Tableau1[[#This Row],[Régime d''utilisation (Quotidien ? Oui ou Non)]]="Oui","Oui","Non")</f>
        <v>Non</v>
      </c>
      <c r="M1395" s="72" t="str">
        <f>IF(Tableau1[[#This Row],[Régime d''utilisation (Quotidien ? Oui ou Non)]]="Oui","Oui","Non")</f>
        <v>Non</v>
      </c>
      <c r="N1395" s="72" t="str">
        <f>IF(Tableau1[[#This Row],[Régime d''utilisation (Quotidien ? Oui ou Non)]]="Oui","Oui","Non")</f>
        <v>Non</v>
      </c>
      <c r="O1395" s="72" t="str">
        <f>IF(Tableau1[[#This Row],[Régime d''utilisation (Quotidien ? Oui ou Non)]]="Oui","Oui","Non")</f>
        <v>Non</v>
      </c>
      <c r="P1395" s="76"/>
      <c r="Q1395" s="76"/>
      <c r="R1395" s="76"/>
      <c r="S1395" s="52" t="str">
        <f t="shared" si="63"/>
        <v>Compris entre 00h00 et 5h00</v>
      </c>
      <c r="T1395" s="76"/>
      <c r="U1395" s="53" t="str">
        <f t="shared" si="64"/>
        <v>Voyageur</v>
      </c>
      <c r="V1395" s="76"/>
      <c r="W1395" s="76"/>
      <c r="X1395" s="76"/>
      <c r="Y1395" s="76"/>
      <c r="Z1395" s="76"/>
      <c r="AA1395" s="76"/>
      <c r="AB1395" s="53">
        <f>400</f>
        <v>400</v>
      </c>
      <c r="AC1395" s="78" t="str">
        <f>IF(Tableau1[[#This Row],[Type de réponse]]='Paramètre (masquer)'!$A$10,Tableau1[[#This Row],[Période de début *]],"")</f>
        <v/>
      </c>
      <c r="AD1395" s="78" t="str">
        <f>IF(Tableau1[[#This Row],[Type de réponse]]='Paramètre (masquer)'!$A$10,Tableau1[[#This Row],[Période de fin *]],"")</f>
        <v/>
      </c>
      <c r="AE1395" s="78" t="str">
        <f>IF(Tableau1[[#This Row],[Type de réponse]]='Paramètre (masquer)'!$A$10,Tableau1[[#This Row],[Nuit
LU/MA]],"")</f>
        <v/>
      </c>
      <c r="AF1395" s="78" t="str">
        <f>IF(Tableau1[[#This Row],[Type de réponse]]='Paramètre (masquer)'!$A$10,Tableau1[[#This Row],[Nuit
MA/ME]],"")</f>
        <v/>
      </c>
      <c r="AG1395" s="78" t="str">
        <f>IF(Tableau1[[#This Row],[Type de réponse]]='Paramètre (masquer)'!$A$10,Tableau1[[#This Row],[Nuit
ME/JE]],"")</f>
        <v/>
      </c>
      <c r="AH1395" s="78" t="str">
        <f>IF(Tableau1[[#This Row],[Type de réponse]]='Paramètre (masquer)'!$A$10,Tableau1[[#This Row],[Nuit JE/VE]],"")</f>
        <v/>
      </c>
      <c r="AI1395" s="78" t="str">
        <f>IF(Tableau1[[#This Row],[Type de réponse]]='Paramètre (masquer)'!$A$10,Tableau1[[#This Row],[Nuit
VE/SA]],"")</f>
        <v/>
      </c>
      <c r="AJ1395" s="78" t="str">
        <f>IF(Tableau1[[#This Row],[Type de réponse]]='Paramètre (masquer)'!$A$10,Tableau1[[#This Row],[Nuit
SA/DI]],"")</f>
        <v/>
      </c>
      <c r="AK1395" s="78" t="str">
        <f>IF(Tableau1[[#This Row],[Type de réponse]]='Paramètre (masquer)'!$A$10,Tableau1[[#This Row],[Nuit
DI/LU]],"")</f>
        <v/>
      </c>
      <c r="AL1395" s="76" t="str">
        <f>IF(Tableau1[[#This Row],[Nuit
LU /MA]]="Oui",0,IF(Tableau1[[#This Row],[Nuit
LU /MA]]="Non",1,""))</f>
        <v/>
      </c>
      <c r="AM1395" s="76" t="str">
        <f>IF(Tableau1[[#This Row],[Nuit
MA/ ME]]="Oui",0,IF(Tableau1[[#This Row],[Nuit
MA/ ME]]="Non",1,""))</f>
        <v/>
      </c>
      <c r="AN1395" s="76" t="str">
        <f>IF(Tableau1[[#This Row],[Nuit
ME/ JE]]="Oui",0,IF(Tableau1[[#This Row],[Nuit
ME/ JE]]="Non",1,""))</f>
        <v/>
      </c>
      <c r="AO1395" s="76" t="str">
        <f>IF(Tableau1[[#This Row],[Nuit JE/ VE]]="Oui",0,IF(Tableau1[[#This Row],[Nuit JE/ VE]]="Non",1,""))</f>
        <v/>
      </c>
      <c r="AP1395" s="76" t="str">
        <f>IF(Tableau1[[#This Row],[Nuit
VE/ SA]]="Oui",0,IF(Tableau1[[#This Row],[Nuit
VE/ SA]]="Non",1,""))</f>
        <v/>
      </c>
      <c r="AQ1395" s="76" t="str">
        <f>IF(Tableau1[[#This Row],[Nuit
SA/ DI]]="Oui",0,IF(Tableau1[[#This Row],[Nuit
SA/ DI]]="Non",1,""))</f>
        <v/>
      </c>
      <c r="AR1395" s="76" t="str">
        <f>IF(Tableau1[[#This Row],[Nuit
DI/ LU]]="Oui",0,IF(Tableau1[[#This Row],[Nuit
DI/ LU]]="Non",1,""))</f>
        <v/>
      </c>
      <c r="AS1395" s="76" t="str">
        <f>IF(Tableau1[[#This Row],[Type de réponse]]='Paramètre (masquer)'!$A$10,Tableau1[[#This Row],[FE]],"")</f>
        <v/>
      </c>
      <c r="AT1395" s="76" t="str">
        <f>_xlfn.CONCAT(Tableau1[[#This Row],[LUN]:[DIM]])</f>
        <v/>
      </c>
      <c r="AU1395" s="79"/>
      <c r="AV13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5" s="76" t="e">
        <f>Tableau1[[#This Row],[Nbre de nuits sur la période]]*Tableau1[[#This Row],[Nombre de train accédant / nuit *]]</f>
        <v>#VALUE!</v>
      </c>
      <c r="AY1395" s="76" t="e">
        <f>Tableau1[[#This Row],[Uo voies - nuit]]*((59*400/1000)+5)</f>
        <v>#VALUE!</v>
      </c>
    </row>
    <row r="1396" spans="1:51" ht="15.75">
      <c r="A1396" s="51">
        <f t="shared" si="65"/>
        <v>1383</v>
      </c>
      <c r="B1396" s="85"/>
      <c r="C1396" s="52" t="str">
        <f>IFERROR(VLOOKUP(Tableau1[[#This Row],[Site *
Un fichier Excel par DT]],Tableau7[[#All],[Nom de la gare]:[EIC]],5,FALSE),"")</f>
        <v/>
      </c>
      <c r="D1396" s="77"/>
      <c r="E1396" s="74"/>
      <c r="F1396" s="74"/>
      <c r="G1396" s="76"/>
      <c r="H1396" s="72" t="str">
        <f>IF(Tableau1[[#This Row],[Régime d''utilisation (Quotidien ? Oui ou Non)]]="Oui","Oui","Non")</f>
        <v>Non</v>
      </c>
      <c r="I1396" s="72" t="str">
        <f>IF(Tableau1[[#This Row],[Régime d''utilisation (Quotidien ? Oui ou Non)]]="Oui","Oui","Non")</f>
        <v>Non</v>
      </c>
      <c r="J1396" s="72" t="str">
        <f>IF(Tableau1[[#This Row],[Régime d''utilisation (Quotidien ? Oui ou Non)]]="Oui","Oui","Non")</f>
        <v>Non</v>
      </c>
      <c r="K1396" s="72" t="str">
        <f>IF(Tableau1[[#This Row],[Régime d''utilisation (Quotidien ? Oui ou Non)]]="Oui","Oui","Non")</f>
        <v>Non</v>
      </c>
      <c r="L1396" s="72" t="str">
        <f>IF(Tableau1[[#This Row],[Régime d''utilisation (Quotidien ? Oui ou Non)]]="Oui","Oui","Non")</f>
        <v>Non</v>
      </c>
      <c r="M1396" s="72" t="str">
        <f>IF(Tableau1[[#This Row],[Régime d''utilisation (Quotidien ? Oui ou Non)]]="Oui","Oui","Non")</f>
        <v>Non</v>
      </c>
      <c r="N1396" s="72" t="str">
        <f>IF(Tableau1[[#This Row],[Régime d''utilisation (Quotidien ? Oui ou Non)]]="Oui","Oui","Non")</f>
        <v>Non</v>
      </c>
      <c r="O1396" s="72" t="str">
        <f>IF(Tableau1[[#This Row],[Régime d''utilisation (Quotidien ? Oui ou Non)]]="Oui","Oui","Non")</f>
        <v>Non</v>
      </c>
      <c r="P1396" s="76"/>
      <c r="Q1396" s="76"/>
      <c r="R1396" s="76"/>
      <c r="S1396" s="52" t="str">
        <f t="shared" si="63"/>
        <v>Compris entre 00h00 et 5h00</v>
      </c>
      <c r="T1396" s="76"/>
      <c r="U1396" s="53" t="str">
        <f t="shared" si="64"/>
        <v>Voyageur</v>
      </c>
      <c r="V1396" s="76"/>
      <c r="W1396" s="76"/>
      <c r="X1396" s="76"/>
      <c r="Y1396" s="76"/>
      <c r="Z1396" s="76"/>
      <c r="AA1396" s="76"/>
      <c r="AB1396" s="53">
        <f>400</f>
        <v>400</v>
      </c>
      <c r="AC1396" s="78" t="str">
        <f>IF(Tableau1[[#This Row],[Type de réponse]]='Paramètre (masquer)'!$A$10,Tableau1[[#This Row],[Période de début *]],"")</f>
        <v/>
      </c>
      <c r="AD1396" s="78" t="str">
        <f>IF(Tableau1[[#This Row],[Type de réponse]]='Paramètre (masquer)'!$A$10,Tableau1[[#This Row],[Période de fin *]],"")</f>
        <v/>
      </c>
      <c r="AE1396" s="78" t="str">
        <f>IF(Tableau1[[#This Row],[Type de réponse]]='Paramètre (masquer)'!$A$10,Tableau1[[#This Row],[Nuit
LU/MA]],"")</f>
        <v/>
      </c>
      <c r="AF1396" s="78" t="str">
        <f>IF(Tableau1[[#This Row],[Type de réponse]]='Paramètre (masquer)'!$A$10,Tableau1[[#This Row],[Nuit
MA/ME]],"")</f>
        <v/>
      </c>
      <c r="AG1396" s="78" t="str">
        <f>IF(Tableau1[[#This Row],[Type de réponse]]='Paramètre (masquer)'!$A$10,Tableau1[[#This Row],[Nuit
ME/JE]],"")</f>
        <v/>
      </c>
      <c r="AH1396" s="78" t="str">
        <f>IF(Tableau1[[#This Row],[Type de réponse]]='Paramètre (masquer)'!$A$10,Tableau1[[#This Row],[Nuit JE/VE]],"")</f>
        <v/>
      </c>
      <c r="AI1396" s="78" t="str">
        <f>IF(Tableau1[[#This Row],[Type de réponse]]='Paramètre (masquer)'!$A$10,Tableau1[[#This Row],[Nuit
VE/SA]],"")</f>
        <v/>
      </c>
      <c r="AJ1396" s="78" t="str">
        <f>IF(Tableau1[[#This Row],[Type de réponse]]='Paramètre (masquer)'!$A$10,Tableau1[[#This Row],[Nuit
SA/DI]],"")</f>
        <v/>
      </c>
      <c r="AK1396" s="78" t="str">
        <f>IF(Tableau1[[#This Row],[Type de réponse]]='Paramètre (masquer)'!$A$10,Tableau1[[#This Row],[Nuit
DI/LU]],"")</f>
        <v/>
      </c>
      <c r="AL1396" s="76" t="str">
        <f>IF(Tableau1[[#This Row],[Nuit
LU /MA]]="Oui",0,IF(Tableau1[[#This Row],[Nuit
LU /MA]]="Non",1,""))</f>
        <v/>
      </c>
      <c r="AM1396" s="76" t="str">
        <f>IF(Tableau1[[#This Row],[Nuit
MA/ ME]]="Oui",0,IF(Tableau1[[#This Row],[Nuit
MA/ ME]]="Non",1,""))</f>
        <v/>
      </c>
      <c r="AN1396" s="76" t="str">
        <f>IF(Tableau1[[#This Row],[Nuit
ME/ JE]]="Oui",0,IF(Tableau1[[#This Row],[Nuit
ME/ JE]]="Non",1,""))</f>
        <v/>
      </c>
      <c r="AO1396" s="76" t="str">
        <f>IF(Tableau1[[#This Row],[Nuit JE/ VE]]="Oui",0,IF(Tableau1[[#This Row],[Nuit JE/ VE]]="Non",1,""))</f>
        <v/>
      </c>
      <c r="AP1396" s="76" t="str">
        <f>IF(Tableau1[[#This Row],[Nuit
VE/ SA]]="Oui",0,IF(Tableau1[[#This Row],[Nuit
VE/ SA]]="Non",1,""))</f>
        <v/>
      </c>
      <c r="AQ1396" s="76" t="str">
        <f>IF(Tableau1[[#This Row],[Nuit
SA/ DI]]="Oui",0,IF(Tableau1[[#This Row],[Nuit
SA/ DI]]="Non",1,""))</f>
        <v/>
      </c>
      <c r="AR1396" s="76" t="str">
        <f>IF(Tableau1[[#This Row],[Nuit
DI/ LU]]="Oui",0,IF(Tableau1[[#This Row],[Nuit
DI/ LU]]="Non",1,""))</f>
        <v/>
      </c>
      <c r="AS1396" s="76" t="str">
        <f>IF(Tableau1[[#This Row],[Type de réponse]]='Paramètre (masquer)'!$A$10,Tableau1[[#This Row],[FE]],"")</f>
        <v/>
      </c>
      <c r="AT1396" s="76" t="str">
        <f>_xlfn.CONCAT(Tableau1[[#This Row],[LUN]:[DIM]])</f>
        <v/>
      </c>
      <c r="AU1396" s="79"/>
      <c r="AV13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6" s="76" t="e">
        <f>Tableau1[[#This Row],[Nbre de nuits sur la période]]*Tableau1[[#This Row],[Nombre de train accédant / nuit *]]</f>
        <v>#VALUE!</v>
      </c>
      <c r="AY1396" s="76" t="e">
        <f>Tableau1[[#This Row],[Uo voies - nuit]]*((59*400/1000)+5)</f>
        <v>#VALUE!</v>
      </c>
    </row>
    <row r="1397" spans="1:51" ht="15.75">
      <c r="A1397" s="51">
        <f t="shared" si="65"/>
        <v>1384</v>
      </c>
      <c r="B1397" s="85"/>
      <c r="C1397" s="52" t="str">
        <f>IFERROR(VLOOKUP(Tableau1[[#This Row],[Site *
Un fichier Excel par DT]],Tableau7[[#All],[Nom de la gare]:[EIC]],5,FALSE),"")</f>
        <v/>
      </c>
      <c r="D1397" s="77"/>
      <c r="E1397" s="74"/>
      <c r="F1397" s="74"/>
      <c r="G1397" s="76"/>
      <c r="H1397" s="72" t="str">
        <f>IF(Tableau1[[#This Row],[Régime d''utilisation (Quotidien ? Oui ou Non)]]="Oui","Oui","Non")</f>
        <v>Non</v>
      </c>
      <c r="I1397" s="72" t="str">
        <f>IF(Tableau1[[#This Row],[Régime d''utilisation (Quotidien ? Oui ou Non)]]="Oui","Oui","Non")</f>
        <v>Non</v>
      </c>
      <c r="J1397" s="72" t="str">
        <f>IF(Tableau1[[#This Row],[Régime d''utilisation (Quotidien ? Oui ou Non)]]="Oui","Oui","Non")</f>
        <v>Non</v>
      </c>
      <c r="K1397" s="72" t="str">
        <f>IF(Tableau1[[#This Row],[Régime d''utilisation (Quotidien ? Oui ou Non)]]="Oui","Oui","Non")</f>
        <v>Non</v>
      </c>
      <c r="L1397" s="72" t="str">
        <f>IF(Tableau1[[#This Row],[Régime d''utilisation (Quotidien ? Oui ou Non)]]="Oui","Oui","Non")</f>
        <v>Non</v>
      </c>
      <c r="M1397" s="72" t="str">
        <f>IF(Tableau1[[#This Row],[Régime d''utilisation (Quotidien ? Oui ou Non)]]="Oui","Oui","Non")</f>
        <v>Non</v>
      </c>
      <c r="N1397" s="72" t="str">
        <f>IF(Tableau1[[#This Row],[Régime d''utilisation (Quotidien ? Oui ou Non)]]="Oui","Oui","Non")</f>
        <v>Non</v>
      </c>
      <c r="O1397" s="72" t="str">
        <f>IF(Tableau1[[#This Row],[Régime d''utilisation (Quotidien ? Oui ou Non)]]="Oui","Oui","Non")</f>
        <v>Non</v>
      </c>
      <c r="P1397" s="76"/>
      <c r="Q1397" s="76"/>
      <c r="R1397" s="76"/>
      <c r="S1397" s="52" t="str">
        <f t="shared" si="63"/>
        <v>Compris entre 00h00 et 5h00</v>
      </c>
      <c r="T1397" s="76"/>
      <c r="U1397" s="53" t="str">
        <f t="shared" si="64"/>
        <v>Voyageur</v>
      </c>
      <c r="V1397" s="76"/>
      <c r="W1397" s="76"/>
      <c r="X1397" s="76"/>
      <c r="Y1397" s="76"/>
      <c r="Z1397" s="76"/>
      <c r="AA1397" s="76"/>
      <c r="AB1397" s="53">
        <f>400</f>
        <v>400</v>
      </c>
      <c r="AC1397" s="78" t="str">
        <f>IF(Tableau1[[#This Row],[Type de réponse]]='Paramètre (masquer)'!$A$10,Tableau1[[#This Row],[Période de début *]],"")</f>
        <v/>
      </c>
      <c r="AD1397" s="78" t="str">
        <f>IF(Tableau1[[#This Row],[Type de réponse]]='Paramètre (masquer)'!$A$10,Tableau1[[#This Row],[Période de fin *]],"")</f>
        <v/>
      </c>
      <c r="AE1397" s="78" t="str">
        <f>IF(Tableau1[[#This Row],[Type de réponse]]='Paramètre (masquer)'!$A$10,Tableau1[[#This Row],[Nuit
LU/MA]],"")</f>
        <v/>
      </c>
      <c r="AF1397" s="78" t="str">
        <f>IF(Tableau1[[#This Row],[Type de réponse]]='Paramètre (masquer)'!$A$10,Tableau1[[#This Row],[Nuit
MA/ME]],"")</f>
        <v/>
      </c>
      <c r="AG1397" s="78" t="str">
        <f>IF(Tableau1[[#This Row],[Type de réponse]]='Paramètre (masquer)'!$A$10,Tableau1[[#This Row],[Nuit
ME/JE]],"")</f>
        <v/>
      </c>
      <c r="AH1397" s="78" t="str">
        <f>IF(Tableau1[[#This Row],[Type de réponse]]='Paramètre (masquer)'!$A$10,Tableau1[[#This Row],[Nuit JE/VE]],"")</f>
        <v/>
      </c>
      <c r="AI1397" s="78" t="str">
        <f>IF(Tableau1[[#This Row],[Type de réponse]]='Paramètre (masquer)'!$A$10,Tableau1[[#This Row],[Nuit
VE/SA]],"")</f>
        <v/>
      </c>
      <c r="AJ1397" s="78" t="str">
        <f>IF(Tableau1[[#This Row],[Type de réponse]]='Paramètre (masquer)'!$A$10,Tableau1[[#This Row],[Nuit
SA/DI]],"")</f>
        <v/>
      </c>
      <c r="AK1397" s="78" t="str">
        <f>IF(Tableau1[[#This Row],[Type de réponse]]='Paramètre (masquer)'!$A$10,Tableau1[[#This Row],[Nuit
DI/LU]],"")</f>
        <v/>
      </c>
      <c r="AL1397" s="76" t="str">
        <f>IF(Tableau1[[#This Row],[Nuit
LU /MA]]="Oui",0,IF(Tableau1[[#This Row],[Nuit
LU /MA]]="Non",1,""))</f>
        <v/>
      </c>
      <c r="AM1397" s="76" t="str">
        <f>IF(Tableau1[[#This Row],[Nuit
MA/ ME]]="Oui",0,IF(Tableau1[[#This Row],[Nuit
MA/ ME]]="Non",1,""))</f>
        <v/>
      </c>
      <c r="AN1397" s="76" t="str">
        <f>IF(Tableau1[[#This Row],[Nuit
ME/ JE]]="Oui",0,IF(Tableau1[[#This Row],[Nuit
ME/ JE]]="Non",1,""))</f>
        <v/>
      </c>
      <c r="AO1397" s="76" t="str">
        <f>IF(Tableau1[[#This Row],[Nuit JE/ VE]]="Oui",0,IF(Tableau1[[#This Row],[Nuit JE/ VE]]="Non",1,""))</f>
        <v/>
      </c>
      <c r="AP1397" s="76" t="str">
        <f>IF(Tableau1[[#This Row],[Nuit
VE/ SA]]="Oui",0,IF(Tableau1[[#This Row],[Nuit
VE/ SA]]="Non",1,""))</f>
        <v/>
      </c>
      <c r="AQ1397" s="76" t="str">
        <f>IF(Tableau1[[#This Row],[Nuit
SA/ DI]]="Oui",0,IF(Tableau1[[#This Row],[Nuit
SA/ DI]]="Non",1,""))</f>
        <v/>
      </c>
      <c r="AR1397" s="76" t="str">
        <f>IF(Tableau1[[#This Row],[Nuit
DI/ LU]]="Oui",0,IF(Tableau1[[#This Row],[Nuit
DI/ LU]]="Non",1,""))</f>
        <v/>
      </c>
      <c r="AS1397" s="76" t="str">
        <f>IF(Tableau1[[#This Row],[Type de réponse]]='Paramètre (masquer)'!$A$10,Tableau1[[#This Row],[FE]],"")</f>
        <v/>
      </c>
      <c r="AT1397" s="76" t="str">
        <f>_xlfn.CONCAT(Tableau1[[#This Row],[LUN]:[DIM]])</f>
        <v/>
      </c>
      <c r="AU1397" s="79"/>
      <c r="AV13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7" s="76" t="e">
        <f>Tableau1[[#This Row],[Nbre de nuits sur la période]]*Tableau1[[#This Row],[Nombre de train accédant / nuit *]]</f>
        <v>#VALUE!</v>
      </c>
      <c r="AY1397" s="76" t="e">
        <f>Tableau1[[#This Row],[Uo voies - nuit]]*((59*400/1000)+5)</f>
        <v>#VALUE!</v>
      </c>
    </row>
    <row r="1398" spans="1:51" ht="15.75">
      <c r="A1398" s="51">
        <f t="shared" si="65"/>
        <v>1385</v>
      </c>
      <c r="B1398" s="85"/>
      <c r="C1398" s="52" t="str">
        <f>IFERROR(VLOOKUP(Tableau1[[#This Row],[Site *
Un fichier Excel par DT]],Tableau7[[#All],[Nom de la gare]:[EIC]],5,FALSE),"")</f>
        <v/>
      </c>
      <c r="D1398" s="77"/>
      <c r="E1398" s="74"/>
      <c r="F1398" s="74"/>
      <c r="G1398" s="76"/>
      <c r="H1398" s="72" t="str">
        <f>IF(Tableau1[[#This Row],[Régime d''utilisation (Quotidien ? Oui ou Non)]]="Oui","Oui","Non")</f>
        <v>Non</v>
      </c>
      <c r="I1398" s="72" t="str">
        <f>IF(Tableau1[[#This Row],[Régime d''utilisation (Quotidien ? Oui ou Non)]]="Oui","Oui","Non")</f>
        <v>Non</v>
      </c>
      <c r="J1398" s="72" t="str">
        <f>IF(Tableau1[[#This Row],[Régime d''utilisation (Quotidien ? Oui ou Non)]]="Oui","Oui","Non")</f>
        <v>Non</v>
      </c>
      <c r="K1398" s="72" t="str">
        <f>IF(Tableau1[[#This Row],[Régime d''utilisation (Quotidien ? Oui ou Non)]]="Oui","Oui","Non")</f>
        <v>Non</v>
      </c>
      <c r="L1398" s="72" t="str">
        <f>IF(Tableau1[[#This Row],[Régime d''utilisation (Quotidien ? Oui ou Non)]]="Oui","Oui","Non")</f>
        <v>Non</v>
      </c>
      <c r="M1398" s="72" t="str">
        <f>IF(Tableau1[[#This Row],[Régime d''utilisation (Quotidien ? Oui ou Non)]]="Oui","Oui","Non")</f>
        <v>Non</v>
      </c>
      <c r="N1398" s="72" t="str">
        <f>IF(Tableau1[[#This Row],[Régime d''utilisation (Quotidien ? Oui ou Non)]]="Oui","Oui","Non")</f>
        <v>Non</v>
      </c>
      <c r="O1398" s="72" t="str">
        <f>IF(Tableau1[[#This Row],[Régime d''utilisation (Quotidien ? Oui ou Non)]]="Oui","Oui","Non")</f>
        <v>Non</v>
      </c>
      <c r="P1398" s="76"/>
      <c r="Q1398" s="76"/>
      <c r="R1398" s="76"/>
      <c r="S1398" s="52" t="str">
        <f t="shared" si="63"/>
        <v>Compris entre 00h00 et 5h00</v>
      </c>
      <c r="T1398" s="76"/>
      <c r="U1398" s="53" t="str">
        <f t="shared" si="64"/>
        <v>Voyageur</v>
      </c>
      <c r="V1398" s="76"/>
      <c r="W1398" s="76"/>
      <c r="X1398" s="76"/>
      <c r="Y1398" s="76"/>
      <c r="Z1398" s="76"/>
      <c r="AA1398" s="76"/>
      <c r="AB1398" s="53">
        <f>400</f>
        <v>400</v>
      </c>
      <c r="AC1398" s="78" t="str">
        <f>IF(Tableau1[[#This Row],[Type de réponse]]='Paramètre (masquer)'!$A$10,Tableau1[[#This Row],[Période de début *]],"")</f>
        <v/>
      </c>
      <c r="AD1398" s="78" t="str">
        <f>IF(Tableau1[[#This Row],[Type de réponse]]='Paramètre (masquer)'!$A$10,Tableau1[[#This Row],[Période de fin *]],"")</f>
        <v/>
      </c>
      <c r="AE1398" s="78" t="str">
        <f>IF(Tableau1[[#This Row],[Type de réponse]]='Paramètre (masquer)'!$A$10,Tableau1[[#This Row],[Nuit
LU/MA]],"")</f>
        <v/>
      </c>
      <c r="AF1398" s="78" t="str">
        <f>IF(Tableau1[[#This Row],[Type de réponse]]='Paramètre (masquer)'!$A$10,Tableau1[[#This Row],[Nuit
MA/ME]],"")</f>
        <v/>
      </c>
      <c r="AG1398" s="78" t="str">
        <f>IF(Tableau1[[#This Row],[Type de réponse]]='Paramètre (masquer)'!$A$10,Tableau1[[#This Row],[Nuit
ME/JE]],"")</f>
        <v/>
      </c>
      <c r="AH1398" s="78" t="str">
        <f>IF(Tableau1[[#This Row],[Type de réponse]]='Paramètre (masquer)'!$A$10,Tableau1[[#This Row],[Nuit JE/VE]],"")</f>
        <v/>
      </c>
      <c r="AI1398" s="78" t="str">
        <f>IF(Tableau1[[#This Row],[Type de réponse]]='Paramètre (masquer)'!$A$10,Tableau1[[#This Row],[Nuit
VE/SA]],"")</f>
        <v/>
      </c>
      <c r="AJ1398" s="78" t="str">
        <f>IF(Tableau1[[#This Row],[Type de réponse]]='Paramètre (masquer)'!$A$10,Tableau1[[#This Row],[Nuit
SA/DI]],"")</f>
        <v/>
      </c>
      <c r="AK1398" s="78" t="str">
        <f>IF(Tableau1[[#This Row],[Type de réponse]]='Paramètre (masquer)'!$A$10,Tableau1[[#This Row],[Nuit
DI/LU]],"")</f>
        <v/>
      </c>
      <c r="AL1398" s="76" t="str">
        <f>IF(Tableau1[[#This Row],[Nuit
LU /MA]]="Oui",0,IF(Tableau1[[#This Row],[Nuit
LU /MA]]="Non",1,""))</f>
        <v/>
      </c>
      <c r="AM1398" s="76" t="str">
        <f>IF(Tableau1[[#This Row],[Nuit
MA/ ME]]="Oui",0,IF(Tableau1[[#This Row],[Nuit
MA/ ME]]="Non",1,""))</f>
        <v/>
      </c>
      <c r="AN1398" s="76" t="str">
        <f>IF(Tableau1[[#This Row],[Nuit
ME/ JE]]="Oui",0,IF(Tableau1[[#This Row],[Nuit
ME/ JE]]="Non",1,""))</f>
        <v/>
      </c>
      <c r="AO1398" s="76" t="str">
        <f>IF(Tableau1[[#This Row],[Nuit JE/ VE]]="Oui",0,IF(Tableau1[[#This Row],[Nuit JE/ VE]]="Non",1,""))</f>
        <v/>
      </c>
      <c r="AP1398" s="76" t="str">
        <f>IF(Tableau1[[#This Row],[Nuit
VE/ SA]]="Oui",0,IF(Tableau1[[#This Row],[Nuit
VE/ SA]]="Non",1,""))</f>
        <v/>
      </c>
      <c r="AQ1398" s="76" t="str">
        <f>IF(Tableau1[[#This Row],[Nuit
SA/ DI]]="Oui",0,IF(Tableau1[[#This Row],[Nuit
SA/ DI]]="Non",1,""))</f>
        <v/>
      </c>
      <c r="AR1398" s="76" t="str">
        <f>IF(Tableau1[[#This Row],[Nuit
DI/ LU]]="Oui",0,IF(Tableau1[[#This Row],[Nuit
DI/ LU]]="Non",1,""))</f>
        <v/>
      </c>
      <c r="AS1398" s="76" t="str">
        <f>IF(Tableau1[[#This Row],[Type de réponse]]='Paramètre (masquer)'!$A$10,Tableau1[[#This Row],[FE]],"")</f>
        <v/>
      </c>
      <c r="AT1398" s="76" t="str">
        <f>_xlfn.CONCAT(Tableau1[[#This Row],[LUN]:[DIM]])</f>
        <v/>
      </c>
      <c r="AU1398" s="79"/>
      <c r="AV13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8" s="76" t="e">
        <f>Tableau1[[#This Row],[Nbre de nuits sur la période]]*Tableau1[[#This Row],[Nombre de train accédant / nuit *]]</f>
        <v>#VALUE!</v>
      </c>
      <c r="AY1398" s="76" t="e">
        <f>Tableau1[[#This Row],[Uo voies - nuit]]*((59*400/1000)+5)</f>
        <v>#VALUE!</v>
      </c>
    </row>
    <row r="1399" spans="1:51" ht="15.75">
      <c r="A1399" s="51">
        <f t="shared" si="65"/>
        <v>1386</v>
      </c>
      <c r="B1399" s="85"/>
      <c r="C1399" s="52" t="str">
        <f>IFERROR(VLOOKUP(Tableau1[[#This Row],[Site *
Un fichier Excel par DT]],Tableau7[[#All],[Nom de la gare]:[EIC]],5,FALSE),"")</f>
        <v/>
      </c>
      <c r="D1399" s="77"/>
      <c r="E1399" s="74"/>
      <c r="F1399" s="74"/>
      <c r="G1399" s="76"/>
      <c r="H1399" s="72" t="str">
        <f>IF(Tableau1[[#This Row],[Régime d''utilisation (Quotidien ? Oui ou Non)]]="Oui","Oui","Non")</f>
        <v>Non</v>
      </c>
      <c r="I1399" s="72" t="str">
        <f>IF(Tableau1[[#This Row],[Régime d''utilisation (Quotidien ? Oui ou Non)]]="Oui","Oui","Non")</f>
        <v>Non</v>
      </c>
      <c r="J1399" s="72" t="str">
        <f>IF(Tableau1[[#This Row],[Régime d''utilisation (Quotidien ? Oui ou Non)]]="Oui","Oui","Non")</f>
        <v>Non</v>
      </c>
      <c r="K1399" s="72" t="str">
        <f>IF(Tableau1[[#This Row],[Régime d''utilisation (Quotidien ? Oui ou Non)]]="Oui","Oui","Non")</f>
        <v>Non</v>
      </c>
      <c r="L1399" s="72" t="str">
        <f>IF(Tableau1[[#This Row],[Régime d''utilisation (Quotidien ? Oui ou Non)]]="Oui","Oui","Non")</f>
        <v>Non</v>
      </c>
      <c r="M1399" s="72" t="str">
        <f>IF(Tableau1[[#This Row],[Régime d''utilisation (Quotidien ? Oui ou Non)]]="Oui","Oui","Non")</f>
        <v>Non</v>
      </c>
      <c r="N1399" s="72" t="str">
        <f>IF(Tableau1[[#This Row],[Régime d''utilisation (Quotidien ? Oui ou Non)]]="Oui","Oui","Non")</f>
        <v>Non</v>
      </c>
      <c r="O1399" s="72" t="str">
        <f>IF(Tableau1[[#This Row],[Régime d''utilisation (Quotidien ? Oui ou Non)]]="Oui","Oui","Non")</f>
        <v>Non</v>
      </c>
      <c r="P1399" s="76"/>
      <c r="Q1399" s="76"/>
      <c r="R1399" s="76"/>
      <c r="S1399" s="52" t="str">
        <f t="shared" si="63"/>
        <v>Compris entre 00h00 et 5h00</v>
      </c>
      <c r="T1399" s="76"/>
      <c r="U1399" s="53" t="str">
        <f t="shared" si="64"/>
        <v>Voyageur</v>
      </c>
      <c r="V1399" s="76"/>
      <c r="W1399" s="76"/>
      <c r="X1399" s="76"/>
      <c r="Y1399" s="76"/>
      <c r="Z1399" s="76"/>
      <c r="AA1399" s="76"/>
      <c r="AB1399" s="53">
        <f>400</f>
        <v>400</v>
      </c>
      <c r="AC1399" s="78" t="str">
        <f>IF(Tableau1[[#This Row],[Type de réponse]]='Paramètre (masquer)'!$A$10,Tableau1[[#This Row],[Période de début *]],"")</f>
        <v/>
      </c>
      <c r="AD1399" s="78" t="str">
        <f>IF(Tableau1[[#This Row],[Type de réponse]]='Paramètre (masquer)'!$A$10,Tableau1[[#This Row],[Période de fin *]],"")</f>
        <v/>
      </c>
      <c r="AE1399" s="78" t="str">
        <f>IF(Tableau1[[#This Row],[Type de réponse]]='Paramètre (masquer)'!$A$10,Tableau1[[#This Row],[Nuit
LU/MA]],"")</f>
        <v/>
      </c>
      <c r="AF1399" s="78" t="str">
        <f>IF(Tableau1[[#This Row],[Type de réponse]]='Paramètre (masquer)'!$A$10,Tableau1[[#This Row],[Nuit
MA/ME]],"")</f>
        <v/>
      </c>
      <c r="AG1399" s="78" t="str">
        <f>IF(Tableau1[[#This Row],[Type de réponse]]='Paramètre (masquer)'!$A$10,Tableau1[[#This Row],[Nuit
ME/JE]],"")</f>
        <v/>
      </c>
      <c r="AH1399" s="78" t="str">
        <f>IF(Tableau1[[#This Row],[Type de réponse]]='Paramètre (masquer)'!$A$10,Tableau1[[#This Row],[Nuit JE/VE]],"")</f>
        <v/>
      </c>
      <c r="AI1399" s="78" t="str">
        <f>IF(Tableau1[[#This Row],[Type de réponse]]='Paramètre (masquer)'!$A$10,Tableau1[[#This Row],[Nuit
VE/SA]],"")</f>
        <v/>
      </c>
      <c r="AJ1399" s="78" t="str">
        <f>IF(Tableau1[[#This Row],[Type de réponse]]='Paramètre (masquer)'!$A$10,Tableau1[[#This Row],[Nuit
SA/DI]],"")</f>
        <v/>
      </c>
      <c r="AK1399" s="78" t="str">
        <f>IF(Tableau1[[#This Row],[Type de réponse]]='Paramètre (masquer)'!$A$10,Tableau1[[#This Row],[Nuit
DI/LU]],"")</f>
        <v/>
      </c>
      <c r="AL1399" s="76" t="str">
        <f>IF(Tableau1[[#This Row],[Nuit
LU /MA]]="Oui",0,IF(Tableau1[[#This Row],[Nuit
LU /MA]]="Non",1,""))</f>
        <v/>
      </c>
      <c r="AM1399" s="76" t="str">
        <f>IF(Tableau1[[#This Row],[Nuit
MA/ ME]]="Oui",0,IF(Tableau1[[#This Row],[Nuit
MA/ ME]]="Non",1,""))</f>
        <v/>
      </c>
      <c r="AN1399" s="76" t="str">
        <f>IF(Tableau1[[#This Row],[Nuit
ME/ JE]]="Oui",0,IF(Tableau1[[#This Row],[Nuit
ME/ JE]]="Non",1,""))</f>
        <v/>
      </c>
      <c r="AO1399" s="76" t="str">
        <f>IF(Tableau1[[#This Row],[Nuit JE/ VE]]="Oui",0,IF(Tableau1[[#This Row],[Nuit JE/ VE]]="Non",1,""))</f>
        <v/>
      </c>
      <c r="AP1399" s="76" t="str">
        <f>IF(Tableau1[[#This Row],[Nuit
VE/ SA]]="Oui",0,IF(Tableau1[[#This Row],[Nuit
VE/ SA]]="Non",1,""))</f>
        <v/>
      </c>
      <c r="AQ1399" s="76" t="str">
        <f>IF(Tableau1[[#This Row],[Nuit
SA/ DI]]="Oui",0,IF(Tableau1[[#This Row],[Nuit
SA/ DI]]="Non",1,""))</f>
        <v/>
      </c>
      <c r="AR1399" s="76" t="str">
        <f>IF(Tableau1[[#This Row],[Nuit
DI/ LU]]="Oui",0,IF(Tableau1[[#This Row],[Nuit
DI/ LU]]="Non",1,""))</f>
        <v/>
      </c>
      <c r="AS1399" s="76" t="str">
        <f>IF(Tableau1[[#This Row],[Type de réponse]]='Paramètre (masquer)'!$A$10,Tableau1[[#This Row],[FE]],"")</f>
        <v/>
      </c>
      <c r="AT1399" s="76" t="str">
        <f>_xlfn.CONCAT(Tableau1[[#This Row],[LUN]:[DIM]])</f>
        <v/>
      </c>
      <c r="AU1399" s="79"/>
      <c r="AV13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9" s="76" t="e">
        <f>Tableau1[[#This Row],[Nbre de nuits sur la période]]*Tableau1[[#This Row],[Nombre de train accédant / nuit *]]</f>
        <v>#VALUE!</v>
      </c>
      <c r="AY1399" s="76" t="e">
        <f>Tableau1[[#This Row],[Uo voies - nuit]]*((59*400/1000)+5)</f>
        <v>#VALUE!</v>
      </c>
    </row>
    <row r="1400" spans="1:51" ht="15.75">
      <c r="A1400" s="51">
        <f t="shared" si="65"/>
        <v>1387</v>
      </c>
      <c r="B1400" s="85"/>
      <c r="C1400" s="52" t="str">
        <f>IFERROR(VLOOKUP(Tableau1[[#This Row],[Site *
Un fichier Excel par DT]],Tableau7[[#All],[Nom de la gare]:[EIC]],5,FALSE),"")</f>
        <v/>
      </c>
      <c r="D1400" s="77"/>
      <c r="E1400" s="74"/>
      <c r="F1400" s="74"/>
      <c r="G1400" s="76"/>
      <c r="H1400" s="72" t="str">
        <f>IF(Tableau1[[#This Row],[Régime d''utilisation (Quotidien ? Oui ou Non)]]="Oui","Oui","Non")</f>
        <v>Non</v>
      </c>
      <c r="I1400" s="72" t="str">
        <f>IF(Tableau1[[#This Row],[Régime d''utilisation (Quotidien ? Oui ou Non)]]="Oui","Oui","Non")</f>
        <v>Non</v>
      </c>
      <c r="J1400" s="72" t="str">
        <f>IF(Tableau1[[#This Row],[Régime d''utilisation (Quotidien ? Oui ou Non)]]="Oui","Oui","Non")</f>
        <v>Non</v>
      </c>
      <c r="K1400" s="72" t="str">
        <f>IF(Tableau1[[#This Row],[Régime d''utilisation (Quotidien ? Oui ou Non)]]="Oui","Oui","Non")</f>
        <v>Non</v>
      </c>
      <c r="L1400" s="72" t="str">
        <f>IF(Tableau1[[#This Row],[Régime d''utilisation (Quotidien ? Oui ou Non)]]="Oui","Oui","Non")</f>
        <v>Non</v>
      </c>
      <c r="M1400" s="72" t="str">
        <f>IF(Tableau1[[#This Row],[Régime d''utilisation (Quotidien ? Oui ou Non)]]="Oui","Oui","Non")</f>
        <v>Non</v>
      </c>
      <c r="N1400" s="72" t="str">
        <f>IF(Tableau1[[#This Row],[Régime d''utilisation (Quotidien ? Oui ou Non)]]="Oui","Oui","Non")</f>
        <v>Non</v>
      </c>
      <c r="O1400" s="72" t="str">
        <f>IF(Tableau1[[#This Row],[Régime d''utilisation (Quotidien ? Oui ou Non)]]="Oui","Oui","Non")</f>
        <v>Non</v>
      </c>
      <c r="P1400" s="76"/>
      <c r="Q1400" s="76"/>
      <c r="R1400" s="76"/>
      <c r="S1400" s="52" t="str">
        <f t="shared" si="63"/>
        <v>Compris entre 00h00 et 5h00</v>
      </c>
      <c r="T1400" s="76"/>
      <c r="U1400" s="53" t="str">
        <f t="shared" si="64"/>
        <v>Voyageur</v>
      </c>
      <c r="V1400" s="76"/>
      <c r="W1400" s="76"/>
      <c r="X1400" s="76"/>
      <c r="Y1400" s="76"/>
      <c r="Z1400" s="76"/>
      <c r="AA1400" s="76"/>
      <c r="AB1400" s="53">
        <f>400</f>
        <v>400</v>
      </c>
      <c r="AC1400" s="78" t="str">
        <f>IF(Tableau1[[#This Row],[Type de réponse]]='Paramètre (masquer)'!$A$10,Tableau1[[#This Row],[Période de début *]],"")</f>
        <v/>
      </c>
      <c r="AD1400" s="78" t="str">
        <f>IF(Tableau1[[#This Row],[Type de réponse]]='Paramètre (masquer)'!$A$10,Tableau1[[#This Row],[Période de fin *]],"")</f>
        <v/>
      </c>
      <c r="AE1400" s="78" t="str">
        <f>IF(Tableau1[[#This Row],[Type de réponse]]='Paramètre (masquer)'!$A$10,Tableau1[[#This Row],[Nuit
LU/MA]],"")</f>
        <v/>
      </c>
      <c r="AF1400" s="78" t="str">
        <f>IF(Tableau1[[#This Row],[Type de réponse]]='Paramètre (masquer)'!$A$10,Tableau1[[#This Row],[Nuit
MA/ME]],"")</f>
        <v/>
      </c>
      <c r="AG1400" s="78" t="str">
        <f>IF(Tableau1[[#This Row],[Type de réponse]]='Paramètre (masquer)'!$A$10,Tableau1[[#This Row],[Nuit
ME/JE]],"")</f>
        <v/>
      </c>
      <c r="AH1400" s="78" t="str">
        <f>IF(Tableau1[[#This Row],[Type de réponse]]='Paramètre (masquer)'!$A$10,Tableau1[[#This Row],[Nuit JE/VE]],"")</f>
        <v/>
      </c>
      <c r="AI1400" s="78" t="str">
        <f>IF(Tableau1[[#This Row],[Type de réponse]]='Paramètre (masquer)'!$A$10,Tableau1[[#This Row],[Nuit
VE/SA]],"")</f>
        <v/>
      </c>
      <c r="AJ1400" s="78" t="str">
        <f>IF(Tableau1[[#This Row],[Type de réponse]]='Paramètre (masquer)'!$A$10,Tableau1[[#This Row],[Nuit
SA/DI]],"")</f>
        <v/>
      </c>
      <c r="AK1400" s="78" t="str">
        <f>IF(Tableau1[[#This Row],[Type de réponse]]='Paramètre (masquer)'!$A$10,Tableau1[[#This Row],[Nuit
DI/LU]],"")</f>
        <v/>
      </c>
      <c r="AL1400" s="76" t="str">
        <f>IF(Tableau1[[#This Row],[Nuit
LU /MA]]="Oui",0,IF(Tableau1[[#This Row],[Nuit
LU /MA]]="Non",1,""))</f>
        <v/>
      </c>
      <c r="AM1400" s="76" t="str">
        <f>IF(Tableau1[[#This Row],[Nuit
MA/ ME]]="Oui",0,IF(Tableau1[[#This Row],[Nuit
MA/ ME]]="Non",1,""))</f>
        <v/>
      </c>
      <c r="AN1400" s="76" t="str">
        <f>IF(Tableau1[[#This Row],[Nuit
ME/ JE]]="Oui",0,IF(Tableau1[[#This Row],[Nuit
ME/ JE]]="Non",1,""))</f>
        <v/>
      </c>
      <c r="AO1400" s="76" t="str">
        <f>IF(Tableau1[[#This Row],[Nuit JE/ VE]]="Oui",0,IF(Tableau1[[#This Row],[Nuit JE/ VE]]="Non",1,""))</f>
        <v/>
      </c>
      <c r="AP1400" s="76" t="str">
        <f>IF(Tableau1[[#This Row],[Nuit
VE/ SA]]="Oui",0,IF(Tableau1[[#This Row],[Nuit
VE/ SA]]="Non",1,""))</f>
        <v/>
      </c>
      <c r="AQ1400" s="76" t="str">
        <f>IF(Tableau1[[#This Row],[Nuit
SA/ DI]]="Oui",0,IF(Tableau1[[#This Row],[Nuit
SA/ DI]]="Non",1,""))</f>
        <v/>
      </c>
      <c r="AR1400" s="76" t="str">
        <f>IF(Tableau1[[#This Row],[Nuit
DI/ LU]]="Oui",0,IF(Tableau1[[#This Row],[Nuit
DI/ LU]]="Non",1,""))</f>
        <v/>
      </c>
      <c r="AS1400" s="76" t="str">
        <f>IF(Tableau1[[#This Row],[Type de réponse]]='Paramètre (masquer)'!$A$10,Tableau1[[#This Row],[FE]],"")</f>
        <v/>
      </c>
      <c r="AT1400" s="76" t="str">
        <f>_xlfn.CONCAT(Tableau1[[#This Row],[LUN]:[DIM]])</f>
        <v/>
      </c>
      <c r="AU1400" s="79"/>
      <c r="AV14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0" s="76" t="e">
        <f>Tableau1[[#This Row],[Nbre de nuits sur la période]]*Tableau1[[#This Row],[Nombre de train accédant / nuit *]]</f>
        <v>#VALUE!</v>
      </c>
      <c r="AY1400" s="76" t="e">
        <f>Tableau1[[#This Row],[Uo voies - nuit]]*((59*400/1000)+5)</f>
        <v>#VALUE!</v>
      </c>
    </row>
    <row r="1401" spans="1:51" ht="15.75">
      <c r="A1401" s="51">
        <f t="shared" si="65"/>
        <v>1388</v>
      </c>
      <c r="B1401" s="85"/>
      <c r="C1401" s="52" t="str">
        <f>IFERROR(VLOOKUP(Tableau1[[#This Row],[Site *
Un fichier Excel par DT]],Tableau7[[#All],[Nom de la gare]:[EIC]],5,FALSE),"")</f>
        <v/>
      </c>
      <c r="D1401" s="77"/>
      <c r="E1401" s="74"/>
      <c r="F1401" s="74"/>
      <c r="G1401" s="76"/>
      <c r="H1401" s="72" t="str">
        <f>IF(Tableau1[[#This Row],[Régime d''utilisation (Quotidien ? Oui ou Non)]]="Oui","Oui","Non")</f>
        <v>Non</v>
      </c>
      <c r="I1401" s="72" t="str">
        <f>IF(Tableau1[[#This Row],[Régime d''utilisation (Quotidien ? Oui ou Non)]]="Oui","Oui","Non")</f>
        <v>Non</v>
      </c>
      <c r="J1401" s="72" t="str">
        <f>IF(Tableau1[[#This Row],[Régime d''utilisation (Quotidien ? Oui ou Non)]]="Oui","Oui","Non")</f>
        <v>Non</v>
      </c>
      <c r="K1401" s="72" t="str">
        <f>IF(Tableau1[[#This Row],[Régime d''utilisation (Quotidien ? Oui ou Non)]]="Oui","Oui","Non")</f>
        <v>Non</v>
      </c>
      <c r="L1401" s="72" t="str">
        <f>IF(Tableau1[[#This Row],[Régime d''utilisation (Quotidien ? Oui ou Non)]]="Oui","Oui","Non")</f>
        <v>Non</v>
      </c>
      <c r="M1401" s="72" t="str">
        <f>IF(Tableau1[[#This Row],[Régime d''utilisation (Quotidien ? Oui ou Non)]]="Oui","Oui","Non")</f>
        <v>Non</v>
      </c>
      <c r="N1401" s="72" t="str">
        <f>IF(Tableau1[[#This Row],[Régime d''utilisation (Quotidien ? Oui ou Non)]]="Oui","Oui","Non")</f>
        <v>Non</v>
      </c>
      <c r="O1401" s="72" t="str">
        <f>IF(Tableau1[[#This Row],[Régime d''utilisation (Quotidien ? Oui ou Non)]]="Oui","Oui","Non")</f>
        <v>Non</v>
      </c>
      <c r="P1401" s="76"/>
      <c r="Q1401" s="76"/>
      <c r="R1401" s="76"/>
      <c r="S1401" s="52" t="str">
        <f t="shared" si="63"/>
        <v>Compris entre 00h00 et 5h00</v>
      </c>
      <c r="T1401" s="76"/>
      <c r="U1401" s="53" t="str">
        <f t="shared" si="64"/>
        <v>Voyageur</v>
      </c>
      <c r="V1401" s="76"/>
      <c r="W1401" s="76"/>
      <c r="X1401" s="76"/>
      <c r="Y1401" s="76"/>
      <c r="Z1401" s="76"/>
      <c r="AA1401" s="76"/>
      <c r="AB1401" s="53">
        <f>400</f>
        <v>400</v>
      </c>
      <c r="AC1401" s="78" t="str">
        <f>IF(Tableau1[[#This Row],[Type de réponse]]='Paramètre (masquer)'!$A$10,Tableau1[[#This Row],[Période de début *]],"")</f>
        <v/>
      </c>
      <c r="AD1401" s="78" t="str">
        <f>IF(Tableau1[[#This Row],[Type de réponse]]='Paramètre (masquer)'!$A$10,Tableau1[[#This Row],[Période de fin *]],"")</f>
        <v/>
      </c>
      <c r="AE1401" s="78" t="str">
        <f>IF(Tableau1[[#This Row],[Type de réponse]]='Paramètre (masquer)'!$A$10,Tableau1[[#This Row],[Nuit
LU/MA]],"")</f>
        <v/>
      </c>
      <c r="AF1401" s="78" t="str">
        <f>IF(Tableau1[[#This Row],[Type de réponse]]='Paramètre (masquer)'!$A$10,Tableau1[[#This Row],[Nuit
MA/ME]],"")</f>
        <v/>
      </c>
      <c r="AG1401" s="78" t="str">
        <f>IF(Tableau1[[#This Row],[Type de réponse]]='Paramètre (masquer)'!$A$10,Tableau1[[#This Row],[Nuit
ME/JE]],"")</f>
        <v/>
      </c>
      <c r="AH1401" s="78" t="str">
        <f>IF(Tableau1[[#This Row],[Type de réponse]]='Paramètre (masquer)'!$A$10,Tableau1[[#This Row],[Nuit JE/VE]],"")</f>
        <v/>
      </c>
      <c r="AI1401" s="78" t="str">
        <f>IF(Tableau1[[#This Row],[Type de réponse]]='Paramètre (masquer)'!$A$10,Tableau1[[#This Row],[Nuit
VE/SA]],"")</f>
        <v/>
      </c>
      <c r="AJ1401" s="78" t="str">
        <f>IF(Tableau1[[#This Row],[Type de réponse]]='Paramètre (masquer)'!$A$10,Tableau1[[#This Row],[Nuit
SA/DI]],"")</f>
        <v/>
      </c>
      <c r="AK1401" s="78" t="str">
        <f>IF(Tableau1[[#This Row],[Type de réponse]]='Paramètre (masquer)'!$A$10,Tableau1[[#This Row],[Nuit
DI/LU]],"")</f>
        <v/>
      </c>
      <c r="AL1401" s="76" t="str">
        <f>IF(Tableau1[[#This Row],[Nuit
LU /MA]]="Oui",0,IF(Tableau1[[#This Row],[Nuit
LU /MA]]="Non",1,""))</f>
        <v/>
      </c>
      <c r="AM1401" s="76" t="str">
        <f>IF(Tableau1[[#This Row],[Nuit
MA/ ME]]="Oui",0,IF(Tableau1[[#This Row],[Nuit
MA/ ME]]="Non",1,""))</f>
        <v/>
      </c>
      <c r="AN1401" s="76" t="str">
        <f>IF(Tableau1[[#This Row],[Nuit
ME/ JE]]="Oui",0,IF(Tableau1[[#This Row],[Nuit
ME/ JE]]="Non",1,""))</f>
        <v/>
      </c>
      <c r="AO1401" s="76" t="str">
        <f>IF(Tableau1[[#This Row],[Nuit JE/ VE]]="Oui",0,IF(Tableau1[[#This Row],[Nuit JE/ VE]]="Non",1,""))</f>
        <v/>
      </c>
      <c r="AP1401" s="76" t="str">
        <f>IF(Tableau1[[#This Row],[Nuit
VE/ SA]]="Oui",0,IF(Tableau1[[#This Row],[Nuit
VE/ SA]]="Non",1,""))</f>
        <v/>
      </c>
      <c r="AQ1401" s="76" t="str">
        <f>IF(Tableau1[[#This Row],[Nuit
SA/ DI]]="Oui",0,IF(Tableau1[[#This Row],[Nuit
SA/ DI]]="Non",1,""))</f>
        <v/>
      </c>
      <c r="AR1401" s="76" t="str">
        <f>IF(Tableau1[[#This Row],[Nuit
DI/ LU]]="Oui",0,IF(Tableau1[[#This Row],[Nuit
DI/ LU]]="Non",1,""))</f>
        <v/>
      </c>
      <c r="AS1401" s="76" t="str">
        <f>IF(Tableau1[[#This Row],[Type de réponse]]='Paramètre (masquer)'!$A$10,Tableau1[[#This Row],[FE]],"")</f>
        <v/>
      </c>
      <c r="AT1401" s="76" t="str">
        <f>_xlfn.CONCAT(Tableau1[[#This Row],[LUN]:[DIM]])</f>
        <v/>
      </c>
      <c r="AU1401" s="79"/>
      <c r="AV14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1" s="76" t="e">
        <f>Tableau1[[#This Row],[Nbre de nuits sur la période]]*Tableau1[[#This Row],[Nombre de train accédant / nuit *]]</f>
        <v>#VALUE!</v>
      </c>
      <c r="AY1401" s="76" t="e">
        <f>Tableau1[[#This Row],[Uo voies - nuit]]*((59*400/1000)+5)</f>
        <v>#VALUE!</v>
      </c>
    </row>
    <row r="1402" spans="1:51" ht="15.75">
      <c r="A1402" s="51">
        <f t="shared" si="65"/>
        <v>1389</v>
      </c>
      <c r="B1402" s="85"/>
      <c r="C1402" s="52" t="str">
        <f>IFERROR(VLOOKUP(Tableau1[[#This Row],[Site *
Un fichier Excel par DT]],Tableau7[[#All],[Nom de la gare]:[EIC]],5,FALSE),"")</f>
        <v/>
      </c>
      <c r="D1402" s="77"/>
      <c r="E1402" s="74"/>
      <c r="F1402" s="74"/>
      <c r="G1402" s="76"/>
      <c r="H1402" s="72" t="str">
        <f>IF(Tableau1[[#This Row],[Régime d''utilisation (Quotidien ? Oui ou Non)]]="Oui","Oui","Non")</f>
        <v>Non</v>
      </c>
      <c r="I1402" s="72" t="str">
        <f>IF(Tableau1[[#This Row],[Régime d''utilisation (Quotidien ? Oui ou Non)]]="Oui","Oui","Non")</f>
        <v>Non</v>
      </c>
      <c r="J1402" s="72" t="str">
        <f>IF(Tableau1[[#This Row],[Régime d''utilisation (Quotidien ? Oui ou Non)]]="Oui","Oui","Non")</f>
        <v>Non</v>
      </c>
      <c r="K1402" s="72" t="str">
        <f>IF(Tableau1[[#This Row],[Régime d''utilisation (Quotidien ? Oui ou Non)]]="Oui","Oui","Non")</f>
        <v>Non</v>
      </c>
      <c r="L1402" s="72" t="str">
        <f>IF(Tableau1[[#This Row],[Régime d''utilisation (Quotidien ? Oui ou Non)]]="Oui","Oui","Non")</f>
        <v>Non</v>
      </c>
      <c r="M1402" s="72" t="str">
        <f>IF(Tableau1[[#This Row],[Régime d''utilisation (Quotidien ? Oui ou Non)]]="Oui","Oui","Non")</f>
        <v>Non</v>
      </c>
      <c r="N1402" s="72" t="str">
        <f>IF(Tableau1[[#This Row],[Régime d''utilisation (Quotidien ? Oui ou Non)]]="Oui","Oui","Non")</f>
        <v>Non</v>
      </c>
      <c r="O1402" s="72" t="str">
        <f>IF(Tableau1[[#This Row],[Régime d''utilisation (Quotidien ? Oui ou Non)]]="Oui","Oui","Non")</f>
        <v>Non</v>
      </c>
      <c r="P1402" s="76"/>
      <c r="Q1402" s="76"/>
      <c r="R1402" s="76"/>
      <c r="S1402" s="52" t="str">
        <f t="shared" si="63"/>
        <v>Compris entre 00h00 et 5h00</v>
      </c>
      <c r="T1402" s="76"/>
      <c r="U1402" s="53" t="str">
        <f t="shared" si="64"/>
        <v>Voyageur</v>
      </c>
      <c r="V1402" s="76"/>
      <c r="W1402" s="76"/>
      <c r="X1402" s="76"/>
      <c r="Y1402" s="76"/>
      <c r="Z1402" s="76"/>
      <c r="AA1402" s="76"/>
      <c r="AB1402" s="53">
        <f>400</f>
        <v>400</v>
      </c>
      <c r="AC1402" s="78" t="str">
        <f>IF(Tableau1[[#This Row],[Type de réponse]]='Paramètre (masquer)'!$A$10,Tableau1[[#This Row],[Période de début *]],"")</f>
        <v/>
      </c>
      <c r="AD1402" s="78" t="str">
        <f>IF(Tableau1[[#This Row],[Type de réponse]]='Paramètre (masquer)'!$A$10,Tableau1[[#This Row],[Période de fin *]],"")</f>
        <v/>
      </c>
      <c r="AE1402" s="78" t="str">
        <f>IF(Tableau1[[#This Row],[Type de réponse]]='Paramètre (masquer)'!$A$10,Tableau1[[#This Row],[Nuit
LU/MA]],"")</f>
        <v/>
      </c>
      <c r="AF1402" s="78" t="str">
        <f>IF(Tableau1[[#This Row],[Type de réponse]]='Paramètre (masquer)'!$A$10,Tableau1[[#This Row],[Nuit
MA/ME]],"")</f>
        <v/>
      </c>
      <c r="AG1402" s="78" t="str">
        <f>IF(Tableau1[[#This Row],[Type de réponse]]='Paramètre (masquer)'!$A$10,Tableau1[[#This Row],[Nuit
ME/JE]],"")</f>
        <v/>
      </c>
      <c r="AH1402" s="78" t="str">
        <f>IF(Tableau1[[#This Row],[Type de réponse]]='Paramètre (masquer)'!$A$10,Tableau1[[#This Row],[Nuit JE/VE]],"")</f>
        <v/>
      </c>
      <c r="AI1402" s="78" t="str">
        <f>IF(Tableau1[[#This Row],[Type de réponse]]='Paramètre (masquer)'!$A$10,Tableau1[[#This Row],[Nuit
VE/SA]],"")</f>
        <v/>
      </c>
      <c r="AJ1402" s="78" t="str">
        <f>IF(Tableau1[[#This Row],[Type de réponse]]='Paramètre (masquer)'!$A$10,Tableau1[[#This Row],[Nuit
SA/DI]],"")</f>
        <v/>
      </c>
      <c r="AK1402" s="78" t="str">
        <f>IF(Tableau1[[#This Row],[Type de réponse]]='Paramètre (masquer)'!$A$10,Tableau1[[#This Row],[Nuit
DI/LU]],"")</f>
        <v/>
      </c>
      <c r="AL1402" s="76" t="str">
        <f>IF(Tableau1[[#This Row],[Nuit
LU /MA]]="Oui",0,IF(Tableau1[[#This Row],[Nuit
LU /MA]]="Non",1,""))</f>
        <v/>
      </c>
      <c r="AM1402" s="76" t="str">
        <f>IF(Tableau1[[#This Row],[Nuit
MA/ ME]]="Oui",0,IF(Tableau1[[#This Row],[Nuit
MA/ ME]]="Non",1,""))</f>
        <v/>
      </c>
      <c r="AN1402" s="76" t="str">
        <f>IF(Tableau1[[#This Row],[Nuit
ME/ JE]]="Oui",0,IF(Tableau1[[#This Row],[Nuit
ME/ JE]]="Non",1,""))</f>
        <v/>
      </c>
      <c r="AO1402" s="76" t="str">
        <f>IF(Tableau1[[#This Row],[Nuit JE/ VE]]="Oui",0,IF(Tableau1[[#This Row],[Nuit JE/ VE]]="Non",1,""))</f>
        <v/>
      </c>
      <c r="AP1402" s="76" t="str">
        <f>IF(Tableau1[[#This Row],[Nuit
VE/ SA]]="Oui",0,IF(Tableau1[[#This Row],[Nuit
VE/ SA]]="Non",1,""))</f>
        <v/>
      </c>
      <c r="AQ1402" s="76" t="str">
        <f>IF(Tableau1[[#This Row],[Nuit
SA/ DI]]="Oui",0,IF(Tableau1[[#This Row],[Nuit
SA/ DI]]="Non",1,""))</f>
        <v/>
      </c>
      <c r="AR1402" s="76" t="str">
        <f>IF(Tableau1[[#This Row],[Nuit
DI/ LU]]="Oui",0,IF(Tableau1[[#This Row],[Nuit
DI/ LU]]="Non",1,""))</f>
        <v/>
      </c>
      <c r="AS1402" s="76" t="str">
        <f>IF(Tableau1[[#This Row],[Type de réponse]]='Paramètre (masquer)'!$A$10,Tableau1[[#This Row],[FE]],"")</f>
        <v/>
      </c>
      <c r="AT1402" s="76" t="str">
        <f>_xlfn.CONCAT(Tableau1[[#This Row],[LUN]:[DIM]])</f>
        <v/>
      </c>
      <c r="AU1402" s="79"/>
      <c r="AV14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2" s="76" t="e">
        <f>Tableau1[[#This Row],[Nbre de nuits sur la période]]*Tableau1[[#This Row],[Nombre de train accédant / nuit *]]</f>
        <v>#VALUE!</v>
      </c>
      <c r="AY1402" s="76" t="e">
        <f>Tableau1[[#This Row],[Uo voies - nuit]]*((59*400/1000)+5)</f>
        <v>#VALUE!</v>
      </c>
    </row>
    <row r="1403" spans="1:51" ht="15.75">
      <c r="A1403" s="51">
        <f t="shared" si="65"/>
        <v>1390</v>
      </c>
      <c r="B1403" s="85"/>
      <c r="C1403" s="52" t="str">
        <f>IFERROR(VLOOKUP(Tableau1[[#This Row],[Site *
Un fichier Excel par DT]],Tableau7[[#All],[Nom de la gare]:[EIC]],5,FALSE),"")</f>
        <v/>
      </c>
      <c r="D1403" s="77"/>
      <c r="E1403" s="74"/>
      <c r="F1403" s="74"/>
      <c r="G1403" s="76"/>
      <c r="H1403" s="72" t="str">
        <f>IF(Tableau1[[#This Row],[Régime d''utilisation (Quotidien ? Oui ou Non)]]="Oui","Oui","Non")</f>
        <v>Non</v>
      </c>
      <c r="I1403" s="72" t="str">
        <f>IF(Tableau1[[#This Row],[Régime d''utilisation (Quotidien ? Oui ou Non)]]="Oui","Oui","Non")</f>
        <v>Non</v>
      </c>
      <c r="J1403" s="72" t="str">
        <f>IF(Tableau1[[#This Row],[Régime d''utilisation (Quotidien ? Oui ou Non)]]="Oui","Oui","Non")</f>
        <v>Non</v>
      </c>
      <c r="K1403" s="72" t="str">
        <f>IF(Tableau1[[#This Row],[Régime d''utilisation (Quotidien ? Oui ou Non)]]="Oui","Oui","Non")</f>
        <v>Non</v>
      </c>
      <c r="L1403" s="72" t="str">
        <f>IF(Tableau1[[#This Row],[Régime d''utilisation (Quotidien ? Oui ou Non)]]="Oui","Oui","Non")</f>
        <v>Non</v>
      </c>
      <c r="M1403" s="72" t="str">
        <f>IF(Tableau1[[#This Row],[Régime d''utilisation (Quotidien ? Oui ou Non)]]="Oui","Oui","Non")</f>
        <v>Non</v>
      </c>
      <c r="N1403" s="72" t="str">
        <f>IF(Tableau1[[#This Row],[Régime d''utilisation (Quotidien ? Oui ou Non)]]="Oui","Oui","Non")</f>
        <v>Non</v>
      </c>
      <c r="O1403" s="72" t="str">
        <f>IF(Tableau1[[#This Row],[Régime d''utilisation (Quotidien ? Oui ou Non)]]="Oui","Oui","Non")</f>
        <v>Non</v>
      </c>
      <c r="P1403" s="76"/>
      <c r="Q1403" s="76"/>
      <c r="R1403" s="76"/>
      <c r="S1403" s="52" t="str">
        <f t="shared" si="63"/>
        <v>Compris entre 00h00 et 5h00</v>
      </c>
      <c r="T1403" s="76"/>
      <c r="U1403" s="53" t="str">
        <f t="shared" si="64"/>
        <v>Voyageur</v>
      </c>
      <c r="V1403" s="76"/>
      <c r="W1403" s="76"/>
      <c r="X1403" s="76"/>
      <c r="Y1403" s="76"/>
      <c r="Z1403" s="76"/>
      <c r="AA1403" s="76"/>
      <c r="AB1403" s="53">
        <f>400</f>
        <v>400</v>
      </c>
      <c r="AC1403" s="78" t="str">
        <f>IF(Tableau1[[#This Row],[Type de réponse]]='Paramètre (masquer)'!$A$10,Tableau1[[#This Row],[Période de début *]],"")</f>
        <v/>
      </c>
      <c r="AD1403" s="78" t="str">
        <f>IF(Tableau1[[#This Row],[Type de réponse]]='Paramètre (masquer)'!$A$10,Tableau1[[#This Row],[Période de fin *]],"")</f>
        <v/>
      </c>
      <c r="AE1403" s="78" t="str">
        <f>IF(Tableau1[[#This Row],[Type de réponse]]='Paramètre (masquer)'!$A$10,Tableau1[[#This Row],[Nuit
LU/MA]],"")</f>
        <v/>
      </c>
      <c r="AF1403" s="78" t="str">
        <f>IF(Tableau1[[#This Row],[Type de réponse]]='Paramètre (masquer)'!$A$10,Tableau1[[#This Row],[Nuit
MA/ME]],"")</f>
        <v/>
      </c>
      <c r="AG1403" s="78" t="str">
        <f>IF(Tableau1[[#This Row],[Type de réponse]]='Paramètre (masquer)'!$A$10,Tableau1[[#This Row],[Nuit
ME/JE]],"")</f>
        <v/>
      </c>
      <c r="AH1403" s="78" t="str">
        <f>IF(Tableau1[[#This Row],[Type de réponse]]='Paramètre (masquer)'!$A$10,Tableau1[[#This Row],[Nuit JE/VE]],"")</f>
        <v/>
      </c>
      <c r="AI1403" s="78" t="str">
        <f>IF(Tableau1[[#This Row],[Type de réponse]]='Paramètre (masquer)'!$A$10,Tableau1[[#This Row],[Nuit
VE/SA]],"")</f>
        <v/>
      </c>
      <c r="AJ1403" s="78" t="str">
        <f>IF(Tableau1[[#This Row],[Type de réponse]]='Paramètre (masquer)'!$A$10,Tableau1[[#This Row],[Nuit
SA/DI]],"")</f>
        <v/>
      </c>
      <c r="AK1403" s="78" t="str">
        <f>IF(Tableau1[[#This Row],[Type de réponse]]='Paramètre (masquer)'!$A$10,Tableau1[[#This Row],[Nuit
DI/LU]],"")</f>
        <v/>
      </c>
      <c r="AL1403" s="76" t="str">
        <f>IF(Tableau1[[#This Row],[Nuit
LU /MA]]="Oui",0,IF(Tableau1[[#This Row],[Nuit
LU /MA]]="Non",1,""))</f>
        <v/>
      </c>
      <c r="AM1403" s="76" t="str">
        <f>IF(Tableau1[[#This Row],[Nuit
MA/ ME]]="Oui",0,IF(Tableau1[[#This Row],[Nuit
MA/ ME]]="Non",1,""))</f>
        <v/>
      </c>
      <c r="AN1403" s="76" t="str">
        <f>IF(Tableau1[[#This Row],[Nuit
ME/ JE]]="Oui",0,IF(Tableau1[[#This Row],[Nuit
ME/ JE]]="Non",1,""))</f>
        <v/>
      </c>
      <c r="AO1403" s="76" t="str">
        <f>IF(Tableau1[[#This Row],[Nuit JE/ VE]]="Oui",0,IF(Tableau1[[#This Row],[Nuit JE/ VE]]="Non",1,""))</f>
        <v/>
      </c>
      <c r="AP1403" s="76" t="str">
        <f>IF(Tableau1[[#This Row],[Nuit
VE/ SA]]="Oui",0,IF(Tableau1[[#This Row],[Nuit
VE/ SA]]="Non",1,""))</f>
        <v/>
      </c>
      <c r="AQ1403" s="76" t="str">
        <f>IF(Tableau1[[#This Row],[Nuit
SA/ DI]]="Oui",0,IF(Tableau1[[#This Row],[Nuit
SA/ DI]]="Non",1,""))</f>
        <v/>
      </c>
      <c r="AR1403" s="76" t="str">
        <f>IF(Tableau1[[#This Row],[Nuit
DI/ LU]]="Oui",0,IF(Tableau1[[#This Row],[Nuit
DI/ LU]]="Non",1,""))</f>
        <v/>
      </c>
      <c r="AS1403" s="76" t="str">
        <f>IF(Tableau1[[#This Row],[Type de réponse]]='Paramètre (masquer)'!$A$10,Tableau1[[#This Row],[FE]],"")</f>
        <v/>
      </c>
      <c r="AT1403" s="76" t="str">
        <f>_xlfn.CONCAT(Tableau1[[#This Row],[LUN]:[DIM]])</f>
        <v/>
      </c>
      <c r="AU1403" s="79"/>
      <c r="AV14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3" s="76" t="e">
        <f>Tableau1[[#This Row],[Nbre de nuits sur la période]]*Tableau1[[#This Row],[Nombre de train accédant / nuit *]]</f>
        <v>#VALUE!</v>
      </c>
      <c r="AY1403" s="76" t="e">
        <f>Tableau1[[#This Row],[Uo voies - nuit]]*((59*400/1000)+5)</f>
        <v>#VALUE!</v>
      </c>
    </row>
    <row r="1404" spans="1:51" ht="15.75">
      <c r="A1404" s="51">
        <f t="shared" si="65"/>
        <v>1391</v>
      </c>
      <c r="B1404" s="85"/>
      <c r="C1404" s="52" t="str">
        <f>IFERROR(VLOOKUP(Tableau1[[#This Row],[Site *
Un fichier Excel par DT]],Tableau7[[#All],[Nom de la gare]:[EIC]],5,FALSE),"")</f>
        <v/>
      </c>
      <c r="D1404" s="77"/>
      <c r="E1404" s="74"/>
      <c r="F1404" s="74"/>
      <c r="G1404" s="76"/>
      <c r="H1404" s="72" t="str">
        <f>IF(Tableau1[[#This Row],[Régime d''utilisation (Quotidien ? Oui ou Non)]]="Oui","Oui","Non")</f>
        <v>Non</v>
      </c>
      <c r="I1404" s="72" t="str">
        <f>IF(Tableau1[[#This Row],[Régime d''utilisation (Quotidien ? Oui ou Non)]]="Oui","Oui","Non")</f>
        <v>Non</v>
      </c>
      <c r="J1404" s="72" t="str">
        <f>IF(Tableau1[[#This Row],[Régime d''utilisation (Quotidien ? Oui ou Non)]]="Oui","Oui","Non")</f>
        <v>Non</v>
      </c>
      <c r="K1404" s="72" t="str">
        <f>IF(Tableau1[[#This Row],[Régime d''utilisation (Quotidien ? Oui ou Non)]]="Oui","Oui","Non")</f>
        <v>Non</v>
      </c>
      <c r="L1404" s="72" t="str">
        <f>IF(Tableau1[[#This Row],[Régime d''utilisation (Quotidien ? Oui ou Non)]]="Oui","Oui","Non")</f>
        <v>Non</v>
      </c>
      <c r="M1404" s="72" t="str">
        <f>IF(Tableau1[[#This Row],[Régime d''utilisation (Quotidien ? Oui ou Non)]]="Oui","Oui","Non")</f>
        <v>Non</v>
      </c>
      <c r="N1404" s="72" t="str">
        <f>IF(Tableau1[[#This Row],[Régime d''utilisation (Quotidien ? Oui ou Non)]]="Oui","Oui","Non")</f>
        <v>Non</v>
      </c>
      <c r="O1404" s="72" t="str">
        <f>IF(Tableau1[[#This Row],[Régime d''utilisation (Quotidien ? Oui ou Non)]]="Oui","Oui","Non")</f>
        <v>Non</v>
      </c>
      <c r="P1404" s="76"/>
      <c r="Q1404" s="76"/>
      <c r="R1404" s="76"/>
      <c r="S1404" s="52" t="str">
        <f t="shared" si="63"/>
        <v>Compris entre 00h00 et 5h00</v>
      </c>
      <c r="T1404" s="76"/>
      <c r="U1404" s="53" t="str">
        <f t="shared" si="64"/>
        <v>Voyageur</v>
      </c>
      <c r="V1404" s="76"/>
      <c r="W1404" s="76"/>
      <c r="X1404" s="76"/>
      <c r="Y1404" s="76"/>
      <c r="Z1404" s="76"/>
      <c r="AA1404" s="76"/>
      <c r="AB1404" s="53">
        <f>400</f>
        <v>400</v>
      </c>
      <c r="AC1404" s="78" t="str">
        <f>IF(Tableau1[[#This Row],[Type de réponse]]='Paramètre (masquer)'!$A$10,Tableau1[[#This Row],[Période de début *]],"")</f>
        <v/>
      </c>
      <c r="AD1404" s="78" t="str">
        <f>IF(Tableau1[[#This Row],[Type de réponse]]='Paramètre (masquer)'!$A$10,Tableau1[[#This Row],[Période de fin *]],"")</f>
        <v/>
      </c>
      <c r="AE1404" s="78" t="str">
        <f>IF(Tableau1[[#This Row],[Type de réponse]]='Paramètre (masquer)'!$A$10,Tableau1[[#This Row],[Nuit
LU/MA]],"")</f>
        <v/>
      </c>
      <c r="AF1404" s="78" t="str">
        <f>IF(Tableau1[[#This Row],[Type de réponse]]='Paramètre (masquer)'!$A$10,Tableau1[[#This Row],[Nuit
MA/ME]],"")</f>
        <v/>
      </c>
      <c r="AG1404" s="78" t="str">
        <f>IF(Tableau1[[#This Row],[Type de réponse]]='Paramètre (masquer)'!$A$10,Tableau1[[#This Row],[Nuit
ME/JE]],"")</f>
        <v/>
      </c>
      <c r="AH1404" s="78" t="str">
        <f>IF(Tableau1[[#This Row],[Type de réponse]]='Paramètre (masquer)'!$A$10,Tableau1[[#This Row],[Nuit JE/VE]],"")</f>
        <v/>
      </c>
      <c r="AI1404" s="78" t="str">
        <f>IF(Tableau1[[#This Row],[Type de réponse]]='Paramètre (masquer)'!$A$10,Tableau1[[#This Row],[Nuit
VE/SA]],"")</f>
        <v/>
      </c>
      <c r="AJ1404" s="78" t="str">
        <f>IF(Tableau1[[#This Row],[Type de réponse]]='Paramètre (masquer)'!$A$10,Tableau1[[#This Row],[Nuit
SA/DI]],"")</f>
        <v/>
      </c>
      <c r="AK1404" s="78" t="str">
        <f>IF(Tableau1[[#This Row],[Type de réponse]]='Paramètre (masquer)'!$A$10,Tableau1[[#This Row],[Nuit
DI/LU]],"")</f>
        <v/>
      </c>
      <c r="AL1404" s="76" t="str">
        <f>IF(Tableau1[[#This Row],[Nuit
LU /MA]]="Oui",0,IF(Tableau1[[#This Row],[Nuit
LU /MA]]="Non",1,""))</f>
        <v/>
      </c>
      <c r="AM1404" s="76" t="str">
        <f>IF(Tableau1[[#This Row],[Nuit
MA/ ME]]="Oui",0,IF(Tableau1[[#This Row],[Nuit
MA/ ME]]="Non",1,""))</f>
        <v/>
      </c>
      <c r="AN1404" s="76" t="str">
        <f>IF(Tableau1[[#This Row],[Nuit
ME/ JE]]="Oui",0,IF(Tableau1[[#This Row],[Nuit
ME/ JE]]="Non",1,""))</f>
        <v/>
      </c>
      <c r="AO1404" s="76" t="str">
        <f>IF(Tableau1[[#This Row],[Nuit JE/ VE]]="Oui",0,IF(Tableau1[[#This Row],[Nuit JE/ VE]]="Non",1,""))</f>
        <v/>
      </c>
      <c r="AP1404" s="76" t="str">
        <f>IF(Tableau1[[#This Row],[Nuit
VE/ SA]]="Oui",0,IF(Tableau1[[#This Row],[Nuit
VE/ SA]]="Non",1,""))</f>
        <v/>
      </c>
      <c r="AQ1404" s="76" t="str">
        <f>IF(Tableau1[[#This Row],[Nuit
SA/ DI]]="Oui",0,IF(Tableau1[[#This Row],[Nuit
SA/ DI]]="Non",1,""))</f>
        <v/>
      </c>
      <c r="AR1404" s="76" t="str">
        <f>IF(Tableau1[[#This Row],[Nuit
DI/ LU]]="Oui",0,IF(Tableau1[[#This Row],[Nuit
DI/ LU]]="Non",1,""))</f>
        <v/>
      </c>
      <c r="AS1404" s="76" t="str">
        <f>IF(Tableau1[[#This Row],[Type de réponse]]='Paramètre (masquer)'!$A$10,Tableau1[[#This Row],[FE]],"")</f>
        <v/>
      </c>
      <c r="AT1404" s="76" t="str">
        <f>_xlfn.CONCAT(Tableau1[[#This Row],[LUN]:[DIM]])</f>
        <v/>
      </c>
      <c r="AU1404" s="79"/>
      <c r="AV14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4" s="76" t="e">
        <f>Tableau1[[#This Row],[Nbre de nuits sur la période]]*Tableau1[[#This Row],[Nombre de train accédant / nuit *]]</f>
        <v>#VALUE!</v>
      </c>
      <c r="AY1404" s="76" t="e">
        <f>Tableau1[[#This Row],[Uo voies - nuit]]*((59*400/1000)+5)</f>
        <v>#VALUE!</v>
      </c>
    </row>
    <row r="1405" spans="1:51" ht="15.75">
      <c r="A1405" s="51">
        <f t="shared" si="65"/>
        <v>1392</v>
      </c>
      <c r="B1405" s="85"/>
      <c r="C1405" s="52" t="str">
        <f>IFERROR(VLOOKUP(Tableau1[[#This Row],[Site *
Un fichier Excel par DT]],Tableau7[[#All],[Nom de la gare]:[EIC]],5,FALSE),"")</f>
        <v/>
      </c>
      <c r="D1405" s="77"/>
      <c r="E1405" s="74"/>
      <c r="F1405" s="74"/>
      <c r="G1405" s="76"/>
      <c r="H1405" s="72" t="str">
        <f>IF(Tableau1[[#This Row],[Régime d''utilisation (Quotidien ? Oui ou Non)]]="Oui","Oui","Non")</f>
        <v>Non</v>
      </c>
      <c r="I1405" s="72" t="str">
        <f>IF(Tableau1[[#This Row],[Régime d''utilisation (Quotidien ? Oui ou Non)]]="Oui","Oui","Non")</f>
        <v>Non</v>
      </c>
      <c r="J1405" s="72" t="str">
        <f>IF(Tableau1[[#This Row],[Régime d''utilisation (Quotidien ? Oui ou Non)]]="Oui","Oui","Non")</f>
        <v>Non</v>
      </c>
      <c r="K1405" s="72" t="str">
        <f>IF(Tableau1[[#This Row],[Régime d''utilisation (Quotidien ? Oui ou Non)]]="Oui","Oui","Non")</f>
        <v>Non</v>
      </c>
      <c r="L1405" s="72" t="str">
        <f>IF(Tableau1[[#This Row],[Régime d''utilisation (Quotidien ? Oui ou Non)]]="Oui","Oui","Non")</f>
        <v>Non</v>
      </c>
      <c r="M1405" s="72" t="str">
        <f>IF(Tableau1[[#This Row],[Régime d''utilisation (Quotidien ? Oui ou Non)]]="Oui","Oui","Non")</f>
        <v>Non</v>
      </c>
      <c r="N1405" s="72" t="str">
        <f>IF(Tableau1[[#This Row],[Régime d''utilisation (Quotidien ? Oui ou Non)]]="Oui","Oui","Non")</f>
        <v>Non</v>
      </c>
      <c r="O1405" s="72" t="str">
        <f>IF(Tableau1[[#This Row],[Régime d''utilisation (Quotidien ? Oui ou Non)]]="Oui","Oui","Non")</f>
        <v>Non</v>
      </c>
      <c r="P1405" s="76"/>
      <c r="Q1405" s="76"/>
      <c r="R1405" s="76"/>
      <c r="S1405" s="52" t="str">
        <f t="shared" si="63"/>
        <v>Compris entre 00h00 et 5h00</v>
      </c>
      <c r="T1405" s="76"/>
      <c r="U1405" s="53" t="str">
        <f t="shared" si="64"/>
        <v>Voyageur</v>
      </c>
      <c r="V1405" s="76"/>
      <c r="W1405" s="76"/>
      <c r="X1405" s="76"/>
      <c r="Y1405" s="76"/>
      <c r="Z1405" s="76"/>
      <c r="AA1405" s="76"/>
      <c r="AB1405" s="53">
        <f>400</f>
        <v>400</v>
      </c>
      <c r="AC1405" s="78" t="str">
        <f>IF(Tableau1[[#This Row],[Type de réponse]]='Paramètre (masquer)'!$A$10,Tableau1[[#This Row],[Période de début *]],"")</f>
        <v/>
      </c>
      <c r="AD1405" s="78" t="str">
        <f>IF(Tableau1[[#This Row],[Type de réponse]]='Paramètre (masquer)'!$A$10,Tableau1[[#This Row],[Période de fin *]],"")</f>
        <v/>
      </c>
      <c r="AE1405" s="78" t="str">
        <f>IF(Tableau1[[#This Row],[Type de réponse]]='Paramètre (masquer)'!$A$10,Tableau1[[#This Row],[Nuit
LU/MA]],"")</f>
        <v/>
      </c>
      <c r="AF1405" s="78" t="str">
        <f>IF(Tableau1[[#This Row],[Type de réponse]]='Paramètre (masquer)'!$A$10,Tableau1[[#This Row],[Nuit
MA/ME]],"")</f>
        <v/>
      </c>
      <c r="AG1405" s="78" t="str">
        <f>IF(Tableau1[[#This Row],[Type de réponse]]='Paramètre (masquer)'!$A$10,Tableau1[[#This Row],[Nuit
ME/JE]],"")</f>
        <v/>
      </c>
      <c r="AH1405" s="78" t="str">
        <f>IF(Tableau1[[#This Row],[Type de réponse]]='Paramètre (masquer)'!$A$10,Tableau1[[#This Row],[Nuit JE/VE]],"")</f>
        <v/>
      </c>
      <c r="AI1405" s="78" t="str">
        <f>IF(Tableau1[[#This Row],[Type de réponse]]='Paramètre (masquer)'!$A$10,Tableau1[[#This Row],[Nuit
VE/SA]],"")</f>
        <v/>
      </c>
      <c r="AJ1405" s="78" t="str">
        <f>IF(Tableau1[[#This Row],[Type de réponse]]='Paramètre (masquer)'!$A$10,Tableau1[[#This Row],[Nuit
SA/DI]],"")</f>
        <v/>
      </c>
      <c r="AK1405" s="78" t="str">
        <f>IF(Tableau1[[#This Row],[Type de réponse]]='Paramètre (masquer)'!$A$10,Tableau1[[#This Row],[Nuit
DI/LU]],"")</f>
        <v/>
      </c>
      <c r="AL1405" s="76" t="str">
        <f>IF(Tableau1[[#This Row],[Nuit
LU /MA]]="Oui",0,IF(Tableau1[[#This Row],[Nuit
LU /MA]]="Non",1,""))</f>
        <v/>
      </c>
      <c r="AM1405" s="76" t="str">
        <f>IF(Tableau1[[#This Row],[Nuit
MA/ ME]]="Oui",0,IF(Tableau1[[#This Row],[Nuit
MA/ ME]]="Non",1,""))</f>
        <v/>
      </c>
      <c r="AN1405" s="76" t="str">
        <f>IF(Tableau1[[#This Row],[Nuit
ME/ JE]]="Oui",0,IF(Tableau1[[#This Row],[Nuit
ME/ JE]]="Non",1,""))</f>
        <v/>
      </c>
      <c r="AO1405" s="76" t="str">
        <f>IF(Tableau1[[#This Row],[Nuit JE/ VE]]="Oui",0,IF(Tableau1[[#This Row],[Nuit JE/ VE]]="Non",1,""))</f>
        <v/>
      </c>
      <c r="AP1405" s="76" t="str">
        <f>IF(Tableau1[[#This Row],[Nuit
VE/ SA]]="Oui",0,IF(Tableau1[[#This Row],[Nuit
VE/ SA]]="Non",1,""))</f>
        <v/>
      </c>
      <c r="AQ1405" s="76" t="str">
        <f>IF(Tableau1[[#This Row],[Nuit
SA/ DI]]="Oui",0,IF(Tableau1[[#This Row],[Nuit
SA/ DI]]="Non",1,""))</f>
        <v/>
      </c>
      <c r="AR1405" s="76" t="str">
        <f>IF(Tableau1[[#This Row],[Nuit
DI/ LU]]="Oui",0,IF(Tableau1[[#This Row],[Nuit
DI/ LU]]="Non",1,""))</f>
        <v/>
      </c>
      <c r="AS1405" s="76" t="str">
        <f>IF(Tableau1[[#This Row],[Type de réponse]]='Paramètre (masquer)'!$A$10,Tableau1[[#This Row],[FE]],"")</f>
        <v/>
      </c>
      <c r="AT1405" s="76" t="str">
        <f>_xlfn.CONCAT(Tableau1[[#This Row],[LUN]:[DIM]])</f>
        <v/>
      </c>
      <c r="AU1405" s="79"/>
      <c r="AV14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5" s="76" t="e">
        <f>Tableau1[[#This Row],[Nbre de nuits sur la période]]*Tableau1[[#This Row],[Nombre de train accédant / nuit *]]</f>
        <v>#VALUE!</v>
      </c>
      <c r="AY1405" s="76" t="e">
        <f>Tableau1[[#This Row],[Uo voies - nuit]]*((59*400/1000)+5)</f>
        <v>#VALUE!</v>
      </c>
    </row>
    <row r="1406" spans="1:51" ht="15.75">
      <c r="A1406" s="51">
        <f t="shared" si="65"/>
        <v>1393</v>
      </c>
      <c r="B1406" s="85"/>
      <c r="C1406" s="52" t="str">
        <f>IFERROR(VLOOKUP(Tableau1[[#This Row],[Site *
Un fichier Excel par DT]],Tableau7[[#All],[Nom de la gare]:[EIC]],5,FALSE),"")</f>
        <v/>
      </c>
      <c r="D1406" s="77"/>
      <c r="E1406" s="74"/>
      <c r="F1406" s="74"/>
      <c r="G1406" s="76"/>
      <c r="H1406" s="72" t="str">
        <f>IF(Tableau1[[#This Row],[Régime d''utilisation (Quotidien ? Oui ou Non)]]="Oui","Oui","Non")</f>
        <v>Non</v>
      </c>
      <c r="I1406" s="72" t="str">
        <f>IF(Tableau1[[#This Row],[Régime d''utilisation (Quotidien ? Oui ou Non)]]="Oui","Oui","Non")</f>
        <v>Non</v>
      </c>
      <c r="J1406" s="72" t="str">
        <f>IF(Tableau1[[#This Row],[Régime d''utilisation (Quotidien ? Oui ou Non)]]="Oui","Oui","Non")</f>
        <v>Non</v>
      </c>
      <c r="K1406" s="72" t="str">
        <f>IF(Tableau1[[#This Row],[Régime d''utilisation (Quotidien ? Oui ou Non)]]="Oui","Oui","Non")</f>
        <v>Non</v>
      </c>
      <c r="L1406" s="72" t="str">
        <f>IF(Tableau1[[#This Row],[Régime d''utilisation (Quotidien ? Oui ou Non)]]="Oui","Oui","Non")</f>
        <v>Non</v>
      </c>
      <c r="M1406" s="72" t="str">
        <f>IF(Tableau1[[#This Row],[Régime d''utilisation (Quotidien ? Oui ou Non)]]="Oui","Oui","Non")</f>
        <v>Non</v>
      </c>
      <c r="N1406" s="72" t="str">
        <f>IF(Tableau1[[#This Row],[Régime d''utilisation (Quotidien ? Oui ou Non)]]="Oui","Oui","Non")</f>
        <v>Non</v>
      </c>
      <c r="O1406" s="72" t="str">
        <f>IF(Tableau1[[#This Row],[Régime d''utilisation (Quotidien ? Oui ou Non)]]="Oui","Oui","Non")</f>
        <v>Non</v>
      </c>
      <c r="P1406" s="76"/>
      <c r="Q1406" s="76"/>
      <c r="R1406" s="76"/>
      <c r="S1406" s="52" t="str">
        <f t="shared" si="63"/>
        <v>Compris entre 00h00 et 5h00</v>
      </c>
      <c r="T1406" s="76"/>
      <c r="U1406" s="53" t="str">
        <f t="shared" si="64"/>
        <v>Voyageur</v>
      </c>
      <c r="V1406" s="76"/>
      <c r="W1406" s="76"/>
      <c r="X1406" s="76"/>
      <c r="Y1406" s="76"/>
      <c r="Z1406" s="76"/>
      <c r="AA1406" s="76"/>
      <c r="AB1406" s="53">
        <f>400</f>
        <v>400</v>
      </c>
      <c r="AC1406" s="78" t="str">
        <f>IF(Tableau1[[#This Row],[Type de réponse]]='Paramètre (masquer)'!$A$10,Tableau1[[#This Row],[Période de début *]],"")</f>
        <v/>
      </c>
      <c r="AD1406" s="78" t="str">
        <f>IF(Tableau1[[#This Row],[Type de réponse]]='Paramètre (masquer)'!$A$10,Tableau1[[#This Row],[Période de fin *]],"")</f>
        <v/>
      </c>
      <c r="AE1406" s="78" t="str">
        <f>IF(Tableau1[[#This Row],[Type de réponse]]='Paramètre (masquer)'!$A$10,Tableau1[[#This Row],[Nuit
LU/MA]],"")</f>
        <v/>
      </c>
      <c r="AF1406" s="78" t="str">
        <f>IF(Tableau1[[#This Row],[Type de réponse]]='Paramètre (masquer)'!$A$10,Tableau1[[#This Row],[Nuit
MA/ME]],"")</f>
        <v/>
      </c>
      <c r="AG1406" s="78" t="str">
        <f>IF(Tableau1[[#This Row],[Type de réponse]]='Paramètre (masquer)'!$A$10,Tableau1[[#This Row],[Nuit
ME/JE]],"")</f>
        <v/>
      </c>
      <c r="AH1406" s="78" t="str">
        <f>IF(Tableau1[[#This Row],[Type de réponse]]='Paramètre (masquer)'!$A$10,Tableau1[[#This Row],[Nuit JE/VE]],"")</f>
        <v/>
      </c>
      <c r="AI1406" s="78" t="str">
        <f>IF(Tableau1[[#This Row],[Type de réponse]]='Paramètre (masquer)'!$A$10,Tableau1[[#This Row],[Nuit
VE/SA]],"")</f>
        <v/>
      </c>
      <c r="AJ1406" s="78" t="str">
        <f>IF(Tableau1[[#This Row],[Type de réponse]]='Paramètre (masquer)'!$A$10,Tableau1[[#This Row],[Nuit
SA/DI]],"")</f>
        <v/>
      </c>
      <c r="AK1406" s="78" t="str">
        <f>IF(Tableau1[[#This Row],[Type de réponse]]='Paramètre (masquer)'!$A$10,Tableau1[[#This Row],[Nuit
DI/LU]],"")</f>
        <v/>
      </c>
      <c r="AL1406" s="76" t="str">
        <f>IF(Tableau1[[#This Row],[Nuit
LU /MA]]="Oui",0,IF(Tableau1[[#This Row],[Nuit
LU /MA]]="Non",1,""))</f>
        <v/>
      </c>
      <c r="AM1406" s="76" t="str">
        <f>IF(Tableau1[[#This Row],[Nuit
MA/ ME]]="Oui",0,IF(Tableau1[[#This Row],[Nuit
MA/ ME]]="Non",1,""))</f>
        <v/>
      </c>
      <c r="AN1406" s="76" t="str">
        <f>IF(Tableau1[[#This Row],[Nuit
ME/ JE]]="Oui",0,IF(Tableau1[[#This Row],[Nuit
ME/ JE]]="Non",1,""))</f>
        <v/>
      </c>
      <c r="AO1406" s="76" t="str">
        <f>IF(Tableau1[[#This Row],[Nuit JE/ VE]]="Oui",0,IF(Tableau1[[#This Row],[Nuit JE/ VE]]="Non",1,""))</f>
        <v/>
      </c>
      <c r="AP1406" s="76" t="str">
        <f>IF(Tableau1[[#This Row],[Nuit
VE/ SA]]="Oui",0,IF(Tableau1[[#This Row],[Nuit
VE/ SA]]="Non",1,""))</f>
        <v/>
      </c>
      <c r="AQ1406" s="76" t="str">
        <f>IF(Tableau1[[#This Row],[Nuit
SA/ DI]]="Oui",0,IF(Tableau1[[#This Row],[Nuit
SA/ DI]]="Non",1,""))</f>
        <v/>
      </c>
      <c r="AR1406" s="76" t="str">
        <f>IF(Tableau1[[#This Row],[Nuit
DI/ LU]]="Oui",0,IF(Tableau1[[#This Row],[Nuit
DI/ LU]]="Non",1,""))</f>
        <v/>
      </c>
      <c r="AS1406" s="76" t="str">
        <f>IF(Tableau1[[#This Row],[Type de réponse]]='Paramètre (masquer)'!$A$10,Tableau1[[#This Row],[FE]],"")</f>
        <v/>
      </c>
      <c r="AT1406" s="76" t="str">
        <f>_xlfn.CONCAT(Tableau1[[#This Row],[LUN]:[DIM]])</f>
        <v/>
      </c>
      <c r="AU1406" s="79"/>
      <c r="AV14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6" s="76" t="e">
        <f>Tableau1[[#This Row],[Nbre de nuits sur la période]]*Tableau1[[#This Row],[Nombre de train accédant / nuit *]]</f>
        <v>#VALUE!</v>
      </c>
      <c r="AY1406" s="76" t="e">
        <f>Tableau1[[#This Row],[Uo voies - nuit]]*((59*400/1000)+5)</f>
        <v>#VALUE!</v>
      </c>
    </row>
    <row r="1407" spans="1:51" ht="15.75">
      <c r="A1407" s="51">
        <f t="shared" si="65"/>
        <v>1394</v>
      </c>
      <c r="B1407" s="85"/>
      <c r="C1407" s="52" t="str">
        <f>IFERROR(VLOOKUP(Tableau1[[#This Row],[Site *
Un fichier Excel par DT]],Tableau7[[#All],[Nom de la gare]:[EIC]],5,FALSE),"")</f>
        <v/>
      </c>
      <c r="D1407" s="77"/>
      <c r="E1407" s="74"/>
      <c r="F1407" s="74"/>
      <c r="G1407" s="76"/>
      <c r="H1407" s="72" t="str">
        <f>IF(Tableau1[[#This Row],[Régime d''utilisation (Quotidien ? Oui ou Non)]]="Oui","Oui","Non")</f>
        <v>Non</v>
      </c>
      <c r="I1407" s="72" t="str">
        <f>IF(Tableau1[[#This Row],[Régime d''utilisation (Quotidien ? Oui ou Non)]]="Oui","Oui","Non")</f>
        <v>Non</v>
      </c>
      <c r="J1407" s="72" t="str">
        <f>IF(Tableau1[[#This Row],[Régime d''utilisation (Quotidien ? Oui ou Non)]]="Oui","Oui","Non")</f>
        <v>Non</v>
      </c>
      <c r="K1407" s="72" t="str">
        <f>IF(Tableau1[[#This Row],[Régime d''utilisation (Quotidien ? Oui ou Non)]]="Oui","Oui","Non")</f>
        <v>Non</v>
      </c>
      <c r="L1407" s="72" t="str">
        <f>IF(Tableau1[[#This Row],[Régime d''utilisation (Quotidien ? Oui ou Non)]]="Oui","Oui","Non")</f>
        <v>Non</v>
      </c>
      <c r="M1407" s="72" t="str">
        <f>IF(Tableau1[[#This Row],[Régime d''utilisation (Quotidien ? Oui ou Non)]]="Oui","Oui","Non")</f>
        <v>Non</v>
      </c>
      <c r="N1407" s="72" t="str">
        <f>IF(Tableau1[[#This Row],[Régime d''utilisation (Quotidien ? Oui ou Non)]]="Oui","Oui","Non")</f>
        <v>Non</v>
      </c>
      <c r="O1407" s="72" t="str">
        <f>IF(Tableau1[[#This Row],[Régime d''utilisation (Quotidien ? Oui ou Non)]]="Oui","Oui","Non")</f>
        <v>Non</v>
      </c>
      <c r="P1407" s="76"/>
      <c r="Q1407" s="76"/>
      <c r="R1407" s="76"/>
      <c r="S1407" s="52" t="str">
        <f t="shared" si="63"/>
        <v>Compris entre 00h00 et 5h00</v>
      </c>
      <c r="T1407" s="76"/>
      <c r="U1407" s="53" t="str">
        <f t="shared" si="64"/>
        <v>Voyageur</v>
      </c>
      <c r="V1407" s="76"/>
      <c r="W1407" s="76"/>
      <c r="X1407" s="76"/>
      <c r="Y1407" s="76"/>
      <c r="Z1407" s="76"/>
      <c r="AA1407" s="76"/>
      <c r="AB1407" s="53">
        <f>400</f>
        <v>400</v>
      </c>
      <c r="AC1407" s="78" t="str">
        <f>IF(Tableau1[[#This Row],[Type de réponse]]='Paramètre (masquer)'!$A$10,Tableau1[[#This Row],[Période de début *]],"")</f>
        <v/>
      </c>
      <c r="AD1407" s="78" t="str">
        <f>IF(Tableau1[[#This Row],[Type de réponse]]='Paramètre (masquer)'!$A$10,Tableau1[[#This Row],[Période de fin *]],"")</f>
        <v/>
      </c>
      <c r="AE1407" s="78" t="str">
        <f>IF(Tableau1[[#This Row],[Type de réponse]]='Paramètre (masquer)'!$A$10,Tableau1[[#This Row],[Nuit
LU/MA]],"")</f>
        <v/>
      </c>
      <c r="AF1407" s="78" t="str">
        <f>IF(Tableau1[[#This Row],[Type de réponse]]='Paramètre (masquer)'!$A$10,Tableau1[[#This Row],[Nuit
MA/ME]],"")</f>
        <v/>
      </c>
      <c r="AG1407" s="78" t="str">
        <f>IF(Tableau1[[#This Row],[Type de réponse]]='Paramètre (masquer)'!$A$10,Tableau1[[#This Row],[Nuit
ME/JE]],"")</f>
        <v/>
      </c>
      <c r="AH1407" s="78" t="str">
        <f>IF(Tableau1[[#This Row],[Type de réponse]]='Paramètre (masquer)'!$A$10,Tableau1[[#This Row],[Nuit JE/VE]],"")</f>
        <v/>
      </c>
      <c r="AI1407" s="78" t="str">
        <f>IF(Tableau1[[#This Row],[Type de réponse]]='Paramètre (masquer)'!$A$10,Tableau1[[#This Row],[Nuit
VE/SA]],"")</f>
        <v/>
      </c>
      <c r="AJ1407" s="78" t="str">
        <f>IF(Tableau1[[#This Row],[Type de réponse]]='Paramètre (masquer)'!$A$10,Tableau1[[#This Row],[Nuit
SA/DI]],"")</f>
        <v/>
      </c>
      <c r="AK1407" s="78" t="str">
        <f>IF(Tableau1[[#This Row],[Type de réponse]]='Paramètre (masquer)'!$A$10,Tableau1[[#This Row],[Nuit
DI/LU]],"")</f>
        <v/>
      </c>
      <c r="AL1407" s="76" t="str">
        <f>IF(Tableau1[[#This Row],[Nuit
LU /MA]]="Oui",0,IF(Tableau1[[#This Row],[Nuit
LU /MA]]="Non",1,""))</f>
        <v/>
      </c>
      <c r="AM1407" s="76" t="str">
        <f>IF(Tableau1[[#This Row],[Nuit
MA/ ME]]="Oui",0,IF(Tableau1[[#This Row],[Nuit
MA/ ME]]="Non",1,""))</f>
        <v/>
      </c>
      <c r="AN1407" s="76" t="str">
        <f>IF(Tableau1[[#This Row],[Nuit
ME/ JE]]="Oui",0,IF(Tableau1[[#This Row],[Nuit
ME/ JE]]="Non",1,""))</f>
        <v/>
      </c>
      <c r="AO1407" s="76" t="str">
        <f>IF(Tableau1[[#This Row],[Nuit JE/ VE]]="Oui",0,IF(Tableau1[[#This Row],[Nuit JE/ VE]]="Non",1,""))</f>
        <v/>
      </c>
      <c r="AP1407" s="76" t="str">
        <f>IF(Tableau1[[#This Row],[Nuit
VE/ SA]]="Oui",0,IF(Tableau1[[#This Row],[Nuit
VE/ SA]]="Non",1,""))</f>
        <v/>
      </c>
      <c r="AQ1407" s="76" t="str">
        <f>IF(Tableau1[[#This Row],[Nuit
SA/ DI]]="Oui",0,IF(Tableau1[[#This Row],[Nuit
SA/ DI]]="Non",1,""))</f>
        <v/>
      </c>
      <c r="AR1407" s="76" t="str">
        <f>IF(Tableau1[[#This Row],[Nuit
DI/ LU]]="Oui",0,IF(Tableau1[[#This Row],[Nuit
DI/ LU]]="Non",1,""))</f>
        <v/>
      </c>
      <c r="AS1407" s="76" t="str">
        <f>IF(Tableau1[[#This Row],[Type de réponse]]='Paramètre (masquer)'!$A$10,Tableau1[[#This Row],[FE]],"")</f>
        <v/>
      </c>
      <c r="AT1407" s="76" t="str">
        <f>_xlfn.CONCAT(Tableau1[[#This Row],[LUN]:[DIM]])</f>
        <v/>
      </c>
      <c r="AU1407" s="79"/>
      <c r="AV14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7" s="76" t="e">
        <f>Tableau1[[#This Row],[Nbre de nuits sur la période]]*Tableau1[[#This Row],[Nombre de train accédant / nuit *]]</f>
        <v>#VALUE!</v>
      </c>
      <c r="AY1407" s="76" t="e">
        <f>Tableau1[[#This Row],[Uo voies - nuit]]*((59*400/1000)+5)</f>
        <v>#VALUE!</v>
      </c>
    </row>
    <row r="1408" spans="1:51" ht="15.75">
      <c r="A1408" s="51">
        <f t="shared" si="65"/>
        <v>1395</v>
      </c>
      <c r="B1408" s="85"/>
      <c r="C1408" s="52" t="str">
        <f>IFERROR(VLOOKUP(Tableau1[[#This Row],[Site *
Un fichier Excel par DT]],Tableau7[[#All],[Nom de la gare]:[EIC]],5,FALSE),"")</f>
        <v/>
      </c>
      <c r="D1408" s="77"/>
      <c r="E1408" s="74"/>
      <c r="F1408" s="74"/>
      <c r="G1408" s="76"/>
      <c r="H1408" s="72" t="str">
        <f>IF(Tableau1[[#This Row],[Régime d''utilisation (Quotidien ? Oui ou Non)]]="Oui","Oui","Non")</f>
        <v>Non</v>
      </c>
      <c r="I1408" s="72" t="str">
        <f>IF(Tableau1[[#This Row],[Régime d''utilisation (Quotidien ? Oui ou Non)]]="Oui","Oui","Non")</f>
        <v>Non</v>
      </c>
      <c r="J1408" s="72" t="str">
        <f>IF(Tableau1[[#This Row],[Régime d''utilisation (Quotidien ? Oui ou Non)]]="Oui","Oui","Non")</f>
        <v>Non</v>
      </c>
      <c r="K1408" s="72" t="str">
        <f>IF(Tableau1[[#This Row],[Régime d''utilisation (Quotidien ? Oui ou Non)]]="Oui","Oui","Non")</f>
        <v>Non</v>
      </c>
      <c r="L1408" s="72" t="str">
        <f>IF(Tableau1[[#This Row],[Régime d''utilisation (Quotidien ? Oui ou Non)]]="Oui","Oui","Non")</f>
        <v>Non</v>
      </c>
      <c r="M1408" s="72" t="str">
        <f>IF(Tableau1[[#This Row],[Régime d''utilisation (Quotidien ? Oui ou Non)]]="Oui","Oui","Non")</f>
        <v>Non</v>
      </c>
      <c r="N1408" s="72" t="str">
        <f>IF(Tableau1[[#This Row],[Régime d''utilisation (Quotidien ? Oui ou Non)]]="Oui","Oui","Non")</f>
        <v>Non</v>
      </c>
      <c r="O1408" s="72" t="str">
        <f>IF(Tableau1[[#This Row],[Régime d''utilisation (Quotidien ? Oui ou Non)]]="Oui","Oui","Non")</f>
        <v>Non</v>
      </c>
      <c r="P1408" s="76"/>
      <c r="Q1408" s="76"/>
      <c r="R1408" s="76"/>
      <c r="S1408" s="52" t="str">
        <f t="shared" si="63"/>
        <v>Compris entre 00h00 et 5h00</v>
      </c>
      <c r="T1408" s="76"/>
      <c r="U1408" s="53" t="str">
        <f t="shared" si="64"/>
        <v>Voyageur</v>
      </c>
      <c r="V1408" s="76"/>
      <c r="W1408" s="76"/>
      <c r="X1408" s="76"/>
      <c r="Y1408" s="76"/>
      <c r="Z1408" s="76"/>
      <c r="AA1408" s="76"/>
      <c r="AB1408" s="53">
        <f>400</f>
        <v>400</v>
      </c>
      <c r="AC1408" s="78" t="str">
        <f>IF(Tableau1[[#This Row],[Type de réponse]]='Paramètre (masquer)'!$A$10,Tableau1[[#This Row],[Période de début *]],"")</f>
        <v/>
      </c>
      <c r="AD1408" s="78" t="str">
        <f>IF(Tableau1[[#This Row],[Type de réponse]]='Paramètre (masquer)'!$A$10,Tableau1[[#This Row],[Période de fin *]],"")</f>
        <v/>
      </c>
      <c r="AE1408" s="78" t="str">
        <f>IF(Tableau1[[#This Row],[Type de réponse]]='Paramètre (masquer)'!$A$10,Tableau1[[#This Row],[Nuit
LU/MA]],"")</f>
        <v/>
      </c>
      <c r="AF1408" s="78" t="str">
        <f>IF(Tableau1[[#This Row],[Type de réponse]]='Paramètre (masquer)'!$A$10,Tableau1[[#This Row],[Nuit
MA/ME]],"")</f>
        <v/>
      </c>
      <c r="AG1408" s="78" t="str">
        <f>IF(Tableau1[[#This Row],[Type de réponse]]='Paramètre (masquer)'!$A$10,Tableau1[[#This Row],[Nuit
ME/JE]],"")</f>
        <v/>
      </c>
      <c r="AH1408" s="78" t="str">
        <f>IF(Tableau1[[#This Row],[Type de réponse]]='Paramètre (masquer)'!$A$10,Tableau1[[#This Row],[Nuit JE/VE]],"")</f>
        <v/>
      </c>
      <c r="AI1408" s="78" t="str">
        <f>IF(Tableau1[[#This Row],[Type de réponse]]='Paramètre (masquer)'!$A$10,Tableau1[[#This Row],[Nuit
VE/SA]],"")</f>
        <v/>
      </c>
      <c r="AJ1408" s="78" t="str">
        <f>IF(Tableau1[[#This Row],[Type de réponse]]='Paramètre (masquer)'!$A$10,Tableau1[[#This Row],[Nuit
SA/DI]],"")</f>
        <v/>
      </c>
      <c r="AK1408" s="78" t="str">
        <f>IF(Tableau1[[#This Row],[Type de réponse]]='Paramètre (masquer)'!$A$10,Tableau1[[#This Row],[Nuit
DI/LU]],"")</f>
        <v/>
      </c>
      <c r="AL1408" s="76" t="str">
        <f>IF(Tableau1[[#This Row],[Nuit
LU /MA]]="Oui",0,IF(Tableau1[[#This Row],[Nuit
LU /MA]]="Non",1,""))</f>
        <v/>
      </c>
      <c r="AM1408" s="76" t="str">
        <f>IF(Tableau1[[#This Row],[Nuit
MA/ ME]]="Oui",0,IF(Tableau1[[#This Row],[Nuit
MA/ ME]]="Non",1,""))</f>
        <v/>
      </c>
      <c r="AN1408" s="76" t="str">
        <f>IF(Tableau1[[#This Row],[Nuit
ME/ JE]]="Oui",0,IF(Tableau1[[#This Row],[Nuit
ME/ JE]]="Non",1,""))</f>
        <v/>
      </c>
      <c r="AO1408" s="76" t="str">
        <f>IF(Tableau1[[#This Row],[Nuit JE/ VE]]="Oui",0,IF(Tableau1[[#This Row],[Nuit JE/ VE]]="Non",1,""))</f>
        <v/>
      </c>
      <c r="AP1408" s="76" t="str">
        <f>IF(Tableau1[[#This Row],[Nuit
VE/ SA]]="Oui",0,IF(Tableau1[[#This Row],[Nuit
VE/ SA]]="Non",1,""))</f>
        <v/>
      </c>
      <c r="AQ1408" s="76" t="str">
        <f>IF(Tableau1[[#This Row],[Nuit
SA/ DI]]="Oui",0,IF(Tableau1[[#This Row],[Nuit
SA/ DI]]="Non",1,""))</f>
        <v/>
      </c>
      <c r="AR1408" s="76" t="str">
        <f>IF(Tableau1[[#This Row],[Nuit
DI/ LU]]="Oui",0,IF(Tableau1[[#This Row],[Nuit
DI/ LU]]="Non",1,""))</f>
        <v/>
      </c>
      <c r="AS1408" s="76" t="str">
        <f>IF(Tableau1[[#This Row],[Type de réponse]]='Paramètre (masquer)'!$A$10,Tableau1[[#This Row],[FE]],"")</f>
        <v/>
      </c>
      <c r="AT1408" s="76" t="str">
        <f>_xlfn.CONCAT(Tableau1[[#This Row],[LUN]:[DIM]])</f>
        <v/>
      </c>
      <c r="AU1408" s="79"/>
      <c r="AV14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8" s="76" t="e">
        <f>Tableau1[[#This Row],[Nbre de nuits sur la période]]*Tableau1[[#This Row],[Nombre de train accédant / nuit *]]</f>
        <v>#VALUE!</v>
      </c>
      <c r="AY1408" s="76" t="e">
        <f>Tableau1[[#This Row],[Uo voies - nuit]]*((59*400/1000)+5)</f>
        <v>#VALUE!</v>
      </c>
    </row>
    <row r="1409" spans="1:51" ht="15.75">
      <c r="A1409" s="51">
        <f t="shared" si="65"/>
        <v>1396</v>
      </c>
      <c r="B1409" s="85"/>
      <c r="C1409" s="52" t="str">
        <f>IFERROR(VLOOKUP(Tableau1[[#This Row],[Site *
Un fichier Excel par DT]],Tableau7[[#All],[Nom de la gare]:[EIC]],5,FALSE),"")</f>
        <v/>
      </c>
      <c r="D1409" s="77"/>
      <c r="E1409" s="74"/>
      <c r="F1409" s="74"/>
      <c r="G1409" s="76"/>
      <c r="H1409" s="72" t="str">
        <f>IF(Tableau1[[#This Row],[Régime d''utilisation (Quotidien ? Oui ou Non)]]="Oui","Oui","Non")</f>
        <v>Non</v>
      </c>
      <c r="I1409" s="72" t="str">
        <f>IF(Tableau1[[#This Row],[Régime d''utilisation (Quotidien ? Oui ou Non)]]="Oui","Oui","Non")</f>
        <v>Non</v>
      </c>
      <c r="J1409" s="72" t="str">
        <f>IF(Tableau1[[#This Row],[Régime d''utilisation (Quotidien ? Oui ou Non)]]="Oui","Oui","Non")</f>
        <v>Non</v>
      </c>
      <c r="K1409" s="72" t="str">
        <f>IF(Tableau1[[#This Row],[Régime d''utilisation (Quotidien ? Oui ou Non)]]="Oui","Oui","Non")</f>
        <v>Non</v>
      </c>
      <c r="L1409" s="72" t="str">
        <f>IF(Tableau1[[#This Row],[Régime d''utilisation (Quotidien ? Oui ou Non)]]="Oui","Oui","Non")</f>
        <v>Non</v>
      </c>
      <c r="M1409" s="72" t="str">
        <f>IF(Tableau1[[#This Row],[Régime d''utilisation (Quotidien ? Oui ou Non)]]="Oui","Oui","Non")</f>
        <v>Non</v>
      </c>
      <c r="N1409" s="72" t="str">
        <f>IF(Tableau1[[#This Row],[Régime d''utilisation (Quotidien ? Oui ou Non)]]="Oui","Oui","Non")</f>
        <v>Non</v>
      </c>
      <c r="O1409" s="72" t="str">
        <f>IF(Tableau1[[#This Row],[Régime d''utilisation (Quotidien ? Oui ou Non)]]="Oui","Oui","Non")</f>
        <v>Non</v>
      </c>
      <c r="P1409" s="76"/>
      <c r="Q1409" s="76"/>
      <c r="R1409" s="76"/>
      <c r="S1409" s="52" t="str">
        <f t="shared" si="63"/>
        <v>Compris entre 00h00 et 5h00</v>
      </c>
      <c r="T1409" s="76"/>
      <c r="U1409" s="53" t="str">
        <f t="shared" si="64"/>
        <v>Voyageur</v>
      </c>
      <c r="V1409" s="76"/>
      <c r="W1409" s="76"/>
      <c r="X1409" s="76"/>
      <c r="Y1409" s="76"/>
      <c r="Z1409" s="76"/>
      <c r="AA1409" s="76"/>
      <c r="AB1409" s="53">
        <f>400</f>
        <v>400</v>
      </c>
      <c r="AC1409" s="78" t="str">
        <f>IF(Tableau1[[#This Row],[Type de réponse]]='Paramètre (masquer)'!$A$10,Tableau1[[#This Row],[Période de début *]],"")</f>
        <v/>
      </c>
      <c r="AD1409" s="78" t="str">
        <f>IF(Tableau1[[#This Row],[Type de réponse]]='Paramètre (masquer)'!$A$10,Tableau1[[#This Row],[Période de fin *]],"")</f>
        <v/>
      </c>
      <c r="AE1409" s="78" t="str">
        <f>IF(Tableau1[[#This Row],[Type de réponse]]='Paramètre (masquer)'!$A$10,Tableau1[[#This Row],[Nuit
LU/MA]],"")</f>
        <v/>
      </c>
      <c r="AF1409" s="78" t="str">
        <f>IF(Tableau1[[#This Row],[Type de réponse]]='Paramètre (masquer)'!$A$10,Tableau1[[#This Row],[Nuit
MA/ME]],"")</f>
        <v/>
      </c>
      <c r="AG1409" s="78" t="str">
        <f>IF(Tableau1[[#This Row],[Type de réponse]]='Paramètre (masquer)'!$A$10,Tableau1[[#This Row],[Nuit
ME/JE]],"")</f>
        <v/>
      </c>
      <c r="AH1409" s="78" t="str">
        <f>IF(Tableau1[[#This Row],[Type de réponse]]='Paramètre (masquer)'!$A$10,Tableau1[[#This Row],[Nuit JE/VE]],"")</f>
        <v/>
      </c>
      <c r="AI1409" s="78" t="str">
        <f>IF(Tableau1[[#This Row],[Type de réponse]]='Paramètre (masquer)'!$A$10,Tableau1[[#This Row],[Nuit
VE/SA]],"")</f>
        <v/>
      </c>
      <c r="AJ1409" s="78" t="str">
        <f>IF(Tableau1[[#This Row],[Type de réponse]]='Paramètre (masquer)'!$A$10,Tableau1[[#This Row],[Nuit
SA/DI]],"")</f>
        <v/>
      </c>
      <c r="AK1409" s="78" t="str">
        <f>IF(Tableau1[[#This Row],[Type de réponse]]='Paramètre (masquer)'!$A$10,Tableau1[[#This Row],[Nuit
DI/LU]],"")</f>
        <v/>
      </c>
      <c r="AL1409" s="76" t="str">
        <f>IF(Tableau1[[#This Row],[Nuit
LU /MA]]="Oui",0,IF(Tableau1[[#This Row],[Nuit
LU /MA]]="Non",1,""))</f>
        <v/>
      </c>
      <c r="AM1409" s="76" t="str">
        <f>IF(Tableau1[[#This Row],[Nuit
MA/ ME]]="Oui",0,IF(Tableau1[[#This Row],[Nuit
MA/ ME]]="Non",1,""))</f>
        <v/>
      </c>
      <c r="AN1409" s="76" t="str">
        <f>IF(Tableau1[[#This Row],[Nuit
ME/ JE]]="Oui",0,IF(Tableau1[[#This Row],[Nuit
ME/ JE]]="Non",1,""))</f>
        <v/>
      </c>
      <c r="AO1409" s="76" t="str">
        <f>IF(Tableau1[[#This Row],[Nuit JE/ VE]]="Oui",0,IF(Tableau1[[#This Row],[Nuit JE/ VE]]="Non",1,""))</f>
        <v/>
      </c>
      <c r="AP1409" s="76" t="str">
        <f>IF(Tableau1[[#This Row],[Nuit
VE/ SA]]="Oui",0,IF(Tableau1[[#This Row],[Nuit
VE/ SA]]="Non",1,""))</f>
        <v/>
      </c>
      <c r="AQ1409" s="76" t="str">
        <f>IF(Tableau1[[#This Row],[Nuit
SA/ DI]]="Oui",0,IF(Tableau1[[#This Row],[Nuit
SA/ DI]]="Non",1,""))</f>
        <v/>
      </c>
      <c r="AR1409" s="76" t="str">
        <f>IF(Tableau1[[#This Row],[Nuit
DI/ LU]]="Oui",0,IF(Tableau1[[#This Row],[Nuit
DI/ LU]]="Non",1,""))</f>
        <v/>
      </c>
      <c r="AS1409" s="76" t="str">
        <f>IF(Tableau1[[#This Row],[Type de réponse]]='Paramètre (masquer)'!$A$10,Tableau1[[#This Row],[FE]],"")</f>
        <v/>
      </c>
      <c r="AT1409" s="76" t="str">
        <f>_xlfn.CONCAT(Tableau1[[#This Row],[LUN]:[DIM]])</f>
        <v/>
      </c>
      <c r="AU1409" s="79"/>
      <c r="AV14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9" s="76" t="e">
        <f>Tableau1[[#This Row],[Nbre de nuits sur la période]]*Tableau1[[#This Row],[Nombre de train accédant / nuit *]]</f>
        <v>#VALUE!</v>
      </c>
      <c r="AY1409" s="76" t="e">
        <f>Tableau1[[#This Row],[Uo voies - nuit]]*((59*400/1000)+5)</f>
        <v>#VALUE!</v>
      </c>
    </row>
    <row r="1410" spans="1:51" ht="15.75">
      <c r="A1410" s="51">
        <f t="shared" si="65"/>
        <v>1397</v>
      </c>
      <c r="B1410" s="85"/>
      <c r="C1410" s="52" t="str">
        <f>IFERROR(VLOOKUP(Tableau1[[#This Row],[Site *
Un fichier Excel par DT]],Tableau7[[#All],[Nom de la gare]:[EIC]],5,FALSE),"")</f>
        <v/>
      </c>
      <c r="D1410" s="77"/>
      <c r="E1410" s="74"/>
      <c r="F1410" s="74"/>
      <c r="G1410" s="76"/>
      <c r="H1410" s="72" t="str">
        <f>IF(Tableau1[[#This Row],[Régime d''utilisation (Quotidien ? Oui ou Non)]]="Oui","Oui","Non")</f>
        <v>Non</v>
      </c>
      <c r="I1410" s="72" t="str">
        <f>IF(Tableau1[[#This Row],[Régime d''utilisation (Quotidien ? Oui ou Non)]]="Oui","Oui","Non")</f>
        <v>Non</v>
      </c>
      <c r="J1410" s="72" t="str">
        <f>IF(Tableau1[[#This Row],[Régime d''utilisation (Quotidien ? Oui ou Non)]]="Oui","Oui","Non")</f>
        <v>Non</v>
      </c>
      <c r="K1410" s="72" t="str">
        <f>IF(Tableau1[[#This Row],[Régime d''utilisation (Quotidien ? Oui ou Non)]]="Oui","Oui","Non")</f>
        <v>Non</v>
      </c>
      <c r="L1410" s="72" t="str">
        <f>IF(Tableau1[[#This Row],[Régime d''utilisation (Quotidien ? Oui ou Non)]]="Oui","Oui","Non")</f>
        <v>Non</v>
      </c>
      <c r="M1410" s="72" t="str">
        <f>IF(Tableau1[[#This Row],[Régime d''utilisation (Quotidien ? Oui ou Non)]]="Oui","Oui","Non")</f>
        <v>Non</v>
      </c>
      <c r="N1410" s="72" t="str">
        <f>IF(Tableau1[[#This Row],[Régime d''utilisation (Quotidien ? Oui ou Non)]]="Oui","Oui","Non")</f>
        <v>Non</v>
      </c>
      <c r="O1410" s="72" t="str">
        <f>IF(Tableau1[[#This Row],[Régime d''utilisation (Quotidien ? Oui ou Non)]]="Oui","Oui","Non")</f>
        <v>Non</v>
      </c>
      <c r="P1410" s="76"/>
      <c r="Q1410" s="76"/>
      <c r="R1410" s="76"/>
      <c r="S1410" s="52" t="str">
        <f t="shared" si="63"/>
        <v>Compris entre 00h00 et 5h00</v>
      </c>
      <c r="T1410" s="76"/>
      <c r="U1410" s="53" t="str">
        <f t="shared" si="64"/>
        <v>Voyageur</v>
      </c>
      <c r="V1410" s="76"/>
      <c r="W1410" s="76"/>
      <c r="X1410" s="76"/>
      <c r="Y1410" s="76"/>
      <c r="Z1410" s="76"/>
      <c r="AA1410" s="76"/>
      <c r="AB1410" s="53">
        <f>400</f>
        <v>400</v>
      </c>
      <c r="AC1410" s="78" t="str">
        <f>IF(Tableau1[[#This Row],[Type de réponse]]='Paramètre (masquer)'!$A$10,Tableau1[[#This Row],[Période de début *]],"")</f>
        <v/>
      </c>
      <c r="AD1410" s="78" t="str">
        <f>IF(Tableau1[[#This Row],[Type de réponse]]='Paramètre (masquer)'!$A$10,Tableau1[[#This Row],[Période de fin *]],"")</f>
        <v/>
      </c>
      <c r="AE1410" s="78" t="str">
        <f>IF(Tableau1[[#This Row],[Type de réponse]]='Paramètre (masquer)'!$A$10,Tableau1[[#This Row],[Nuit
LU/MA]],"")</f>
        <v/>
      </c>
      <c r="AF1410" s="78" t="str">
        <f>IF(Tableau1[[#This Row],[Type de réponse]]='Paramètre (masquer)'!$A$10,Tableau1[[#This Row],[Nuit
MA/ME]],"")</f>
        <v/>
      </c>
      <c r="AG1410" s="78" t="str">
        <f>IF(Tableau1[[#This Row],[Type de réponse]]='Paramètre (masquer)'!$A$10,Tableau1[[#This Row],[Nuit
ME/JE]],"")</f>
        <v/>
      </c>
      <c r="AH1410" s="78" t="str">
        <f>IF(Tableau1[[#This Row],[Type de réponse]]='Paramètre (masquer)'!$A$10,Tableau1[[#This Row],[Nuit JE/VE]],"")</f>
        <v/>
      </c>
      <c r="AI1410" s="78" t="str">
        <f>IF(Tableau1[[#This Row],[Type de réponse]]='Paramètre (masquer)'!$A$10,Tableau1[[#This Row],[Nuit
VE/SA]],"")</f>
        <v/>
      </c>
      <c r="AJ1410" s="78" t="str">
        <f>IF(Tableau1[[#This Row],[Type de réponse]]='Paramètre (masquer)'!$A$10,Tableau1[[#This Row],[Nuit
SA/DI]],"")</f>
        <v/>
      </c>
      <c r="AK1410" s="78" t="str">
        <f>IF(Tableau1[[#This Row],[Type de réponse]]='Paramètre (masquer)'!$A$10,Tableau1[[#This Row],[Nuit
DI/LU]],"")</f>
        <v/>
      </c>
      <c r="AL1410" s="76" t="str">
        <f>IF(Tableau1[[#This Row],[Nuit
LU /MA]]="Oui",0,IF(Tableau1[[#This Row],[Nuit
LU /MA]]="Non",1,""))</f>
        <v/>
      </c>
      <c r="AM1410" s="76" t="str">
        <f>IF(Tableau1[[#This Row],[Nuit
MA/ ME]]="Oui",0,IF(Tableau1[[#This Row],[Nuit
MA/ ME]]="Non",1,""))</f>
        <v/>
      </c>
      <c r="AN1410" s="76" t="str">
        <f>IF(Tableau1[[#This Row],[Nuit
ME/ JE]]="Oui",0,IF(Tableau1[[#This Row],[Nuit
ME/ JE]]="Non",1,""))</f>
        <v/>
      </c>
      <c r="AO1410" s="76" t="str">
        <f>IF(Tableau1[[#This Row],[Nuit JE/ VE]]="Oui",0,IF(Tableau1[[#This Row],[Nuit JE/ VE]]="Non",1,""))</f>
        <v/>
      </c>
      <c r="AP1410" s="76" t="str">
        <f>IF(Tableau1[[#This Row],[Nuit
VE/ SA]]="Oui",0,IF(Tableau1[[#This Row],[Nuit
VE/ SA]]="Non",1,""))</f>
        <v/>
      </c>
      <c r="AQ1410" s="76" t="str">
        <f>IF(Tableau1[[#This Row],[Nuit
SA/ DI]]="Oui",0,IF(Tableau1[[#This Row],[Nuit
SA/ DI]]="Non",1,""))</f>
        <v/>
      </c>
      <c r="AR1410" s="76" t="str">
        <f>IF(Tableau1[[#This Row],[Nuit
DI/ LU]]="Oui",0,IF(Tableau1[[#This Row],[Nuit
DI/ LU]]="Non",1,""))</f>
        <v/>
      </c>
      <c r="AS1410" s="76" t="str">
        <f>IF(Tableau1[[#This Row],[Type de réponse]]='Paramètre (masquer)'!$A$10,Tableau1[[#This Row],[FE]],"")</f>
        <v/>
      </c>
      <c r="AT1410" s="76" t="str">
        <f>_xlfn.CONCAT(Tableau1[[#This Row],[LUN]:[DIM]])</f>
        <v/>
      </c>
      <c r="AU1410" s="79"/>
      <c r="AV14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0" s="76" t="e">
        <f>Tableau1[[#This Row],[Nbre de nuits sur la période]]*Tableau1[[#This Row],[Nombre de train accédant / nuit *]]</f>
        <v>#VALUE!</v>
      </c>
      <c r="AY1410" s="76" t="e">
        <f>Tableau1[[#This Row],[Uo voies - nuit]]*((59*400/1000)+5)</f>
        <v>#VALUE!</v>
      </c>
    </row>
    <row r="1411" spans="1:51" ht="15.75">
      <c r="A1411" s="51">
        <f t="shared" si="65"/>
        <v>1398</v>
      </c>
      <c r="B1411" s="85"/>
      <c r="C1411" s="52" t="str">
        <f>IFERROR(VLOOKUP(Tableau1[[#This Row],[Site *
Un fichier Excel par DT]],Tableau7[[#All],[Nom de la gare]:[EIC]],5,FALSE),"")</f>
        <v/>
      </c>
      <c r="D1411" s="77"/>
      <c r="E1411" s="74"/>
      <c r="F1411" s="74"/>
      <c r="G1411" s="76"/>
      <c r="H1411" s="72" t="str">
        <f>IF(Tableau1[[#This Row],[Régime d''utilisation (Quotidien ? Oui ou Non)]]="Oui","Oui","Non")</f>
        <v>Non</v>
      </c>
      <c r="I1411" s="72" t="str">
        <f>IF(Tableau1[[#This Row],[Régime d''utilisation (Quotidien ? Oui ou Non)]]="Oui","Oui","Non")</f>
        <v>Non</v>
      </c>
      <c r="J1411" s="72" t="str">
        <f>IF(Tableau1[[#This Row],[Régime d''utilisation (Quotidien ? Oui ou Non)]]="Oui","Oui","Non")</f>
        <v>Non</v>
      </c>
      <c r="K1411" s="72" t="str">
        <f>IF(Tableau1[[#This Row],[Régime d''utilisation (Quotidien ? Oui ou Non)]]="Oui","Oui","Non")</f>
        <v>Non</v>
      </c>
      <c r="L1411" s="72" t="str">
        <f>IF(Tableau1[[#This Row],[Régime d''utilisation (Quotidien ? Oui ou Non)]]="Oui","Oui","Non")</f>
        <v>Non</v>
      </c>
      <c r="M1411" s="72" t="str">
        <f>IF(Tableau1[[#This Row],[Régime d''utilisation (Quotidien ? Oui ou Non)]]="Oui","Oui","Non")</f>
        <v>Non</v>
      </c>
      <c r="N1411" s="72" t="str">
        <f>IF(Tableau1[[#This Row],[Régime d''utilisation (Quotidien ? Oui ou Non)]]="Oui","Oui","Non")</f>
        <v>Non</v>
      </c>
      <c r="O1411" s="72" t="str">
        <f>IF(Tableau1[[#This Row],[Régime d''utilisation (Quotidien ? Oui ou Non)]]="Oui","Oui","Non")</f>
        <v>Non</v>
      </c>
      <c r="P1411" s="76"/>
      <c r="Q1411" s="76"/>
      <c r="R1411" s="76"/>
      <c r="S1411" s="52" t="str">
        <f t="shared" si="63"/>
        <v>Compris entre 00h00 et 5h00</v>
      </c>
      <c r="T1411" s="76"/>
      <c r="U1411" s="53" t="str">
        <f t="shared" si="64"/>
        <v>Voyageur</v>
      </c>
      <c r="V1411" s="76"/>
      <c r="W1411" s="76"/>
      <c r="X1411" s="76"/>
      <c r="Y1411" s="76"/>
      <c r="Z1411" s="76"/>
      <c r="AA1411" s="76"/>
      <c r="AB1411" s="53">
        <f>400</f>
        <v>400</v>
      </c>
      <c r="AC1411" s="78" t="str">
        <f>IF(Tableau1[[#This Row],[Type de réponse]]='Paramètre (masquer)'!$A$10,Tableau1[[#This Row],[Période de début *]],"")</f>
        <v/>
      </c>
      <c r="AD1411" s="78" t="str">
        <f>IF(Tableau1[[#This Row],[Type de réponse]]='Paramètre (masquer)'!$A$10,Tableau1[[#This Row],[Période de fin *]],"")</f>
        <v/>
      </c>
      <c r="AE1411" s="78" t="str">
        <f>IF(Tableau1[[#This Row],[Type de réponse]]='Paramètre (masquer)'!$A$10,Tableau1[[#This Row],[Nuit
LU/MA]],"")</f>
        <v/>
      </c>
      <c r="AF1411" s="78" t="str">
        <f>IF(Tableau1[[#This Row],[Type de réponse]]='Paramètre (masquer)'!$A$10,Tableau1[[#This Row],[Nuit
MA/ME]],"")</f>
        <v/>
      </c>
      <c r="AG1411" s="78" t="str">
        <f>IF(Tableau1[[#This Row],[Type de réponse]]='Paramètre (masquer)'!$A$10,Tableau1[[#This Row],[Nuit
ME/JE]],"")</f>
        <v/>
      </c>
      <c r="AH1411" s="78" t="str">
        <f>IF(Tableau1[[#This Row],[Type de réponse]]='Paramètre (masquer)'!$A$10,Tableau1[[#This Row],[Nuit JE/VE]],"")</f>
        <v/>
      </c>
      <c r="AI1411" s="78" t="str">
        <f>IF(Tableau1[[#This Row],[Type de réponse]]='Paramètre (masquer)'!$A$10,Tableau1[[#This Row],[Nuit
VE/SA]],"")</f>
        <v/>
      </c>
      <c r="AJ1411" s="78" t="str">
        <f>IF(Tableau1[[#This Row],[Type de réponse]]='Paramètre (masquer)'!$A$10,Tableau1[[#This Row],[Nuit
SA/DI]],"")</f>
        <v/>
      </c>
      <c r="AK1411" s="78" t="str">
        <f>IF(Tableau1[[#This Row],[Type de réponse]]='Paramètre (masquer)'!$A$10,Tableau1[[#This Row],[Nuit
DI/LU]],"")</f>
        <v/>
      </c>
      <c r="AL1411" s="76" t="str">
        <f>IF(Tableau1[[#This Row],[Nuit
LU /MA]]="Oui",0,IF(Tableau1[[#This Row],[Nuit
LU /MA]]="Non",1,""))</f>
        <v/>
      </c>
      <c r="AM1411" s="76" t="str">
        <f>IF(Tableau1[[#This Row],[Nuit
MA/ ME]]="Oui",0,IF(Tableau1[[#This Row],[Nuit
MA/ ME]]="Non",1,""))</f>
        <v/>
      </c>
      <c r="AN1411" s="76" t="str">
        <f>IF(Tableau1[[#This Row],[Nuit
ME/ JE]]="Oui",0,IF(Tableau1[[#This Row],[Nuit
ME/ JE]]="Non",1,""))</f>
        <v/>
      </c>
      <c r="AO1411" s="76" t="str">
        <f>IF(Tableau1[[#This Row],[Nuit JE/ VE]]="Oui",0,IF(Tableau1[[#This Row],[Nuit JE/ VE]]="Non",1,""))</f>
        <v/>
      </c>
      <c r="AP1411" s="76" t="str">
        <f>IF(Tableau1[[#This Row],[Nuit
VE/ SA]]="Oui",0,IF(Tableau1[[#This Row],[Nuit
VE/ SA]]="Non",1,""))</f>
        <v/>
      </c>
      <c r="AQ1411" s="76" t="str">
        <f>IF(Tableau1[[#This Row],[Nuit
SA/ DI]]="Oui",0,IF(Tableau1[[#This Row],[Nuit
SA/ DI]]="Non",1,""))</f>
        <v/>
      </c>
      <c r="AR1411" s="76" t="str">
        <f>IF(Tableau1[[#This Row],[Nuit
DI/ LU]]="Oui",0,IF(Tableau1[[#This Row],[Nuit
DI/ LU]]="Non",1,""))</f>
        <v/>
      </c>
      <c r="AS1411" s="76" t="str">
        <f>IF(Tableau1[[#This Row],[Type de réponse]]='Paramètre (masquer)'!$A$10,Tableau1[[#This Row],[FE]],"")</f>
        <v/>
      </c>
      <c r="AT1411" s="76" t="str">
        <f>_xlfn.CONCAT(Tableau1[[#This Row],[LUN]:[DIM]])</f>
        <v/>
      </c>
      <c r="AU1411" s="79"/>
      <c r="AV14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1" s="76" t="e">
        <f>Tableau1[[#This Row],[Nbre de nuits sur la période]]*Tableau1[[#This Row],[Nombre de train accédant / nuit *]]</f>
        <v>#VALUE!</v>
      </c>
      <c r="AY1411" s="76" t="e">
        <f>Tableau1[[#This Row],[Uo voies - nuit]]*((59*400/1000)+5)</f>
        <v>#VALUE!</v>
      </c>
    </row>
    <row r="1412" spans="1:51" ht="15.75">
      <c r="A1412" s="51">
        <f t="shared" si="65"/>
        <v>1399</v>
      </c>
      <c r="B1412" s="85"/>
      <c r="C1412" s="52" t="str">
        <f>IFERROR(VLOOKUP(Tableau1[[#This Row],[Site *
Un fichier Excel par DT]],Tableau7[[#All],[Nom de la gare]:[EIC]],5,FALSE),"")</f>
        <v/>
      </c>
      <c r="D1412" s="77"/>
      <c r="E1412" s="74"/>
      <c r="F1412" s="74"/>
      <c r="G1412" s="76"/>
      <c r="H1412" s="72" t="str">
        <f>IF(Tableau1[[#This Row],[Régime d''utilisation (Quotidien ? Oui ou Non)]]="Oui","Oui","Non")</f>
        <v>Non</v>
      </c>
      <c r="I1412" s="72" t="str">
        <f>IF(Tableau1[[#This Row],[Régime d''utilisation (Quotidien ? Oui ou Non)]]="Oui","Oui","Non")</f>
        <v>Non</v>
      </c>
      <c r="J1412" s="72" t="str">
        <f>IF(Tableau1[[#This Row],[Régime d''utilisation (Quotidien ? Oui ou Non)]]="Oui","Oui","Non")</f>
        <v>Non</v>
      </c>
      <c r="K1412" s="72" t="str">
        <f>IF(Tableau1[[#This Row],[Régime d''utilisation (Quotidien ? Oui ou Non)]]="Oui","Oui","Non")</f>
        <v>Non</v>
      </c>
      <c r="L1412" s="72" t="str">
        <f>IF(Tableau1[[#This Row],[Régime d''utilisation (Quotidien ? Oui ou Non)]]="Oui","Oui","Non")</f>
        <v>Non</v>
      </c>
      <c r="M1412" s="72" t="str">
        <f>IF(Tableau1[[#This Row],[Régime d''utilisation (Quotidien ? Oui ou Non)]]="Oui","Oui","Non")</f>
        <v>Non</v>
      </c>
      <c r="N1412" s="72" t="str">
        <f>IF(Tableau1[[#This Row],[Régime d''utilisation (Quotidien ? Oui ou Non)]]="Oui","Oui","Non")</f>
        <v>Non</v>
      </c>
      <c r="O1412" s="72" t="str">
        <f>IF(Tableau1[[#This Row],[Régime d''utilisation (Quotidien ? Oui ou Non)]]="Oui","Oui","Non")</f>
        <v>Non</v>
      </c>
      <c r="P1412" s="76"/>
      <c r="Q1412" s="76"/>
      <c r="R1412" s="76"/>
      <c r="S1412" s="52" t="str">
        <f t="shared" si="63"/>
        <v>Compris entre 00h00 et 5h00</v>
      </c>
      <c r="T1412" s="76"/>
      <c r="U1412" s="53" t="str">
        <f t="shared" si="64"/>
        <v>Voyageur</v>
      </c>
      <c r="V1412" s="76"/>
      <c r="W1412" s="76"/>
      <c r="X1412" s="76"/>
      <c r="Y1412" s="76"/>
      <c r="Z1412" s="76"/>
      <c r="AA1412" s="76"/>
      <c r="AB1412" s="53">
        <f>400</f>
        <v>400</v>
      </c>
      <c r="AC1412" s="78" t="str">
        <f>IF(Tableau1[[#This Row],[Type de réponse]]='Paramètre (masquer)'!$A$10,Tableau1[[#This Row],[Période de début *]],"")</f>
        <v/>
      </c>
      <c r="AD1412" s="78" t="str">
        <f>IF(Tableau1[[#This Row],[Type de réponse]]='Paramètre (masquer)'!$A$10,Tableau1[[#This Row],[Période de fin *]],"")</f>
        <v/>
      </c>
      <c r="AE1412" s="78" t="str">
        <f>IF(Tableau1[[#This Row],[Type de réponse]]='Paramètre (masquer)'!$A$10,Tableau1[[#This Row],[Nuit
LU/MA]],"")</f>
        <v/>
      </c>
      <c r="AF1412" s="78" t="str">
        <f>IF(Tableau1[[#This Row],[Type de réponse]]='Paramètre (masquer)'!$A$10,Tableau1[[#This Row],[Nuit
MA/ME]],"")</f>
        <v/>
      </c>
      <c r="AG1412" s="78" t="str">
        <f>IF(Tableau1[[#This Row],[Type de réponse]]='Paramètre (masquer)'!$A$10,Tableau1[[#This Row],[Nuit
ME/JE]],"")</f>
        <v/>
      </c>
      <c r="AH1412" s="78" t="str">
        <f>IF(Tableau1[[#This Row],[Type de réponse]]='Paramètre (masquer)'!$A$10,Tableau1[[#This Row],[Nuit JE/VE]],"")</f>
        <v/>
      </c>
      <c r="AI1412" s="78" t="str">
        <f>IF(Tableau1[[#This Row],[Type de réponse]]='Paramètre (masquer)'!$A$10,Tableau1[[#This Row],[Nuit
VE/SA]],"")</f>
        <v/>
      </c>
      <c r="AJ1412" s="78" t="str">
        <f>IF(Tableau1[[#This Row],[Type de réponse]]='Paramètre (masquer)'!$A$10,Tableau1[[#This Row],[Nuit
SA/DI]],"")</f>
        <v/>
      </c>
      <c r="AK1412" s="78" t="str">
        <f>IF(Tableau1[[#This Row],[Type de réponse]]='Paramètre (masquer)'!$A$10,Tableau1[[#This Row],[Nuit
DI/LU]],"")</f>
        <v/>
      </c>
      <c r="AL1412" s="76" t="str">
        <f>IF(Tableau1[[#This Row],[Nuit
LU /MA]]="Oui",0,IF(Tableau1[[#This Row],[Nuit
LU /MA]]="Non",1,""))</f>
        <v/>
      </c>
      <c r="AM1412" s="76" t="str">
        <f>IF(Tableau1[[#This Row],[Nuit
MA/ ME]]="Oui",0,IF(Tableau1[[#This Row],[Nuit
MA/ ME]]="Non",1,""))</f>
        <v/>
      </c>
      <c r="AN1412" s="76" t="str">
        <f>IF(Tableau1[[#This Row],[Nuit
ME/ JE]]="Oui",0,IF(Tableau1[[#This Row],[Nuit
ME/ JE]]="Non",1,""))</f>
        <v/>
      </c>
      <c r="AO1412" s="76" t="str">
        <f>IF(Tableau1[[#This Row],[Nuit JE/ VE]]="Oui",0,IF(Tableau1[[#This Row],[Nuit JE/ VE]]="Non",1,""))</f>
        <v/>
      </c>
      <c r="AP1412" s="76" t="str">
        <f>IF(Tableau1[[#This Row],[Nuit
VE/ SA]]="Oui",0,IF(Tableau1[[#This Row],[Nuit
VE/ SA]]="Non",1,""))</f>
        <v/>
      </c>
      <c r="AQ1412" s="76" t="str">
        <f>IF(Tableau1[[#This Row],[Nuit
SA/ DI]]="Oui",0,IF(Tableau1[[#This Row],[Nuit
SA/ DI]]="Non",1,""))</f>
        <v/>
      </c>
      <c r="AR1412" s="76" t="str">
        <f>IF(Tableau1[[#This Row],[Nuit
DI/ LU]]="Oui",0,IF(Tableau1[[#This Row],[Nuit
DI/ LU]]="Non",1,""))</f>
        <v/>
      </c>
      <c r="AS1412" s="76" t="str">
        <f>IF(Tableau1[[#This Row],[Type de réponse]]='Paramètre (masquer)'!$A$10,Tableau1[[#This Row],[FE]],"")</f>
        <v/>
      </c>
      <c r="AT1412" s="76" t="str">
        <f>_xlfn.CONCAT(Tableau1[[#This Row],[LUN]:[DIM]])</f>
        <v/>
      </c>
      <c r="AU1412" s="79"/>
      <c r="AV14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2" s="76" t="e">
        <f>Tableau1[[#This Row],[Nbre de nuits sur la période]]*Tableau1[[#This Row],[Nombre de train accédant / nuit *]]</f>
        <v>#VALUE!</v>
      </c>
      <c r="AY1412" s="76" t="e">
        <f>Tableau1[[#This Row],[Uo voies - nuit]]*((59*400/1000)+5)</f>
        <v>#VALUE!</v>
      </c>
    </row>
    <row r="1413" spans="1:51" ht="15.75">
      <c r="A1413" s="51">
        <f t="shared" si="65"/>
        <v>1400</v>
      </c>
      <c r="B1413" s="85"/>
      <c r="C1413" s="52" t="str">
        <f>IFERROR(VLOOKUP(Tableau1[[#This Row],[Site *
Un fichier Excel par DT]],Tableau7[[#All],[Nom de la gare]:[EIC]],5,FALSE),"")</f>
        <v/>
      </c>
      <c r="D1413" s="77"/>
      <c r="E1413" s="74"/>
      <c r="F1413" s="74"/>
      <c r="G1413" s="76"/>
      <c r="H1413" s="72" t="str">
        <f>IF(Tableau1[[#This Row],[Régime d''utilisation (Quotidien ? Oui ou Non)]]="Oui","Oui","Non")</f>
        <v>Non</v>
      </c>
      <c r="I1413" s="72" t="str">
        <f>IF(Tableau1[[#This Row],[Régime d''utilisation (Quotidien ? Oui ou Non)]]="Oui","Oui","Non")</f>
        <v>Non</v>
      </c>
      <c r="J1413" s="72" t="str">
        <f>IF(Tableau1[[#This Row],[Régime d''utilisation (Quotidien ? Oui ou Non)]]="Oui","Oui","Non")</f>
        <v>Non</v>
      </c>
      <c r="K1413" s="72" t="str">
        <f>IF(Tableau1[[#This Row],[Régime d''utilisation (Quotidien ? Oui ou Non)]]="Oui","Oui","Non")</f>
        <v>Non</v>
      </c>
      <c r="L1413" s="72" t="str">
        <f>IF(Tableau1[[#This Row],[Régime d''utilisation (Quotidien ? Oui ou Non)]]="Oui","Oui","Non")</f>
        <v>Non</v>
      </c>
      <c r="M1413" s="72" t="str">
        <f>IF(Tableau1[[#This Row],[Régime d''utilisation (Quotidien ? Oui ou Non)]]="Oui","Oui","Non")</f>
        <v>Non</v>
      </c>
      <c r="N1413" s="72" t="str">
        <f>IF(Tableau1[[#This Row],[Régime d''utilisation (Quotidien ? Oui ou Non)]]="Oui","Oui","Non")</f>
        <v>Non</v>
      </c>
      <c r="O1413" s="72" t="str">
        <f>IF(Tableau1[[#This Row],[Régime d''utilisation (Quotidien ? Oui ou Non)]]="Oui","Oui","Non")</f>
        <v>Non</v>
      </c>
      <c r="P1413" s="76"/>
      <c r="Q1413" s="76"/>
      <c r="R1413" s="76"/>
      <c r="S1413" s="52" t="str">
        <f t="shared" si="63"/>
        <v>Compris entre 00h00 et 5h00</v>
      </c>
      <c r="T1413" s="76"/>
      <c r="U1413" s="53" t="str">
        <f t="shared" si="64"/>
        <v>Voyageur</v>
      </c>
      <c r="V1413" s="76"/>
      <c r="W1413" s="76"/>
      <c r="X1413" s="76"/>
      <c r="Y1413" s="76"/>
      <c r="Z1413" s="76"/>
      <c r="AA1413" s="76"/>
      <c r="AB1413" s="53">
        <f>400</f>
        <v>400</v>
      </c>
      <c r="AC1413" s="78" t="str">
        <f>IF(Tableau1[[#This Row],[Type de réponse]]='Paramètre (masquer)'!$A$10,Tableau1[[#This Row],[Période de début *]],"")</f>
        <v/>
      </c>
      <c r="AD1413" s="78" t="str">
        <f>IF(Tableau1[[#This Row],[Type de réponse]]='Paramètre (masquer)'!$A$10,Tableau1[[#This Row],[Période de fin *]],"")</f>
        <v/>
      </c>
      <c r="AE1413" s="78" t="str">
        <f>IF(Tableau1[[#This Row],[Type de réponse]]='Paramètre (masquer)'!$A$10,Tableau1[[#This Row],[Nuit
LU/MA]],"")</f>
        <v/>
      </c>
      <c r="AF1413" s="78" t="str">
        <f>IF(Tableau1[[#This Row],[Type de réponse]]='Paramètre (masquer)'!$A$10,Tableau1[[#This Row],[Nuit
MA/ME]],"")</f>
        <v/>
      </c>
      <c r="AG1413" s="78" t="str">
        <f>IF(Tableau1[[#This Row],[Type de réponse]]='Paramètre (masquer)'!$A$10,Tableau1[[#This Row],[Nuit
ME/JE]],"")</f>
        <v/>
      </c>
      <c r="AH1413" s="78" t="str">
        <f>IF(Tableau1[[#This Row],[Type de réponse]]='Paramètre (masquer)'!$A$10,Tableau1[[#This Row],[Nuit JE/VE]],"")</f>
        <v/>
      </c>
      <c r="AI1413" s="78" t="str">
        <f>IF(Tableau1[[#This Row],[Type de réponse]]='Paramètre (masquer)'!$A$10,Tableau1[[#This Row],[Nuit
VE/SA]],"")</f>
        <v/>
      </c>
      <c r="AJ1413" s="78" t="str">
        <f>IF(Tableau1[[#This Row],[Type de réponse]]='Paramètre (masquer)'!$A$10,Tableau1[[#This Row],[Nuit
SA/DI]],"")</f>
        <v/>
      </c>
      <c r="AK1413" s="78" t="str">
        <f>IF(Tableau1[[#This Row],[Type de réponse]]='Paramètre (masquer)'!$A$10,Tableau1[[#This Row],[Nuit
DI/LU]],"")</f>
        <v/>
      </c>
      <c r="AL1413" s="76" t="str">
        <f>IF(Tableau1[[#This Row],[Nuit
LU /MA]]="Oui",0,IF(Tableau1[[#This Row],[Nuit
LU /MA]]="Non",1,""))</f>
        <v/>
      </c>
      <c r="AM1413" s="76" t="str">
        <f>IF(Tableau1[[#This Row],[Nuit
MA/ ME]]="Oui",0,IF(Tableau1[[#This Row],[Nuit
MA/ ME]]="Non",1,""))</f>
        <v/>
      </c>
      <c r="AN1413" s="76" t="str">
        <f>IF(Tableau1[[#This Row],[Nuit
ME/ JE]]="Oui",0,IF(Tableau1[[#This Row],[Nuit
ME/ JE]]="Non",1,""))</f>
        <v/>
      </c>
      <c r="AO1413" s="76" t="str">
        <f>IF(Tableau1[[#This Row],[Nuit JE/ VE]]="Oui",0,IF(Tableau1[[#This Row],[Nuit JE/ VE]]="Non",1,""))</f>
        <v/>
      </c>
      <c r="AP1413" s="76" t="str">
        <f>IF(Tableau1[[#This Row],[Nuit
VE/ SA]]="Oui",0,IF(Tableau1[[#This Row],[Nuit
VE/ SA]]="Non",1,""))</f>
        <v/>
      </c>
      <c r="AQ1413" s="76" t="str">
        <f>IF(Tableau1[[#This Row],[Nuit
SA/ DI]]="Oui",0,IF(Tableau1[[#This Row],[Nuit
SA/ DI]]="Non",1,""))</f>
        <v/>
      </c>
      <c r="AR1413" s="76" t="str">
        <f>IF(Tableau1[[#This Row],[Nuit
DI/ LU]]="Oui",0,IF(Tableau1[[#This Row],[Nuit
DI/ LU]]="Non",1,""))</f>
        <v/>
      </c>
      <c r="AS1413" s="76" t="str">
        <f>IF(Tableau1[[#This Row],[Type de réponse]]='Paramètre (masquer)'!$A$10,Tableau1[[#This Row],[FE]],"")</f>
        <v/>
      </c>
      <c r="AT1413" s="76" t="str">
        <f>_xlfn.CONCAT(Tableau1[[#This Row],[LUN]:[DIM]])</f>
        <v/>
      </c>
      <c r="AU1413" s="79"/>
      <c r="AV14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3" s="76" t="e">
        <f>Tableau1[[#This Row],[Nbre de nuits sur la période]]*Tableau1[[#This Row],[Nombre de train accédant / nuit *]]</f>
        <v>#VALUE!</v>
      </c>
      <c r="AY1413" s="76" t="e">
        <f>Tableau1[[#This Row],[Uo voies - nuit]]*((59*400/1000)+5)</f>
        <v>#VALUE!</v>
      </c>
    </row>
    <row r="1414" spans="1:51" ht="15.75">
      <c r="A1414" s="51">
        <f t="shared" si="65"/>
        <v>1401</v>
      </c>
      <c r="B1414" s="85"/>
      <c r="C1414" s="52" t="str">
        <f>IFERROR(VLOOKUP(Tableau1[[#This Row],[Site *
Un fichier Excel par DT]],Tableau7[[#All],[Nom de la gare]:[EIC]],5,FALSE),"")</f>
        <v/>
      </c>
      <c r="D1414" s="77"/>
      <c r="E1414" s="74"/>
      <c r="F1414" s="74"/>
      <c r="G1414" s="76"/>
      <c r="H1414" s="72" t="str">
        <f>IF(Tableau1[[#This Row],[Régime d''utilisation (Quotidien ? Oui ou Non)]]="Oui","Oui","Non")</f>
        <v>Non</v>
      </c>
      <c r="I1414" s="72" t="str">
        <f>IF(Tableau1[[#This Row],[Régime d''utilisation (Quotidien ? Oui ou Non)]]="Oui","Oui","Non")</f>
        <v>Non</v>
      </c>
      <c r="J1414" s="72" t="str">
        <f>IF(Tableau1[[#This Row],[Régime d''utilisation (Quotidien ? Oui ou Non)]]="Oui","Oui","Non")</f>
        <v>Non</v>
      </c>
      <c r="K1414" s="72" t="str">
        <f>IF(Tableau1[[#This Row],[Régime d''utilisation (Quotidien ? Oui ou Non)]]="Oui","Oui","Non")</f>
        <v>Non</v>
      </c>
      <c r="L1414" s="72" t="str">
        <f>IF(Tableau1[[#This Row],[Régime d''utilisation (Quotidien ? Oui ou Non)]]="Oui","Oui","Non")</f>
        <v>Non</v>
      </c>
      <c r="M1414" s="72" t="str">
        <f>IF(Tableau1[[#This Row],[Régime d''utilisation (Quotidien ? Oui ou Non)]]="Oui","Oui","Non")</f>
        <v>Non</v>
      </c>
      <c r="N1414" s="72" t="str">
        <f>IF(Tableau1[[#This Row],[Régime d''utilisation (Quotidien ? Oui ou Non)]]="Oui","Oui","Non")</f>
        <v>Non</v>
      </c>
      <c r="O1414" s="72" t="str">
        <f>IF(Tableau1[[#This Row],[Régime d''utilisation (Quotidien ? Oui ou Non)]]="Oui","Oui","Non")</f>
        <v>Non</v>
      </c>
      <c r="P1414" s="76"/>
      <c r="Q1414" s="76"/>
      <c r="R1414" s="76"/>
      <c r="S1414" s="52" t="str">
        <f t="shared" si="63"/>
        <v>Compris entre 00h00 et 5h00</v>
      </c>
      <c r="T1414" s="76"/>
      <c r="U1414" s="53" t="str">
        <f t="shared" si="64"/>
        <v>Voyageur</v>
      </c>
      <c r="V1414" s="76"/>
      <c r="W1414" s="76"/>
      <c r="X1414" s="76"/>
      <c r="Y1414" s="76"/>
      <c r="Z1414" s="76"/>
      <c r="AA1414" s="76"/>
      <c r="AB1414" s="53">
        <f>400</f>
        <v>400</v>
      </c>
      <c r="AC1414" s="78" t="str">
        <f>IF(Tableau1[[#This Row],[Type de réponse]]='Paramètre (masquer)'!$A$10,Tableau1[[#This Row],[Période de début *]],"")</f>
        <v/>
      </c>
      <c r="AD1414" s="78" t="str">
        <f>IF(Tableau1[[#This Row],[Type de réponse]]='Paramètre (masquer)'!$A$10,Tableau1[[#This Row],[Période de fin *]],"")</f>
        <v/>
      </c>
      <c r="AE1414" s="78" t="str">
        <f>IF(Tableau1[[#This Row],[Type de réponse]]='Paramètre (masquer)'!$A$10,Tableau1[[#This Row],[Nuit
LU/MA]],"")</f>
        <v/>
      </c>
      <c r="AF1414" s="78" t="str">
        <f>IF(Tableau1[[#This Row],[Type de réponse]]='Paramètre (masquer)'!$A$10,Tableau1[[#This Row],[Nuit
MA/ME]],"")</f>
        <v/>
      </c>
      <c r="AG1414" s="78" t="str">
        <f>IF(Tableau1[[#This Row],[Type de réponse]]='Paramètre (masquer)'!$A$10,Tableau1[[#This Row],[Nuit
ME/JE]],"")</f>
        <v/>
      </c>
      <c r="AH1414" s="78" t="str">
        <f>IF(Tableau1[[#This Row],[Type de réponse]]='Paramètre (masquer)'!$A$10,Tableau1[[#This Row],[Nuit JE/VE]],"")</f>
        <v/>
      </c>
      <c r="AI1414" s="78" t="str">
        <f>IF(Tableau1[[#This Row],[Type de réponse]]='Paramètre (masquer)'!$A$10,Tableau1[[#This Row],[Nuit
VE/SA]],"")</f>
        <v/>
      </c>
      <c r="AJ1414" s="78" t="str">
        <f>IF(Tableau1[[#This Row],[Type de réponse]]='Paramètre (masquer)'!$A$10,Tableau1[[#This Row],[Nuit
SA/DI]],"")</f>
        <v/>
      </c>
      <c r="AK1414" s="78" t="str">
        <f>IF(Tableau1[[#This Row],[Type de réponse]]='Paramètre (masquer)'!$A$10,Tableau1[[#This Row],[Nuit
DI/LU]],"")</f>
        <v/>
      </c>
      <c r="AL1414" s="76" t="str">
        <f>IF(Tableau1[[#This Row],[Nuit
LU /MA]]="Oui",0,IF(Tableau1[[#This Row],[Nuit
LU /MA]]="Non",1,""))</f>
        <v/>
      </c>
      <c r="AM1414" s="76" t="str">
        <f>IF(Tableau1[[#This Row],[Nuit
MA/ ME]]="Oui",0,IF(Tableau1[[#This Row],[Nuit
MA/ ME]]="Non",1,""))</f>
        <v/>
      </c>
      <c r="AN1414" s="76" t="str">
        <f>IF(Tableau1[[#This Row],[Nuit
ME/ JE]]="Oui",0,IF(Tableau1[[#This Row],[Nuit
ME/ JE]]="Non",1,""))</f>
        <v/>
      </c>
      <c r="AO1414" s="76" t="str">
        <f>IF(Tableau1[[#This Row],[Nuit JE/ VE]]="Oui",0,IF(Tableau1[[#This Row],[Nuit JE/ VE]]="Non",1,""))</f>
        <v/>
      </c>
      <c r="AP1414" s="76" t="str">
        <f>IF(Tableau1[[#This Row],[Nuit
VE/ SA]]="Oui",0,IF(Tableau1[[#This Row],[Nuit
VE/ SA]]="Non",1,""))</f>
        <v/>
      </c>
      <c r="AQ1414" s="76" t="str">
        <f>IF(Tableau1[[#This Row],[Nuit
SA/ DI]]="Oui",0,IF(Tableau1[[#This Row],[Nuit
SA/ DI]]="Non",1,""))</f>
        <v/>
      </c>
      <c r="AR1414" s="76" t="str">
        <f>IF(Tableau1[[#This Row],[Nuit
DI/ LU]]="Oui",0,IF(Tableau1[[#This Row],[Nuit
DI/ LU]]="Non",1,""))</f>
        <v/>
      </c>
      <c r="AS1414" s="76" t="str">
        <f>IF(Tableau1[[#This Row],[Type de réponse]]='Paramètre (masquer)'!$A$10,Tableau1[[#This Row],[FE]],"")</f>
        <v/>
      </c>
      <c r="AT1414" s="76" t="str">
        <f>_xlfn.CONCAT(Tableau1[[#This Row],[LUN]:[DIM]])</f>
        <v/>
      </c>
      <c r="AU1414" s="79"/>
      <c r="AV14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4" s="76" t="e">
        <f>Tableau1[[#This Row],[Nbre de nuits sur la période]]*Tableau1[[#This Row],[Nombre de train accédant / nuit *]]</f>
        <v>#VALUE!</v>
      </c>
      <c r="AY1414" s="76" t="e">
        <f>Tableau1[[#This Row],[Uo voies - nuit]]*((59*400/1000)+5)</f>
        <v>#VALUE!</v>
      </c>
    </row>
    <row r="1415" spans="1:51" ht="15.75">
      <c r="A1415" s="51">
        <f t="shared" si="65"/>
        <v>1402</v>
      </c>
      <c r="B1415" s="85"/>
      <c r="C1415" s="52" t="str">
        <f>IFERROR(VLOOKUP(Tableau1[[#This Row],[Site *
Un fichier Excel par DT]],Tableau7[[#All],[Nom de la gare]:[EIC]],5,FALSE),"")</f>
        <v/>
      </c>
      <c r="D1415" s="77"/>
      <c r="E1415" s="74"/>
      <c r="F1415" s="74"/>
      <c r="G1415" s="76"/>
      <c r="H1415" s="72" t="str">
        <f>IF(Tableau1[[#This Row],[Régime d''utilisation (Quotidien ? Oui ou Non)]]="Oui","Oui","Non")</f>
        <v>Non</v>
      </c>
      <c r="I1415" s="72" t="str">
        <f>IF(Tableau1[[#This Row],[Régime d''utilisation (Quotidien ? Oui ou Non)]]="Oui","Oui","Non")</f>
        <v>Non</v>
      </c>
      <c r="J1415" s="72" t="str">
        <f>IF(Tableau1[[#This Row],[Régime d''utilisation (Quotidien ? Oui ou Non)]]="Oui","Oui","Non")</f>
        <v>Non</v>
      </c>
      <c r="K1415" s="72" t="str">
        <f>IF(Tableau1[[#This Row],[Régime d''utilisation (Quotidien ? Oui ou Non)]]="Oui","Oui","Non")</f>
        <v>Non</v>
      </c>
      <c r="L1415" s="72" t="str">
        <f>IF(Tableau1[[#This Row],[Régime d''utilisation (Quotidien ? Oui ou Non)]]="Oui","Oui","Non")</f>
        <v>Non</v>
      </c>
      <c r="M1415" s="72" t="str">
        <f>IF(Tableau1[[#This Row],[Régime d''utilisation (Quotidien ? Oui ou Non)]]="Oui","Oui","Non")</f>
        <v>Non</v>
      </c>
      <c r="N1415" s="72" t="str">
        <f>IF(Tableau1[[#This Row],[Régime d''utilisation (Quotidien ? Oui ou Non)]]="Oui","Oui","Non")</f>
        <v>Non</v>
      </c>
      <c r="O1415" s="72" t="str">
        <f>IF(Tableau1[[#This Row],[Régime d''utilisation (Quotidien ? Oui ou Non)]]="Oui","Oui","Non")</f>
        <v>Non</v>
      </c>
      <c r="P1415" s="76"/>
      <c r="Q1415" s="76"/>
      <c r="R1415" s="76"/>
      <c r="S1415" s="52" t="str">
        <f t="shared" si="63"/>
        <v>Compris entre 00h00 et 5h00</v>
      </c>
      <c r="T1415" s="76"/>
      <c r="U1415" s="53" t="str">
        <f t="shared" si="64"/>
        <v>Voyageur</v>
      </c>
      <c r="V1415" s="76"/>
      <c r="W1415" s="76"/>
      <c r="X1415" s="76"/>
      <c r="Y1415" s="76"/>
      <c r="Z1415" s="76"/>
      <c r="AA1415" s="76"/>
      <c r="AB1415" s="53">
        <f>400</f>
        <v>400</v>
      </c>
      <c r="AC1415" s="78" t="str">
        <f>IF(Tableau1[[#This Row],[Type de réponse]]='Paramètre (masquer)'!$A$10,Tableau1[[#This Row],[Période de début *]],"")</f>
        <v/>
      </c>
      <c r="AD1415" s="78" t="str">
        <f>IF(Tableau1[[#This Row],[Type de réponse]]='Paramètre (masquer)'!$A$10,Tableau1[[#This Row],[Période de fin *]],"")</f>
        <v/>
      </c>
      <c r="AE1415" s="78" t="str">
        <f>IF(Tableau1[[#This Row],[Type de réponse]]='Paramètre (masquer)'!$A$10,Tableau1[[#This Row],[Nuit
LU/MA]],"")</f>
        <v/>
      </c>
      <c r="AF1415" s="78" t="str">
        <f>IF(Tableau1[[#This Row],[Type de réponse]]='Paramètre (masquer)'!$A$10,Tableau1[[#This Row],[Nuit
MA/ME]],"")</f>
        <v/>
      </c>
      <c r="AG1415" s="78" t="str">
        <f>IF(Tableau1[[#This Row],[Type de réponse]]='Paramètre (masquer)'!$A$10,Tableau1[[#This Row],[Nuit
ME/JE]],"")</f>
        <v/>
      </c>
      <c r="AH1415" s="78" t="str">
        <f>IF(Tableau1[[#This Row],[Type de réponse]]='Paramètre (masquer)'!$A$10,Tableau1[[#This Row],[Nuit JE/VE]],"")</f>
        <v/>
      </c>
      <c r="AI1415" s="78" t="str">
        <f>IF(Tableau1[[#This Row],[Type de réponse]]='Paramètre (masquer)'!$A$10,Tableau1[[#This Row],[Nuit
VE/SA]],"")</f>
        <v/>
      </c>
      <c r="AJ1415" s="78" t="str">
        <f>IF(Tableau1[[#This Row],[Type de réponse]]='Paramètre (masquer)'!$A$10,Tableau1[[#This Row],[Nuit
SA/DI]],"")</f>
        <v/>
      </c>
      <c r="AK1415" s="78" t="str">
        <f>IF(Tableau1[[#This Row],[Type de réponse]]='Paramètre (masquer)'!$A$10,Tableau1[[#This Row],[Nuit
DI/LU]],"")</f>
        <v/>
      </c>
      <c r="AL1415" s="76" t="str">
        <f>IF(Tableau1[[#This Row],[Nuit
LU /MA]]="Oui",0,IF(Tableau1[[#This Row],[Nuit
LU /MA]]="Non",1,""))</f>
        <v/>
      </c>
      <c r="AM1415" s="76" t="str">
        <f>IF(Tableau1[[#This Row],[Nuit
MA/ ME]]="Oui",0,IF(Tableau1[[#This Row],[Nuit
MA/ ME]]="Non",1,""))</f>
        <v/>
      </c>
      <c r="AN1415" s="76" t="str">
        <f>IF(Tableau1[[#This Row],[Nuit
ME/ JE]]="Oui",0,IF(Tableau1[[#This Row],[Nuit
ME/ JE]]="Non",1,""))</f>
        <v/>
      </c>
      <c r="AO1415" s="76" t="str">
        <f>IF(Tableau1[[#This Row],[Nuit JE/ VE]]="Oui",0,IF(Tableau1[[#This Row],[Nuit JE/ VE]]="Non",1,""))</f>
        <v/>
      </c>
      <c r="AP1415" s="76" t="str">
        <f>IF(Tableau1[[#This Row],[Nuit
VE/ SA]]="Oui",0,IF(Tableau1[[#This Row],[Nuit
VE/ SA]]="Non",1,""))</f>
        <v/>
      </c>
      <c r="AQ1415" s="76" t="str">
        <f>IF(Tableau1[[#This Row],[Nuit
SA/ DI]]="Oui",0,IF(Tableau1[[#This Row],[Nuit
SA/ DI]]="Non",1,""))</f>
        <v/>
      </c>
      <c r="AR1415" s="76" t="str">
        <f>IF(Tableau1[[#This Row],[Nuit
DI/ LU]]="Oui",0,IF(Tableau1[[#This Row],[Nuit
DI/ LU]]="Non",1,""))</f>
        <v/>
      </c>
      <c r="AS1415" s="76" t="str">
        <f>IF(Tableau1[[#This Row],[Type de réponse]]='Paramètre (masquer)'!$A$10,Tableau1[[#This Row],[FE]],"")</f>
        <v/>
      </c>
      <c r="AT1415" s="76" t="str">
        <f>_xlfn.CONCAT(Tableau1[[#This Row],[LUN]:[DIM]])</f>
        <v/>
      </c>
      <c r="AU1415" s="79"/>
      <c r="AV14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5" s="76" t="e">
        <f>Tableau1[[#This Row],[Nbre de nuits sur la période]]*Tableau1[[#This Row],[Nombre de train accédant / nuit *]]</f>
        <v>#VALUE!</v>
      </c>
      <c r="AY1415" s="76" t="e">
        <f>Tableau1[[#This Row],[Uo voies - nuit]]*((59*400/1000)+5)</f>
        <v>#VALUE!</v>
      </c>
    </row>
    <row r="1416" spans="1:51" ht="15.75">
      <c r="A1416" s="51">
        <f t="shared" si="65"/>
        <v>1403</v>
      </c>
      <c r="B1416" s="85"/>
      <c r="C1416" s="52" t="str">
        <f>IFERROR(VLOOKUP(Tableau1[[#This Row],[Site *
Un fichier Excel par DT]],Tableau7[[#All],[Nom de la gare]:[EIC]],5,FALSE),"")</f>
        <v/>
      </c>
      <c r="D1416" s="77"/>
      <c r="E1416" s="74"/>
      <c r="F1416" s="74"/>
      <c r="G1416" s="76"/>
      <c r="H1416" s="72" t="str">
        <f>IF(Tableau1[[#This Row],[Régime d''utilisation (Quotidien ? Oui ou Non)]]="Oui","Oui","Non")</f>
        <v>Non</v>
      </c>
      <c r="I1416" s="72" t="str">
        <f>IF(Tableau1[[#This Row],[Régime d''utilisation (Quotidien ? Oui ou Non)]]="Oui","Oui","Non")</f>
        <v>Non</v>
      </c>
      <c r="J1416" s="72" t="str">
        <f>IF(Tableau1[[#This Row],[Régime d''utilisation (Quotidien ? Oui ou Non)]]="Oui","Oui","Non")</f>
        <v>Non</v>
      </c>
      <c r="K1416" s="72" t="str">
        <f>IF(Tableau1[[#This Row],[Régime d''utilisation (Quotidien ? Oui ou Non)]]="Oui","Oui","Non")</f>
        <v>Non</v>
      </c>
      <c r="L1416" s="72" t="str">
        <f>IF(Tableau1[[#This Row],[Régime d''utilisation (Quotidien ? Oui ou Non)]]="Oui","Oui","Non")</f>
        <v>Non</v>
      </c>
      <c r="M1416" s="72" t="str">
        <f>IF(Tableau1[[#This Row],[Régime d''utilisation (Quotidien ? Oui ou Non)]]="Oui","Oui","Non")</f>
        <v>Non</v>
      </c>
      <c r="N1416" s="72" t="str">
        <f>IF(Tableau1[[#This Row],[Régime d''utilisation (Quotidien ? Oui ou Non)]]="Oui","Oui","Non")</f>
        <v>Non</v>
      </c>
      <c r="O1416" s="72" t="str">
        <f>IF(Tableau1[[#This Row],[Régime d''utilisation (Quotidien ? Oui ou Non)]]="Oui","Oui","Non")</f>
        <v>Non</v>
      </c>
      <c r="P1416" s="76"/>
      <c r="Q1416" s="76"/>
      <c r="R1416" s="76"/>
      <c r="S1416" s="52" t="str">
        <f t="shared" si="63"/>
        <v>Compris entre 00h00 et 5h00</v>
      </c>
      <c r="T1416" s="76"/>
      <c r="U1416" s="53" t="str">
        <f t="shared" si="64"/>
        <v>Voyageur</v>
      </c>
      <c r="V1416" s="76"/>
      <c r="W1416" s="76"/>
      <c r="X1416" s="76"/>
      <c r="Y1416" s="76"/>
      <c r="Z1416" s="76"/>
      <c r="AA1416" s="76"/>
      <c r="AB1416" s="53">
        <f>400</f>
        <v>400</v>
      </c>
      <c r="AC1416" s="78" t="str">
        <f>IF(Tableau1[[#This Row],[Type de réponse]]='Paramètre (masquer)'!$A$10,Tableau1[[#This Row],[Période de début *]],"")</f>
        <v/>
      </c>
      <c r="AD1416" s="78" t="str">
        <f>IF(Tableau1[[#This Row],[Type de réponse]]='Paramètre (masquer)'!$A$10,Tableau1[[#This Row],[Période de fin *]],"")</f>
        <v/>
      </c>
      <c r="AE1416" s="78" t="str">
        <f>IF(Tableau1[[#This Row],[Type de réponse]]='Paramètre (masquer)'!$A$10,Tableau1[[#This Row],[Nuit
LU/MA]],"")</f>
        <v/>
      </c>
      <c r="AF1416" s="78" t="str">
        <f>IF(Tableau1[[#This Row],[Type de réponse]]='Paramètre (masquer)'!$A$10,Tableau1[[#This Row],[Nuit
MA/ME]],"")</f>
        <v/>
      </c>
      <c r="AG1416" s="78" t="str">
        <f>IF(Tableau1[[#This Row],[Type de réponse]]='Paramètre (masquer)'!$A$10,Tableau1[[#This Row],[Nuit
ME/JE]],"")</f>
        <v/>
      </c>
      <c r="AH1416" s="78" t="str">
        <f>IF(Tableau1[[#This Row],[Type de réponse]]='Paramètre (masquer)'!$A$10,Tableau1[[#This Row],[Nuit JE/VE]],"")</f>
        <v/>
      </c>
      <c r="AI1416" s="78" t="str">
        <f>IF(Tableau1[[#This Row],[Type de réponse]]='Paramètre (masquer)'!$A$10,Tableau1[[#This Row],[Nuit
VE/SA]],"")</f>
        <v/>
      </c>
      <c r="AJ1416" s="78" t="str">
        <f>IF(Tableau1[[#This Row],[Type de réponse]]='Paramètre (masquer)'!$A$10,Tableau1[[#This Row],[Nuit
SA/DI]],"")</f>
        <v/>
      </c>
      <c r="AK1416" s="78" t="str">
        <f>IF(Tableau1[[#This Row],[Type de réponse]]='Paramètre (masquer)'!$A$10,Tableau1[[#This Row],[Nuit
DI/LU]],"")</f>
        <v/>
      </c>
      <c r="AL1416" s="76" t="str">
        <f>IF(Tableau1[[#This Row],[Nuit
LU /MA]]="Oui",0,IF(Tableau1[[#This Row],[Nuit
LU /MA]]="Non",1,""))</f>
        <v/>
      </c>
      <c r="AM1416" s="76" t="str">
        <f>IF(Tableau1[[#This Row],[Nuit
MA/ ME]]="Oui",0,IF(Tableau1[[#This Row],[Nuit
MA/ ME]]="Non",1,""))</f>
        <v/>
      </c>
      <c r="AN1416" s="76" t="str">
        <f>IF(Tableau1[[#This Row],[Nuit
ME/ JE]]="Oui",0,IF(Tableau1[[#This Row],[Nuit
ME/ JE]]="Non",1,""))</f>
        <v/>
      </c>
      <c r="AO1416" s="76" t="str">
        <f>IF(Tableau1[[#This Row],[Nuit JE/ VE]]="Oui",0,IF(Tableau1[[#This Row],[Nuit JE/ VE]]="Non",1,""))</f>
        <v/>
      </c>
      <c r="AP1416" s="76" t="str">
        <f>IF(Tableau1[[#This Row],[Nuit
VE/ SA]]="Oui",0,IF(Tableau1[[#This Row],[Nuit
VE/ SA]]="Non",1,""))</f>
        <v/>
      </c>
      <c r="AQ1416" s="76" t="str">
        <f>IF(Tableau1[[#This Row],[Nuit
SA/ DI]]="Oui",0,IF(Tableau1[[#This Row],[Nuit
SA/ DI]]="Non",1,""))</f>
        <v/>
      </c>
      <c r="AR1416" s="76" t="str">
        <f>IF(Tableau1[[#This Row],[Nuit
DI/ LU]]="Oui",0,IF(Tableau1[[#This Row],[Nuit
DI/ LU]]="Non",1,""))</f>
        <v/>
      </c>
      <c r="AS1416" s="76" t="str">
        <f>IF(Tableau1[[#This Row],[Type de réponse]]='Paramètre (masquer)'!$A$10,Tableau1[[#This Row],[FE]],"")</f>
        <v/>
      </c>
      <c r="AT1416" s="76" t="str">
        <f>_xlfn.CONCAT(Tableau1[[#This Row],[LUN]:[DIM]])</f>
        <v/>
      </c>
      <c r="AU1416" s="79"/>
      <c r="AV14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6" s="76" t="e">
        <f>Tableau1[[#This Row],[Nbre de nuits sur la période]]*Tableau1[[#This Row],[Nombre de train accédant / nuit *]]</f>
        <v>#VALUE!</v>
      </c>
      <c r="AY1416" s="76" t="e">
        <f>Tableau1[[#This Row],[Uo voies - nuit]]*((59*400/1000)+5)</f>
        <v>#VALUE!</v>
      </c>
    </row>
    <row r="1417" spans="1:51" ht="15.75">
      <c r="A1417" s="51">
        <f t="shared" si="65"/>
        <v>1404</v>
      </c>
      <c r="B1417" s="85"/>
      <c r="C1417" s="52" t="str">
        <f>IFERROR(VLOOKUP(Tableau1[[#This Row],[Site *
Un fichier Excel par DT]],Tableau7[[#All],[Nom de la gare]:[EIC]],5,FALSE),"")</f>
        <v/>
      </c>
      <c r="D1417" s="77"/>
      <c r="E1417" s="74"/>
      <c r="F1417" s="74"/>
      <c r="G1417" s="76"/>
      <c r="H1417" s="72" t="str">
        <f>IF(Tableau1[[#This Row],[Régime d''utilisation (Quotidien ? Oui ou Non)]]="Oui","Oui","Non")</f>
        <v>Non</v>
      </c>
      <c r="I1417" s="72" t="str">
        <f>IF(Tableau1[[#This Row],[Régime d''utilisation (Quotidien ? Oui ou Non)]]="Oui","Oui","Non")</f>
        <v>Non</v>
      </c>
      <c r="J1417" s="72" t="str">
        <f>IF(Tableau1[[#This Row],[Régime d''utilisation (Quotidien ? Oui ou Non)]]="Oui","Oui","Non")</f>
        <v>Non</v>
      </c>
      <c r="K1417" s="72" t="str">
        <f>IF(Tableau1[[#This Row],[Régime d''utilisation (Quotidien ? Oui ou Non)]]="Oui","Oui","Non")</f>
        <v>Non</v>
      </c>
      <c r="L1417" s="72" t="str">
        <f>IF(Tableau1[[#This Row],[Régime d''utilisation (Quotidien ? Oui ou Non)]]="Oui","Oui","Non")</f>
        <v>Non</v>
      </c>
      <c r="M1417" s="72" t="str">
        <f>IF(Tableau1[[#This Row],[Régime d''utilisation (Quotidien ? Oui ou Non)]]="Oui","Oui","Non")</f>
        <v>Non</v>
      </c>
      <c r="N1417" s="72" t="str">
        <f>IF(Tableau1[[#This Row],[Régime d''utilisation (Quotidien ? Oui ou Non)]]="Oui","Oui","Non")</f>
        <v>Non</v>
      </c>
      <c r="O1417" s="72" t="str">
        <f>IF(Tableau1[[#This Row],[Régime d''utilisation (Quotidien ? Oui ou Non)]]="Oui","Oui","Non")</f>
        <v>Non</v>
      </c>
      <c r="P1417" s="76"/>
      <c r="Q1417" s="76"/>
      <c r="R1417" s="76"/>
      <c r="S1417" s="52" t="str">
        <f t="shared" si="63"/>
        <v>Compris entre 00h00 et 5h00</v>
      </c>
      <c r="T1417" s="76"/>
      <c r="U1417" s="53" t="str">
        <f t="shared" si="64"/>
        <v>Voyageur</v>
      </c>
      <c r="V1417" s="76"/>
      <c r="W1417" s="76"/>
      <c r="X1417" s="76"/>
      <c r="Y1417" s="76"/>
      <c r="Z1417" s="76"/>
      <c r="AA1417" s="76"/>
      <c r="AB1417" s="53">
        <f>400</f>
        <v>400</v>
      </c>
      <c r="AC1417" s="78" t="str">
        <f>IF(Tableau1[[#This Row],[Type de réponse]]='Paramètre (masquer)'!$A$10,Tableau1[[#This Row],[Période de début *]],"")</f>
        <v/>
      </c>
      <c r="AD1417" s="78" t="str">
        <f>IF(Tableau1[[#This Row],[Type de réponse]]='Paramètre (masquer)'!$A$10,Tableau1[[#This Row],[Période de fin *]],"")</f>
        <v/>
      </c>
      <c r="AE1417" s="78" t="str">
        <f>IF(Tableau1[[#This Row],[Type de réponse]]='Paramètre (masquer)'!$A$10,Tableau1[[#This Row],[Nuit
LU/MA]],"")</f>
        <v/>
      </c>
      <c r="AF1417" s="78" t="str">
        <f>IF(Tableau1[[#This Row],[Type de réponse]]='Paramètre (masquer)'!$A$10,Tableau1[[#This Row],[Nuit
MA/ME]],"")</f>
        <v/>
      </c>
      <c r="AG1417" s="78" t="str">
        <f>IF(Tableau1[[#This Row],[Type de réponse]]='Paramètre (masquer)'!$A$10,Tableau1[[#This Row],[Nuit
ME/JE]],"")</f>
        <v/>
      </c>
      <c r="AH1417" s="78" t="str">
        <f>IF(Tableau1[[#This Row],[Type de réponse]]='Paramètre (masquer)'!$A$10,Tableau1[[#This Row],[Nuit JE/VE]],"")</f>
        <v/>
      </c>
      <c r="AI1417" s="78" t="str">
        <f>IF(Tableau1[[#This Row],[Type de réponse]]='Paramètre (masquer)'!$A$10,Tableau1[[#This Row],[Nuit
VE/SA]],"")</f>
        <v/>
      </c>
      <c r="AJ1417" s="78" t="str">
        <f>IF(Tableau1[[#This Row],[Type de réponse]]='Paramètre (masquer)'!$A$10,Tableau1[[#This Row],[Nuit
SA/DI]],"")</f>
        <v/>
      </c>
      <c r="AK1417" s="78" t="str">
        <f>IF(Tableau1[[#This Row],[Type de réponse]]='Paramètre (masquer)'!$A$10,Tableau1[[#This Row],[Nuit
DI/LU]],"")</f>
        <v/>
      </c>
      <c r="AL1417" s="76" t="str">
        <f>IF(Tableau1[[#This Row],[Nuit
LU /MA]]="Oui",0,IF(Tableau1[[#This Row],[Nuit
LU /MA]]="Non",1,""))</f>
        <v/>
      </c>
      <c r="AM1417" s="76" t="str">
        <f>IF(Tableau1[[#This Row],[Nuit
MA/ ME]]="Oui",0,IF(Tableau1[[#This Row],[Nuit
MA/ ME]]="Non",1,""))</f>
        <v/>
      </c>
      <c r="AN1417" s="76" t="str">
        <f>IF(Tableau1[[#This Row],[Nuit
ME/ JE]]="Oui",0,IF(Tableau1[[#This Row],[Nuit
ME/ JE]]="Non",1,""))</f>
        <v/>
      </c>
      <c r="AO1417" s="76" t="str">
        <f>IF(Tableau1[[#This Row],[Nuit JE/ VE]]="Oui",0,IF(Tableau1[[#This Row],[Nuit JE/ VE]]="Non",1,""))</f>
        <v/>
      </c>
      <c r="AP1417" s="76" t="str">
        <f>IF(Tableau1[[#This Row],[Nuit
VE/ SA]]="Oui",0,IF(Tableau1[[#This Row],[Nuit
VE/ SA]]="Non",1,""))</f>
        <v/>
      </c>
      <c r="AQ1417" s="76" t="str">
        <f>IF(Tableau1[[#This Row],[Nuit
SA/ DI]]="Oui",0,IF(Tableau1[[#This Row],[Nuit
SA/ DI]]="Non",1,""))</f>
        <v/>
      </c>
      <c r="AR1417" s="76" t="str">
        <f>IF(Tableau1[[#This Row],[Nuit
DI/ LU]]="Oui",0,IF(Tableau1[[#This Row],[Nuit
DI/ LU]]="Non",1,""))</f>
        <v/>
      </c>
      <c r="AS1417" s="76" t="str">
        <f>IF(Tableau1[[#This Row],[Type de réponse]]='Paramètre (masquer)'!$A$10,Tableau1[[#This Row],[FE]],"")</f>
        <v/>
      </c>
      <c r="AT1417" s="76" t="str">
        <f>_xlfn.CONCAT(Tableau1[[#This Row],[LUN]:[DIM]])</f>
        <v/>
      </c>
      <c r="AU1417" s="79"/>
      <c r="AV14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7" s="76" t="e">
        <f>Tableau1[[#This Row],[Nbre de nuits sur la période]]*Tableau1[[#This Row],[Nombre de train accédant / nuit *]]</f>
        <v>#VALUE!</v>
      </c>
      <c r="AY1417" s="76" t="e">
        <f>Tableau1[[#This Row],[Uo voies - nuit]]*((59*400/1000)+5)</f>
        <v>#VALUE!</v>
      </c>
    </row>
    <row r="1418" spans="1:51" ht="15.75">
      <c r="A1418" s="51">
        <f t="shared" si="65"/>
        <v>1405</v>
      </c>
      <c r="B1418" s="85"/>
      <c r="C1418" s="52" t="str">
        <f>IFERROR(VLOOKUP(Tableau1[[#This Row],[Site *
Un fichier Excel par DT]],Tableau7[[#All],[Nom de la gare]:[EIC]],5,FALSE),"")</f>
        <v/>
      </c>
      <c r="D1418" s="77"/>
      <c r="E1418" s="74"/>
      <c r="F1418" s="74"/>
      <c r="G1418" s="76"/>
      <c r="H1418" s="72" t="str">
        <f>IF(Tableau1[[#This Row],[Régime d''utilisation (Quotidien ? Oui ou Non)]]="Oui","Oui","Non")</f>
        <v>Non</v>
      </c>
      <c r="I1418" s="72" t="str">
        <f>IF(Tableau1[[#This Row],[Régime d''utilisation (Quotidien ? Oui ou Non)]]="Oui","Oui","Non")</f>
        <v>Non</v>
      </c>
      <c r="J1418" s="72" t="str">
        <f>IF(Tableau1[[#This Row],[Régime d''utilisation (Quotidien ? Oui ou Non)]]="Oui","Oui","Non")</f>
        <v>Non</v>
      </c>
      <c r="K1418" s="72" t="str">
        <f>IF(Tableau1[[#This Row],[Régime d''utilisation (Quotidien ? Oui ou Non)]]="Oui","Oui","Non")</f>
        <v>Non</v>
      </c>
      <c r="L1418" s="72" t="str">
        <f>IF(Tableau1[[#This Row],[Régime d''utilisation (Quotidien ? Oui ou Non)]]="Oui","Oui","Non")</f>
        <v>Non</v>
      </c>
      <c r="M1418" s="72" t="str">
        <f>IF(Tableau1[[#This Row],[Régime d''utilisation (Quotidien ? Oui ou Non)]]="Oui","Oui","Non")</f>
        <v>Non</v>
      </c>
      <c r="N1418" s="72" t="str">
        <f>IF(Tableau1[[#This Row],[Régime d''utilisation (Quotidien ? Oui ou Non)]]="Oui","Oui","Non")</f>
        <v>Non</v>
      </c>
      <c r="O1418" s="72" t="str">
        <f>IF(Tableau1[[#This Row],[Régime d''utilisation (Quotidien ? Oui ou Non)]]="Oui","Oui","Non")</f>
        <v>Non</v>
      </c>
      <c r="P1418" s="76"/>
      <c r="Q1418" s="76"/>
      <c r="R1418" s="76"/>
      <c r="S1418" s="52" t="str">
        <f t="shared" si="63"/>
        <v>Compris entre 00h00 et 5h00</v>
      </c>
      <c r="T1418" s="76"/>
      <c r="U1418" s="53" t="str">
        <f t="shared" si="64"/>
        <v>Voyageur</v>
      </c>
      <c r="V1418" s="76"/>
      <c r="W1418" s="76"/>
      <c r="X1418" s="76"/>
      <c r="Y1418" s="76"/>
      <c r="Z1418" s="76"/>
      <c r="AA1418" s="76"/>
      <c r="AB1418" s="53">
        <f>400</f>
        <v>400</v>
      </c>
      <c r="AC1418" s="78" t="str">
        <f>IF(Tableau1[[#This Row],[Type de réponse]]='Paramètre (masquer)'!$A$10,Tableau1[[#This Row],[Période de début *]],"")</f>
        <v/>
      </c>
      <c r="AD1418" s="78" t="str">
        <f>IF(Tableau1[[#This Row],[Type de réponse]]='Paramètre (masquer)'!$A$10,Tableau1[[#This Row],[Période de fin *]],"")</f>
        <v/>
      </c>
      <c r="AE1418" s="78" t="str">
        <f>IF(Tableau1[[#This Row],[Type de réponse]]='Paramètre (masquer)'!$A$10,Tableau1[[#This Row],[Nuit
LU/MA]],"")</f>
        <v/>
      </c>
      <c r="AF1418" s="78" t="str">
        <f>IF(Tableau1[[#This Row],[Type de réponse]]='Paramètre (masquer)'!$A$10,Tableau1[[#This Row],[Nuit
MA/ME]],"")</f>
        <v/>
      </c>
      <c r="AG1418" s="78" t="str">
        <f>IF(Tableau1[[#This Row],[Type de réponse]]='Paramètre (masquer)'!$A$10,Tableau1[[#This Row],[Nuit
ME/JE]],"")</f>
        <v/>
      </c>
      <c r="AH1418" s="78" t="str">
        <f>IF(Tableau1[[#This Row],[Type de réponse]]='Paramètre (masquer)'!$A$10,Tableau1[[#This Row],[Nuit JE/VE]],"")</f>
        <v/>
      </c>
      <c r="AI1418" s="78" t="str">
        <f>IF(Tableau1[[#This Row],[Type de réponse]]='Paramètre (masquer)'!$A$10,Tableau1[[#This Row],[Nuit
VE/SA]],"")</f>
        <v/>
      </c>
      <c r="AJ1418" s="78" t="str">
        <f>IF(Tableau1[[#This Row],[Type de réponse]]='Paramètre (masquer)'!$A$10,Tableau1[[#This Row],[Nuit
SA/DI]],"")</f>
        <v/>
      </c>
      <c r="AK1418" s="78" t="str">
        <f>IF(Tableau1[[#This Row],[Type de réponse]]='Paramètre (masquer)'!$A$10,Tableau1[[#This Row],[Nuit
DI/LU]],"")</f>
        <v/>
      </c>
      <c r="AL1418" s="76" t="str">
        <f>IF(Tableau1[[#This Row],[Nuit
LU /MA]]="Oui",0,IF(Tableau1[[#This Row],[Nuit
LU /MA]]="Non",1,""))</f>
        <v/>
      </c>
      <c r="AM1418" s="76" t="str">
        <f>IF(Tableau1[[#This Row],[Nuit
MA/ ME]]="Oui",0,IF(Tableau1[[#This Row],[Nuit
MA/ ME]]="Non",1,""))</f>
        <v/>
      </c>
      <c r="AN1418" s="76" t="str">
        <f>IF(Tableau1[[#This Row],[Nuit
ME/ JE]]="Oui",0,IF(Tableau1[[#This Row],[Nuit
ME/ JE]]="Non",1,""))</f>
        <v/>
      </c>
      <c r="AO1418" s="76" t="str">
        <f>IF(Tableau1[[#This Row],[Nuit JE/ VE]]="Oui",0,IF(Tableau1[[#This Row],[Nuit JE/ VE]]="Non",1,""))</f>
        <v/>
      </c>
      <c r="AP1418" s="76" t="str">
        <f>IF(Tableau1[[#This Row],[Nuit
VE/ SA]]="Oui",0,IF(Tableau1[[#This Row],[Nuit
VE/ SA]]="Non",1,""))</f>
        <v/>
      </c>
      <c r="AQ1418" s="76" t="str">
        <f>IF(Tableau1[[#This Row],[Nuit
SA/ DI]]="Oui",0,IF(Tableau1[[#This Row],[Nuit
SA/ DI]]="Non",1,""))</f>
        <v/>
      </c>
      <c r="AR1418" s="76" t="str">
        <f>IF(Tableau1[[#This Row],[Nuit
DI/ LU]]="Oui",0,IF(Tableau1[[#This Row],[Nuit
DI/ LU]]="Non",1,""))</f>
        <v/>
      </c>
      <c r="AS1418" s="76" t="str">
        <f>IF(Tableau1[[#This Row],[Type de réponse]]='Paramètre (masquer)'!$A$10,Tableau1[[#This Row],[FE]],"")</f>
        <v/>
      </c>
      <c r="AT1418" s="76" t="str">
        <f>_xlfn.CONCAT(Tableau1[[#This Row],[LUN]:[DIM]])</f>
        <v/>
      </c>
      <c r="AU1418" s="79"/>
      <c r="AV14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8" s="76" t="e">
        <f>Tableau1[[#This Row],[Nbre de nuits sur la période]]*Tableau1[[#This Row],[Nombre de train accédant / nuit *]]</f>
        <v>#VALUE!</v>
      </c>
      <c r="AY1418" s="76" t="e">
        <f>Tableau1[[#This Row],[Uo voies - nuit]]*((59*400/1000)+5)</f>
        <v>#VALUE!</v>
      </c>
    </row>
    <row r="1419" spans="1:51" ht="15.75">
      <c r="A1419" s="51">
        <f t="shared" si="65"/>
        <v>1406</v>
      </c>
      <c r="B1419" s="85"/>
      <c r="C1419" s="52" t="str">
        <f>IFERROR(VLOOKUP(Tableau1[[#This Row],[Site *
Un fichier Excel par DT]],Tableau7[[#All],[Nom de la gare]:[EIC]],5,FALSE),"")</f>
        <v/>
      </c>
      <c r="D1419" s="77"/>
      <c r="E1419" s="74"/>
      <c r="F1419" s="74"/>
      <c r="G1419" s="76"/>
      <c r="H1419" s="72" t="str">
        <f>IF(Tableau1[[#This Row],[Régime d''utilisation (Quotidien ? Oui ou Non)]]="Oui","Oui","Non")</f>
        <v>Non</v>
      </c>
      <c r="I1419" s="72" t="str">
        <f>IF(Tableau1[[#This Row],[Régime d''utilisation (Quotidien ? Oui ou Non)]]="Oui","Oui","Non")</f>
        <v>Non</v>
      </c>
      <c r="J1419" s="72" t="str">
        <f>IF(Tableau1[[#This Row],[Régime d''utilisation (Quotidien ? Oui ou Non)]]="Oui","Oui","Non")</f>
        <v>Non</v>
      </c>
      <c r="K1419" s="72" t="str">
        <f>IF(Tableau1[[#This Row],[Régime d''utilisation (Quotidien ? Oui ou Non)]]="Oui","Oui","Non")</f>
        <v>Non</v>
      </c>
      <c r="L1419" s="72" t="str">
        <f>IF(Tableau1[[#This Row],[Régime d''utilisation (Quotidien ? Oui ou Non)]]="Oui","Oui","Non")</f>
        <v>Non</v>
      </c>
      <c r="M1419" s="72" t="str">
        <f>IF(Tableau1[[#This Row],[Régime d''utilisation (Quotidien ? Oui ou Non)]]="Oui","Oui","Non")</f>
        <v>Non</v>
      </c>
      <c r="N1419" s="72" t="str">
        <f>IF(Tableau1[[#This Row],[Régime d''utilisation (Quotidien ? Oui ou Non)]]="Oui","Oui","Non")</f>
        <v>Non</v>
      </c>
      <c r="O1419" s="72" t="str">
        <f>IF(Tableau1[[#This Row],[Régime d''utilisation (Quotidien ? Oui ou Non)]]="Oui","Oui","Non")</f>
        <v>Non</v>
      </c>
      <c r="P1419" s="76"/>
      <c r="Q1419" s="76"/>
      <c r="R1419" s="76"/>
      <c r="S1419" s="52" t="str">
        <f t="shared" si="63"/>
        <v>Compris entre 00h00 et 5h00</v>
      </c>
      <c r="T1419" s="76"/>
      <c r="U1419" s="53" t="str">
        <f t="shared" si="64"/>
        <v>Voyageur</v>
      </c>
      <c r="V1419" s="76"/>
      <c r="W1419" s="76"/>
      <c r="X1419" s="76"/>
      <c r="Y1419" s="76"/>
      <c r="Z1419" s="76"/>
      <c r="AA1419" s="76"/>
      <c r="AB1419" s="53">
        <f>400</f>
        <v>400</v>
      </c>
      <c r="AC1419" s="78" t="str">
        <f>IF(Tableau1[[#This Row],[Type de réponse]]='Paramètre (masquer)'!$A$10,Tableau1[[#This Row],[Période de début *]],"")</f>
        <v/>
      </c>
      <c r="AD1419" s="78" t="str">
        <f>IF(Tableau1[[#This Row],[Type de réponse]]='Paramètre (masquer)'!$A$10,Tableau1[[#This Row],[Période de fin *]],"")</f>
        <v/>
      </c>
      <c r="AE1419" s="78" t="str">
        <f>IF(Tableau1[[#This Row],[Type de réponse]]='Paramètre (masquer)'!$A$10,Tableau1[[#This Row],[Nuit
LU/MA]],"")</f>
        <v/>
      </c>
      <c r="AF1419" s="78" t="str">
        <f>IF(Tableau1[[#This Row],[Type de réponse]]='Paramètre (masquer)'!$A$10,Tableau1[[#This Row],[Nuit
MA/ME]],"")</f>
        <v/>
      </c>
      <c r="AG1419" s="78" t="str">
        <f>IF(Tableau1[[#This Row],[Type de réponse]]='Paramètre (masquer)'!$A$10,Tableau1[[#This Row],[Nuit
ME/JE]],"")</f>
        <v/>
      </c>
      <c r="AH1419" s="78" t="str">
        <f>IF(Tableau1[[#This Row],[Type de réponse]]='Paramètre (masquer)'!$A$10,Tableau1[[#This Row],[Nuit JE/VE]],"")</f>
        <v/>
      </c>
      <c r="AI1419" s="78" t="str">
        <f>IF(Tableau1[[#This Row],[Type de réponse]]='Paramètre (masquer)'!$A$10,Tableau1[[#This Row],[Nuit
VE/SA]],"")</f>
        <v/>
      </c>
      <c r="AJ1419" s="78" t="str">
        <f>IF(Tableau1[[#This Row],[Type de réponse]]='Paramètre (masquer)'!$A$10,Tableau1[[#This Row],[Nuit
SA/DI]],"")</f>
        <v/>
      </c>
      <c r="AK1419" s="78" t="str">
        <f>IF(Tableau1[[#This Row],[Type de réponse]]='Paramètre (masquer)'!$A$10,Tableau1[[#This Row],[Nuit
DI/LU]],"")</f>
        <v/>
      </c>
      <c r="AL1419" s="76" t="str">
        <f>IF(Tableau1[[#This Row],[Nuit
LU /MA]]="Oui",0,IF(Tableau1[[#This Row],[Nuit
LU /MA]]="Non",1,""))</f>
        <v/>
      </c>
      <c r="AM1419" s="76" t="str">
        <f>IF(Tableau1[[#This Row],[Nuit
MA/ ME]]="Oui",0,IF(Tableau1[[#This Row],[Nuit
MA/ ME]]="Non",1,""))</f>
        <v/>
      </c>
      <c r="AN1419" s="76" t="str">
        <f>IF(Tableau1[[#This Row],[Nuit
ME/ JE]]="Oui",0,IF(Tableau1[[#This Row],[Nuit
ME/ JE]]="Non",1,""))</f>
        <v/>
      </c>
      <c r="AO1419" s="76" t="str">
        <f>IF(Tableau1[[#This Row],[Nuit JE/ VE]]="Oui",0,IF(Tableau1[[#This Row],[Nuit JE/ VE]]="Non",1,""))</f>
        <v/>
      </c>
      <c r="AP1419" s="76" t="str">
        <f>IF(Tableau1[[#This Row],[Nuit
VE/ SA]]="Oui",0,IF(Tableau1[[#This Row],[Nuit
VE/ SA]]="Non",1,""))</f>
        <v/>
      </c>
      <c r="AQ1419" s="76" t="str">
        <f>IF(Tableau1[[#This Row],[Nuit
SA/ DI]]="Oui",0,IF(Tableau1[[#This Row],[Nuit
SA/ DI]]="Non",1,""))</f>
        <v/>
      </c>
      <c r="AR1419" s="76" t="str">
        <f>IF(Tableau1[[#This Row],[Nuit
DI/ LU]]="Oui",0,IF(Tableau1[[#This Row],[Nuit
DI/ LU]]="Non",1,""))</f>
        <v/>
      </c>
      <c r="AS1419" s="76" t="str">
        <f>IF(Tableau1[[#This Row],[Type de réponse]]='Paramètre (masquer)'!$A$10,Tableau1[[#This Row],[FE]],"")</f>
        <v/>
      </c>
      <c r="AT1419" s="76" t="str">
        <f>_xlfn.CONCAT(Tableau1[[#This Row],[LUN]:[DIM]])</f>
        <v/>
      </c>
      <c r="AU1419" s="79"/>
      <c r="AV14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9" s="76" t="e">
        <f>Tableau1[[#This Row],[Nbre de nuits sur la période]]*Tableau1[[#This Row],[Nombre de train accédant / nuit *]]</f>
        <v>#VALUE!</v>
      </c>
      <c r="AY1419" s="76" t="e">
        <f>Tableau1[[#This Row],[Uo voies - nuit]]*((59*400/1000)+5)</f>
        <v>#VALUE!</v>
      </c>
    </row>
    <row r="1420" spans="1:51" ht="15.75">
      <c r="A1420" s="51">
        <f t="shared" si="65"/>
        <v>1407</v>
      </c>
      <c r="B1420" s="85"/>
      <c r="C1420" s="52" t="str">
        <f>IFERROR(VLOOKUP(Tableau1[[#This Row],[Site *
Un fichier Excel par DT]],Tableau7[[#All],[Nom de la gare]:[EIC]],5,FALSE),"")</f>
        <v/>
      </c>
      <c r="D1420" s="77"/>
      <c r="E1420" s="74"/>
      <c r="F1420" s="74"/>
      <c r="G1420" s="76"/>
      <c r="H1420" s="72" t="str">
        <f>IF(Tableau1[[#This Row],[Régime d''utilisation (Quotidien ? Oui ou Non)]]="Oui","Oui","Non")</f>
        <v>Non</v>
      </c>
      <c r="I1420" s="72" t="str">
        <f>IF(Tableau1[[#This Row],[Régime d''utilisation (Quotidien ? Oui ou Non)]]="Oui","Oui","Non")</f>
        <v>Non</v>
      </c>
      <c r="J1420" s="72" t="str">
        <f>IF(Tableau1[[#This Row],[Régime d''utilisation (Quotidien ? Oui ou Non)]]="Oui","Oui","Non")</f>
        <v>Non</v>
      </c>
      <c r="K1420" s="72" t="str">
        <f>IF(Tableau1[[#This Row],[Régime d''utilisation (Quotidien ? Oui ou Non)]]="Oui","Oui","Non")</f>
        <v>Non</v>
      </c>
      <c r="L1420" s="72" t="str">
        <f>IF(Tableau1[[#This Row],[Régime d''utilisation (Quotidien ? Oui ou Non)]]="Oui","Oui","Non")</f>
        <v>Non</v>
      </c>
      <c r="M1420" s="72" t="str">
        <f>IF(Tableau1[[#This Row],[Régime d''utilisation (Quotidien ? Oui ou Non)]]="Oui","Oui","Non")</f>
        <v>Non</v>
      </c>
      <c r="N1420" s="72" t="str">
        <f>IF(Tableau1[[#This Row],[Régime d''utilisation (Quotidien ? Oui ou Non)]]="Oui","Oui","Non")</f>
        <v>Non</v>
      </c>
      <c r="O1420" s="72" t="str">
        <f>IF(Tableau1[[#This Row],[Régime d''utilisation (Quotidien ? Oui ou Non)]]="Oui","Oui","Non")</f>
        <v>Non</v>
      </c>
      <c r="P1420" s="76"/>
      <c r="Q1420" s="76"/>
      <c r="R1420" s="76"/>
      <c r="S1420" s="52" t="str">
        <f t="shared" si="63"/>
        <v>Compris entre 00h00 et 5h00</v>
      </c>
      <c r="T1420" s="76"/>
      <c r="U1420" s="53" t="str">
        <f t="shared" si="64"/>
        <v>Voyageur</v>
      </c>
      <c r="V1420" s="76"/>
      <c r="W1420" s="76"/>
      <c r="X1420" s="76"/>
      <c r="Y1420" s="76"/>
      <c r="Z1420" s="76"/>
      <c r="AA1420" s="76"/>
      <c r="AB1420" s="53">
        <f>400</f>
        <v>400</v>
      </c>
      <c r="AC1420" s="78" t="str">
        <f>IF(Tableau1[[#This Row],[Type de réponse]]='Paramètre (masquer)'!$A$10,Tableau1[[#This Row],[Période de début *]],"")</f>
        <v/>
      </c>
      <c r="AD1420" s="78" t="str">
        <f>IF(Tableau1[[#This Row],[Type de réponse]]='Paramètre (masquer)'!$A$10,Tableau1[[#This Row],[Période de fin *]],"")</f>
        <v/>
      </c>
      <c r="AE1420" s="78" t="str">
        <f>IF(Tableau1[[#This Row],[Type de réponse]]='Paramètre (masquer)'!$A$10,Tableau1[[#This Row],[Nuit
LU/MA]],"")</f>
        <v/>
      </c>
      <c r="AF1420" s="78" t="str">
        <f>IF(Tableau1[[#This Row],[Type de réponse]]='Paramètre (masquer)'!$A$10,Tableau1[[#This Row],[Nuit
MA/ME]],"")</f>
        <v/>
      </c>
      <c r="AG1420" s="78" t="str">
        <f>IF(Tableau1[[#This Row],[Type de réponse]]='Paramètre (masquer)'!$A$10,Tableau1[[#This Row],[Nuit
ME/JE]],"")</f>
        <v/>
      </c>
      <c r="AH1420" s="78" t="str">
        <f>IF(Tableau1[[#This Row],[Type de réponse]]='Paramètre (masquer)'!$A$10,Tableau1[[#This Row],[Nuit JE/VE]],"")</f>
        <v/>
      </c>
      <c r="AI1420" s="78" t="str">
        <f>IF(Tableau1[[#This Row],[Type de réponse]]='Paramètre (masquer)'!$A$10,Tableau1[[#This Row],[Nuit
VE/SA]],"")</f>
        <v/>
      </c>
      <c r="AJ1420" s="78" t="str">
        <f>IF(Tableau1[[#This Row],[Type de réponse]]='Paramètre (masquer)'!$A$10,Tableau1[[#This Row],[Nuit
SA/DI]],"")</f>
        <v/>
      </c>
      <c r="AK1420" s="78" t="str">
        <f>IF(Tableau1[[#This Row],[Type de réponse]]='Paramètre (masquer)'!$A$10,Tableau1[[#This Row],[Nuit
DI/LU]],"")</f>
        <v/>
      </c>
      <c r="AL1420" s="76" t="str">
        <f>IF(Tableau1[[#This Row],[Nuit
LU /MA]]="Oui",0,IF(Tableau1[[#This Row],[Nuit
LU /MA]]="Non",1,""))</f>
        <v/>
      </c>
      <c r="AM1420" s="76" t="str">
        <f>IF(Tableau1[[#This Row],[Nuit
MA/ ME]]="Oui",0,IF(Tableau1[[#This Row],[Nuit
MA/ ME]]="Non",1,""))</f>
        <v/>
      </c>
      <c r="AN1420" s="76" t="str">
        <f>IF(Tableau1[[#This Row],[Nuit
ME/ JE]]="Oui",0,IF(Tableau1[[#This Row],[Nuit
ME/ JE]]="Non",1,""))</f>
        <v/>
      </c>
      <c r="AO1420" s="76" t="str">
        <f>IF(Tableau1[[#This Row],[Nuit JE/ VE]]="Oui",0,IF(Tableau1[[#This Row],[Nuit JE/ VE]]="Non",1,""))</f>
        <v/>
      </c>
      <c r="AP1420" s="76" t="str">
        <f>IF(Tableau1[[#This Row],[Nuit
VE/ SA]]="Oui",0,IF(Tableau1[[#This Row],[Nuit
VE/ SA]]="Non",1,""))</f>
        <v/>
      </c>
      <c r="AQ1420" s="76" t="str">
        <f>IF(Tableau1[[#This Row],[Nuit
SA/ DI]]="Oui",0,IF(Tableau1[[#This Row],[Nuit
SA/ DI]]="Non",1,""))</f>
        <v/>
      </c>
      <c r="AR1420" s="76" t="str">
        <f>IF(Tableau1[[#This Row],[Nuit
DI/ LU]]="Oui",0,IF(Tableau1[[#This Row],[Nuit
DI/ LU]]="Non",1,""))</f>
        <v/>
      </c>
      <c r="AS1420" s="76" t="str">
        <f>IF(Tableau1[[#This Row],[Type de réponse]]='Paramètre (masquer)'!$A$10,Tableau1[[#This Row],[FE]],"")</f>
        <v/>
      </c>
      <c r="AT1420" s="76" t="str">
        <f>_xlfn.CONCAT(Tableau1[[#This Row],[LUN]:[DIM]])</f>
        <v/>
      </c>
      <c r="AU1420" s="79"/>
      <c r="AV14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0" s="76" t="e">
        <f>Tableau1[[#This Row],[Nbre de nuits sur la période]]*Tableau1[[#This Row],[Nombre de train accédant / nuit *]]</f>
        <v>#VALUE!</v>
      </c>
      <c r="AY1420" s="76" t="e">
        <f>Tableau1[[#This Row],[Uo voies - nuit]]*((59*400/1000)+5)</f>
        <v>#VALUE!</v>
      </c>
    </row>
    <row r="1421" spans="1:51" ht="15.75">
      <c r="A1421" s="51">
        <f t="shared" si="65"/>
        <v>1408</v>
      </c>
      <c r="B1421" s="85"/>
      <c r="C1421" s="52" t="str">
        <f>IFERROR(VLOOKUP(Tableau1[[#This Row],[Site *
Un fichier Excel par DT]],Tableau7[[#All],[Nom de la gare]:[EIC]],5,FALSE),"")</f>
        <v/>
      </c>
      <c r="D1421" s="77"/>
      <c r="E1421" s="74"/>
      <c r="F1421" s="74"/>
      <c r="G1421" s="76"/>
      <c r="H1421" s="72" t="str">
        <f>IF(Tableau1[[#This Row],[Régime d''utilisation (Quotidien ? Oui ou Non)]]="Oui","Oui","Non")</f>
        <v>Non</v>
      </c>
      <c r="I1421" s="72" t="str">
        <f>IF(Tableau1[[#This Row],[Régime d''utilisation (Quotidien ? Oui ou Non)]]="Oui","Oui","Non")</f>
        <v>Non</v>
      </c>
      <c r="J1421" s="72" t="str">
        <f>IF(Tableau1[[#This Row],[Régime d''utilisation (Quotidien ? Oui ou Non)]]="Oui","Oui","Non")</f>
        <v>Non</v>
      </c>
      <c r="K1421" s="72" t="str">
        <f>IF(Tableau1[[#This Row],[Régime d''utilisation (Quotidien ? Oui ou Non)]]="Oui","Oui","Non")</f>
        <v>Non</v>
      </c>
      <c r="L1421" s="72" t="str">
        <f>IF(Tableau1[[#This Row],[Régime d''utilisation (Quotidien ? Oui ou Non)]]="Oui","Oui","Non")</f>
        <v>Non</v>
      </c>
      <c r="M1421" s="72" t="str">
        <f>IF(Tableau1[[#This Row],[Régime d''utilisation (Quotidien ? Oui ou Non)]]="Oui","Oui","Non")</f>
        <v>Non</v>
      </c>
      <c r="N1421" s="72" t="str">
        <f>IF(Tableau1[[#This Row],[Régime d''utilisation (Quotidien ? Oui ou Non)]]="Oui","Oui","Non")</f>
        <v>Non</v>
      </c>
      <c r="O1421" s="72" t="str">
        <f>IF(Tableau1[[#This Row],[Régime d''utilisation (Quotidien ? Oui ou Non)]]="Oui","Oui","Non")</f>
        <v>Non</v>
      </c>
      <c r="P1421" s="76"/>
      <c r="Q1421" s="76"/>
      <c r="R1421" s="76"/>
      <c r="S1421" s="52" t="str">
        <f t="shared" si="63"/>
        <v>Compris entre 00h00 et 5h00</v>
      </c>
      <c r="T1421" s="76"/>
      <c r="U1421" s="53" t="str">
        <f t="shared" si="64"/>
        <v>Voyageur</v>
      </c>
      <c r="V1421" s="76"/>
      <c r="W1421" s="76"/>
      <c r="X1421" s="76"/>
      <c r="Y1421" s="76"/>
      <c r="Z1421" s="76"/>
      <c r="AA1421" s="76"/>
      <c r="AB1421" s="53">
        <f>400</f>
        <v>400</v>
      </c>
      <c r="AC1421" s="78" t="str">
        <f>IF(Tableau1[[#This Row],[Type de réponse]]='Paramètre (masquer)'!$A$10,Tableau1[[#This Row],[Période de début *]],"")</f>
        <v/>
      </c>
      <c r="AD1421" s="78" t="str">
        <f>IF(Tableau1[[#This Row],[Type de réponse]]='Paramètre (masquer)'!$A$10,Tableau1[[#This Row],[Période de fin *]],"")</f>
        <v/>
      </c>
      <c r="AE1421" s="78" t="str">
        <f>IF(Tableau1[[#This Row],[Type de réponse]]='Paramètre (masquer)'!$A$10,Tableau1[[#This Row],[Nuit
LU/MA]],"")</f>
        <v/>
      </c>
      <c r="AF1421" s="78" t="str">
        <f>IF(Tableau1[[#This Row],[Type de réponse]]='Paramètre (masquer)'!$A$10,Tableau1[[#This Row],[Nuit
MA/ME]],"")</f>
        <v/>
      </c>
      <c r="AG1421" s="78" t="str">
        <f>IF(Tableau1[[#This Row],[Type de réponse]]='Paramètre (masquer)'!$A$10,Tableau1[[#This Row],[Nuit
ME/JE]],"")</f>
        <v/>
      </c>
      <c r="AH1421" s="78" t="str">
        <f>IF(Tableau1[[#This Row],[Type de réponse]]='Paramètre (masquer)'!$A$10,Tableau1[[#This Row],[Nuit JE/VE]],"")</f>
        <v/>
      </c>
      <c r="AI1421" s="78" t="str">
        <f>IF(Tableau1[[#This Row],[Type de réponse]]='Paramètre (masquer)'!$A$10,Tableau1[[#This Row],[Nuit
VE/SA]],"")</f>
        <v/>
      </c>
      <c r="AJ1421" s="78" t="str">
        <f>IF(Tableau1[[#This Row],[Type de réponse]]='Paramètre (masquer)'!$A$10,Tableau1[[#This Row],[Nuit
SA/DI]],"")</f>
        <v/>
      </c>
      <c r="AK1421" s="78" t="str">
        <f>IF(Tableau1[[#This Row],[Type de réponse]]='Paramètre (masquer)'!$A$10,Tableau1[[#This Row],[Nuit
DI/LU]],"")</f>
        <v/>
      </c>
      <c r="AL1421" s="76" t="str">
        <f>IF(Tableau1[[#This Row],[Nuit
LU /MA]]="Oui",0,IF(Tableau1[[#This Row],[Nuit
LU /MA]]="Non",1,""))</f>
        <v/>
      </c>
      <c r="AM1421" s="76" t="str">
        <f>IF(Tableau1[[#This Row],[Nuit
MA/ ME]]="Oui",0,IF(Tableau1[[#This Row],[Nuit
MA/ ME]]="Non",1,""))</f>
        <v/>
      </c>
      <c r="AN1421" s="76" t="str">
        <f>IF(Tableau1[[#This Row],[Nuit
ME/ JE]]="Oui",0,IF(Tableau1[[#This Row],[Nuit
ME/ JE]]="Non",1,""))</f>
        <v/>
      </c>
      <c r="AO1421" s="76" t="str">
        <f>IF(Tableau1[[#This Row],[Nuit JE/ VE]]="Oui",0,IF(Tableau1[[#This Row],[Nuit JE/ VE]]="Non",1,""))</f>
        <v/>
      </c>
      <c r="AP1421" s="76" t="str">
        <f>IF(Tableau1[[#This Row],[Nuit
VE/ SA]]="Oui",0,IF(Tableau1[[#This Row],[Nuit
VE/ SA]]="Non",1,""))</f>
        <v/>
      </c>
      <c r="AQ1421" s="76" t="str">
        <f>IF(Tableau1[[#This Row],[Nuit
SA/ DI]]="Oui",0,IF(Tableau1[[#This Row],[Nuit
SA/ DI]]="Non",1,""))</f>
        <v/>
      </c>
      <c r="AR1421" s="76" t="str">
        <f>IF(Tableau1[[#This Row],[Nuit
DI/ LU]]="Oui",0,IF(Tableau1[[#This Row],[Nuit
DI/ LU]]="Non",1,""))</f>
        <v/>
      </c>
      <c r="AS1421" s="76" t="str">
        <f>IF(Tableau1[[#This Row],[Type de réponse]]='Paramètre (masquer)'!$A$10,Tableau1[[#This Row],[FE]],"")</f>
        <v/>
      </c>
      <c r="AT1421" s="76" t="str">
        <f>_xlfn.CONCAT(Tableau1[[#This Row],[LUN]:[DIM]])</f>
        <v/>
      </c>
      <c r="AU1421" s="79"/>
      <c r="AV14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1" s="76" t="e">
        <f>Tableau1[[#This Row],[Nbre de nuits sur la période]]*Tableau1[[#This Row],[Nombre de train accédant / nuit *]]</f>
        <v>#VALUE!</v>
      </c>
      <c r="AY1421" s="76" t="e">
        <f>Tableau1[[#This Row],[Uo voies - nuit]]*((59*400/1000)+5)</f>
        <v>#VALUE!</v>
      </c>
    </row>
    <row r="1422" spans="1:51" ht="15.75">
      <c r="A1422" s="51">
        <f t="shared" si="65"/>
        <v>1409</v>
      </c>
      <c r="B1422" s="85"/>
      <c r="C1422" s="52" t="str">
        <f>IFERROR(VLOOKUP(Tableau1[[#This Row],[Site *
Un fichier Excel par DT]],Tableau7[[#All],[Nom de la gare]:[EIC]],5,FALSE),"")</f>
        <v/>
      </c>
      <c r="D1422" s="77"/>
      <c r="E1422" s="74"/>
      <c r="F1422" s="74"/>
      <c r="G1422" s="76"/>
      <c r="H1422" s="72" t="str">
        <f>IF(Tableau1[[#This Row],[Régime d''utilisation (Quotidien ? Oui ou Non)]]="Oui","Oui","Non")</f>
        <v>Non</v>
      </c>
      <c r="I1422" s="72" t="str">
        <f>IF(Tableau1[[#This Row],[Régime d''utilisation (Quotidien ? Oui ou Non)]]="Oui","Oui","Non")</f>
        <v>Non</v>
      </c>
      <c r="J1422" s="72" t="str">
        <f>IF(Tableau1[[#This Row],[Régime d''utilisation (Quotidien ? Oui ou Non)]]="Oui","Oui","Non")</f>
        <v>Non</v>
      </c>
      <c r="K1422" s="72" t="str">
        <f>IF(Tableau1[[#This Row],[Régime d''utilisation (Quotidien ? Oui ou Non)]]="Oui","Oui","Non")</f>
        <v>Non</v>
      </c>
      <c r="L1422" s="72" t="str">
        <f>IF(Tableau1[[#This Row],[Régime d''utilisation (Quotidien ? Oui ou Non)]]="Oui","Oui","Non")</f>
        <v>Non</v>
      </c>
      <c r="M1422" s="72" t="str">
        <f>IF(Tableau1[[#This Row],[Régime d''utilisation (Quotidien ? Oui ou Non)]]="Oui","Oui","Non")</f>
        <v>Non</v>
      </c>
      <c r="N1422" s="72" t="str">
        <f>IF(Tableau1[[#This Row],[Régime d''utilisation (Quotidien ? Oui ou Non)]]="Oui","Oui","Non")</f>
        <v>Non</v>
      </c>
      <c r="O1422" s="72" t="str">
        <f>IF(Tableau1[[#This Row],[Régime d''utilisation (Quotidien ? Oui ou Non)]]="Oui","Oui","Non")</f>
        <v>Non</v>
      </c>
      <c r="P1422" s="76"/>
      <c r="Q1422" s="76"/>
      <c r="R1422" s="76"/>
      <c r="S1422" s="52" t="str">
        <f t="shared" ref="S1422:S1485" si="66">"Compris entre 00h00 et 5h00"</f>
        <v>Compris entre 00h00 et 5h00</v>
      </c>
      <c r="T1422" s="76"/>
      <c r="U1422" s="53" t="str">
        <f t="shared" ref="U1422:U1485" si="67">"Voyageur"</f>
        <v>Voyageur</v>
      </c>
      <c r="V1422" s="76"/>
      <c r="W1422" s="76"/>
      <c r="X1422" s="76"/>
      <c r="Y1422" s="76"/>
      <c r="Z1422" s="76"/>
      <c r="AA1422" s="76"/>
      <c r="AB1422" s="53">
        <f>400</f>
        <v>400</v>
      </c>
      <c r="AC1422" s="78" t="str">
        <f>IF(Tableau1[[#This Row],[Type de réponse]]='Paramètre (masquer)'!$A$10,Tableau1[[#This Row],[Période de début *]],"")</f>
        <v/>
      </c>
      <c r="AD1422" s="78" t="str">
        <f>IF(Tableau1[[#This Row],[Type de réponse]]='Paramètre (masquer)'!$A$10,Tableau1[[#This Row],[Période de fin *]],"")</f>
        <v/>
      </c>
      <c r="AE1422" s="78" t="str">
        <f>IF(Tableau1[[#This Row],[Type de réponse]]='Paramètre (masquer)'!$A$10,Tableau1[[#This Row],[Nuit
LU/MA]],"")</f>
        <v/>
      </c>
      <c r="AF1422" s="78" t="str">
        <f>IF(Tableau1[[#This Row],[Type de réponse]]='Paramètre (masquer)'!$A$10,Tableau1[[#This Row],[Nuit
MA/ME]],"")</f>
        <v/>
      </c>
      <c r="AG1422" s="78" t="str">
        <f>IF(Tableau1[[#This Row],[Type de réponse]]='Paramètre (masquer)'!$A$10,Tableau1[[#This Row],[Nuit
ME/JE]],"")</f>
        <v/>
      </c>
      <c r="AH1422" s="78" t="str">
        <f>IF(Tableau1[[#This Row],[Type de réponse]]='Paramètre (masquer)'!$A$10,Tableau1[[#This Row],[Nuit JE/VE]],"")</f>
        <v/>
      </c>
      <c r="AI1422" s="78" t="str">
        <f>IF(Tableau1[[#This Row],[Type de réponse]]='Paramètre (masquer)'!$A$10,Tableau1[[#This Row],[Nuit
VE/SA]],"")</f>
        <v/>
      </c>
      <c r="AJ1422" s="78" t="str">
        <f>IF(Tableau1[[#This Row],[Type de réponse]]='Paramètre (masquer)'!$A$10,Tableau1[[#This Row],[Nuit
SA/DI]],"")</f>
        <v/>
      </c>
      <c r="AK1422" s="78" t="str">
        <f>IF(Tableau1[[#This Row],[Type de réponse]]='Paramètre (masquer)'!$A$10,Tableau1[[#This Row],[Nuit
DI/LU]],"")</f>
        <v/>
      </c>
      <c r="AL1422" s="76" t="str">
        <f>IF(Tableau1[[#This Row],[Nuit
LU /MA]]="Oui",0,IF(Tableau1[[#This Row],[Nuit
LU /MA]]="Non",1,""))</f>
        <v/>
      </c>
      <c r="AM1422" s="76" t="str">
        <f>IF(Tableau1[[#This Row],[Nuit
MA/ ME]]="Oui",0,IF(Tableau1[[#This Row],[Nuit
MA/ ME]]="Non",1,""))</f>
        <v/>
      </c>
      <c r="AN1422" s="76" t="str">
        <f>IF(Tableau1[[#This Row],[Nuit
ME/ JE]]="Oui",0,IF(Tableau1[[#This Row],[Nuit
ME/ JE]]="Non",1,""))</f>
        <v/>
      </c>
      <c r="AO1422" s="76" t="str">
        <f>IF(Tableau1[[#This Row],[Nuit JE/ VE]]="Oui",0,IF(Tableau1[[#This Row],[Nuit JE/ VE]]="Non",1,""))</f>
        <v/>
      </c>
      <c r="AP1422" s="76" t="str">
        <f>IF(Tableau1[[#This Row],[Nuit
VE/ SA]]="Oui",0,IF(Tableau1[[#This Row],[Nuit
VE/ SA]]="Non",1,""))</f>
        <v/>
      </c>
      <c r="AQ1422" s="76" t="str">
        <f>IF(Tableau1[[#This Row],[Nuit
SA/ DI]]="Oui",0,IF(Tableau1[[#This Row],[Nuit
SA/ DI]]="Non",1,""))</f>
        <v/>
      </c>
      <c r="AR1422" s="76" t="str">
        <f>IF(Tableau1[[#This Row],[Nuit
DI/ LU]]="Oui",0,IF(Tableau1[[#This Row],[Nuit
DI/ LU]]="Non",1,""))</f>
        <v/>
      </c>
      <c r="AS1422" s="76" t="str">
        <f>IF(Tableau1[[#This Row],[Type de réponse]]='Paramètre (masquer)'!$A$10,Tableau1[[#This Row],[FE]],"")</f>
        <v/>
      </c>
      <c r="AT1422" s="76" t="str">
        <f>_xlfn.CONCAT(Tableau1[[#This Row],[LUN]:[DIM]])</f>
        <v/>
      </c>
      <c r="AU1422" s="79"/>
      <c r="AV14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2" s="76" t="e">
        <f>Tableau1[[#This Row],[Nbre de nuits sur la période]]*Tableau1[[#This Row],[Nombre de train accédant / nuit *]]</f>
        <v>#VALUE!</v>
      </c>
      <c r="AY1422" s="76" t="e">
        <f>Tableau1[[#This Row],[Uo voies - nuit]]*((59*400/1000)+5)</f>
        <v>#VALUE!</v>
      </c>
    </row>
    <row r="1423" spans="1:51" ht="15.75">
      <c r="A1423" s="51">
        <f t="shared" ref="A1423:A1486" si="68">1+A1422</f>
        <v>1410</v>
      </c>
      <c r="B1423" s="85"/>
      <c r="C1423" s="52" t="str">
        <f>IFERROR(VLOOKUP(Tableau1[[#This Row],[Site *
Un fichier Excel par DT]],Tableau7[[#All],[Nom de la gare]:[EIC]],5,FALSE),"")</f>
        <v/>
      </c>
      <c r="D1423" s="77"/>
      <c r="E1423" s="74"/>
      <c r="F1423" s="74"/>
      <c r="G1423" s="76"/>
      <c r="H1423" s="72" t="str">
        <f>IF(Tableau1[[#This Row],[Régime d''utilisation (Quotidien ? Oui ou Non)]]="Oui","Oui","Non")</f>
        <v>Non</v>
      </c>
      <c r="I1423" s="72" t="str">
        <f>IF(Tableau1[[#This Row],[Régime d''utilisation (Quotidien ? Oui ou Non)]]="Oui","Oui","Non")</f>
        <v>Non</v>
      </c>
      <c r="J1423" s="72" t="str">
        <f>IF(Tableau1[[#This Row],[Régime d''utilisation (Quotidien ? Oui ou Non)]]="Oui","Oui","Non")</f>
        <v>Non</v>
      </c>
      <c r="K1423" s="72" t="str">
        <f>IF(Tableau1[[#This Row],[Régime d''utilisation (Quotidien ? Oui ou Non)]]="Oui","Oui","Non")</f>
        <v>Non</v>
      </c>
      <c r="L1423" s="72" t="str">
        <f>IF(Tableau1[[#This Row],[Régime d''utilisation (Quotidien ? Oui ou Non)]]="Oui","Oui","Non")</f>
        <v>Non</v>
      </c>
      <c r="M1423" s="72" t="str">
        <f>IF(Tableau1[[#This Row],[Régime d''utilisation (Quotidien ? Oui ou Non)]]="Oui","Oui","Non")</f>
        <v>Non</v>
      </c>
      <c r="N1423" s="72" t="str">
        <f>IF(Tableau1[[#This Row],[Régime d''utilisation (Quotidien ? Oui ou Non)]]="Oui","Oui","Non")</f>
        <v>Non</v>
      </c>
      <c r="O1423" s="72" t="str">
        <f>IF(Tableau1[[#This Row],[Régime d''utilisation (Quotidien ? Oui ou Non)]]="Oui","Oui","Non")</f>
        <v>Non</v>
      </c>
      <c r="P1423" s="76"/>
      <c r="Q1423" s="76"/>
      <c r="R1423" s="76"/>
      <c r="S1423" s="52" t="str">
        <f t="shared" si="66"/>
        <v>Compris entre 00h00 et 5h00</v>
      </c>
      <c r="T1423" s="76"/>
      <c r="U1423" s="53" t="str">
        <f t="shared" si="67"/>
        <v>Voyageur</v>
      </c>
      <c r="V1423" s="76"/>
      <c r="W1423" s="76"/>
      <c r="X1423" s="76"/>
      <c r="Y1423" s="76"/>
      <c r="Z1423" s="76"/>
      <c r="AA1423" s="76"/>
      <c r="AB1423" s="53">
        <f>400</f>
        <v>400</v>
      </c>
      <c r="AC1423" s="78" t="str">
        <f>IF(Tableau1[[#This Row],[Type de réponse]]='Paramètre (masquer)'!$A$10,Tableau1[[#This Row],[Période de début *]],"")</f>
        <v/>
      </c>
      <c r="AD1423" s="78" t="str">
        <f>IF(Tableau1[[#This Row],[Type de réponse]]='Paramètre (masquer)'!$A$10,Tableau1[[#This Row],[Période de fin *]],"")</f>
        <v/>
      </c>
      <c r="AE1423" s="78" t="str">
        <f>IF(Tableau1[[#This Row],[Type de réponse]]='Paramètre (masquer)'!$A$10,Tableau1[[#This Row],[Nuit
LU/MA]],"")</f>
        <v/>
      </c>
      <c r="AF1423" s="78" t="str">
        <f>IF(Tableau1[[#This Row],[Type de réponse]]='Paramètre (masquer)'!$A$10,Tableau1[[#This Row],[Nuit
MA/ME]],"")</f>
        <v/>
      </c>
      <c r="AG1423" s="78" t="str">
        <f>IF(Tableau1[[#This Row],[Type de réponse]]='Paramètre (masquer)'!$A$10,Tableau1[[#This Row],[Nuit
ME/JE]],"")</f>
        <v/>
      </c>
      <c r="AH1423" s="78" t="str">
        <f>IF(Tableau1[[#This Row],[Type de réponse]]='Paramètre (masquer)'!$A$10,Tableau1[[#This Row],[Nuit JE/VE]],"")</f>
        <v/>
      </c>
      <c r="AI1423" s="78" t="str">
        <f>IF(Tableau1[[#This Row],[Type de réponse]]='Paramètre (masquer)'!$A$10,Tableau1[[#This Row],[Nuit
VE/SA]],"")</f>
        <v/>
      </c>
      <c r="AJ1423" s="78" t="str">
        <f>IF(Tableau1[[#This Row],[Type de réponse]]='Paramètre (masquer)'!$A$10,Tableau1[[#This Row],[Nuit
SA/DI]],"")</f>
        <v/>
      </c>
      <c r="AK1423" s="78" t="str">
        <f>IF(Tableau1[[#This Row],[Type de réponse]]='Paramètre (masquer)'!$A$10,Tableau1[[#This Row],[Nuit
DI/LU]],"")</f>
        <v/>
      </c>
      <c r="AL1423" s="76" t="str">
        <f>IF(Tableau1[[#This Row],[Nuit
LU /MA]]="Oui",0,IF(Tableau1[[#This Row],[Nuit
LU /MA]]="Non",1,""))</f>
        <v/>
      </c>
      <c r="AM1423" s="76" t="str">
        <f>IF(Tableau1[[#This Row],[Nuit
MA/ ME]]="Oui",0,IF(Tableau1[[#This Row],[Nuit
MA/ ME]]="Non",1,""))</f>
        <v/>
      </c>
      <c r="AN1423" s="76" t="str">
        <f>IF(Tableau1[[#This Row],[Nuit
ME/ JE]]="Oui",0,IF(Tableau1[[#This Row],[Nuit
ME/ JE]]="Non",1,""))</f>
        <v/>
      </c>
      <c r="AO1423" s="76" t="str">
        <f>IF(Tableau1[[#This Row],[Nuit JE/ VE]]="Oui",0,IF(Tableau1[[#This Row],[Nuit JE/ VE]]="Non",1,""))</f>
        <v/>
      </c>
      <c r="AP1423" s="76" t="str">
        <f>IF(Tableau1[[#This Row],[Nuit
VE/ SA]]="Oui",0,IF(Tableau1[[#This Row],[Nuit
VE/ SA]]="Non",1,""))</f>
        <v/>
      </c>
      <c r="AQ1423" s="76" t="str">
        <f>IF(Tableau1[[#This Row],[Nuit
SA/ DI]]="Oui",0,IF(Tableau1[[#This Row],[Nuit
SA/ DI]]="Non",1,""))</f>
        <v/>
      </c>
      <c r="AR1423" s="76" t="str">
        <f>IF(Tableau1[[#This Row],[Nuit
DI/ LU]]="Oui",0,IF(Tableau1[[#This Row],[Nuit
DI/ LU]]="Non",1,""))</f>
        <v/>
      </c>
      <c r="AS1423" s="76" t="str">
        <f>IF(Tableau1[[#This Row],[Type de réponse]]='Paramètre (masquer)'!$A$10,Tableau1[[#This Row],[FE]],"")</f>
        <v/>
      </c>
      <c r="AT1423" s="76" t="str">
        <f>_xlfn.CONCAT(Tableau1[[#This Row],[LUN]:[DIM]])</f>
        <v/>
      </c>
      <c r="AU1423" s="79"/>
      <c r="AV14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3" s="76" t="e">
        <f>Tableau1[[#This Row],[Nbre de nuits sur la période]]*Tableau1[[#This Row],[Nombre de train accédant / nuit *]]</f>
        <v>#VALUE!</v>
      </c>
      <c r="AY1423" s="76" t="e">
        <f>Tableau1[[#This Row],[Uo voies - nuit]]*((59*400/1000)+5)</f>
        <v>#VALUE!</v>
      </c>
    </row>
    <row r="1424" spans="1:51" ht="15.75">
      <c r="A1424" s="51">
        <f t="shared" si="68"/>
        <v>1411</v>
      </c>
      <c r="B1424" s="85"/>
      <c r="C1424" s="52" t="str">
        <f>IFERROR(VLOOKUP(Tableau1[[#This Row],[Site *
Un fichier Excel par DT]],Tableau7[[#All],[Nom de la gare]:[EIC]],5,FALSE),"")</f>
        <v/>
      </c>
      <c r="D1424" s="77"/>
      <c r="E1424" s="74"/>
      <c r="F1424" s="74"/>
      <c r="G1424" s="76"/>
      <c r="H1424" s="72" t="str">
        <f>IF(Tableau1[[#This Row],[Régime d''utilisation (Quotidien ? Oui ou Non)]]="Oui","Oui","Non")</f>
        <v>Non</v>
      </c>
      <c r="I1424" s="72" t="str">
        <f>IF(Tableau1[[#This Row],[Régime d''utilisation (Quotidien ? Oui ou Non)]]="Oui","Oui","Non")</f>
        <v>Non</v>
      </c>
      <c r="J1424" s="72" t="str">
        <f>IF(Tableau1[[#This Row],[Régime d''utilisation (Quotidien ? Oui ou Non)]]="Oui","Oui","Non")</f>
        <v>Non</v>
      </c>
      <c r="K1424" s="72" t="str">
        <f>IF(Tableau1[[#This Row],[Régime d''utilisation (Quotidien ? Oui ou Non)]]="Oui","Oui","Non")</f>
        <v>Non</v>
      </c>
      <c r="L1424" s="72" t="str">
        <f>IF(Tableau1[[#This Row],[Régime d''utilisation (Quotidien ? Oui ou Non)]]="Oui","Oui","Non")</f>
        <v>Non</v>
      </c>
      <c r="M1424" s="72" t="str">
        <f>IF(Tableau1[[#This Row],[Régime d''utilisation (Quotidien ? Oui ou Non)]]="Oui","Oui","Non")</f>
        <v>Non</v>
      </c>
      <c r="N1424" s="72" t="str">
        <f>IF(Tableau1[[#This Row],[Régime d''utilisation (Quotidien ? Oui ou Non)]]="Oui","Oui","Non")</f>
        <v>Non</v>
      </c>
      <c r="O1424" s="72" t="str">
        <f>IF(Tableau1[[#This Row],[Régime d''utilisation (Quotidien ? Oui ou Non)]]="Oui","Oui","Non")</f>
        <v>Non</v>
      </c>
      <c r="P1424" s="76"/>
      <c r="Q1424" s="76"/>
      <c r="R1424" s="76"/>
      <c r="S1424" s="52" t="str">
        <f t="shared" si="66"/>
        <v>Compris entre 00h00 et 5h00</v>
      </c>
      <c r="T1424" s="76"/>
      <c r="U1424" s="53" t="str">
        <f t="shared" si="67"/>
        <v>Voyageur</v>
      </c>
      <c r="V1424" s="76"/>
      <c r="W1424" s="76"/>
      <c r="X1424" s="76"/>
      <c r="Y1424" s="76"/>
      <c r="Z1424" s="76"/>
      <c r="AA1424" s="76"/>
      <c r="AB1424" s="53">
        <f>400</f>
        <v>400</v>
      </c>
      <c r="AC1424" s="78" t="str">
        <f>IF(Tableau1[[#This Row],[Type de réponse]]='Paramètre (masquer)'!$A$10,Tableau1[[#This Row],[Période de début *]],"")</f>
        <v/>
      </c>
      <c r="AD1424" s="78" t="str">
        <f>IF(Tableau1[[#This Row],[Type de réponse]]='Paramètre (masquer)'!$A$10,Tableau1[[#This Row],[Période de fin *]],"")</f>
        <v/>
      </c>
      <c r="AE1424" s="78" t="str">
        <f>IF(Tableau1[[#This Row],[Type de réponse]]='Paramètre (masquer)'!$A$10,Tableau1[[#This Row],[Nuit
LU/MA]],"")</f>
        <v/>
      </c>
      <c r="AF1424" s="78" t="str">
        <f>IF(Tableau1[[#This Row],[Type de réponse]]='Paramètre (masquer)'!$A$10,Tableau1[[#This Row],[Nuit
MA/ME]],"")</f>
        <v/>
      </c>
      <c r="AG1424" s="78" t="str">
        <f>IF(Tableau1[[#This Row],[Type de réponse]]='Paramètre (masquer)'!$A$10,Tableau1[[#This Row],[Nuit
ME/JE]],"")</f>
        <v/>
      </c>
      <c r="AH1424" s="78" t="str">
        <f>IF(Tableau1[[#This Row],[Type de réponse]]='Paramètre (masquer)'!$A$10,Tableau1[[#This Row],[Nuit JE/VE]],"")</f>
        <v/>
      </c>
      <c r="AI1424" s="78" t="str">
        <f>IF(Tableau1[[#This Row],[Type de réponse]]='Paramètre (masquer)'!$A$10,Tableau1[[#This Row],[Nuit
VE/SA]],"")</f>
        <v/>
      </c>
      <c r="AJ1424" s="78" t="str">
        <f>IF(Tableau1[[#This Row],[Type de réponse]]='Paramètre (masquer)'!$A$10,Tableau1[[#This Row],[Nuit
SA/DI]],"")</f>
        <v/>
      </c>
      <c r="AK1424" s="78" t="str">
        <f>IF(Tableau1[[#This Row],[Type de réponse]]='Paramètre (masquer)'!$A$10,Tableau1[[#This Row],[Nuit
DI/LU]],"")</f>
        <v/>
      </c>
      <c r="AL1424" s="76" t="str">
        <f>IF(Tableau1[[#This Row],[Nuit
LU /MA]]="Oui",0,IF(Tableau1[[#This Row],[Nuit
LU /MA]]="Non",1,""))</f>
        <v/>
      </c>
      <c r="AM1424" s="76" t="str">
        <f>IF(Tableau1[[#This Row],[Nuit
MA/ ME]]="Oui",0,IF(Tableau1[[#This Row],[Nuit
MA/ ME]]="Non",1,""))</f>
        <v/>
      </c>
      <c r="AN1424" s="76" t="str">
        <f>IF(Tableau1[[#This Row],[Nuit
ME/ JE]]="Oui",0,IF(Tableau1[[#This Row],[Nuit
ME/ JE]]="Non",1,""))</f>
        <v/>
      </c>
      <c r="AO1424" s="76" t="str">
        <f>IF(Tableau1[[#This Row],[Nuit JE/ VE]]="Oui",0,IF(Tableau1[[#This Row],[Nuit JE/ VE]]="Non",1,""))</f>
        <v/>
      </c>
      <c r="AP1424" s="76" t="str">
        <f>IF(Tableau1[[#This Row],[Nuit
VE/ SA]]="Oui",0,IF(Tableau1[[#This Row],[Nuit
VE/ SA]]="Non",1,""))</f>
        <v/>
      </c>
      <c r="AQ1424" s="76" t="str">
        <f>IF(Tableau1[[#This Row],[Nuit
SA/ DI]]="Oui",0,IF(Tableau1[[#This Row],[Nuit
SA/ DI]]="Non",1,""))</f>
        <v/>
      </c>
      <c r="AR1424" s="76" t="str">
        <f>IF(Tableau1[[#This Row],[Nuit
DI/ LU]]="Oui",0,IF(Tableau1[[#This Row],[Nuit
DI/ LU]]="Non",1,""))</f>
        <v/>
      </c>
      <c r="AS1424" s="76" t="str">
        <f>IF(Tableau1[[#This Row],[Type de réponse]]='Paramètre (masquer)'!$A$10,Tableau1[[#This Row],[FE]],"")</f>
        <v/>
      </c>
      <c r="AT1424" s="76" t="str">
        <f>_xlfn.CONCAT(Tableau1[[#This Row],[LUN]:[DIM]])</f>
        <v/>
      </c>
      <c r="AU1424" s="79"/>
      <c r="AV14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4" s="76" t="e">
        <f>Tableau1[[#This Row],[Nbre de nuits sur la période]]*Tableau1[[#This Row],[Nombre de train accédant / nuit *]]</f>
        <v>#VALUE!</v>
      </c>
      <c r="AY1424" s="76" t="e">
        <f>Tableau1[[#This Row],[Uo voies - nuit]]*((59*400/1000)+5)</f>
        <v>#VALUE!</v>
      </c>
    </row>
    <row r="1425" spans="1:51" ht="15.75">
      <c r="A1425" s="51">
        <f t="shared" si="68"/>
        <v>1412</v>
      </c>
      <c r="B1425" s="85"/>
      <c r="C1425" s="52" t="str">
        <f>IFERROR(VLOOKUP(Tableau1[[#This Row],[Site *
Un fichier Excel par DT]],Tableau7[[#All],[Nom de la gare]:[EIC]],5,FALSE),"")</f>
        <v/>
      </c>
      <c r="D1425" s="77"/>
      <c r="E1425" s="74"/>
      <c r="F1425" s="74"/>
      <c r="G1425" s="76"/>
      <c r="H1425" s="72" t="str">
        <f>IF(Tableau1[[#This Row],[Régime d''utilisation (Quotidien ? Oui ou Non)]]="Oui","Oui","Non")</f>
        <v>Non</v>
      </c>
      <c r="I1425" s="72" t="str">
        <f>IF(Tableau1[[#This Row],[Régime d''utilisation (Quotidien ? Oui ou Non)]]="Oui","Oui","Non")</f>
        <v>Non</v>
      </c>
      <c r="J1425" s="72" t="str">
        <f>IF(Tableau1[[#This Row],[Régime d''utilisation (Quotidien ? Oui ou Non)]]="Oui","Oui","Non")</f>
        <v>Non</v>
      </c>
      <c r="K1425" s="72" t="str">
        <f>IF(Tableau1[[#This Row],[Régime d''utilisation (Quotidien ? Oui ou Non)]]="Oui","Oui","Non")</f>
        <v>Non</v>
      </c>
      <c r="L1425" s="72" t="str">
        <f>IF(Tableau1[[#This Row],[Régime d''utilisation (Quotidien ? Oui ou Non)]]="Oui","Oui","Non")</f>
        <v>Non</v>
      </c>
      <c r="M1425" s="72" t="str">
        <f>IF(Tableau1[[#This Row],[Régime d''utilisation (Quotidien ? Oui ou Non)]]="Oui","Oui","Non")</f>
        <v>Non</v>
      </c>
      <c r="N1425" s="72" t="str">
        <f>IF(Tableau1[[#This Row],[Régime d''utilisation (Quotidien ? Oui ou Non)]]="Oui","Oui","Non")</f>
        <v>Non</v>
      </c>
      <c r="O1425" s="72" t="str">
        <f>IF(Tableau1[[#This Row],[Régime d''utilisation (Quotidien ? Oui ou Non)]]="Oui","Oui","Non")</f>
        <v>Non</v>
      </c>
      <c r="P1425" s="76"/>
      <c r="Q1425" s="76"/>
      <c r="R1425" s="76"/>
      <c r="S1425" s="52" t="str">
        <f t="shared" si="66"/>
        <v>Compris entre 00h00 et 5h00</v>
      </c>
      <c r="T1425" s="76"/>
      <c r="U1425" s="53" t="str">
        <f t="shared" si="67"/>
        <v>Voyageur</v>
      </c>
      <c r="V1425" s="76"/>
      <c r="W1425" s="76"/>
      <c r="X1425" s="76"/>
      <c r="Y1425" s="76"/>
      <c r="Z1425" s="76"/>
      <c r="AA1425" s="76"/>
      <c r="AB1425" s="53">
        <f>400</f>
        <v>400</v>
      </c>
      <c r="AC1425" s="78" t="str">
        <f>IF(Tableau1[[#This Row],[Type de réponse]]='Paramètre (masquer)'!$A$10,Tableau1[[#This Row],[Période de début *]],"")</f>
        <v/>
      </c>
      <c r="AD1425" s="78" t="str">
        <f>IF(Tableau1[[#This Row],[Type de réponse]]='Paramètre (masquer)'!$A$10,Tableau1[[#This Row],[Période de fin *]],"")</f>
        <v/>
      </c>
      <c r="AE1425" s="78" t="str">
        <f>IF(Tableau1[[#This Row],[Type de réponse]]='Paramètre (masquer)'!$A$10,Tableau1[[#This Row],[Nuit
LU/MA]],"")</f>
        <v/>
      </c>
      <c r="AF1425" s="78" t="str">
        <f>IF(Tableau1[[#This Row],[Type de réponse]]='Paramètre (masquer)'!$A$10,Tableau1[[#This Row],[Nuit
MA/ME]],"")</f>
        <v/>
      </c>
      <c r="AG1425" s="78" t="str">
        <f>IF(Tableau1[[#This Row],[Type de réponse]]='Paramètre (masquer)'!$A$10,Tableau1[[#This Row],[Nuit
ME/JE]],"")</f>
        <v/>
      </c>
      <c r="AH1425" s="78" t="str">
        <f>IF(Tableau1[[#This Row],[Type de réponse]]='Paramètre (masquer)'!$A$10,Tableau1[[#This Row],[Nuit JE/VE]],"")</f>
        <v/>
      </c>
      <c r="AI1425" s="78" t="str">
        <f>IF(Tableau1[[#This Row],[Type de réponse]]='Paramètre (masquer)'!$A$10,Tableau1[[#This Row],[Nuit
VE/SA]],"")</f>
        <v/>
      </c>
      <c r="AJ1425" s="78" t="str">
        <f>IF(Tableau1[[#This Row],[Type de réponse]]='Paramètre (masquer)'!$A$10,Tableau1[[#This Row],[Nuit
SA/DI]],"")</f>
        <v/>
      </c>
      <c r="AK1425" s="78" t="str">
        <f>IF(Tableau1[[#This Row],[Type de réponse]]='Paramètre (masquer)'!$A$10,Tableau1[[#This Row],[Nuit
DI/LU]],"")</f>
        <v/>
      </c>
      <c r="AL1425" s="76" t="str">
        <f>IF(Tableau1[[#This Row],[Nuit
LU /MA]]="Oui",0,IF(Tableau1[[#This Row],[Nuit
LU /MA]]="Non",1,""))</f>
        <v/>
      </c>
      <c r="AM1425" s="76" t="str">
        <f>IF(Tableau1[[#This Row],[Nuit
MA/ ME]]="Oui",0,IF(Tableau1[[#This Row],[Nuit
MA/ ME]]="Non",1,""))</f>
        <v/>
      </c>
      <c r="AN1425" s="76" t="str">
        <f>IF(Tableau1[[#This Row],[Nuit
ME/ JE]]="Oui",0,IF(Tableau1[[#This Row],[Nuit
ME/ JE]]="Non",1,""))</f>
        <v/>
      </c>
      <c r="AO1425" s="76" t="str">
        <f>IF(Tableau1[[#This Row],[Nuit JE/ VE]]="Oui",0,IF(Tableau1[[#This Row],[Nuit JE/ VE]]="Non",1,""))</f>
        <v/>
      </c>
      <c r="AP1425" s="76" t="str">
        <f>IF(Tableau1[[#This Row],[Nuit
VE/ SA]]="Oui",0,IF(Tableau1[[#This Row],[Nuit
VE/ SA]]="Non",1,""))</f>
        <v/>
      </c>
      <c r="AQ1425" s="76" t="str">
        <f>IF(Tableau1[[#This Row],[Nuit
SA/ DI]]="Oui",0,IF(Tableau1[[#This Row],[Nuit
SA/ DI]]="Non",1,""))</f>
        <v/>
      </c>
      <c r="AR1425" s="76" t="str">
        <f>IF(Tableau1[[#This Row],[Nuit
DI/ LU]]="Oui",0,IF(Tableau1[[#This Row],[Nuit
DI/ LU]]="Non",1,""))</f>
        <v/>
      </c>
      <c r="AS1425" s="76" t="str">
        <f>IF(Tableau1[[#This Row],[Type de réponse]]='Paramètre (masquer)'!$A$10,Tableau1[[#This Row],[FE]],"")</f>
        <v/>
      </c>
      <c r="AT1425" s="76" t="str">
        <f>_xlfn.CONCAT(Tableau1[[#This Row],[LUN]:[DIM]])</f>
        <v/>
      </c>
      <c r="AU1425" s="79"/>
      <c r="AV14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5" s="76" t="e">
        <f>Tableau1[[#This Row],[Nbre de nuits sur la période]]*Tableau1[[#This Row],[Nombre de train accédant / nuit *]]</f>
        <v>#VALUE!</v>
      </c>
      <c r="AY1425" s="76" t="e">
        <f>Tableau1[[#This Row],[Uo voies - nuit]]*((59*400/1000)+5)</f>
        <v>#VALUE!</v>
      </c>
    </row>
    <row r="1426" spans="1:51" ht="15.75">
      <c r="A1426" s="51">
        <f t="shared" si="68"/>
        <v>1413</v>
      </c>
      <c r="B1426" s="85"/>
      <c r="C1426" s="52" t="str">
        <f>IFERROR(VLOOKUP(Tableau1[[#This Row],[Site *
Un fichier Excel par DT]],Tableau7[[#All],[Nom de la gare]:[EIC]],5,FALSE),"")</f>
        <v/>
      </c>
      <c r="D1426" s="77"/>
      <c r="E1426" s="74"/>
      <c r="F1426" s="74"/>
      <c r="G1426" s="76"/>
      <c r="H1426" s="72" t="str">
        <f>IF(Tableau1[[#This Row],[Régime d''utilisation (Quotidien ? Oui ou Non)]]="Oui","Oui","Non")</f>
        <v>Non</v>
      </c>
      <c r="I1426" s="72" t="str">
        <f>IF(Tableau1[[#This Row],[Régime d''utilisation (Quotidien ? Oui ou Non)]]="Oui","Oui","Non")</f>
        <v>Non</v>
      </c>
      <c r="J1426" s="72" t="str">
        <f>IF(Tableau1[[#This Row],[Régime d''utilisation (Quotidien ? Oui ou Non)]]="Oui","Oui","Non")</f>
        <v>Non</v>
      </c>
      <c r="K1426" s="72" t="str">
        <f>IF(Tableau1[[#This Row],[Régime d''utilisation (Quotidien ? Oui ou Non)]]="Oui","Oui","Non")</f>
        <v>Non</v>
      </c>
      <c r="L1426" s="72" t="str">
        <f>IF(Tableau1[[#This Row],[Régime d''utilisation (Quotidien ? Oui ou Non)]]="Oui","Oui","Non")</f>
        <v>Non</v>
      </c>
      <c r="M1426" s="72" t="str">
        <f>IF(Tableau1[[#This Row],[Régime d''utilisation (Quotidien ? Oui ou Non)]]="Oui","Oui","Non")</f>
        <v>Non</v>
      </c>
      <c r="N1426" s="72" t="str">
        <f>IF(Tableau1[[#This Row],[Régime d''utilisation (Quotidien ? Oui ou Non)]]="Oui","Oui","Non")</f>
        <v>Non</v>
      </c>
      <c r="O1426" s="72" t="str">
        <f>IF(Tableau1[[#This Row],[Régime d''utilisation (Quotidien ? Oui ou Non)]]="Oui","Oui","Non")</f>
        <v>Non</v>
      </c>
      <c r="P1426" s="76"/>
      <c r="Q1426" s="76"/>
      <c r="R1426" s="76"/>
      <c r="S1426" s="52" t="str">
        <f t="shared" si="66"/>
        <v>Compris entre 00h00 et 5h00</v>
      </c>
      <c r="T1426" s="76"/>
      <c r="U1426" s="53" t="str">
        <f t="shared" si="67"/>
        <v>Voyageur</v>
      </c>
      <c r="V1426" s="76"/>
      <c r="W1426" s="76"/>
      <c r="X1426" s="76"/>
      <c r="Y1426" s="76"/>
      <c r="Z1426" s="76"/>
      <c r="AA1426" s="76"/>
      <c r="AB1426" s="53">
        <f>400</f>
        <v>400</v>
      </c>
      <c r="AC1426" s="78" t="str">
        <f>IF(Tableau1[[#This Row],[Type de réponse]]='Paramètre (masquer)'!$A$10,Tableau1[[#This Row],[Période de début *]],"")</f>
        <v/>
      </c>
      <c r="AD1426" s="78" t="str">
        <f>IF(Tableau1[[#This Row],[Type de réponse]]='Paramètre (masquer)'!$A$10,Tableau1[[#This Row],[Période de fin *]],"")</f>
        <v/>
      </c>
      <c r="AE1426" s="78" t="str">
        <f>IF(Tableau1[[#This Row],[Type de réponse]]='Paramètre (masquer)'!$A$10,Tableau1[[#This Row],[Nuit
LU/MA]],"")</f>
        <v/>
      </c>
      <c r="AF1426" s="78" t="str">
        <f>IF(Tableau1[[#This Row],[Type de réponse]]='Paramètre (masquer)'!$A$10,Tableau1[[#This Row],[Nuit
MA/ME]],"")</f>
        <v/>
      </c>
      <c r="AG1426" s="78" t="str">
        <f>IF(Tableau1[[#This Row],[Type de réponse]]='Paramètre (masquer)'!$A$10,Tableau1[[#This Row],[Nuit
ME/JE]],"")</f>
        <v/>
      </c>
      <c r="AH1426" s="78" t="str">
        <f>IF(Tableau1[[#This Row],[Type de réponse]]='Paramètre (masquer)'!$A$10,Tableau1[[#This Row],[Nuit JE/VE]],"")</f>
        <v/>
      </c>
      <c r="AI1426" s="78" t="str">
        <f>IF(Tableau1[[#This Row],[Type de réponse]]='Paramètre (masquer)'!$A$10,Tableau1[[#This Row],[Nuit
VE/SA]],"")</f>
        <v/>
      </c>
      <c r="AJ1426" s="78" t="str">
        <f>IF(Tableau1[[#This Row],[Type de réponse]]='Paramètre (masquer)'!$A$10,Tableau1[[#This Row],[Nuit
SA/DI]],"")</f>
        <v/>
      </c>
      <c r="AK1426" s="78" t="str">
        <f>IF(Tableau1[[#This Row],[Type de réponse]]='Paramètre (masquer)'!$A$10,Tableau1[[#This Row],[Nuit
DI/LU]],"")</f>
        <v/>
      </c>
      <c r="AL1426" s="76" t="str">
        <f>IF(Tableau1[[#This Row],[Nuit
LU /MA]]="Oui",0,IF(Tableau1[[#This Row],[Nuit
LU /MA]]="Non",1,""))</f>
        <v/>
      </c>
      <c r="AM1426" s="76" t="str">
        <f>IF(Tableau1[[#This Row],[Nuit
MA/ ME]]="Oui",0,IF(Tableau1[[#This Row],[Nuit
MA/ ME]]="Non",1,""))</f>
        <v/>
      </c>
      <c r="AN1426" s="76" t="str">
        <f>IF(Tableau1[[#This Row],[Nuit
ME/ JE]]="Oui",0,IF(Tableau1[[#This Row],[Nuit
ME/ JE]]="Non",1,""))</f>
        <v/>
      </c>
      <c r="AO1426" s="76" t="str">
        <f>IF(Tableau1[[#This Row],[Nuit JE/ VE]]="Oui",0,IF(Tableau1[[#This Row],[Nuit JE/ VE]]="Non",1,""))</f>
        <v/>
      </c>
      <c r="AP1426" s="76" t="str">
        <f>IF(Tableau1[[#This Row],[Nuit
VE/ SA]]="Oui",0,IF(Tableau1[[#This Row],[Nuit
VE/ SA]]="Non",1,""))</f>
        <v/>
      </c>
      <c r="AQ1426" s="76" t="str">
        <f>IF(Tableau1[[#This Row],[Nuit
SA/ DI]]="Oui",0,IF(Tableau1[[#This Row],[Nuit
SA/ DI]]="Non",1,""))</f>
        <v/>
      </c>
      <c r="AR1426" s="76" t="str">
        <f>IF(Tableau1[[#This Row],[Nuit
DI/ LU]]="Oui",0,IF(Tableau1[[#This Row],[Nuit
DI/ LU]]="Non",1,""))</f>
        <v/>
      </c>
      <c r="AS1426" s="76" t="str">
        <f>IF(Tableau1[[#This Row],[Type de réponse]]='Paramètre (masquer)'!$A$10,Tableau1[[#This Row],[FE]],"")</f>
        <v/>
      </c>
      <c r="AT1426" s="76" t="str">
        <f>_xlfn.CONCAT(Tableau1[[#This Row],[LUN]:[DIM]])</f>
        <v/>
      </c>
      <c r="AU1426" s="79"/>
      <c r="AV14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6" s="76" t="e">
        <f>Tableau1[[#This Row],[Nbre de nuits sur la période]]*Tableau1[[#This Row],[Nombre de train accédant / nuit *]]</f>
        <v>#VALUE!</v>
      </c>
      <c r="AY1426" s="76" t="e">
        <f>Tableau1[[#This Row],[Uo voies - nuit]]*((59*400/1000)+5)</f>
        <v>#VALUE!</v>
      </c>
    </row>
    <row r="1427" spans="1:51" ht="15.75">
      <c r="A1427" s="51">
        <f t="shared" si="68"/>
        <v>1414</v>
      </c>
      <c r="B1427" s="85"/>
      <c r="C1427" s="52" t="str">
        <f>IFERROR(VLOOKUP(Tableau1[[#This Row],[Site *
Un fichier Excel par DT]],Tableau7[[#All],[Nom de la gare]:[EIC]],5,FALSE),"")</f>
        <v/>
      </c>
      <c r="D1427" s="77"/>
      <c r="E1427" s="74"/>
      <c r="F1427" s="74"/>
      <c r="G1427" s="76"/>
      <c r="H1427" s="72" t="str">
        <f>IF(Tableau1[[#This Row],[Régime d''utilisation (Quotidien ? Oui ou Non)]]="Oui","Oui","Non")</f>
        <v>Non</v>
      </c>
      <c r="I1427" s="72" t="str">
        <f>IF(Tableau1[[#This Row],[Régime d''utilisation (Quotidien ? Oui ou Non)]]="Oui","Oui","Non")</f>
        <v>Non</v>
      </c>
      <c r="J1427" s="72" t="str">
        <f>IF(Tableau1[[#This Row],[Régime d''utilisation (Quotidien ? Oui ou Non)]]="Oui","Oui","Non")</f>
        <v>Non</v>
      </c>
      <c r="K1427" s="72" t="str">
        <f>IF(Tableau1[[#This Row],[Régime d''utilisation (Quotidien ? Oui ou Non)]]="Oui","Oui","Non")</f>
        <v>Non</v>
      </c>
      <c r="L1427" s="72" t="str">
        <f>IF(Tableau1[[#This Row],[Régime d''utilisation (Quotidien ? Oui ou Non)]]="Oui","Oui","Non")</f>
        <v>Non</v>
      </c>
      <c r="M1427" s="72" t="str">
        <f>IF(Tableau1[[#This Row],[Régime d''utilisation (Quotidien ? Oui ou Non)]]="Oui","Oui","Non")</f>
        <v>Non</v>
      </c>
      <c r="N1427" s="72" t="str">
        <f>IF(Tableau1[[#This Row],[Régime d''utilisation (Quotidien ? Oui ou Non)]]="Oui","Oui","Non")</f>
        <v>Non</v>
      </c>
      <c r="O1427" s="72" t="str">
        <f>IF(Tableau1[[#This Row],[Régime d''utilisation (Quotidien ? Oui ou Non)]]="Oui","Oui","Non")</f>
        <v>Non</v>
      </c>
      <c r="P1427" s="76"/>
      <c r="Q1427" s="76"/>
      <c r="R1427" s="76"/>
      <c r="S1427" s="52" t="str">
        <f t="shared" si="66"/>
        <v>Compris entre 00h00 et 5h00</v>
      </c>
      <c r="T1427" s="76"/>
      <c r="U1427" s="53" t="str">
        <f t="shared" si="67"/>
        <v>Voyageur</v>
      </c>
      <c r="V1427" s="76"/>
      <c r="W1427" s="76"/>
      <c r="X1427" s="76"/>
      <c r="Y1427" s="76"/>
      <c r="Z1427" s="76"/>
      <c r="AA1427" s="76"/>
      <c r="AB1427" s="53">
        <f>400</f>
        <v>400</v>
      </c>
      <c r="AC1427" s="78" t="str">
        <f>IF(Tableau1[[#This Row],[Type de réponse]]='Paramètre (masquer)'!$A$10,Tableau1[[#This Row],[Période de début *]],"")</f>
        <v/>
      </c>
      <c r="AD1427" s="78" t="str">
        <f>IF(Tableau1[[#This Row],[Type de réponse]]='Paramètre (masquer)'!$A$10,Tableau1[[#This Row],[Période de fin *]],"")</f>
        <v/>
      </c>
      <c r="AE1427" s="78" t="str">
        <f>IF(Tableau1[[#This Row],[Type de réponse]]='Paramètre (masquer)'!$A$10,Tableau1[[#This Row],[Nuit
LU/MA]],"")</f>
        <v/>
      </c>
      <c r="AF1427" s="78" t="str">
        <f>IF(Tableau1[[#This Row],[Type de réponse]]='Paramètre (masquer)'!$A$10,Tableau1[[#This Row],[Nuit
MA/ME]],"")</f>
        <v/>
      </c>
      <c r="AG1427" s="78" t="str">
        <f>IF(Tableau1[[#This Row],[Type de réponse]]='Paramètre (masquer)'!$A$10,Tableau1[[#This Row],[Nuit
ME/JE]],"")</f>
        <v/>
      </c>
      <c r="AH1427" s="78" t="str">
        <f>IF(Tableau1[[#This Row],[Type de réponse]]='Paramètre (masquer)'!$A$10,Tableau1[[#This Row],[Nuit JE/VE]],"")</f>
        <v/>
      </c>
      <c r="AI1427" s="78" t="str">
        <f>IF(Tableau1[[#This Row],[Type de réponse]]='Paramètre (masquer)'!$A$10,Tableau1[[#This Row],[Nuit
VE/SA]],"")</f>
        <v/>
      </c>
      <c r="AJ1427" s="78" t="str">
        <f>IF(Tableau1[[#This Row],[Type de réponse]]='Paramètre (masquer)'!$A$10,Tableau1[[#This Row],[Nuit
SA/DI]],"")</f>
        <v/>
      </c>
      <c r="AK1427" s="78" t="str">
        <f>IF(Tableau1[[#This Row],[Type de réponse]]='Paramètre (masquer)'!$A$10,Tableau1[[#This Row],[Nuit
DI/LU]],"")</f>
        <v/>
      </c>
      <c r="AL1427" s="76" t="str">
        <f>IF(Tableau1[[#This Row],[Nuit
LU /MA]]="Oui",0,IF(Tableau1[[#This Row],[Nuit
LU /MA]]="Non",1,""))</f>
        <v/>
      </c>
      <c r="AM1427" s="76" t="str">
        <f>IF(Tableau1[[#This Row],[Nuit
MA/ ME]]="Oui",0,IF(Tableau1[[#This Row],[Nuit
MA/ ME]]="Non",1,""))</f>
        <v/>
      </c>
      <c r="AN1427" s="76" t="str">
        <f>IF(Tableau1[[#This Row],[Nuit
ME/ JE]]="Oui",0,IF(Tableau1[[#This Row],[Nuit
ME/ JE]]="Non",1,""))</f>
        <v/>
      </c>
      <c r="AO1427" s="76" t="str">
        <f>IF(Tableau1[[#This Row],[Nuit JE/ VE]]="Oui",0,IF(Tableau1[[#This Row],[Nuit JE/ VE]]="Non",1,""))</f>
        <v/>
      </c>
      <c r="AP1427" s="76" t="str">
        <f>IF(Tableau1[[#This Row],[Nuit
VE/ SA]]="Oui",0,IF(Tableau1[[#This Row],[Nuit
VE/ SA]]="Non",1,""))</f>
        <v/>
      </c>
      <c r="AQ1427" s="76" t="str">
        <f>IF(Tableau1[[#This Row],[Nuit
SA/ DI]]="Oui",0,IF(Tableau1[[#This Row],[Nuit
SA/ DI]]="Non",1,""))</f>
        <v/>
      </c>
      <c r="AR1427" s="76" t="str">
        <f>IF(Tableau1[[#This Row],[Nuit
DI/ LU]]="Oui",0,IF(Tableau1[[#This Row],[Nuit
DI/ LU]]="Non",1,""))</f>
        <v/>
      </c>
      <c r="AS1427" s="76" t="str">
        <f>IF(Tableau1[[#This Row],[Type de réponse]]='Paramètre (masquer)'!$A$10,Tableau1[[#This Row],[FE]],"")</f>
        <v/>
      </c>
      <c r="AT1427" s="76" t="str">
        <f>_xlfn.CONCAT(Tableau1[[#This Row],[LUN]:[DIM]])</f>
        <v/>
      </c>
      <c r="AU1427" s="79"/>
      <c r="AV14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7" s="76" t="e">
        <f>Tableau1[[#This Row],[Nbre de nuits sur la période]]*Tableau1[[#This Row],[Nombre de train accédant / nuit *]]</f>
        <v>#VALUE!</v>
      </c>
      <c r="AY1427" s="76" t="e">
        <f>Tableau1[[#This Row],[Uo voies - nuit]]*((59*400/1000)+5)</f>
        <v>#VALUE!</v>
      </c>
    </row>
    <row r="1428" spans="1:51" ht="15.75">
      <c r="A1428" s="51">
        <f t="shared" si="68"/>
        <v>1415</v>
      </c>
      <c r="B1428" s="85"/>
      <c r="C1428" s="52" t="str">
        <f>IFERROR(VLOOKUP(Tableau1[[#This Row],[Site *
Un fichier Excel par DT]],Tableau7[[#All],[Nom de la gare]:[EIC]],5,FALSE),"")</f>
        <v/>
      </c>
      <c r="D1428" s="77"/>
      <c r="E1428" s="74"/>
      <c r="F1428" s="74"/>
      <c r="G1428" s="76"/>
      <c r="H1428" s="72" t="str">
        <f>IF(Tableau1[[#This Row],[Régime d''utilisation (Quotidien ? Oui ou Non)]]="Oui","Oui","Non")</f>
        <v>Non</v>
      </c>
      <c r="I1428" s="72" t="str">
        <f>IF(Tableau1[[#This Row],[Régime d''utilisation (Quotidien ? Oui ou Non)]]="Oui","Oui","Non")</f>
        <v>Non</v>
      </c>
      <c r="J1428" s="72" t="str">
        <f>IF(Tableau1[[#This Row],[Régime d''utilisation (Quotidien ? Oui ou Non)]]="Oui","Oui","Non")</f>
        <v>Non</v>
      </c>
      <c r="K1428" s="72" t="str">
        <f>IF(Tableau1[[#This Row],[Régime d''utilisation (Quotidien ? Oui ou Non)]]="Oui","Oui","Non")</f>
        <v>Non</v>
      </c>
      <c r="L1428" s="72" t="str">
        <f>IF(Tableau1[[#This Row],[Régime d''utilisation (Quotidien ? Oui ou Non)]]="Oui","Oui","Non")</f>
        <v>Non</v>
      </c>
      <c r="M1428" s="72" t="str">
        <f>IF(Tableau1[[#This Row],[Régime d''utilisation (Quotidien ? Oui ou Non)]]="Oui","Oui","Non")</f>
        <v>Non</v>
      </c>
      <c r="N1428" s="72" t="str">
        <f>IF(Tableau1[[#This Row],[Régime d''utilisation (Quotidien ? Oui ou Non)]]="Oui","Oui","Non")</f>
        <v>Non</v>
      </c>
      <c r="O1428" s="72" t="str">
        <f>IF(Tableau1[[#This Row],[Régime d''utilisation (Quotidien ? Oui ou Non)]]="Oui","Oui","Non")</f>
        <v>Non</v>
      </c>
      <c r="P1428" s="76"/>
      <c r="Q1428" s="76"/>
      <c r="R1428" s="76"/>
      <c r="S1428" s="52" t="str">
        <f t="shared" si="66"/>
        <v>Compris entre 00h00 et 5h00</v>
      </c>
      <c r="T1428" s="76"/>
      <c r="U1428" s="53" t="str">
        <f t="shared" si="67"/>
        <v>Voyageur</v>
      </c>
      <c r="V1428" s="76"/>
      <c r="W1428" s="76"/>
      <c r="X1428" s="76"/>
      <c r="Y1428" s="76"/>
      <c r="Z1428" s="76"/>
      <c r="AA1428" s="76"/>
      <c r="AB1428" s="53">
        <f>400</f>
        <v>400</v>
      </c>
      <c r="AC1428" s="78" t="str">
        <f>IF(Tableau1[[#This Row],[Type de réponse]]='Paramètre (masquer)'!$A$10,Tableau1[[#This Row],[Période de début *]],"")</f>
        <v/>
      </c>
      <c r="AD1428" s="78" t="str">
        <f>IF(Tableau1[[#This Row],[Type de réponse]]='Paramètre (masquer)'!$A$10,Tableau1[[#This Row],[Période de fin *]],"")</f>
        <v/>
      </c>
      <c r="AE1428" s="78" t="str">
        <f>IF(Tableau1[[#This Row],[Type de réponse]]='Paramètre (masquer)'!$A$10,Tableau1[[#This Row],[Nuit
LU/MA]],"")</f>
        <v/>
      </c>
      <c r="AF1428" s="78" t="str">
        <f>IF(Tableau1[[#This Row],[Type de réponse]]='Paramètre (masquer)'!$A$10,Tableau1[[#This Row],[Nuit
MA/ME]],"")</f>
        <v/>
      </c>
      <c r="AG1428" s="78" t="str">
        <f>IF(Tableau1[[#This Row],[Type de réponse]]='Paramètre (masquer)'!$A$10,Tableau1[[#This Row],[Nuit
ME/JE]],"")</f>
        <v/>
      </c>
      <c r="AH1428" s="78" t="str">
        <f>IF(Tableau1[[#This Row],[Type de réponse]]='Paramètre (masquer)'!$A$10,Tableau1[[#This Row],[Nuit JE/VE]],"")</f>
        <v/>
      </c>
      <c r="AI1428" s="78" t="str">
        <f>IF(Tableau1[[#This Row],[Type de réponse]]='Paramètre (masquer)'!$A$10,Tableau1[[#This Row],[Nuit
VE/SA]],"")</f>
        <v/>
      </c>
      <c r="AJ1428" s="78" t="str">
        <f>IF(Tableau1[[#This Row],[Type de réponse]]='Paramètre (masquer)'!$A$10,Tableau1[[#This Row],[Nuit
SA/DI]],"")</f>
        <v/>
      </c>
      <c r="AK1428" s="78" t="str">
        <f>IF(Tableau1[[#This Row],[Type de réponse]]='Paramètre (masquer)'!$A$10,Tableau1[[#This Row],[Nuit
DI/LU]],"")</f>
        <v/>
      </c>
      <c r="AL1428" s="76" t="str">
        <f>IF(Tableau1[[#This Row],[Nuit
LU /MA]]="Oui",0,IF(Tableau1[[#This Row],[Nuit
LU /MA]]="Non",1,""))</f>
        <v/>
      </c>
      <c r="AM1428" s="76" t="str">
        <f>IF(Tableau1[[#This Row],[Nuit
MA/ ME]]="Oui",0,IF(Tableau1[[#This Row],[Nuit
MA/ ME]]="Non",1,""))</f>
        <v/>
      </c>
      <c r="AN1428" s="76" t="str">
        <f>IF(Tableau1[[#This Row],[Nuit
ME/ JE]]="Oui",0,IF(Tableau1[[#This Row],[Nuit
ME/ JE]]="Non",1,""))</f>
        <v/>
      </c>
      <c r="AO1428" s="76" t="str">
        <f>IF(Tableau1[[#This Row],[Nuit JE/ VE]]="Oui",0,IF(Tableau1[[#This Row],[Nuit JE/ VE]]="Non",1,""))</f>
        <v/>
      </c>
      <c r="AP1428" s="76" t="str">
        <f>IF(Tableau1[[#This Row],[Nuit
VE/ SA]]="Oui",0,IF(Tableau1[[#This Row],[Nuit
VE/ SA]]="Non",1,""))</f>
        <v/>
      </c>
      <c r="AQ1428" s="76" t="str">
        <f>IF(Tableau1[[#This Row],[Nuit
SA/ DI]]="Oui",0,IF(Tableau1[[#This Row],[Nuit
SA/ DI]]="Non",1,""))</f>
        <v/>
      </c>
      <c r="AR1428" s="76" t="str">
        <f>IF(Tableau1[[#This Row],[Nuit
DI/ LU]]="Oui",0,IF(Tableau1[[#This Row],[Nuit
DI/ LU]]="Non",1,""))</f>
        <v/>
      </c>
      <c r="AS1428" s="76" t="str">
        <f>IF(Tableau1[[#This Row],[Type de réponse]]='Paramètre (masquer)'!$A$10,Tableau1[[#This Row],[FE]],"")</f>
        <v/>
      </c>
      <c r="AT1428" s="76" t="str">
        <f>_xlfn.CONCAT(Tableau1[[#This Row],[LUN]:[DIM]])</f>
        <v/>
      </c>
      <c r="AU1428" s="79"/>
      <c r="AV14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8" s="76" t="e">
        <f>Tableau1[[#This Row],[Nbre de nuits sur la période]]*Tableau1[[#This Row],[Nombre de train accédant / nuit *]]</f>
        <v>#VALUE!</v>
      </c>
      <c r="AY1428" s="76" t="e">
        <f>Tableau1[[#This Row],[Uo voies - nuit]]*((59*400/1000)+5)</f>
        <v>#VALUE!</v>
      </c>
    </row>
    <row r="1429" spans="1:51" ht="15.75">
      <c r="A1429" s="51">
        <f t="shared" si="68"/>
        <v>1416</v>
      </c>
      <c r="B1429" s="85"/>
      <c r="C1429" s="52" t="str">
        <f>IFERROR(VLOOKUP(Tableau1[[#This Row],[Site *
Un fichier Excel par DT]],Tableau7[[#All],[Nom de la gare]:[EIC]],5,FALSE),"")</f>
        <v/>
      </c>
      <c r="D1429" s="77"/>
      <c r="E1429" s="74"/>
      <c r="F1429" s="74"/>
      <c r="G1429" s="76"/>
      <c r="H1429" s="72" t="str">
        <f>IF(Tableau1[[#This Row],[Régime d''utilisation (Quotidien ? Oui ou Non)]]="Oui","Oui","Non")</f>
        <v>Non</v>
      </c>
      <c r="I1429" s="72" t="str">
        <f>IF(Tableau1[[#This Row],[Régime d''utilisation (Quotidien ? Oui ou Non)]]="Oui","Oui","Non")</f>
        <v>Non</v>
      </c>
      <c r="J1429" s="72" t="str">
        <f>IF(Tableau1[[#This Row],[Régime d''utilisation (Quotidien ? Oui ou Non)]]="Oui","Oui","Non")</f>
        <v>Non</v>
      </c>
      <c r="K1429" s="72" t="str">
        <f>IF(Tableau1[[#This Row],[Régime d''utilisation (Quotidien ? Oui ou Non)]]="Oui","Oui","Non")</f>
        <v>Non</v>
      </c>
      <c r="L1429" s="72" t="str">
        <f>IF(Tableau1[[#This Row],[Régime d''utilisation (Quotidien ? Oui ou Non)]]="Oui","Oui","Non")</f>
        <v>Non</v>
      </c>
      <c r="M1429" s="72" t="str">
        <f>IF(Tableau1[[#This Row],[Régime d''utilisation (Quotidien ? Oui ou Non)]]="Oui","Oui","Non")</f>
        <v>Non</v>
      </c>
      <c r="N1429" s="72" t="str">
        <f>IF(Tableau1[[#This Row],[Régime d''utilisation (Quotidien ? Oui ou Non)]]="Oui","Oui","Non")</f>
        <v>Non</v>
      </c>
      <c r="O1429" s="72" t="str">
        <f>IF(Tableau1[[#This Row],[Régime d''utilisation (Quotidien ? Oui ou Non)]]="Oui","Oui","Non")</f>
        <v>Non</v>
      </c>
      <c r="P1429" s="76"/>
      <c r="Q1429" s="76"/>
      <c r="R1429" s="76"/>
      <c r="S1429" s="52" t="str">
        <f t="shared" si="66"/>
        <v>Compris entre 00h00 et 5h00</v>
      </c>
      <c r="T1429" s="76"/>
      <c r="U1429" s="53" t="str">
        <f t="shared" si="67"/>
        <v>Voyageur</v>
      </c>
      <c r="V1429" s="76"/>
      <c r="W1429" s="76"/>
      <c r="X1429" s="76"/>
      <c r="Y1429" s="76"/>
      <c r="Z1429" s="76"/>
      <c r="AA1429" s="76"/>
      <c r="AB1429" s="53">
        <f>400</f>
        <v>400</v>
      </c>
      <c r="AC1429" s="78" t="str">
        <f>IF(Tableau1[[#This Row],[Type de réponse]]='Paramètre (masquer)'!$A$10,Tableau1[[#This Row],[Période de début *]],"")</f>
        <v/>
      </c>
      <c r="AD1429" s="78" t="str">
        <f>IF(Tableau1[[#This Row],[Type de réponse]]='Paramètre (masquer)'!$A$10,Tableau1[[#This Row],[Période de fin *]],"")</f>
        <v/>
      </c>
      <c r="AE1429" s="78" t="str">
        <f>IF(Tableau1[[#This Row],[Type de réponse]]='Paramètre (masquer)'!$A$10,Tableau1[[#This Row],[Nuit
LU/MA]],"")</f>
        <v/>
      </c>
      <c r="AF1429" s="78" t="str">
        <f>IF(Tableau1[[#This Row],[Type de réponse]]='Paramètre (masquer)'!$A$10,Tableau1[[#This Row],[Nuit
MA/ME]],"")</f>
        <v/>
      </c>
      <c r="AG1429" s="78" t="str">
        <f>IF(Tableau1[[#This Row],[Type de réponse]]='Paramètre (masquer)'!$A$10,Tableau1[[#This Row],[Nuit
ME/JE]],"")</f>
        <v/>
      </c>
      <c r="AH1429" s="78" t="str">
        <f>IF(Tableau1[[#This Row],[Type de réponse]]='Paramètre (masquer)'!$A$10,Tableau1[[#This Row],[Nuit JE/VE]],"")</f>
        <v/>
      </c>
      <c r="AI1429" s="78" t="str">
        <f>IF(Tableau1[[#This Row],[Type de réponse]]='Paramètre (masquer)'!$A$10,Tableau1[[#This Row],[Nuit
VE/SA]],"")</f>
        <v/>
      </c>
      <c r="AJ1429" s="78" t="str">
        <f>IF(Tableau1[[#This Row],[Type de réponse]]='Paramètre (masquer)'!$A$10,Tableau1[[#This Row],[Nuit
SA/DI]],"")</f>
        <v/>
      </c>
      <c r="AK1429" s="78" t="str">
        <f>IF(Tableau1[[#This Row],[Type de réponse]]='Paramètre (masquer)'!$A$10,Tableau1[[#This Row],[Nuit
DI/LU]],"")</f>
        <v/>
      </c>
      <c r="AL1429" s="76" t="str">
        <f>IF(Tableau1[[#This Row],[Nuit
LU /MA]]="Oui",0,IF(Tableau1[[#This Row],[Nuit
LU /MA]]="Non",1,""))</f>
        <v/>
      </c>
      <c r="AM1429" s="76" t="str">
        <f>IF(Tableau1[[#This Row],[Nuit
MA/ ME]]="Oui",0,IF(Tableau1[[#This Row],[Nuit
MA/ ME]]="Non",1,""))</f>
        <v/>
      </c>
      <c r="AN1429" s="76" t="str">
        <f>IF(Tableau1[[#This Row],[Nuit
ME/ JE]]="Oui",0,IF(Tableau1[[#This Row],[Nuit
ME/ JE]]="Non",1,""))</f>
        <v/>
      </c>
      <c r="AO1429" s="76" t="str">
        <f>IF(Tableau1[[#This Row],[Nuit JE/ VE]]="Oui",0,IF(Tableau1[[#This Row],[Nuit JE/ VE]]="Non",1,""))</f>
        <v/>
      </c>
      <c r="AP1429" s="76" t="str">
        <f>IF(Tableau1[[#This Row],[Nuit
VE/ SA]]="Oui",0,IF(Tableau1[[#This Row],[Nuit
VE/ SA]]="Non",1,""))</f>
        <v/>
      </c>
      <c r="AQ1429" s="76" t="str">
        <f>IF(Tableau1[[#This Row],[Nuit
SA/ DI]]="Oui",0,IF(Tableau1[[#This Row],[Nuit
SA/ DI]]="Non",1,""))</f>
        <v/>
      </c>
      <c r="AR1429" s="76" t="str">
        <f>IF(Tableau1[[#This Row],[Nuit
DI/ LU]]="Oui",0,IF(Tableau1[[#This Row],[Nuit
DI/ LU]]="Non",1,""))</f>
        <v/>
      </c>
      <c r="AS1429" s="76" t="str">
        <f>IF(Tableau1[[#This Row],[Type de réponse]]='Paramètre (masquer)'!$A$10,Tableau1[[#This Row],[FE]],"")</f>
        <v/>
      </c>
      <c r="AT1429" s="76" t="str">
        <f>_xlfn.CONCAT(Tableau1[[#This Row],[LUN]:[DIM]])</f>
        <v/>
      </c>
      <c r="AU1429" s="79"/>
      <c r="AV14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9" s="76" t="e">
        <f>Tableau1[[#This Row],[Nbre de nuits sur la période]]*Tableau1[[#This Row],[Nombre de train accédant / nuit *]]</f>
        <v>#VALUE!</v>
      </c>
      <c r="AY1429" s="76" t="e">
        <f>Tableau1[[#This Row],[Uo voies - nuit]]*((59*400/1000)+5)</f>
        <v>#VALUE!</v>
      </c>
    </row>
    <row r="1430" spans="1:51" ht="15.75">
      <c r="A1430" s="51">
        <f t="shared" si="68"/>
        <v>1417</v>
      </c>
      <c r="B1430" s="85"/>
      <c r="C1430" s="52" t="str">
        <f>IFERROR(VLOOKUP(Tableau1[[#This Row],[Site *
Un fichier Excel par DT]],Tableau7[[#All],[Nom de la gare]:[EIC]],5,FALSE),"")</f>
        <v/>
      </c>
      <c r="D1430" s="77"/>
      <c r="E1430" s="74"/>
      <c r="F1430" s="74"/>
      <c r="G1430" s="76"/>
      <c r="H1430" s="72" t="str">
        <f>IF(Tableau1[[#This Row],[Régime d''utilisation (Quotidien ? Oui ou Non)]]="Oui","Oui","Non")</f>
        <v>Non</v>
      </c>
      <c r="I1430" s="72" t="str">
        <f>IF(Tableau1[[#This Row],[Régime d''utilisation (Quotidien ? Oui ou Non)]]="Oui","Oui","Non")</f>
        <v>Non</v>
      </c>
      <c r="J1430" s="72" t="str">
        <f>IF(Tableau1[[#This Row],[Régime d''utilisation (Quotidien ? Oui ou Non)]]="Oui","Oui","Non")</f>
        <v>Non</v>
      </c>
      <c r="K1430" s="72" t="str">
        <f>IF(Tableau1[[#This Row],[Régime d''utilisation (Quotidien ? Oui ou Non)]]="Oui","Oui","Non")</f>
        <v>Non</v>
      </c>
      <c r="L1430" s="72" t="str">
        <f>IF(Tableau1[[#This Row],[Régime d''utilisation (Quotidien ? Oui ou Non)]]="Oui","Oui","Non")</f>
        <v>Non</v>
      </c>
      <c r="M1430" s="72" t="str">
        <f>IF(Tableau1[[#This Row],[Régime d''utilisation (Quotidien ? Oui ou Non)]]="Oui","Oui","Non")</f>
        <v>Non</v>
      </c>
      <c r="N1430" s="72" t="str">
        <f>IF(Tableau1[[#This Row],[Régime d''utilisation (Quotidien ? Oui ou Non)]]="Oui","Oui","Non")</f>
        <v>Non</v>
      </c>
      <c r="O1430" s="72" t="str">
        <f>IF(Tableau1[[#This Row],[Régime d''utilisation (Quotidien ? Oui ou Non)]]="Oui","Oui","Non")</f>
        <v>Non</v>
      </c>
      <c r="P1430" s="76"/>
      <c r="Q1430" s="76"/>
      <c r="R1430" s="76"/>
      <c r="S1430" s="52" t="str">
        <f t="shared" si="66"/>
        <v>Compris entre 00h00 et 5h00</v>
      </c>
      <c r="T1430" s="76"/>
      <c r="U1430" s="53" t="str">
        <f t="shared" si="67"/>
        <v>Voyageur</v>
      </c>
      <c r="V1430" s="76"/>
      <c r="W1430" s="76"/>
      <c r="X1430" s="76"/>
      <c r="Y1430" s="76"/>
      <c r="Z1430" s="76"/>
      <c r="AA1430" s="76"/>
      <c r="AB1430" s="53">
        <f>400</f>
        <v>400</v>
      </c>
      <c r="AC1430" s="78" t="str">
        <f>IF(Tableau1[[#This Row],[Type de réponse]]='Paramètre (masquer)'!$A$10,Tableau1[[#This Row],[Période de début *]],"")</f>
        <v/>
      </c>
      <c r="AD1430" s="78" t="str">
        <f>IF(Tableau1[[#This Row],[Type de réponse]]='Paramètre (masquer)'!$A$10,Tableau1[[#This Row],[Période de fin *]],"")</f>
        <v/>
      </c>
      <c r="AE1430" s="78" t="str">
        <f>IF(Tableau1[[#This Row],[Type de réponse]]='Paramètre (masquer)'!$A$10,Tableau1[[#This Row],[Nuit
LU/MA]],"")</f>
        <v/>
      </c>
      <c r="AF1430" s="78" t="str">
        <f>IF(Tableau1[[#This Row],[Type de réponse]]='Paramètre (masquer)'!$A$10,Tableau1[[#This Row],[Nuit
MA/ME]],"")</f>
        <v/>
      </c>
      <c r="AG1430" s="78" t="str">
        <f>IF(Tableau1[[#This Row],[Type de réponse]]='Paramètre (masquer)'!$A$10,Tableau1[[#This Row],[Nuit
ME/JE]],"")</f>
        <v/>
      </c>
      <c r="AH1430" s="78" t="str">
        <f>IF(Tableau1[[#This Row],[Type de réponse]]='Paramètre (masquer)'!$A$10,Tableau1[[#This Row],[Nuit JE/VE]],"")</f>
        <v/>
      </c>
      <c r="AI1430" s="78" t="str">
        <f>IF(Tableau1[[#This Row],[Type de réponse]]='Paramètre (masquer)'!$A$10,Tableau1[[#This Row],[Nuit
VE/SA]],"")</f>
        <v/>
      </c>
      <c r="AJ1430" s="78" t="str">
        <f>IF(Tableau1[[#This Row],[Type de réponse]]='Paramètre (masquer)'!$A$10,Tableau1[[#This Row],[Nuit
SA/DI]],"")</f>
        <v/>
      </c>
      <c r="AK1430" s="78" t="str">
        <f>IF(Tableau1[[#This Row],[Type de réponse]]='Paramètre (masquer)'!$A$10,Tableau1[[#This Row],[Nuit
DI/LU]],"")</f>
        <v/>
      </c>
      <c r="AL1430" s="76" t="str">
        <f>IF(Tableau1[[#This Row],[Nuit
LU /MA]]="Oui",0,IF(Tableau1[[#This Row],[Nuit
LU /MA]]="Non",1,""))</f>
        <v/>
      </c>
      <c r="AM1430" s="76" t="str">
        <f>IF(Tableau1[[#This Row],[Nuit
MA/ ME]]="Oui",0,IF(Tableau1[[#This Row],[Nuit
MA/ ME]]="Non",1,""))</f>
        <v/>
      </c>
      <c r="AN1430" s="76" t="str">
        <f>IF(Tableau1[[#This Row],[Nuit
ME/ JE]]="Oui",0,IF(Tableau1[[#This Row],[Nuit
ME/ JE]]="Non",1,""))</f>
        <v/>
      </c>
      <c r="AO1430" s="76" t="str">
        <f>IF(Tableau1[[#This Row],[Nuit JE/ VE]]="Oui",0,IF(Tableau1[[#This Row],[Nuit JE/ VE]]="Non",1,""))</f>
        <v/>
      </c>
      <c r="AP1430" s="76" t="str">
        <f>IF(Tableau1[[#This Row],[Nuit
VE/ SA]]="Oui",0,IF(Tableau1[[#This Row],[Nuit
VE/ SA]]="Non",1,""))</f>
        <v/>
      </c>
      <c r="AQ1430" s="76" t="str">
        <f>IF(Tableau1[[#This Row],[Nuit
SA/ DI]]="Oui",0,IF(Tableau1[[#This Row],[Nuit
SA/ DI]]="Non",1,""))</f>
        <v/>
      </c>
      <c r="AR1430" s="76" t="str">
        <f>IF(Tableau1[[#This Row],[Nuit
DI/ LU]]="Oui",0,IF(Tableau1[[#This Row],[Nuit
DI/ LU]]="Non",1,""))</f>
        <v/>
      </c>
      <c r="AS1430" s="76" t="str">
        <f>IF(Tableau1[[#This Row],[Type de réponse]]='Paramètre (masquer)'!$A$10,Tableau1[[#This Row],[FE]],"")</f>
        <v/>
      </c>
      <c r="AT1430" s="76" t="str">
        <f>_xlfn.CONCAT(Tableau1[[#This Row],[LUN]:[DIM]])</f>
        <v/>
      </c>
      <c r="AU1430" s="79"/>
      <c r="AV14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0" s="76" t="e">
        <f>Tableau1[[#This Row],[Nbre de nuits sur la période]]*Tableau1[[#This Row],[Nombre de train accédant / nuit *]]</f>
        <v>#VALUE!</v>
      </c>
      <c r="AY1430" s="76" t="e">
        <f>Tableau1[[#This Row],[Uo voies - nuit]]*((59*400/1000)+5)</f>
        <v>#VALUE!</v>
      </c>
    </row>
    <row r="1431" spans="1:51" ht="15.75">
      <c r="A1431" s="51">
        <f t="shared" si="68"/>
        <v>1418</v>
      </c>
      <c r="B1431" s="85"/>
      <c r="C1431" s="52" t="str">
        <f>IFERROR(VLOOKUP(Tableau1[[#This Row],[Site *
Un fichier Excel par DT]],Tableau7[[#All],[Nom de la gare]:[EIC]],5,FALSE),"")</f>
        <v/>
      </c>
      <c r="D1431" s="77"/>
      <c r="E1431" s="74"/>
      <c r="F1431" s="74"/>
      <c r="G1431" s="76"/>
      <c r="H1431" s="72" t="str">
        <f>IF(Tableau1[[#This Row],[Régime d''utilisation (Quotidien ? Oui ou Non)]]="Oui","Oui","Non")</f>
        <v>Non</v>
      </c>
      <c r="I1431" s="72" t="str">
        <f>IF(Tableau1[[#This Row],[Régime d''utilisation (Quotidien ? Oui ou Non)]]="Oui","Oui","Non")</f>
        <v>Non</v>
      </c>
      <c r="J1431" s="72" t="str">
        <f>IF(Tableau1[[#This Row],[Régime d''utilisation (Quotidien ? Oui ou Non)]]="Oui","Oui","Non")</f>
        <v>Non</v>
      </c>
      <c r="K1431" s="72" t="str">
        <f>IF(Tableau1[[#This Row],[Régime d''utilisation (Quotidien ? Oui ou Non)]]="Oui","Oui","Non")</f>
        <v>Non</v>
      </c>
      <c r="L1431" s="72" t="str">
        <f>IF(Tableau1[[#This Row],[Régime d''utilisation (Quotidien ? Oui ou Non)]]="Oui","Oui","Non")</f>
        <v>Non</v>
      </c>
      <c r="M1431" s="72" t="str">
        <f>IF(Tableau1[[#This Row],[Régime d''utilisation (Quotidien ? Oui ou Non)]]="Oui","Oui","Non")</f>
        <v>Non</v>
      </c>
      <c r="N1431" s="72" t="str">
        <f>IF(Tableau1[[#This Row],[Régime d''utilisation (Quotidien ? Oui ou Non)]]="Oui","Oui","Non")</f>
        <v>Non</v>
      </c>
      <c r="O1431" s="72" t="str">
        <f>IF(Tableau1[[#This Row],[Régime d''utilisation (Quotidien ? Oui ou Non)]]="Oui","Oui","Non")</f>
        <v>Non</v>
      </c>
      <c r="P1431" s="76"/>
      <c r="Q1431" s="76"/>
      <c r="R1431" s="76"/>
      <c r="S1431" s="52" t="str">
        <f t="shared" si="66"/>
        <v>Compris entre 00h00 et 5h00</v>
      </c>
      <c r="T1431" s="76"/>
      <c r="U1431" s="53" t="str">
        <f t="shared" si="67"/>
        <v>Voyageur</v>
      </c>
      <c r="V1431" s="76"/>
      <c r="W1431" s="76"/>
      <c r="X1431" s="76"/>
      <c r="Y1431" s="76"/>
      <c r="Z1431" s="76"/>
      <c r="AA1431" s="76"/>
      <c r="AB1431" s="53">
        <f>400</f>
        <v>400</v>
      </c>
      <c r="AC1431" s="78" t="str">
        <f>IF(Tableau1[[#This Row],[Type de réponse]]='Paramètre (masquer)'!$A$10,Tableau1[[#This Row],[Période de début *]],"")</f>
        <v/>
      </c>
      <c r="AD1431" s="78" t="str">
        <f>IF(Tableau1[[#This Row],[Type de réponse]]='Paramètre (masquer)'!$A$10,Tableau1[[#This Row],[Période de fin *]],"")</f>
        <v/>
      </c>
      <c r="AE1431" s="78" t="str">
        <f>IF(Tableau1[[#This Row],[Type de réponse]]='Paramètre (masquer)'!$A$10,Tableau1[[#This Row],[Nuit
LU/MA]],"")</f>
        <v/>
      </c>
      <c r="AF1431" s="78" t="str">
        <f>IF(Tableau1[[#This Row],[Type de réponse]]='Paramètre (masquer)'!$A$10,Tableau1[[#This Row],[Nuit
MA/ME]],"")</f>
        <v/>
      </c>
      <c r="AG1431" s="78" t="str">
        <f>IF(Tableau1[[#This Row],[Type de réponse]]='Paramètre (masquer)'!$A$10,Tableau1[[#This Row],[Nuit
ME/JE]],"")</f>
        <v/>
      </c>
      <c r="AH1431" s="78" t="str">
        <f>IF(Tableau1[[#This Row],[Type de réponse]]='Paramètre (masquer)'!$A$10,Tableau1[[#This Row],[Nuit JE/VE]],"")</f>
        <v/>
      </c>
      <c r="AI1431" s="78" t="str">
        <f>IF(Tableau1[[#This Row],[Type de réponse]]='Paramètre (masquer)'!$A$10,Tableau1[[#This Row],[Nuit
VE/SA]],"")</f>
        <v/>
      </c>
      <c r="AJ1431" s="78" t="str">
        <f>IF(Tableau1[[#This Row],[Type de réponse]]='Paramètre (masquer)'!$A$10,Tableau1[[#This Row],[Nuit
SA/DI]],"")</f>
        <v/>
      </c>
      <c r="AK1431" s="78" t="str">
        <f>IF(Tableau1[[#This Row],[Type de réponse]]='Paramètre (masquer)'!$A$10,Tableau1[[#This Row],[Nuit
DI/LU]],"")</f>
        <v/>
      </c>
      <c r="AL1431" s="76" t="str">
        <f>IF(Tableau1[[#This Row],[Nuit
LU /MA]]="Oui",0,IF(Tableau1[[#This Row],[Nuit
LU /MA]]="Non",1,""))</f>
        <v/>
      </c>
      <c r="AM1431" s="76" t="str">
        <f>IF(Tableau1[[#This Row],[Nuit
MA/ ME]]="Oui",0,IF(Tableau1[[#This Row],[Nuit
MA/ ME]]="Non",1,""))</f>
        <v/>
      </c>
      <c r="AN1431" s="76" t="str">
        <f>IF(Tableau1[[#This Row],[Nuit
ME/ JE]]="Oui",0,IF(Tableau1[[#This Row],[Nuit
ME/ JE]]="Non",1,""))</f>
        <v/>
      </c>
      <c r="AO1431" s="76" t="str">
        <f>IF(Tableau1[[#This Row],[Nuit JE/ VE]]="Oui",0,IF(Tableau1[[#This Row],[Nuit JE/ VE]]="Non",1,""))</f>
        <v/>
      </c>
      <c r="AP1431" s="76" t="str">
        <f>IF(Tableau1[[#This Row],[Nuit
VE/ SA]]="Oui",0,IF(Tableau1[[#This Row],[Nuit
VE/ SA]]="Non",1,""))</f>
        <v/>
      </c>
      <c r="AQ1431" s="76" t="str">
        <f>IF(Tableau1[[#This Row],[Nuit
SA/ DI]]="Oui",0,IF(Tableau1[[#This Row],[Nuit
SA/ DI]]="Non",1,""))</f>
        <v/>
      </c>
      <c r="AR1431" s="76" t="str">
        <f>IF(Tableau1[[#This Row],[Nuit
DI/ LU]]="Oui",0,IF(Tableau1[[#This Row],[Nuit
DI/ LU]]="Non",1,""))</f>
        <v/>
      </c>
      <c r="AS1431" s="76" t="str">
        <f>IF(Tableau1[[#This Row],[Type de réponse]]='Paramètre (masquer)'!$A$10,Tableau1[[#This Row],[FE]],"")</f>
        <v/>
      </c>
      <c r="AT1431" s="76" t="str">
        <f>_xlfn.CONCAT(Tableau1[[#This Row],[LUN]:[DIM]])</f>
        <v/>
      </c>
      <c r="AU1431" s="79"/>
      <c r="AV14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1" s="76" t="e">
        <f>Tableau1[[#This Row],[Nbre de nuits sur la période]]*Tableau1[[#This Row],[Nombre de train accédant / nuit *]]</f>
        <v>#VALUE!</v>
      </c>
      <c r="AY1431" s="76" t="e">
        <f>Tableau1[[#This Row],[Uo voies - nuit]]*((59*400/1000)+5)</f>
        <v>#VALUE!</v>
      </c>
    </row>
    <row r="1432" spans="1:51" ht="15.75">
      <c r="A1432" s="51">
        <f t="shared" si="68"/>
        <v>1419</v>
      </c>
      <c r="B1432" s="85"/>
      <c r="C1432" s="52" t="str">
        <f>IFERROR(VLOOKUP(Tableau1[[#This Row],[Site *
Un fichier Excel par DT]],Tableau7[[#All],[Nom de la gare]:[EIC]],5,FALSE),"")</f>
        <v/>
      </c>
      <c r="D1432" s="77"/>
      <c r="E1432" s="74"/>
      <c r="F1432" s="74"/>
      <c r="G1432" s="76"/>
      <c r="H1432" s="72" t="str">
        <f>IF(Tableau1[[#This Row],[Régime d''utilisation (Quotidien ? Oui ou Non)]]="Oui","Oui","Non")</f>
        <v>Non</v>
      </c>
      <c r="I1432" s="72" t="str">
        <f>IF(Tableau1[[#This Row],[Régime d''utilisation (Quotidien ? Oui ou Non)]]="Oui","Oui","Non")</f>
        <v>Non</v>
      </c>
      <c r="J1432" s="72" t="str">
        <f>IF(Tableau1[[#This Row],[Régime d''utilisation (Quotidien ? Oui ou Non)]]="Oui","Oui","Non")</f>
        <v>Non</v>
      </c>
      <c r="K1432" s="72" t="str">
        <f>IF(Tableau1[[#This Row],[Régime d''utilisation (Quotidien ? Oui ou Non)]]="Oui","Oui","Non")</f>
        <v>Non</v>
      </c>
      <c r="L1432" s="72" t="str">
        <f>IF(Tableau1[[#This Row],[Régime d''utilisation (Quotidien ? Oui ou Non)]]="Oui","Oui","Non")</f>
        <v>Non</v>
      </c>
      <c r="M1432" s="72" t="str">
        <f>IF(Tableau1[[#This Row],[Régime d''utilisation (Quotidien ? Oui ou Non)]]="Oui","Oui","Non")</f>
        <v>Non</v>
      </c>
      <c r="N1432" s="72" t="str">
        <f>IF(Tableau1[[#This Row],[Régime d''utilisation (Quotidien ? Oui ou Non)]]="Oui","Oui","Non")</f>
        <v>Non</v>
      </c>
      <c r="O1432" s="72" t="str">
        <f>IF(Tableau1[[#This Row],[Régime d''utilisation (Quotidien ? Oui ou Non)]]="Oui","Oui","Non")</f>
        <v>Non</v>
      </c>
      <c r="P1432" s="76"/>
      <c r="Q1432" s="76"/>
      <c r="R1432" s="76"/>
      <c r="S1432" s="52" t="str">
        <f t="shared" si="66"/>
        <v>Compris entre 00h00 et 5h00</v>
      </c>
      <c r="T1432" s="76"/>
      <c r="U1432" s="53" t="str">
        <f t="shared" si="67"/>
        <v>Voyageur</v>
      </c>
      <c r="V1432" s="76"/>
      <c r="W1432" s="76"/>
      <c r="X1432" s="76"/>
      <c r="Y1432" s="76"/>
      <c r="Z1432" s="76"/>
      <c r="AA1432" s="76"/>
      <c r="AB1432" s="53">
        <f>400</f>
        <v>400</v>
      </c>
      <c r="AC1432" s="78" t="str">
        <f>IF(Tableau1[[#This Row],[Type de réponse]]='Paramètre (masquer)'!$A$10,Tableau1[[#This Row],[Période de début *]],"")</f>
        <v/>
      </c>
      <c r="AD1432" s="78" t="str">
        <f>IF(Tableau1[[#This Row],[Type de réponse]]='Paramètre (masquer)'!$A$10,Tableau1[[#This Row],[Période de fin *]],"")</f>
        <v/>
      </c>
      <c r="AE1432" s="78" t="str">
        <f>IF(Tableau1[[#This Row],[Type de réponse]]='Paramètre (masquer)'!$A$10,Tableau1[[#This Row],[Nuit
LU/MA]],"")</f>
        <v/>
      </c>
      <c r="AF1432" s="78" t="str">
        <f>IF(Tableau1[[#This Row],[Type de réponse]]='Paramètre (masquer)'!$A$10,Tableau1[[#This Row],[Nuit
MA/ME]],"")</f>
        <v/>
      </c>
      <c r="AG1432" s="78" t="str">
        <f>IF(Tableau1[[#This Row],[Type de réponse]]='Paramètre (masquer)'!$A$10,Tableau1[[#This Row],[Nuit
ME/JE]],"")</f>
        <v/>
      </c>
      <c r="AH1432" s="78" t="str">
        <f>IF(Tableau1[[#This Row],[Type de réponse]]='Paramètre (masquer)'!$A$10,Tableau1[[#This Row],[Nuit JE/VE]],"")</f>
        <v/>
      </c>
      <c r="AI1432" s="78" t="str">
        <f>IF(Tableau1[[#This Row],[Type de réponse]]='Paramètre (masquer)'!$A$10,Tableau1[[#This Row],[Nuit
VE/SA]],"")</f>
        <v/>
      </c>
      <c r="AJ1432" s="78" t="str">
        <f>IF(Tableau1[[#This Row],[Type de réponse]]='Paramètre (masquer)'!$A$10,Tableau1[[#This Row],[Nuit
SA/DI]],"")</f>
        <v/>
      </c>
      <c r="AK1432" s="78" t="str">
        <f>IF(Tableau1[[#This Row],[Type de réponse]]='Paramètre (masquer)'!$A$10,Tableau1[[#This Row],[Nuit
DI/LU]],"")</f>
        <v/>
      </c>
      <c r="AL1432" s="76" t="str">
        <f>IF(Tableau1[[#This Row],[Nuit
LU /MA]]="Oui",0,IF(Tableau1[[#This Row],[Nuit
LU /MA]]="Non",1,""))</f>
        <v/>
      </c>
      <c r="AM1432" s="76" t="str">
        <f>IF(Tableau1[[#This Row],[Nuit
MA/ ME]]="Oui",0,IF(Tableau1[[#This Row],[Nuit
MA/ ME]]="Non",1,""))</f>
        <v/>
      </c>
      <c r="AN1432" s="76" t="str">
        <f>IF(Tableau1[[#This Row],[Nuit
ME/ JE]]="Oui",0,IF(Tableau1[[#This Row],[Nuit
ME/ JE]]="Non",1,""))</f>
        <v/>
      </c>
      <c r="AO1432" s="76" t="str">
        <f>IF(Tableau1[[#This Row],[Nuit JE/ VE]]="Oui",0,IF(Tableau1[[#This Row],[Nuit JE/ VE]]="Non",1,""))</f>
        <v/>
      </c>
      <c r="AP1432" s="76" t="str">
        <f>IF(Tableau1[[#This Row],[Nuit
VE/ SA]]="Oui",0,IF(Tableau1[[#This Row],[Nuit
VE/ SA]]="Non",1,""))</f>
        <v/>
      </c>
      <c r="AQ1432" s="76" t="str">
        <f>IF(Tableau1[[#This Row],[Nuit
SA/ DI]]="Oui",0,IF(Tableau1[[#This Row],[Nuit
SA/ DI]]="Non",1,""))</f>
        <v/>
      </c>
      <c r="AR1432" s="76" t="str">
        <f>IF(Tableau1[[#This Row],[Nuit
DI/ LU]]="Oui",0,IF(Tableau1[[#This Row],[Nuit
DI/ LU]]="Non",1,""))</f>
        <v/>
      </c>
      <c r="AS1432" s="76" t="str">
        <f>IF(Tableau1[[#This Row],[Type de réponse]]='Paramètre (masquer)'!$A$10,Tableau1[[#This Row],[FE]],"")</f>
        <v/>
      </c>
      <c r="AT1432" s="76" t="str">
        <f>_xlfn.CONCAT(Tableau1[[#This Row],[LUN]:[DIM]])</f>
        <v/>
      </c>
      <c r="AU1432" s="79"/>
      <c r="AV14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2" s="76" t="e">
        <f>Tableau1[[#This Row],[Nbre de nuits sur la période]]*Tableau1[[#This Row],[Nombre de train accédant / nuit *]]</f>
        <v>#VALUE!</v>
      </c>
      <c r="AY1432" s="76" t="e">
        <f>Tableau1[[#This Row],[Uo voies - nuit]]*((59*400/1000)+5)</f>
        <v>#VALUE!</v>
      </c>
    </row>
    <row r="1433" spans="1:51" ht="15.75">
      <c r="A1433" s="51">
        <f t="shared" si="68"/>
        <v>1420</v>
      </c>
      <c r="B1433" s="85"/>
      <c r="C1433" s="52" t="str">
        <f>IFERROR(VLOOKUP(Tableau1[[#This Row],[Site *
Un fichier Excel par DT]],Tableau7[[#All],[Nom de la gare]:[EIC]],5,FALSE),"")</f>
        <v/>
      </c>
      <c r="D1433" s="77"/>
      <c r="E1433" s="74"/>
      <c r="F1433" s="74"/>
      <c r="G1433" s="76"/>
      <c r="H1433" s="72" t="str">
        <f>IF(Tableau1[[#This Row],[Régime d''utilisation (Quotidien ? Oui ou Non)]]="Oui","Oui","Non")</f>
        <v>Non</v>
      </c>
      <c r="I1433" s="72" t="str">
        <f>IF(Tableau1[[#This Row],[Régime d''utilisation (Quotidien ? Oui ou Non)]]="Oui","Oui","Non")</f>
        <v>Non</v>
      </c>
      <c r="J1433" s="72" t="str">
        <f>IF(Tableau1[[#This Row],[Régime d''utilisation (Quotidien ? Oui ou Non)]]="Oui","Oui","Non")</f>
        <v>Non</v>
      </c>
      <c r="K1433" s="72" t="str">
        <f>IF(Tableau1[[#This Row],[Régime d''utilisation (Quotidien ? Oui ou Non)]]="Oui","Oui","Non")</f>
        <v>Non</v>
      </c>
      <c r="L1433" s="72" t="str">
        <f>IF(Tableau1[[#This Row],[Régime d''utilisation (Quotidien ? Oui ou Non)]]="Oui","Oui","Non")</f>
        <v>Non</v>
      </c>
      <c r="M1433" s="72" t="str">
        <f>IF(Tableau1[[#This Row],[Régime d''utilisation (Quotidien ? Oui ou Non)]]="Oui","Oui","Non")</f>
        <v>Non</v>
      </c>
      <c r="N1433" s="72" t="str">
        <f>IF(Tableau1[[#This Row],[Régime d''utilisation (Quotidien ? Oui ou Non)]]="Oui","Oui","Non")</f>
        <v>Non</v>
      </c>
      <c r="O1433" s="72" t="str">
        <f>IF(Tableau1[[#This Row],[Régime d''utilisation (Quotidien ? Oui ou Non)]]="Oui","Oui","Non")</f>
        <v>Non</v>
      </c>
      <c r="P1433" s="76"/>
      <c r="Q1433" s="76"/>
      <c r="R1433" s="76"/>
      <c r="S1433" s="52" t="str">
        <f t="shared" si="66"/>
        <v>Compris entre 00h00 et 5h00</v>
      </c>
      <c r="T1433" s="76"/>
      <c r="U1433" s="53" t="str">
        <f t="shared" si="67"/>
        <v>Voyageur</v>
      </c>
      <c r="V1433" s="76"/>
      <c r="W1433" s="76"/>
      <c r="X1433" s="76"/>
      <c r="Y1433" s="76"/>
      <c r="Z1433" s="76"/>
      <c r="AA1433" s="76"/>
      <c r="AB1433" s="53">
        <f>400</f>
        <v>400</v>
      </c>
      <c r="AC1433" s="78" t="str">
        <f>IF(Tableau1[[#This Row],[Type de réponse]]='Paramètre (masquer)'!$A$10,Tableau1[[#This Row],[Période de début *]],"")</f>
        <v/>
      </c>
      <c r="AD1433" s="78" t="str">
        <f>IF(Tableau1[[#This Row],[Type de réponse]]='Paramètre (masquer)'!$A$10,Tableau1[[#This Row],[Période de fin *]],"")</f>
        <v/>
      </c>
      <c r="AE1433" s="78" t="str">
        <f>IF(Tableau1[[#This Row],[Type de réponse]]='Paramètre (masquer)'!$A$10,Tableau1[[#This Row],[Nuit
LU/MA]],"")</f>
        <v/>
      </c>
      <c r="AF1433" s="78" t="str">
        <f>IF(Tableau1[[#This Row],[Type de réponse]]='Paramètre (masquer)'!$A$10,Tableau1[[#This Row],[Nuit
MA/ME]],"")</f>
        <v/>
      </c>
      <c r="AG1433" s="78" t="str">
        <f>IF(Tableau1[[#This Row],[Type de réponse]]='Paramètre (masquer)'!$A$10,Tableau1[[#This Row],[Nuit
ME/JE]],"")</f>
        <v/>
      </c>
      <c r="AH1433" s="78" t="str">
        <f>IF(Tableau1[[#This Row],[Type de réponse]]='Paramètre (masquer)'!$A$10,Tableau1[[#This Row],[Nuit JE/VE]],"")</f>
        <v/>
      </c>
      <c r="AI1433" s="78" t="str">
        <f>IF(Tableau1[[#This Row],[Type de réponse]]='Paramètre (masquer)'!$A$10,Tableau1[[#This Row],[Nuit
VE/SA]],"")</f>
        <v/>
      </c>
      <c r="AJ1433" s="78" t="str">
        <f>IF(Tableau1[[#This Row],[Type de réponse]]='Paramètre (masquer)'!$A$10,Tableau1[[#This Row],[Nuit
SA/DI]],"")</f>
        <v/>
      </c>
      <c r="AK1433" s="78" t="str">
        <f>IF(Tableau1[[#This Row],[Type de réponse]]='Paramètre (masquer)'!$A$10,Tableau1[[#This Row],[Nuit
DI/LU]],"")</f>
        <v/>
      </c>
      <c r="AL1433" s="76" t="str">
        <f>IF(Tableau1[[#This Row],[Nuit
LU /MA]]="Oui",0,IF(Tableau1[[#This Row],[Nuit
LU /MA]]="Non",1,""))</f>
        <v/>
      </c>
      <c r="AM1433" s="76" t="str">
        <f>IF(Tableau1[[#This Row],[Nuit
MA/ ME]]="Oui",0,IF(Tableau1[[#This Row],[Nuit
MA/ ME]]="Non",1,""))</f>
        <v/>
      </c>
      <c r="AN1433" s="76" t="str">
        <f>IF(Tableau1[[#This Row],[Nuit
ME/ JE]]="Oui",0,IF(Tableau1[[#This Row],[Nuit
ME/ JE]]="Non",1,""))</f>
        <v/>
      </c>
      <c r="AO1433" s="76" t="str">
        <f>IF(Tableau1[[#This Row],[Nuit JE/ VE]]="Oui",0,IF(Tableau1[[#This Row],[Nuit JE/ VE]]="Non",1,""))</f>
        <v/>
      </c>
      <c r="AP1433" s="76" t="str">
        <f>IF(Tableau1[[#This Row],[Nuit
VE/ SA]]="Oui",0,IF(Tableau1[[#This Row],[Nuit
VE/ SA]]="Non",1,""))</f>
        <v/>
      </c>
      <c r="AQ1433" s="76" t="str">
        <f>IF(Tableau1[[#This Row],[Nuit
SA/ DI]]="Oui",0,IF(Tableau1[[#This Row],[Nuit
SA/ DI]]="Non",1,""))</f>
        <v/>
      </c>
      <c r="AR1433" s="76" t="str">
        <f>IF(Tableau1[[#This Row],[Nuit
DI/ LU]]="Oui",0,IF(Tableau1[[#This Row],[Nuit
DI/ LU]]="Non",1,""))</f>
        <v/>
      </c>
      <c r="AS1433" s="76" t="str">
        <f>IF(Tableau1[[#This Row],[Type de réponse]]='Paramètre (masquer)'!$A$10,Tableau1[[#This Row],[FE]],"")</f>
        <v/>
      </c>
      <c r="AT1433" s="76" t="str">
        <f>_xlfn.CONCAT(Tableau1[[#This Row],[LUN]:[DIM]])</f>
        <v/>
      </c>
      <c r="AU1433" s="79"/>
      <c r="AV14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3" s="76" t="e">
        <f>Tableau1[[#This Row],[Nbre de nuits sur la période]]*Tableau1[[#This Row],[Nombre de train accédant / nuit *]]</f>
        <v>#VALUE!</v>
      </c>
      <c r="AY1433" s="76" t="e">
        <f>Tableau1[[#This Row],[Uo voies - nuit]]*((59*400/1000)+5)</f>
        <v>#VALUE!</v>
      </c>
    </row>
    <row r="1434" spans="1:51" ht="15.75">
      <c r="A1434" s="51">
        <f t="shared" si="68"/>
        <v>1421</v>
      </c>
      <c r="B1434" s="85"/>
      <c r="C1434" s="52" t="str">
        <f>IFERROR(VLOOKUP(Tableau1[[#This Row],[Site *
Un fichier Excel par DT]],Tableau7[[#All],[Nom de la gare]:[EIC]],5,FALSE),"")</f>
        <v/>
      </c>
      <c r="D1434" s="77"/>
      <c r="E1434" s="74"/>
      <c r="F1434" s="74"/>
      <c r="G1434" s="76"/>
      <c r="H1434" s="72" t="str">
        <f>IF(Tableau1[[#This Row],[Régime d''utilisation (Quotidien ? Oui ou Non)]]="Oui","Oui","Non")</f>
        <v>Non</v>
      </c>
      <c r="I1434" s="72" t="str">
        <f>IF(Tableau1[[#This Row],[Régime d''utilisation (Quotidien ? Oui ou Non)]]="Oui","Oui","Non")</f>
        <v>Non</v>
      </c>
      <c r="J1434" s="72" t="str">
        <f>IF(Tableau1[[#This Row],[Régime d''utilisation (Quotidien ? Oui ou Non)]]="Oui","Oui","Non")</f>
        <v>Non</v>
      </c>
      <c r="K1434" s="72" t="str">
        <f>IF(Tableau1[[#This Row],[Régime d''utilisation (Quotidien ? Oui ou Non)]]="Oui","Oui","Non")</f>
        <v>Non</v>
      </c>
      <c r="L1434" s="72" t="str">
        <f>IF(Tableau1[[#This Row],[Régime d''utilisation (Quotidien ? Oui ou Non)]]="Oui","Oui","Non")</f>
        <v>Non</v>
      </c>
      <c r="M1434" s="72" t="str">
        <f>IF(Tableau1[[#This Row],[Régime d''utilisation (Quotidien ? Oui ou Non)]]="Oui","Oui","Non")</f>
        <v>Non</v>
      </c>
      <c r="N1434" s="72" t="str">
        <f>IF(Tableau1[[#This Row],[Régime d''utilisation (Quotidien ? Oui ou Non)]]="Oui","Oui","Non")</f>
        <v>Non</v>
      </c>
      <c r="O1434" s="72" t="str">
        <f>IF(Tableau1[[#This Row],[Régime d''utilisation (Quotidien ? Oui ou Non)]]="Oui","Oui","Non")</f>
        <v>Non</v>
      </c>
      <c r="P1434" s="76"/>
      <c r="Q1434" s="76"/>
      <c r="R1434" s="76"/>
      <c r="S1434" s="52" t="str">
        <f t="shared" si="66"/>
        <v>Compris entre 00h00 et 5h00</v>
      </c>
      <c r="T1434" s="76"/>
      <c r="U1434" s="53" t="str">
        <f t="shared" si="67"/>
        <v>Voyageur</v>
      </c>
      <c r="V1434" s="76"/>
      <c r="W1434" s="76"/>
      <c r="X1434" s="76"/>
      <c r="Y1434" s="76"/>
      <c r="Z1434" s="76"/>
      <c r="AA1434" s="76"/>
      <c r="AB1434" s="53">
        <f>400</f>
        <v>400</v>
      </c>
      <c r="AC1434" s="78" t="str">
        <f>IF(Tableau1[[#This Row],[Type de réponse]]='Paramètre (masquer)'!$A$10,Tableau1[[#This Row],[Période de début *]],"")</f>
        <v/>
      </c>
      <c r="AD1434" s="78" t="str">
        <f>IF(Tableau1[[#This Row],[Type de réponse]]='Paramètre (masquer)'!$A$10,Tableau1[[#This Row],[Période de fin *]],"")</f>
        <v/>
      </c>
      <c r="AE1434" s="78" t="str">
        <f>IF(Tableau1[[#This Row],[Type de réponse]]='Paramètre (masquer)'!$A$10,Tableau1[[#This Row],[Nuit
LU/MA]],"")</f>
        <v/>
      </c>
      <c r="AF1434" s="78" t="str">
        <f>IF(Tableau1[[#This Row],[Type de réponse]]='Paramètre (masquer)'!$A$10,Tableau1[[#This Row],[Nuit
MA/ME]],"")</f>
        <v/>
      </c>
      <c r="AG1434" s="78" t="str">
        <f>IF(Tableau1[[#This Row],[Type de réponse]]='Paramètre (masquer)'!$A$10,Tableau1[[#This Row],[Nuit
ME/JE]],"")</f>
        <v/>
      </c>
      <c r="AH1434" s="78" t="str">
        <f>IF(Tableau1[[#This Row],[Type de réponse]]='Paramètre (masquer)'!$A$10,Tableau1[[#This Row],[Nuit JE/VE]],"")</f>
        <v/>
      </c>
      <c r="AI1434" s="78" t="str">
        <f>IF(Tableau1[[#This Row],[Type de réponse]]='Paramètre (masquer)'!$A$10,Tableau1[[#This Row],[Nuit
VE/SA]],"")</f>
        <v/>
      </c>
      <c r="AJ1434" s="78" t="str">
        <f>IF(Tableau1[[#This Row],[Type de réponse]]='Paramètre (masquer)'!$A$10,Tableau1[[#This Row],[Nuit
SA/DI]],"")</f>
        <v/>
      </c>
      <c r="AK1434" s="78" t="str">
        <f>IF(Tableau1[[#This Row],[Type de réponse]]='Paramètre (masquer)'!$A$10,Tableau1[[#This Row],[Nuit
DI/LU]],"")</f>
        <v/>
      </c>
      <c r="AL1434" s="76" t="str">
        <f>IF(Tableau1[[#This Row],[Nuit
LU /MA]]="Oui",0,IF(Tableau1[[#This Row],[Nuit
LU /MA]]="Non",1,""))</f>
        <v/>
      </c>
      <c r="AM1434" s="76" t="str">
        <f>IF(Tableau1[[#This Row],[Nuit
MA/ ME]]="Oui",0,IF(Tableau1[[#This Row],[Nuit
MA/ ME]]="Non",1,""))</f>
        <v/>
      </c>
      <c r="AN1434" s="76" t="str">
        <f>IF(Tableau1[[#This Row],[Nuit
ME/ JE]]="Oui",0,IF(Tableau1[[#This Row],[Nuit
ME/ JE]]="Non",1,""))</f>
        <v/>
      </c>
      <c r="AO1434" s="76" t="str">
        <f>IF(Tableau1[[#This Row],[Nuit JE/ VE]]="Oui",0,IF(Tableau1[[#This Row],[Nuit JE/ VE]]="Non",1,""))</f>
        <v/>
      </c>
      <c r="AP1434" s="76" t="str">
        <f>IF(Tableau1[[#This Row],[Nuit
VE/ SA]]="Oui",0,IF(Tableau1[[#This Row],[Nuit
VE/ SA]]="Non",1,""))</f>
        <v/>
      </c>
      <c r="AQ1434" s="76" t="str">
        <f>IF(Tableau1[[#This Row],[Nuit
SA/ DI]]="Oui",0,IF(Tableau1[[#This Row],[Nuit
SA/ DI]]="Non",1,""))</f>
        <v/>
      </c>
      <c r="AR1434" s="76" t="str">
        <f>IF(Tableau1[[#This Row],[Nuit
DI/ LU]]="Oui",0,IF(Tableau1[[#This Row],[Nuit
DI/ LU]]="Non",1,""))</f>
        <v/>
      </c>
      <c r="AS1434" s="76" t="str">
        <f>IF(Tableau1[[#This Row],[Type de réponse]]='Paramètre (masquer)'!$A$10,Tableau1[[#This Row],[FE]],"")</f>
        <v/>
      </c>
      <c r="AT1434" s="76" t="str">
        <f>_xlfn.CONCAT(Tableau1[[#This Row],[LUN]:[DIM]])</f>
        <v/>
      </c>
      <c r="AU1434" s="79"/>
      <c r="AV14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4" s="76" t="e">
        <f>Tableau1[[#This Row],[Nbre de nuits sur la période]]*Tableau1[[#This Row],[Nombre de train accédant / nuit *]]</f>
        <v>#VALUE!</v>
      </c>
      <c r="AY1434" s="76" t="e">
        <f>Tableau1[[#This Row],[Uo voies - nuit]]*((59*400/1000)+5)</f>
        <v>#VALUE!</v>
      </c>
    </row>
    <row r="1435" spans="1:51" ht="15.75">
      <c r="A1435" s="51">
        <f t="shared" si="68"/>
        <v>1422</v>
      </c>
      <c r="B1435" s="85"/>
      <c r="C1435" s="52" t="str">
        <f>IFERROR(VLOOKUP(Tableau1[[#This Row],[Site *
Un fichier Excel par DT]],Tableau7[[#All],[Nom de la gare]:[EIC]],5,FALSE),"")</f>
        <v/>
      </c>
      <c r="D1435" s="77"/>
      <c r="E1435" s="74"/>
      <c r="F1435" s="74"/>
      <c r="G1435" s="76"/>
      <c r="H1435" s="72" t="str">
        <f>IF(Tableau1[[#This Row],[Régime d''utilisation (Quotidien ? Oui ou Non)]]="Oui","Oui","Non")</f>
        <v>Non</v>
      </c>
      <c r="I1435" s="72" t="str">
        <f>IF(Tableau1[[#This Row],[Régime d''utilisation (Quotidien ? Oui ou Non)]]="Oui","Oui","Non")</f>
        <v>Non</v>
      </c>
      <c r="J1435" s="72" t="str">
        <f>IF(Tableau1[[#This Row],[Régime d''utilisation (Quotidien ? Oui ou Non)]]="Oui","Oui","Non")</f>
        <v>Non</v>
      </c>
      <c r="K1435" s="72" t="str">
        <f>IF(Tableau1[[#This Row],[Régime d''utilisation (Quotidien ? Oui ou Non)]]="Oui","Oui","Non")</f>
        <v>Non</v>
      </c>
      <c r="L1435" s="72" t="str">
        <f>IF(Tableau1[[#This Row],[Régime d''utilisation (Quotidien ? Oui ou Non)]]="Oui","Oui","Non")</f>
        <v>Non</v>
      </c>
      <c r="M1435" s="72" t="str">
        <f>IF(Tableau1[[#This Row],[Régime d''utilisation (Quotidien ? Oui ou Non)]]="Oui","Oui","Non")</f>
        <v>Non</v>
      </c>
      <c r="N1435" s="72" t="str">
        <f>IF(Tableau1[[#This Row],[Régime d''utilisation (Quotidien ? Oui ou Non)]]="Oui","Oui","Non")</f>
        <v>Non</v>
      </c>
      <c r="O1435" s="72" t="str">
        <f>IF(Tableau1[[#This Row],[Régime d''utilisation (Quotidien ? Oui ou Non)]]="Oui","Oui","Non")</f>
        <v>Non</v>
      </c>
      <c r="P1435" s="76"/>
      <c r="Q1435" s="76"/>
      <c r="R1435" s="76"/>
      <c r="S1435" s="52" t="str">
        <f t="shared" si="66"/>
        <v>Compris entre 00h00 et 5h00</v>
      </c>
      <c r="T1435" s="76"/>
      <c r="U1435" s="53" t="str">
        <f t="shared" si="67"/>
        <v>Voyageur</v>
      </c>
      <c r="V1435" s="76"/>
      <c r="W1435" s="76"/>
      <c r="X1435" s="76"/>
      <c r="Y1435" s="76"/>
      <c r="Z1435" s="76"/>
      <c r="AA1435" s="76"/>
      <c r="AB1435" s="53">
        <f>400</f>
        <v>400</v>
      </c>
      <c r="AC1435" s="78" t="str">
        <f>IF(Tableau1[[#This Row],[Type de réponse]]='Paramètre (masquer)'!$A$10,Tableau1[[#This Row],[Période de début *]],"")</f>
        <v/>
      </c>
      <c r="AD1435" s="78" t="str">
        <f>IF(Tableau1[[#This Row],[Type de réponse]]='Paramètre (masquer)'!$A$10,Tableau1[[#This Row],[Période de fin *]],"")</f>
        <v/>
      </c>
      <c r="AE1435" s="78" t="str">
        <f>IF(Tableau1[[#This Row],[Type de réponse]]='Paramètre (masquer)'!$A$10,Tableau1[[#This Row],[Nuit
LU/MA]],"")</f>
        <v/>
      </c>
      <c r="AF1435" s="78" t="str">
        <f>IF(Tableau1[[#This Row],[Type de réponse]]='Paramètre (masquer)'!$A$10,Tableau1[[#This Row],[Nuit
MA/ME]],"")</f>
        <v/>
      </c>
      <c r="AG1435" s="78" t="str">
        <f>IF(Tableau1[[#This Row],[Type de réponse]]='Paramètre (masquer)'!$A$10,Tableau1[[#This Row],[Nuit
ME/JE]],"")</f>
        <v/>
      </c>
      <c r="AH1435" s="78" t="str">
        <f>IF(Tableau1[[#This Row],[Type de réponse]]='Paramètre (masquer)'!$A$10,Tableau1[[#This Row],[Nuit JE/VE]],"")</f>
        <v/>
      </c>
      <c r="AI1435" s="78" t="str">
        <f>IF(Tableau1[[#This Row],[Type de réponse]]='Paramètre (masquer)'!$A$10,Tableau1[[#This Row],[Nuit
VE/SA]],"")</f>
        <v/>
      </c>
      <c r="AJ1435" s="78" t="str">
        <f>IF(Tableau1[[#This Row],[Type de réponse]]='Paramètre (masquer)'!$A$10,Tableau1[[#This Row],[Nuit
SA/DI]],"")</f>
        <v/>
      </c>
      <c r="AK1435" s="78" t="str">
        <f>IF(Tableau1[[#This Row],[Type de réponse]]='Paramètre (masquer)'!$A$10,Tableau1[[#This Row],[Nuit
DI/LU]],"")</f>
        <v/>
      </c>
      <c r="AL1435" s="76" t="str">
        <f>IF(Tableau1[[#This Row],[Nuit
LU /MA]]="Oui",0,IF(Tableau1[[#This Row],[Nuit
LU /MA]]="Non",1,""))</f>
        <v/>
      </c>
      <c r="AM1435" s="76" t="str">
        <f>IF(Tableau1[[#This Row],[Nuit
MA/ ME]]="Oui",0,IF(Tableau1[[#This Row],[Nuit
MA/ ME]]="Non",1,""))</f>
        <v/>
      </c>
      <c r="AN1435" s="76" t="str">
        <f>IF(Tableau1[[#This Row],[Nuit
ME/ JE]]="Oui",0,IF(Tableau1[[#This Row],[Nuit
ME/ JE]]="Non",1,""))</f>
        <v/>
      </c>
      <c r="AO1435" s="76" t="str">
        <f>IF(Tableau1[[#This Row],[Nuit JE/ VE]]="Oui",0,IF(Tableau1[[#This Row],[Nuit JE/ VE]]="Non",1,""))</f>
        <v/>
      </c>
      <c r="AP1435" s="76" t="str">
        <f>IF(Tableau1[[#This Row],[Nuit
VE/ SA]]="Oui",0,IF(Tableau1[[#This Row],[Nuit
VE/ SA]]="Non",1,""))</f>
        <v/>
      </c>
      <c r="AQ1435" s="76" t="str">
        <f>IF(Tableau1[[#This Row],[Nuit
SA/ DI]]="Oui",0,IF(Tableau1[[#This Row],[Nuit
SA/ DI]]="Non",1,""))</f>
        <v/>
      </c>
      <c r="AR1435" s="76" t="str">
        <f>IF(Tableau1[[#This Row],[Nuit
DI/ LU]]="Oui",0,IF(Tableau1[[#This Row],[Nuit
DI/ LU]]="Non",1,""))</f>
        <v/>
      </c>
      <c r="AS1435" s="76" t="str">
        <f>IF(Tableau1[[#This Row],[Type de réponse]]='Paramètre (masquer)'!$A$10,Tableau1[[#This Row],[FE]],"")</f>
        <v/>
      </c>
      <c r="AT1435" s="76" t="str">
        <f>_xlfn.CONCAT(Tableau1[[#This Row],[LUN]:[DIM]])</f>
        <v/>
      </c>
      <c r="AU1435" s="79"/>
      <c r="AV14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5" s="76" t="e">
        <f>Tableau1[[#This Row],[Nbre de nuits sur la période]]*Tableau1[[#This Row],[Nombre de train accédant / nuit *]]</f>
        <v>#VALUE!</v>
      </c>
      <c r="AY1435" s="76" t="e">
        <f>Tableau1[[#This Row],[Uo voies - nuit]]*((59*400/1000)+5)</f>
        <v>#VALUE!</v>
      </c>
    </row>
    <row r="1436" spans="1:51" ht="15.75">
      <c r="A1436" s="51">
        <f t="shared" si="68"/>
        <v>1423</v>
      </c>
      <c r="B1436" s="85"/>
      <c r="C1436" s="52" t="str">
        <f>IFERROR(VLOOKUP(Tableau1[[#This Row],[Site *
Un fichier Excel par DT]],Tableau7[[#All],[Nom de la gare]:[EIC]],5,FALSE),"")</f>
        <v/>
      </c>
      <c r="D1436" s="77"/>
      <c r="E1436" s="74"/>
      <c r="F1436" s="74"/>
      <c r="G1436" s="76"/>
      <c r="H1436" s="72" t="str">
        <f>IF(Tableau1[[#This Row],[Régime d''utilisation (Quotidien ? Oui ou Non)]]="Oui","Oui","Non")</f>
        <v>Non</v>
      </c>
      <c r="I1436" s="72" t="str">
        <f>IF(Tableau1[[#This Row],[Régime d''utilisation (Quotidien ? Oui ou Non)]]="Oui","Oui","Non")</f>
        <v>Non</v>
      </c>
      <c r="J1436" s="72" t="str">
        <f>IF(Tableau1[[#This Row],[Régime d''utilisation (Quotidien ? Oui ou Non)]]="Oui","Oui","Non")</f>
        <v>Non</v>
      </c>
      <c r="K1436" s="72" t="str">
        <f>IF(Tableau1[[#This Row],[Régime d''utilisation (Quotidien ? Oui ou Non)]]="Oui","Oui","Non")</f>
        <v>Non</v>
      </c>
      <c r="L1436" s="72" t="str">
        <f>IF(Tableau1[[#This Row],[Régime d''utilisation (Quotidien ? Oui ou Non)]]="Oui","Oui","Non")</f>
        <v>Non</v>
      </c>
      <c r="M1436" s="72" t="str">
        <f>IF(Tableau1[[#This Row],[Régime d''utilisation (Quotidien ? Oui ou Non)]]="Oui","Oui","Non")</f>
        <v>Non</v>
      </c>
      <c r="N1436" s="72" t="str">
        <f>IF(Tableau1[[#This Row],[Régime d''utilisation (Quotidien ? Oui ou Non)]]="Oui","Oui","Non")</f>
        <v>Non</v>
      </c>
      <c r="O1436" s="72" t="str">
        <f>IF(Tableau1[[#This Row],[Régime d''utilisation (Quotidien ? Oui ou Non)]]="Oui","Oui","Non")</f>
        <v>Non</v>
      </c>
      <c r="P1436" s="76"/>
      <c r="Q1436" s="76"/>
      <c r="R1436" s="76"/>
      <c r="S1436" s="52" t="str">
        <f t="shared" si="66"/>
        <v>Compris entre 00h00 et 5h00</v>
      </c>
      <c r="T1436" s="76"/>
      <c r="U1436" s="53" t="str">
        <f t="shared" si="67"/>
        <v>Voyageur</v>
      </c>
      <c r="V1436" s="76"/>
      <c r="W1436" s="76"/>
      <c r="X1436" s="76"/>
      <c r="Y1436" s="76"/>
      <c r="Z1436" s="76"/>
      <c r="AA1436" s="76"/>
      <c r="AB1436" s="53">
        <f>400</f>
        <v>400</v>
      </c>
      <c r="AC1436" s="78" t="str">
        <f>IF(Tableau1[[#This Row],[Type de réponse]]='Paramètre (masquer)'!$A$10,Tableau1[[#This Row],[Période de début *]],"")</f>
        <v/>
      </c>
      <c r="AD1436" s="78" t="str">
        <f>IF(Tableau1[[#This Row],[Type de réponse]]='Paramètre (masquer)'!$A$10,Tableau1[[#This Row],[Période de fin *]],"")</f>
        <v/>
      </c>
      <c r="AE1436" s="78" t="str">
        <f>IF(Tableau1[[#This Row],[Type de réponse]]='Paramètre (masquer)'!$A$10,Tableau1[[#This Row],[Nuit
LU/MA]],"")</f>
        <v/>
      </c>
      <c r="AF1436" s="78" t="str">
        <f>IF(Tableau1[[#This Row],[Type de réponse]]='Paramètre (masquer)'!$A$10,Tableau1[[#This Row],[Nuit
MA/ME]],"")</f>
        <v/>
      </c>
      <c r="AG1436" s="78" t="str">
        <f>IF(Tableau1[[#This Row],[Type de réponse]]='Paramètre (masquer)'!$A$10,Tableau1[[#This Row],[Nuit
ME/JE]],"")</f>
        <v/>
      </c>
      <c r="AH1436" s="78" t="str">
        <f>IF(Tableau1[[#This Row],[Type de réponse]]='Paramètre (masquer)'!$A$10,Tableau1[[#This Row],[Nuit JE/VE]],"")</f>
        <v/>
      </c>
      <c r="AI1436" s="78" t="str">
        <f>IF(Tableau1[[#This Row],[Type de réponse]]='Paramètre (masquer)'!$A$10,Tableau1[[#This Row],[Nuit
VE/SA]],"")</f>
        <v/>
      </c>
      <c r="AJ1436" s="78" t="str">
        <f>IF(Tableau1[[#This Row],[Type de réponse]]='Paramètre (masquer)'!$A$10,Tableau1[[#This Row],[Nuit
SA/DI]],"")</f>
        <v/>
      </c>
      <c r="AK1436" s="78" t="str">
        <f>IF(Tableau1[[#This Row],[Type de réponse]]='Paramètre (masquer)'!$A$10,Tableau1[[#This Row],[Nuit
DI/LU]],"")</f>
        <v/>
      </c>
      <c r="AL1436" s="76" t="str">
        <f>IF(Tableau1[[#This Row],[Nuit
LU /MA]]="Oui",0,IF(Tableau1[[#This Row],[Nuit
LU /MA]]="Non",1,""))</f>
        <v/>
      </c>
      <c r="AM1436" s="76" t="str">
        <f>IF(Tableau1[[#This Row],[Nuit
MA/ ME]]="Oui",0,IF(Tableau1[[#This Row],[Nuit
MA/ ME]]="Non",1,""))</f>
        <v/>
      </c>
      <c r="AN1436" s="76" t="str">
        <f>IF(Tableau1[[#This Row],[Nuit
ME/ JE]]="Oui",0,IF(Tableau1[[#This Row],[Nuit
ME/ JE]]="Non",1,""))</f>
        <v/>
      </c>
      <c r="AO1436" s="76" t="str">
        <f>IF(Tableau1[[#This Row],[Nuit JE/ VE]]="Oui",0,IF(Tableau1[[#This Row],[Nuit JE/ VE]]="Non",1,""))</f>
        <v/>
      </c>
      <c r="AP1436" s="76" t="str">
        <f>IF(Tableau1[[#This Row],[Nuit
VE/ SA]]="Oui",0,IF(Tableau1[[#This Row],[Nuit
VE/ SA]]="Non",1,""))</f>
        <v/>
      </c>
      <c r="AQ1436" s="76" t="str">
        <f>IF(Tableau1[[#This Row],[Nuit
SA/ DI]]="Oui",0,IF(Tableau1[[#This Row],[Nuit
SA/ DI]]="Non",1,""))</f>
        <v/>
      </c>
      <c r="AR1436" s="76" t="str">
        <f>IF(Tableau1[[#This Row],[Nuit
DI/ LU]]="Oui",0,IF(Tableau1[[#This Row],[Nuit
DI/ LU]]="Non",1,""))</f>
        <v/>
      </c>
      <c r="AS1436" s="76" t="str">
        <f>IF(Tableau1[[#This Row],[Type de réponse]]='Paramètre (masquer)'!$A$10,Tableau1[[#This Row],[FE]],"")</f>
        <v/>
      </c>
      <c r="AT1436" s="76" t="str">
        <f>_xlfn.CONCAT(Tableau1[[#This Row],[LUN]:[DIM]])</f>
        <v/>
      </c>
      <c r="AU1436" s="79"/>
      <c r="AV14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6" s="76" t="e">
        <f>Tableau1[[#This Row],[Nbre de nuits sur la période]]*Tableau1[[#This Row],[Nombre de train accédant / nuit *]]</f>
        <v>#VALUE!</v>
      </c>
      <c r="AY1436" s="76" t="e">
        <f>Tableau1[[#This Row],[Uo voies - nuit]]*((59*400/1000)+5)</f>
        <v>#VALUE!</v>
      </c>
    </row>
    <row r="1437" spans="1:51" ht="15.75">
      <c r="A1437" s="51">
        <f t="shared" si="68"/>
        <v>1424</v>
      </c>
      <c r="B1437" s="85"/>
      <c r="C1437" s="52" t="str">
        <f>IFERROR(VLOOKUP(Tableau1[[#This Row],[Site *
Un fichier Excel par DT]],Tableau7[[#All],[Nom de la gare]:[EIC]],5,FALSE),"")</f>
        <v/>
      </c>
      <c r="D1437" s="77"/>
      <c r="E1437" s="74"/>
      <c r="F1437" s="74"/>
      <c r="G1437" s="76"/>
      <c r="H1437" s="72" t="str">
        <f>IF(Tableau1[[#This Row],[Régime d''utilisation (Quotidien ? Oui ou Non)]]="Oui","Oui","Non")</f>
        <v>Non</v>
      </c>
      <c r="I1437" s="72" t="str">
        <f>IF(Tableau1[[#This Row],[Régime d''utilisation (Quotidien ? Oui ou Non)]]="Oui","Oui","Non")</f>
        <v>Non</v>
      </c>
      <c r="J1437" s="72" t="str">
        <f>IF(Tableau1[[#This Row],[Régime d''utilisation (Quotidien ? Oui ou Non)]]="Oui","Oui","Non")</f>
        <v>Non</v>
      </c>
      <c r="K1437" s="72" t="str">
        <f>IF(Tableau1[[#This Row],[Régime d''utilisation (Quotidien ? Oui ou Non)]]="Oui","Oui","Non")</f>
        <v>Non</v>
      </c>
      <c r="L1437" s="72" t="str">
        <f>IF(Tableau1[[#This Row],[Régime d''utilisation (Quotidien ? Oui ou Non)]]="Oui","Oui","Non")</f>
        <v>Non</v>
      </c>
      <c r="M1437" s="72" t="str">
        <f>IF(Tableau1[[#This Row],[Régime d''utilisation (Quotidien ? Oui ou Non)]]="Oui","Oui","Non")</f>
        <v>Non</v>
      </c>
      <c r="N1437" s="72" t="str">
        <f>IF(Tableau1[[#This Row],[Régime d''utilisation (Quotidien ? Oui ou Non)]]="Oui","Oui","Non")</f>
        <v>Non</v>
      </c>
      <c r="O1437" s="72" t="str">
        <f>IF(Tableau1[[#This Row],[Régime d''utilisation (Quotidien ? Oui ou Non)]]="Oui","Oui","Non")</f>
        <v>Non</v>
      </c>
      <c r="P1437" s="76"/>
      <c r="Q1437" s="76"/>
      <c r="R1437" s="76"/>
      <c r="S1437" s="52" t="str">
        <f t="shared" si="66"/>
        <v>Compris entre 00h00 et 5h00</v>
      </c>
      <c r="T1437" s="76"/>
      <c r="U1437" s="53" t="str">
        <f t="shared" si="67"/>
        <v>Voyageur</v>
      </c>
      <c r="V1437" s="76"/>
      <c r="W1437" s="76"/>
      <c r="X1437" s="76"/>
      <c r="Y1437" s="76"/>
      <c r="Z1437" s="76"/>
      <c r="AA1437" s="76"/>
      <c r="AB1437" s="53">
        <f>400</f>
        <v>400</v>
      </c>
      <c r="AC1437" s="78" t="str">
        <f>IF(Tableau1[[#This Row],[Type de réponse]]='Paramètre (masquer)'!$A$10,Tableau1[[#This Row],[Période de début *]],"")</f>
        <v/>
      </c>
      <c r="AD1437" s="78" t="str">
        <f>IF(Tableau1[[#This Row],[Type de réponse]]='Paramètre (masquer)'!$A$10,Tableau1[[#This Row],[Période de fin *]],"")</f>
        <v/>
      </c>
      <c r="AE1437" s="78" t="str">
        <f>IF(Tableau1[[#This Row],[Type de réponse]]='Paramètre (masquer)'!$A$10,Tableau1[[#This Row],[Nuit
LU/MA]],"")</f>
        <v/>
      </c>
      <c r="AF1437" s="78" t="str">
        <f>IF(Tableau1[[#This Row],[Type de réponse]]='Paramètre (masquer)'!$A$10,Tableau1[[#This Row],[Nuit
MA/ME]],"")</f>
        <v/>
      </c>
      <c r="AG1437" s="78" t="str">
        <f>IF(Tableau1[[#This Row],[Type de réponse]]='Paramètre (masquer)'!$A$10,Tableau1[[#This Row],[Nuit
ME/JE]],"")</f>
        <v/>
      </c>
      <c r="AH1437" s="78" t="str">
        <f>IF(Tableau1[[#This Row],[Type de réponse]]='Paramètre (masquer)'!$A$10,Tableau1[[#This Row],[Nuit JE/VE]],"")</f>
        <v/>
      </c>
      <c r="AI1437" s="78" t="str">
        <f>IF(Tableau1[[#This Row],[Type de réponse]]='Paramètre (masquer)'!$A$10,Tableau1[[#This Row],[Nuit
VE/SA]],"")</f>
        <v/>
      </c>
      <c r="AJ1437" s="78" t="str">
        <f>IF(Tableau1[[#This Row],[Type de réponse]]='Paramètre (masquer)'!$A$10,Tableau1[[#This Row],[Nuit
SA/DI]],"")</f>
        <v/>
      </c>
      <c r="AK1437" s="78" t="str">
        <f>IF(Tableau1[[#This Row],[Type de réponse]]='Paramètre (masquer)'!$A$10,Tableau1[[#This Row],[Nuit
DI/LU]],"")</f>
        <v/>
      </c>
      <c r="AL1437" s="76" t="str">
        <f>IF(Tableau1[[#This Row],[Nuit
LU /MA]]="Oui",0,IF(Tableau1[[#This Row],[Nuit
LU /MA]]="Non",1,""))</f>
        <v/>
      </c>
      <c r="AM1437" s="76" t="str">
        <f>IF(Tableau1[[#This Row],[Nuit
MA/ ME]]="Oui",0,IF(Tableau1[[#This Row],[Nuit
MA/ ME]]="Non",1,""))</f>
        <v/>
      </c>
      <c r="AN1437" s="76" t="str">
        <f>IF(Tableau1[[#This Row],[Nuit
ME/ JE]]="Oui",0,IF(Tableau1[[#This Row],[Nuit
ME/ JE]]="Non",1,""))</f>
        <v/>
      </c>
      <c r="AO1437" s="76" t="str">
        <f>IF(Tableau1[[#This Row],[Nuit JE/ VE]]="Oui",0,IF(Tableau1[[#This Row],[Nuit JE/ VE]]="Non",1,""))</f>
        <v/>
      </c>
      <c r="AP1437" s="76" t="str">
        <f>IF(Tableau1[[#This Row],[Nuit
VE/ SA]]="Oui",0,IF(Tableau1[[#This Row],[Nuit
VE/ SA]]="Non",1,""))</f>
        <v/>
      </c>
      <c r="AQ1437" s="76" t="str">
        <f>IF(Tableau1[[#This Row],[Nuit
SA/ DI]]="Oui",0,IF(Tableau1[[#This Row],[Nuit
SA/ DI]]="Non",1,""))</f>
        <v/>
      </c>
      <c r="AR1437" s="76" t="str">
        <f>IF(Tableau1[[#This Row],[Nuit
DI/ LU]]="Oui",0,IF(Tableau1[[#This Row],[Nuit
DI/ LU]]="Non",1,""))</f>
        <v/>
      </c>
      <c r="AS1437" s="76" t="str">
        <f>IF(Tableau1[[#This Row],[Type de réponse]]='Paramètre (masquer)'!$A$10,Tableau1[[#This Row],[FE]],"")</f>
        <v/>
      </c>
      <c r="AT1437" s="76" t="str">
        <f>_xlfn.CONCAT(Tableau1[[#This Row],[LUN]:[DIM]])</f>
        <v/>
      </c>
      <c r="AU1437" s="79"/>
      <c r="AV14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7" s="76" t="e">
        <f>Tableau1[[#This Row],[Nbre de nuits sur la période]]*Tableau1[[#This Row],[Nombre de train accédant / nuit *]]</f>
        <v>#VALUE!</v>
      </c>
      <c r="AY1437" s="76" t="e">
        <f>Tableau1[[#This Row],[Uo voies - nuit]]*((59*400/1000)+5)</f>
        <v>#VALUE!</v>
      </c>
    </row>
    <row r="1438" spans="1:51" ht="15.75">
      <c r="A1438" s="51">
        <f t="shared" si="68"/>
        <v>1425</v>
      </c>
      <c r="B1438" s="85"/>
      <c r="C1438" s="52" t="str">
        <f>IFERROR(VLOOKUP(Tableau1[[#This Row],[Site *
Un fichier Excel par DT]],Tableau7[[#All],[Nom de la gare]:[EIC]],5,FALSE),"")</f>
        <v/>
      </c>
      <c r="D1438" s="77"/>
      <c r="E1438" s="74"/>
      <c r="F1438" s="74"/>
      <c r="G1438" s="76"/>
      <c r="H1438" s="72" t="str">
        <f>IF(Tableau1[[#This Row],[Régime d''utilisation (Quotidien ? Oui ou Non)]]="Oui","Oui","Non")</f>
        <v>Non</v>
      </c>
      <c r="I1438" s="72" t="str">
        <f>IF(Tableau1[[#This Row],[Régime d''utilisation (Quotidien ? Oui ou Non)]]="Oui","Oui","Non")</f>
        <v>Non</v>
      </c>
      <c r="J1438" s="72" t="str">
        <f>IF(Tableau1[[#This Row],[Régime d''utilisation (Quotidien ? Oui ou Non)]]="Oui","Oui","Non")</f>
        <v>Non</v>
      </c>
      <c r="K1438" s="72" t="str">
        <f>IF(Tableau1[[#This Row],[Régime d''utilisation (Quotidien ? Oui ou Non)]]="Oui","Oui","Non")</f>
        <v>Non</v>
      </c>
      <c r="L1438" s="72" t="str">
        <f>IF(Tableau1[[#This Row],[Régime d''utilisation (Quotidien ? Oui ou Non)]]="Oui","Oui","Non")</f>
        <v>Non</v>
      </c>
      <c r="M1438" s="72" t="str">
        <f>IF(Tableau1[[#This Row],[Régime d''utilisation (Quotidien ? Oui ou Non)]]="Oui","Oui","Non")</f>
        <v>Non</v>
      </c>
      <c r="N1438" s="72" t="str">
        <f>IF(Tableau1[[#This Row],[Régime d''utilisation (Quotidien ? Oui ou Non)]]="Oui","Oui","Non")</f>
        <v>Non</v>
      </c>
      <c r="O1438" s="72" t="str">
        <f>IF(Tableau1[[#This Row],[Régime d''utilisation (Quotidien ? Oui ou Non)]]="Oui","Oui","Non")</f>
        <v>Non</v>
      </c>
      <c r="P1438" s="76"/>
      <c r="Q1438" s="76"/>
      <c r="R1438" s="76"/>
      <c r="S1438" s="52" t="str">
        <f t="shared" si="66"/>
        <v>Compris entre 00h00 et 5h00</v>
      </c>
      <c r="T1438" s="76"/>
      <c r="U1438" s="53" t="str">
        <f t="shared" si="67"/>
        <v>Voyageur</v>
      </c>
      <c r="V1438" s="76"/>
      <c r="W1438" s="76"/>
      <c r="X1438" s="76"/>
      <c r="Y1438" s="76"/>
      <c r="Z1438" s="76"/>
      <c r="AA1438" s="76"/>
      <c r="AB1438" s="53">
        <f>400</f>
        <v>400</v>
      </c>
      <c r="AC1438" s="78" t="str">
        <f>IF(Tableau1[[#This Row],[Type de réponse]]='Paramètre (masquer)'!$A$10,Tableau1[[#This Row],[Période de début *]],"")</f>
        <v/>
      </c>
      <c r="AD1438" s="78" t="str">
        <f>IF(Tableau1[[#This Row],[Type de réponse]]='Paramètre (masquer)'!$A$10,Tableau1[[#This Row],[Période de fin *]],"")</f>
        <v/>
      </c>
      <c r="AE1438" s="78" t="str">
        <f>IF(Tableau1[[#This Row],[Type de réponse]]='Paramètre (masquer)'!$A$10,Tableau1[[#This Row],[Nuit
LU/MA]],"")</f>
        <v/>
      </c>
      <c r="AF1438" s="78" t="str">
        <f>IF(Tableau1[[#This Row],[Type de réponse]]='Paramètre (masquer)'!$A$10,Tableau1[[#This Row],[Nuit
MA/ME]],"")</f>
        <v/>
      </c>
      <c r="AG1438" s="78" t="str">
        <f>IF(Tableau1[[#This Row],[Type de réponse]]='Paramètre (masquer)'!$A$10,Tableau1[[#This Row],[Nuit
ME/JE]],"")</f>
        <v/>
      </c>
      <c r="AH1438" s="78" t="str">
        <f>IF(Tableau1[[#This Row],[Type de réponse]]='Paramètre (masquer)'!$A$10,Tableau1[[#This Row],[Nuit JE/VE]],"")</f>
        <v/>
      </c>
      <c r="AI1438" s="78" t="str">
        <f>IF(Tableau1[[#This Row],[Type de réponse]]='Paramètre (masquer)'!$A$10,Tableau1[[#This Row],[Nuit
VE/SA]],"")</f>
        <v/>
      </c>
      <c r="AJ1438" s="78" t="str">
        <f>IF(Tableau1[[#This Row],[Type de réponse]]='Paramètre (masquer)'!$A$10,Tableau1[[#This Row],[Nuit
SA/DI]],"")</f>
        <v/>
      </c>
      <c r="AK1438" s="78" t="str">
        <f>IF(Tableau1[[#This Row],[Type de réponse]]='Paramètre (masquer)'!$A$10,Tableau1[[#This Row],[Nuit
DI/LU]],"")</f>
        <v/>
      </c>
      <c r="AL1438" s="76" t="str">
        <f>IF(Tableau1[[#This Row],[Nuit
LU /MA]]="Oui",0,IF(Tableau1[[#This Row],[Nuit
LU /MA]]="Non",1,""))</f>
        <v/>
      </c>
      <c r="AM1438" s="76" t="str">
        <f>IF(Tableau1[[#This Row],[Nuit
MA/ ME]]="Oui",0,IF(Tableau1[[#This Row],[Nuit
MA/ ME]]="Non",1,""))</f>
        <v/>
      </c>
      <c r="AN1438" s="76" t="str">
        <f>IF(Tableau1[[#This Row],[Nuit
ME/ JE]]="Oui",0,IF(Tableau1[[#This Row],[Nuit
ME/ JE]]="Non",1,""))</f>
        <v/>
      </c>
      <c r="AO1438" s="76" t="str">
        <f>IF(Tableau1[[#This Row],[Nuit JE/ VE]]="Oui",0,IF(Tableau1[[#This Row],[Nuit JE/ VE]]="Non",1,""))</f>
        <v/>
      </c>
      <c r="AP1438" s="76" t="str">
        <f>IF(Tableau1[[#This Row],[Nuit
VE/ SA]]="Oui",0,IF(Tableau1[[#This Row],[Nuit
VE/ SA]]="Non",1,""))</f>
        <v/>
      </c>
      <c r="AQ1438" s="76" t="str">
        <f>IF(Tableau1[[#This Row],[Nuit
SA/ DI]]="Oui",0,IF(Tableau1[[#This Row],[Nuit
SA/ DI]]="Non",1,""))</f>
        <v/>
      </c>
      <c r="AR1438" s="76" t="str">
        <f>IF(Tableau1[[#This Row],[Nuit
DI/ LU]]="Oui",0,IF(Tableau1[[#This Row],[Nuit
DI/ LU]]="Non",1,""))</f>
        <v/>
      </c>
      <c r="AS1438" s="76" t="str">
        <f>IF(Tableau1[[#This Row],[Type de réponse]]='Paramètre (masquer)'!$A$10,Tableau1[[#This Row],[FE]],"")</f>
        <v/>
      </c>
      <c r="AT1438" s="76" t="str">
        <f>_xlfn.CONCAT(Tableau1[[#This Row],[LUN]:[DIM]])</f>
        <v/>
      </c>
      <c r="AU1438" s="79"/>
      <c r="AV14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8" s="76" t="e">
        <f>Tableau1[[#This Row],[Nbre de nuits sur la période]]*Tableau1[[#This Row],[Nombre de train accédant / nuit *]]</f>
        <v>#VALUE!</v>
      </c>
      <c r="AY1438" s="76" t="e">
        <f>Tableau1[[#This Row],[Uo voies - nuit]]*((59*400/1000)+5)</f>
        <v>#VALUE!</v>
      </c>
    </row>
    <row r="1439" spans="1:51" ht="15.75">
      <c r="A1439" s="51">
        <f t="shared" si="68"/>
        <v>1426</v>
      </c>
      <c r="B1439" s="85"/>
      <c r="C1439" s="52" t="str">
        <f>IFERROR(VLOOKUP(Tableau1[[#This Row],[Site *
Un fichier Excel par DT]],Tableau7[[#All],[Nom de la gare]:[EIC]],5,FALSE),"")</f>
        <v/>
      </c>
      <c r="D1439" s="77"/>
      <c r="E1439" s="74"/>
      <c r="F1439" s="74"/>
      <c r="G1439" s="76"/>
      <c r="H1439" s="72" t="str">
        <f>IF(Tableau1[[#This Row],[Régime d''utilisation (Quotidien ? Oui ou Non)]]="Oui","Oui","Non")</f>
        <v>Non</v>
      </c>
      <c r="I1439" s="72" t="str">
        <f>IF(Tableau1[[#This Row],[Régime d''utilisation (Quotidien ? Oui ou Non)]]="Oui","Oui","Non")</f>
        <v>Non</v>
      </c>
      <c r="J1439" s="72" t="str">
        <f>IF(Tableau1[[#This Row],[Régime d''utilisation (Quotidien ? Oui ou Non)]]="Oui","Oui","Non")</f>
        <v>Non</v>
      </c>
      <c r="K1439" s="72" t="str">
        <f>IF(Tableau1[[#This Row],[Régime d''utilisation (Quotidien ? Oui ou Non)]]="Oui","Oui","Non")</f>
        <v>Non</v>
      </c>
      <c r="L1439" s="72" t="str">
        <f>IF(Tableau1[[#This Row],[Régime d''utilisation (Quotidien ? Oui ou Non)]]="Oui","Oui","Non")</f>
        <v>Non</v>
      </c>
      <c r="M1439" s="72" t="str">
        <f>IF(Tableau1[[#This Row],[Régime d''utilisation (Quotidien ? Oui ou Non)]]="Oui","Oui","Non")</f>
        <v>Non</v>
      </c>
      <c r="N1439" s="72" t="str">
        <f>IF(Tableau1[[#This Row],[Régime d''utilisation (Quotidien ? Oui ou Non)]]="Oui","Oui","Non")</f>
        <v>Non</v>
      </c>
      <c r="O1439" s="72" t="str">
        <f>IF(Tableau1[[#This Row],[Régime d''utilisation (Quotidien ? Oui ou Non)]]="Oui","Oui","Non")</f>
        <v>Non</v>
      </c>
      <c r="P1439" s="76"/>
      <c r="Q1439" s="76"/>
      <c r="R1439" s="76"/>
      <c r="S1439" s="52" t="str">
        <f t="shared" si="66"/>
        <v>Compris entre 00h00 et 5h00</v>
      </c>
      <c r="T1439" s="76"/>
      <c r="U1439" s="53" t="str">
        <f t="shared" si="67"/>
        <v>Voyageur</v>
      </c>
      <c r="V1439" s="76"/>
      <c r="W1439" s="76"/>
      <c r="X1439" s="76"/>
      <c r="Y1439" s="76"/>
      <c r="Z1439" s="76"/>
      <c r="AA1439" s="76"/>
      <c r="AB1439" s="53">
        <f>400</f>
        <v>400</v>
      </c>
      <c r="AC1439" s="78" t="str">
        <f>IF(Tableau1[[#This Row],[Type de réponse]]='Paramètre (masquer)'!$A$10,Tableau1[[#This Row],[Période de début *]],"")</f>
        <v/>
      </c>
      <c r="AD1439" s="78" t="str">
        <f>IF(Tableau1[[#This Row],[Type de réponse]]='Paramètre (masquer)'!$A$10,Tableau1[[#This Row],[Période de fin *]],"")</f>
        <v/>
      </c>
      <c r="AE1439" s="78" t="str">
        <f>IF(Tableau1[[#This Row],[Type de réponse]]='Paramètre (masquer)'!$A$10,Tableau1[[#This Row],[Nuit
LU/MA]],"")</f>
        <v/>
      </c>
      <c r="AF1439" s="78" t="str">
        <f>IF(Tableau1[[#This Row],[Type de réponse]]='Paramètre (masquer)'!$A$10,Tableau1[[#This Row],[Nuit
MA/ME]],"")</f>
        <v/>
      </c>
      <c r="AG1439" s="78" t="str">
        <f>IF(Tableau1[[#This Row],[Type de réponse]]='Paramètre (masquer)'!$A$10,Tableau1[[#This Row],[Nuit
ME/JE]],"")</f>
        <v/>
      </c>
      <c r="AH1439" s="78" t="str">
        <f>IF(Tableau1[[#This Row],[Type de réponse]]='Paramètre (masquer)'!$A$10,Tableau1[[#This Row],[Nuit JE/VE]],"")</f>
        <v/>
      </c>
      <c r="AI1439" s="78" t="str">
        <f>IF(Tableau1[[#This Row],[Type de réponse]]='Paramètre (masquer)'!$A$10,Tableau1[[#This Row],[Nuit
VE/SA]],"")</f>
        <v/>
      </c>
      <c r="AJ1439" s="78" t="str">
        <f>IF(Tableau1[[#This Row],[Type de réponse]]='Paramètre (masquer)'!$A$10,Tableau1[[#This Row],[Nuit
SA/DI]],"")</f>
        <v/>
      </c>
      <c r="AK1439" s="78" t="str">
        <f>IF(Tableau1[[#This Row],[Type de réponse]]='Paramètre (masquer)'!$A$10,Tableau1[[#This Row],[Nuit
DI/LU]],"")</f>
        <v/>
      </c>
      <c r="AL1439" s="76" t="str">
        <f>IF(Tableau1[[#This Row],[Nuit
LU /MA]]="Oui",0,IF(Tableau1[[#This Row],[Nuit
LU /MA]]="Non",1,""))</f>
        <v/>
      </c>
      <c r="AM1439" s="76" t="str">
        <f>IF(Tableau1[[#This Row],[Nuit
MA/ ME]]="Oui",0,IF(Tableau1[[#This Row],[Nuit
MA/ ME]]="Non",1,""))</f>
        <v/>
      </c>
      <c r="AN1439" s="76" t="str">
        <f>IF(Tableau1[[#This Row],[Nuit
ME/ JE]]="Oui",0,IF(Tableau1[[#This Row],[Nuit
ME/ JE]]="Non",1,""))</f>
        <v/>
      </c>
      <c r="AO1439" s="76" t="str">
        <f>IF(Tableau1[[#This Row],[Nuit JE/ VE]]="Oui",0,IF(Tableau1[[#This Row],[Nuit JE/ VE]]="Non",1,""))</f>
        <v/>
      </c>
      <c r="AP1439" s="76" t="str">
        <f>IF(Tableau1[[#This Row],[Nuit
VE/ SA]]="Oui",0,IF(Tableau1[[#This Row],[Nuit
VE/ SA]]="Non",1,""))</f>
        <v/>
      </c>
      <c r="AQ1439" s="76" t="str">
        <f>IF(Tableau1[[#This Row],[Nuit
SA/ DI]]="Oui",0,IF(Tableau1[[#This Row],[Nuit
SA/ DI]]="Non",1,""))</f>
        <v/>
      </c>
      <c r="AR1439" s="76" t="str">
        <f>IF(Tableau1[[#This Row],[Nuit
DI/ LU]]="Oui",0,IF(Tableau1[[#This Row],[Nuit
DI/ LU]]="Non",1,""))</f>
        <v/>
      </c>
      <c r="AS1439" s="76" t="str">
        <f>IF(Tableau1[[#This Row],[Type de réponse]]='Paramètre (masquer)'!$A$10,Tableau1[[#This Row],[FE]],"")</f>
        <v/>
      </c>
      <c r="AT1439" s="76" t="str">
        <f>_xlfn.CONCAT(Tableau1[[#This Row],[LUN]:[DIM]])</f>
        <v/>
      </c>
      <c r="AU1439" s="79"/>
      <c r="AV14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9" s="76" t="e">
        <f>Tableau1[[#This Row],[Nbre de nuits sur la période]]*Tableau1[[#This Row],[Nombre de train accédant / nuit *]]</f>
        <v>#VALUE!</v>
      </c>
      <c r="AY1439" s="76" t="e">
        <f>Tableau1[[#This Row],[Uo voies - nuit]]*((59*400/1000)+5)</f>
        <v>#VALUE!</v>
      </c>
    </row>
    <row r="1440" spans="1:51" ht="15.75">
      <c r="A1440" s="51">
        <f t="shared" si="68"/>
        <v>1427</v>
      </c>
      <c r="B1440" s="85"/>
      <c r="C1440" s="52" t="str">
        <f>IFERROR(VLOOKUP(Tableau1[[#This Row],[Site *
Un fichier Excel par DT]],Tableau7[[#All],[Nom de la gare]:[EIC]],5,FALSE),"")</f>
        <v/>
      </c>
      <c r="D1440" s="77"/>
      <c r="E1440" s="74"/>
      <c r="F1440" s="74"/>
      <c r="G1440" s="76"/>
      <c r="H1440" s="72" t="str">
        <f>IF(Tableau1[[#This Row],[Régime d''utilisation (Quotidien ? Oui ou Non)]]="Oui","Oui","Non")</f>
        <v>Non</v>
      </c>
      <c r="I1440" s="72" t="str">
        <f>IF(Tableau1[[#This Row],[Régime d''utilisation (Quotidien ? Oui ou Non)]]="Oui","Oui","Non")</f>
        <v>Non</v>
      </c>
      <c r="J1440" s="72" t="str">
        <f>IF(Tableau1[[#This Row],[Régime d''utilisation (Quotidien ? Oui ou Non)]]="Oui","Oui","Non")</f>
        <v>Non</v>
      </c>
      <c r="K1440" s="72" t="str">
        <f>IF(Tableau1[[#This Row],[Régime d''utilisation (Quotidien ? Oui ou Non)]]="Oui","Oui","Non")</f>
        <v>Non</v>
      </c>
      <c r="L1440" s="72" t="str">
        <f>IF(Tableau1[[#This Row],[Régime d''utilisation (Quotidien ? Oui ou Non)]]="Oui","Oui","Non")</f>
        <v>Non</v>
      </c>
      <c r="M1440" s="72" t="str">
        <f>IF(Tableau1[[#This Row],[Régime d''utilisation (Quotidien ? Oui ou Non)]]="Oui","Oui","Non")</f>
        <v>Non</v>
      </c>
      <c r="N1440" s="72" t="str">
        <f>IF(Tableau1[[#This Row],[Régime d''utilisation (Quotidien ? Oui ou Non)]]="Oui","Oui","Non")</f>
        <v>Non</v>
      </c>
      <c r="O1440" s="72" t="str">
        <f>IF(Tableau1[[#This Row],[Régime d''utilisation (Quotidien ? Oui ou Non)]]="Oui","Oui","Non")</f>
        <v>Non</v>
      </c>
      <c r="P1440" s="76"/>
      <c r="Q1440" s="76"/>
      <c r="R1440" s="76"/>
      <c r="S1440" s="52" t="str">
        <f t="shared" si="66"/>
        <v>Compris entre 00h00 et 5h00</v>
      </c>
      <c r="T1440" s="76"/>
      <c r="U1440" s="53" t="str">
        <f t="shared" si="67"/>
        <v>Voyageur</v>
      </c>
      <c r="V1440" s="76"/>
      <c r="W1440" s="76"/>
      <c r="X1440" s="76"/>
      <c r="Y1440" s="76"/>
      <c r="Z1440" s="76"/>
      <c r="AA1440" s="76"/>
      <c r="AB1440" s="53">
        <f>400</f>
        <v>400</v>
      </c>
      <c r="AC1440" s="78" t="str">
        <f>IF(Tableau1[[#This Row],[Type de réponse]]='Paramètre (masquer)'!$A$10,Tableau1[[#This Row],[Période de début *]],"")</f>
        <v/>
      </c>
      <c r="AD1440" s="78" t="str">
        <f>IF(Tableau1[[#This Row],[Type de réponse]]='Paramètre (masquer)'!$A$10,Tableau1[[#This Row],[Période de fin *]],"")</f>
        <v/>
      </c>
      <c r="AE1440" s="78" t="str">
        <f>IF(Tableau1[[#This Row],[Type de réponse]]='Paramètre (masquer)'!$A$10,Tableau1[[#This Row],[Nuit
LU/MA]],"")</f>
        <v/>
      </c>
      <c r="AF1440" s="78" t="str">
        <f>IF(Tableau1[[#This Row],[Type de réponse]]='Paramètre (masquer)'!$A$10,Tableau1[[#This Row],[Nuit
MA/ME]],"")</f>
        <v/>
      </c>
      <c r="AG1440" s="78" t="str">
        <f>IF(Tableau1[[#This Row],[Type de réponse]]='Paramètre (masquer)'!$A$10,Tableau1[[#This Row],[Nuit
ME/JE]],"")</f>
        <v/>
      </c>
      <c r="AH1440" s="78" t="str">
        <f>IF(Tableau1[[#This Row],[Type de réponse]]='Paramètre (masquer)'!$A$10,Tableau1[[#This Row],[Nuit JE/VE]],"")</f>
        <v/>
      </c>
      <c r="AI1440" s="78" t="str">
        <f>IF(Tableau1[[#This Row],[Type de réponse]]='Paramètre (masquer)'!$A$10,Tableau1[[#This Row],[Nuit
VE/SA]],"")</f>
        <v/>
      </c>
      <c r="AJ1440" s="78" t="str">
        <f>IF(Tableau1[[#This Row],[Type de réponse]]='Paramètre (masquer)'!$A$10,Tableau1[[#This Row],[Nuit
SA/DI]],"")</f>
        <v/>
      </c>
      <c r="AK1440" s="78" t="str">
        <f>IF(Tableau1[[#This Row],[Type de réponse]]='Paramètre (masquer)'!$A$10,Tableau1[[#This Row],[Nuit
DI/LU]],"")</f>
        <v/>
      </c>
      <c r="AL1440" s="76" t="str">
        <f>IF(Tableau1[[#This Row],[Nuit
LU /MA]]="Oui",0,IF(Tableau1[[#This Row],[Nuit
LU /MA]]="Non",1,""))</f>
        <v/>
      </c>
      <c r="AM1440" s="76" t="str">
        <f>IF(Tableau1[[#This Row],[Nuit
MA/ ME]]="Oui",0,IF(Tableau1[[#This Row],[Nuit
MA/ ME]]="Non",1,""))</f>
        <v/>
      </c>
      <c r="AN1440" s="76" t="str">
        <f>IF(Tableau1[[#This Row],[Nuit
ME/ JE]]="Oui",0,IF(Tableau1[[#This Row],[Nuit
ME/ JE]]="Non",1,""))</f>
        <v/>
      </c>
      <c r="AO1440" s="76" t="str">
        <f>IF(Tableau1[[#This Row],[Nuit JE/ VE]]="Oui",0,IF(Tableau1[[#This Row],[Nuit JE/ VE]]="Non",1,""))</f>
        <v/>
      </c>
      <c r="AP1440" s="76" t="str">
        <f>IF(Tableau1[[#This Row],[Nuit
VE/ SA]]="Oui",0,IF(Tableau1[[#This Row],[Nuit
VE/ SA]]="Non",1,""))</f>
        <v/>
      </c>
      <c r="AQ1440" s="76" t="str">
        <f>IF(Tableau1[[#This Row],[Nuit
SA/ DI]]="Oui",0,IF(Tableau1[[#This Row],[Nuit
SA/ DI]]="Non",1,""))</f>
        <v/>
      </c>
      <c r="AR1440" s="76" t="str">
        <f>IF(Tableau1[[#This Row],[Nuit
DI/ LU]]="Oui",0,IF(Tableau1[[#This Row],[Nuit
DI/ LU]]="Non",1,""))</f>
        <v/>
      </c>
      <c r="AS1440" s="76" t="str">
        <f>IF(Tableau1[[#This Row],[Type de réponse]]='Paramètre (masquer)'!$A$10,Tableau1[[#This Row],[FE]],"")</f>
        <v/>
      </c>
      <c r="AT1440" s="76" t="str">
        <f>_xlfn.CONCAT(Tableau1[[#This Row],[LUN]:[DIM]])</f>
        <v/>
      </c>
      <c r="AU1440" s="79"/>
      <c r="AV14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0" s="76" t="e">
        <f>Tableau1[[#This Row],[Nbre de nuits sur la période]]*Tableau1[[#This Row],[Nombre de train accédant / nuit *]]</f>
        <v>#VALUE!</v>
      </c>
      <c r="AY1440" s="76" t="e">
        <f>Tableau1[[#This Row],[Uo voies - nuit]]*((59*400/1000)+5)</f>
        <v>#VALUE!</v>
      </c>
    </row>
    <row r="1441" spans="1:51" ht="15.75">
      <c r="A1441" s="51">
        <f t="shared" si="68"/>
        <v>1428</v>
      </c>
      <c r="B1441" s="85"/>
      <c r="C1441" s="52" t="str">
        <f>IFERROR(VLOOKUP(Tableau1[[#This Row],[Site *
Un fichier Excel par DT]],Tableau7[[#All],[Nom de la gare]:[EIC]],5,FALSE),"")</f>
        <v/>
      </c>
      <c r="D1441" s="77"/>
      <c r="E1441" s="74"/>
      <c r="F1441" s="74"/>
      <c r="G1441" s="76"/>
      <c r="H1441" s="72" t="str">
        <f>IF(Tableau1[[#This Row],[Régime d''utilisation (Quotidien ? Oui ou Non)]]="Oui","Oui","Non")</f>
        <v>Non</v>
      </c>
      <c r="I1441" s="72" t="str">
        <f>IF(Tableau1[[#This Row],[Régime d''utilisation (Quotidien ? Oui ou Non)]]="Oui","Oui","Non")</f>
        <v>Non</v>
      </c>
      <c r="J1441" s="72" t="str">
        <f>IF(Tableau1[[#This Row],[Régime d''utilisation (Quotidien ? Oui ou Non)]]="Oui","Oui","Non")</f>
        <v>Non</v>
      </c>
      <c r="K1441" s="72" t="str">
        <f>IF(Tableau1[[#This Row],[Régime d''utilisation (Quotidien ? Oui ou Non)]]="Oui","Oui","Non")</f>
        <v>Non</v>
      </c>
      <c r="L1441" s="72" t="str">
        <f>IF(Tableau1[[#This Row],[Régime d''utilisation (Quotidien ? Oui ou Non)]]="Oui","Oui","Non")</f>
        <v>Non</v>
      </c>
      <c r="M1441" s="72" t="str">
        <f>IF(Tableau1[[#This Row],[Régime d''utilisation (Quotidien ? Oui ou Non)]]="Oui","Oui","Non")</f>
        <v>Non</v>
      </c>
      <c r="N1441" s="72" t="str">
        <f>IF(Tableau1[[#This Row],[Régime d''utilisation (Quotidien ? Oui ou Non)]]="Oui","Oui","Non")</f>
        <v>Non</v>
      </c>
      <c r="O1441" s="72" t="str">
        <f>IF(Tableau1[[#This Row],[Régime d''utilisation (Quotidien ? Oui ou Non)]]="Oui","Oui","Non")</f>
        <v>Non</v>
      </c>
      <c r="P1441" s="76"/>
      <c r="Q1441" s="76"/>
      <c r="R1441" s="76"/>
      <c r="S1441" s="52" t="str">
        <f t="shared" si="66"/>
        <v>Compris entre 00h00 et 5h00</v>
      </c>
      <c r="T1441" s="76"/>
      <c r="U1441" s="53" t="str">
        <f t="shared" si="67"/>
        <v>Voyageur</v>
      </c>
      <c r="V1441" s="76"/>
      <c r="W1441" s="76"/>
      <c r="X1441" s="76"/>
      <c r="Y1441" s="76"/>
      <c r="Z1441" s="76"/>
      <c r="AA1441" s="76"/>
      <c r="AB1441" s="53">
        <f>400</f>
        <v>400</v>
      </c>
      <c r="AC1441" s="78" t="str">
        <f>IF(Tableau1[[#This Row],[Type de réponse]]='Paramètre (masquer)'!$A$10,Tableau1[[#This Row],[Période de début *]],"")</f>
        <v/>
      </c>
      <c r="AD1441" s="78" t="str">
        <f>IF(Tableau1[[#This Row],[Type de réponse]]='Paramètre (masquer)'!$A$10,Tableau1[[#This Row],[Période de fin *]],"")</f>
        <v/>
      </c>
      <c r="AE1441" s="78" t="str">
        <f>IF(Tableau1[[#This Row],[Type de réponse]]='Paramètre (masquer)'!$A$10,Tableau1[[#This Row],[Nuit
LU/MA]],"")</f>
        <v/>
      </c>
      <c r="AF1441" s="78" t="str">
        <f>IF(Tableau1[[#This Row],[Type de réponse]]='Paramètre (masquer)'!$A$10,Tableau1[[#This Row],[Nuit
MA/ME]],"")</f>
        <v/>
      </c>
      <c r="AG1441" s="78" t="str">
        <f>IF(Tableau1[[#This Row],[Type de réponse]]='Paramètre (masquer)'!$A$10,Tableau1[[#This Row],[Nuit
ME/JE]],"")</f>
        <v/>
      </c>
      <c r="AH1441" s="78" t="str">
        <f>IF(Tableau1[[#This Row],[Type de réponse]]='Paramètre (masquer)'!$A$10,Tableau1[[#This Row],[Nuit JE/VE]],"")</f>
        <v/>
      </c>
      <c r="AI1441" s="78" t="str">
        <f>IF(Tableau1[[#This Row],[Type de réponse]]='Paramètre (masquer)'!$A$10,Tableau1[[#This Row],[Nuit
VE/SA]],"")</f>
        <v/>
      </c>
      <c r="AJ1441" s="78" t="str">
        <f>IF(Tableau1[[#This Row],[Type de réponse]]='Paramètre (masquer)'!$A$10,Tableau1[[#This Row],[Nuit
SA/DI]],"")</f>
        <v/>
      </c>
      <c r="AK1441" s="78" t="str">
        <f>IF(Tableau1[[#This Row],[Type de réponse]]='Paramètre (masquer)'!$A$10,Tableau1[[#This Row],[Nuit
DI/LU]],"")</f>
        <v/>
      </c>
      <c r="AL1441" s="76" t="str">
        <f>IF(Tableau1[[#This Row],[Nuit
LU /MA]]="Oui",0,IF(Tableau1[[#This Row],[Nuit
LU /MA]]="Non",1,""))</f>
        <v/>
      </c>
      <c r="AM1441" s="76" t="str">
        <f>IF(Tableau1[[#This Row],[Nuit
MA/ ME]]="Oui",0,IF(Tableau1[[#This Row],[Nuit
MA/ ME]]="Non",1,""))</f>
        <v/>
      </c>
      <c r="AN1441" s="76" t="str">
        <f>IF(Tableau1[[#This Row],[Nuit
ME/ JE]]="Oui",0,IF(Tableau1[[#This Row],[Nuit
ME/ JE]]="Non",1,""))</f>
        <v/>
      </c>
      <c r="AO1441" s="76" t="str">
        <f>IF(Tableau1[[#This Row],[Nuit JE/ VE]]="Oui",0,IF(Tableau1[[#This Row],[Nuit JE/ VE]]="Non",1,""))</f>
        <v/>
      </c>
      <c r="AP1441" s="76" t="str">
        <f>IF(Tableau1[[#This Row],[Nuit
VE/ SA]]="Oui",0,IF(Tableau1[[#This Row],[Nuit
VE/ SA]]="Non",1,""))</f>
        <v/>
      </c>
      <c r="AQ1441" s="76" t="str">
        <f>IF(Tableau1[[#This Row],[Nuit
SA/ DI]]="Oui",0,IF(Tableau1[[#This Row],[Nuit
SA/ DI]]="Non",1,""))</f>
        <v/>
      </c>
      <c r="AR1441" s="76" t="str">
        <f>IF(Tableau1[[#This Row],[Nuit
DI/ LU]]="Oui",0,IF(Tableau1[[#This Row],[Nuit
DI/ LU]]="Non",1,""))</f>
        <v/>
      </c>
      <c r="AS1441" s="76" t="str">
        <f>IF(Tableau1[[#This Row],[Type de réponse]]='Paramètre (masquer)'!$A$10,Tableau1[[#This Row],[FE]],"")</f>
        <v/>
      </c>
      <c r="AT1441" s="76" t="str">
        <f>_xlfn.CONCAT(Tableau1[[#This Row],[LUN]:[DIM]])</f>
        <v/>
      </c>
      <c r="AU1441" s="79"/>
      <c r="AV14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1" s="76" t="e">
        <f>Tableau1[[#This Row],[Nbre de nuits sur la période]]*Tableau1[[#This Row],[Nombre de train accédant / nuit *]]</f>
        <v>#VALUE!</v>
      </c>
      <c r="AY1441" s="76" t="e">
        <f>Tableau1[[#This Row],[Uo voies - nuit]]*((59*400/1000)+5)</f>
        <v>#VALUE!</v>
      </c>
    </row>
    <row r="1442" spans="1:51" ht="15.75">
      <c r="A1442" s="51">
        <f t="shared" si="68"/>
        <v>1429</v>
      </c>
      <c r="B1442" s="85"/>
      <c r="C1442" s="52" t="str">
        <f>IFERROR(VLOOKUP(Tableau1[[#This Row],[Site *
Un fichier Excel par DT]],Tableau7[[#All],[Nom de la gare]:[EIC]],5,FALSE),"")</f>
        <v/>
      </c>
      <c r="D1442" s="77"/>
      <c r="E1442" s="74"/>
      <c r="F1442" s="74"/>
      <c r="G1442" s="76"/>
      <c r="H1442" s="72" t="str">
        <f>IF(Tableau1[[#This Row],[Régime d''utilisation (Quotidien ? Oui ou Non)]]="Oui","Oui","Non")</f>
        <v>Non</v>
      </c>
      <c r="I1442" s="72" t="str">
        <f>IF(Tableau1[[#This Row],[Régime d''utilisation (Quotidien ? Oui ou Non)]]="Oui","Oui","Non")</f>
        <v>Non</v>
      </c>
      <c r="J1442" s="72" t="str">
        <f>IF(Tableau1[[#This Row],[Régime d''utilisation (Quotidien ? Oui ou Non)]]="Oui","Oui","Non")</f>
        <v>Non</v>
      </c>
      <c r="K1442" s="72" t="str">
        <f>IF(Tableau1[[#This Row],[Régime d''utilisation (Quotidien ? Oui ou Non)]]="Oui","Oui","Non")</f>
        <v>Non</v>
      </c>
      <c r="L1442" s="72" t="str">
        <f>IF(Tableau1[[#This Row],[Régime d''utilisation (Quotidien ? Oui ou Non)]]="Oui","Oui","Non")</f>
        <v>Non</v>
      </c>
      <c r="M1442" s="72" t="str">
        <f>IF(Tableau1[[#This Row],[Régime d''utilisation (Quotidien ? Oui ou Non)]]="Oui","Oui","Non")</f>
        <v>Non</v>
      </c>
      <c r="N1442" s="72" t="str">
        <f>IF(Tableau1[[#This Row],[Régime d''utilisation (Quotidien ? Oui ou Non)]]="Oui","Oui","Non")</f>
        <v>Non</v>
      </c>
      <c r="O1442" s="72" t="str">
        <f>IF(Tableau1[[#This Row],[Régime d''utilisation (Quotidien ? Oui ou Non)]]="Oui","Oui","Non")</f>
        <v>Non</v>
      </c>
      <c r="P1442" s="76"/>
      <c r="Q1442" s="76"/>
      <c r="R1442" s="76"/>
      <c r="S1442" s="52" t="str">
        <f t="shared" si="66"/>
        <v>Compris entre 00h00 et 5h00</v>
      </c>
      <c r="T1442" s="76"/>
      <c r="U1442" s="53" t="str">
        <f t="shared" si="67"/>
        <v>Voyageur</v>
      </c>
      <c r="V1442" s="76"/>
      <c r="W1442" s="76"/>
      <c r="X1442" s="76"/>
      <c r="Y1442" s="76"/>
      <c r="Z1442" s="76"/>
      <c r="AA1442" s="76"/>
      <c r="AB1442" s="53">
        <f>400</f>
        <v>400</v>
      </c>
      <c r="AC1442" s="78" t="str">
        <f>IF(Tableau1[[#This Row],[Type de réponse]]='Paramètre (masquer)'!$A$10,Tableau1[[#This Row],[Période de début *]],"")</f>
        <v/>
      </c>
      <c r="AD1442" s="78" t="str">
        <f>IF(Tableau1[[#This Row],[Type de réponse]]='Paramètre (masquer)'!$A$10,Tableau1[[#This Row],[Période de fin *]],"")</f>
        <v/>
      </c>
      <c r="AE1442" s="78" t="str">
        <f>IF(Tableau1[[#This Row],[Type de réponse]]='Paramètre (masquer)'!$A$10,Tableau1[[#This Row],[Nuit
LU/MA]],"")</f>
        <v/>
      </c>
      <c r="AF1442" s="78" t="str">
        <f>IF(Tableau1[[#This Row],[Type de réponse]]='Paramètre (masquer)'!$A$10,Tableau1[[#This Row],[Nuit
MA/ME]],"")</f>
        <v/>
      </c>
      <c r="AG1442" s="78" t="str">
        <f>IF(Tableau1[[#This Row],[Type de réponse]]='Paramètre (masquer)'!$A$10,Tableau1[[#This Row],[Nuit
ME/JE]],"")</f>
        <v/>
      </c>
      <c r="AH1442" s="78" t="str">
        <f>IF(Tableau1[[#This Row],[Type de réponse]]='Paramètre (masquer)'!$A$10,Tableau1[[#This Row],[Nuit JE/VE]],"")</f>
        <v/>
      </c>
      <c r="AI1442" s="78" t="str">
        <f>IF(Tableau1[[#This Row],[Type de réponse]]='Paramètre (masquer)'!$A$10,Tableau1[[#This Row],[Nuit
VE/SA]],"")</f>
        <v/>
      </c>
      <c r="AJ1442" s="78" t="str">
        <f>IF(Tableau1[[#This Row],[Type de réponse]]='Paramètre (masquer)'!$A$10,Tableau1[[#This Row],[Nuit
SA/DI]],"")</f>
        <v/>
      </c>
      <c r="AK1442" s="78" t="str">
        <f>IF(Tableau1[[#This Row],[Type de réponse]]='Paramètre (masquer)'!$A$10,Tableau1[[#This Row],[Nuit
DI/LU]],"")</f>
        <v/>
      </c>
      <c r="AL1442" s="76" t="str">
        <f>IF(Tableau1[[#This Row],[Nuit
LU /MA]]="Oui",0,IF(Tableau1[[#This Row],[Nuit
LU /MA]]="Non",1,""))</f>
        <v/>
      </c>
      <c r="AM1442" s="76" t="str">
        <f>IF(Tableau1[[#This Row],[Nuit
MA/ ME]]="Oui",0,IF(Tableau1[[#This Row],[Nuit
MA/ ME]]="Non",1,""))</f>
        <v/>
      </c>
      <c r="AN1442" s="76" t="str">
        <f>IF(Tableau1[[#This Row],[Nuit
ME/ JE]]="Oui",0,IF(Tableau1[[#This Row],[Nuit
ME/ JE]]="Non",1,""))</f>
        <v/>
      </c>
      <c r="AO1442" s="76" t="str">
        <f>IF(Tableau1[[#This Row],[Nuit JE/ VE]]="Oui",0,IF(Tableau1[[#This Row],[Nuit JE/ VE]]="Non",1,""))</f>
        <v/>
      </c>
      <c r="AP1442" s="76" t="str">
        <f>IF(Tableau1[[#This Row],[Nuit
VE/ SA]]="Oui",0,IF(Tableau1[[#This Row],[Nuit
VE/ SA]]="Non",1,""))</f>
        <v/>
      </c>
      <c r="AQ1442" s="76" t="str">
        <f>IF(Tableau1[[#This Row],[Nuit
SA/ DI]]="Oui",0,IF(Tableau1[[#This Row],[Nuit
SA/ DI]]="Non",1,""))</f>
        <v/>
      </c>
      <c r="AR1442" s="76" t="str">
        <f>IF(Tableau1[[#This Row],[Nuit
DI/ LU]]="Oui",0,IF(Tableau1[[#This Row],[Nuit
DI/ LU]]="Non",1,""))</f>
        <v/>
      </c>
      <c r="AS1442" s="76" t="str">
        <f>IF(Tableau1[[#This Row],[Type de réponse]]='Paramètre (masquer)'!$A$10,Tableau1[[#This Row],[FE]],"")</f>
        <v/>
      </c>
      <c r="AT1442" s="76" t="str">
        <f>_xlfn.CONCAT(Tableau1[[#This Row],[LUN]:[DIM]])</f>
        <v/>
      </c>
      <c r="AU1442" s="79"/>
      <c r="AV14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2" s="76" t="e">
        <f>Tableau1[[#This Row],[Nbre de nuits sur la période]]*Tableau1[[#This Row],[Nombre de train accédant / nuit *]]</f>
        <v>#VALUE!</v>
      </c>
      <c r="AY1442" s="76" t="e">
        <f>Tableau1[[#This Row],[Uo voies - nuit]]*((59*400/1000)+5)</f>
        <v>#VALUE!</v>
      </c>
    </row>
    <row r="1443" spans="1:51" ht="15.75">
      <c r="A1443" s="51">
        <f t="shared" si="68"/>
        <v>1430</v>
      </c>
      <c r="B1443" s="85"/>
      <c r="C1443" s="52" t="str">
        <f>IFERROR(VLOOKUP(Tableau1[[#This Row],[Site *
Un fichier Excel par DT]],Tableau7[[#All],[Nom de la gare]:[EIC]],5,FALSE),"")</f>
        <v/>
      </c>
      <c r="D1443" s="77"/>
      <c r="E1443" s="74"/>
      <c r="F1443" s="74"/>
      <c r="G1443" s="76"/>
      <c r="H1443" s="72" t="str">
        <f>IF(Tableau1[[#This Row],[Régime d''utilisation (Quotidien ? Oui ou Non)]]="Oui","Oui","Non")</f>
        <v>Non</v>
      </c>
      <c r="I1443" s="72" t="str">
        <f>IF(Tableau1[[#This Row],[Régime d''utilisation (Quotidien ? Oui ou Non)]]="Oui","Oui","Non")</f>
        <v>Non</v>
      </c>
      <c r="J1443" s="72" t="str">
        <f>IF(Tableau1[[#This Row],[Régime d''utilisation (Quotidien ? Oui ou Non)]]="Oui","Oui","Non")</f>
        <v>Non</v>
      </c>
      <c r="K1443" s="72" t="str">
        <f>IF(Tableau1[[#This Row],[Régime d''utilisation (Quotidien ? Oui ou Non)]]="Oui","Oui","Non")</f>
        <v>Non</v>
      </c>
      <c r="L1443" s="72" t="str">
        <f>IF(Tableau1[[#This Row],[Régime d''utilisation (Quotidien ? Oui ou Non)]]="Oui","Oui","Non")</f>
        <v>Non</v>
      </c>
      <c r="M1443" s="72" t="str">
        <f>IF(Tableau1[[#This Row],[Régime d''utilisation (Quotidien ? Oui ou Non)]]="Oui","Oui","Non")</f>
        <v>Non</v>
      </c>
      <c r="N1443" s="72" t="str">
        <f>IF(Tableau1[[#This Row],[Régime d''utilisation (Quotidien ? Oui ou Non)]]="Oui","Oui","Non")</f>
        <v>Non</v>
      </c>
      <c r="O1443" s="72" t="str">
        <f>IF(Tableau1[[#This Row],[Régime d''utilisation (Quotidien ? Oui ou Non)]]="Oui","Oui","Non")</f>
        <v>Non</v>
      </c>
      <c r="P1443" s="76"/>
      <c r="Q1443" s="76"/>
      <c r="R1443" s="76"/>
      <c r="S1443" s="52" t="str">
        <f t="shared" si="66"/>
        <v>Compris entre 00h00 et 5h00</v>
      </c>
      <c r="T1443" s="76"/>
      <c r="U1443" s="53" t="str">
        <f t="shared" si="67"/>
        <v>Voyageur</v>
      </c>
      <c r="V1443" s="76"/>
      <c r="W1443" s="76"/>
      <c r="X1443" s="76"/>
      <c r="Y1443" s="76"/>
      <c r="Z1443" s="76"/>
      <c r="AA1443" s="76"/>
      <c r="AB1443" s="53">
        <f>400</f>
        <v>400</v>
      </c>
      <c r="AC1443" s="78" t="str">
        <f>IF(Tableau1[[#This Row],[Type de réponse]]='Paramètre (masquer)'!$A$10,Tableau1[[#This Row],[Période de début *]],"")</f>
        <v/>
      </c>
      <c r="AD1443" s="78" t="str">
        <f>IF(Tableau1[[#This Row],[Type de réponse]]='Paramètre (masquer)'!$A$10,Tableau1[[#This Row],[Période de fin *]],"")</f>
        <v/>
      </c>
      <c r="AE1443" s="78" t="str">
        <f>IF(Tableau1[[#This Row],[Type de réponse]]='Paramètre (masquer)'!$A$10,Tableau1[[#This Row],[Nuit
LU/MA]],"")</f>
        <v/>
      </c>
      <c r="AF1443" s="78" t="str">
        <f>IF(Tableau1[[#This Row],[Type de réponse]]='Paramètre (masquer)'!$A$10,Tableau1[[#This Row],[Nuit
MA/ME]],"")</f>
        <v/>
      </c>
      <c r="AG1443" s="78" t="str">
        <f>IF(Tableau1[[#This Row],[Type de réponse]]='Paramètre (masquer)'!$A$10,Tableau1[[#This Row],[Nuit
ME/JE]],"")</f>
        <v/>
      </c>
      <c r="AH1443" s="78" t="str">
        <f>IF(Tableau1[[#This Row],[Type de réponse]]='Paramètre (masquer)'!$A$10,Tableau1[[#This Row],[Nuit JE/VE]],"")</f>
        <v/>
      </c>
      <c r="AI1443" s="78" t="str">
        <f>IF(Tableau1[[#This Row],[Type de réponse]]='Paramètre (masquer)'!$A$10,Tableau1[[#This Row],[Nuit
VE/SA]],"")</f>
        <v/>
      </c>
      <c r="AJ1443" s="78" t="str">
        <f>IF(Tableau1[[#This Row],[Type de réponse]]='Paramètre (masquer)'!$A$10,Tableau1[[#This Row],[Nuit
SA/DI]],"")</f>
        <v/>
      </c>
      <c r="AK1443" s="78" t="str">
        <f>IF(Tableau1[[#This Row],[Type de réponse]]='Paramètre (masquer)'!$A$10,Tableau1[[#This Row],[Nuit
DI/LU]],"")</f>
        <v/>
      </c>
      <c r="AL1443" s="76" t="str">
        <f>IF(Tableau1[[#This Row],[Nuit
LU /MA]]="Oui",0,IF(Tableau1[[#This Row],[Nuit
LU /MA]]="Non",1,""))</f>
        <v/>
      </c>
      <c r="AM1443" s="76" t="str">
        <f>IF(Tableau1[[#This Row],[Nuit
MA/ ME]]="Oui",0,IF(Tableau1[[#This Row],[Nuit
MA/ ME]]="Non",1,""))</f>
        <v/>
      </c>
      <c r="AN1443" s="76" t="str">
        <f>IF(Tableau1[[#This Row],[Nuit
ME/ JE]]="Oui",0,IF(Tableau1[[#This Row],[Nuit
ME/ JE]]="Non",1,""))</f>
        <v/>
      </c>
      <c r="AO1443" s="76" t="str">
        <f>IF(Tableau1[[#This Row],[Nuit JE/ VE]]="Oui",0,IF(Tableau1[[#This Row],[Nuit JE/ VE]]="Non",1,""))</f>
        <v/>
      </c>
      <c r="AP1443" s="76" t="str">
        <f>IF(Tableau1[[#This Row],[Nuit
VE/ SA]]="Oui",0,IF(Tableau1[[#This Row],[Nuit
VE/ SA]]="Non",1,""))</f>
        <v/>
      </c>
      <c r="AQ1443" s="76" t="str">
        <f>IF(Tableau1[[#This Row],[Nuit
SA/ DI]]="Oui",0,IF(Tableau1[[#This Row],[Nuit
SA/ DI]]="Non",1,""))</f>
        <v/>
      </c>
      <c r="AR1443" s="76" t="str">
        <f>IF(Tableau1[[#This Row],[Nuit
DI/ LU]]="Oui",0,IF(Tableau1[[#This Row],[Nuit
DI/ LU]]="Non",1,""))</f>
        <v/>
      </c>
      <c r="AS1443" s="76" t="str">
        <f>IF(Tableau1[[#This Row],[Type de réponse]]='Paramètre (masquer)'!$A$10,Tableau1[[#This Row],[FE]],"")</f>
        <v/>
      </c>
      <c r="AT1443" s="76" t="str">
        <f>_xlfn.CONCAT(Tableau1[[#This Row],[LUN]:[DIM]])</f>
        <v/>
      </c>
      <c r="AU1443" s="79"/>
      <c r="AV14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3" s="76" t="e">
        <f>Tableau1[[#This Row],[Nbre de nuits sur la période]]*Tableau1[[#This Row],[Nombre de train accédant / nuit *]]</f>
        <v>#VALUE!</v>
      </c>
      <c r="AY1443" s="76" t="e">
        <f>Tableau1[[#This Row],[Uo voies - nuit]]*((59*400/1000)+5)</f>
        <v>#VALUE!</v>
      </c>
    </row>
    <row r="1444" spans="1:51" ht="15.75">
      <c r="A1444" s="51">
        <f t="shared" si="68"/>
        <v>1431</v>
      </c>
      <c r="B1444" s="85"/>
      <c r="C1444" s="52" t="str">
        <f>IFERROR(VLOOKUP(Tableau1[[#This Row],[Site *
Un fichier Excel par DT]],Tableau7[[#All],[Nom de la gare]:[EIC]],5,FALSE),"")</f>
        <v/>
      </c>
      <c r="D1444" s="77"/>
      <c r="E1444" s="74"/>
      <c r="F1444" s="74"/>
      <c r="G1444" s="76"/>
      <c r="H1444" s="72" t="str">
        <f>IF(Tableau1[[#This Row],[Régime d''utilisation (Quotidien ? Oui ou Non)]]="Oui","Oui","Non")</f>
        <v>Non</v>
      </c>
      <c r="I1444" s="72" t="str">
        <f>IF(Tableau1[[#This Row],[Régime d''utilisation (Quotidien ? Oui ou Non)]]="Oui","Oui","Non")</f>
        <v>Non</v>
      </c>
      <c r="J1444" s="72" t="str">
        <f>IF(Tableau1[[#This Row],[Régime d''utilisation (Quotidien ? Oui ou Non)]]="Oui","Oui","Non")</f>
        <v>Non</v>
      </c>
      <c r="K1444" s="72" t="str">
        <f>IF(Tableau1[[#This Row],[Régime d''utilisation (Quotidien ? Oui ou Non)]]="Oui","Oui","Non")</f>
        <v>Non</v>
      </c>
      <c r="L1444" s="72" t="str">
        <f>IF(Tableau1[[#This Row],[Régime d''utilisation (Quotidien ? Oui ou Non)]]="Oui","Oui","Non")</f>
        <v>Non</v>
      </c>
      <c r="M1444" s="72" t="str">
        <f>IF(Tableau1[[#This Row],[Régime d''utilisation (Quotidien ? Oui ou Non)]]="Oui","Oui","Non")</f>
        <v>Non</v>
      </c>
      <c r="N1444" s="72" t="str">
        <f>IF(Tableau1[[#This Row],[Régime d''utilisation (Quotidien ? Oui ou Non)]]="Oui","Oui","Non")</f>
        <v>Non</v>
      </c>
      <c r="O1444" s="72" t="str">
        <f>IF(Tableau1[[#This Row],[Régime d''utilisation (Quotidien ? Oui ou Non)]]="Oui","Oui","Non")</f>
        <v>Non</v>
      </c>
      <c r="P1444" s="76"/>
      <c r="Q1444" s="76"/>
      <c r="R1444" s="76"/>
      <c r="S1444" s="52" t="str">
        <f t="shared" si="66"/>
        <v>Compris entre 00h00 et 5h00</v>
      </c>
      <c r="T1444" s="76"/>
      <c r="U1444" s="53" t="str">
        <f t="shared" si="67"/>
        <v>Voyageur</v>
      </c>
      <c r="V1444" s="76"/>
      <c r="W1444" s="76"/>
      <c r="X1444" s="76"/>
      <c r="Y1444" s="76"/>
      <c r="Z1444" s="76"/>
      <c r="AA1444" s="76"/>
      <c r="AB1444" s="53">
        <f>400</f>
        <v>400</v>
      </c>
      <c r="AC1444" s="78" t="str">
        <f>IF(Tableau1[[#This Row],[Type de réponse]]='Paramètre (masquer)'!$A$10,Tableau1[[#This Row],[Période de début *]],"")</f>
        <v/>
      </c>
      <c r="AD1444" s="78" t="str">
        <f>IF(Tableau1[[#This Row],[Type de réponse]]='Paramètre (masquer)'!$A$10,Tableau1[[#This Row],[Période de fin *]],"")</f>
        <v/>
      </c>
      <c r="AE1444" s="78" t="str">
        <f>IF(Tableau1[[#This Row],[Type de réponse]]='Paramètre (masquer)'!$A$10,Tableau1[[#This Row],[Nuit
LU/MA]],"")</f>
        <v/>
      </c>
      <c r="AF1444" s="78" t="str">
        <f>IF(Tableau1[[#This Row],[Type de réponse]]='Paramètre (masquer)'!$A$10,Tableau1[[#This Row],[Nuit
MA/ME]],"")</f>
        <v/>
      </c>
      <c r="AG1444" s="78" t="str">
        <f>IF(Tableau1[[#This Row],[Type de réponse]]='Paramètre (masquer)'!$A$10,Tableau1[[#This Row],[Nuit
ME/JE]],"")</f>
        <v/>
      </c>
      <c r="AH1444" s="78" t="str">
        <f>IF(Tableau1[[#This Row],[Type de réponse]]='Paramètre (masquer)'!$A$10,Tableau1[[#This Row],[Nuit JE/VE]],"")</f>
        <v/>
      </c>
      <c r="AI1444" s="78" t="str">
        <f>IF(Tableau1[[#This Row],[Type de réponse]]='Paramètre (masquer)'!$A$10,Tableau1[[#This Row],[Nuit
VE/SA]],"")</f>
        <v/>
      </c>
      <c r="AJ1444" s="78" t="str">
        <f>IF(Tableau1[[#This Row],[Type de réponse]]='Paramètre (masquer)'!$A$10,Tableau1[[#This Row],[Nuit
SA/DI]],"")</f>
        <v/>
      </c>
      <c r="AK1444" s="78" t="str">
        <f>IF(Tableau1[[#This Row],[Type de réponse]]='Paramètre (masquer)'!$A$10,Tableau1[[#This Row],[Nuit
DI/LU]],"")</f>
        <v/>
      </c>
      <c r="AL1444" s="76" t="str">
        <f>IF(Tableau1[[#This Row],[Nuit
LU /MA]]="Oui",0,IF(Tableau1[[#This Row],[Nuit
LU /MA]]="Non",1,""))</f>
        <v/>
      </c>
      <c r="AM1444" s="76" t="str">
        <f>IF(Tableau1[[#This Row],[Nuit
MA/ ME]]="Oui",0,IF(Tableau1[[#This Row],[Nuit
MA/ ME]]="Non",1,""))</f>
        <v/>
      </c>
      <c r="AN1444" s="76" t="str">
        <f>IF(Tableau1[[#This Row],[Nuit
ME/ JE]]="Oui",0,IF(Tableau1[[#This Row],[Nuit
ME/ JE]]="Non",1,""))</f>
        <v/>
      </c>
      <c r="AO1444" s="76" t="str">
        <f>IF(Tableau1[[#This Row],[Nuit JE/ VE]]="Oui",0,IF(Tableau1[[#This Row],[Nuit JE/ VE]]="Non",1,""))</f>
        <v/>
      </c>
      <c r="AP1444" s="76" t="str">
        <f>IF(Tableau1[[#This Row],[Nuit
VE/ SA]]="Oui",0,IF(Tableau1[[#This Row],[Nuit
VE/ SA]]="Non",1,""))</f>
        <v/>
      </c>
      <c r="AQ1444" s="76" t="str">
        <f>IF(Tableau1[[#This Row],[Nuit
SA/ DI]]="Oui",0,IF(Tableau1[[#This Row],[Nuit
SA/ DI]]="Non",1,""))</f>
        <v/>
      </c>
      <c r="AR1444" s="76" t="str">
        <f>IF(Tableau1[[#This Row],[Nuit
DI/ LU]]="Oui",0,IF(Tableau1[[#This Row],[Nuit
DI/ LU]]="Non",1,""))</f>
        <v/>
      </c>
      <c r="AS1444" s="76" t="str">
        <f>IF(Tableau1[[#This Row],[Type de réponse]]='Paramètre (masquer)'!$A$10,Tableau1[[#This Row],[FE]],"")</f>
        <v/>
      </c>
      <c r="AT1444" s="76" t="str">
        <f>_xlfn.CONCAT(Tableau1[[#This Row],[LUN]:[DIM]])</f>
        <v/>
      </c>
      <c r="AU1444" s="79"/>
      <c r="AV14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4" s="76" t="e">
        <f>Tableau1[[#This Row],[Nbre de nuits sur la période]]*Tableau1[[#This Row],[Nombre de train accédant / nuit *]]</f>
        <v>#VALUE!</v>
      </c>
      <c r="AY1444" s="76" t="e">
        <f>Tableau1[[#This Row],[Uo voies - nuit]]*((59*400/1000)+5)</f>
        <v>#VALUE!</v>
      </c>
    </row>
    <row r="1445" spans="1:51" ht="15.75">
      <c r="A1445" s="51">
        <f t="shared" si="68"/>
        <v>1432</v>
      </c>
      <c r="B1445" s="85"/>
      <c r="C1445" s="52" t="str">
        <f>IFERROR(VLOOKUP(Tableau1[[#This Row],[Site *
Un fichier Excel par DT]],Tableau7[[#All],[Nom de la gare]:[EIC]],5,FALSE),"")</f>
        <v/>
      </c>
      <c r="D1445" s="77"/>
      <c r="E1445" s="74"/>
      <c r="F1445" s="74"/>
      <c r="G1445" s="76"/>
      <c r="H1445" s="72" t="str">
        <f>IF(Tableau1[[#This Row],[Régime d''utilisation (Quotidien ? Oui ou Non)]]="Oui","Oui","Non")</f>
        <v>Non</v>
      </c>
      <c r="I1445" s="72" t="str">
        <f>IF(Tableau1[[#This Row],[Régime d''utilisation (Quotidien ? Oui ou Non)]]="Oui","Oui","Non")</f>
        <v>Non</v>
      </c>
      <c r="J1445" s="72" t="str">
        <f>IF(Tableau1[[#This Row],[Régime d''utilisation (Quotidien ? Oui ou Non)]]="Oui","Oui","Non")</f>
        <v>Non</v>
      </c>
      <c r="K1445" s="72" t="str">
        <f>IF(Tableau1[[#This Row],[Régime d''utilisation (Quotidien ? Oui ou Non)]]="Oui","Oui","Non")</f>
        <v>Non</v>
      </c>
      <c r="L1445" s="72" t="str">
        <f>IF(Tableau1[[#This Row],[Régime d''utilisation (Quotidien ? Oui ou Non)]]="Oui","Oui","Non")</f>
        <v>Non</v>
      </c>
      <c r="M1445" s="72" t="str">
        <f>IF(Tableau1[[#This Row],[Régime d''utilisation (Quotidien ? Oui ou Non)]]="Oui","Oui","Non")</f>
        <v>Non</v>
      </c>
      <c r="N1445" s="72" t="str">
        <f>IF(Tableau1[[#This Row],[Régime d''utilisation (Quotidien ? Oui ou Non)]]="Oui","Oui","Non")</f>
        <v>Non</v>
      </c>
      <c r="O1445" s="72" t="str">
        <f>IF(Tableau1[[#This Row],[Régime d''utilisation (Quotidien ? Oui ou Non)]]="Oui","Oui","Non")</f>
        <v>Non</v>
      </c>
      <c r="P1445" s="76"/>
      <c r="Q1445" s="76"/>
      <c r="R1445" s="76"/>
      <c r="S1445" s="52" t="str">
        <f t="shared" si="66"/>
        <v>Compris entre 00h00 et 5h00</v>
      </c>
      <c r="T1445" s="76"/>
      <c r="U1445" s="53" t="str">
        <f t="shared" si="67"/>
        <v>Voyageur</v>
      </c>
      <c r="V1445" s="76"/>
      <c r="W1445" s="76"/>
      <c r="X1445" s="76"/>
      <c r="Y1445" s="76"/>
      <c r="Z1445" s="76"/>
      <c r="AA1445" s="76"/>
      <c r="AB1445" s="53">
        <f>400</f>
        <v>400</v>
      </c>
      <c r="AC1445" s="78" t="str">
        <f>IF(Tableau1[[#This Row],[Type de réponse]]='Paramètre (masquer)'!$A$10,Tableau1[[#This Row],[Période de début *]],"")</f>
        <v/>
      </c>
      <c r="AD1445" s="78" t="str">
        <f>IF(Tableau1[[#This Row],[Type de réponse]]='Paramètre (masquer)'!$A$10,Tableau1[[#This Row],[Période de fin *]],"")</f>
        <v/>
      </c>
      <c r="AE1445" s="78" t="str">
        <f>IF(Tableau1[[#This Row],[Type de réponse]]='Paramètre (masquer)'!$A$10,Tableau1[[#This Row],[Nuit
LU/MA]],"")</f>
        <v/>
      </c>
      <c r="AF1445" s="78" t="str">
        <f>IF(Tableau1[[#This Row],[Type de réponse]]='Paramètre (masquer)'!$A$10,Tableau1[[#This Row],[Nuit
MA/ME]],"")</f>
        <v/>
      </c>
      <c r="AG1445" s="78" t="str">
        <f>IF(Tableau1[[#This Row],[Type de réponse]]='Paramètre (masquer)'!$A$10,Tableau1[[#This Row],[Nuit
ME/JE]],"")</f>
        <v/>
      </c>
      <c r="AH1445" s="78" t="str">
        <f>IF(Tableau1[[#This Row],[Type de réponse]]='Paramètre (masquer)'!$A$10,Tableau1[[#This Row],[Nuit JE/VE]],"")</f>
        <v/>
      </c>
      <c r="AI1445" s="78" t="str">
        <f>IF(Tableau1[[#This Row],[Type de réponse]]='Paramètre (masquer)'!$A$10,Tableau1[[#This Row],[Nuit
VE/SA]],"")</f>
        <v/>
      </c>
      <c r="AJ1445" s="78" t="str">
        <f>IF(Tableau1[[#This Row],[Type de réponse]]='Paramètre (masquer)'!$A$10,Tableau1[[#This Row],[Nuit
SA/DI]],"")</f>
        <v/>
      </c>
      <c r="AK1445" s="78" t="str">
        <f>IF(Tableau1[[#This Row],[Type de réponse]]='Paramètre (masquer)'!$A$10,Tableau1[[#This Row],[Nuit
DI/LU]],"")</f>
        <v/>
      </c>
      <c r="AL1445" s="76" t="str">
        <f>IF(Tableau1[[#This Row],[Nuit
LU /MA]]="Oui",0,IF(Tableau1[[#This Row],[Nuit
LU /MA]]="Non",1,""))</f>
        <v/>
      </c>
      <c r="AM1445" s="76" t="str">
        <f>IF(Tableau1[[#This Row],[Nuit
MA/ ME]]="Oui",0,IF(Tableau1[[#This Row],[Nuit
MA/ ME]]="Non",1,""))</f>
        <v/>
      </c>
      <c r="AN1445" s="76" t="str">
        <f>IF(Tableau1[[#This Row],[Nuit
ME/ JE]]="Oui",0,IF(Tableau1[[#This Row],[Nuit
ME/ JE]]="Non",1,""))</f>
        <v/>
      </c>
      <c r="AO1445" s="76" t="str">
        <f>IF(Tableau1[[#This Row],[Nuit JE/ VE]]="Oui",0,IF(Tableau1[[#This Row],[Nuit JE/ VE]]="Non",1,""))</f>
        <v/>
      </c>
      <c r="AP1445" s="76" t="str">
        <f>IF(Tableau1[[#This Row],[Nuit
VE/ SA]]="Oui",0,IF(Tableau1[[#This Row],[Nuit
VE/ SA]]="Non",1,""))</f>
        <v/>
      </c>
      <c r="AQ1445" s="76" t="str">
        <f>IF(Tableau1[[#This Row],[Nuit
SA/ DI]]="Oui",0,IF(Tableau1[[#This Row],[Nuit
SA/ DI]]="Non",1,""))</f>
        <v/>
      </c>
      <c r="AR1445" s="76" t="str">
        <f>IF(Tableau1[[#This Row],[Nuit
DI/ LU]]="Oui",0,IF(Tableau1[[#This Row],[Nuit
DI/ LU]]="Non",1,""))</f>
        <v/>
      </c>
      <c r="AS1445" s="76" t="str">
        <f>IF(Tableau1[[#This Row],[Type de réponse]]='Paramètre (masquer)'!$A$10,Tableau1[[#This Row],[FE]],"")</f>
        <v/>
      </c>
      <c r="AT1445" s="76" t="str">
        <f>_xlfn.CONCAT(Tableau1[[#This Row],[LUN]:[DIM]])</f>
        <v/>
      </c>
      <c r="AU1445" s="79"/>
      <c r="AV14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5" s="76" t="e">
        <f>Tableau1[[#This Row],[Nbre de nuits sur la période]]*Tableau1[[#This Row],[Nombre de train accédant / nuit *]]</f>
        <v>#VALUE!</v>
      </c>
      <c r="AY1445" s="76" t="e">
        <f>Tableau1[[#This Row],[Uo voies - nuit]]*((59*400/1000)+5)</f>
        <v>#VALUE!</v>
      </c>
    </row>
    <row r="1446" spans="1:51" ht="15.75">
      <c r="A1446" s="51">
        <f t="shared" si="68"/>
        <v>1433</v>
      </c>
      <c r="B1446" s="85"/>
      <c r="C1446" s="52" t="str">
        <f>IFERROR(VLOOKUP(Tableau1[[#This Row],[Site *
Un fichier Excel par DT]],Tableau7[[#All],[Nom de la gare]:[EIC]],5,FALSE),"")</f>
        <v/>
      </c>
      <c r="D1446" s="77"/>
      <c r="E1446" s="74"/>
      <c r="F1446" s="74"/>
      <c r="G1446" s="76"/>
      <c r="H1446" s="72" t="str">
        <f>IF(Tableau1[[#This Row],[Régime d''utilisation (Quotidien ? Oui ou Non)]]="Oui","Oui","Non")</f>
        <v>Non</v>
      </c>
      <c r="I1446" s="72" t="str">
        <f>IF(Tableau1[[#This Row],[Régime d''utilisation (Quotidien ? Oui ou Non)]]="Oui","Oui","Non")</f>
        <v>Non</v>
      </c>
      <c r="J1446" s="72" t="str">
        <f>IF(Tableau1[[#This Row],[Régime d''utilisation (Quotidien ? Oui ou Non)]]="Oui","Oui","Non")</f>
        <v>Non</v>
      </c>
      <c r="K1446" s="72" t="str">
        <f>IF(Tableau1[[#This Row],[Régime d''utilisation (Quotidien ? Oui ou Non)]]="Oui","Oui","Non")</f>
        <v>Non</v>
      </c>
      <c r="L1446" s="72" t="str">
        <f>IF(Tableau1[[#This Row],[Régime d''utilisation (Quotidien ? Oui ou Non)]]="Oui","Oui","Non")</f>
        <v>Non</v>
      </c>
      <c r="M1446" s="72" t="str">
        <f>IF(Tableau1[[#This Row],[Régime d''utilisation (Quotidien ? Oui ou Non)]]="Oui","Oui","Non")</f>
        <v>Non</v>
      </c>
      <c r="N1446" s="72" t="str">
        <f>IF(Tableau1[[#This Row],[Régime d''utilisation (Quotidien ? Oui ou Non)]]="Oui","Oui","Non")</f>
        <v>Non</v>
      </c>
      <c r="O1446" s="72" t="str">
        <f>IF(Tableau1[[#This Row],[Régime d''utilisation (Quotidien ? Oui ou Non)]]="Oui","Oui","Non")</f>
        <v>Non</v>
      </c>
      <c r="P1446" s="76"/>
      <c r="Q1446" s="76"/>
      <c r="R1446" s="76"/>
      <c r="S1446" s="52" t="str">
        <f t="shared" si="66"/>
        <v>Compris entre 00h00 et 5h00</v>
      </c>
      <c r="T1446" s="76"/>
      <c r="U1446" s="53" t="str">
        <f t="shared" si="67"/>
        <v>Voyageur</v>
      </c>
      <c r="V1446" s="76"/>
      <c r="W1446" s="76"/>
      <c r="X1446" s="76"/>
      <c r="Y1446" s="76"/>
      <c r="Z1446" s="76"/>
      <c r="AA1446" s="76"/>
      <c r="AB1446" s="53">
        <f>400</f>
        <v>400</v>
      </c>
      <c r="AC1446" s="78" t="str">
        <f>IF(Tableau1[[#This Row],[Type de réponse]]='Paramètre (masquer)'!$A$10,Tableau1[[#This Row],[Période de début *]],"")</f>
        <v/>
      </c>
      <c r="AD1446" s="78" t="str">
        <f>IF(Tableau1[[#This Row],[Type de réponse]]='Paramètre (masquer)'!$A$10,Tableau1[[#This Row],[Période de fin *]],"")</f>
        <v/>
      </c>
      <c r="AE1446" s="78" t="str">
        <f>IF(Tableau1[[#This Row],[Type de réponse]]='Paramètre (masquer)'!$A$10,Tableau1[[#This Row],[Nuit
LU/MA]],"")</f>
        <v/>
      </c>
      <c r="AF1446" s="78" t="str">
        <f>IF(Tableau1[[#This Row],[Type de réponse]]='Paramètre (masquer)'!$A$10,Tableau1[[#This Row],[Nuit
MA/ME]],"")</f>
        <v/>
      </c>
      <c r="AG1446" s="78" t="str">
        <f>IF(Tableau1[[#This Row],[Type de réponse]]='Paramètre (masquer)'!$A$10,Tableau1[[#This Row],[Nuit
ME/JE]],"")</f>
        <v/>
      </c>
      <c r="AH1446" s="78" t="str">
        <f>IF(Tableau1[[#This Row],[Type de réponse]]='Paramètre (masquer)'!$A$10,Tableau1[[#This Row],[Nuit JE/VE]],"")</f>
        <v/>
      </c>
      <c r="AI1446" s="78" t="str">
        <f>IF(Tableau1[[#This Row],[Type de réponse]]='Paramètre (masquer)'!$A$10,Tableau1[[#This Row],[Nuit
VE/SA]],"")</f>
        <v/>
      </c>
      <c r="AJ1446" s="78" t="str">
        <f>IF(Tableau1[[#This Row],[Type de réponse]]='Paramètre (masquer)'!$A$10,Tableau1[[#This Row],[Nuit
SA/DI]],"")</f>
        <v/>
      </c>
      <c r="AK1446" s="78" t="str">
        <f>IF(Tableau1[[#This Row],[Type de réponse]]='Paramètre (masquer)'!$A$10,Tableau1[[#This Row],[Nuit
DI/LU]],"")</f>
        <v/>
      </c>
      <c r="AL1446" s="76" t="str">
        <f>IF(Tableau1[[#This Row],[Nuit
LU /MA]]="Oui",0,IF(Tableau1[[#This Row],[Nuit
LU /MA]]="Non",1,""))</f>
        <v/>
      </c>
      <c r="AM1446" s="76" t="str">
        <f>IF(Tableau1[[#This Row],[Nuit
MA/ ME]]="Oui",0,IF(Tableau1[[#This Row],[Nuit
MA/ ME]]="Non",1,""))</f>
        <v/>
      </c>
      <c r="AN1446" s="76" t="str">
        <f>IF(Tableau1[[#This Row],[Nuit
ME/ JE]]="Oui",0,IF(Tableau1[[#This Row],[Nuit
ME/ JE]]="Non",1,""))</f>
        <v/>
      </c>
      <c r="AO1446" s="76" t="str">
        <f>IF(Tableau1[[#This Row],[Nuit JE/ VE]]="Oui",0,IF(Tableau1[[#This Row],[Nuit JE/ VE]]="Non",1,""))</f>
        <v/>
      </c>
      <c r="AP1446" s="76" t="str">
        <f>IF(Tableau1[[#This Row],[Nuit
VE/ SA]]="Oui",0,IF(Tableau1[[#This Row],[Nuit
VE/ SA]]="Non",1,""))</f>
        <v/>
      </c>
      <c r="AQ1446" s="76" t="str">
        <f>IF(Tableau1[[#This Row],[Nuit
SA/ DI]]="Oui",0,IF(Tableau1[[#This Row],[Nuit
SA/ DI]]="Non",1,""))</f>
        <v/>
      </c>
      <c r="AR1446" s="76" t="str">
        <f>IF(Tableau1[[#This Row],[Nuit
DI/ LU]]="Oui",0,IF(Tableau1[[#This Row],[Nuit
DI/ LU]]="Non",1,""))</f>
        <v/>
      </c>
      <c r="AS1446" s="76" t="str">
        <f>IF(Tableau1[[#This Row],[Type de réponse]]='Paramètre (masquer)'!$A$10,Tableau1[[#This Row],[FE]],"")</f>
        <v/>
      </c>
      <c r="AT1446" s="76" t="str">
        <f>_xlfn.CONCAT(Tableau1[[#This Row],[LUN]:[DIM]])</f>
        <v/>
      </c>
      <c r="AU1446" s="79"/>
      <c r="AV14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6" s="76" t="e">
        <f>Tableau1[[#This Row],[Nbre de nuits sur la période]]*Tableau1[[#This Row],[Nombre de train accédant / nuit *]]</f>
        <v>#VALUE!</v>
      </c>
      <c r="AY1446" s="76" t="e">
        <f>Tableau1[[#This Row],[Uo voies - nuit]]*((59*400/1000)+5)</f>
        <v>#VALUE!</v>
      </c>
    </row>
    <row r="1447" spans="1:51" ht="15.75">
      <c r="A1447" s="51">
        <f t="shared" si="68"/>
        <v>1434</v>
      </c>
      <c r="B1447" s="85"/>
      <c r="C1447" s="52" t="str">
        <f>IFERROR(VLOOKUP(Tableau1[[#This Row],[Site *
Un fichier Excel par DT]],Tableau7[[#All],[Nom de la gare]:[EIC]],5,FALSE),"")</f>
        <v/>
      </c>
      <c r="D1447" s="77"/>
      <c r="E1447" s="74"/>
      <c r="F1447" s="74"/>
      <c r="G1447" s="76"/>
      <c r="H1447" s="72" t="str">
        <f>IF(Tableau1[[#This Row],[Régime d''utilisation (Quotidien ? Oui ou Non)]]="Oui","Oui","Non")</f>
        <v>Non</v>
      </c>
      <c r="I1447" s="72" t="str">
        <f>IF(Tableau1[[#This Row],[Régime d''utilisation (Quotidien ? Oui ou Non)]]="Oui","Oui","Non")</f>
        <v>Non</v>
      </c>
      <c r="J1447" s="72" t="str">
        <f>IF(Tableau1[[#This Row],[Régime d''utilisation (Quotidien ? Oui ou Non)]]="Oui","Oui","Non")</f>
        <v>Non</v>
      </c>
      <c r="K1447" s="72" t="str">
        <f>IF(Tableau1[[#This Row],[Régime d''utilisation (Quotidien ? Oui ou Non)]]="Oui","Oui","Non")</f>
        <v>Non</v>
      </c>
      <c r="L1447" s="72" t="str">
        <f>IF(Tableau1[[#This Row],[Régime d''utilisation (Quotidien ? Oui ou Non)]]="Oui","Oui","Non")</f>
        <v>Non</v>
      </c>
      <c r="M1447" s="72" t="str">
        <f>IF(Tableau1[[#This Row],[Régime d''utilisation (Quotidien ? Oui ou Non)]]="Oui","Oui","Non")</f>
        <v>Non</v>
      </c>
      <c r="N1447" s="72" t="str">
        <f>IF(Tableau1[[#This Row],[Régime d''utilisation (Quotidien ? Oui ou Non)]]="Oui","Oui","Non")</f>
        <v>Non</v>
      </c>
      <c r="O1447" s="72" t="str">
        <f>IF(Tableau1[[#This Row],[Régime d''utilisation (Quotidien ? Oui ou Non)]]="Oui","Oui","Non")</f>
        <v>Non</v>
      </c>
      <c r="P1447" s="76"/>
      <c r="Q1447" s="76"/>
      <c r="R1447" s="76"/>
      <c r="S1447" s="52" t="str">
        <f t="shared" si="66"/>
        <v>Compris entre 00h00 et 5h00</v>
      </c>
      <c r="T1447" s="76"/>
      <c r="U1447" s="53" t="str">
        <f t="shared" si="67"/>
        <v>Voyageur</v>
      </c>
      <c r="V1447" s="76"/>
      <c r="W1447" s="76"/>
      <c r="X1447" s="76"/>
      <c r="Y1447" s="76"/>
      <c r="Z1447" s="76"/>
      <c r="AA1447" s="76"/>
      <c r="AB1447" s="53">
        <f>400</f>
        <v>400</v>
      </c>
      <c r="AC1447" s="78" t="str">
        <f>IF(Tableau1[[#This Row],[Type de réponse]]='Paramètre (masquer)'!$A$10,Tableau1[[#This Row],[Période de début *]],"")</f>
        <v/>
      </c>
      <c r="AD1447" s="78" t="str">
        <f>IF(Tableau1[[#This Row],[Type de réponse]]='Paramètre (masquer)'!$A$10,Tableau1[[#This Row],[Période de fin *]],"")</f>
        <v/>
      </c>
      <c r="AE1447" s="78" t="str">
        <f>IF(Tableau1[[#This Row],[Type de réponse]]='Paramètre (masquer)'!$A$10,Tableau1[[#This Row],[Nuit
LU/MA]],"")</f>
        <v/>
      </c>
      <c r="AF1447" s="78" t="str">
        <f>IF(Tableau1[[#This Row],[Type de réponse]]='Paramètre (masquer)'!$A$10,Tableau1[[#This Row],[Nuit
MA/ME]],"")</f>
        <v/>
      </c>
      <c r="AG1447" s="78" t="str">
        <f>IF(Tableau1[[#This Row],[Type de réponse]]='Paramètre (masquer)'!$A$10,Tableau1[[#This Row],[Nuit
ME/JE]],"")</f>
        <v/>
      </c>
      <c r="AH1447" s="78" t="str">
        <f>IF(Tableau1[[#This Row],[Type de réponse]]='Paramètre (masquer)'!$A$10,Tableau1[[#This Row],[Nuit JE/VE]],"")</f>
        <v/>
      </c>
      <c r="AI1447" s="78" t="str">
        <f>IF(Tableau1[[#This Row],[Type de réponse]]='Paramètre (masquer)'!$A$10,Tableau1[[#This Row],[Nuit
VE/SA]],"")</f>
        <v/>
      </c>
      <c r="AJ1447" s="78" t="str">
        <f>IF(Tableau1[[#This Row],[Type de réponse]]='Paramètre (masquer)'!$A$10,Tableau1[[#This Row],[Nuit
SA/DI]],"")</f>
        <v/>
      </c>
      <c r="AK1447" s="78" t="str">
        <f>IF(Tableau1[[#This Row],[Type de réponse]]='Paramètre (masquer)'!$A$10,Tableau1[[#This Row],[Nuit
DI/LU]],"")</f>
        <v/>
      </c>
      <c r="AL1447" s="76" t="str">
        <f>IF(Tableau1[[#This Row],[Nuit
LU /MA]]="Oui",0,IF(Tableau1[[#This Row],[Nuit
LU /MA]]="Non",1,""))</f>
        <v/>
      </c>
      <c r="AM1447" s="76" t="str">
        <f>IF(Tableau1[[#This Row],[Nuit
MA/ ME]]="Oui",0,IF(Tableau1[[#This Row],[Nuit
MA/ ME]]="Non",1,""))</f>
        <v/>
      </c>
      <c r="AN1447" s="76" t="str">
        <f>IF(Tableau1[[#This Row],[Nuit
ME/ JE]]="Oui",0,IF(Tableau1[[#This Row],[Nuit
ME/ JE]]="Non",1,""))</f>
        <v/>
      </c>
      <c r="AO1447" s="76" t="str">
        <f>IF(Tableau1[[#This Row],[Nuit JE/ VE]]="Oui",0,IF(Tableau1[[#This Row],[Nuit JE/ VE]]="Non",1,""))</f>
        <v/>
      </c>
      <c r="AP1447" s="76" t="str">
        <f>IF(Tableau1[[#This Row],[Nuit
VE/ SA]]="Oui",0,IF(Tableau1[[#This Row],[Nuit
VE/ SA]]="Non",1,""))</f>
        <v/>
      </c>
      <c r="AQ1447" s="76" t="str">
        <f>IF(Tableau1[[#This Row],[Nuit
SA/ DI]]="Oui",0,IF(Tableau1[[#This Row],[Nuit
SA/ DI]]="Non",1,""))</f>
        <v/>
      </c>
      <c r="AR1447" s="76" t="str">
        <f>IF(Tableau1[[#This Row],[Nuit
DI/ LU]]="Oui",0,IF(Tableau1[[#This Row],[Nuit
DI/ LU]]="Non",1,""))</f>
        <v/>
      </c>
      <c r="AS1447" s="76" t="str">
        <f>IF(Tableau1[[#This Row],[Type de réponse]]='Paramètre (masquer)'!$A$10,Tableau1[[#This Row],[FE]],"")</f>
        <v/>
      </c>
      <c r="AT1447" s="76" t="str">
        <f>_xlfn.CONCAT(Tableau1[[#This Row],[LUN]:[DIM]])</f>
        <v/>
      </c>
      <c r="AU1447" s="79"/>
      <c r="AV14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7" s="76" t="e">
        <f>Tableau1[[#This Row],[Nbre de nuits sur la période]]*Tableau1[[#This Row],[Nombre de train accédant / nuit *]]</f>
        <v>#VALUE!</v>
      </c>
      <c r="AY1447" s="76" t="e">
        <f>Tableau1[[#This Row],[Uo voies - nuit]]*((59*400/1000)+5)</f>
        <v>#VALUE!</v>
      </c>
    </row>
    <row r="1448" spans="1:51" ht="15.75">
      <c r="A1448" s="51">
        <f t="shared" si="68"/>
        <v>1435</v>
      </c>
      <c r="B1448" s="85"/>
      <c r="C1448" s="52" t="str">
        <f>IFERROR(VLOOKUP(Tableau1[[#This Row],[Site *
Un fichier Excel par DT]],Tableau7[[#All],[Nom de la gare]:[EIC]],5,FALSE),"")</f>
        <v/>
      </c>
      <c r="D1448" s="77"/>
      <c r="E1448" s="74"/>
      <c r="F1448" s="74"/>
      <c r="G1448" s="76"/>
      <c r="H1448" s="72" t="str">
        <f>IF(Tableau1[[#This Row],[Régime d''utilisation (Quotidien ? Oui ou Non)]]="Oui","Oui","Non")</f>
        <v>Non</v>
      </c>
      <c r="I1448" s="72" t="str">
        <f>IF(Tableau1[[#This Row],[Régime d''utilisation (Quotidien ? Oui ou Non)]]="Oui","Oui","Non")</f>
        <v>Non</v>
      </c>
      <c r="J1448" s="72" t="str">
        <f>IF(Tableau1[[#This Row],[Régime d''utilisation (Quotidien ? Oui ou Non)]]="Oui","Oui","Non")</f>
        <v>Non</v>
      </c>
      <c r="K1448" s="72" t="str">
        <f>IF(Tableau1[[#This Row],[Régime d''utilisation (Quotidien ? Oui ou Non)]]="Oui","Oui","Non")</f>
        <v>Non</v>
      </c>
      <c r="L1448" s="72" t="str">
        <f>IF(Tableau1[[#This Row],[Régime d''utilisation (Quotidien ? Oui ou Non)]]="Oui","Oui","Non")</f>
        <v>Non</v>
      </c>
      <c r="M1448" s="72" t="str">
        <f>IF(Tableau1[[#This Row],[Régime d''utilisation (Quotidien ? Oui ou Non)]]="Oui","Oui","Non")</f>
        <v>Non</v>
      </c>
      <c r="N1448" s="72" t="str">
        <f>IF(Tableau1[[#This Row],[Régime d''utilisation (Quotidien ? Oui ou Non)]]="Oui","Oui","Non")</f>
        <v>Non</v>
      </c>
      <c r="O1448" s="72" t="str">
        <f>IF(Tableau1[[#This Row],[Régime d''utilisation (Quotidien ? Oui ou Non)]]="Oui","Oui","Non")</f>
        <v>Non</v>
      </c>
      <c r="P1448" s="76"/>
      <c r="Q1448" s="76"/>
      <c r="R1448" s="76"/>
      <c r="S1448" s="52" t="str">
        <f t="shared" si="66"/>
        <v>Compris entre 00h00 et 5h00</v>
      </c>
      <c r="T1448" s="76"/>
      <c r="U1448" s="53" t="str">
        <f t="shared" si="67"/>
        <v>Voyageur</v>
      </c>
      <c r="V1448" s="76"/>
      <c r="W1448" s="76"/>
      <c r="X1448" s="76"/>
      <c r="Y1448" s="76"/>
      <c r="Z1448" s="76"/>
      <c r="AA1448" s="76"/>
      <c r="AB1448" s="53">
        <f>400</f>
        <v>400</v>
      </c>
      <c r="AC1448" s="78" t="str">
        <f>IF(Tableau1[[#This Row],[Type de réponse]]='Paramètre (masquer)'!$A$10,Tableau1[[#This Row],[Période de début *]],"")</f>
        <v/>
      </c>
      <c r="AD1448" s="78" t="str">
        <f>IF(Tableau1[[#This Row],[Type de réponse]]='Paramètre (masquer)'!$A$10,Tableau1[[#This Row],[Période de fin *]],"")</f>
        <v/>
      </c>
      <c r="AE1448" s="78" t="str">
        <f>IF(Tableau1[[#This Row],[Type de réponse]]='Paramètre (masquer)'!$A$10,Tableau1[[#This Row],[Nuit
LU/MA]],"")</f>
        <v/>
      </c>
      <c r="AF1448" s="78" t="str">
        <f>IF(Tableau1[[#This Row],[Type de réponse]]='Paramètre (masquer)'!$A$10,Tableau1[[#This Row],[Nuit
MA/ME]],"")</f>
        <v/>
      </c>
      <c r="AG1448" s="78" t="str">
        <f>IF(Tableau1[[#This Row],[Type de réponse]]='Paramètre (masquer)'!$A$10,Tableau1[[#This Row],[Nuit
ME/JE]],"")</f>
        <v/>
      </c>
      <c r="AH1448" s="78" t="str">
        <f>IF(Tableau1[[#This Row],[Type de réponse]]='Paramètre (masquer)'!$A$10,Tableau1[[#This Row],[Nuit JE/VE]],"")</f>
        <v/>
      </c>
      <c r="AI1448" s="78" t="str">
        <f>IF(Tableau1[[#This Row],[Type de réponse]]='Paramètre (masquer)'!$A$10,Tableau1[[#This Row],[Nuit
VE/SA]],"")</f>
        <v/>
      </c>
      <c r="AJ1448" s="78" t="str">
        <f>IF(Tableau1[[#This Row],[Type de réponse]]='Paramètre (masquer)'!$A$10,Tableau1[[#This Row],[Nuit
SA/DI]],"")</f>
        <v/>
      </c>
      <c r="AK1448" s="78" t="str">
        <f>IF(Tableau1[[#This Row],[Type de réponse]]='Paramètre (masquer)'!$A$10,Tableau1[[#This Row],[Nuit
DI/LU]],"")</f>
        <v/>
      </c>
      <c r="AL1448" s="76" t="str">
        <f>IF(Tableau1[[#This Row],[Nuit
LU /MA]]="Oui",0,IF(Tableau1[[#This Row],[Nuit
LU /MA]]="Non",1,""))</f>
        <v/>
      </c>
      <c r="AM1448" s="76" t="str">
        <f>IF(Tableau1[[#This Row],[Nuit
MA/ ME]]="Oui",0,IF(Tableau1[[#This Row],[Nuit
MA/ ME]]="Non",1,""))</f>
        <v/>
      </c>
      <c r="AN1448" s="76" t="str">
        <f>IF(Tableau1[[#This Row],[Nuit
ME/ JE]]="Oui",0,IF(Tableau1[[#This Row],[Nuit
ME/ JE]]="Non",1,""))</f>
        <v/>
      </c>
      <c r="AO1448" s="76" t="str">
        <f>IF(Tableau1[[#This Row],[Nuit JE/ VE]]="Oui",0,IF(Tableau1[[#This Row],[Nuit JE/ VE]]="Non",1,""))</f>
        <v/>
      </c>
      <c r="AP1448" s="76" t="str">
        <f>IF(Tableau1[[#This Row],[Nuit
VE/ SA]]="Oui",0,IF(Tableau1[[#This Row],[Nuit
VE/ SA]]="Non",1,""))</f>
        <v/>
      </c>
      <c r="AQ1448" s="76" t="str">
        <f>IF(Tableau1[[#This Row],[Nuit
SA/ DI]]="Oui",0,IF(Tableau1[[#This Row],[Nuit
SA/ DI]]="Non",1,""))</f>
        <v/>
      </c>
      <c r="AR1448" s="76" t="str">
        <f>IF(Tableau1[[#This Row],[Nuit
DI/ LU]]="Oui",0,IF(Tableau1[[#This Row],[Nuit
DI/ LU]]="Non",1,""))</f>
        <v/>
      </c>
      <c r="AS1448" s="76" t="str">
        <f>IF(Tableau1[[#This Row],[Type de réponse]]='Paramètre (masquer)'!$A$10,Tableau1[[#This Row],[FE]],"")</f>
        <v/>
      </c>
      <c r="AT1448" s="76" t="str">
        <f>_xlfn.CONCAT(Tableau1[[#This Row],[LUN]:[DIM]])</f>
        <v/>
      </c>
      <c r="AU1448" s="79"/>
      <c r="AV14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8" s="76" t="e">
        <f>Tableau1[[#This Row],[Nbre de nuits sur la période]]*Tableau1[[#This Row],[Nombre de train accédant / nuit *]]</f>
        <v>#VALUE!</v>
      </c>
      <c r="AY1448" s="76" t="e">
        <f>Tableau1[[#This Row],[Uo voies - nuit]]*((59*400/1000)+5)</f>
        <v>#VALUE!</v>
      </c>
    </row>
    <row r="1449" spans="1:51" ht="15.75">
      <c r="A1449" s="51">
        <f t="shared" si="68"/>
        <v>1436</v>
      </c>
      <c r="B1449" s="85"/>
      <c r="C1449" s="52" t="str">
        <f>IFERROR(VLOOKUP(Tableau1[[#This Row],[Site *
Un fichier Excel par DT]],Tableau7[[#All],[Nom de la gare]:[EIC]],5,FALSE),"")</f>
        <v/>
      </c>
      <c r="D1449" s="77"/>
      <c r="E1449" s="74"/>
      <c r="F1449" s="74"/>
      <c r="G1449" s="76"/>
      <c r="H1449" s="72" t="str">
        <f>IF(Tableau1[[#This Row],[Régime d''utilisation (Quotidien ? Oui ou Non)]]="Oui","Oui","Non")</f>
        <v>Non</v>
      </c>
      <c r="I1449" s="72" t="str">
        <f>IF(Tableau1[[#This Row],[Régime d''utilisation (Quotidien ? Oui ou Non)]]="Oui","Oui","Non")</f>
        <v>Non</v>
      </c>
      <c r="J1449" s="72" t="str">
        <f>IF(Tableau1[[#This Row],[Régime d''utilisation (Quotidien ? Oui ou Non)]]="Oui","Oui","Non")</f>
        <v>Non</v>
      </c>
      <c r="K1449" s="72" t="str">
        <f>IF(Tableau1[[#This Row],[Régime d''utilisation (Quotidien ? Oui ou Non)]]="Oui","Oui","Non")</f>
        <v>Non</v>
      </c>
      <c r="L1449" s="72" t="str">
        <f>IF(Tableau1[[#This Row],[Régime d''utilisation (Quotidien ? Oui ou Non)]]="Oui","Oui","Non")</f>
        <v>Non</v>
      </c>
      <c r="M1449" s="72" t="str">
        <f>IF(Tableau1[[#This Row],[Régime d''utilisation (Quotidien ? Oui ou Non)]]="Oui","Oui","Non")</f>
        <v>Non</v>
      </c>
      <c r="N1449" s="72" t="str">
        <f>IF(Tableau1[[#This Row],[Régime d''utilisation (Quotidien ? Oui ou Non)]]="Oui","Oui","Non")</f>
        <v>Non</v>
      </c>
      <c r="O1449" s="72" t="str">
        <f>IF(Tableau1[[#This Row],[Régime d''utilisation (Quotidien ? Oui ou Non)]]="Oui","Oui","Non")</f>
        <v>Non</v>
      </c>
      <c r="P1449" s="76"/>
      <c r="Q1449" s="76"/>
      <c r="R1449" s="76"/>
      <c r="S1449" s="52" t="str">
        <f t="shared" si="66"/>
        <v>Compris entre 00h00 et 5h00</v>
      </c>
      <c r="T1449" s="76"/>
      <c r="U1449" s="53" t="str">
        <f t="shared" si="67"/>
        <v>Voyageur</v>
      </c>
      <c r="V1449" s="76"/>
      <c r="W1449" s="76"/>
      <c r="X1449" s="76"/>
      <c r="Y1449" s="76"/>
      <c r="Z1449" s="76"/>
      <c r="AA1449" s="76"/>
      <c r="AB1449" s="53">
        <f>400</f>
        <v>400</v>
      </c>
      <c r="AC1449" s="78" t="str">
        <f>IF(Tableau1[[#This Row],[Type de réponse]]='Paramètre (masquer)'!$A$10,Tableau1[[#This Row],[Période de début *]],"")</f>
        <v/>
      </c>
      <c r="AD1449" s="78" t="str">
        <f>IF(Tableau1[[#This Row],[Type de réponse]]='Paramètre (masquer)'!$A$10,Tableau1[[#This Row],[Période de fin *]],"")</f>
        <v/>
      </c>
      <c r="AE1449" s="78" t="str">
        <f>IF(Tableau1[[#This Row],[Type de réponse]]='Paramètre (masquer)'!$A$10,Tableau1[[#This Row],[Nuit
LU/MA]],"")</f>
        <v/>
      </c>
      <c r="AF1449" s="78" t="str">
        <f>IF(Tableau1[[#This Row],[Type de réponse]]='Paramètre (masquer)'!$A$10,Tableau1[[#This Row],[Nuit
MA/ME]],"")</f>
        <v/>
      </c>
      <c r="AG1449" s="78" t="str">
        <f>IF(Tableau1[[#This Row],[Type de réponse]]='Paramètre (masquer)'!$A$10,Tableau1[[#This Row],[Nuit
ME/JE]],"")</f>
        <v/>
      </c>
      <c r="AH1449" s="78" t="str">
        <f>IF(Tableau1[[#This Row],[Type de réponse]]='Paramètre (masquer)'!$A$10,Tableau1[[#This Row],[Nuit JE/VE]],"")</f>
        <v/>
      </c>
      <c r="AI1449" s="78" t="str">
        <f>IF(Tableau1[[#This Row],[Type de réponse]]='Paramètre (masquer)'!$A$10,Tableau1[[#This Row],[Nuit
VE/SA]],"")</f>
        <v/>
      </c>
      <c r="AJ1449" s="78" t="str">
        <f>IF(Tableau1[[#This Row],[Type de réponse]]='Paramètre (masquer)'!$A$10,Tableau1[[#This Row],[Nuit
SA/DI]],"")</f>
        <v/>
      </c>
      <c r="AK1449" s="78" t="str">
        <f>IF(Tableau1[[#This Row],[Type de réponse]]='Paramètre (masquer)'!$A$10,Tableau1[[#This Row],[Nuit
DI/LU]],"")</f>
        <v/>
      </c>
      <c r="AL1449" s="76" t="str">
        <f>IF(Tableau1[[#This Row],[Nuit
LU /MA]]="Oui",0,IF(Tableau1[[#This Row],[Nuit
LU /MA]]="Non",1,""))</f>
        <v/>
      </c>
      <c r="AM1449" s="76" t="str">
        <f>IF(Tableau1[[#This Row],[Nuit
MA/ ME]]="Oui",0,IF(Tableau1[[#This Row],[Nuit
MA/ ME]]="Non",1,""))</f>
        <v/>
      </c>
      <c r="AN1449" s="76" t="str">
        <f>IF(Tableau1[[#This Row],[Nuit
ME/ JE]]="Oui",0,IF(Tableau1[[#This Row],[Nuit
ME/ JE]]="Non",1,""))</f>
        <v/>
      </c>
      <c r="AO1449" s="76" t="str">
        <f>IF(Tableau1[[#This Row],[Nuit JE/ VE]]="Oui",0,IF(Tableau1[[#This Row],[Nuit JE/ VE]]="Non",1,""))</f>
        <v/>
      </c>
      <c r="AP1449" s="76" t="str">
        <f>IF(Tableau1[[#This Row],[Nuit
VE/ SA]]="Oui",0,IF(Tableau1[[#This Row],[Nuit
VE/ SA]]="Non",1,""))</f>
        <v/>
      </c>
      <c r="AQ1449" s="76" t="str">
        <f>IF(Tableau1[[#This Row],[Nuit
SA/ DI]]="Oui",0,IF(Tableau1[[#This Row],[Nuit
SA/ DI]]="Non",1,""))</f>
        <v/>
      </c>
      <c r="AR1449" s="76" t="str">
        <f>IF(Tableau1[[#This Row],[Nuit
DI/ LU]]="Oui",0,IF(Tableau1[[#This Row],[Nuit
DI/ LU]]="Non",1,""))</f>
        <v/>
      </c>
      <c r="AS1449" s="76" t="str">
        <f>IF(Tableau1[[#This Row],[Type de réponse]]='Paramètre (masquer)'!$A$10,Tableau1[[#This Row],[FE]],"")</f>
        <v/>
      </c>
      <c r="AT1449" s="76" t="str">
        <f>_xlfn.CONCAT(Tableau1[[#This Row],[LUN]:[DIM]])</f>
        <v/>
      </c>
      <c r="AU1449" s="79"/>
      <c r="AV14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9" s="76" t="e">
        <f>Tableau1[[#This Row],[Nbre de nuits sur la période]]*Tableau1[[#This Row],[Nombre de train accédant / nuit *]]</f>
        <v>#VALUE!</v>
      </c>
      <c r="AY1449" s="76" t="e">
        <f>Tableau1[[#This Row],[Uo voies - nuit]]*((59*400/1000)+5)</f>
        <v>#VALUE!</v>
      </c>
    </row>
    <row r="1450" spans="1:51" ht="15.75">
      <c r="A1450" s="51">
        <f t="shared" si="68"/>
        <v>1437</v>
      </c>
      <c r="B1450" s="85"/>
      <c r="C1450" s="52" t="str">
        <f>IFERROR(VLOOKUP(Tableau1[[#This Row],[Site *
Un fichier Excel par DT]],Tableau7[[#All],[Nom de la gare]:[EIC]],5,FALSE),"")</f>
        <v/>
      </c>
      <c r="D1450" s="77"/>
      <c r="E1450" s="74"/>
      <c r="F1450" s="74"/>
      <c r="G1450" s="76"/>
      <c r="H1450" s="72" t="str">
        <f>IF(Tableau1[[#This Row],[Régime d''utilisation (Quotidien ? Oui ou Non)]]="Oui","Oui","Non")</f>
        <v>Non</v>
      </c>
      <c r="I1450" s="72" t="str">
        <f>IF(Tableau1[[#This Row],[Régime d''utilisation (Quotidien ? Oui ou Non)]]="Oui","Oui","Non")</f>
        <v>Non</v>
      </c>
      <c r="J1450" s="72" t="str">
        <f>IF(Tableau1[[#This Row],[Régime d''utilisation (Quotidien ? Oui ou Non)]]="Oui","Oui","Non")</f>
        <v>Non</v>
      </c>
      <c r="K1450" s="72" t="str">
        <f>IF(Tableau1[[#This Row],[Régime d''utilisation (Quotidien ? Oui ou Non)]]="Oui","Oui","Non")</f>
        <v>Non</v>
      </c>
      <c r="L1450" s="72" t="str">
        <f>IF(Tableau1[[#This Row],[Régime d''utilisation (Quotidien ? Oui ou Non)]]="Oui","Oui","Non")</f>
        <v>Non</v>
      </c>
      <c r="M1450" s="72" t="str">
        <f>IF(Tableau1[[#This Row],[Régime d''utilisation (Quotidien ? Oui ou Non)]]="Oui","Oui","Non")</f>
        <v>Non</v>
      </c>
      <c r="N1450" s="72" t="str">
        <f>IF(Tableau1[[#This Row],[Régime d''utilisation (Quotidien ? Oui ou Non)]]="Oui","Oui","Non")</f>
        <v>Non</v>
      </c>
      <c r="O1450" s="72" t="str">
        <f>IF(Tableau1[[#This Row],[Régime d''utilisation (Quotidien ? Oui ou Non)]]="Oui","Oui","Non")</f>
        <v>Non</v>
      </c>
      <c r="P1450" s="76"/>
      <c r="Q1450" s="76"/>
      <c r="R1450" s="76"/>
      <c r="S1450" s="52" t="str">
        <f t="shared" si="66"/>
        <v>Compris entre 00h00 et 5h00</v>
      </c>
      <c r="T1450" s="76"/>
      <c r="U1450" s="53" t="str">
        <f t="shared" si="67"/>
        <v>Voyageur</v>
      </c>
      <c r="V1450" s="76"/>
      <c r="W1450" s="76"/>
      <c r="X1450" s="76"/>
      <c r="Y1450" s="76"/>
      <c r="Z1450" s="76"/>
      <c r="AA1450" s="76"/>
      <c r="AB1450" s="53">
        <f>400</f>
        <v>400</v>
      </c>
      <c r="AC1450" s="78" t="str">
        <f>IF(Tableau1[[#This Row],[Type de réponse]]='Paramètre (masquer)'!$A$10,Tableau1[[#This Row],[Période de début *]],"")</f>
        <v/>
      </c>
      <c r="AD1450" s="78" t="str">
        <f>IF(Tableau1[[#This Row],[Type de réponse]]='Paramètre (masquer)'!$A$10,Tableau1[[#This Row],[Période de fin *]],"")</f>
        <v/>
      </c>
      <c r="AE1450" s="78" t="str">
        <f>IF(Tableau1[[#This Row],[Type de réponse]]='Paramètre (masquer)'!$A$10,Tableau1[[#This Row],[Nuit
LU/MA]],"")</f>
        <v/>
      </c>
      <c r="AF1450" s="78" t="str">
        <f>IF(Tableau1[[#This Row],[Type de réponse]]='Paramètre (masquer)'!$A$10,Tableau1[[#This Row],[Nuit
MA/ME]],"")</f>
        <v/>
      </c>
      <c r="AG1450" s="78" t="str">
        <f>IF(Tableau1[[#This Row],[Type de réponse]]='Paramètre (masquer)'!$A$10,Tableau1[[#This Row],[Nuit
ME/JE]],"")</f>
        <v/>
      </c>
      <c r="AH1450" s="78" t="str">
        <f>IF(Tableau1[[#This Row],[Type de réponse]]='Paramètre (masquer)'!$A$10,Tableau1[[#This Row],[Nuit JE/VE]],"")</f>
        <v/>
      </c>
      <c r="AI1450" s="78" t="str">
        <f>IF(Tableau1[[#This Row],[Type de réponse]]='Paramètre (masquer)'!$A$10,Tableau1[[#This Row],[Nuit
VE/SA]],"")</f>
        <v/>
      </c>
      <c r="AJ1450" s="78" t="str">
        <f>IF(Tableau1[[#This Row],[Type de réponse]]='Paramètre (masquer)'!$A$10,Tableau1[[#This Row],[Nuit
SA/DI]],"")</f>
        <v/>
      </c>
      <c r="AK1450" s="78" t="str">
        <f>IF(Tableau1[[#This Row],[Type de réponse]]='Paramètre (masquer)'!$A$10,Tableau1[[#This Row],[Nuit
DI/LU]],"")</f>
        <v/>
      </c>
      <c r="AL1450" s="76" t="str">
        <f>IF(Tableau1[[#This Row],[Nuit
LU /MA]]="Oui",0,IF(Tableau1[[#This Row],[Nuit
LU /MA]]="Non",1,""))</f>
        <v/>
      </c>
      <c r="AM1450" s="76" t="str">
        <f>IF(Tableau1[[#This Row],[Nuit
MA/ ME]]="Oui",0,IF(Tableau1[[#This Row],[Nuit
MA/ ME]]="Non",1,""))</f>
        <v/>
      </c>
      <c r="AN1450" s="76" t="str">
        <f>IF(Tableau1[[#This Row],[Nuit
ME/ JE]]="Oui",0,IF(Tableau1[[#This Row],[Nuit
ME/ JE]]="Non",1,""))</f>
        <v/>
      </c>
      <c r="AO1450" s="76" t="str">
        <f>IF(Tableau1[[#This Row],[Nuit JE/ VE]]="Oui",0,IF(Tableau1[[#This Row],[Nuit JE/ VE]]="Non",1,""))</f>
        <v/>
      </c>
      <c r="AP1450" s="76" t="str">
        <f>IF(Tableau1[[#This Row],[Nuit
VE/ SA]]="Oui",0,IF(Tableau1[[#This Row],[Nuit
VE/ SA]]="Non",1,""))</f>
        <v/>
      </c>
      <c r="AQ1450" s="76" t="str">
        <f>IF(Tableau1[[#This Row],[Nuit
SA/ DI]]="Oui",0,IF(Tableau1[[#This Row],[Nuit
SA/ DI]]="Non",1,""))</f>
        <v/>
      </c>
      <c r="AR1450" s="76" t="str">
        <f>IF(Tableau1[[#This Row],[Nuit
DI/ LU]]="Oui",0,IF(Tableau1[[#This Row],[Nuit
DI/ LU]]="Non",1,""))</f>
        <v/>
      </c>
      <c r="AS1450" s="76" t="str">
        <f>IF(Tableau1[[#This Row],[Type de réponse]]='Paramètre (masquer)'!$A$10,Tableau1[[#This Row],[FE]],"")</f>
        <v/>
      </c>
      <c r="AT1450" s="76" t="str">
        <f>_xlfn.CONCAT(Tableau1[[#This Row],[LUN]:[DIM]])</f>
        <v/>
      </c>
      <c r="AU1450" s="79"/>
      <c r="AV14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0" s="76" t="e">
        <f>Tableau1[[#This Row],[Nbre de nuits sur la période]]*Tableau1[[#This Row],[Nombre de train accédant / nuit *]]</f>
        <v>#VALUE!</v>
      </c>
      <c r="AY1450" s="76" t="e">
        <f>Tableau1[[#This Row],[Uo voies - nuit]]*((59*400/1000)+5)</f>
        <v>#VALUE!</v>
      </c>
    </row>
    <row r="1451" spans="1:51" ht="15.75">
      <c r="A1451" s="51">
        <f t="shared" si="68"/>
        <v>1438</v>
      </c>
      <c r="B1451" s="85"/>
      <c r="C1451" s="52" t="str">
        <f>IFERROR(VLOOKUP(Tableau1[[#This Row],[Site *
Un fichier Excel par DT]],Tableau7[[#All],[Nom de la gare]:[EIC]],5,FALSE),"")</f>
        <v/>
      </c>
      <c r="D1451" s="77"/>
      <c r="E1451" s="74"/>
      <c r="F1451" s="74"/>
      <c r="G1451" s="76"/>
      <c r="H1451" s="72" t="str">
        <f>IF(Tableau1[[#This Row],[Régime d''utilisation (Quotidien ? Oui ou Non)]]="Oui","Oui","Non")</f>
        <v>Non</v>
      </c>
      <c r="I1451" s="72" t="str">
        <f>IF(Tableau1[[#This Row],[Régime d''utilisation (Quotidien ? Oui ou Non)]]="Oui","Oui","Non")</f>
        <v>Non</v>
      </c>
      <c r="J1451" s="72" t="str">
        <f>IF(Tableau1[[#This Row],[Régime d''utilisation (Quotidien ? Oui ou Non)]]="Oui","Oui","Non")</f>
        <v>Non</v>
      </c>
      <c r="K1451" s="72" t="str">
        <f>IF(Tableau1[[#This Row],[Régime d''utilisation (Quotidien ? Oui ou Non)]]="Oui","Oui","Non")</f>
        <v>Non</v>
      </c>
      <c r="L1451" s="72" t="str">
        <f>IF(Tableau1[[#This Row],[Régime d''utilisation (Quotidien ? Oui ou Non)]]="Oui","Oui","Non")</f>
        <v>Non</v>
      </c>
      <c r="M1451" s="72" t="str">
        <f>IF(Tableau1[[#This Row],[Régime d''utilisation (Quotidien ? Oui ou Non)]]="Oui","Oui","Non")</f>
        <v>Non</v>
      </c>
      <c r="N1451" s="72" t="str">
        <f>IF(Tableau1[[#This Row],[Régime d''utilisation (Quotidien ? Oui ou Non)]]="Oui","Oui","Non")</f>
        <v>Non</v>
      </c>
      <c r="O1451" s="72" t="str">
        <f>IF(Tableau1[[#This Row],[Régime d''utilisation (Quotidien ? Oui ou Non)]]="Oui","Oui","Non")</f>
        <v>Non</v>
      </c>
      <c r="P1451" s="76"/>
      <c r="Q1451" s="76"/>
      <c r="R1451" s="76"/>
      <c r="S1451" s="52" t="str">
        <f t="shared" si="66"/>
        <v>Compris entre 00h00 et 5h00</v>
      </c>
      <c r="T1451" s="76"/>
      <c r="U1451" s="53" t="str">
        <f t="shared" si="67"/>
        <v>Voyageur</v>
      </c>
      <c r="V1451" s="76"/>
      <c r="W1451" s="76"/>
      <c r="X1451" s="76"/>
      <c r="Y1451" s="76"/>
      <c r="Z1451" s="76"/>
      <c r="AA1451" s="76"/>
      <c r="AB1451" s="53">
        <f>400</f>
        <v>400</v>
      </c>
      <c r="AC1451" s="78" t="str">
        <f>IF(Tableau1[[#This Row],[Type de réponse]]='Paramètre (masquer)'!$A$10,Tableau1[[#This Row],[Période de début *]],"")</f>
        <v/>
      </c>
      <c r="AD1451" s="78" t="str">
        <f>IF(Tableau1[[#This Row],[Type de réponse]]='Paramètre (masquer)'!$A$10,Tableau1[[#This Row],[Période de fin *]],"")</f>
        <v/>
      </c>
      <c r="AE1451" s="78" t="str">
        <f>IF(Tableau1[[#This Row],[Type de réponse]]='Paramètre (masquer)'!$A$10,Tableau1[[#This Row],[Nuit
LU/MA]],"")</f>
        <v/>
      </c>
      <c r="AF1451" s="78" t="str">
        <f>IF(Tableau1[[#This Row],[Type de réponse]]='Paramètre (masquer)'!$A$10,Tableau1[[#This Row],[Nuit
MA/ME]],"")</f>
        <v/>
      </c>
      <c r="AG1451" s="78" t="str">
        <f>IF(Tableau1[[#This Row],[Type de réponse]]='Paramètre (masquer)'!$A$10,Tableau1[[#This Row],[Nuit
ME/JE]],"")</f>
        <v/>
      </c>
      <c r="AH1451" s="78" t="str">
        <f>IF(Tableau1[[#This Row],[Type de réponse]]='Paramètre (masquer)'!$A$10,Tableau1[[#This Row],[Nuit JE/VE]],"")</f>
        <v/>
      </c>
      <c r="AI1451" s="78" t="str">
        <f>IF(Tableau1[[#This Row],[Type de réponse]]='Paramètre (masquer)'!$A$10,Tableau1[[#This Row],[Nuit
VE/SA]],"")</f>
        <v/>
      </c>
      <c r="AJ1451" s="78" t="str">
        <f>IF(Tableau1[[#This Row],[Type de réponse]]='Paramètre (masquer)'!$A$10,Tableau1[[#This Row],[Nuit
SA/DI]],"")</f>
        <v/>
      </c>
      <c r="AK1451" s="78" t="str">
        <f>IF(Tableau1[[#This Row],[Type de réponse]]='Paramètre (masquer)'!$A$10,Tableau1[[#This Row],[Nuit
DI/LU]],"")</f>
        <v/>
      </c>
      <c r="AL1451" s="76" t="str">
        <f>IF(Tableau1[[#This Row],[Nuit
LU /MA]]="Oui",0,IF(Tableau1[[#This Row],[Nuit
LU /MA]]="Non",1,""))</f>
        <v/>
      </c>
      <c r="AM1451" s="76" t="str">
        <f>IF(Tableau1[[#This Row],[Nuit
MA/ ME]]="Oui",0,IF(Tableau1[[#This Row],[Nuit
MA/ ME]]="Non",1,""))</f>
        <v/>
      </c>
      <c r="AN1451" s="76" t="str">
        <f>IF(Tableau1[[#This Row],[Nuit
ME/ JE]]="Oui",0,IF(Tableau1[[#This Row],[Nuit
ME/ JE]]="Non",1,""))</f>
        <v/>
      </c>
      <c r="AO1451" s="76" t="str">
        <f>IF(Tableau1[[#This Row],[Nuit JE/ VE]]="Oui",0,IF(Tableau1[[#This Row],[Nuit JE/ VE]]="Non",1,""))</f>
        <v/>
      </c>
      <c r="AP1451" s="76" t="str">
        <f>IF(Tableau1[[#This Row],[Nuit
VE/ SA]]="Oui",0,IF(Tableau1[[#This Row],[Nuit
VE/ SA]]="Non",1,""))</f>
        <v/>
      </c>
      <c r="AQ1451" s="76" t="str">
        <f>IF(Tableau1[[#This Row],[Nuit
SA/ DI]]="Oui",0,IF(Tableau1[[#This Row],[Nuit
SA/ DI]]="Non",1,""))</f>
        <v/>
      </c>
      <c r="AR1451" s="76" t="str">
        <f>IF(Tableau1[[#This Row],[Nuit
DI/ LU]]="Oui",0,IF(Tableau1[[#This Row],[Nuit
DI/ LU]]="Non",1,""))</f>
        <v/>
      </c>
      <c r="AS1451" s="76" t="str">
        <f>IF(Tableau1[[#This Row],[Type de réponse]]='Paramètre (masquer)'!$A$10,Tableau1[[#This Row],[FE]],"")</f>
        <v/>
      </c>
      <c r="AT1451" s="76" t="str">
        <f>_xlfn.CONCAT(Tableau1[[#This Row],[LUN]:[DIM]])</f>
        <v/>
      </c>
      <c r="AU1451" s="79"/>
      <c r="AV14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1" s="76" t="e">
        <f>Tableau1[[#This Row],[Nbre de nuits sur la période]]*Tableau1[[#This Row],[Nombre de train accédant / nuit *]]</f>
        <v>#VALUE!</v>
      </c>
      <c r="AY1451" s="76" t="e">
        <f>Tableau1[[#This Row],[Uo voies - nuit]]*((59*400/1000)+5)</f>
        <v>#VALUE!</v>
      </c>
    </row>
    <row r="1452" spans="1:51" ht="15.75">
      <c r="A1452" s="51">
        <f t="shared" si="68"/>
        <v>1439</v>
      </c>
      <c r="B1452" s="85"/>
      <c r="C1452" s="52" t="str">
        <f>IFERROR(VLOOKUP(Tableau1[[#This Row],[Site *
Un fichier Excel par DT]],Tableau7[[#All],[Nom de la gare]:[EIC]],5,FALSE),"")</f>
        <v/>
      </c>
      <c r="D1452" s="77"/>
      <c r="E1452" s="74"/>
      <c r="F1452" s="74"/>
      <c r="G1452" s="76"/>
      <c r="H1452" s="72" t="str">
        <f>IF(Tableau1[[#This Row],[Régime d''utilisation (Quotidien ? Oui ou Non)]]="Oui","Oui","Non")</f>
        <v>Non</v>
      </c>
      <c r="I1452" s="72" t="str">
        <f>IF(Tableau1[[#This Row],[Régime d''utilisation (Quotidien ? Oui ou Non)]]="Oui","Oui","Non")</f>
        <v>Non</v>
      </c>
      <c r="J1452" s="72" t="str">
        <f>IF(Tableau1[[#This Row],[Régime d''utilisation (Quotidien ? Oui ou Non)]]="Oui","Oui","Non")</f>
        <v>Non</v>
      </c>
      <c r="K1452" s="72" t="str">
        <f>IF(Tableau1[[#This Row],[Régime d''utilisation (Quotidien ? Oui ou Non)]]="Oui","Oui","Non")</f>
        <v>Non</v>
      </c>
      <c r="L1452" s="72" t="str">
        <f>IF(Tableau1[[#This Row],[Régime d''utilisation (Quotidien ? Oui ou Non)]]="Oui","Oui","Non")</f>
        <v>Non</v>
      </c>
      <c r="M1452" s="72" t="str">
        <f>IF(Tableau1[[#This Row],[Régime d''utilisation (Quotidien ? Oui ou Non)]]="Oui","Oui","Non")</f>
        <v>Non</v>
      </c>
      <c r="N1452" s="72" t="str">
        <f>IF(Tableau1[[#This Row],[Régime d''utilisation (Quotidien ? Oui ou Non)]]="Oui","Oui","Non")</f>
        <v>Non</v>
      </c>
      <c r="O1452" s="72" t="str">
        <f>IF(Tableau1[[#This Row],[Régime d''utilisation (Quotidien ? Oui ou Non)]]="Oui","Oui","Non")</f>
        <v>Non</v>
      </c>
      <c r="P1452" s="76"/>
      <c r="Q1452" s="76"/>
      <c r="R1452" s="76"/>
      <c r="S1452" s="52" t="str">
        <f t="shared" si="66"/>
        <v>Compris entre 00h00 et 5h00</v>
      </c>
      <c r="T1452" s="76"/>
      <c r="U1452" s="53" t="str">
        <f t="shared" si="67"/>
        <v>Voyageur</v>
      </c>
      <c r="V1452" s="76"/>
      <c r="W1452" s="76"/>
      <c r="X1452" s="76"/>
      <c r="Y1452" s="76"/>
      <c r="Z1452" s="76"/>
      <c r="AA1452" s="76"/>
      <c r="AB1452" s="53">
        <f>400</f>
        <v>400</v>
      </c>
      <c r="AC1452" s="78" t="str">
        <f>IF(Tableau1[[#This Row],[Type de réponse]]='Paramètre (masquer)'!$A$10,Tableau1[[#This Row],[Période de début *]],"")</f>
        <v/>
      </c>
      <c r="AD1452" s="78" t="str">
        <f>IF(Tableau1[[#This Row],[Type de réponse]]='Paramètre (masquer)'!$A$10,Tableau1[[#This Row],[Période de fin *]],"")</f>
        <v/>
      </c>
      <c r="AE1452" s="78" t="str">
        <f>IF(Tableau1[[#This Row],[Type de réponse]]='Paramètre (masquer)'!$A$10,Tableau1[[#This Row],[Nuit
LU/MA]],"")</f>
        <v/>
      </c>
      <c r="AF1452" s="78" t="str">
        <f>IF(Tableau1[[#This Row],[Type de réponse]]='Paramètre (masquer)'!$A$10,Tableau1[[#This Row],[Nuit
MA/ME]],"")</f>
        <v/>
      </c>
      <c r="AG1452" s="78" t="str">
        <f>IF(Tableau1[[#This Row],[Type de réponse]]='Paramètre (masquer)'!$A$10,Tableau1[[#This Row],[Nuit
ME/JE]],"")</f>
        <v/>
      </c>
      <c r="AH1452" s="78" t="str">
        <f>IF(Tableau1[[#This Row],[Type de réponse]]='Paramètre (masquer)'!$A$10,Tableau1[[#This Row],[Nuit JE/VE]],"")</f>
        <v/>
      </c>
      <c r="AI1452" s="78" t="str">
        <f>IF(Tableau1[[#This Row],[Type de réponse]]='Paramètre (masquer)'!$A$10,Tableau1[[#This Row],[Nuit
VE/SA]],"")</f>
        <v/>
      </c>
      <c r="AJ1452" s="78" t="str">
        <f>IF(Tableau1[[#This Row],[Type de réponse]]='Paramètre (masquer)'!$A$10,Tableau1[[#This Row],[Nuit
SA/DI]],"")</f>
        <v/>
      </c>
      <c r="AK1452" s="78" t="str">
        <f>IF(Tableau1[[#This Row],[Type de réponse]]='Paramètre (masquer)'!$A$10,Tableau1[[#This Row],[Nuit
DI/LU]],"")</f>
        <v/>
      </c>
      <c r="AL1452" s="76" t="str">
        <f>IF(Tableau1[[#This Row],[Nuit
LU /MA]]="Oui",0,IF(Tableau1[[#This Row],[Nuit
LU /MA]]="Non",1,""))</f>
        <v/>
      </c>
      <c r="AM1452" s="76" t="str">
        <f>IF(Tableau1[[#This Row],[Nuit
MA/ ME]]="Oui",0,IF(Tableau1[[#This Row],[Nuit
MA/ ME]]="Non",1,""))</f>
        <v/>
      </c>
      <c r="AN1452" s="76" t="str">
        <f>IF(Tableau1[[#This Row],[Nuit
ME/ JE]]="Oui",0,IF(Tableau1[[#This Row],[Nuit
ME/ JE]]="Non",1,""))</f>
        <v/>
      </c>
      <c r="AO1452" s="76" t="str">
        <f>IF(Tableau1[[#This Row],[Nuit JE/ VE]]="Oui",0,IF(Tableau1[[#This Row],[Nuit JE/ VE]]="Non",1,""))</f>
        <v/>
      </c>
      <c r="AP1452" s="76" t="str">
        <f>IF(Tableau1[[#This Row],[Nuit
VE/ SA]]="Oui",0,IF(Tableau1[[#This Row],[Nuit
VE/ SA]]="Non",1,""))</f>
        <v/>
      </c>
      <c r="AQ1452" s="76" t="str">
        <f>IF(Tableau1[[#This Row],[Nuit
SA/ DI]]="Oui",0,IF(Tableau1[[#This Row],[Nuit
SA/ DI]]="Non",1,""))</f>
        <v/>
      </c>
      <c r="AR1452" s="76" t="str">
        <f>IF(Tableau1[[#This Row],[Nuit
DI/ LU]]="Oui",0,IF(Tableau1[[#This Row],[Nuit
DI/ LU]]="Non",1,""))</f>
        <v/>
      </c>
      <c r="AS1452" s="76" t="str">
        <f>IF(Tableau1[[#This Row],[Type de réponse]]='Paramètre (masquer)'!$A$10,Tableau1[[#This Row],[FE]],"")</f>
        <v/>
      </c>
      <c r="AT1452" s="76" t="str">
        <f>_xlfn.CONCAT(Tableau1[[#This Row],[LUN]:[DIM]])</f>
        <v/>
      </c>
      <c r="AU1452" s="79"/>
      <c r="AV14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2" s="76" t="e">
        <f>Tableau1[[#This Row],[Nbre de nuits sur la période]]*Tableau1[[#This Row],[Nombre de train accédant / nuit *]]</f>
        <v>#VALUE!</v>
      </c>
      <c r="AY1452" s="76" t="e">
        <f>Tableau1[[#This Row],[Uo voies - nuit]]*((59*400/1000)+5)</f>
        <v>#VALUE!</v>
      </c>
    </row>
    <row r="1453" spans="1:51" ht="15.75">
      <c r="A1453" s="51">
        <f t="shared" si="68"/>
        <v>1440</v>
      </c>
      <c r="B1453" s="85"/>
      <c r="C1453" s="52" t="str">
        <f>IFERROR(VLOOKUP(Tableau1[[#This Row],[Site *
Un fichier Excel par DT]],Tableau7[[#All],[Nom de la gare]:[EIC]],5,FALSE),"")</f>
        <v/>
      </c>
      <c r="D1453" s="77"/>
      <c r="E1453" s="74"/>
      <c r="F1453" s="74"/>
      <c r="G1453" s="76"/>
      <c r="H1453" s="72" t="str">
        <f>IF(Tableau1[[#This Row],[Régime d''utilisation (Quotidien ? Oui ou Non)]]="Oui","Oui","Non")</f>
        <v>Non</v>
      </c>
      <c r="I1453" s="72" t="str">
        <f>IF(Tableau1[[#This Row],[Régime d''utilisation (Quotidien ? Oui ou Non)]]="Oui","Oui","Non")</f>
        <v>Non</v>
      </c>
      <c r="J1453" s="72" t="str">
        <f>IF(Tableau1[[#This Row],[Régime d''utilisation (Quotidien ? Oui ou Non)]]="Oui","Oui","Non")</f>
        <v>Non</v>
      </c>
      <c r="K1453" s="72" t="str">
        <f>IF(Tableau1[[#This Row],[Régime d''utilisation (Quotidien ? Oui ou Non)]]="Oui","Oui","Non")</f>
        <v>Non</v>
      </c>
      <c r="L1453" s="72" t="str">
        <f>IF(Tableau1[[#This Row],[Régime d''utilisation (Quotidien ? Oui ou Non)]]="Oui","Oui","Non")</f>
        <v>Non</v>
      </c>
      <c r="M1453" s="72" t="str">
        <f>IF(Tableau1[[#This Row],[Régime d''utilisation (Quotidien ? Oui ou Non)]]="Oui","Oui","Non")</f>
        <v>Non</v>
      </c>
      <c r="N1453" s="72" t="str">
        <f>IF(Tableau1[[#This Row],[Régime d''utilisation (Quotidien ? Oui ou Non)]]="Oui","Oui","Non")</f>
        <v>Non</v>
      </c>
      <c r="O1453" s="72" t="str">
        <f>IF(Tableau1[[#This Row],[Régime d''utilisation (Quotidien ? Oui ou Non)]]="Oui","Oui","Non")</f>
        <v>Non</v>
      </c>
      <c r="P1453" s="76"/>
      <c r="Q1453" s="76"/>
      <c r="R1453" s="76"/>
      <c r="S1453" s="52" t="str">
        <f t="shared" si="66"/>
        <v>Compris entre 00h00 et 5h00</v>
      </c>
      <c r="T1453" s="76"/>
      <c r="U1453" s="53" t="str">
        <f t="shared" si="67"/>
        <v>Voyageur</v>
      </c>
      <c r="V1453" s="76"/>
      <c r="W1453" s="76"/>
      <c r="X1453" s="76"/>
      <c r="Y1453" s="76"/>
      <c r="Z1453" s="76"/>
      <c r="AA1453" s="76"/>
      <c r="AB1453" s="53">
        <f>400</f>
        <v>400</v>
      </c>
      <c r="AC1453" s="78" t="str">
        <f>IF(Tableau1[[#This Row],[Type de réponse]]='Paramètre (masquer)'!$A$10,Tableau1[[#This Row],[Période de début *]],"")</f>
        <v/>
      </c>
      <c r="AD1453" s="78" t="str">
        <f>IF(Tableau1[[#This Row],[Type de réponse]]='Paramètre (masquer)'!$A$10,Tableau1[[#This Row],[Période de fin *]],"")</f>
        <v/>
      </c>
      <c r="AE1453" s="78" t="str">
        <f>IF(Tableau1[[#This Row],[Type de réponse]]='Paramètre (masquer)'!$A$10,Tableau1[[#This Row],[Nuit
LU/MA]],"")</f>
        <v/>
      </c>
      <c r="AF1453" s="78" t="str">
        <f>IF(Tableau1[[#This Row],[Type de réponse]]='Paramètre (masquer)'!$A$10,Tableau1[[#This Row],[Nuit
MA/ME]],"")</f>
        <v/>
      </c>
      <c r="AG1453" s="78" t="str">
        <f>IF(Tableau1[[#This Row],[Type de réponse]]='Paramètre (masquer)'!$A$10,Tableau1[[#This Row],[Nuit
ME/JE]],"")</f>
        <v/>
      </c>
      <c r="AH1453" s="78" t="str">
        <f>IF(Tableau1[[#This Row],[Type de réponse]]='Paramètre (masquer)'!$A$10,Tableau1[[#This Row],[Nuit JE/VE]],"")</f>
        <v/>
      </c>
      <c r="AI1453" s="78" t="str">
        <f>IF(Tableau1[[#This Row],[Type de réponse]]='Paramètre (masquer)'!$A$10,Tableau1[[#This Row],[Nuit
VE/SA]],"")</f>
        <v/>
      </c>
      <c r="AJ1453" s="78" t="str">
        <f>IF(Tableau1[[#This Row],[Type de réponse]]='Paramètre (masquer)'!$A$10,Tableau1[[#This Row],[Nuit
SA/DI]],"")</f>
        <v/>
      </c>
      <c r="AK1453" s="78" t="str">
        <f>IF(Tableau1[[#This Row],[Type de réponse]]='Paramètre (masquer)'!$A$10,Tableau1[[#This Row],[Nuit
DI/LU]],"")</f>
        <v/>
      </c>
      <c r="AL1453" s="76" t="str">
        <f>IF(Tableau1[[#This Row],[Nuit
LU /MA]]="Oui",0,IF(Tableau1[[#This Row],[Nuit
LU /MA]]="Non",1,""))</f>
        <v/>
      </c>
      <c r="AM1453" s="76" t="str">
        <f>IF(Tableau1[[#This Row],[Nuit
MA/ ME]]="Oui",0,IF(Tableau1[[#This Row],[Nuit
MA/ ME]]="Non",1,""))</f>
        <v/>
      </c>
      <c r="AN1453" s="76" t="str">
        <f>IF(Tableau1[[#This Row],[Nuit
ME/ JE]]="Oui",0,IF(Tableau1[[#This Row],[Nuit
ME/ JE]]="Non",1,""))</f>
        <v/>
      </c>
      <c r="AO1453" s="76" t="str">
        <f>IF(Tableau1[[#This Row],[Nuit JE/ VE]]="Oui",0,IF(Tableau1[[#This Row],[Nuit JE/ VE]]="Non",1,""))</f>
        <v/>
      </c>
      <c r="AP1453" s="76" t="str">
        <f>IF(Tableau1[[#This Row],[Nuit
VE/ SA]]="Oui",0,IF(Tableau1[[#This Row],[Nuit
VE/ SA]]="Non",1,""))</f>
        <v/>
      </c>
      <c r="AQ1453" s="76" t="str">
        <f>IF(Tableau1[[#This Row],[Nuit
SA/ DI]]="Oui",0,IF(Tableau1[[#This Row],[Nuit
SA/ DI]]="Non",1,""))</f>
        <v/>
      </c>
      <c r="AR1453" s="76" t="str">
        <f>IF(Tableau1[[#This Row],[Nuit
DI/ LU]]="Oui",0,IF(Tableau1[[#This Row],[Nuit
DI/ LU]]="Non",1,""))</f>
        <v/>
      </c>
      <c r="AS1453" s="76" t="str">
        <f>IF(Tableau1[[#This Row],[Type de réponse]]='Paramètre (masquer)'!$A$10,Tableau1[[#This Row],[FE]],"")</f>
        <v/>
      </c>
      <c r="AT1453" s="76" t="str">
        <f>_xlfn.CONCAT(Tableau1[[#This Row],[LUN]:[DIM]])</f>
        <v/>
      </c>
      <c r="AU1453" s="79"/>
      <c r="AV14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3" s="76" t="e">
        <f>Tableau1[[#This Row],[Nbre de nuits sur la période]]*Tableau1[[#This Row],[Nombre de train accédant / nuit *]]</f>
        <v>#VALUE!</v>
      </c>
      <c r="AY1453" s="76" t="e">
        <f>Tableau1[[#This Row],[Uo voies - nuit]]*((59*400/1000)+5)</f>
        <v>#VALUE!</v>
      </c>
    </row>
    <row r="1454" spans="1:51" ht="15.75">
      <c r="A1454" s="51">
        <f t="shared" si="68"/>
        <v>1441</v>
      </c>
      <c r="B1454" s="85"/>
      <c r="C1454" s="52" t="str">
        <f>IFERROR(VLOOKUP(Tableau1[[#This Row],[Site *
Un fichier Excel par DT]],Tableau7[[#All],[Nom de la gare]:[EIC]],5,FALSE),"")</f>
        <v/>
      </c>
      <c r="D1454" s="77"/>
      <c r="E1454" s="74"/>
      <c r="F1454" s="74"/>
      <c r="G1454" s="76"/>
      <c r="H1454" s="72" t="str">
        <f>IF(Tableau1[[#This Row],[Régime d''utilisation (Quotidien ? Oui ou Non)]]="Oui","Oui","Non")</f>
        <v>Non</v>
      </c>
      <c r="I1454" s="72" t="str">
        <f>IF(Tableau1[[#This Row],[Régime d''utilisation (Quotidien ? Oui ou Non)]]="Oui","Oui","Non")</f>
        <v>Non</v>
      </c>
      <c r="J1454" s="72" t="str">
        <f>IF(Tableau1[[#This Row],[Régime d''utilisation (Quotidien ? Oui ou Non)]]="Oui","Oui","Non")</f>
        <v>Non</v>
      </c>
      <c r="K1454" s="72" t="str">
        <f>IF(Tableau1[[#This Row],[Régime d''utilisation (Quotidien ? Oui ou Non)]]="Oui","Oui","Non")</f>
        <v>Non</v>
      </c>
      <c r="L1454" s="72" t="str">
        <f>IF(Tableau1[[#This Row],[Régime d''utilisation (Quotidien ? Oui ou Non)]]="Oui","Oui","Non")</f>
        <v>Non</v>
      </c>
      <c r="M1454" s="72" t="str">
        <f>IF(Tableau1[[#This Row],[Régime d''utilisation (Quotidien ? Oui ou Non)]]="Oui","Oui","Non")</f>
        <v>Non</v>
      </c>
      <c r="N1454" s="72" t="str">
        <f>IF(Tableau1[[#This Row],[Régime d''utilisation (Quotidien ? Oui ou Non)]]="Oui","Oui","Non")</f>
        <v>Non</v>
      </c>
      <c r="O1454" s="72" t="str">
        <f>IF(Tableau1[[#This Row],[Régime d''utilisation (Quotidien ? Oui ou Non)]]="Oui","Oui","Non")</f>
        <v>Non</v>
      </c>
      <c r="P1454" s="76"/>
      <c r="Q1454" s="76"/>
      <c r="R1454" s="76"/>
      <c r="S1454" s="52" t="str">
        <f t="shared" si="66"/>
        <v>Compris entre 00h00 et 5h00</v>
      </c>
      <c r="T1454" s="76"/>
      <c r="U1454" s="53" t="str">
        <f t="shared" si="67"/>
        <v>Voyageur</v>
      </c>
      <c r="V1454" s="76"/>
      <c r="W1454" s="76"/>
      <c r="X1454" s="76"/>
      <c r="Y1454" s="76"/>
      <c r="Z1454" s="76"/>
      <c r="AA1454" s="76"/>
      <c r="AB1454" s="53">
        <f>400</f>
        <v>400</v>
      </c>
      <c r="AC1454" s="78" t="str">
        <f>IF(Tableau1[[#This Row],[Type de réponse]]='Paramètre (masquer)'!$A$10,Tableau1[[#This Row],[Période de début *]],"")</f>
        <v/>
      </c>
      <c r="AD1454" s="78" t="str">
        <f>IF(Tableau1[[#This Row],[Type de réponse]]='Paramètre (masquer)'!$A$10,Tableau1[[#This Row],[Période de fin *]],"")</f>
        <v/>
      </c>
      <c r="AE1454" s="78" t="str">
        <f>IF(Tableau1[[#This Row],[Type de réponse]]='Paramètre (masquer)'!$A$10,Tableau1[[#This Row],[Nuit
LU/MA]],"")</f>
        <v/>
      </c>
      <c r="AF1454" s="78" t="str">
        <f>IF(Tableau1[[#This Row],[Type de réponse]]='Paramètre (masquer)'!$A$10,Tableau1[[#This Row],[Nuit
MA/ME]],"")</f>
        <v/>
      </c>
      <c r="AG1454" s="78" t="str">
        <f>IF(Tableau1[[#This Row],[Type de réponse]]='Paramètre (masquer)'!$A$10,Tableau1[[#This Row],[Nuit
ME/JE]],"")</f>
        <v/>
      </c>
      <c r="AH1454" s="78" t="str">
        <f>IF(Tableau1[[#This Row],[Type de réponse]]='Paramètre (masquer)'!$A$10,Tableau1[[#This Row],[Nuit JE/VE]],"")</f>
        <v/>
      </c>
      <c r="AI1454" s="78" t="str">
        <f>IF(Tableau1[[#This Row],[Type de réponse]]='Paramètre (masquer)'!$A$10,Tableau1[[#This Row],[Nuit
VE/SA]],"")</f>
        <v/>
      </c>
      <c r="AJ1454" s="78" t="str">
        <f>IF(Tableau1[[#This Row],[Type de réponse]]='Paramètre (masquer)'!$A$10,Tableau1[[#This Row],[Nuit
SA/DI]],"")</f>
        <v/>
      </c>
      <c r="AK1454" s="78" t="str">
        <f>IF(Tableau1[[#This Row],[Type de réponse]]='Paramètre (masquer)'!$A$10,Tableau1[[#This Row],[Nuit
DI/LU]],"")</f>
        <v/>
      </c>
      <c r="AL1454" s="76" t="str">
        <f>IF(Tableau1[[#This Row],[Nuit
LU /MA]]="Oui",0,IF(Tableau1[[#This Row],[Nuit
LU /MA]]="Non",1,""))</f>
        <v/>
      </c>
      <c r="AM1454" s="76" t="str">
        <f>IF(Tableau1[[#This Row],[Nuit
MA/ ME]]="Oui",0,IF(Tableau1[[#This Row],[Nuit
MA/ ME]]="Non",1,""))</f>
        <v/>
      </c>
      <c r="AN1454" s="76" t="str">
        <f>IF(Tableau1[[#This Row],[Nuit
ME/ JE]]="Oui",0,IF(Tableau1[[#This Row],[Nuit
ME/ JE]]="Non",1,""))</f>
        <v/>
      </c>
      <c r="AO1454" s="76" t="str">
        <f>IF(Tableau1[[#This Row],[Nuit JE/ VE]]="Oui",0,IF(Tableau1[[#This Row],[Nuit JE/ VE]]="Non",1,""))</f>
        <v/>
      </c>
      <c r="AP1454" s="76" t="str">
        <f>IF(Tableau1[[#This Row],[Nuit
VE/ SA]]="Oui",0,IF(Tableau1[[#This Row],[Nuit
VE/ SA]]="Non",1,""))</f>
        <v/>
      </c>
      <c r="AQ1454" s="76" t="str">
        <f>IF(Tableau1[[#This Row],[Nuit
SA/ DI]]="Oui",0,IF(Tableau1[[#This Row],[Nuit
SA/ DI]]="Non",1,""))</f>
        <v/>
      </c>
      <c r="AR1454" s="76" t="str">
        <f>IF(Tableau1[[#This Row],[Nuit
DI/ LU]]="Oui",0,IF(Tableau1[[#This Row],[Nuit
DI/ LU]]="Non",1,""))</f>
        <v/>
      </c>
      <c r="AS1454" s="76" t="str">
        <f>IF(Tableau1[[#This Row],[Type de réponse]]='Paramètre (masquer)'!$A$10,Tableau1[[#This Row],[FE]],"")</f>
        <v/>
      </c>
      <c r="AT1454" s="76" t="str">
        <f>_xlfn.CONCAT(Tableau1[[#This Row],[LUN]:[DIM]])</f>
        <v/>
      </c>
      <c r="AU1454" s="79"/>
      <c r="AV14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4" s="76" t="e">
        <f>Tableau1[[#This Row],[Nbre de nuits sur la période]]*Tableau1[[#This Row],[Nombre de train accédant / nuit *]]</f>
        <v>#VALUE!</v>
      </c>
      <c r="AY1454" s="76" t="e">
        <f>Tableau1[[#This Row],[Uo voies - nuit]]*((59*400/1000)+5)</f>
        <v>#VALUE!</v>
      </c>
    </row>
    <row r="1455" spans="1:51" ht="15.75">
      <c r="A1455" s="51">
        <f t="shared" si="68"/>
        <v>1442</v>
      </c>
      <c r="B1455" s="85"/>
      <c r="C1455" s="52" t="str">
        <f>IFERROR(VLOOKUP(Tableau1[[#This Row],[Site *
Un fichier Excel par DT]],Tableau7[[#All],[Nom de la gare]:[EIC]],5,FALSE),"")</f>
        <v/>
      </c>
      <c r="D1455" s="77"/>
      <c r="E1455" s="74"/>
      <c r="F1455" s="74"/>
      <c r="G1455" s="76"/>
      <c r="H1455" s="72" t="str">
        <f>IF(Tableau1[[#This Row],[Régime d''utilisation (Quotidien ? Oui ou Non)]]="Oui","Oui","Non")</f>
        <v>Non</v>
      </c>
      <c r="I1455" s="72" t="str">
        <f>IF(Tableau1[[#This Row],[Régime d''utilisation (Quotidien ? Oui ou Non)]]="Oui","Oui","Non")</f>
        <v>Non</v>
      </c>
      <c r="J1455" s="72" t="str">
        <f>IF(Tableau1[[#This Row],[Régime d''utilisation (Quotidien ? Oui ou Non)]]="Oui","Oui","Non")</f>
        <v>Non</v>
      </c>
      <c r="K1455" s="72" t="str">
        <f>IF(Tableau1[[#This Row],[Régime d''utilisation (Quotidien ? Oui ou Non)]]="Oui","Oui","Non")</f>
        <v>Non</v>
      </c>
      <c r="L1455" s="72" t="str">
        <f>IF(Tableau1[[#This Row],[Régime d''utilisation (Quotidien ? Oui ou Non)]]="Oui","Oui","Non")</f>
        <v>Non</v>
      </c>
      <c r="M1455" s="72" t="str">
        <f>IF(Tableau1[[#This Row],[Régime d''utilisation (Quotidien ? Oui ou Non)]]="Oui","Oui","Non")</f>
        <v>Non</v>
      </c>
      <c r="N1455" s="72" t="str">
        <f>IF(Tableau1[[#This Row],[Régime d''utilisation (Quotidien ? Oui ou Non)]]="Oui","Oui","Non")</f>
        <v>Non</v>
      </c>
      <c r="O1455" s="72" t="str">
        <f>IF(Tableau1[[#This Row],[Régime d''utilisation (Quotidien ? Oui ou Non)]]="Oui","Oui","Non")</f>
        <v>Non</v>
      </c>
      <c r="P1455" s="76"/>
      <c r="Q1455" s="76"/>
      <c r="R1455" s="76"/>
      <c r="S1455" s="52" t="str">
        <f t="shared" si="66"/>
        <v>Compris entre 00h00 et 5h00</v>
      </c>
      <c r="T1455" s="76"/>
      <c r="U1455" s="53" t="str">
        <f t="shared" si="67"/>
        <v>Voyageur</v>
      </c>
      <c r="V1455" s="76"/>
      <c r="W1455" s="76"/>
      <c r="X1455" s="76"/>
      <c r="Y1455" s="76"/>
      <c r="Z1455" s="76"/>
      <c r="AA1455" s="76"/>
      <c r="AB1455" s="53">
        <f>400</f>
        <v>400</v>
      </c>
      <c r="AC1455" s="78" t="str">
        <f>IF(Tableau1[[#This Row],[Type de réponse]]='Paramètre (masquer)'!$A$10,Tableau1[[#This Row],[Période de début *]],"")</f>
        <v/>
      </c>
      <c r="AD1455" s="78" t="str">
        <f>IF(Tableau1[[#This Row],[Type de réponse]]='Paramètre (masquer)'!$A$10,Tableau1[[#This Row],[Période de fin *]],"")</f>
        <v/>
      </c>
      <c r="AE1455" s="78" t="str">
        <f>IF(Tableau1[[#This Row],[Type de réponse]]='Paramètre (masquer)'!$A$10,Tableau1[[#This Row],[Nuit
LU/MA]],"")</f>
        <v/>
      </c>
      <c r="AF1455" s="78" t="str">
        <f>IF(Tableau1[[#This Row],[Type de réponse]]='Paramètre (masquer)'!$A$10,Tableau1[[#This Row],[Nuit
MA/ME]],"")</f>
        <v/>
      </c>
      <c r="AG1455" s="78" t="str">
        <f>IF(Tableau1[[#This Row],[Type de réponse]]='Paramètre (masquer)'!$A$10,Tableau1[[#This Row],[Nuit
ME/JE]],"")</f>
        <v/>
      </c>
      <c r="AH1455" s="78" t="str">
        <f>IF(Tableau1[[#This Row],[Type de réponse]]='Paramètre (masquer)'!$A$10,Tableau1[[#This Row],[Nuit JE/VE]],"")</f>
        <v/>
      </c>
      <c r="AI1455" s="78" t="str">
        <f>IF(Tableau1[[#This Row],[Type de réponse]]='Paramètre (masquer)'!$A$10,Tableau1[[#This Row],[Nuit
VE/SA]],"")</f>
        <v/>
      </c>
      <c r="AJ1455" s="78" t="str">
        <f>IF(Tableau1[[#This Row],[Type de réponse]]='Paramètre (masquer)'!$A$10,Tableau1[[#This Row],[Nuit
SA/DI]],"")</f>
        <v/>
      </c>
      <c r="AK1455" s="78" t="str">
        <f>IF(Tableau1[[#This Row],[Type de réponse]]='Paramètre (masquer)'!$A$10,Tableau1[[#This Row],[Nuit
DI/LU]],"")</f>
        <v/>
      </c>
      <c r="AL1455" s="76" t="str">
        <f>IF(Tableau1[[#This Row],[Nuit
LU /MA]]="Oui",0,IF(Tableau1[[#This Row],[Nuit
LU /MA]]="Non",1,""))</f>
        <v/>
      </c>
      <c r="AM1455" s="76" t="str">
        <f>IF(Tableau1[[#This Row],[Nuit
MA/ ME]]="Oui",0,IF(Tableau1[[#This Row],[Nuit
MA/ ME]]="Non",1,""))</f>
        <v/>
      </c>
      <c r="AN1455" s="76" t="str">
        <f>IF(Tableau1[[#This Row],[Nuit
ME/ JE]]="Oui",0,IF(Tableau1[[#This Row],[Nuit
ME/ JE]]="Non",1,""))</f>
        <v/>
      </c>
      <c r="AO1455" s="76" t="str">
        <f>IF(Tableau1[[#This Row],[Nuit JE/ VE]]="Oui",0,IF(Tableau1[[#This Row],[Nuit JE/ VE]]="Non",1,""))</f>
        <v/>
      </c>
      <c r="AP1455" s="76" t="str">
        <f>IF(Tableau1[[#This Row],[Nuit
VE/ SA]]="Oui",0,IF(Tableau1[[#This Row],[Nuit
VE/ SA]]="Non",1,""))</f>
        <v/>
      </c>
      <c r="AQ1455" s="76" t="str">
        <f>IF(Tableau1[[#This Row],[Nuit
SA/ DI]]="Oui",0,IF(Tableau1[[#This Row],[Nuit
SA/ DI]]="Non",1,""))</f>
        <v/>
      </c>
      <c r="AR1455" s="76" t="str">
        <f>IF(Tableau1[[#This Row],[Nuit
DI/ LU]]="Oui",0,IF(Tableau1[[#This Row],[Nuit
DI/ LU]]="Non",1,""))</f>
        <v/>
      </c>
      <c r="AS1455" s="76" t="str">
        <f>IF(Tableau1[[#This Row],[Type de réponse]]='Paramètre (masquer)'!$A$10,Tableau1[[#This Row],[FE]],"")</f>
        <v/>
      </c>
      <c r="AT1455" s="76" t="str">
        <f>_xlfn.CONCAT(Tableau1[[#This Row],[LUN]:[DIM]])</f>
        <v/>
      </c>
      <c r="AU1455" s="79"/>
      <c r="AV14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5" s="76" t="e">
        <f>Tableau1[[#This Row],[Nbre de nuits sur la période]]*Tableau1[[#This Row],[Nombre de train accédant / nuit *]]</f>
        <v>#VALUE!</v>
      </c>
      <c r="AY1455" s="76" t="e">
        <f>Tableau1[[#This Row],[Uo voies - nuit]]*((59*400/1000)+5)</f>
        <v>#VALUE!</v>
      </c>
    </row>
    <row r="1456" spans="1:51" ht="15.75">
      <c r="A1456" s="51">
        <f t="shared" si="68"/>
        <v>1443</v>
      </c>
      <c r="B1456" s="85"/>
      <c r="C1456" s="52" t="str">
        <f>IFERROR(VLOOKUP(Tableau1[[#This Row],[Site *
Un fichier Excel par DT]],Tableau7[[#All],[Nom de la gare]:[EIC]],5,FALSE),"")</f>
        <v/>
      </c>
      <c r="D1456" s="77"/>
      <c r="E1456" s="74"/>
      <c r="F1456" s="74"/>
      <c r="G1456" s="76"/>
      <c r="H1456" s="72" t="str">
        <f>IF(Tableau1[[#This Row],[Régime d''utilisation (Quotidien ? Oui ou Non)]]="Oui","Oui","Non")</f>
        <v>Non</v>
      </c>
      <c r="I1456" s="72" t="str">
        <f>IF(Tableau1[[#This Row],[Régime d''utilisation (Quotidien ? Oui ou Non)]]="Oui","Oui","Non")</f>
        <v>Non</v>
      </c>
      <c r="J1456" s="72" t="str">
        <f>IF(Tableau1[[#This Row],[Régime d''utilisation (Quotidien ? Oui ou Non)]]="Oui","Oui","Non")</f>
        <v>Non</v>
      </c>
      <c r="K1456" s="72" t="str">
        <f>IF(Tableau1[[#This Row],[Régime d''utilisation (Quotidien ? Oui ou Non)]]="Oui","Oui","Non")</f>
        <v>Non</v>
      </c>
      <c r="L1456" s="72" t="str">
        <f>IF(Tableau1[[#This Row],[Régime d''utilisation (Quotidien ? Oui ou Non)]]="Oui","Oui","Non")</f>
        <v>Non</v>
      </c>
      <c r="M1456" s="72" t="str">
        <f>IF(Tableau1[[#This Row],[Régime d''utilisation (Quotidien ? Oui ou Non)]]="Oui","Oui","Non")</f>
        <v>Non</v>
      </c>
      <c r="N1456" s="72" t="str">
        <f>IF(Tableau1[[#This Row],[Régime d''utilisation (Quotidien ? Oui ou Non)]]="Oui","Oui","Non")</f>
        <v>Non</v>
      </c>
      <c r="O1456" s="72" t="str">
        <f>IF(Tableau1[[#This Row],[Régime d''utilisation (Quotidien ? Oui ou Non)]]="Oui","Oui","Non")</f>
        <v>Non</v>
      </c>
      <c r="P1456" s="76"/>
      <c r="Q1456" s="76"/>
      <c r="R1456" s="76"/>
      <c r="S1456" s="52" t="str">
        <f t="shared" si="66"/>
        <v>Compris entre 00h00 et 5h00</v>
      </c>
      <c r="T1456" s="76"/>
      <c r="U1456" s="53" t="str">
        <f t="shared" si="67"/>
        <v>Voyageur</v>
      </c>
      <c r="V1456" s="76"/>
      <c r="W1456" s="76"/>
      <c r="X1456" s="76"/>
      <c r="Y1456" s="76"/>
      <c r="Z1456" s="76"/>
      <c r="AA1456" s="76"/>
      <c r="AB1456" s="53">
        <f>400</f>
        <v>400</v>
      </c>
      <c r="AC1456" s="78" t="str">
        <f>IF(Tableau1[[#This Row],[Type de réponse]]='Paramètre (masquer)'!$A$10,Tableau1[[#This Row],[Période de début *]],"")</f>
        <v/>
      </c>
      <c r="AD1456" s="78" t="str">
        <f>IF(Tableau1[[#This Row],[Type de réponse]]='Paramètre (masquer)'!$A$10,Tableau1[[#This Row],[Période de fin *]],"")</f>
        <v/>
      </c>
      <c r="AE1456" s="78" t="str">
        <f>IF(Tableau1[[#This Row],[Type de réponse]]='Paramètre (masquer)'!$A$10,Tableau1[[#This Row],[Nuit
LU/MA]],"")</f>
        <v/>
      </c>
      <c r="AF1456" s="78" t="str">
        <f>IF(Tableau1[[#This Row],[Type de réponse]]='Paramètre (masquer)'!$A$10,Tableau1[[#This Row],[Nuit
MA/ME]],"")</f>
        <v/>
      </c>
      <c r="AG1456" s="78" t="str">
        <f>IF(Tableau1[[#This Row],[Type de réponse]]='Paramètre (masquer)'!$A$10,Tableau1[[#This Row],[Nuit
ME/JE]],"")</f>
        <v/>
      </c>
      <c r="AH1456" s="78" t="str">
        <f>IF(Tableau1[[#This Row],[Type de réponse]]='Paramètre (masquer)'!$A$10,Tableau1[[#This Row],[Nuit JE/VE]],"")</f>
        <v/>
      </c>
      <c r="AI1456" s="78" t="str">
        <f>IF(Tableau1[[#This Row],[Type de réponse]]='Paramètre (masquer)'!$A$10,Tableau1[[#This Row],[Nuit
VE/SA]],"")</f>
        <v/>
      </c>
      <c r="AJ1456" s="78" t="str">
        <f>IF(Tableau1[[#This Row],[Type de réponse]]='Paramètre (masquer)'!$A$10,Tableau1[[#This Row],[Nuit
SA/DI]],"")</f>
        <v/>
      </c>
      <c r="AK1456" s="78" t="str">
        <f>IF(Tableau1[[#This Row],[Type de réponse]]='Paramètre (masquer)'!$A$10,Tableau1[[#This Row],[Nuit
DI/LU]],"")</f>
        <v/>
      </c>
      <c r="AL1456" s="76" t="str">
        <f>IF(Tableau1[[#This Row],[Nuit
LU /MA]]="Oui",0,IF(Tableau1[[#This Row],[Nuit
LU /MA]]="Non",1,""))</f>
        <v/>
      </c>
      <c r="AM1456" s="76" t="str">
        <f>IF(Tableau1[[#This Row],[Nuit
MA/ ME]]="Oui",0,IF(Tableau1[[#This Row],[Nuit
MA/ ME]]="Non",1,""))</f>
        <v/>
      </c>
      <c r="AN1456" s="76" t="str">
        <f>IF(Tableau1[[#This Row],[Nuit
ME/ JE]]="Oui",0,IF(Tableau1[[#This Row],[Nuit
ME/ JE]]="Non",1,""))</f>
        <v/>
      </c>
      <c r="AO1456" s="76" t="str">
        <f>IF(Tableau1[[#This Row],[Nuit JE/ VE]]="Oui",0,IF(Tableau1[[#This Row],[Nuit JE/ VE]]="Non",1,""))</f>
        <v/>
      </c>
      <c r="AP1456" s="76" t="str">
        <f>IF(Tableau1[[#This Row],[Nuit
VE/ SA]]="Oui",0,IF(Tableau1[[#This Row],[Nuit
VE/ SA]]="Non",1,""))</f>
        <v/>
      </c>
      <c r="AQ1456" s="76" t="str">
        <f>IF(Tableau1[[#This Row],[Nuit
SA/ DI]]="Oui",0,IF(Tableau1[[#This Row],[Nuit
SA/ DI]]="Non",1,""))</f>
        <v/>
      </c>
      <c r="AR1456" s="76" t="str">
        <f>IF(Tableau1[[#This Row],[Nuit
DI/ LU]]="Oui",0,IF(Tableau1[[#This Row],[Nuit
DI/ LU]]="Non",1,""))</f>
        <v/>
      </c>
      <c r="AS1456" s="76" t="str">
        <f>IF(Tableau1[[#This Row],[Type de réponse]]='Paramètre (masquer)'!$A$10,Tableau1[[#This Row],[FE]],"")</f>
        <v/>
      </c>
      <c r="AT1456" s="76" t="str">
        <f>_xlfn.CONCAT(Tableau1[[#This Row],[LUN]:[DIM]])</f>
        <v/>
      </c>
      <c r="AU1456" s="79"/>
      <c r="AV14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6" s="76" t="e">
        <f>Tableau1[[#This Row],[Nbre de nuits sur la période]]*Tableau1[[#This Row],[Nombre de train accédant / nuit *]]</f>
        <v>#VALUE!</v>
      </c>
      <c r="AY1456" s="76" t="e">
        <f>Tableau1[[#This Row],[Uo voies - nuit]]*((59*400/1000)+5)</f>
        <v>#VALUE!</v>
      </c>
    </row>
    <row r="1457" spans="1:51" ht="15.75">
      <c r="A1457" s="51">
        <f t="shared" si="68"/>
        <v>1444</v>
      </c>
      <c r="B1457" s="85"/>
      <c r="C1457" s="52" t="str">
        <f>IFERROR(VLOOKUP(Tableau1[[#This Row],[Site *
Un fichier Excel par DT]],Tableau7[[#All],[Nom de la gare]:[EIC]],5,FALSE),"")</f>
        <v/>
      </c>
      <c r="D1457" s="77"/>
      <c r="E1457" s="74"/>
      <c r="F1457" s="74"/>
      <c r="G1457" s="76"/>
      <c r="H1457" s="72" t="str">
        <f>IF(Tableau1[[#This Row],[Régime d''utilisation (Quotidien ? Oui ou Non)]]="Oui","Oui","Non")</f>
        <v>Non</v>
      </c>
      <c r="I1457" s="72" t="str">
        <f>IF(Tableau1[[#This Row],[Régime d''utilisation (Quotidien ? Oui ou Non)]]="Oui","Oui","Non")</f>
        <v>Non</v>
      </c>
      <c r="J1457" s="72" t="str">
        <f>IF(Tableau1[[#This Row],[Régime d''utilisation (Quotidien ? Oui ou Non)]]="Oui","Oui","Non")</f>
        <v>Non</v>
      </c>
      <c r="K1457" s="72" t="str">
        <f>IF(Tableau1[[#This Row],[Régime d''utilisation (Quotidien ? Oui ou Non)]]="Oui","Oui","Non")</f>
        <v>Non</v>
      </c>
      <c r="L1457" s="72" t="str">
        <f>IF(Tableau1[[#This Row],[Régime d''utilisation (Quotidien ? Oui ou Non)]]="Oui","Oui","Non")</f>
        <v>Non</v>
      </c>
      <c r="M1457" s="72" t="str">
        <f>IF(Tableau1[[#This Row],[Régime d''utilisation (Quotidien ? Oui ou Non)]]="Oui","Oui","Non")</f>
        <v>Non</v>
      </c>
      <c r="N1457" s="72" t="str">
        <f>IF(Tableau1[[#This Row],[Régime d''utilisation (Quotidien ? Oui ou Non)]]="Oui","Oui","Non")</f>
        <v>Non</v>
      </c>
      <c r="O1457" s="72" t="str">
        <f>IF(Tableau1[[#This Row],[Régime d''utilisation (Quotidien ? Oui ou Non)]]="Oui","Oui","Non")</f>
        <v>Non</v>
      </c>
      <c r="P1457" s="76"/>
      <c r="Q1457" s="76"/>
      <c r="R1457" s="76"/>
      <c r="S1457" s="52" t="str">
        <f t="shared" si="66"/>
        <v>Compris entre 00h00 et 5h00</v>
      </c>
      <c r="T1457" s="76"/>
      <c r="U1457" s="53" t="str">
        <f t="shared" si="67"/>
        <v>Voyageur</v>
      </c>
      <c r="V1457" s="76"/>
      <c r="W1457" s="76"/>
      <c r="X1457" s="76"/>
      <c r="Y1457" s="76"/>
      <c r="Z1457" s="76"/>
      <c r="AA1457" s="76"/>
      <c r="AB1457" s="53">
        <f>400</f>
        <v>400</v>
      </c>
      <c r="AC1457" s="78" t="str">
        <f>IF(Tableau1[[#This Row],[Type de réponse]]='Paramètre (masquer)'!$A$10,Tableau1[[#This Row],[Période de début *]],"")</f>
        <v/>
      </c>
      <c r="AD1457" s="78" t="str">
        <f>IF(Tableau1[[#This Row],[Type de réponse]]='Paramètre (masquer)'!$A$10,Tableau1[[#This Row],[Période de fin *]],"")</f>
        <v/>
      </c>
      <c r="AE1457" s="78" t="str">
        <f>IF(Tableau1[[#This Row],[Type de réponse]]='Paramètre (masquer)'!$A$10,Tableau1[[#This Row],[Nuit
LU/MA]],"")</f>
        <v/>
      </c>
      <c r="AF1457" s="78" t="str">
        <f>IF(Tableau1[[#This Row],[Type de réponse]]='Paramètre (masquer)'!$A$10,Tableau1[[#This Row],[Nuit
MA/ME]],"")</f>
        <v/>
      </c>
      <c r="AG1457" s="78" t="str">
        <f>IF(Tableau1[[#This Row],[Type de réponse]]='Paramètre (masquer)'!$A$10,Tableau1[[#This Row],[Nuit
ME/JE]],"")</f>
        <v/>
      </c>
      <c r="AH1457" s="78" t="str">
        <f>IF(Tableau1[[#This Row],[Type de réponse]]='Paramètre (masquer)'!$A$10,Tableau1[[#This Row],[Nuit JE/VE]],"")</f>
        <v/>
      </c>
      <c r="AI1457" s="78" t="str">
        <f>IF(Tableau1[[#This Row],[Type de réponse]]='Paramètre (masquer)'!$A$10,Tableau1[[#This Row],[Nuit
VE/SA]],"")</f>
        <v/>
      </c>
      <c r="AJ1457" s="78" t="str">
        <f>IF(Tableau1[[#This Row],[Type de réponse]]='Paramètre (masquer)'!$A$10,Tableau1[[#This Row],[Nuit
SA/DI]],"")</f>
        <v/>
      </c>
      <c r="AK1457" s="78" t="str">
        <f>IF(Tableau1[[#This Row],[Type de réponse]]='Paramètre (masquer)'!$A$10,Tableau1[[#This Row],[Nuit
DI/LU]],"")</f>
        <v/>
      </c>
      <c r="AL1457" s="76" t="str">
        <f>IF(Tableau1[[#This Row],[Nuit
LU /MA]]="Oui",0,IF(Tableau1[[#This Row],[Nuit
LU /MA]]="Non",1,""))</f>
        <v/>
      </c>
      <c r="AM1457" s="76" t="str">
        <f>IF(Tableau1[[#This Row],[Nuit
MA/ ME]]="Oui",0,IF(Tableau1[[#This Row],[Nuit
MA/ ME]]="Non",1,""))</f>
        <v/>
      </c>
      <c r="AN1457" s="76" t="str">
        <f>IF(Tableau1[[#This Row],[Nuit
ME/ JE]]="Oui",0,IF(Tableau1[[#This Row],[Nuit
ME/ JE]]="Non",1,""))</f>
        <v/>
      </c>
      <c r="AO1457" s="76" t="str">
        <f>IF(Tableau1[[#This Row],[Nuit JE/ VE]]="Oui",0,IF(Tableau1[[#This Row],[Nuit JE/ VE]]="Non",1,""))</f>
        <v/>
      </c>
      <c r="AP1457" s="76" t="str">
        <f>IF(Tableau1[[#This Row],[Nuit
VE/ SA]]="Oui",0,IF(Tableau1[[#This Row],[Nuit
VE/ SA]]="Non",1,""))</f>
        <v/>
      </c>
      <c r="AQ1457" s="76" t="str">
        <f>IF(Tableau1[[#This Row],[Nuit
SA/ DI]]="Oui",0,IF(Tableau1[[#This Row],[Nuit
SA/ DI]]="Non",1,""))</f>
        <v/>
      </c>
      <c r="AR1457" s="76" t="str">
        <f>IF(Tableau1[[#This Row],[Nuit
DI/ LU]]="Oui",0,IF(Tableau1[[#This Row],[Nuit
DI/ LU]]="Non",1,""))</f>
        <v/>
      </c>
      <c r="AS1457" s="76" t="str">
        <f>IF(Tableau1[[#This Row],[Type de réponse]]='Paramètre (masquer)'!$A$10,Tableau1[[#This Row],[FE]],"")</f>
        <v/>
      </c>
      <c r="AT1457" s="76" t="str">
        <f>_xlfn.CONCAT(Tableau1[[#This Row],[LUN]:[DIM]])</f>
        <v/>
      </c>
      <c r="AU1457" s="79"/>
      <c r="AV14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7" s="76" t="e">
        <f>Tableau1[[#This Row],[Nbre de nuits sur la période]]*Tableau1[[#This Row],[Nombre de train accédant / nuit *]]</f>
        <v>#VALUE!</v>
      </c>
      <c r="AY1457" s="76" t="e">
        <f>Tableau1[[#This Row],[Uo voies - nuit]]*((59*400/1000)+5)</f>
        <v>#VALUE!</v>
      </c>
    </row>
    <row r="1458" spans="1:51" ht="15.75">
      <c r="A1458" s="51">
        <f t="shared" si="68"/>
        <v>1445</v>
      </c>
      <c r="B1458" s="85"/>
      <c r="C1458" s="52" t="str">
        <f>IFERROR(VLOOKUP(Tableau1[[#This Row],[Site *
Un fichier Excel par DT]],Tableau7[[#All],[Nom de la gare]:[EIC]],5,FALSE),"")</f>
        <v/>
      </c>
      <c r="D1458" s="77"/>
      <c r="E1458" s="74"/>
      <c r="F1458" s="74"/>
      <c r="G1458" s="76"/>
      <c r="H1458" s="72" t="str">
        <f>IF(Tableau1[[#This Row],[Régime d''utilisation (Quotidien ? Oui ou Non)]]="Oui","Oui","Non")</f>
        <v>Non</v>
      </c>
      <c r="I1458" s="72" t="str">
        <f>IF(Tableau1[[#This Row],[Régime d''utilisation (Quotidien ? Oui ou Non)]]="Oui","Oui","Non")</f>
        <v>Non</v>
      </c>
      <c r="J1458" s="72" t="str">
        <f>IF(Tableau1[[#This Row],[Régime d''utilisation (Quotidien ? Oui ou Non)]]="Oui","Oui","Non")</f>
        <v>Non</v>
      </c>
      <c r="K1458" s="72" t="str">
        <f>IF(Tableau1[[#This Row],[Régime d''utilisation (Quotidien ? Oui ou Non)]]="Oui","Oui","Non")</f>
        <v>Non</v>
      </c>
      <c r="L1458" s="72" t="str">
        <f>IF(Tableau1[[#This Row],[Régime d''utilisation (Quotidien ? Oui ou Non)]]="Oui","Oui","Non")</f>
        <v>Non</v>
      </c>
      <c r="M1458" s="72" t="str">
        <f>IF(Tableau1[[#This Row],[Régime d''utilisation (Quotidien ? Oui ou Non)]]="Oui","Oui","Non")</f>
        <v>Non</v>
      </c>
      <c r="N1458" s="72" t="str">
        <f>IF(Tableau1[[#This Row],[Régime d''utilisation (Quotidien ? Oui ou Non)]]="Oui","Oui","Non")</f>
        <v>Non</v>
      </c>
      <c r="O1458" s="72" t="str">
        <f>IF(Tableau1[[#This Row],[Régime d''utilisation (Quotidien ? Oui ou Non)]]="Oui","Oui","Non")</f>
        <v>Non</v>
      </c>
      <c r="P1458" s="76"/>
      <c r="Q1458" s="76"/>
      <c r="R1458" s="76"/>
      <c r="S1458" s="52" t="str">
        <f t="shared" si="66"/>
        <v>Compris entre 00h00 et 5h00</v>
      </c>
      <c r="T1458" s="76"/>
      <c r="U1458" s="53" t="str">
        <f t="shared" si="67"/>
        <v>Voyageur</v>
      </c>
      <c r="V1458" s="76"/>
      <c r="W1458" s="76"/>
      <c r="X1458" s="76"/>
      <c r="Y1458" s="76"/>
      <c r="Z1458" s="76"/>
      <c r="AA1458" s="76"/>
      <c r="AB1458" s="53">
        <f>400</f>
        <v>400</v>
      </c>
      <c r="AC1458" s="78" t="str">
        <f>IF(Tableau1[[#This Row],[Type de réponse]]='Paramètre (masquer)'!$A$10,Tableau1[[#This Row],[Période de début *]],"")</f>
        <v/>
      </c>
      <c r="AD1458" s="78" t="str">
        <f>IF(Tableau1[[#This Row],[Type de réponse]]='Paramètre (masquer)'!$A$10,Tableau1[[#This Row],[Période de fin *]],"")</f>
        <v/>
      </c>
      <c r="AE1458" s="78" t="str">
        <f>IF(Tableau1[[#This Row],[Type de réponse]]='Paramètre (masquer)'!$A$10,Tableau1[[#This Row],[Nuit
LU/MA]],"")</f>
        <v/>
      </c>
      <c r="AF1458" s="78" t="str">
        <f>IF(Tableau1[[#This Row],[Type de réponse]]='Paramètre (masquer)'!$A$10,Tableau1[[#This Row],[Nuit
MA/ME]],"")</f>
        <v/>
      </c>
      <c r="AG1458" s="78" t="str">
        <f>IF(Tableau1[[#This Row],[Type de réponse]]='Paramètre (masquer)'!$A$10,Tableau1[[#This Row],[Nuit
ME/JE]],"")</f>
        <v/>
      </c>
      <c r="AH1458" s="78" t="str">
        <f>IF(Tableau1[[#This Row],[Type de réponse]]='Paramètre (masquer)'!$A$10,Tableau1[[#This Row],[Nuit JE/VE]],"")</f>
        <v/>
      </c>
      <c r="AI1458" s="78" t="str">
        <f>IF(Tableau1[[#This Row],[Type de réponse]]='Paramètre (masquer)'!$A$10,Tableau1[[#This Row],[Nuit
VE/SA]],"")</f>
        <v/>
      </c>
      <c r="AJ1458" s="78" t="str">
        <f>IF(Tableau1[[#This Row],[Type de réponse]]='Paramètre (masquer)'!$A$10,Tableau1[[#This Row],[Nuit
SA/DI]],"")</f>
        <v/>
      </c>
      <c r="AK1458" s="78" t="str">
        <f>IF(Tableau1[[#This Row],[Type de réponse]]='Paramètre (masquer)'!$A$10,Tableau1[[#This Row],[Nuit
DI/LU]],"")</f>
        <v/>
      </c>
      <c r="AL1458" s="76" t="str">
        <f>IF(Tableau1[[#This Row],[Nuit
LU /MA]]="Oui",0,IF(Tableau1[[#This Row],[Nuit
LU /MA]]="Non",1,""))</f>
        <v/>
      </c>
      <c r="AM1458" s="76" t="str">
        <f>IF(Tableau1[[#This Row],[Nuit
MA/ ME]]="Oui",0,IF(Tableau1[[#This Row],[Nuit
MA/ ME]]="Non",1,""))</f>
        <v/>
      </c>
      <c r="AN1458" s="76" t="str">
        <f>IF(Tableau1[[#This Row],[Nuit
ME/ JE]]="Oui",0,IF(Tableau1[[#This Row],[Nuit
ME/ JE]]="Non",1,""))</f>
        <v/>
      </c>
      <c r="AO1458" s="76" t="str">
        <f>IF(Tableau1[[#This Row],[Nuit JE/ VE]]="Oui",0,IF(Tableau1[[#This Row],[Nuit JE/ VE]]="Non",1,""))</f>
        <v/>
      </c>
      <c r="AP1458" s="76" t="str">
        <f>IF(Tableau1[[#This Row],[Nuit
VE/ SA]]="Oui",0,IF(Tableau1[[#This Row],[Nuit
VE/ SA]]="Non",1,""))</f>
        <v/>
      </c>
      <c r="AQ1458" s="76" t="str">
        <f>IF(Tableau1[[#This Row],[Nuit
SA/ DI]]="Oui",0,IF(Tableau1[[#This Row],[Nuit
SA/ DI]]="Non",1,""))</f>
        <v/>
      </c>
      <c r="AR1458" s="76" t="str">
        <f>IF(Tableau1[[#This Row],[Nuit
DI/ LU]]="Oui",0,IF(Tableau1[[#This Row],[Nuit
DI/ LU]]="Non",1,""))</f>
        <v/>
      </c>
      <c r="AS1458" s="76" t="str">
        <f>IF(Tableau1[[#This Row],[Type de réponse]]='Paramètre (masquer)'!$A$10,Tableau1[[#This Row],[FE]],"")</f>
        <v/>
      </c>
      <c r="AT1458" s="76" t="str">
        <f>_xlfn.CONCAT(Tableau1[[#This Row],[LUN]:[DIM]])</f>
        <v/>
      </c>
      <c r="AU1458" s="79"/>
      <c r="AV14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8" s="76" t="e">
        <f>Tableau1[[#This Row],[Nbre de nuits sur la période]]*Tableau1[[#This Row],[Nombre de train accédant / nuit *]]</f>
        <v>#VALUE!</v>
      </c>
      <c r="AY1458" s="76" t="e">
        <f>Tableau1[[#This Row],[Uo voies - nuit]]*((59*400/1000)+5)</f>
        <v>#VALUE!</v>
      </c>
    </row>
    <row r="1459" spans="1:51" ht="15.75">
      <c r="A1459" s="51">
        <f t="shared" si="68"/>
        <v>1446</v>
      </c>
      <c r="B1459" s="85"/>
      <c r="C1459" s="52" t="str">
        <f>IFERROR(VLOOKUP(Tableau1[[#This Row],[Site *
Un fichier Excel par DT]],Tableau7[[#All],[Nom de la gare]:[EIC]],5,FALSE),"")</f>
        <v/>
      </c>
      <c r="D1459" s="77"/>
      <c r="E1459" s="74"/>
      <c r="F1459" s="74"/>
      <c r="G1459" s="76"/>
      <c r="H1459" s="72" t="str">
        <f>IF(Tableau1[[#This Row],[Régime d''utilisation (Quotidien ? Oui ou Non)]]="Oui","Oui","Non")</f>
        <v>Non</v>
      </c>
      <c r="I1459" s="72" t="str">
        <f>IF(Tableau1[[#This Row],[Régime d''utilisation (Quotidien ? Oui ou Non)]]="Oui","Oui","Non")</f>
        <v>Non</v>
      </c>
      <c r="J1459" s="72" t="str">
        <f>IF(Tableau1[[#This Row],[Régime d''utilisation (Quotidien ? Oui ou Non)]]="Oui","Oui","Non")</f>
        <v>Non</v>
      </c>
      <c r="K1459" s="72" t="str">
        <f>IF(Tableau1[[#This Row],[Régime d''utilisation (Quotidien ? Oui ou Non)]]="Oui","Oui","Non")</f>
        <v>Non</v>
      </c>
      <c r="L1459" s="72" t="str">
        <f>IF(Tableau1[[#This Row],[Régime d''utilisation (Quotidien ? Oui ou Non)]]="Oui","Oui","Non")</f>
        <v>Non</v>
      </c>
      <c r="M1459" s="72" t="str">
        <f>IF(Tableau1[[#This Row],[Régime d''utilisation (Quotidien ? Oui ou Non)]]="Oui","Oui","Non")</f>
        <v>Non</v>
      </c>
      <c r="N1459" s="72" t="str">
        <f>IF(Tableau1[[#This Row],[Régime d''utilisation (Quotidien ? Oui ou Non)]]="Oui","Oui","Non")</f>
        <v>Non</v>
      </c>
      <c r="O1459" s="72" t="str">
        <f>IF(Tableau1[[#This Row],[Régime d''utilisation (Quotidien ? Oui ou Non)]]="Oui","Oui","Non")</f>
        <v>Non</v>
      </c>
      <c r="P1459" s="76"/>
      <c r="Q1459" s="76"/>
      <c r="R1459" s="76"/>
      <c r="S1459" s="52" t="str">
        <f t="shared" si="66"/>
        <v>Compris entre 00h00 et 5h00</v>
      </c>
      <c r="T1459" s="76"/>
      <c r="U1459" s="53" t="str">
        <f t="shared" si="67"/>
        <v>Voyageur</v>
      </c>
      <c r="V1459" s="76"/>
      <c r="W1459" s="76"/>
      <c r="X1459" s="76"/>
      <c r="Y1459" s="76"/>
      <c r="Z1459" s="76"/>
      <c r="AA1459" s="76"/>
      <c r="AB1459" s="53">
        <f>400</f>
        <v>400</v>
      </c>
      <c r="AC1459" s="78" t="str">
        <f>IF(Tableau1[[#This Row],[Type de réponse]]='Paramètre (masquer)'!$A$10,Tableau1[[#This Row],[Période de début *]],"")</f>
        <v/>
      </c>
      <c r="AD1459" s="78" t="str">
        <f>IF(Tableau1[[#This Row],[Type de réponse]]='Paramètre (masquer)'!$A$10,Tableau1[[#This Row],[Période de fin *]],"")</f>
        <v/>
      </c>
      <c r="AE1459" s="78" t="str">
        <f>IF(Tableau1[[#This Row],[Type de réponse]]='Paramètre (masquer)'!$A$10,Tableau1[[#This Row],[Nuit
LU/MA]],"")</f>
        <v/>
      </c>
      <c r="AF1459" s="78" t="str">
        <f>IF(Tableau1[[#This Row],[Type de réponse]]='Paramètre (masquer)'!$A$10,Tableau1[[#This Row],[Nuit
MA/ME]],"")</f>
        <v/>
      </c>
      <c r="AG1459" s="78" t="str">
        <f>IF(Tableau1[[#This Row],[Type de réponse]]='Paramètre (masquer)'!$A$10,Tableau1[[#This Row],[Nuit
ME/JE]],"")</f>
        <v/>
      </c>
      <c r="AH1459" s="78" t="str">
        <f>IF(Tableau1[[#This Row],[Type de réponse]]='Paramètre (masquer)'!$A$10,Tableau1[[#This Row],[Nuit JE/VE]],"")</f>
        <v/>
      </c>
      <c r="AI1459" s="78" t="str">
        <f>IF(Tableau1[[#This Row],[Type de réponse]]='Paramètre (masquer)'!$A$10,Tableau1[[#This Row],[Nuit
VE/SA]],"")</f>
        <v/>
      </c>
      <c r="AJ1459" s="78" t="str">
        <f>IF(Tableau1[[#This Row],[Type de réponse]]='Paramètre (masquer)'!$A$10,Tableau1[[#This Row],[Nuit
SA/DI]],"")</f>
        <v/>
      </c>
      <c r="AK1459" s="78" t="str">
        <f>IF(Tableau1[[#This Row],[Type de réponse]]='Paramètre (masquer)'!$A$10,Tableau1[[#This Row],[Nuit
DI/LU]],"")</f>
        <v/>
      </c>
      <c r="AL1459" s="76" t="str">
        <f>IF(Tableau1[[#This Row],[Nuit
LU /MA]]="Oui",0,IF(Tableau1[[#This Row],[Nuit
LU /MA]]="Non",1,""))</f>
        <v/>
      </c>
      <c r="AM1459" s="76" t="str">
        <f>IF(Tableau1[[#This Row],[Nuit
MA/ ME]]="Oui",0,IF(Tableau1[[#This Row],[Nuit
MA/ ME]]="Non",1,""))</f>
        <v/>
      </c>
      <c r="AN1459" s="76" t="str">
        <f>IF(Tableau1[[#This Row],[Nuit
ME/ JE]]="Oui",0,IF(Tableau1[[#This Row],[Nuit
ME/ JE]]="Non",1,""))</f>
        <v/>
      </c>
      <c r="AO1459" s="76" t="str">
        <f>IF(Tableau1[[#This Row],[Nuit JE/ VE]]="Oui",0,IF(Tableau1[[#This Row],[Nuit JE/ VE]]="Non",1,""))</f>
        <v/>
      </c>
      <c r="AP1459" s="76" t="str">
        <f>IF(Tableau1[[#This Row],[Nuit
VE/ SA]]="Oui",0,IF(Tableau1[[#This Row],[Nuit
VE/ SA]]="Non",1,""))</f>
        <v/>
      </c>
      <c r="AQ1459" s="76" t="str">
        <f>IF(Tableau1[[#This Row],[Nuit
SA/ DI]]="Oui",0,IF(Tableau1[[#This Row],[Nuit
SA/ DI]]="Non",1,""))</f>
        <v/>
      </c>
      <c r="AR1459" s="76" t="str">
        <f>IF(Tableau1[[#This Row],[Nuit
DI/ LU]]="Oui",0,IF(Tableau1[[#This Row],[Nuit
DI/ LU]]="Non",1,""))</f>
        <v/>
      </c>
      <c r="AS1459" s="76" t="str">
        <f>IF(Tableau1[[#This Row],[Type de réponse]]='Paramètre (masquer)'!$A$10,Tableau1[[#This Row],[FE]],"")</f>
        <v/>
      </c>
      <c r="AT1459" s="76" t="str">
        <f>_xlfn.CONCAT(Tableau1[[#This Row],[LUN]:[DIM]])</f>
        <v/>
      </c>
      <c r="AU1459" s="79"/>
      <c r="AV14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9" s="76" t="e">
        <f>Tableau1[[#This Row],[Nbre de nuits sur la période]]*Tableau1[[#This Row],[Nombre de train accédant / nuit *]]</f>
        <v>#VALUE!</v>
      </c>
      <c r="AY1459" s="76" t="e">
        <f>Tableau1[[#This Row],[Uo voies - nuit]]*((59*400/1000)+5)</f>
        <v>#VALUE!</v>
      </c>
    </row>
    <row r="1460" spans="1:51" ht="15.75">
      <c r="A1460" s="51">
        <f t="shared" si="68"/>
        <v>1447</v>
      </c>
      <c r="B1460" s="85"/>
      <c r="C1460" s="52" t="str">
        <f>IFERROR(VLOOKUP(Tableau1[[#This Row],[Site *
Un fichier Excel par DT]],Tableau7[[#All],[Nom de la gare]:[EIC]],5,FALSE),"")</f>
        <v/>
      </c>
      <c r="D1460" s="77"/>
      <c r="E1460" s="74"/>
      <c r="F1460" s="74"/>
      <c r="G1460" s="76"/>
      <c r="H1460" s="72" t="str">
        <f>IF(Tableau1[[#This Row],[Régime d''utilisation (Quotidien ? Oui ou Non)]]="Oui","Oui","Non")</f>
        <v>Non</v>
      </c>
      <c r="I1460" s="72" t="str">
        <f>IF(Tableau1[[#This Row],[Régime d''utilisation (Quotidien ? Oui ou Non)]]="Oui","Oui","Non")</f>
        <v>Non</v>
      </c>
      <c r="J1460" s="72" t="str">
        <f>IF(Tableau1[[#This Row],[Régime d''utilisation (Quotidien ? Oui ou Non)]]="Oui","Oui","Non")</f>
        <v>Non</v>
      </c>
      <c r="K1460" s="72" t="str">
        <f>IF(Tableau1[[#This Row],[Régime d''utilisation (Quotidien ? Oui ou Non)]]="Oui","Oui","Non")</f>
        <v>Non</v>
      </c>
      <c r="L1460" s="72" t="str">
        <f>IF(Tableau1[[#This Row],[Régime d''utilisation (Quotidien ? Oui ou Non)]]="Oui","Oui","Non")</f>
        <v>Non</v>
      </c>
      <c r="M1460" s="72" t="str">
        <f>IF(Tableau1[[#This Row],[Régime d''utilisation (Quotidien ? Oui ou Non)]]="Oui","Oui","Non")</f>
        <v>Non</v>
      </c>
      <c r="N1460" s="72" t="str">
        <f>IF(Tableau1[[#This Row],[Régime d''utilisation (Quotidien ? Oui ou Non)]]="Oui","Oui","Non")</f>
        <v>Non</v>
      </c>
      <c r="O1460" s="72" t="str">
        <f>IF(Tableau1[[#This Row],[Régime d''utilisation (Quotidien ? Oui ou Non)]]="Oui","Oui","Non")</f>
        <v>Non</v>
      </c>
      <c r="P1460" s="76"/>
      <c r="Q1460" s="76"/>
      <c r="R1460" s="76"/>
      <c r="S1460" s="52" t="str">
        <f t="shared" si="66"/>
        <v>Compris entre 00h00 et 5h00</v>
      </c>
      <c r="T1460" s="76"/>
      <c r="U1460" s="53" t="str">
        <f t="shared" si="67"/>
        <v>Voyageur</v>
      </c>
      <c r="V1460" s="76"/>
      <c r="W1460" s="76"/>
      <c r="X1460" s="76"/>
      <c r="Y1460" s="76"/>
      <c r="Z1460" s="76"/>
      <c r="AA1460" s="76"/>
      <c r="AB1460" s="53">
        <f>400</f>
        <v>400</v>
      </c>
      <c r="AC1460" s="78" t="str">
        <f>IF(Tableau1[[#This Row],[Type de réponse]]='Paramètre (masquer)'!$A$10,Tableau1[[#This Row],[Période de début *]],"")</f>
        <v/>
      </c>
      <c r="AD1460" s="78" t="str">
        <f>IF(Tableau1[[#This Row],[Type de réponse]]='Paramètre (masquer)'!$A$10,Tableau1[[#This Row],[Période de fin *]],"")</f>
        <v/>
      </c>
      <c r="AE1460" s="78" t="str">
        <f>IF(Tableau1[[#This Row],[Type de réponse]]='Paramètre (masquer)'!$A$10,Tableau1[[#This Row],[Nuit
LU/MA]],"")</f>
        <v/>
      </c>
      <c r="AF1460" s="78" t="str">
        <f>IF(Tableau1[[#This Row],[Type de réponse]]='Paramètre (masquer)'!$A$10,Tableau1[[#This Row],[Nuit
MA/ME]],"")</f>
        <v/>
      </c>
      <c r="AG1460" s="78" t="str">
        <f>IF(Tableau1[[#This Row],[Type de réponse]]='Paramètre (masquer)'!$A$10,Tableau1[[#This Row],[Nuit
ME/JE]],"")</f>
        <v/>
      </c>
      <c r="AH1460" s="78" t="str">
        <f>IF(Tableau1[[#This Row],[Type de réponse]]='Paramètre (masquer)'!$A$10,Tableau1[[#This Row],[Nuit JE/VE]],"")</f>
        <v/>
      </c>
      <c r="AI1460" s="78" t="str">
        <f>IF(Tableau1[[#This Row],[Type de réponse]]='Paramètre (masquer)'!$A$10,Tableau1[[#This Row],[Nuit
VE/SA]],"")</f>
        <v/>
      </c>
      <c r="AJ1460" s="78" t="str">
        <f>IF(Tableau1[[#This Row],[Type de réponse]]='Paramètre (masquer)'!$A$10,Tableau1[[#This Row],[Nuit
SA/DI]],"")</f>
        <v/>
      </c>
      <c r="AK1460" s="78" t="str">
        <f>IF(Tableau1[[#This Row],[Type de réponse]]='Paramètre (masquer)'!$A$10,Tableau1[[#This Row],[Nuit
DI/LU]],"")</f>
        <v/>
      </c>
      <c r="AL1460" s="76" t="str">
        <f>IF(Tableau1[[#This Row],[Nuit
LU /MA]]="Oui",0,IF(Tableau1[[#This Row],[Nuit
LU /MA]]="Non",1,""))</f>
        <v/>
      </c>
      <c r="AM1460" s="76" t="str">
        <f>IF(Tableau1[[#This Row],[Nuit
MA/ ME]]="Oui",0,IF(Tableau1[[#This Row],[Nuit
MA/ ME]]="Non",1,""))</f>
        <v/>
      </c>
      <c r="AN1460" s="76" t="str">
        <f>IF(Tableau1[[#This Row],[Nuit
ME/ JE]]="Oui",0,IF(Tableau1[[#This Row],[Nuit
ME/ JE]]="Non",1,""))</f>
        <v/>
      </c>
      <c r="AO1460" s="76" t="str">
        <f>IF(Tableau1[[#This Row],[Nuit JE/ VE]]="Oui",0,IF(Tableau1[[#This Row],[Nuit JE/ VE]]="Non",1,""))</f>
        <v/>
      </c>
      <c r="AP1460" s="76" t="str">
        <f>IF(Tableau1[[#This Row],[Nuit
VE/ SA]]="Oui",0,IF(Tableau1[[#This Row],[Nuit
VE/ SA]]="Non",1,""))</f>
        <v/>
      </c>
      <c r="AQ1460" s="76" t="str">
        <f>IF(Tableau1[[#This Row],[Nuit
SA/ DI]]="Oui",0,IF(Tableau1[[#This Row],[Nuit
SA/ DI]]="Non",1,""))</f>
        <v/>
      </c>
      <c r="AR1460" s="76" t="str">
        <f>IF(Tableau1[[#This Row],[Nuit
DI/ LU]]="Oui",0,IF(Tableau1[[#This Row],[Nuit
DI/ LU]]="Non",1,""))</f>
        <v/>
      </c>
      <c r="AS1460" s="76" t="str">
        <f>IF(Tableau1[[#This Row],[Type de réponse]]='Paramètre (masquer)'!$A$10,Tableau1[[#This Row],[FE]],"")</f>
        <v/>
      </c>
      <c r="AT1460" s="76" t="str">
        <f>_xlfn.CONCAT(Tableau1[[#This Row],[LUN]:[DIM]])</f>
        <v/>
      </c>
      <c r="AU1460" s="79"/>
      <c r="AV14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0" s="76" t="e">
        <f>Tableau1[[#This Row],[Nbre de nuits sur la période]]*Tableau1[[#This Row],[Nombre de train accédant / nuit *]]</f>
        <v>#VALUE!</v>
      </c>
      <c r="AY1460" s="76" t="e">
        <f>Tableau1[[#This Row],[Uo voies - nuit]]*((59*400/1000)+5)</f>
        <v>#VALUE!</v>
      </c>
    </row>
    <row r="1461" spans="1:51" ht="15.75">
      <c r="A1461" s="51">
        <f t="shared" si="68"/>
        <v>1448</v>
      </c>
      <c r="B1461" s="85"/>
      <c r="C1461" s="52" t="str">
        <f>IFERROR(VLOOKUP(Tableau1[[#This Row],[Site *
Un fichier Excel par DT]],Tableau7[[#All],[Nom de la gare]:[EIC]],5,FALSE),"")</f>
        <v/>
      </c>
      <c r="D1461" s="77"/>
      <c r="E1461" s="74"/>
      <c r="F1461" s="74"/>
      <c r="G1461" s="76"/>
      <c r="H1461" s="72" t="str">
        <f>IF(Tableau1[[#This Row],[Régime d''utilisation (Quotidien ? Oui ou Non)]]="Oui","Oui","Non")</f>
        <v>Non</v>
      </c>
      <c r="I1461" s="72" t="str">
        <f>IF(Tableau1[[#This Row],[Régime d''utilisation (Quotidien ? Oui ou Non)]]="Oui","Oui","Non")</f>
        <v>Non</v>
      </c>
      <c r="J1461" s="72" t="str">
        <f>IF(Tableau1[[#This Row],[Régime d''utilisation (Quotidien ? Oui ou Non)]]="Oui","Oui","Non")</f>
        <v>Non</v>
      </c>
      <c r="K1461" s="72" t="str">
        <f>IF(Tableau1[[#This Row],[Régime d''utilisation (Quotidien ? Oui ou Non)]]="Oui","Oui","Non")</f>
        <v>Non</v>
      </c>
      <c r="L1461" s="72" t="str">
        <f>IF(Tableau1[[#This Row],[Régime d''utilisation (Quotidien ? Oui ou Non)]]="Oui","Oui","Non")</f>
        <v>Non</v>
      </c>
      <c r="M1461" s="72" t="str">
        <f>IF(Tableau1[[#This Row],[Régime d''utilisation (Quotidien ? Oui ou Non)]]="Oui","Oui","Non")</f>
        <v>Non</v>
      </c>
      <c r="N1461" s="72" t="str">
        <f>IF(Tableau1[[#This Row],[Régime d''utilisation (Quotidien ? Oui ou Non)]]="Oui","Oui","Non")</f>
        <v>Non</v>
      </c>
      <c r="O1461" s="72" t="str">
        <f>IF(Tableau1[[#This Row],[Régime d''utilisation (Quotidien ? Oui ou Non)]]="Oui","Oui","Non")</f>
        <v>Non</v>
      </c>
      <c r="P1461" s="76"/>
      <c r="Q1461" s="76"/>
      <c r="R1461" s="76"/>
      <c r="S1461" s="52" t="str">
        <f t="shared" si="66"/>
        <v>Compris entre 00h00 et 5h00</v>
      </c>
      <c r="T1461" s="76"/>
      <c r="U1461" s="53" t="str">
        <f t="shared" si="67"/>
        <v>Voyageur</v>
      </c>
      <c r="V1461" s="76"/>
      <c r="W1461" s="76"/>
      <c r="X1461" s="76"/>
      <c r="Y1461" s="76"/>
      <c r="Z1461" s="76"/>
      <c r="AA1461" s="76"/>
      <c r="AB1461" s="53">
        <f>400</f>
        <v>400</v>
      </c>
      <c r="AC1461" s="78" t="str">
        <f>IF(Tableau1[[#This Row],[Type de réponse]]='Paramètre (masquer)'!$A$10,Tableau1[[#This Row],[Période de début *]],"")</f>
        <v/>
      </c>
      <c r="AD1461" s="78" t="str">
        <f>IF(Tableau1[[#This Row],[Type de réponse]]='Paramètre (masquer)'!$A$10,Tableau1[[#This Row],[Période de fin *]],"")</f>
        <v/>
      </c>
      <c r="AE1461" s="78" t="str">
        <f>IF(Tableau1[[#This Row],[Type de réponse]]='Paramètre (masquer)'!$A$10,Tableau1[[#This Row],[Nuit
LU/MA]],"")</f>
        <v/>
      </c>
      <c r="AF1461" s="78" t="str">
        <f>IF(Tableau1[[#This Row],[Type de réponse]]='Paramètre (masquer)'!$A$10,Tableau1[[#This Row],[Nuit
MA/ME]],"")</f>
        <v/>
      </c>
      <c r="AG1461" s="78" t="str">
        <f>IF(Tableau1[[#This Row],[Type de réponse]]='Paramètre (masquer)'!$A$10,Tableau1[[#This Row],[Nuit
ME/JE]],"")</f>
        <v/>
      </c>
      <c r="AH1461" s="78" t="str">
        <f>IF(Tableau1[[#This Row],[Type de réponse]]='Paramètre (masquer)'!$A$10,Tableau1[[#This Row],[Nuit JE/VE]],"")</f>
        <v/>
      </c>
      <c r="AI1461" s="78" t="str">
        <f>IF(Tableau1[[#This Row],[Type de réponse]]='Paramètre (masquer)'!$A$10,Tableau1[[#This Row],[Nuit
VE/SA]],"")</f>
        <v/>
      </c>
      <c r="AJ1461" s="78" t="str">
        <f>IF(Tableau1[[#This Row],[Type de réponse]]='Paramètre (masquer)'!$A$10,Tableau1[[#This Row],[Nuit
SA/DI]],"")</f>
        <v/>
      </c>
      <c r="AK1461" s="78" t="str">
        <f>IF(Tableau1[[#This Row],[Type de réponse]]='Paramètre (masquer)'!$A$10,Tableau1[[#This Row],[Nuit
DI/LU]],"")</f>
        <v/>
      </c>
      <c r="AL1461" s="76" t="str">
        <f>IF(Tableau1[[#This Row],[Nuit
LU /MA]]="Oui",0,IF(Tableau1[[#This Row],[Nuit
LU /MA]]="Non",1,""))</f>
        <v/>
      </c>
      <c r="AM1461" s="76" t="str">
        <f>IF(Tableau1[[#This Row],[Nuit
MA/ ME]]="Oui",0,IF(Tableau1[[#This Row],[Nuit
MA/ ME]]="Non",1,""))</f>
        <v/>
      </c>
      <c r="AN1461" s="76" t="str">
        <f>IF(Tableau1[[#This Row],[Nuit
ME/ JE]]="Oui",0,IF(Tableau1[[#This Row],[Nuit
ME/ JE]]="Non",1,""))</f>
        <v/>
      </c>
      <c r="AO1461" s="76" t="str">
        <f>IF(Tableau1[[#This Row],[Nuit JE/ VE]]="Oui",0,IF(Tableau1[[#This Row],[Nuit JE/ VE]]="Non",1,""))</f>
        <v/>
      </c>
      <c r="AP1461" s="76" t="str">
        <f>IF(Tableau1[[#This Row],[Nuit
VE/ SA]]="Oui",0,IF(Tableau1[[#This Row],[Nuit
VE/ SA]]="Non",1,""))</f>
        <v/>
      </c>
      <c r="AQ1461" s="76" t="str">
        <f>IF(Tableau1[[#This Row],[Nuit
SA/ DI]]="Oui",0,IF(Tableau1[[#This Row],[Nuit
SA/ DI]]="Non",1,""))</f>
        <v/>
      </c>
      <c r="AR1461" s="76" t="str">
        <f>IF(Tableau1[[#This Row],[Nuit
DI/ LU]]="Oui",0,IF(Tableau1[[#This Row],[Nuit
DI/ LU]]="Non",1,""))</f>
        <v/>
      </c>
      <c r="AS1461" s="76" t="str">
        <f>IF(Tableau1[[#This Row],[Type de réponse]]='Paramètre (masquer)'!$A$10,Tableau1[[#This Row],[FE]],"")</f>
        <v/>
      </c>
      <c r="AT1461" s="76" t="str">
        <f>_xlfn.CONCAT(Tableau1[[#This Row],[LUN]:[DIM]])</f>
        <v/>
      </c>
      <c r="AU1461" s="79"/>
      <c r="AV14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1" s="76" t="e">
        <f>Tableau1[[#This Row],[Nbre de nuits sur la période]]*Tableau1[[#This Row],[Nombre de train accédant / nuit *]]</f>
        <v>#VALUE!</v>
      </c>
      <c r="AY1461" s="76" t="e">
        <f>Tableau1[[#This Row],[Uo voies - nuit]]*((59*400/1000)+5)</f>
        <v>#VALUE!</v>
      </c>
    </row>
    <row r="1462" spans="1:51" ht="15.75">
      <c r="A1462" s="51">
        <f t="shared" si="68"/>
        <v>1449</v>
      </c>
      <c r="B1462" s="85"/>
      <c r="C1462" s="52" t="str">
        <f>IFERROR(VLOOKUP(Tableau1[[#This Row],[Site *
Un fichier Excel par DT]],Tableau7[[#All],[Nom de la gare]:[EIC]],5,FALSE),"")</f>
        <v/>
      </c>
      <c r="D1462" s="77"/>
      <c r="E1462" s="74"/>
      <c r="F1462" s="74"/>
      <c r="G1462" s="76"/>
      <c r="H1462" s="72" t="str">
        <f>IF(Tableau1[[#This Row],[Régime d''utilisation (Quotidien ? Oui ou Non)]]="Oui","Oui","Non")</f>
        <v>Non</v>
      </c>
      <c r="I1462" s="72" t="str">
        <f>IF(Tableau1[[#This Row],[Régime d''utilisation (Quotidien ? Oui ou Non)]]="Oui","Oui","Non")</f>
        <v>Non</v>
      </c>
      <c r="J1462" s="72" t="str">
        <f>IF(Tableau1[[#This Row],[Régime d''utilisation (Quotidien ? Oui ou Non)]]="Oui","Oui","Non")</f>
        <v>Non</v>
      </c>
      <c r="K1462" s="72" t="str">
        <f>IF(Tableau1[[#This Row],[Régime d''utilisation (Quotidien ? Oui ou Non)]]="Oui","Oui","Non")</f>
        <v>Non</v>
      </c>
      <c r="L1462" s="72" t="str">
        <f>IF(Tableau1[[#This Row],[Régime d''utilisation (Quotidien ? Oui ou Non)]]="Oui","Oui","Non")</f>
        <v>Non</v>
      </c>
      <c r="M1462" s="72" t="str">
        <f>IF(Tableau1[[#This Row],[Régime d''utilisation (Quotidien ? Oui ou Non)]]="Oui","Oui","Non")</f>
        <v>Non</v>
      </c>
      <c r="N1462" s="72" t="str">
        <f>IF(Tableau1[[#This Row],[Régime d''utilisation (Quotidien ? Oui ou Non)]]="Oui","Oui","Non")</f>
        <v>Non</v>
      </c>
      <c r="O1462" s="72" t="str">
        <f>IF(Tableau1[[#This Row],[Régime d''utilisation (Quotidien ? Oui ou Non)]]="Oui","Oui","Non")</f>
        <v>Non</v>
      </c>
      <c r="P1462" s="76"/>
      <c r="Q1462" s="76"/>
      <c r="R1462" s="76"/>
      <c r="S1462" s="52" t="str">
        <f t="shared" si="66"/>
        <v>Compris entre 00h00 et 5h00</v>
      </c>
      <c r="T1462" s="76"/>
      <c r="U1462" s="53" t="str">
        <f t="shared" si="67"/>
        <v>Voyageur</v>
      </c>
      <c r="V1462" s="76"/>
      <c r="W1462" s="76"/>
      <c r="X1462" s="76"/>
      <c r="Y1462" s="76"/>
      <c r="Z1462" s="76"/>
      <c r="AA1462" s="76"/>
      <c r="AB1462" s="53">
        <f>400</f>
        <v>400</v>
      </c>
      <c r="AC1462" s="78" t="str">
        <f>IF(Tableau1[[#This Row],[Type de réponse]]='Paramètre (masquer)'!$A$10,Tableau1[[#This Row],[Période de début *]],"")</f>
        <v/>
      </c>
      <c r="AD1462" s="78" t="str">
        <f>IF(Tableau1[[#This Row],[Type de réponse]]='Paramètre (masquer)'!$A$10,Tableau1[[#This Row],[Période de fin *]],"")</f>
        <v/>
      </c>
      <c r="AE1462" s="78" t="str">
        <f>IF(Tableau1[[#This Row],[Type de réponse]]='Paramètre (masquer)'!$A$10,Tableau1[[#This Row],[Nuit
LU/MA]],"")</f>
        <v/>
      </c>
      <c r="AF1462" s="78" t="str">
        <f>IF(Tableau1[[#This Row],[Type de réponse]]='Paramètre (masquer)'!$A$10,Tableau1[[#This Row],[Nuit
MA/ME]],"")</f>
        <v/>
      </c>
      <c r="AG1462" s="78" t="str">
        <f>IF(Tableau1[[#This Row],[Type de réponse]]='Paramètre (masquer)'!$A$10,Tableau1[[#This Row],[Nuit
ME/JE]],"")</f>
        <v/>
      </c>
      <c r="AH1462" s="78" t="str">
        <f>IF(Tableau1[[#This Row],[Type de réponse]]='Paramètre (masquer)'!$A$10,Tableau1[[#This Row],[Nuit JE/VE]],"")</f>
        <v/>
      </c>
      <c r="AI1462" s="78" t="str">
        <f>IF(Tableau1[[#This Row],[Type de réponse]]='Paramètre (masquer)'!$A$10,Tableau1[[#This Row],[Nuit
VE/SA]],"")</f>
        <v/>
      </c>
      <c r="AJ1462" s="78" t="str">
        <f>IF(Tableau1[[#This Row],[Type de réponse]]='Paramètre (masquer)'!$A$10,Tableau1[[#This Row],[Nuit
SA/DI]],"")</f>
        <v/>
      </c>
      <c r="AK1462" s="78" t="str">
        <f>IF(Tableau1[[#This Row],[Type de réponse]]='Paramètre (masquer)'!$A$10,Tableau1[[#This Row],[Nuit
DI/LU]],"")</f>
        <v/>
      </c>
      <c r="AL1462" s="76" t="str">
        <f>IF(Tableau1[[#This Row],[Nuit
LU /MA]]="Oui",0,IF(Tableau1[[#This Row],[Nuit
LU /MA]]="Non",1,""))</f>
        <v/>
      </c>
      <c r="AM1462" s="76" t="str">
        <f>IF(Tableau1[[#This Row],[Nuit
MA/ ME]]="Oui",0,IF(Tableau1[[#This Row],[Nuit
MA/ ME]]="Non",1,""))</f>
        <v/>
      </c>
      <c r="AN1462" s="76" t="str">
        <f>IF(Tableau1[[#This Row],[Nuit
ME/ JE]]="Oui",0,IF(Tableau1[[#This Row],[Nuit
ME/ JE]]="Non",1,""))</f>
        <v/>
      </c>
      <c r="AO1462" s="76" t="str">
        <f>IF(Tableau1[[#This Row],[Nuit JE/ VE]]="Oui",0,IF(Tableau1[[#This Row],[Nuit JE/ VE]]="Non",1,""))</f>
        <v/>
      </c>
      <c r="AP1462" s="76" t="str">
        <f>IF(Tableau1[[#This Row],[Nuit
VE/ SA]]="Oui",0,IF(Tableau1[[#This Row],[Nuit
VE/ SA]]="Non",1,""))</f>
        <v/>
      </c>
      <c r="AQ1462" s="76" t="str">
        <f>IF(Tableau1[[#This Row],[Nuit
SA/ DI]]="Oui",0,IF(Tableau1[[#This Row],[Nuit
SA/ DI]]="Non",1,""))</f>
        <v/>
      </c>
      <c r="AR1462" s="76" t="str">
        <f>IF(Tableau1[[#This Row],[Nuit
DI/ LU]]="Oui",0,IF(Tableau1[[#This Row],[Nuit
DI/ LU]]="Non",1,""))</f>
        <v/>
      </c>
      <c r="AS1462" s="76" t="str">
        <f>IF(Tableau1[[#This Row],[Type de réponse]]='Paramètre (masquer)'!$A$10,Tableau1[[#This Row],[FE]],"")</f>
        <v/>
      </c>
      <c r="AT1462" s="76" t="str">
        <f>_xlfn.CONCAT(Tableau1[[#This Row],[LUN]:[DIM]])</f>
        <v/>
      </c>
      <c r="AU1462" s="79"/>
      <c r="AV14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2" s="76" t="e">
        <f>Tableau1[[#This Row],[Nbre de nuits sur la période]]*Tableau1[[#This Row],[Nombre de train accédant / nuit *]]</f>
        <v>#VALUE!</v>
      </c>
      <c r="AY1462" s="76" t="e">
        <f>Tableau1[[#This Row],[Uo voies - nuit]]*((59*400/1000)+5)</f>
        <v>#VALUE!</v>
      </c>
    </row>
    <row r="1463" spans="1:51" ht="15.75">
      <c r="A1463" s="51">
        <f t="shared" si="68"/>
        <v>1450</v>
      </c>
      <c r="B1463" s="85"/>
      <c r="C1463" s="52" t="str">
        <f>IFERROR(VLOOKUP(Tableau1[[#This Row],[Site *
Un fichier Excel par DT]],Tableau7[[#All],[Nom de la gare]:[EIC]],5,FALSE),"")</f>
        <v/>
      </c>
      <c r="D1463" s="77"/>
      <c r="E1463" s="74"/>
      <c r="F1463" s="74"/>
      <c r="G1463" s="76"/>
      <c r="H1463" s="72" t="str">
        <f>IF(Tableau1[[#This Row],[Régime d''utilisation (Quotidien ? Oui ou Non)]]="Oui","Oui","Non")</f>
        <v>Non</v>
      </c>
      <c r="I1463" s="72" t="str">
        <f>IF(Tableau1[[#This Row],[Régime d''utilisation (Quotidien ? Oui ou Non)]]="Oui","Oui","Non")</f>
        <v>Non</v>
      </c>
      <c r="J1463" s="72" t="str">
        <f>IF(Tableau1[[#This Row],[Régime d''utilisation (Quotidien ? Oui ou Non)]]="Oui","Oui","Non")</f>
        <v>Non</v>
      </c>
      <c r="K1463" s="72" t="str">
        <f>IF(Tableau1[[#This Row],[Régime d''utilisation (Quotidien ? Oui ou Non)]]="Oui","Oui","Non")</f>
        <v>Non</v>
      </c>
      <c r="L1463" s="72" t="str">
        <f>IF(Tableau1[[#This Row],[Régime d''utilisation (Quotidien ? Oui ou Non)]]="Oui","Oui","Non")</f>
        <v>Non</v>
      </c>
      <c r="M1463" s="72" t="str">
        <f>IF(Tableau1[[#This Row],[Régime d''utilisation (Quotidien ? Oui ou Non)]]="Oui","Oui","Non")</f>
        <v>Non</v>
      </c>
      <c r="N1463" s="72" t="str">
        <f>IF(Tableau1[[#This Row],[Régime d''utilisation (Quotidien ? Oui ou Non)]]="Oui","Oui","Non")</f>
        <v>Non</v>
      </c>
      <c r="O1463" s="72" t="str">
        <f>IF(Tableau1[[#This Row],[Régime d''utilisation (Quotidien ? Oui ou Non)]]="Oui","Oui","Non")</f>
        <v>Non</v>
      </c>
      <c r="P1463" s="76"/>
      <c r="Q1463" s="76"/>
      <c r="R1463" s="76"/>
      <c r="S1463" s="52" t="str">
        <f t="shared" si="66"/>
        <v>Compris entre 00h00 et 5h00</v>
      </c>
      <c r="T1463" s="76"/>
      <c r="U1463" s="53" t="str">
        <f t="shared" si="67"/>
        <v>Voyageur</v>
      </c>
      <c r="V1463" s="76"/>
      <c r="W1463" s="76"/>
      <c r="X1463" s="76"/>
      <c r="Y1463" s="76"/>
      <c r="Z1463" s="76"/>
      <c r="AA1463" s="76"/>
      <c r="AB1463" s="53">
        <f>400</f>
        <v>400</v>
      </c>
      <c r="AC1463" s="78" t="str">
        <f>IF(Tableau1[[#This Row],[Type de réponse]]='Paramètre (masquer)'!$A$10,Tableau1[[#This Row],[Période de début *]],"")</f>
        <v/>
      </c>
      <c r="AD1463" s="78" t="str">
        <f>IF(Tableau1[[#This Row],[Type de réponse]]='Paramètre (masquer)'!$A$10,Tableau1[[#This Row],[Période de fin *]],"")</f>
        <v/>
      </c>
      <c r="AE1463" s="78" t="str">
        <f>IF(Tableau1[[#This Row],[Type de réponse]]='Paramètre (masquer)'!$A$10,Tableau1[[#This Row],[Nuit
LU/MA]],"")</f>
        <v/>
      </c>
      <c r="AF1463" s="78" t="str">
        <f>IF(Tableau1[[#This Row],[Type de réponse]]='Paramètre (masquer)'!$A$10,Tableau1[[#This Row],[Nuit
MA/ME]],"")</f>
        <v/>
      </c>
      <c r="AG1463" s="78" t="str">
        <f>IF(Tableau1[[#This Row],[Type de réponse]]='Paramètre (masquer)'!$A$10,Tableau1[[#This Row],[Nuit
ME/JE]],"")</f>
        <v/>
      </c>
      <c r="AH1463" s="78" t="str">
        <f>IF(Tableau1[[#This Row],[Type de réponse]]='Paramètre (masquer)'!$A$10,Tableau1[[#This Row],[Nuit JE/VE]],"")</f>
        <v/>
      </c>
      <c r="AI1463" s="78" t="str">
        <f>IF(Tableau1[[#This Row],[Type de réponse]]='Paramètre (masquer)'!$A$10,Tableau1[[#This Row],[Nuit
VE/SA]],"")</f>
        <v/>
      </c>
      <c r="AJ1463" s="78" t="str">
        <f>IF(Tableau1[[#This Row],[Type de réponse]]='Paramètre (masquer)'!$A$10,Tableau1[[#This Row],[Nuit
SA/DI]],"")</f>
        <v/>
      </c>
      <c r="AK1463" s="78" t="str">
        <f>IF(Tableau1[[#This Row],[Type de réponse]]='Paramètre (masquer)'!$A$10,Tableau1[[#This Row],[Nuit
DI/LU]],"")</f>
        <v/>
      </c>
      <c r="AL1463" s="76" t="str">
        <f>IF(Tableau1[[#This Row],[Nuit
LU /MA]]="Oui",0,IF(Tableau1[[#This Row],[Nuit
LU /MA]]="Non",1,""))</f>
        <v/>
      </c>
      <c r="AM1463" s="76" t="str">
        <f>IF(Tableau1[[#This Row],[Nuit
MA/ ME]]="Oui",0,IF(Tableau1[[#This Row],[Nuit
MA/ ME]]="Non",1,""))</f>
        <v/>
      </c>
      <c r="AN1463" s="76" t="str">
        <f>IF(Tableau1[[#This Row],[Nuit
ME/ JE]]="Oui",0,IF(Tableau1[[#This Row],[Nuit
ME/ JE]]="Non",1,""))</f>
        <v/>
      </c>
      <c r="AO1463" s="76" t="str">
        <f>IF(Tableau1[[#This Row],[Nuit JE/ VE]]="Oui",0,IF(Tableau1[[#This Row],[Nuit JE/ VE]]="Non",1,""))</f>
        <v/>
      </c>
      <c r="AP1463" s="76" t="str">
        <f>IF(Tableau1[[#This Row],[Nuit
VE/ SA]]="Oui",0,IF(Tableau1[[#This Row],[Nuit
VE/ SA]]="Non",1,""))</f>
        <v/>
      </c>
      <c r="AQ1463" s="76" t="str">
        <f>IF(Tableau1[[#This Row],[Nuit
SA/ DI]]="Oui",0,IF(Tableau1[[#This Row],[Nuit
SA/ DI]]="Non",1,""))</f>
        <v/>
      </c>
      <c r="AR1463" s="76" t="str">
        <f>IF(Tableau1[[#This Row],[Nuit
DI/ LU]]="Oui",0,IF(Tableau1[[#This Row],[Nuit
DI/ LU]]="Non",1,""))</f>
        <v/>
      </c>
      <c r="AS1463" s="76" t="str">
        <f>IF(Tableau1[[#This Row],[Type de réponse]]='Paramètre (masquer)'!$A$10,Tableau1[[#This Row],[FE]],"")</f>
        <v/>
      </c>
      <c r="AT1463" s="76" t="str">
        <f>_xlfn.CONCAT(Tableau1[[#This Row],[LUN]:[DIM]])</f>
        <v/>
      </c>
      <c r="AU1463" s="79"/>
      <c r="AV14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3" s="76" t="e">
        <f>Tableau1[[#This Row],[Nbre de nuits sur la période]]*Tableau1[[#This Row],[Nombre de train accédant / nuit *]]</f>
        <v>#VALUE!</v>
      </c>
      <c r="AY1463" s="76" t="e">
        <f>Tableau1[[#This Row],[Uo voies - nuit]]*((59*400/1000)+5)</f>
        <v>#VALUE!</v>
      </c>
    </row>
    <row r="1464" spans="1:51" ht="15.75">
      <c r="A1464" s="51">
        <f t="shared" si="68"/>
        <v>1451</v>
      </c>
      <c r="B1464" s="85"/>
      <c r="C1464" s="52" t="str">
        <f>IFERROR(VLOOKUP(Tableau1[[#This Row],[Site *
Un fichier Excel par DT]],Tableau7[[#All],[Nom de la gare]:[EIC]],5,FALSE),"")</f>
        <v/>
      </c>
      <c r="D1464" s="77"/>
      <c r="E1464" s="74"/>
      <c r="F1464" s="74"/>
      <c r="G1464" s="76"/>
      <c r="H1464" s="72" t="str">
        <f>IF(Tableau1[[#This Row],[Régime d''utilisation (Quotidien ? Oui ou Non)]]="Oui","Oui","Non")</f>
        <v>Non</v>
      </c>
      <c r="I1464" s="72" t="str">
        <f>IF(Tableau1[[#This Row],[Régime d''utilisation (Quotidien ? Oui ou Non)]]="Oui","Oui","Non")</f>
        <v>Non</v>
      </c>
      <c r="J1464" s="72" t="str">
        <f>IF(Tableau1[[#This Row],[Régime d''utilisation (Quotidien ? Oui ou Non)]]="Oui","Oui","Non")</f>
        <v>Non</v>
      </c>
      <c r="K1464" s="72" t="str">
        <f>IF(Tableau1[[#This Row],[Régime d''utilisation (Quotidien ? Oui ou Non)]]="Oui","Oui","Non")</f>
        <v>Non</v>
      </c>
      <c r="L1464" s="72" t="str">
        <f>IF(Tableau1[[#This Row],[Régime d''utilisation (Quotidien ? Oui ou Non)]]="Oui","Oui","Non")</f>
        <v>Non</v>
      </c>
      <c r="M1464" s="72" t="str">
        <f>IF(Tableau1[[#This Row],[Régime d''utilisation (Quotidien ? Oui ou Non)]]="Oui","Oui","Non")</f>
        <v>Non</v>
      </c>
      <c r="N1464" s="72" t="str">
        <f>IF(Tableau1[[#This Row],[Régime d''utilisation (Quotidien ? Oui ou Non)]]="Oui","Oui","Non")</f>
        <v>Non</v>
      </c>
      <c r="O1464" s="72" t="str">
        <f>IF(Tableau1[[#This Row],[Régime d''utilisation (Quotidien ? Oui ou Non)]]="Oui","Oui","Non")</f>
        <v>Non</v>
      </c>
      <c r="P1464" s="76"/>
      <c r="Q1464" s="76"/>
      <c r="R1464" s="76"/>
      <c r="S1464" s="52" t="str">
        <f t="shared" si="66"/>
        <v>Compris entre 00h00 et 5h00</v>
      </c>
      <c r="T1464" s="76"/>
      <c r="U1464" s="53" t="str">
        <f t="shared" si="67"/>
        <v>Voyageur</v>
      </c>
      <c r="V1464" s="76"/>
      <c r="W1464" s="76"/>
      <c r="X1464" s="76"/>
      <c r="Y1464" s="76"/>
      <c r="Z1464" s="76"/>
      <c r="AA1464" s="76"/>
      <c r="AB1464" s="53">
        <f>400</f>
        <v>400</v>
      </c>
      <c r="AC1464" s="78" t="str">
        <f>IF(Tableau1[[#This Row],[Type de réponse]]='Paramètre (masquer)'!$A$10,Tableau1[[#This Row],[Période de début *]],"")</f>
        <v/>
      </c>
      <c r="AD1464" s="78" t="str">
        <f>IF(Tableau1[[#This Row],[Type de réponse]]='Paramètre (masquer)'!$A$10,Tableau1[[#This Row],[Période de fin *]],"")</f>
        <v/>
      </c>
      <c r="AE1464" s="78" t="str">
        <f>IF(Tableau1[[#This Row],[Type de réponse]]='Paramètre (masquer)'!$A$10,Tableau1[[#This Row],[Nuit
LU/MA]],"")</f>
        <v/>
      </c>
      <c r="AF1464" s="78" t="str">
        <f>IF(Tableau1[[#This Row],[Type de réponse]]='Paramètre (masquer)'!$A$10,Tableau1[[#This Row],[Nuit
MA/ME]],"")</f>
        <v/>
      </c>
      <c r="AG1464" s="78" t="str">
        <f>IF(Tableau1[[#This Row],[Type de réponse]]='Paramètre (masquer)'!$A$10,Tableau1[[#This Row],[Nuit
ME/JE]],"")</f>
        <v/>
      </c>
      <c r="AH1464" s="78" t="str">
        <f>IF(Tableau1[[#This Row],[Type de réponse]]='Paramètre (masquer)'!$A$10,Tableau1[[#This Row],[Nuit JE/VE]],"")</f>
        <v/>
      </c>
      <c r="AI1464" s="78" t="str">
        <f>IF(Tableau1[[#This Row],[Type de réponse]]='Paramètre (masquer)'!$A$10,Tableau1[[#This Row],[Nuit
VE/SA]],"")</f>
        <v/>
      </c>
      <c r="AJ1464" s="78" t="str">
        <f>IF(Tableau1[[#This Row],[Type de réponse]]='Paramètre (masquer)'!$A$10,Tableau1[[#This Row],[Nuit
SA/DI]],"")</f>
        <v/>
      </c>
      <c r="AK1464" s="78" t="str">
        <f>IF(Tableau1[[#This Row],[Type de réponse]]='Paramètre (masquer)'!$A$10,Tableau1[[#This Row],[Nuit
DI/LU]],"")</f>
        <v/>
      </c>
      <c r="AL1464" s="76" t="str">
        <f>IF(Tableau1[[#This Row],[Nuit
LU /MA]]="Oui",0,IF(Tableau1[[#This Row],[Nuit
LU /MA]]="Non",1,""))</f>
        <v/>
      </c>
      <c r="AM1464" s="76" t="str">
        <f>IF(Tableau1[[#This Row],[Nuit
MA/ ME]]="Oui",0,IF(Tableau1[[#This Row],[Nuit
MA/ ME]]="Non",1,""))</f>
        <v/>
      </c>
      <c r="AN1464" s="76" t="str">
        <f>IF(Tableau1[[#This Row],[Nuit
ME/ JE]]="Oui",0,IF(Tableau1[[#This Row],[Nuit
ME/ JE]]="Non",1,""))</f>
        <v/>
      </c>
      <c r="AO1464" s="76" t="str">
        <f>IF(Tableau1[[#This Row],[Nuit JE/ VE]]="Oui",0,IF(Tableau1[[#This Row],[Nuit JE/ VE]]="Non",1,""))</f>
        <v/>
      </c>
      <c r="AP1464" s="76" t="str">
        <f>IF(Tableau1[[#This Row],[Nuit
VE/ SA]]="Oui",0,IF(Tableau1[[#This Row],[Nuit
VE/ SA]]="Non",1,""))</f>
        <v/>
      </c>
      <c r="AQ1464" s="76" t="str">
        <f>IF(Tableau1[[#This Row],[Nuit
SA/ DI]]="Oui",0,IF(Tableau1[[#This Row],[Nuit
SA/ DI]]="Non",1,""))</f>
        <v/>
      </c>
      <c r="AR1464" s="76" t="str">
        <f>IF(Tableau1[[#This Row],[Nuit
DI/ LU]]="Oui",0,IF(Tableau1[[#This Row],[Nuit
DI/ LU]]="Non",1,""))</f>
        <v/>
      </c>
      <c r="AS1464" s="76" t="str">
        <f>IF(Tableau1[[#This Row],[Type de réponse]]='Paramètre (masquer)'!$A$10,Tableau1[[#This Row],[FE]],"")</f>
        <v/>
      </c>
      <c r="AT1464" s="76" t="str">
        <f>_xlfn.CONCAT(Tableau1[[#This Row],[LUN]:[DIM]])</f>
        <v/>
      </c>
      <c r="AU1464" s="79"/>
      <c r="AV14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4" s="76" t="e">
        <f>Tableau1[[#This Row],[Nbre de nuits sur la période]]*Tableau1[[#This Row],[Nombre de train accédant / nuit *]]</f>
        <v>#VALUE!</v>
      </c>
      <c r="AY1464" s="76" t="e">
        <f>Tableau1[[#This Row],[Uo voies - nuit]]*((59*400/1000)+5)</f>
        <v>#VALUE!</v>
      </c>
    </row>
    <row r="1465" spans="1:51" ht="15.75">
      <c r="A1465" s="51">
        <f t="shared" si="68"/>
        <v>1452</v>
      </c>
      <c r="B1465" s="85"/>
      <c r="C1465" s="52" t="str">
        <f>IFERROR(VLOOKUP(Tableau1[[#This Row],[Site *
Un fichier Excel par DT]],Tableau7[[#All],[Nom de la gare]:[EIC]],5,FALSE),"")</f>
        <v/>
      </c>
      <c r="D1465" s="77"/>
      <c r="E1465" s="74"/>
      <c r="F1465" s="74"/>
      <c r="G1465" s="76"/>
      <c r="H1465" s="72" t="str">
        <f>IF(Tableau1[[#This Row],[Régime d''utilisation (Quotidien ? Oui ou Non)]]="Oui","Oui","Non")</f>
        <v>Non</v>
      </c>
      <c r="I1465" s="72" t="str">
        <f>IF(Tableau1[[#This Row],[Régime d''utilisation (Quotidien ? Oui ou Non)]]="Oui","Oui","Non")</f>
        <v>Non</v>
      </c>
      <c r="J1465" s="72" t="str">
        <f>IF(Tableau1[[#This Row],[Régime d''utilisation (Quotidien ? Oui ou Non)]]="Oui","Oui","Non")</f>
        <v>Non</v>
      </c>
      <c r="K1465" s="72" t="str">
        <f>IF(Tableau1[[#This Row],[Régime d''utilisation (Quotidien ? Oui ou Non)]]="Oui","Oui","Non")</f>
        <v>Non</v>
      </c>
      <c r="L1465" s="72" t="str">
        <f>IF(Tableau1[[#This Row],[Régime d''utilisation (Quotidien ? Oui ou Non)]]="Oui","Oui","Non")</f>
        <v>Non</v>
      </c>
      <c r="M1465" s="72" t="str">
        <f>IF(Tableau1[[#This Row],[Régime d''utilisation (Quotidien ? Oui ou Non)]]="Oui","Oui","Non")</f>
        <v>Non</v>
      </c>
      <c r="N1465" s="72" t="str">
        <f>IF(Tableau1[[#This Row],[Régime d''utilisation (Quotidien ? Oui ou Non)]]="Oui","Oui","Non")</f>
        <v>Non</v>
      </c>
      <c r="O1465" s="72" t="str">
        <f>IF(Tableau1[[#This Row],[Régime d''utilisation (Quotidien ? Oui ou Non)]]="Oui","Oui","Non")</f>
        <v>Non</v>
      </c>
      <c r="P1465" s="76"/>
      <c r="Q1465" s="76"/>
      <c r="R1465" s="76"/>
      <c r="S1465" s="52" t="str">
        <f t="shared" si="66"/>
        <v>Compris entre 00h00 et 5h00</v>
      </c>
      <c r="T1465" s="76"/>
      <c r="U1465" s="53" t="str">
        <f t="shared" si="67"/>
        <v>Voyageur</v>
      </c>
      <c r="V1465" s="76"/>
      <c r="W1465" s="76"/>
      <c r="X1465" s="76"/>
      <c r="Y1465" s="76"/>
      <c r="Z1465" s="76"/>
      <c r="AA1465" s="76"/>
      <c r="AB1465" s="53">
        <f>400</f>
        <v>400</v>
      </c>
      <c r="AC1465" s="78" t="str">
        <f>IF(Tableau1[[#This Row],[Type de réponse]]='Paramètre (masquer)'!$A$10,Tableau1[[#This Row],[Période de début *]],"")</f>
        <v/>
      </c>
      <c r="AD1465" s="78" t="str">
        <f>IF(Tableau1[[#This Row],[Type de réponse]]='Paramètre (masquer)'!$A$10,Tableau1[[#This Row],[Période de fin *]],"")</f>
        <v/>
      </c>
      <c r="AE1465" s="78" t="str">
        <f>IF(Tableau1[[#This Row],[Type de réponse]]='Paramètre (masquer)'!$A$10,Tableau1[[#This Row],[Nuit
LU/MA]],"")</f>
        <v/>
      </c>
      <c r="AF1465" s="78" t="str">
        <f>IF(Tableau1[[#This Row],[Type de réponse]]='Paramètre (masquer)'!$A$10,Tableau1[[#This Row],[Nuit
MA/ME]],"")</f>
        <v/>
      </c>
      <c r="AG1465" s="78" t="str">
        <f>IF(Tableau1[[#This Row],[Type de réponse]]='Paramètre (masquer)'!$A$10,Tableau1[[#This Row],[Nuit
ME/JE]],"")</f>
        <v/>
      </c>
      <c r="AH1465" s="78" t="str">
        <f>IF(Tableau1[[#This Row],[Type de réponse]]='Paramètre (masquer)'!$A$10,Tableau1[[#This Row],[Nuit JE/VE]],"")</f>
        <v/>
      </c>
      <c r="AI1465" s="78" t="str">
        <f>IF(Tableau1[[#This Row],[Type de réponse]]='Paramètre (masquer)'!$A$10,Tableau1[[#This Row],[Nuit
VE/SA]],"")</f>
        <v/>
      </c>
      <c r="AJ1465" s="78" t="str">
        <f>IF(Tableau1[[#This Row],[Type de réponse]]='Paramètre (masquer)'!$A$10,Tableau1[[#This Row],[Nuit
SA/DI]],"")</f>
        <v/>
      </c>
      <c r="AK1465" s="78" t="str">
        <f>IF(Tableau1[[#This Row],[Type de réponse]]='Paramètre (masquer)'!$A$10,Tableau1[[#This Row],[Nuit
DI/LU]],"")</f>
        <v/>
      </c>
      <c r="AL1465" s="76" t="str">
        <f>IF(Tableau1[[#This Row],[Nuit
LU /MA]]="Oui",0,IF(Tableau1[[#This Row],[Nuit
LU /MA]]="Non",1,""))</f>
        <v/>
      </c>
      <c r="AM1465" s="76" t="str">
        <f>IF(Tableau1[[#This Row],[Nuit
MA/ ME]]="Oui",0,IF(Tableau1[[#This Row],[Nuit
MA/ ME]]="Non",1,""))</f>
        <v/>
      </c>
      <c r="AN1465" s="76" t="str">
        <f>IF(Tableau1[[#This Row],[Nuit
ME/ JE]]="Oui",0,IF(Tableau1[[#This Row],[Nuit
ME/ JE]]="Non",1,""))</f>
        <v/>
      </c>
      <c r="AO1465" s="76" t="str">
        <f>IF(Tableau1[[#This Row],[Nuit JE/ VE]]="Oui",0,IF(Tableau1[[#This Row],[Nuit JE/ VE]]="Non",1,""))</f>
        <v/>
      </c>
      <c r="AP1465" s="76" t="str">
        <f>IF(Tableau1[[#This Row],[Nuit
VE/ SA]]="Oui",0,IF(Tableau1[[#This Row],[Nuit
VE/ SA]]="Non",1,""))</f>
        <v/>
      </c>
      <c r="AQ1465" s="76" t="str">
        <f>IF(Tableau1[[#This Row],[Nuit
SA/ DI]]="Oui",0,IF(Tableau1[[#This Row],[Nuit
SA/ DI]]="Non",1,""))</f>
        <v/>
      </c>
      <c r="AR1465" s="76" t="str">
        <f>IF(Tableau1[[#This Row],[Nuit
DI/ LU]]="Oui",0,IF(Tableau1[[#This Row],[Nuit
DI/ LU]]="Non",1,""))</f>
        <v/>
      </c>
      <c r="AS1465" s="76" t="str">
        <f>IF(Tableau1[[#This Row],[Type de réponse]]='Paramètre (masquer)'!$A$10,Tableau1[[#This Row],[FE]],"")</f>
        <v/>
      </c>
      <c r="AT1465" s="76" t="str">
        <f>_xlfn.CONCAT(Tableau1[[#This Row],[LUN]:[DIM]])</f>
        <v/>
      </c>
      <c r="AU1465" s="79"/>
      <c r="AV14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5" s="76" t="e">
        <f>Tableau1[[#This Row],[Nbre de nuits sur la période]]*Tableau1[[#This Row],[Nombre de train accédant / nuit *]]</f>
        <v>#VALUE!</v>
      </c>
      <c r="AY1465" s="76" t="e">
        <f>Tableau1[[#This Row],[Uo voies - nuit]]*((59*400/1000)+5)</f>
        <v>#VALUE!</v>
      </c>
    </row>
    <row r="1466" spans="1:51" ht="15.75">
      <c r="A1466" s="51">
        <f t="shared" si="68"/>
        <v>1453</v>
      </c>
      <c r="B1466" s="85"/>
      <c r="C1466" s="52" t="str">
        <f>IFERROR(VLOOKUP(Tableau1[[#This Row],[Site *
Un fichier Excel par DT]],Tableau7[[#All],[Nom de la gare]:[EIC]],5,FALSE),"")</f>
        <v/>
      </c>
      <c r="D1466" s="77"/>
      <c r="E1466" s="74"/>
      <c r="F1466" s="74"/>
      <c r="G1466" s="76"/>
      <c r="H1466" s="72" t="str">
        <f>IF(Tableau1[[#This Row],[Régime d''utilisation (Quotidien ? Oui ou Non)]]="Oui","Oui","Non")</f>
        <v>Non</v>
      </c>
      <c r="I1466" s="72" t="str">
        <f>IF(Tableau1[[#This Row],[Régime d''utilisation (Quotidien ? Oui ou Non)]]="Oui","Oui","Non")</f>
        <v>Non</v>
      </c>
      <c r="J1466" s="72" t="str">
        <f>IF(Tableau1[[#This Row],[Régime d''utilisation (Quotidien ? Oui ou Non)]]="Oui","Oui","Non")</f>
        <v>Non</v>
      </c>
      <c r="K1466" s="72" t="str">
        <f>IF(Tableau1[[#This Row],[Régime d''utilisation (Quotidien ? Oui ou Non)]]="Oui","Oui","Non")</f>
        <v>Non</v>
      </c>
      <c r="L1466" s="72" t="str">
        <f>IF(Tableau1[[#This Row],[Régime d''utilisation (Quotidien ? Oui ou Non)]]="Oui","Oui","Non")</f>
        <v>Non</v>
      </c>
      <c r="M1466" s="72" t="str">
        <f>IF(Tableau1[[#This Row],[Régime d''utilisation (Quotidien ? Oui ou Non)]]="Oui","Oui","Non")</f>
        <v>Non</v>
      </c>
      <c r="N1466" s="72" t="str">
        <f>IF(Tableau1[[#This Row],[Régime d''utilisation (Quotidien ? Oui ou Non)]]="Oui","Oui","Non")</f>
        <v>Non</v>
      </c>
      <c r="O1466" s="72" t="str">
        <f>IF(Tableau1[[#This Row],[Régime d''utilisation (Quotidien ? Oui ou Non)]]="Oui","Oui","Non")</f>
        <v>Non</v>
      </c>
      <c r="P1466" s="76"/>
      <c r="Q1466" s="76"/>
      <c r="R1466" s="76"/>
      <c r="S1466" s="52" t="str">
        <f t="shared" si="66"/>
        <v>Compris entre 00h00 et 5h00</v>
      </c>
      <c r="T1466" s="76"/>
      <c r="U1466" s="53" t="str">
        <f t="shared" si="67"/>
        <v>Voyageur</v>
      </c>
      <c r="V1466" s="76"/>
      <c r="W1466" s="76"/>
      <c r="X1466" s="76"/>
      <c r="Y1466" s="76"/>
      <c r="Z1466" s="76"/>
      <c r="AA1466" s="76"/>
      <c r="AB1466" s="53">
        <f>400</f>
        <v>400</v>
      </c>
      <c r="AC1466" s="78" t="str">
        <f>IF(Tableau1[[#This Row],[Type de réponse]]='Paramètre (masquer)'!$A$10,Tableau1[[#This Row],[Période de début *]],"")</f>
        <v/>
      </c>
      <c r="AD1466" s="78" t="str">
        <f>IF(Tableau1[[#This Row],[Type de réponse]]='Paramètre (masquer)'!$A$10,Tableau1[[#This Row],[Période de fin *]],"")</f>
        <v/>
      </c>
      <c r="AE1466" s="78" t="str">
        <f>IF(Tableau1[[#This Row],[Type de réponse]]='Paramètre (masquer)'!$A$10,Tableau1[[#This Row],[Nuit
LU/MA]],"")</f>
        <v/>
      </c>
      <c r="AF1466" s="78" t="str">
        <f>IF(Tableau1[[#This Row],[Type de réponse]]='Paramètre (masquer)'!$A$10,Tableau1[[#This Row],[Nuit
MA/ME]],"")</f>
        <v/>
      </c>
      <c r="AG1466" s="78" t="str">
        <f>IF(Tableau1[[#This Row],[Type de réponse]]='Paramètre (masquer)'!$A$10,Tableau1[[#This Row],[Nuit
ME/JE]],"")</f>
        <v/>
      </c>
      <c r="AH1466" s="78" t="str">
        <f>IF(Tableau1[[#This Row],[Type de réponse]]='Paramètre (masquer)'!$A$10,Tableau1[[#This Row],[Nuit JE/VE]],"")</f>
        <v/>
      </c>
      <c r="AI1466" s="78" t="str">
        <f>IF(Tableau1[[#This Row],[Type de réponse]]='Paramètre (masquer)'!$A$10,Tableau1[[#This Row],[Nuit
VE/SA]],"")</f>
        <v/>
      </c>
      <c r="AJ1466" s="78" t="str">
        <f>IF(Tableau1[[#This Row],[Type de réponse]]='Paramètre (masquer)'!$A$10,Tableau1[[#This Row],[Nuit
SA/DI]],"")</f>
        <v/>
      </c>
      <c r="AK1466" s="78" t="str">
        <f>IF(Tableau1[[#This Row],[Type de réponse]]='Paramètre (masquer)'!$A$10,Tableau1[[#This Row],[Nuit
DI/LU]],"")</f>
        <v/>
      </c>
      <c r="AL1466" s="76" t="str">
        <f>IF(Tableau1[[#This Row],[Nuit
LU /MA]]="Oui",0,IF(Tableau1[[#This Row],[Nuit
LU /MA]]="Non",1,""))</f>
        <v/>
      </c>
      <c r="AM1466" s="76" t="str">
        <f>IF(Tableau1[[#This Row],[Nuit
MA/ ME]]="Oui",0,IF(Tableau1[[#This Row],[Nuit
MA/ ME]]="Non",1,""))</f>
        <v/>
      </c>
      <c r="AN1466" s="76" t="str">
        <f>IF(Tableau1[[#This Row],[Nuit
ME/ JE]]="Oui",0,IF(Tableau1[[#This Row],[Nuit
ME/ JE]]="Non",1,""))</f>
        <v/>
      </c>
      <c r="AO1466" s="76" t="str">
        <f>IF(Tableau1[[#This Row],[Nuit JE/ VE]]="Oui",0,IF(Tableau1[[#This Row],[Nuit JE/ VE]]="Non",1,""))</f>
        <v/>
      </c>
      <c r="AP1466" s="76" t="str">
        <f>IF(Tableau1[[#This Row],[Nuit
VE/ SA]]="Oui",0,IF(Tableau1[[#This Row],[Nuit
VE/ SA]]="Non",1,""))</f>
        <v/>
      </c>
      <c r="AQ1466" s="76" t="str">
        <f>IF(Tableau1[[#This Row],[Nuit
SA/ DI]]="Oui",0,IF(Tableau1[[#This Row],[Nuit
SA/ DI]]="Non",1,""))</f>
        <v/>
      </c>
      <c r="AR1466" s="76" t="str">
        <f>IF(Tableau1[[#This Row],[Nuit
DI/ LU]]="Oui",0,IF(Tableau1[[#This Row],[Nuit
DI/ LU]]="Non",1,""))</f>
        <v/>
      </c>
      <c r="AS1466" s="76" t="str">
        <f>IF(Tableau1[[#This Row],[Type de réponse]]='Paramètre (masquer)'!$A$10,Tableau1[[#This Row],[FE]],"")</f>
        <v/>
      </c>
      <c r="AT1466" s="76" t="str">
        <f>_xlfn.CONCAT(Tableau1[[#This Row],[LUN]:[DIM]])</f>
        <v/>
      </c>
      <c r="AU1466" s="79"/>
      <c r="AV14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6" s="76" t="e">
        <f>Tableau1[[#This Row],[Nbre de nuits sur la période]]*Tableau1[[#This Row],[Nombre de train accédant / nuit *]]</f>
        <v>#VALUE!</v>
      </c>
      <c r="AY1466" s="76" t="e">
        <f>Tableau1[[#This Row],[Uo voies - nuit]]*((59*400/1000)+5)</f>
        <v>#VALUE!</v>
      </c>
    </row>
    <row r="1467" spans="1:51" ht="15.75">
      <c r="A1467" s="51">
        <f t="shared" si="68"/>
        <v>1454</v>
      </c>
      <c r="B1467" s="85"/>
      <c r="C1467" s="52" t="str">
        <f>IFERROR(VLOOKUP(Tableau1[[#This Row],[Site *
Un fichier Excel par DT]],Tableau7[[#All],[Nom de la gare]:[EIC]],5,FALSE),"")</f>
        <v/>
      </c>
      <c r="D1467" s="77"/>
      <c r="E1467" s="74"/>
      <c r="F1467" s="74"/>
      <c r="G1467" s="76"/>
      <c r="H1467" s="72" t="str">
        <f>IF(Tableau1[[#This Row],[Régime d''utilisation (Quotidien ? Oui ou Non)]]="Oui","Oui","Non")</f>
        <v>Non</v>
      </c>
      <c r="I1467" s="72" t="str">
        <f>IF(Tableau1[[#This Row],[Régime d''utilisation (Quotidien ? Oui ou Non)]]="Oui","Oui","Non")</f>
        <v>Non</v>
      </c>
      <c r="J1467" s="72" t="str">
        <f>IF(Tableau1[[#This Row],[Régime d''utilisation (Quotidien ? Oui ou Non)]]="Oui","Oui","Non")</f>
        <v>Non</v>
      </c>
      <c r="K1467" s="72" t="str">
        <f>IF(Tableau1[[#This Row],[Régime d''utilisation (Quotidien ? Oui ou Non)]]="Oui","Oui","Non")</f>
        <v>Non</v>
      </c>
      <c r="L1467" s="72" t="str">
        <f>IF(Tableau1[[#This Row],[Régime d''utilisation (Quotidien ? Oui ou Non)]]="Oui","Oui","Non")</f>
        <v>Non</v>
      </c>
      <c r="M1467" s="72" t="str">
        <f>IF(Tableau1[[#This Row],[Régime d''utilisation (Quotidien ? Oui ou Non)]]="Oui","Oui","Non")</f>
        <v>Non</v>
      </c>
      <c r="N1467" s="72" t="str">
        <f>IF(Tableau1[[#This Row],[Régime d''utilisation (Quotidien ? Oui ou Non)]]="Oui","Oui","Non")</f>
        <v>Non</v>
      </c>
      <c r="O1467" s="72" t="str">
        <f>IF(Tableau1[[#This Row],[Régime d''utilisation (Quotidien ? Oui ou Non)]]="Oui","Oui","Non")</f>
        <v>Non</v>
      </c>
      <c r="P1467" s="76"/>
      <c r="Q1467" s="76"/>
      <c r="R1467" s="76"/>
      <c r="S1467" s="52" t="str">
        <f t="shared" si="66"/>
        <v>Compris entre 00h00 et 5h00</v>
      </c>
      <c r="T1467" s="76"/>
      <c r="U1467" s="53" t="str">
        <f t="shared" si="67"/>
        <v>Voyageur</v>
      </c>
      <c r="V1467" s="76"/>
      <c r="W1467" s="76"/>
      <c r="X1467" s="76"/>
      <c r="Y1467" s="76"/>
      <c r="Z1467" s="76"/>
      <c r="AA1467" s="76"/>
      <c r="AB1467" s="53">
        <f>400</f>
        <v>400</v>
      </c>
      <c r="AC1467" s="78" t="str">
        <f>IF(Tableau1[[#This Row],[Type de réponse]]='Paramètre (masquer)'!$A$10,Tableau1[[#This Row],[Période de début *]],"")</f>
        <v/>
      </c>
      <c r="AD1467" s="78" t="str">
        <f>IF(Tableau1[[#This Row],[Type de réponse]]='Paramètre (masquer)'!$A$10,Tableau1[[#This Row],[Période de fin *]],"")</f>
        <v/>
      </c>
      <c r="AE1467" s="78" t="str">
        <f>IF(Tableau1[[#This Row],[Type de réponse]]='Paramètre (masquer)'!$A$10,Tableau1[[#This Row],[Nuit
LU/MA]],"")</f>
        <v/>
      </c>
      <c r="AF1467" s="78" t="str">
        <f>IF(Tableau1[[#This Row],[Type de réponse]]='Paramètre (masquer)'!$A$10,Tableau1[[#This Row],[Nuit
MA/ME]],"")</f>
        <v/>
      </c>
      <c r="AG1467" s="78" t="str">
        <f>IF(Tableau1[[#This Row],[Type de réponse]]='Paramètre (masquer)'!$A$10,Tableau1[[#This Row],[Nuit
ME/JE]],"")</f>
        <v/>
      </c>
      <c r="AH1467" s="78" t="str">
        <f>IF(Tableau1[[#This Row],[Type de réponse]]='Paramètre (masquer)'!$A$10,Tableau1[[#This Row],[Nuit JE/VE]],"")</f>
        <v/>
      </c>
      <c r="AI1467" s="78" t="str">
        <f>IF(Tableau1[[#This Row],[Type de réponse]]='Paramètre (masquer)'!$A$10,Tableau1[[#This Row],[Nuit
VE/SA]],"")</f>
        <v/>
      </c>
      <c r="AJ1467" s="78" t="str">
        <f>IF(Tableau1[[#This Row],[Type de réponse]]='Paramètre (masquer)'!$A$10,Tableau1[[#This Row],[Nuit
SA/DI]],"")</f>
        <v/>
      </c>
      <c r="AK1467" s="78" t="str">
        <f>IF(Tableau1[[#This Row],[Type de réponse]]='Paramètre (masquer)'!$A$10,Tableau1[[#This Row],[Nuit
DI/LU]],"")</f>
        <v/>
      </c>
      <c r="AL1467" s="76" t="str">
        <f>IF(Tableau1[[#This Row],[Nuit
LU /MA]]="Oui",0,IF(Tableau1[[#This Row],[Nuit
LU /MA]]="Non",1,""))</f>
        <v/>
      </c>
      <c r="AM1467" s="76" t="str">
        <f>IF(Tableau1[[#This Row],[Nuit
MA/ ME]]="Oui",0,IF(Tableau1[[#This Row],[Nuit
MA/ ME]]="Non",1,""))</f>
        <v/>
      </c>
      <c r="AN1467" s="76" t="str">
        <f>IF(Tableau1[[#This Row],[Nuit
ME/ JE]]="Oui",0,IF(Tableau1[[#This Row],[Nuit
ME/ JE]]="Non",1,""))</f>
        <v/>
      </c>
      <c r="AO1467" s="76" t="str">
        <f>IF(Tableau1[[#This Row],[Nuit JE/ VE]]="Oui",0,IF(Tableau1[[#This Row],[Nuit JE/ VE]]="Non",1,""))</f>
        <v/>
      </c>
      <c r="AP1467" s="76" t="str">
        <f>IF(Tableau1[[#This Row],[Nuit
VE/ SA]]="Oui",0,IF(Tableau1[[#This Row],[Nuit
VE/ SA]]="Non",1,""))</f>
        <v/>
      </c>
      <c r="AQ1467" s="76" t="str">
        <f>IF(Tableau1[[#This Row],[Nuit
SA/ DI]]="Oui",0,IF(Tableau1[[#This Row],[Nuit
SA/ DI]]="Non",1,""))</f>
        <v/>
      </c>
      <c r="AR1467" s="76" t="str">
        <f>IF(Tableau1[[#This Row],[Nuit
DI/ LU]]="Oui",0,IF(Tableau1[[#This Row],[Nuit
DI/ LU]]="Non",1,""))</f>
        <v/>
      </c>
      <c r="AS1467" s="76" t="str">
        <f>IF(Tableau1[[#This Row],[Type de réponse]]='Paramètre (masquer)'!$A$10,Tableau1[[#This Row],[FE]],"")</f>
        <v/>
      </c>
      <c r="AT1467" s="76" t="str">
        <f>_xlfn.CONCAT(Tableau1[[#This Row],[LUN]:[DIM]])</f>
        <v/>
      </c>
      <c r="AU1467" s="79"/>
      <c r="AV14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7" s="76" t="e">
        <f>Tableau1[[#This Row],[Nbre de nuits sur la période]]*Tableau1[[#This Row],[Nombre de train accédant / nuit *]]</f>
        <v>#VALUE!</v>
      </c>
      <c r="AY1467" s="76" t="e">
        <f>Tableau1[[#This Row],[Uo voies - nuit]]*((59*400/1000)+5)</f>
        <v>#VALUE!</v>
      </c>
    </row>
    <row r="1468" spans="1:51" ht="15.75">
      <c r="A1468" s="51">
        <f t="shared" si="68"/>
        <v>1455</v>
      </c>
      <c r="B1468" s="85"/>
      <c r="C1468" s="52" t="str">
        <f>IFERROR(VLOOKUP(Tableau1[[#This Row],[Site *
Un fichier Excel par DT]],Tableau7[[#All],[Nom de la gare]:[EIC]],5,FALSE),"")</f>
        <v/>
      </c>
      <c r="D1468" s="77"/>
      <c r="E1468" s="74"/>
      <c r="F1468" s="74"/>
      <c r="G1468" s="76"/>
      <c r="H1468" s="72" t="str">
        <f>IF(Tableau1[[#This Row],[Régime d''utilisation (Quotidien ? Oui ou Non)]]="Oui","Oui","Non")</f>
        <v>Non</v>
      </c>
      <c r="I1468" s="72" t="str">
        <f>IF(Tableau1[[#This Row],[Régime d''utilisation (Quotidien ? Oui ou Non)]]="Oui","Oui","Non")</f>
        <v>Non</v>
      </c>
      <c r="J1468" s="72" t="str">
        <f>IF(Tableau1[[#This Row],[Régime d''utilisation (Quotidien ? Oui ou Non)]]="Oui","Oui","Non")</f>
        <v>Non</v>
      </c>
      <c r="K1468" s="72" t="str">
        <f>IF(Tableau1[[#This Row],[Régime d''utilisation (Quotidien ? Oui ou Non)]]="Oui","Oui","Non")</f>
        <v>Non</v>
      </c>
      <c r="L1468" s="72" t="str">
        <f>IF(Tableau1[[#This Row],[Régime d''utilisation (Quotidien ? Oui ou Non)]]="Oui","Oui","Non")</f>
        <v>Non</v>
      </c>
      <c r="M1468" s="72" t="str">
        <f>IF(Tableau1[[#This Row],[Régime d''utilisation (Quotidien ? Oui ou Non)]]="Oui","Oui","Non")</f>
        <v>Non</v>
      </c>
      <c r="N1468" s="72" t="str">
        <f>IF(Tableau1[[#This Row],[Régime d''utilisation (Quotidien ? Oui ou Non)]]="Oui","Oui","Non")</f>
        <v>Non</v>
      </c>
      <c r="O1468" s="72" t="str">
        <f>IF(Tableau1[[#This Row],[Régime d''utilisation (Quotidien ? Oui ou Non)]]="Oui","Oui","Non")</f>
        <v>Non</v>
      </c>
      <c r="P1468" s="76"/>
      <c r="Q1468" s="76"/>
      <c r="R1468" s="76"/>
      <c r="S1468" s="52" t="str">
        <f t="shared" si="66"/>
        <v>Compris entre 00h00 et 5h00</v>
      </c>
      <c r="T1468" s="76"/>
      <c r="U1468" s="53" t="str">
        <f t="shared" si="67"/>
        <v>Voyageur</v>
      </c>
      <c r="V1468" s="76"/>
      <c r="W1468" s="76"/>
      <c r="X1468" s="76"/>
      <c r="Y1468" s="76"/>
      <c r="Z1468" s="76"/>
      <c r="AA1468" s="76"/>
      <c r="AB1468" s="53">
        <f>400</f>
        <v>400</v>
      </c>
      <c r="AC1468" s="78" t="str">
        <f>IF(Tableau1[[#This Row],[Type de réponse]]='Paramètre (masquer)'!$A$10,Tableau1[[#This Row],[Période de début *]],"")</f>
        <v/>
      </c>
      <c r="AD1468" s="78" t="str">
        <f>IF(Tableau1[[#This Row],[Type de réponse]]='Paramètre (masquer)'!$A$10,Tableau1[[#This Row],[Période de fin *]],"")</f>
        <v/>
      </c>
      <c r="AE1468" s="78" t="str">
        <f>IF(Tableau1[[#This Row],[Type de réponse]]='Paramètre (masquer)'!$A$10,Tableau1[[#This Row],[Nuit
LU/MA]],"")</f>
        <v/>
      </c>
      <c r="AF1468" s="78" t="str">
        <f>IF(Tableau1[[#This Row],[Type de réponse]]='Paramètre (masquer)'!$A$10,Tableau1[[#This Row],[Nuit
MA/ME]],"")</f>
        <v/>
      </c>
      <c r="AG1468" s="78" t="str">
        <f>IF(Tableau1[[#This Row],[Type de réponse]]='Paramètre (masquer)'!$A$10,Tableau1[[#This Row],[Nuit
ME/JE]],"")</f>
        <v/>
      </c>
      <c r="AH1468" s="78" t="str">
        <f>IF(Tableau1[[#This Row],[Type de réponse]]='Paramètre (masquer)'!$A$10,Tableau1[[#This Row],[Nuit JE/VE]],"")</f>
        <v/>
      </c>
      <c r="AI1468" s="78" t="str">
        <f>IF(Tableau1[[#This Row],[Type de réponse]]='Paramètre (masquer)'!$A$10,Tableau1[[#This Row],[Nuit
VE/SA]],"")</f>
        <v/>
      </c>
      <c r="AJ1468" s="78" t="str">
        <f>IF(Tableau1[[#This Row],[Type de réponse]]='Paramètre (masquer)'!$A$10,Tableau1[[#This Row],[Nuit
SA/DI]],"")</f>
        <v/>
      </c>
      <c r="AK1468" s="78" t="str">
        <f>IF(Tableau1[[#This Row],[Type de réponse]]='Paramètre (masquer)'!$A$10,Tableau1[[#This Row],[Nuit
DI/LU]],"")</f>
        <v/>
      </c>
      <c r="AL1468" s="76" t="str">
        <f>IF(Tableau1[[#This Row],[Nuit
LU /MA]]="Oui",0,IF(Tableau1[[#This Row],[Nuit
LU /MA]]="Non",1,""))</f>
        <v/>
      </c>
      <c r="AM1468" s="76" t="str">
        <f>IF(Tableau1[[#This Row],[Nuit
MA/ ME]]="Oui",0,IF(Tableau1[[#This Row],[Nuit
MA/ ME]]="Non",1,""))</f>
        <v/>
      </c>
      <c r="AN1468" s="76" t="str">
        <f>IF(Tableau1[[#This Row],[Nuit
ME/ JE]]="Oui",0,IF(Tableau1[[#This Row],[Nuit
ME/ JE]]="Non",1,""))</f>
        <v/>
      </c>
      <c r="AO1468" s="76" t="str">
        <f>IF(Tableau1[[#This Row],[Nuit JE/ VE]]="Oui",0,IF(Tableau1[[#This Row],[Nuit JE/ VE]]="Non",1,""))</f>
        <v/>
      </c>
      <c r="AP1468" s="76" t="str">
        <f>IF(Tableau1[[#This Row],[Nuit
VE/ SA]]="Oui",0,IF(Tableau1[[#This Row],[Nuit
VE/ SA]]="Non",1,""))</f>
        <v/>
      </c>
      <c r="AQ1468" s="76" t="str">
        <f>IF(Tableau1[[#This Row],[Nuit
SA/ DI]]="Oui",0,IF(Tableau1[[#This Row],[Nuit
SA/ DI]]="Non",1,""))</f>
        <v/>
      </c>
      <c r="AR1468" s="76" t="str">
        <f>IF(Tableau1[[#This Row],[Nuit
DI/ LU]]="Oui",0,IF(Tableau1[[#This Row],[Nuit
DI/ LU]]="Non",1,""))</f>
        <v/>
      </c>
      <c r="AS1468" s="76" t="str">
        <f>IF(Tableau1[[#This Row],[Type de réponse]]='Paramètre (masquer)'!$A$10,Tableau1[[#This Row],[FE]],"")</f>
        <v/>
      </c>
      <c r="AT1468" s="76" t="str">
        <f>_xlfn.CONCAT(Tableau1[[#This Row],[LUN]:[DIM]])</f>
        <v/>
      </c>
      <c r="AU1468" s="79"/>
      <c r="AV14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8" s="76" t="e">
        <f>Tableau1[[#This Row],[Nbre de nuits sur la période]]*Tableau1[[#This Row],[Nombre de train accédant / nuit *]]</f>
        <v>#VALUE!</v>
      </c>
      <c r="AY1468" s="76" t="e">
        <f>Tableau1[[#This Row],[Uo voies - nuit]]*((59*400/1000)+5)</f>
        <v>#VALUE!</v>
      </c>
    </row>
    <row r="1469" spans="1:51" ht="15.75">
      <c r="A1469" s="51">
        <f t="shared" si="68"/>
        <v>1456</v>
      </c>
      <c r="B1469" s="85"/>
      <c r="C1469" s="52" t="str">
        <f>IFERROR(VLOOKUP(Tableau1[[#This Row],[Site *
Un fichier Excel par DT]],Tableau7[[#All],[Nom de la gare]:[EIC]],5,FALSE),"")</f>
        <v/>
      </c>
      <c r="D1469" s="77"/>
      <c r="E1469" s="74"/>
      <c r="F1469" s="74"/>
      <c r="G1469" s="76"/>
      <c r="H1469" s="72" t="str">
        <f>IF(Tableau1[[#This Row],[Régime d''utilisation (Quotidien ? Oui ou Non)]]="Oui","Oui","Non")</f>
        <v>Non</v>
      </c>
      <c r="I1469" s="72" t="str">
        <f>IF(Tableau1[[#This Row],[Régime d''utilisation (Quotidien ? Oui ou Non)]]="Oui","Oui","Non")</f>
        <v>Non</v>
      </c>
      <c r="J1469" s="72" t="str">
        <f>IF(Tableau1[[#This Row],[Régime d''utilisation (Quotidien ? Oui ou Non)]]="Oui","Oui","Non")</f>
        <v>Non</v>
      </c>
      <c r="K1469" s="72" t="str">
        <f>IF(Tableau1[[#This Row],[Régime d''utilisation (Quotidien ? Oui ou Non)]]="Oui","Oui","Non")</f>
        <v>Non</v>
      </c>
      <c r="L1469" s="72" t="str">
        <f>IF(Tableau1[[#This Row],[Régime d''utilisation (Quotidien ? Oui ou Non)]]="Oui","Oui","Non")</f>
        <v>Non</v>
      </c>
      <c r="M1469" s="72" t="str">
        <f>IF(Tableau1[[#This Row],[Régime d''utilisation (Quotidien ? Oui ou Non)]]="Oui","Oui","Non")</f>
        <v>Non</v>
      </c>
      <c r="N1469" s="72" t="str">
        <f>IF(Tableau1[[#This Row],[Régime d''utilisation (Quotidien ? Oui ou Non)]]="Oui","Oui","Non")</f>
        <v>Non</v>
      </c>
      <c r="O1469" s="72" t="str">
        <f>IF(Tableau1[[#This Row],[Régime d''utilisation (Quotidien ? Oui ou Non)]]="Oui","Oui","Non")</f>
        <v>Non</v>
      </c>
      <c r="P1469" s="76"/>
      <c r="Q1469" s="76"/>
      <c r="R1469" s="76"/>
      <c r="S1469" s="52" t="str">
        <f t="shared" si="66"/>
        <v>Compris entre 00h00 et 5h00</v>
      </c>
      <c r="T1469" s="76"/>
      <c r="U1469" s="53" t="str">
        <f t="shared" si="67"/>
        <v>Voyageur</v>
      </c>
      <c r="V1469" s="76"/>
      <c r="W1469" s="76"/>
      <c r="X1469" s="76"/>
      <c r="Y1469" s="76"/>
      <c r="Z1469" s="76"/>
      <c r="AA1469" s="76"/>
      <c r="AB1469" s="53">
        <f>400</f>
        <v>400</v>
      </c>
      <c r="AC1469" s="78" t="str">
        <f>IF(Tableau1[[#This Row],[Type de réponse]]='Paramètre (masquer)'!$A$10,Tableau1[[#This Row],[Période de début *]],"")</f>
        <v/>
      </c>
      <c r="AD1469" s="78" t="str">
        <f>IF(Tableau1[[#This Row],[Type de réponse]]='Paramètre (masquer)'!$A$10,Tableau1[[#This Row],[Période de fin *]],"")</f>
        <v/>
      </c>
      <c r="AE1469" s="78" t="str">
        <f>IF(Tableau1[[#This Row],[Type de réponse]]='Paramètre (masquer)'!$A$10,Tableau1[[#This Row],[Nuit
LU/MA]],"")</f>
        <v/>
      </c>
      <c r="AF1469" s="78" t="str">
        <f>IF(Tableau1[[#This Row],[Type de réponse]]='Paramètre (masquer)'!$A$10,Tableau1[[#This Row],[Nuit
MA/ME]],"")</f>
        <v/>
      </c>
      <c r="AG1469" s="78" t="str">
        <f>IF(Tableau1[[#This Row],[Type de réponse]]='Paramètre (masquer)'!$A$10,Tableau1[[#This Row],[Nuit
ME/JE]],"")</f>
        <v/>
      </c>
      <c r="AH1469" s="78" t="str">
        <f>IF(Tableau1[[#This Row],[Type de réponse]]='Paramètre (masquer)'!$A$10,Tableau1[[#This Row],[Nuit JE/VE]],"")</f>
        <v/>
      </c>
      <c r="AI1469" s="78" t="str">
        <f>IF(Tableau1[[#This Row],[Type de réponse]]='Paramètre (masquer)'!$A$10,Tableau1[[#This Row],[Nuit
VE/SA]],"")</f>
        <v/>
      </c>
      <c r="AJ1469" s="78" t="str">
        <f>IF(Tableau1[[#This Row],[Type de réponse]]='Paramètre (masquer)'!$A$10,Tableau1[[#This Row],[Nuit
SA/DI]],"")</f>
        <v/>
      </c>
      <c r="AK1469" s="78" t="str">
        <f>IF(Tableau1[[#This Row],[Type de réponse]]='Paramètre (masquer)'!$A$10,Tableau1[[#This Row],[Nuit
DI/LU]],"")</f>
        <v/>
      </c>
      <c r="AL1469" s="76" t="str">
        <f>IF(Tableau1[[#This Row],[Nuit
LU /MA]]="Oui",0,IF(Tableau1[[#This Row],[Nuit
LU /MA]]="Non",1,""))</f>
        <v/>
      </c>
      <c r="AM1469" s="76" t="str">
        <f>IF(Tableau1[[#This Row],[Nuit
MA/ ME]]="Oui",0,IF(Tableau1[[#This Row],[Nuit
MA/ ME]]="Non",1,""))</f>
        <v/>
      </c>
      <c r="AN1469" s="76" t="str">
        <f>IF(Tableau1[[#This Row],[Nuit
ME/ JE]]="Oui",0,IF(Tableau1[[#This Row],[Nuit
ME/ JE]]="Non",1,""))</f>
        <v/>
      </c>
      <c r="AO1469" s="76" t="str">
        <f>IF(Tableau1[[#This Row],[Nuit JE/ VE]]="Oui",0,IF(Tableau1[[#This Row],[Nuit JE/ VE]]="Non",1,""))</f>
        <v/>
      </c>
      <c r="AP1469" s="76" t="str">
        <f>IF(Tableau1[[#This Row],[Nuit
VE/ SA]]="Oui",0,IF(Tableau1[[#This Row],[Nuit
VE/ SA]]="Non",1,""))</f>
        <v/>
      </c>
      <c r="AQ1469" s="76" t="str">
        <f>IF(Tableau1[[#This Row],[Nuit
SA/ DI]]="Oui",0,IF(Tableau1[[#This Row],[Nuit
SA/ DI]]="Non",1,""))</f>
        <v/>
      </c>
      <c r="AR1469" s="76" t="str">
        <f>IF(Tableau1[[#This Row],[Nuit
DI/ LU]]="Oui",0,IF(Tableau1[[#This Row],[Nuit
DI/ LU]]="Non",1,""))</f>
        <v/>
      </c>
      <c r="AS1469" s="76" t="str">
        <f>IF(Tableau1[[#This Row],[Type de réponse]]='Paramètre (masquer)'!$A$10,Tableau1[[#This Row],[FE]],"")</f>
        <v/>
      </c>
      <c r="AT1469" s="76" t="str">
        <f>_xlfn.CONCAT(Tableau1[[#This Row],[LUN]:[DIM]])</f>
        <v/>
      </c>
      <c r="AU1469" s="79"/>
      <c r="AV14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9" s="76" t="e">
        <f>Tableau1[[#This Row],[Nbre de nuits sur la période]]*Tableau1[[#This Row],[Nombre de train accédant / nuit *]]</f>
        <v>#VALUE!</v>
      </c>
      <c r="AY1469" s="76" t="e">
        <f>Tableau1[[#This Row],[Uo voies - nuit]]*((59*400/1000)+5)</f>
        <v>#VALUE!</v>
      </c>
    </row>
    <row r="1470" spans="1:51" ht="15.75">
      <c r="A1470" s="51">
        <f t="shared" si="68"/>
        <v>1457</v>
      </c>
      <c r="B1470" s="85"/>
      <c r="C1470" s="52" t="str">
        <f>IFERROR(VLOOKUP(Tableau1[[#This Row],[Site *
Un fichier Excel par DT]],Tableau7[[#All],[Nom de la gare]:[EIC]],5,FALSE),"")</f>
        <v/>
      </c>
      <c r="D1470" s="77"/>
      <c r="E1470" s="74"/>
      <c r="F1470" s="74"/>
      <c r="G1470" s="76"/>
      <c r="H1470" s="72" t="str">
        <f>IF(Tableau1[[#This Row],[Régime d''utilisation (Quotidien ? Oui ou Non)]]="Oui","Oui","Non")</f>
        <v>Non</v>
      </c>
      <c r="I1470" s="72" t="str">
        <f>IF(Tableau1[[#This Row],[Régime d''utilisation (Quotidien ? Oui ou Non)]]="Oui","Oui","Non")</f>
        <v>Non</v>
      </c>
      <c r="J1470" s="72" t="str">
        <f>IF(Tableau1[[#This Row],[Régime d''utilisation (Quotidien ? Oui ou Non)]]="Oui","Oui","Non")</f>
        <v>Non</v>
      </c>
      <c r="K1470" s="72" t="str">
        <f>IF(Tableau1[[#This Row],[Régime d''utilisation (Quotidien ? Oui ou Non)]]="Oui","Oui","Non")</f>
        <v>Non</v>
      </c>
      <c r="L1470" s="72" t="str">
        <f>IF(Tableau1[[#This Row],[Régime d''utilisation (Quotidien ? Oui ou Non)]]="Oui","Oui","Non")</f>
        <v>Non</v>
      </c>
      <c r="M1470" s="72" t="str">
        <f>IF(Tableau1[[#This Row],[Régime d''utilisation (Quotidien ? Oui ou Non)]]="Oui","Oui","Non")</f>
        <v>Non</v>
      </c>
      <c r="N1470" s="72" t="str">
        <f>IF(Tableau1[[#This Row],[Régime d''utilisation (Quotidien ? Oui ou Non)]]="Oui","Oui","Non")</f>
        <v>Non</v>
      </c>
      <c r="O1470" s="72" t="str">
        <f>IF(Tableau1[[#This Row],[Régime d''utilisation (Quotidien ? Oui ou Non)]]="Oui","Oui","Non")</f>
        <v>Non</v>
      </c>
      <c r="P1470" s="76"/>
      <c r="Q1470" s="76"/>
      <c r="R1470" s="76"/>
      <c r="S1470" s="52" t="str">
        <f t="shared" si="66"/>
        <v>Compris entre 00h00 et 5h00</v>
      </c>
      <c r="T1470" s="76"/>
      <c r="U1470" s="53" t="str">
        <f t="shared" si="67"/>
        <v>Voyageur</v>
      </c>
      <c r="V1470" s="76"/>
      <c r="W1470" s="76"/>
      <c r="X1470" s="76"/>
      <c r="Y1470" s="76"/>
      <c r="Z1470" s="76"/>
      <c r="AA1470" s="76"/>
      <c r="AB1470" s="53">
        <f>400</f>
        <v>400</v>
      </c>
      <c r="AC1470" s="78" t="str">
        <f>IF(Tableau1[[#This Row],[Type de réponse]]='Paramètre (masquer)'!$A$10,Tableau1[[#This Row],[Période de début *]],"")</f>
        <v/>
      </c>
      <c r="AD1470" s="78" t="str">
        <f>IF(Tableau1[[#This Row],[Type de réponse]]='Paramètre (masquer)'!$A$10,Tableau1[[#This Row],[Période de fin *]],"")</f>
        <v/>
      </c>
      <c r="AE1470" s="78" t="str">
        <f>IF(Tableau1[[#This Row],[Type de réponse]]='Paramètre (masquer)'!$A$10,Tableau1[[#This Row],[Nuit
LU/MA]],"")</f>
        <v/>
      </c>
      <c r="AF1470" s="78" t="str">
        <f>IF(Tableau1[[#This Row],[Type de réponse]]='Paramètre (masquer)'!$A$10,Tableau1[[#This Row],[Nuit
MA/ME]],"")</f>
        <v/>
      </c>
      <c r="AG1470" s="78" t="str">
        <f>IF(Tableau1[[#This Row],[Type de réponse]]='Paramètre (masquer)'!$A$10,Tableau1[[#This Row],[Nuit
ME/JE]],"")</f>
        <v/>
      </c>
      <c r="AH1470" s="78" t="str">
        <f>IF(Tableau1[[#This Row],[Type de réponse]]='Paramètre (masquer)'!$A$10,Tableau1[[#This Row],[Nuit JE/VE]],"")</f>
        <v/>
      </c>
      <c r="AI1470" s="78" t="str">
        <f>IF(Tableau1[[#This Row],[Type de réponse]]='Paramètre (masquer)'!$A$10,Tableau1[[#This Row],[Nuit
VE/SA]],"")</f>
        <v/>
      </c>
      <c r="AJ1470" s="78" t="str">
        <f>IF(Tableau1[[#This Row],[Type de réponse]]='Paramètre (masquer)'!$A$10,Tableau1[[#This Row],[Nuit
SA/DI]],"")</f>
        <v/>
      </c>
      <c r="AK1470" s="78" t="str">
        <f>IF(Tableau1[[#This Row],[Type de réponse]]='Paramètre (masquer)'!$A$10,Tableau1[[#This Row],[Nuit
DI/LU]],"")</f>
        <v/>
      </c>
      <c r="AL1470" s="76" t="str">
        <f>IF(Tableau1[[#This Row],[Nuit
LU /MA]]="Oui",0,IF(Tableau1[[#This Row],[Nuit
LU /MA]]="Non",1,""))</f>
        <v/>
      </c>
      <c r="AM1470" s="76" t="str">
        <f>IF(Tableau1[[#This Row],[Nuit
MA/ ME]]="Oui",0,IF(Tableau1[[#This Row],[Nuit
MA/ ME]]="Non",1,""))</f>
        <v/>
      </c>
      <c r="AN1470" s="76" t="str">
        <f>IF(Tableau1[[#This Row],[Nuit
ME/ JE]]="Oui",0,IF(Tableau1[[#This Row],[Nuit
ME/ JE]]="Non",1,""))</f>
        <v/>
      </c>
      <c r="AO1470" s="76" t="str">
        <f>IF(Tableau1[[#This Row],[Nuit JE/ VE]]="Oui",0,IF(Tableau1[[#This Row],[Nuit JE/ VE]]="Non",1,""))</f>
        <v/>
      </c>
      <c r="AP1470" s="76" t="str">
        <f>IF(Tableau1[[#This Row],[Nuit
VE/ SA]]="Oui",0,IF(Tableau1[[#This Row],[Nuit
VE/ SA]]="Non",1,""))</f>
        <v/>
      </c>
      <c r="AQ1470" s="76" t="str">
        <f>IF(Tableau1[[#This Row],[Nuit
SA/ DI]]="Oui",0,IF(Tableau1[[#This Row],[Nuit
SA/ DI]]="Non",1,""))</f>
        <v/>
      </c>
      <c r="AR1470" s="76" t="str">
        <f>IF(Tableau1[[#This Row],[Nuit
DI/ LU]]="Oui",0,IF(Tableau1[[#This Row],[Nuit
DI/ LU]]="Non",1,""))</f>
        <v/>
      </c>
      <c r="AS1470" s="76" t="str">
        <f>IF(Tableau1[[#This Row],[Type de réponse]]='Paramètre (masquer)'!$A$10,Tableau1[[#This Row],[FE]],"")</f>
        <v/>
      </c>
      <c r="AT1470" s="76" t="str">
        <f>_xlfn.CONCAT(Tableau1[[#This Row],[LUN]:[DIM]])</f>
        <v/>
      </c>
      <c r="AU1470" s="79"/>
      <c r="AV14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0" s="76" t="e">
        <f>Tableau1[[#This Row],[Nbre de nuits sur la période]]*Tableau1[[#This Row],[Nombre de train accédant / nuit *]]</f>
        <v>#VALUE!</v>
      </c>
      <c r="AY1470" s="76" t="e">
        <f>Tableau1[[#This Row],[Uo voies - nuit]]*((59*400/1000)+5)</f>
        <v>#VALUE!</v>
      </c>
    </row>
    <row r="1471" spans="1:51" ht="15.75">
      <c r="A1471" s="51">
        <f t="shared" si="68"/>
        <v>1458</v>
      </c>
      <c r="B1471" s="85"/>
      <c r="C1471" s="52" t="str">
        <f>IFERROR(VLOOKUP(Tableau1[[#This Row],[Site *
Un fichier Excel par DT]],Tableau7[[#All],[Nom de la gare]:[EIC]],5,FALSE),"")</f>
        <v/>
      </c>
      <c r="D1471" s="77"/>
      <c r="E1471" s="74"/>
      <c r="F1471" s="74"/>
      <c r="G1471" s="76"/>
      <c r="H1471" s="72" t="str">
        <f>IF(Tableau1[[#This Row],[Régime d''utilisation (Quotidien ? Oui ou Non)]]="Oui","Oui","Non")</f>
        <v>Non</v>
      </c>
      <c r="I1471" s="72" t="str">
        <f>IF(Tableau1[[#This Row],[Régime d''utilisation (Quotidien ? Oui ou Non)]]="Oui","Oui","Non")</f>
        <v>Non</v>
      </c>
      <c r="J1471" s="72" t="str">
        <f>IF(Tableau1[[#This Row],[Régime d''utilisation (Quotidien ? Oui ou Non)]]="Oui","Oui","Non")</f>
        <v>Non</v>
      </c>
      <c r="K1471" s="72" t="str">
        <f>IF(Tableau1[[#This Row],[Régime d''utilisation (Quotidien ? Oui ou Non)]]="Oui","Oui","Non")</f>
        <v>Non</v>
      </c>
      <c r="L1471" s="72" t="str">
        <f>IF(Tableau1[[#This Row],[Régime d''utilisation (Quotidien ? Oui ou Non)]]="Oui","Oui","Non")</f>
        <v>Non</v>
      </c>
      <c r="M1471" s="72" t="str">
        <f>IF(Tableau1[[#This Row],[Régime d''utilisation (Quotidien ? Oui ou Non)]]="Oui","Oui","Non")</f>
        <v>Non</v>
      </c>
      <c r="N1471" s="72" t="str">
        <f>IF(Tableau1[[#This Row],[Régime d''utilisation (Quotidien ? Oui ou Non)]]="Oui","Oui","Non")</f>
        <v>Non</v>
      </c>
      <c r="O1471" s="72" t="str">
        <f>IF(Tableau1[[#This Row],[Régime d''utilisation (Quotidien ? Oui ou Non)]]="Oui","Oui","Non")</f>
        <v>Non</v>
      </c>
      <c r="P1471" s="76"/>
      <c r="Q1471" s="76"/>
      <c r="R1471" s="76"/>
      <c r="S1471" s="52" t="str">
        <f t="shared" si="66"/>
        <v>Compris entre 00h00 et 5h00</v>
      </c>
      <c r="T1471" s="76"/>
      <c r="U1471" s="53" t="str">
        <f t="shared" si="67"/>
        <v>Voyageur</v>
      </c>
      <c r="V1471" s="76"/>
      <c r="W1471" s="76"/>
      <c r="X1471" s="76"/>
      <c r="Y1471" s="76"/>
      <c r="Z1471" s="76"/>
      <c r="AA1471" s="76"/>
      <c r="AB1471" s="53">
        <f>400</f>
        <v>400</v>
      </c>
      <c r="AC1471" s="78" t="str">
        <f>IF(Tableau1[[#This Row],[Type de réponse]]='Paramètre (masquer)'!$A$10,Tableau1[[#This Row],[Période de début *]],"")</f>
        <v/>
      </c>
      <c r="AD1471" s="78" t="str">
        <f>IF(Tableau1[[#This Row],[Type de réponse]]='Paramètre (masquer)'!$A$10,Tableau1[[#This Row],[Période de fin *]],"")</f>
        <v/>
      </c>
      <c r="AE1471" s="78" t="str">
        <f>IF(Tableau1[[#This Row],[Type de réponse]]='Paramètre (masquer)'!$A$10,Tableau1[[#This Row],[Nuit
LU/MA]],"")</f>
        <v/>
      </c>
      <c r="AF1471" s="78" t="str">
        <f>IF(Tableau1[[#This Row],[Type de réponse]]='Paramètre (masquer)'!$A$10,Tableau1[[#This Row],[Nuit
MA/ME]],"")</f>
        <v/>
      </c>
      <c r="AG1471" s="78" t="str">
        <f>IF(Tableau1[[#This Row],[Type de réponse]]='Paramètre (masquer)'!$A$10,Tableau1[[#This Row],[Nuit
ME/JE]],"")</f>
        <v/>
      </c>
      <c r="AH1471" s="78" t="str">
        <f>IF(Tableau1[[#This Row],[Type de réponse]]='Paramètre (masquer)'!$A$10,Tableau1[[#This Row],[Nuit JE/VE]],"")</f>
        <v/>
      </c>
      <c r="AI1471" s="78" t="str">
        <f>IF(Tableau1[[#This Row],[Type de réponse]]='Paramètre (masquer)'!$A$10,Tableau1[[#This Row],[Nuit
VE/SA]],"")</f>
        <v/>
      </c>
      <c r="AJ1471" s="78" t="str">
        <f>IF(Tableau1[[#This Row],[Type de réponse]]='Paramètre (masquer)'!$A$10,Tableau1[[#This Row],[Nuit
SA/DI]],"")</f>
        <v/>
      </c>
      <c r="AK1471" s="78" t="str">
        <f>IF(Tableau1[[#This Row],[Type de réponse]]='Paramètre (masquer)'!$A$10,Tableau1[[#This Row],[Nuit
DI/LU]],"")</f>
        <v/>
      </c>
      <c r="AL1471" s="76" t="str">
        <f>IF(Tableau1[[#This Row],[Nuit
LU /MA]]="Oui",0,IF(Tableau1[[#This Row],[Nuit
LU /MA]]="Non",1,""))</f>
        <v/>
      </c>
      <c r="AM1471" s="76" t="str">
        <f>IF(Tableau1[[#This Row],[Nuit
MA/ ME]]="Oui",0,IF(Tableau1[[#This Row],[Nuit
MA/ ME]]="Non",1,""))</f>
        <v/>
      </c>
      <c r="AN1471" s="76" t="str">
        <f>IF(Tableau1[[#This Row],[Nuit
ME/ JE]]="Oui",0,IF(Tableau1[[#This Row],[Nuit
ME/ JE]]="Non",1,""))</f>
        <v/>
      </c>
      <c r="AO1471" s="76" t="str">
        <f>IF(Tableau1[[#This Row],[Nuit JE/ VE]]="Oui",0,IF(Tableau1[[#This Row],[Nuit JE/ VE]]="Non",1,""))</f>
        <v/>
      </c>
      <c r="AP1471" s="76" t="str">
        <f>IF(Tableau1[[#This Row],[Nuit
VE/ SA]]="Oui",0,IF(Tableau1[[#This Row],[Nuit
VE/ SA]]="Non",1,""))</f>
        <v/>
      </c>
      <c r="AQ1471" s="76" t="str">
        <f>IF(Tableau1[[#This Row],[Nuit
SA/ DI]]="Oui",0,IF(Tableau1[[#This Row],[Nuit
SA/ DI]]="Non",1,""))</f>
        <v/>
      </c>
      <c r="AR1471" s="76" t="str">
        <f>IF(Tableau1[[#This Row],[Nuit
DI/ LU]]="Oui",0,IF(Tableau1[[#This Row],[Nuit
DI/ LU]]="Non",1,""))</f>
        <v/>
      </c>
      <c r="AS1471" s="76" t="str">
        <f>IF(Tableau1[[#This Row],[Type de réponse]]='Paramètre (masquer)'!$A$10,Tableau1[[#This Row],[FE]],"")</f>
        <v/>
      </c>
      <c r="AT1471" s="76" t="str">
        <f>_xlfn.CONCAT(Tableau1[[#This Row],[LUN]:[DIM]])</f>
        <v/>
      </c>
      <c r="AU1471" s="79"/>
      <c r="AV14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1" s="76" t="e">
        <f>Tableau1[[#This Row],[Nbre de nuits sur la période]]*Tableau1[[#This Row],[Nombre de train accédant / nuit *]]</f>
        <v>#VALUE!</v>
      </c>
      <c r="AY1471" s="76" t="e">
        <f>Tableau1[[#This Row],[Uo voies - nuit]]*((59*400/1000)+5)</f>
        <v>#VALUE!</v>
      </c>
    </row>
    <row r="1472" spans="1:51" ht="15.75">
      <c r="A1472" s="51">
        <f t="shared" si="68"/>
        <v>1459</v>
      </c>
      <c r="B1472" s="85"/>
      <c r="C1472" s="52" t="str">
        <f>IFERROR(VLOOKUP(Tableau1[[#This Row],[Site *
Un fichier Excel par DT]],Tableau7[[#All],[Nom de la gare]:[EIC]],5,FALSE),"")</f>
        <v/>
      </c>
      <c r="D1472" s="77"/>
      <c r="E1472" s="74"/>
      <c r="F1472" s="74"/>
      <c r="G1472" s="76"/>
      <c r="H1472" s="72" t="str">
        <f>IF(Tableau1[[#This Row],[Régime d''utilisation (Quotidien ? Oui ou Non)]]="Oui","Oui","Non")</f>
        <v>Non</v>
      </c>
      <c r="I1472" s="72" t="str">
        <f>IF(Tableau1[[#This Row],[Régime d''utilisation (Quotidien ? Oui ou Non)]]="Oui","Oui","Non")</f>
        <v>Non</v>
      </c>
      <c r="J1472" s="72" t="str">
        <f>IF(Tableau1[[#This Row],[Régime d''utilisation (Quotidien ? Oui ou Non)]]="Oui","Oui","Non")</f>
        <v>Non</v>
      </c>
      <c r="K1472" s="72" t="str">
        <f>IF(Tableau1[[#This Row],[Régime d''utilisation (Quotidien ? Oui ou Non)]]="Oui","Oui","Non")</f>
        <v>Non</v>
      </c>
      <c r="L1472" s="72" t="str">
        <f>IF(Tableau1[[#This Row],[Régime d''utilisation (Quotidien ? Oui ou Non)]]="Oui","Oui","Non")</f>
        <v>Non</v>
      </c>
      <c r="M1472" s="72" t="str">
        <f>IF(Tableau1[[#This Row],[Régime d''utilisation (Quotidien ? Oui ou Non)]]="Oui","Oui","Non")</f>
        <v>Non</v>
      </c>
      <c r="N1472" s="72" t="str">
        <f>IF(Tableau1[[#This Row],[Régime d''utilisation (Quotidien ? Oui ou Non)]]="Oui","Oui","Non")</f>
        <v>Non</v>
      </c>
      <c r="O1472" s="72" t="str">
        <f>IF(Tableau1[[#This Row],[Régime d''utilisation (Quotidien ? Oui ou Non)]]="Oui","Oui","Non")</f>
        <v>Non</v>
      </c>
      <c r="P1472" s="76"/>
      <c r="Q1472" s="76"/>
      <c r="R1472" s="76"/>
      <c r="S1472" s="52" t="str">
        <f t="shared" si="66"/>
        <v>Compris entre 00h00 et 5h00</v>
      </c>
      <c r="T1472" s="76"/>
      <c r="U1472" s="53" t="str">
        <f t="shared" si="67"/>
        <v>Voyageur</v>
      </c>
      <c r="V1472" s="76"/>
      <c r="W1472" s="76"/>
      <c r="X1472" s="76"/>
      <c r="Y1472" s="76"/>
      <c r="Z1472" s="76"/>
      <c r="AA1472" s="76"/>
      <c r="AB1472" s="53">
        <f>400</f>
        <v>400</v>
      </c>
      <c r="AC1472" s="78" t="str">
        <f>IF(Tableau1[[#This Row],[Type de réponse]]='Paramètre (masquer)'!$A$10,Tableau1[[#This Row],[Période de début *]],"")</f>
        <v/>
      </c>
      <c r="AD1472" s="78" t="str">
        <f>IF(Tableau1[[#This Row],[Type de réponse]]='Paramètre (masquer)'!$A$10,Tableau1[[#This Row],[Période de fin *]],"")</f>
        <v/>
      </c>
      <c r="AE1472" s="78" t="str">
        <f>IF(Tableau1[[#This Row],[Type de réponse]]='Paramètre (masquer)'!$A$10,Tableau1[[#This Row],[Nuit
LU/MA]],"")</f>
        <v/>
      </c>
      <c r="AF1472" s="78" t="str">
        <f>IF(Tableau1[[#This Row],[Type de réponse]]='Paramètre (masquer)'!$A$10,Tableau1[[#This Row],[Nuit
MA/ME]],"")</f>
        <v/>
      </c>
      <c r="AG1472" s="78" t="str">
        <f>IF(Tableau1[[#This Row],[Type de réponse]]='Paramètre (masquer)'!$A$10,Tableau1[[#This Row],[Nuit
ME/JE]],"")</f>
        <v/>
      </c>
      <c r="AH1472" s="78" t="str">
        <f>IF(Tableau1[[#This Row],[Type de réponse]]='Paramètre (masquer)'!$A$10,Tableau1[[#This Row],[Nuit JE/VE]],"")</f>
        <v/>
      </c>
      <c r="AI1472" s="78" t="str">
        <f>IF(Tableau1[[#This Row],[Type de réponse]]='Paramètre (masquer)'!$A$10,Tableau1[[#This Row],[Nuit
VE/SA]],"")</f>
        <v/>
      </c>
      <c r="AJ1472" s="78" t="str">
        <f>IF(Tableau1[[#This Row],[Type de réponse]]='Paramètre (masquer)'!$A$10,Tableau1[[#This Row],[Nuit
SA/DI]],"")</f>
        <v/>
      </c>
      <c r="AK1472" s="78" t="str">
        <f>IF(Tableau1[[#This Row],[Type de réponse]]='Paramètre (masquer)'!$A$10,Tableau1[[#This Row],[Nuit
DI/LU]],"")</f>
        <v/>
      </c>
      <c r="AL1472" s="76" t="str">
        <f>IF(Tableau1[[#This Row],[Nuit
LU /MA]]="Oui",0,IF(Tableau1[[#This Row],[Nuit
LU /MA]]="Non",1,""))</f>
        <v/>
      </c>
      <c r="AM1472" s="76" t="str">
        <f>IF(Tableau1[[#This Row],[Nuit
MA/ ME]]="Oui",0,IF(Tableau1[[#This Row],[Nuit
MA/ ME]]="Non",1,""))</f>
        <v/>
      </c>
      <c r="AN1472" s="76" t="str">
        <f>IF(Tableau1[[#This Row],[Nuit
ME/ JE]]="Oui",0,IF(Tableau1[[#This Row],[Nuit
ME/ JE]]="Non",1,""))</f>
        <v/>
      </c>
      <c r="AO1472" s="76" t="str">
        <f>IF(Tableau1[[#This Row],[Nuit JE/ VE]]="Oui",0,IF(Tableau1[[#This Row],[Nuit JE/ VE]]="Non",1,""))</f>
        <v/>
      </c>
      <c r="AP1472" s="76" t="str">
        <f>IF(Tableau1[[#This Row],[Nuit
VE/ SA]]="Oui",0,IF(Tableau1[[#This Row],[Nuit
VE/ SA]]="Non",1,""))</f>
        <v/>
      </c>
      <c r="AQ1472" s="76" t="str">
        <f>IF(Tableau1[[#This Row],[Nuit
SA/ DI]]="Oui",0,IF(Tableau1[[#This Row],[Nuit
SA/ DI]]="Non",1,""))</f>
        <v/>
      </c>
      <c r="AR1472" s="76" t="str">
        <f>IF(Tableau1[[#This Row],[Nuit
DI/ LU]]="Oui",0,IF(Tableau1[[#This Row],[Nuit
DI/ LU]]="Non",1,""))</f>
        <v/>
      </c>
      <c r="AS1472" s="76" t="str">
        <f>IF(Tableau1[[#This Row],[Type de réponse]]='Paramètre (masquer)'!$A$10,Tableau1[[#This Row],[FE]],"")</f>
        <v/>
      </c>
      <c r="AT1472" s="76" t="str">
        <f>_xlfn.CONCAT(Tableau1[[#This Row],[LUN]:[DIM]])</f>
        <v/>
      </c>
      <c r="AU1472" s="79"/>
      <c r="AV14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2" s="76" t="e">
        <f>Tableau1[[#This Row],[Nbre de nuits sur la période]]*Tableau1[[#This Row],[Nombre de train accédant / nuit *]]</f>
        <v>#VALUE!</v>
      </c>
      <c r="AY1472" s="76" t="e">
        <f>Tableau1[[#This Row],[Uo voies - nuit]]*((59*400/1000)+5)</f>
        <v>#VALUE!</v>
      </c>
    </row>
    <row r="1473" spans="1:51" ht="15.75">
      <c r="A1473" s="51">
        <f t="shared" si="68"/>
        <v>1460</v>
      </c>
      <c r="B1473" s="85"/>
      <c r="C1473" s="52" t="str">
        <f>IFERROR(VLOOKUP(Tableau1[[#This Row],[Site *
Un fichier Excel par DT]],Tableau7[[#All],[Nom de la gare]:[EIC]],5,FALSE),"")</f>
        <v/>
      </c>
      <c r="D1473" s="77"/>
      <c r="E1473" s="74"/>
      <c r="F1473" s="74"/>
      <c r="G1473" s="76"/>
      <c r="H1473" s="72" t="str">
        <f>IF(Tableau1[[#This Row],[Régime d''utilisation (Quotidien ? Oui ou Non)]]="Oui","Oui","Non")</f>
        <v>Non</v>
      </c>
      <c r="I1473" s="72" t="str">
        <f>IF(Tableau1[[#This Row],[Régime d''utilisation (Quotidien ? Oui ou Non)]]="Oui","Oui","Non")</f>
        <v>Non</v>
      </c>
      <c r="J1473" s="72" t="str">
        <f>IF(Tableau1[[#This Row],[Régime d''utilisation (Quotidien ? Oui ou Non)]]="Oui","Oui","Non")</f>
        <v>Non</v>
      </c>
      <c r="K1473" s="72" t="str">
        <f>IF(Tableau1[[#This Row],[Régime d''utilisation (Quotidien ? Oui ou Non)]]="Oui","Oui","Non")</f>
        <v>Non</v>
      </c>
      <c r="L1473" s="72" t="str">
        <f>IF(Tableau1[[#This Row],[Régime d''utilisation (Quotidien ? Oui ou Non)]]="Oui","Oui","Non")</f>
        <v>Non</v>
      </c>
      <c r="M1473" s="72" t="str">
        <f>IF(Tableau1[[#This Row],[Régime d''utilisation (Quotidien ? Oui ou Non)]]="Oui","Oui","Non")</f>
        <v>Non</v>
      </c>
      <c r="N1473" s="72" t="str">
        <f>IF(Tableau1[[#This Row],[Régime d''utilisation (Quotidien ? Oui ou Non)]]="Oui","Oui","Non")</f>
        <v>Non</v>
      </c>
      <c r="O1473" s="72" t="str">
        <f>IF(Tableau1[[#This Row],[Régime d''utilisation (Quotidien ? Oui ou Non)]]="Oui","Oui","Non")</f>
        <v>Non</v>
      </c>
      <c r="P1473" s="76"/>
      <c r="Q1473" s="76"/>
      <c r="R1473" s="76"/>
      <c r="S1473" s="52" t="str">
        <f t="shared" si="66"/>
        <v>Compris entre 00h00 et 5h00</v>
      </c>
      <c r="T1473" s="76"/>
      <c r="U1473" s="53" t="str">
        <f t="shared" si="67"/>
        <v>Voyageur</v>
      </c>
      <c r="V1473" s="76"/>
      <c r="W1473" s="76"/>
      <c r="X1473" s="76"/>
      <c r="Y1473" s="76"/>
      <c r="Z1473" s="76"/>
      <c r="AA1473" s="76"/>
      <c r="AB1473" s="53">
        <f>400</f>
        <v>400</v>
      </c>
      <c r="AC1473" s="78" t="str">
        <f>IF(Tableau1[[#This Row],[Type de réponse]]='Paramètre (masquer)'!$A$10,Tableau1[[#This Row],[Période de début *]],"")</f>
        <v/>
      </c>
      <c r="AD1473" s="78" t="str">
        <f>IF(Tableau1[[#This Row],[Type de réponse]]='Paramètre (masquer)'!$A$10,Tableau1[[#This Row],[Période de fin *]],"")</f>
        <v/>
      </c>
      <c r="AE1473" s="78" t="str">
        <f>IF(Tableau1[[#This Row],[Type de réponse]]='Paramètre (masquer)'!$A$10,Tableau1[[#This Row],[Nuit
LU/MA]],"")</f>
        <v/>
      </c>
      <c r="AF1473" s="78" t="str">
        <f>IF(Tableau1[[#This Row],[Type de réponse]]='Paramètre (masquer)'!$A$10,Tableau1[[#This Row],[Nuit
MA/ME]],"")</f>
        <v/>
      </c>
      <c r="AG1473" s="78" t="str">
        <f>IF(Tableau1[[#This Row],[Type de réponse]]='Paramètre (masquer)'!$A$10,Tableau1[[#This Row],[Nuit
ME/JE]],"")</f>
        <v/>
      </c>
      <c r="AH1473" s="78" t="str">
        <f>IF(Tableau1[[#This Row],[Type de réponse]]='Paramètre (masquer)'!$A$10,Tableau1[[#This Row],[Nuit JE/VE]],"")</f>
        <v/>
      </c>
      <c r="AI1473" s="78" t="str">
        <f>IF(Tableau1[[#This Row],[Type de réponse]]='Paramètre (masquer)'!$A$10,Tableau1[[#This Row],[Nuit
VE/SA]],"")</f>
        <v/>
      </c>
      <c r="AJ1473" s="78" t="str">
        <f>IF(Tableau1[[#This Row],[Type de réponse]]='Paramètre (masquer)'!$A$10,Tableau1[[#This Row],[Nuit
SA/DI]],"")</f>
        <v/>
      </c>
      <c r="AK1473" s="78" t="str">
        <f>IF(Tableau1[[#This Row],[Type de réponse]]='Paramètre (masquer)'!$A$10,Tableau1[[#This Row],[Nuit
DI/LU]],"")</f>
        <v/>
      </c>
      <c r="AL1473" s="76" t="str">
        <f>IF(Tableau1[[#This Row],[Nuit
LU /MA]]="Oui",0,IF(Tableau1[[#This Row],[Nuit
LU /MA]]="Non",1,""))</f>
        <v/>
      </c>
      <c r="AM1473" s="76" t="str">
        <f>IF(Tableau1[[#This Row],[Nuit
MA/ ME]]="Oui",0,IF(Tableau1[[#This Row],[Nuit
MA/ ME]]="Non",1,""))</f>
        <v/>
      </c>
      <c r="AN1473" s="76" t="str">
        <f>IF(Tableau1[[#This Row],[Nuit
ME/ JE]]="Oui",0,IF(Tableau1[[#This Row],[Nuit
ME/ JE]]="Non",1,""))</f>
        <v/>
      </c>
      <c r="AO1473" s="76" t="str">
        <f>IF(Tableau1[[#This Row],[Nuit JE/ VE]]="Oui",0,IF(Tableau1[[#This Row],[Nuit JE/ VE]]="Non",1,""))</f>
        <v/>
      </c>
      <c r="AP1473" s="76" t="str">
        <f>IF(Tableau1[[#This Row],[Nuit
VE/ SA]]="Oui",0,IF(Tableau1[[#This Row],[Nuit
VE/ SA]]="Non",1,""))</f>
        <v/>
      </c>
      <c r="AQ1473" s="76" t="str">
        <f>IF(Tableau1[[#This Row],[Nuit
SA/ DI]]="Oui",0,IF(Tableau1[[#This Row],[Nuit
SA/ DI]]="Non",1,""))</f>
        <v/>
      </c>
      <c r="AR1473" s="76" t="str">
        <f>IF(Tableau1[[#This Row],[Nuit
DI/ LU]]="Oui",0,IF(Tableau1[[#This Row],[Nuit
DI/ LU]]="Non",1,""))</f>
        <v/>
      </c>
      <c r="AS1473" s="76" t="str">
        <f>IF(Tableau1[[#This Row],[Type de réponse]]='Paramètre (masquer)'!$A$10,Tableau1[[#This Row],[FE]],"")</f>
        <v/>
      </c>
      <c r="AT1473" s="76" t="str">
        <f>_xlfn.CONCAT(Tableau1[[#This Row],[LUN]:[DIM]])</f>
        <v/>
      </c>
      <c r="AU1473" s="79"/>
      <c r="AV14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3" s="76" t="e">
        <f>Tableau1[[#This Row],[Nbre de nuits sur la période]]*Tableau1[[#This Row],[Nombre de train accédant / nuit *]]</f>
        <v>#VALUE!</v>
      </c>
      <c r="AY1473" s="76" t="e">
        <f>Tableau1[[#This Row],[Uo voies - nuit]]*((59*400/1000)+5)</f>
        <v>#VALUE!</v>
      </c>
    </row>
    <row r="1474" spans="1:51" ht="15.75">
      <c r="A1474" s="51">
        <f t="shared" si="68"/>
        <v>1461</v>
      </c>
      <c r="B1474" s="85"/>
      <c r="C1474" s="52" t="str">
        <f>IFERROR(VLOOKUP(Tableau1[[#This Row],[Site *
Un fichier Excel par DT]],Tableau7[[#All],[Nom de la gare]:[EIC]],5,FALSE),"")</f>
        <v/>
      </c>
      <c r="D1474" s="77"/>
      <c r="E1474" s="74"/>
      <c r="F1474" s="74"/>
      <c r="G1474" s="76"/>
      <c r="H1474" s="72" t="str">
        <f>IF(Tableau1[[#This Row],[Régime d''utilisation (Quotidien ? Oui ou Non)]]="Oui","Oui","Non")</f>
        <v>Non</v>
      </c>
      <c r="I1474" s="72" t="str">
        <f>IF(Tableau1[[#This Row],[Régime d''utilisation (Quotidien ? Oui ou Non)]]="Oui","Oui","Non")</f>
        <v>Non</v>
      </c>
      <c r="J1474" s="72" t="str">
        <f>IF(Tableau1[[#This Row],[Régime d''utilisation (Quotidien ? Oui ou Non)]]="Oui","Oui","Non")</f>
        <v>Non</v>
      </c>
      <c r="K1474" s="72" t="str">
        <f>IF(Tableau1[[#This Row],[Régime d''utilisation (Quotidien ? Oui ou Non)]]="Oui","Oui","Non")</f>
        <v>Non</v>
      </c>
      <c r="L1474" s="72" t="str">
        <f>IF(Tableau1[[#This Row],[Régime d''utilisation (Quotidien ? Oui ou Non)]]="Oui","Oui","Non")</f>
        <v>Non</v>
      </c>
      <c r="M1474" s="72" t="str">
        <f>IF(Tableau1[[#This Row],[Régime d''utilisation (Quotidien ? Oui ou Non)]]="Oui","Oui","Non")</f>
        <v>Non</v>
      </c>
      <c r="N1474" s="72" t="str">
        <f>IF(Tableau1[[#This Row],[Régime d''utilisation (Quotidien ? Oui ou Non)]]="Oui","Oui","Non")</f>
        <v>Non</v>
      </c>
      <c r="O1474" s="72" t="str">
        <f>IF(Tableau1[[#This Row],[Régime d''utilisation (Quotidien ? Oui ou Non)]]="Oui","Oui","Non")</f>
        <v>Non</v>
      </c>
      <c r="P1474" s="76"/>
      <c r="Q1474" s="76"/>
      <c r="R1474" s="76"/>
      <c r="S1474" s="52" t="str">
        <f t="shared" si="66"/>
        <v>Compris entre 00h00 et 5h00</v>
      </c>
      <c r="T1474" s="76"/>
      <c r="U1474" s="53" t="str">
        <f t="shared" si="67"/>
        <v>Voyageur</v>
      </c>
      <c r="V1474" s="76"/>
      <c r="W1474" s="76"/>
      <c r="X1474" s="76"/>
      <c r="Y1474" s="76"/>
      <c r="Z1474" s="76"/>
      <c r="AA1474" s="76"/>
      <c r="AB1474" s="53">
        <f>400</f>
        <v>400</v>
      </c>
      <c r="AC1474" s="78" t="str">
        <f>IF(Tableau1[[#This Row],[Type de réponse]]='Paramètre (masquer)'!$A$10,Tableau1[[#This Row],[Période de début *]],"")</f>
        <v/>
      </c>
      <c r="AD1474" s="78" t="str">
        <f>IF(Tableau1[[#This Row],[Type de réponse]]='Paramètre (masquer)'!$A$10,Tableau1[[#This Row],[Période de fin *]],"")</f>
        <v/>
      </c>
      <c r="AE1474" s="78" t="str">
        <f>IF(Tableau1[[#This Row],[Type de réponse]]='Paramètre (masquer)'!$A$10,Tableau1[[#This Row],[Nuit
LU/MA]],"")</f>
        <v/>
      </c>
      <c r="AF1474" s="78" t="str">
        <f>IF(Tableau1[[#This Row],[Type de réponse]]='Paramètre (masquer)'!$A$10,Tableau1[[#This Row],[Nuit
MA/ME]],"")</f>
        <v/>
      </c>
      <c r="AG1474" s="78" t="str">
        <f>IF(Tableau1[[#This Row],[Type de réponse]]='Paramètre (masquer)'!$A$10,Tableau1[[#This Row],[Nuit
ME/JE]],"")</f>
        <v/>
      </c>
      <c r="AH1474" s="78" t="str">
        <f>IF(Tableau1[[#This Row],[Type de réponse]]='Paramètre (masquer)'!$A$10,Tableau1[[#This Row],[Nuit JE/VE]],"")</f>
        <v/>
      </c>
      <c r="AI1474" s="78" t="str">
        <f>IF(Tableau1[[#This Row],[Type de réponse]]='Paramètre (masquer)'!$A$10,Tableau1[[#This Row],[Nuit
VE/SA]],"")</f>
        <v/>
      </c>
      <c r="AJ1474" s="78" t="str">
        <f>IF(Tableau1[[#This Row],[Type de réponse]]='Paramètre (masquer)'!$A$10,Tableau1[[#This Row],[Nuit
SA/DI]],"")</f>
        <v/>
      </c>
      <c r="AK1474" s="78" t="str">
        <f>IF(Tableau1[[#This Row],[Type de réponse]]='Paramètre (masquer)'!$A$10,Tableau1[[#This Row],[Nuit
DI/LU]],"")</f>
        <v/>
      </c>
      <c r="AL1474" s="76" t="str">
        <f>IF(Tableau1[[#This Row],[Nuit
LU /MA]]="Oui",0,IF(Tableau1[[#This Row],[Nuit
LU /MA]]="Non",1,""))</f>
        <v/>
      </c>
      <c r="AM1474" s="76" t="str">
        <f>IF(Tableau1[[#This Row],[Nuit
MA/ ME]]="Oui",0,IF(Tableau1[[#This Row],[Nuit
MA/ ME]]="Non",1,""))</f>
        <v/>
      </c>
      <c r="AN1474" s="76" t="str">
        <f>IF(Tableau1[[#This Row],[Nuit
ME/ JE]]="Oui",0,IF(Tableau1[[#This Row],[Nuit
ME/ JE]]="Non",1,""))</f>
        <v/>
      </c>
      <c r="AO1474" s="76" t="str">
        <f>IF(Tableau1[[#This Row],[Nuit JE/ VE]]="Oui",0,IF(Tableau1[[#This Row],[Nuit JE/ VE]]="Non",1,""))</f>
        <v/>
      </c>
      <c r="AP1474" s="76" t="str">
        <f>IF(Tableau1[[#This Row],[Nuit
VE/ SA]]="Oui",0,IF(Tableau1[[#This Row],[Nuit
VE/ SA]]="Non",1,""))</f>
        <v/>
      </c>
      <c r="AQ1474" s="76" t="str">
        <f>IF(Tableau1[[#This Row],[Nuit
SA/ DI]]="Oui",0,IF(Tableau1[[#This Row],[Nuit
SA/ DI]]="Non",1,""))</f>
        <v/>
      </c>
      <c r="AR1474" s="76" t="str">
        <f>IF(Tableau1[[#This Row],[Nuit
DI/ LU]]="Oui",0,IF(Tableau1[[#This Row],[Nuit
DI/ LU]]="Non",1,""))</f>
        <v/>
      </c>
      <c r="AS1474" s="76" t="str">
        <f>IF(Tableau1[[#This Row],[Type de réponse]]='Paramètre (masquer)'!$A$10,Tableau1[[#This Row],[FE]],"")</f>
        <v/>
      </c>
      <c r="AT1474" s="76" t="str">
        <f>_xlfn.CONCAT(Tableau1[[#This Row],[LUN]:[DIM]])</f>
        <v/>
      </c>
      <c r="AU1474" s="79"/>
      <c r="AV14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4" s="76" t="e">
        <f>Tableau1[[#This Row],[Nbre de nuits sur la période]]*Tableau1[[#This Row],[Nombre de train accédant / nuit *]]</f>
        <v>#VALUE!</v>
      </c>
      <c r="AY1474" s="76" t="e">
        <f>Tableau1[[#This Row],[Uo voies - nuit]]*((59*400/1000)+5)</f>
        <v>#VALUE!</v>
      </c>
    </row>
    <row r="1475" spans="1:51" ht="15.75">
      <c r="A1475" s="51">
        <f t="shared" si="68"/>
        <v>1462</v>
      </c>
      <c r="B1475" s="85"/>
      <c r="C1475" s="52" t="str">
        <f>IFERROR(VLOOKUP(Tableau1[[#This Row],[Site *
Un fichier Excel par DT]],Tableau7[[#All],[Nom de la gare]:[EIC]],5,FALSE),"")</f>
        <v/>
      </c>
      <c r="D1475" s="77"/>
      <c r="E1475" s="74"/>
      <c r="F1475" s="74"/>
      <c r="G1475" s="76"/>
      <c r="H1475" s="72" t="str">
        <f>IF(Tableau1[[#This Row],[Régime d''utilisation (Quotidien ? Oui ou Non)]]="Oui","Oui","Non")</f>
        <v>Non</v>
      </c>
      <c r="I1475" s="72" t="str">
        <f>IF(Tableau1[[#This Row],[Régime d''utilisation (Quotidien ? Oui ou Non)]]="Oui","Oui","Non")</f>
        <v>Non</v>
      </c>
      <c r="J1475" s="72" t="str">
        <f>IF(Tableau1[[#This Row],[Régime d''utilisation (Quotidien ? Oui ou Non)]]="Oui","Oui","Non")</f>
        <v>Non</v>
      </c>
      <c r="K1475" s="72" t="str">
        <f>IF(Tableau1[[#This Row],[Régime d''utilisation (Quotidien ? Oui ou Non)]]="Oui","Oui","Non")</f>
        <v>Non</v>
      </c>
      <c r="L1475" s="72" t="str">
        <f>IF(Tableau1[[#This Row],[Régime d''utilisation (Quotidien ? Oui ou Non)]]="Oui","Oui","Non")</f>
        <v>Non</v>
      </c>
      <c r="M1475" s="72" t="str">
        <f>IF(Tableau1[[#This Row],[Régime d''utilisation (Quotidien ? Oui ou Non)]]="Oui","Oui","Non")</f>
        <v>Non</v>
      </c>
      <c r="N1475" s="72" t="str">
        <f>IF(Tableau1[[#This Row],[Régime d''utilisation (Quotidien ? Oui ou Non)]]="Oui","Oui","Non")</f>
        <v>Non</v>
      </c>
      <c r="O1475" s="72" t="str">
        <f>IF(Tableau1[[#This Row],[Régime d''utilisation (Quotidien ? Oui ou Non)]]="Oui","Oui","Non")</f>
        <v>Non</v>
      </c>
      <c r="P1475" s="76"/>
      <c r="Q1475" s="76"/>
      <c r="R1475" s="76"/>
      <c r="S1475" s="52" t="str">
        <f t="shared" si="66"/>
        <v>Compris entre 00h00 et 5h00</v>
      </c>
      <c r="T1475" s="76"/>
      <c r="U1475" s="53" t="str">
        <f t="shared" si="67"/>
        <v>Voyageur</v>
      </c>
      <c r="V1475" s="76"/>
      <c r="W1475" s="76"/>
      <c r="X1475" s="76"/>
      <c r="Y1475" s="76"/>
      <c r="Z1475" s="76"/>
      <c r="AA1475" s="76"/>
      <c r="AB1475" s="53">
        <f>400</f>
        <v>400</v>
      </c>
      <c r="AC1475" s="78" t="str">
        <f>IF(Tableau1[[#This Row],[Type de réponse]]='Paramètre (masquer)'!$A$10,Tableau1[[#This Row],[Période de début *]],"")</f>
        <v/>
      </c>
      <c r="AD1475" s="78" t="str">
        <f>IF(Tableau1[[#This Row],[Type de réponse]]='Paramètre (masquer)'!$A$10,Tableau1[[#This Row],[Période de fin *]],"")</f>
        <v/>
      </c>
      <c r="AE1475" s="78" t="str">
        <f>IF(Tableau1[[#This Row],[Type de réponse]]='Paramètre (masquer)'!$A$10,Tableau1[[#This Row],[Nuit
LU/MA]],"")</f>
        <v/>
      </c>
      <c r="AF1475" s="78" t="str">
        <f>IF(Tableau1[[#This Row],[Type de réponse]]='Paramètre (masquer)'!$A$10,Tableau1[[#This Row],[Nuit
MA/ME]],"")</f>
        <v/>
      </c>
      <c r="AG1475" s="78" t="str">
        <f>IF(Tableau1[[#This Row],[Type de réponse]]='Paramètre (masquer)'!$A$10,Tableau1[[#This Row],[Nuit
ME/JE]],"")</f>
        <v/>
      </c>
      <c r="AH1475" s="78" t="str">
        <f>IF(Tableau1[[#This Row],[Type de réponse]]='Paramètre (masquer)'!$A$10,Tableau1[[#This Row],[Nuit JE/VE]],"")</f>
        <v/>
      </c>
      <c r="AI1475" s="78" t="str">
        <f>IF(Tableau1[[#This Row],[Type de réponse]]='Paramètre (masquer)'!$A$10,Tableau1[[#This Row],[Nuit
VE/SA]],"")</f>
        <v/>
      </c>
      <c r="AJ1475" s="78" t="str">
        <f>IF(Tableau1[[#This Row],[Type de réponse]]='Paramètre (masquer)'!$A$10,Tableau1[[#This Row],[Nuit
SA/DI]],"")</f>
        <v/>
      </c>
      <c r="AK1475" s="78" t="str">
        <f>IF(Tableau1[[#This Row],[Type de réponse]]='Paramètre (masquer)'!$A$10,Tableau1[[#This Row],[Nuit
DI/LU]],"")</f>
        <v/>
      </c>
      <c r="AL1475" s="76" t="str">
        <f>IF(Tableau1[[#This Row],[Nuit
LU /MA]]="Oui",0,IF(Tableau1[[#This Row],[Nuit
LU /MA]]="Non",1,""))</f>
        <v/>
      </c>
      <c r="AM1475" s="76" t="str">
        <f>IF(Tableau1[[#This Row],[Nuit
MA/ ME]]="Oui",0,IF(Tableau1[[#This Row],[Nuit
MA/ ME]]="Non",1,""))</f>
        <v/>
      </c>
      <c r="AN1475" s="76" t="str">
        <f>IF(Tableau1[[#This Row],[Nuit
ME/ JE]]="Oui",0,IF(Tableau1[[#This Row],[Nuit
ME/ JE]]="Non",1,""))</f>
        <v/>
      </c>
      <c r="AO1475" s="76" t="str">
        <f>IF(Tableau1[[#This Row],[Nuit JE/ VE]]="Oui",0,IF(Tableau1[[#This Row],[Nuit JE/ VE]]="Non",1,""))</f>
        <v/>
      </c>
      <c r="AP1475" s="76" t="str">
        <f>IF(Tableau1[[#This Row],[Nuit
VE/ SA]]="Oui",0,IF(Tableau1[[#This Row],[Nuit
VE/ SA]]="Non",1,""))</f>
        <v/>
      </c>
      <c r="AQ1475" s="76" t="str">
        <f>IF(Tableau1[[#This Row],[Nuit
SA/ DI]]="Oui",0,IF(Tableau1[[#This Row],[Nuit
SA/ DI]]="Non",1,""))</f>
        <v/>
      </c>
      <c r="AR1475" s="76" t="str">
        <f>IF(Tableau1[[#This Row],[Nuit
DI/ LU]]="Oui",0,IF(Tableau1[[#This Row],[Nuit
DI/ LU]]="Non",1,""))</f>
        <v/>
      </c>
      <c r="AS1475" s="76" t="str">
        <f>IF(Tableau1[[#This Row],[Type de réponse]]='Paramètre (masquer)'!$A$10,Tableau1[[#This Row],[FE]],"")</f>
        <v/>
      </c>
      <c r="AT1475" s="76" t="str">
        <f>_xlfn.CONCAT(Tableau1[[#This Row],[LUN]:[DIM]])</f>
        <v/>
      </c>
      <c r="AU1475" s="79"/>
      <c r="AV14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5" s="76" t="e">
        <f>Tableau1[[#This Row],[Nbre de nuits sur la période]]*Tableau1[[#This Row],[Nombre de train accédant / nuit *]]</f>
        <v>#VALUE!</v>
      </c>
      <c r="AY1475" s="76" t="e">
        <f>Tableau1[[#This Row],[Uo voies - nuit]]*((59*400/1000)+5)</f>
        <v>#VALUE!</v>
      </c>
    </row>
    <row r="1476" spans="1:51" ht="15.75">
      <c r="A1476" s="51">
        <f t="shared" si="68"/>
        <v>1463</v>
      </c>
      <c r="B1476" s="85"/>
      <c r="C1476" s="52" t="str">
        <f>IFERROR(VLOOKUP(Tableau1[[#This Row],[Site *
Un fichier Excel par DT]],Tableau7[[#All],[Nom de la gare]:[EIC]],5,FALSE),"")</f>
        <v/>
      </c>
      <c r="D1476" s="77"/>
      <c r="E1476" s="74"/>
      <c r="F1476" s="74"/>
      <c r="G1476" s="76"/>
      <c r="H1476" s="72" t="str">
        <f>IF(Tableau1[[#This Row],[Régime d''utilisation (Quotidien ? Oui ou Non)]]="Oui","Oui","Non")</f>
        <v>Non</v>
      </c>
      <c r="I1476" s="72" t="str">
        <f>IF(Tableau1[[#This Row],[Régime d''utilisation (Quotidien ? Oui ou Non)]]="Oui","Oui","Non")</f>
        <v>Non</v>
      </c>
      <c r="J1476" s="72" t="str">
        <f>IF(Tableau1[[#This Row],[Régime d''utilisation (Quotidien ? Oui ou Non)]]="Oui","Oui","Non")</f>
        <v>Non</v>
      </c>
      <c r="K1476" s="72" t="str">
        <f>IF(Tableau1[[#This Row],[Régime d''utilisation (Quotidien ? Oui ou Non)]]="Oui","Oui","Non")</f>
        <v>Non</v>
      </c>
      <c r="L1476" s="72" t="str">
        <f>IF(Tableau1[[#This Row],[Régime d''utilisation (Quotidien ? Oui ou Non)]]="Oui","Oui","Non")</f>
        <v>Non</v>
      </c>
      <c r="M1476" s="72" t="str">
        <f>IF(Tableau1[[#This Row],[Régime d''utilisation (Quotidien ? Oui ou Non)]]="Oui","Oui","Non")</f>
        <v>Non</v>
      </c>
      <c r="N1476" s="72" t="str">
        <f>IF(Tableau1[[#This Row],[Régime d''utilisation (Quotidien ? Oui ou Non)]]="Oui","Oui","Non")</f>
        <v>Non</v>
      </c>
      <c r="O1476" s="72" t="str">
        <f>IF(Tableau1[[#This Row],[Régime d''utilisation (Quotidien ? Oui ou Non)]]="Oui","Oui","Non")</f>
        <v>Non</v>
      </c>
      <c r="P1476" s="76"/>
      <c r="Q1476" s="76"/>
      <c r="R1476" s="76"/>
      <c r="S1476" s="52" t="str">
        <f t="shared" si="66"/>
        <v>Compris entre 00h00 et 5h00</v>
      </c>
      <c r="T1476" s="76"/>
      <c r="U1476" s="53" t="str">
        <f t="shared" si="67"/>
        <v>Voyageur</v>
      </c>
      <c r="V1476" s="76"/>
      <c r="W1476" s="76"/>
      <c r="X1476" s="76"/>
      <c r="Y1476" s="76"/>
      <c r="Z1476" s="76"/>
      <c r="AA1476" s="76"/>
      <c r="AB1476" s="53">
        <f>400</f>
        <v>400</v>
      </c>
      <c r="AC1476" s="78" t="str">
        <f>IF(Tableau1[[#This Row],[Type de réponse]]='Paramètre (masquer)'!$A$10,Tableau1[[#This Row],[Période de début *]],"")</f>
        <v/>
      </c>
      <c r="AD1476" s="78" t="str">
        <f>IF(Tableau1[[#This Row],[Type de réponse]]='Paramètre (masquer)'!$A$10,Tableau1[[#This Row],[Période de fin *]],"")</f>
        <v/>
      </c>
      <c r="AE1476" s="78" t="str">
        <f>IF(Tableau1[[#This Row],[Type de réponse]]='Paramètre (masquer)'!$A$10,Tableau1[[#This Row],[Nuit
LU/MA]],"")</f>
        <v/>
      </c>
      <c r="AF1476" s="78" t="str">
        <f>IF(Tableau1[[#This Row],[Type de réponse]]='Paramètre (masquer)'!$A$10,Tableau1[[#This Row],[Nuit
MA/ME]],"")</f>
        <v/>
      </c>
      <c r="AG1476" s="78" t="str">
        <f>IF(Tableau1[[#This Row],[Type de réponse]]='Paramètre (masquer)'!$A$10,Tableau1[[#This Row],[Nuit
ME/JE]],"")</f>
        <v/>
      </c>
      <c r="AH1476" s="78" t="str">
        <f>IF(Tableau1[[#This Row],[Type de réponse]]='Paramètre (masquer)'!$A$10,Tableau1[[#This Row],[Nuit JE/VE]],"")</f>
        <v/>
      </c>
      <c r="AI1476" s="78" t="str">
        <f>IF(Tableau1[[#This Row],[Type de réponse]]='Paramètre (masquer)'!$A$10,Tableau1[[#This Row],[Nuit
VE/SA]],"")</f>
        <v/>
      </c>
      <c r="AJ1476" s="78" t="str">
        <f>IF(Tableau1[[#This Row],[Type de réponse]]='Paramètre (masquer)'!$A$10,Tableau1[[#This Row],[Nuit
SA/DI]],"")</f>
        <v/>
      </c>
      <c r="AK1476" s="78" t="str">
        <f>IF(Tableau1[[#This Row],[Type de réponse]]='Paramètre (masquer)'!$A$10,Tableau1[[#This Row],[Nuit
DI/LU]],"")</f>
        <v/>
      </c>
      <c r="AL1476" s="76" t="str">
        <f>IF(Tableau1[[#This Row],[Nuit
LU /MA]]="Oui",0,IF(Tableau1[[#This Row],[Nuit
LU /MA]]="Non",1,""))</f>
        <v/>
      </c>
      <c r="AM1476" s="76" t="str">
        <f>IF(Tableau1[[#This Row],[Nuit
MA/ ME]]="Oui",0,IF(Tableau1[[#This Row],[Nuit
MA/ ME]]="Non",1,""))</f>
        <v/>
      </c>
      <c r="AN1476" s="76" t="str">
        <f>IF(Tableau1[[#This Row],[Nuit
ME/ JE]]="Oui",0,IF(Tableau1[[#This Row],[Nuit
ME/ JE]]="Non",1,""))</f>
        <v/>
      </c>
      <c r="AO1476" s="76" t="str">
        <f>IF(Tableau1[[#This Row],[Nuit JE/ VE]]="Oui",0,IF(Tableau1[[#This Row],[Nuit JE/ VE]]="Non",1,""))</f>
        <v/>
      </c>
      <c r="AP1476" s="76" t="str">
        <f>IF(Tableau1[[#This Row],[Nuit
VE/ SA]]="Oui",0,IF(Tableau1[[#This Row],[Nuit
VE/ SA]]="Non",1,""))</f>
        <v/>
      </c>
      <c r="AQ1476" s="76" t="str">
        <f>IF(Tableau1[[#This Row],[Nuit
SA/ DI]]="Oui",0,IF(Tableau1[[#This Row],[Nuit
SA/ DI]]="Non",1,""))</f>
        <v/>
      </c>
      <c r="AR1476" s="76" t="str">
        <f>IF(Tableau1[[#This Row],[Nuit
DI/ LU]]="Oui",0,IF(Tableau1[[#This Row],[Nuit
DI/ LU]]="Non",1,""))</f>
        <v/>
      </c>
      <c r="AS1476" s="76" t="str">
        <f>IF(Tableau1[[#This Row],[Type de réponse]]='Paramètre (masquer)'!$A$10,Tableau1[[#This Row],[FE]],"")</f>
        <v/>
      </c>
      <c r="AT1476" s="76" t="str">
        <f>_xlfn.CONCAT(Tableau1[[#This Row],[LUN]:[DIM]])</f>
        <v/>
      </c>
      <c r="AU1476" s="79"/>
      <c r="AV14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6" s="76" t="e">
        <f>Tableau1[[#This Row],[Nbre de nuits sur la période]]*Tableau1[[#This Row],[Nombre de train accédant / nuit *]]</f>
        <v>#VALUE!</v>
      </c>
      <c r="AY1476" s="76" t="e">
        <f>Tableau1[[#This Row],[Uo voies - nuit]]*((59*400/1000)+5)</f>
        <v>#VALUE!</v>
      </c>
    </row>
    <row r="1477" spans="1:51" ht="15.75">
      <c r="A1477" s="51">
        <f t="shared" si="68"/>
        <v>1464</v>
      </c>
      <c r="B1477" s="85"/>
      <c r="C1477" s="52" t="str">
        <f>IFERROR(VLOOKUP(Tableau1[[#This Row],[Site *
Un fichier Excel par DT]],Tableau7[[#All],[Nom de la gare]:[EIC]],5,FALSE),"")</f>
        <v/>
      </c>
      <c r="D1477" s="77"/>
      <c r="E1477" s="74"/>
      <c r="F1477" s="74"/>
      <c r="G1477" s="76"/>
      <c r="H1477" s="72" t="str">
        <f>IF(Tableau1[[#This Row],[Régime d''utilisation (Quotidien ? Oui ou Non)]]="Oui","Oui","Non")</f>
        <v>Non</v>
      </c>
      <c r="I1477" s="72" t="str">
        <f>IF(Tableau1[[#This Row],[Régime d''utilisation (Quotidien ? Oui ou Non)]]="Oui","Oui","Non")</f>
        <v>Non</v>
      </c>
      <c r="J1477" s="72" t="str">
        <f>IF(Tableau1[[#This Row],[Régime d''utilisation (Quotidien ? Oui ou Non)]]="Oui","Oui","Non")</f>
        <v>Non</v>
      </c>
      <c r="K1477" s="72" t="str">
        <f>IF(Tableau1[[#This Row],[Régime d''utilisation (Quotidien ? Oui ou Non)]]="Oui","Oui","Non")</f>
        <v>Non</v>
      </c>
      <c r="L1477" s="72" t="str">
        <f>IF(Tableau1[[#This Row],[Régime d''utilisation (Quotidien ? Oui ou Non)]]="Oui","Oui","Non")</f>
        <v>Non</v>
      </c>
      <c r="M1477" s="72" t="str">
        <f>IF(Tableau1[[#This Row],[Régime d''utilisation (Quotidien ? Oui ou Non)]]="Oui","Oui","Non")</f>
        <v>Non</v>
      </c>
      <c r="N1477" s="72" t="str">
        <f>IF(Tableau1[[#This Row],[Régime d''utilisation (Quotidien ? Oui ou Non)]]="Oui","Oui","Non")</f>
        <v>Non</v>
      </c>
      <c r="O1477" s="72" t="str">
        <f>IF(Tableau1[[#This Row],[Régime d''utilisation (Quotidien ? Oui ou Non)]]="Oui","Oui","Non")</f>
        <v>Non</v>
      </c>
      <c r="P1477" s="76"/>
      <c r="Q1477" s="76"/>
      <c r="R1477" s="76"/>
      <c r="S1477" s="52" t="str">
        <f t="shared" si="66"/>
        <v>Compris entre 00h00 et 5h00</v>
      </c>
      <c r="T1477" s="76"/>
      <c r="U1477" s="53" t="str">
        <f t="shared" si="67"/>
        <v>Voyageur</v>
      </c>
      <c r="V1477" s="76"/>
      <c r="W1477" s="76"/>
      <c r="X1477" s="76"/>
      <c r="Y1477" s="76"/>
      <c r="Z1477" s="76"/>
      <c r="AA1477" s="76"/>
      <c r="AB1477" s="53">
        <f>400</f>
        <v>400</v>
      </c>
      <c r="AC1477" s="78" t="str">
        <f>IF(Tableau1[[#This Row],[Type de réponse]]='Paramètre (masquer)'!$A$10,Tableau1[[#This Row],[Période de début *]],"")</f>
        <v/>
      </c>
      <c r="AD1477" s="78" t="str">
        <f>IF(Tableau1[[#This Row],[Type de réponse]]='Paramètre (masquer)'!$A$10,Tableau1[[#This Row],[Période de fin *]],"")</f>
        <v/>
      </c>
      <c r="AE1477" s="78" t="str">
        <f>IF(Tableau1[[#This Row],[Type de réponse]]='Paramètre (masquer)'!$A$10,Tableau1[[#This Row],[Nuit
LU/MA]],"")</f>
        <v/>
      </c>
      <c r="AF1477" s="78" t="str">
        <f>IF(Tableau1[[#This Row],[Type de réponse]]='Paramètre (masquer)'!$A$10,Tableau1[[#This Row],[Nuit
MA/ME]],"")</f>
        <v/>
      </c>
      <c r="AG1477" s="78" t="str">
        <f>IF(Tableau1[[#This Row],[Type de réponse]]='Paramètre (masquer)'!$A$10,Tableau1[[#This Row],[Nuit
ME/JE]],"")</f>
        <v/>
      </c>
      <c r="AH1477" s="78" t="str">
        <f>IF(Tableau1[[#This Row],[Type de réponse]]='Paramètre (masquer)'!$A$10,Tableau1[[#This Row],[Nuit JE/VE]],"")</f>
        <v/>
      </c>
      <c r="AI1477" s="78" t="str">
        <f>IF(Tableau1[[#This Row],[Type de réponse]]='Paramètre (masquer)'!$A$10,Tableau1[[#This Row],[Nuit
VE/SA]],"")</f>
        <v/>
      </c>
      <c r="AJ1477" s="78" t="str">
        <f>IF(Tableau1[[#This Row],[Type de réponse]]='Paramètre (masquer)'!$A$10,Tableau1[[#This Row],[Nuit
SA/DI]],"")</f>
        <v/>
      </c>
      <c r="AK1477" s="78" t="str">
        <f>IF(Tableau1[[#This Row],[Type de réponse]]='Paramètre (masquer)'!$A$10,Tableau1[[#This Row],[Nuit
DI/LU]],"")</f>
        <v/>
      </c>
      <c r="AL1477" s="76" t="str">
        <f>IF(Tableau1[[#This Row],[Nuit
LU /MA]]="Oui",0,IF(Tableau1[[#This Row],[Nuit
LU /MA]]="Non",1,""))</f>
        <v/>
      </c>
      <c r="AM1477" s="76" t="str">
        <f>IF(Tableau1[[#This Row],[Nuit
MA/ ME]]="Oui",0,IF(Tableau1[[#This Row],[Nuit
MA/ ME]]="Non",1,""))</f>
        <v/>
      </c>
      <c r="AN1477" s="76" t="str">
        <f>IF(Tableau1[[#This Row],[Nuit
ME/ JE]]="Oui",0,IF(Tableau1[[#This Row],[Nuit
ME/ JE]]="Non",1,""))</f>
        <v/>
      </c>
      <c r="AO1477" s="76" t="str">
        <f>IF(Tableau1[[#This Row],[Nuit JE/ VE]]="Oui",0,IF(Tableau1[[#This Row],[Nuit JE/ VE]]="Non",1,""))</f>
        <v/>
      </c>
      <c r="AP1477" s="76" t="str">
        <f>IF(Tableau1[[#This Row],[Nuit
VE/ SA]]="Oui",0,IF(Tableau1[[#This Row],[Nuit
VE/ SA]]="Non",1,""))</f>
        <v/>
      </c>
      <c r="AQ1477" s="76" t="str">
        <f>IF(Tableau1[[#This Row],[Nuit
SA/ DI]]="Oui",0,IF(Tableau1[[#This Row],[Nuit
SA/ DI]]="Non",1,""))</f>
        <v/>
      </c>
      <c r="AR1477" s="76" t="str">
        <f>IF(Tableau1[[#This Row],[Nuit
DI/ LU]]="Oui",0,IF(Tableau1[[#This Row],[Nuit
DI/ LU]]="Non",1,""))</f>
        <v/>
      </c>
      <c r="AS1477" s="76" t="str">
        <f>IF(Tableau1[[#This Row],[Type de réponse]]='Paramètre (masquer)'!$A$10,Tableau1[[#This Row],[FE]],"")</f>
        <v/>
      </c>
      <c r="AT1477" s="76" t="str">
        <f>_xlfn.CONCAT(Tableau1[[#This Row],[LUN]:[DIM]])</f>
        <v/>
      </c>
      <c r="AU1477" s="79"/>
      <c r="AV14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7" s="76" t="e">
        <f>Tableau1[[#This Row],[Nbre de nuits sur la période]]*Tableau1[[#This Row],[Nombre de train accédant / nuit *]]</f>
        <v>#VALUE!</v>
      </c>
      <c r="AY1477" s="76" t="e">
        <f>Tableau1[[#This Row],[Uo voies - nuit]]*((59*400/1000)+5)</f>
        <v>#VALUE!</v>
      </c>
    </row>
    <row r="1478" spans="1:51" ht="15.75">
      <c r="A1478" s="51">
        <f t="shared" si="68"/>
        <v>1465</v>
      </c>
      <c r="B1478" s="85"/>
      <c r="C1478" s="52" t="str">
        <f>IFERROR(VLOOKUP(Tableau1[[#This Row],[Site *
Un fichier Excel par DT]],Tableau7[[#All],[Nom de la gare]:[EIC]],5,FALSE),"")</f>
        <v/>
      </c>
      <c r="D1478" s="77"/>
      <c r="E1478" s="74"/>
      <c r="F1478" s="74"/>
      <c r="G1478" s="76"/>
      <c r="H1478" s="72" t="str">
        <f>IF(Tableau1[[#This Row],[Régime d''utilisation (Quotidien ? Oui ou Non)]]="Oui","Oui","Non")</f>
        <v>Non</v>
      </c>
      <c r="I1478" s="72" t="str">
        <f>IF(Tableau1[[#This Row],[Régime d''utilisation (Quotidien ? Oui ou Non)]]="Oui","Oui","Non")</f>
        <v>Non</v>
      </c>
      <c r="J1478" s="72" t="str">
        <f>IF(Tableau1[[#This Row],[Régime d''utilisation (Quotidien ? Oui ou Non)]]="Oui","Oui","Non")</f>
        <v>Non</v>
      </c>
      <c r="K1478" s="72" t="str">
        <f>IF(Tableau1[[#This Row],[Régime d''utilisation (Quotidien ? Oui ou Non)]]="Oui","Oui","Non")</f>
        <v>Non</v>
      </c>
      <c r="L1478" s="72" t="str">
        <f>IF(Tableau1[[#This Row],[Régime d''utilisation (Quotidien ? Oui ou Non)]]="Oui","Oui","Non")</f>
        <v>Non</v>
      </c>
      <c r="M1478" s="72" t="str">
        <f>IF(Tableau1[[#This Row],[Régime d''utilisation (Quotidien ? Oui ou Non)]]="Oui","Oui","Non")</f>
        <v>Non</v>
      </c>
      <c r="N1478" s="72" t="str">
        <f>IF(Tableau1[[#This Row],[Régime d''utilisation (Quotidien ? Oui ou Non)]]="Oui","Oui","Non")</f>
        <v>Non</v>
      </c>
      <c r="O1478" s="72" t="str">
        <f>IF(Tableau1[[#This Row],[Régime d''utilisation (Quotidien ? Oui ou Non)]]="Oui","Oui","Non")</f>
        <v>Non</v>
      </c>
      <c r="P1478" s="76"/>
      <c r="Q1478" s="76"/>
      <c r="R1478" s="76"/>
      <c r="S1478" s="52" t="str">
        <f t="shared" si="66"/>
        <v>Compris entre 00h00 et 5h00</v>
      </c>
      <c r="T1478" s="76"/>
      <c r="U1478" s="53" t="str">
        <f t="shared" si="67"/>
        <v>Voyageur</v>
      </c>
      <c r="V1478" s="76"/>
      <c r="W1478" s="76"/>
      <c r="X1478" s="76"/>
      <c r="Y1478" s="76"/>
      <c r="Z1478" s="76"/>
      <c r="AA1478" s="76"/>
      <c r="AB1478" s="53">
        <f>400</f>
        <v>400</v>
      </c>
      <c r="AC1478" s="78" t="str">
        <f>IF(Tableau1[[#This Row],[Type de réponse]]='Paramètre (masquer)'!$A$10,Tableau1[[#This Row],[Période de début *]],"")</f>
        <v/>
      </c>
      <c r="AD1478" s="78" t="str">
        <f>IF(Tableau1[[#This Row],[Type de réponse]]='Paramètre (masquer)'!$A$10,Tableau1[[#This Row],[Période de fin *]],"")</f>
        <v/>
      </c>
      <c r="AE1478" s="78" t="str">
        <f>IF(Tableau1[[#This Row],[Type de réponse]]='Paramètre (masquer)'!$A$10,Tableau1[[#This Row],[Nuit
LU/MA]],"")</f>
        <v/>
      </c>
      <c r="AF1478" s="78" t="str">
        <f>IF(Tableau1[[#This Row],[Type de réponse]]='Paramètre (masquer)'!$A$10,Tableau1[[#This Row],[Nuit
MA/ME]],"")</f>
        <v/>
      </c>
      <c r="AG1478" s="78" t="str">
        <f>IF(Tableau1[[#This Row],[Type de réponse]]='Paramètre (masquer)'!$A$10,Tableau1[[#This Row],[Nuit
ME/JE]],"")</f>
        <v/>
      </c>
      <c r="AH1478" s="78" t="str">
        <f>IF(Tableau1[[#This Row],[Type de réponse]]='Paramètre (masquer)'!$A$10,Tableau1[[#This Row],[Nuit JE/VE]],"")</f>
        <v/>
      </c>
      <c r="AI1478" s="78" t="str">
        <f>IF(Tableau1[[#This Row],[Type de réponse]]='Paramètre (masquer)'!$A$10,Tableau1[[#This Row],[Nuit
VE/SA]],"")</f>
        <v/>
      </c>
      <c r="AJ1478" s="78" t="str">
        <f>IF(Tableau1[[#This Row],[Type de réponse]]='Paramètre (masquer)'!$A$10,Tableau1[[#This Row],[Nuit
SA/DI]],"")</f>
        <v/>
      </c>
      <c r="AK1478" s="78" t="str">
        <f>IF(Tableau1[[#This Row],[Type de réponse]]='Paramètre (masquer)'!$A$10,Tableau1[[#This Row],[Nuit
DI/LU]],"")</f>
        <v/>
      </c>
      <c r="AL1478" s="76" t="str">
        <f>IF(Tableau1[[#This Row],[Nuit
LU /MA]]="Oui",0,IF(Tableau1[[#This Row],[Nuit
LU /MA]]="Non",1,""))</f>
        <v/>
      </c>
      <c r="AM1478" s="76" t="str">
        <f>IF(Tableau1[[#This Row],[Nuit
MA/ ME]]="Oui",0,IF(Tableau1[[#This Row],[Nuit
MA/ ME]]="Non",1,""))</f>
        <v/>
      </c>
      <c r="AN1478" s="76" t="str">
        <f>IF(Tableau1[[#This Row],[Nuit
ME/ JE]]="Oui",0,IF(Tableau1[[#This Row],[Nuit
ME/ JE]]="Non",1,""))</f>
        <v/>
      </c>
      <c r="AO1478" s="76" t="str">
        <f>IF(Tableau1[[#This Row],[Nuit JE/ VE]]="Oui",0,IF(Tableau1[[#This Row],[Nuit JE/ VE]]="Non",1,""))</f>
        <v/>
      </c>
      <c r="AP1478" s="76" t="str">
        <f>IF(Tableau1[[#This Row],[Nuit
VE/ SA]]="Oui",0,IF(Tableau1[[#This Row],[Nuit
VE/ SA]]="Non",1,""))</f>
        <v/>
      </c>
      <c r="AQ1478" s="76" t="str">
        <f>IF(Tableau1[[#This Row],[Nuit
SA/ DI]]="Oui",0,IF(Tableau1[[#This Row],[Nuit
SA/ DI]]="Non",1,""))</f>
        <v/>
      </c>
      <c r="AR1478" s="76" t="str">
        <f>IF(Tableau1[[#This Row],[Nuit
DI/ LU]]="Oui",0,IF(Tableau1[[#This Row],[Nuit
DI/ LU]]="Non",1,""))</f>
        <v/>
      </c>
      <c r="AS1478" s="76" t="str">
        <f>IF(Tableau1[[#This Row],[Type de réponse]]='Paramètre (masquer)'!$A$10,Tableau1[[#This Row],[FE]],"")</f>
        <v/>
      </c>
      <c r="AT1478" s="76" t="str">
        <f>_xlfn.CONCAT(Tableau1[[#This Row],[LUN]:[DIM]])</f>
        <v/>
      </c>
      <c r="AU1478" s="79"/>
      <c r="AV14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8" s="76" t="e">
        <f>Tableau1[[#This Row],[Nbre de nuits sur la période]]*Tableau1[[#This Row],[Nombre de train accédant / nuit *]]</f>
        <v>#VALUE!</v>
      </c>
      <c r="AY1478" s="76" t="e">
        <f>Tableau1[[#This Row],[Uo voies - nuit]]*((59*400/1000)+5)</f>
        <v>#VALUE!</v>
      </c>
    </row>
    <row r="1479" spans="1:51" ht="15.75">
      <c r="A1479" s="51">
        <f t="shared" si="68"/>
        <v>1466</v>
      </c>
      <c r="B1479" s="85"/>
      <c r="C1479" s="52" t="str">
        <f>IFERROR(VLOOKUP(Tableau1[[#This Row],[Site *
Un fichier Excel par DT]],Tableau7[[#All],[Nom de la gare]:[EIC]],5,FALSE),"")</f>
        <v/>
      </c>
      <c r="D1479" s="77"/>
      <c r="E1479" s="74"/>
      <c r="F1479" s="74"/>
      <c r="G1479" s="76"/>
      <c r="H1479" s="72" t="str">
        <f>IF(Tableau1[[#This Row],[Régime d''utilisation (Quotidien ? Oui ou Non)]]="Oui","Oui","Non")</f>
        <v>Non</v>
      </c>
      <c r="I1479" s="72" t="str">
        <f>IF(Tableau1[[#This Row],[Régime d''utilisation (Quotidien ? Oui ou Non)]]="Oui","Oui","Non")</f>
        <v>Non</v>
      </c>
      <c r="J1479" s="72" t="str">
        <f>IF(Tableau1[[#This Row],[Régime d''utilisation (Quotidien ? Oui ou Non)]]="Oui","Oui","Non")</f>
        <v>Non</v>
      </c>
      <c r="K1479" s="72" t="str">
        <f>IF(Tableau1[[#This Row],[Régime d''utilisation (Quotidien ? Oui ou Non)]]="Oui","Oui","Non")</f>
        <v>Non</v>
      </c>
      <c r="L1479" s="72" t="str">
        <f>IF(Tableau1[[#This Row],[Régime d''utilisation (Quotidien ? Oui ou Non)]]="Oui","Oui","Non")</f>
        <v>Non</v>
      </c>
      <c r="M1479" s="72" t="str">
        <f>IF(Tableau1[[#This Row],[Régime d''utilisation (Quotidien ? Oui ou Non)]]="Oui","Oui","Non")</f>
        <v>Non</v>
      </c>
      <c r="N1479" s="72" t="str">
        <f>IF(Tableau1[[#This Row],[Régime d''utilisation (Quotidien ? Oui ou Non)]]="Oui","Oui","Non")</f>
        <v>Non</v>
      </c>
      <c r="O1479" s="72" t="str">
        <f>IF(Tableau1[[#This Row],[Régime d''utilisation (Quotidien ? Oui ou Non)]]="Oui","Oui","Non")</f>
        <v>Non</v>
      </c>
      <c r="P1479" s="76"/>
      <c r="Q1479" s="76"/>
      <c r="R1479" s="76"/>
      <c r="S1479" s="52" t="str">
        <f t="shared" si="66"/>
        <v>Compris entre 00h00 et 5h00</v>
      </c>
      <c r="T1479" s="76"/>
      <c r="U1479" s="53" t="str">
        <f t="shared" si="67"/>
        <v>Voyageur</v>
      </c>
      <c r="V1479" s="76"/>
      <c r="W1479" s="76"/>
      <c r="X1479" s="76"/>
      <c r="Y1479" s="76"/>
      <c r="Z1479" s="76"/>
      <c r="AA1479" s="76"/>
      <c r="AB1479" s="53">
        <f>400</f>
        <v>400</v>
      </c>
      <c r="AC1479" s="78" t="str">
        <f>IF(Tableau1[[#This Row],[Type de réponse]]='Paramètre (masquer)'!$A$10,Tableau1[[#This Row],[Période de début *]],"")</f>
        <v/>
      </c>
      <c r="AD1479" s="78" t="str">
        <f>IF(Tableau1[[#This Row],[Type de réponse]]='Paramètre (masquer)'!$A$10,Tableau1[[#This Row],[Période de fin *]],"")</f>
        <v/>
      </c>
      <c r="AE1479" s="78" t="str">
        <f>IF(Tableau1[[#This Row],[Type de réponse]]='Paramètre (masquer)'!$A$10,Tableau1[[#This Row],[Nuit
LU/MA]],"")</f>
        <v/>
      </c>
      <c r="AF1479" s="78" t="str">
        <f>IF(Tableau1[[#This Row],[Type de réponse]]='Paramètre (masquer)'!$A$10,Tableau1[[#This Row],[Nuit
MA/ME]],"")</f>
        <v/>
      </c>
      <c r="AG1479" s="78" t="str">
        <f>IF(Tableau1[[#This Row],[Type de réponse]]='Paramètre (masquer)'!$A$10,Tableau1[[#This Row],[Nuit
ME/JE]],"")</f>
        <v/>
      </c>
      <c r="AH1479" s="78" t="str">
        <f>IF(Tableau1[[#This Row],[Type de réponse]]='Paramètre (masquer)'!$A$10,Tableau1[[#This Row],[Nuit JE/VE]],"")</f>
        <v/>
      </c>
      <c r="AI1479" s="78" t="str">
        <f>IF(Tableau1[[#This Row],[Type de réponse]]='Paramètre (masquer)'!$A$10,Tableau1[[#This Row],[Nuit
VE/SA]],"")</f>
        <v/>
      </c>
      <c r="AJ1479" s="78" t="str">
        <f>IF(Tableau1[[#This Row],[Type de réponse]]='Paramètre (masquer)'!$A$10,Tableau1[[#This Row],[Nuit
SA/DI]],"")</f>
        <v/>
      </c>
      <c r="AK1479" s="78" t="str">
        <f>IF(Tableau1[[#This Row],[Type de réponse]]='Paramètre (masquer)'!$A$10,Tableau1[[#This Row],[Nuit
DI/LU]],"")</f>
        <v/>
      </c>
      <c r="AL1479" s="76" t="str">
        <f>IF(Tableau1[[#This Row],[Nuit
LU /MA]]="Oui",0,IF(Tableau1[[#This Row],[Nuit
LU /MA]]="Non",1,""))</f>
        <v/>
      </c>
      <c r="AM1479" s="76" t="str">
        <f>IF(Tableau1[[#This Row],[Nuit
MA/ ME]]="Oui",0,IF(Tableau1[[#This Row],[Nuit
MA/ ME]]="Non",1,""))</f>
        <v/>
      </c>
      <c r="AN1479" s="76" t="str">
        <f>IF(Tableau1[[#This Row],[Nuit
ME/ JE]]="Oui",0,IF(Tableau1[[#This Row],[Nuit
ME/ JE]]="Non",1,""))</f>
        <v/>
      </c>
      <c r="AO1479" s="76" t="str">
        <f>IF(Tableau1[[#This Row],[Nuit JE/ VE]]="Oui",0,IF(Tableau1[[#This Row],[Nuit JE/ VE]]="Non",1,""))</f>
        <v/>
      </c>
      <c r="AP1479" s="76" t="str">
        <f>IF(Tableau1[[#This Row],[Nuit
VE/ SA]]="Oui",0,IF(Tableau1[[#This Row],[Nuit
VE/ SA]]="Non",1,""))</f>
        <v/>
      </c>
      <c r="AQ1479" s="76" t="str">
        <f>IF(Tableau1[[#This Row],[Nuit
SA/ DI]]="Oui",0,IF(Tableau1[[#This Row],[Nuit
SA/ DI]]="Non",1,""))</f>
        <v/>
      </c>
      <c r="AR1479" s="76" t="str">
        <f>IF(Tableau1[[#This Row],[Nuit
DI/ LU]]="Oui",0,IF(Tableau1[[#This Row],[Nuit
DI/ LU]]="Non",1,""))</f>
        <v/>
      </c>
      <c r="AS1479" s="76" t="str">
        <f>IF(Tableau1[[#This Row],[Type de réponse]]='Paramètre (masquer)'!$A$10,Tableau1[[#This Row],[FE]],"")</f>
        <v/>
      </c>
      <c r="AT1479" s="76" t="str">
        <f>_xlfn.CONCAT(Tableau1[[#This Row],[LUN]:[DIM]])</f>
        <v/>
      </c>
      <c r="AU1479" s="79"/>
      <c r="AV14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9" s="76" t="e">
        <f>Tableau1[[#This Row],[Nbre de nuits sur la période]]*Tableau1[[#This Row],[Nombre de train accédant / nuit *]]</f>
        <v>#VALUE!</v>
      </c>
      <c r="AY1479" s="76" t="e">
        <f>Tableau1[[#This Row],[Uo voies - nuit]]*((59*400/1000)+5)</f>
        <v>#VALUE!</v>
      </c>
    </row>
    <row r="1480" spans="1:51" ht="15.75">
      <c r="A1480" s="51">
        <f t="shared" si="68"/>
        <v>1467</v>
      </c>
      <c r="B1480" s="85"/>
      <c r="C1480" s="52" t="str">
        <f>IFERROR(VLOOKUP(Tableau1[[#This Row],[Site *
Un fichier Excel par DT]],Tableau7[[#All],[Nom de la gare]:[EIC]],5,FALSE),"")</f>
        <v/>
      </c>
      <c r="D1480" s="77"/>
      <c r="E1480" s="74"/>
      <c r="F1480" s="74"/>
      <c r="G1480" s="76"/>
      <c r="H1480" s="72" t="str">
        <f>IF(Tableau1[[#This Row],[Régime d''utilisation (Quotidien ? Oui ou Non)]]="Oui","Oui","Non")</f>
        <v>Non</v>
      </c>
      <c r="I1480" s="72" t="str">
        <f>IF(Tableau1[[#This Row],[Régime d''utilisation (Quotidien ? Oui ou Non)]]="Oui","Oui","Non")</f>
        <v>Non</v>
      </c>
      <c r="J1480" s="72" t="str">
        <f>IF(Tableau1[[#This Row],[Régime d''utilisation (Quotidien ? Oui ou Non)]]="Oui","Oui","Non")</f>
        <v>Non</v>
      </c>
      <c r="K1480" s="72" t="str">
        <f>IF(Tableau1[[#This Row],[Régime d''utilisation (Quotidien ? Oui ou Non)]]="Oui","Oui","Non")</f>
        <v>Non</v>
      </c>
      <c r="L1480" s="72" t="str">
        <f>IF(Tableau1[[#This Row],[Régime d''utilisation (Quotidien ? Oui ou Non)]]="Oui","Oui","Non")</f>
        <v>Non</v>
      </c>
      <c r="M1480" s="72" t="str">
        <f>IF(Tableau1[[#This Row],[Régime d''utilisation (Quotidien ? Oui ou Non)]]="Oui","Oui","Non")</f>
        <v>Non</v>
      </c>
      <c r="N1480" s="72" t="str">
        <f>IF(Tableau1[[#This Row],[Régime d''utilisation (Quotidien ? Oui ou Non)]]="Oui","Oui","Non")</f>
        <v>Non</v>
      </c>
      <c r="O1480" s="72" t="str">
        <f>IF(Tableau1[[#This Row],[Régime d''utilisation (Quotidien ? Oui ou Non)]]="Oui","Oui","Non")</f>
        <v>Non</v>
      </c>
      <c r="P1480" s="76"/>
      <c r="Q1480" s="76"/>
      <c r="R1480" s="76"/>
      <c r="S1480" s="52" t="str">
        <f t="shared" si="66"/>
        <v>Compris entre 00h00 et 5h00</v>
      </c>
      <c r="T1480" s="76"/>
      <c r="U1480" s="53" t="str">
        <f t="shared" si="67"/>
        <v>Voyageur</v>
      </c>
      <c r="V1480" s="76"/>
      <c r="W1480" s="76"/>
      <c r="X1480" s="76"/>
      <c r="Y1480" s="76"/>
      <c r="Z1480" s="76"/>
      <c r="AA1480" s="76"/>
      <c r="AB1480" s="53">
        <f>400</f>
        <v>400</v>
      </c>
      <c r="AC1480" s="78" t="str">
        <f>IF(Tableau1[[#This Row],[Type de réponse]]='Paramètre (masquer)'!$A$10,Tableau1[[#This Row],[Période de début *]],"")</f>
        <v/>
      </c>
      <c r="AD1480" s="78" t="str">
        <f>IF(Tableau1[[#This Row],[Type de réponse]]='Paramètre (masquer)'!$A$10,Tableau1[[#This Row],[Période de fin *]],"")</f>
        <v/>
      </c>
      <c r="AE1480" s="78" t="str">
        <f>IF(Tableau1[[#This Row],[Type de réponse]]='Paramètre (masquer)'!$A$10,Tableau1[[#This Row],[Nuit
LU/MA]],"")</f>
        <v/>
      </c>
      <c r="AF1480" s="78" t="str">
        <f>IF(Tableau1[[#This Row],[Type de réponse]]='Paramètre (masquer)'!$A$10,Tableau1[[#This Row],[Nuit
MA/ME]],"")</f>
        <v/>
      </c>
      <c r="AG1480" s="78" t="str">
        <f>IF(Tableau1[[#This Row],[Type de réponse]]='Paramètre (masquer)'!$A$10,Tableau1[[#This Row],[Nuit
ME/JE]],"")</f>
        <v/>
      </c>
      <c r="AH1480" s="78" t="str">
        <f>IF(Tableau1[[#This Row],[Type de réponse]]='Paramètre (masquer)'!$A$10,Tableau1[[#This Row],[Nuit JE/VE]],"")</f>
        <v/>
      </c>
      <c r="AI1480" s="78" t="str">
        <f>IF(Tableau1[[#This Row],[Type de réponse]]='Paramètre (masquer)'!$A$10,Tableau1[[#This Row],[Nuit
VE/SA]],"")</f>
        <v/>
      </c>
      <c r="AJ1480" s="78" t="str">
        <f>IF(Tableau1[[#This Row],[Type de réponse]]='Paramètre (masquer)'!$A$10,Tableau1[[#This Row],[Nuit
SA/DI]],"")</f>
        <v/>
      </c>
      <c r="AK1480" s="78" t="str">
        <f>IF(Tableau1[[#This Row],[Type de réponse]]='Paramètre (masquer)'!$A$10,Tableau1[[#This Row],[Nuit
DI/LU]],"")</f>
        <v/>
      </c>
      <c r="AL1480" s="76" t="str">
        <f>IF(Tableau1[[#This Row],[Nuit
LU /MA]]="Oui",0,IF(Tableau1[[#This Row],[Nuit
LU /MA]]="Non",1,""))</f>
        <v/>
      </c>
      <c r="AM1480" s="76" t="str">
        <f>IF(Tableau1[[#This Row],[Nuit
MA/ ME]]="Oui",0,IF(Tableau1[[#This Row],[Nuit
MA/ ME]]="Non",1,""))</f>
        <v/>
      </c>
      <c r="AN1480" s="76" t="str">
        <f>IF(Tableau1[[#This Row],[Nuit
ME/ JE]]="Oui",0,IF(Tableau1[[#This Row],[Nuit
ME/ JE]]="Non",1,""))</f>
        <v/>
      </c>
      <c r="AO1480" s="76" t="str">
        <f>IF(Tableau1[[#This Row],[Nuit JE/ VE]]="Oui",0,IF(Tableau1[[#This Row],[Nuit JE/ VE]]="Non",1,""))</f>
        <v/>
      </c>
      <c r="AP1480" s="76" t="str">
        <f>IF(Tableau1[[#This Row],[Nuit
VE/ SA]]="Oui",0,IF(Tableau1[[#This Row],[Nuit
VE/ SA]]="Non",1,""))</f>
        <v/>
      </c>
      <c r="AQ1480" s="76" t="str">
        <f>IF(Tableau1[[#This Row],[Nuit
SA/ DI]]="Oui",0,IF(Tableau1[[#This Row],[Nuit
SA/ DI]]="Non",1,""))</f>
        <v/>
      </c>
      <c r="AR1480" s="76" t="str">
        <f>IF(Tableau1[[#This Row],[Nuit
DI/ LU]]="Oui",0,IF(Tableau1[[#This Row],[Nuit
DI/ LU]]="Non",1,""))</f>
        <v/>
      </c>
      <c r="AS1480" s="76" t="str">
        <f>IF(Tableau1[[#This Row],[Type de réponse]]='Paramètre (masquer)'!$A$10,Tableau1[[#This Row],[FE]],"")</f>
        <v/>
      </c>
      <c r="AT1480" s="76" t="str">
        <f>_xlfn.CONCAT(Tableau1[[#This Row],[LUN]:[DIM]])</f>
        <v/>
      </c>
      <c r="AU1480" s="79"/>
      <c r="AV14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0" s="76" t="e">
        <f>Tableau1[[#This Row],[Nbre de nuits sur la période]]*Tableau1[[#This Row],[Nombre de train accédant / nuit *]]</f>
        <v>#VALUE!</v>
      </c>
      <c r="AY1480" s="76" t="e">
        <f>Tableau1[[#This Row],[Uo voies - nuit]]*((59*400/1000)+5)</f>
        <v>#VALUE!</v>
      </c>
    </row>
    <row r="1481" spans="1:51" ht="15.75">
      <c r="A1481" s="51">
        <f t="shared" si="68"/>
        <v>1468</v>
      </c>
      <c r="B1481" s="85"/>
      <c r="C1481" s="52" t="str">
        <f>IFERROR(VLOOKUP(Tableau1[[#This Row],[Site *
Un fichier Excel par DT]],Tableau7[[#All],[Nom de la gare]:[EIC]],5,FALSE),"")</f>
        <v/>
      </c>
      <c r="D1481" s="77"/>
      <c r="E1481" s="74"/>
      <c r="F1481" s="74"/>
      <c r="G1481" s="76"/>
      <c r="H1481" s="72" t="str">
        <f>IF(Tableau1[[#This Row],[Régime d''utilisation (Quotidien ? Oui ou Non)]]="Oui","Oui","Non")</f>
        <v>Non</v>
      </c>
      <c r="I1481" s="72" t="str">
        <f>IF(Tableau1[[#This Row],[Régime d''utilisation (Quotidien ? Oui ou Non)]]="Oui","Oui","Non")</f>
        <v>Non</v>
      </c>
      <c r="J1481" s="72" t="str">
        <f>IF(Tableau1[[#This Row],[Régime d''utilisation (Quotidien ? Oui ou Non)]]="Oui","Oui","Non")</f>
        <v>Non</v>
      </c>
      <c r="K1481" s="72" t="str">
        <f>IF(Tableau1[[#This Row],[Régime d''utilisation (Quotidien ? Oui ou Non)]]="Oui","Oui","Non")</f>
        <v>Non</v>
      </c>
      <c r="L1481" s="72" t="str">
        <f>IF(Tableau1[[#This Row],[Régime d''utilisation (Quotidien ? Oui ou Non)]]="Oui","Oui","Non")</f>
        <v>Non</v>
      </c>
      <c r="M1481" s="72" t="str">
        <f>IF(Tableau1[[#This Row],[Régime d''utilisation (Quotidien ? Oui ou Non)]]="Oui","Oui","Non")</f>
        <v>Non</v>
      </c>
      <c r="N1481" s="72" t="str">
        <f>IF(Tableau1[[#This Row],[Régime d''utilisation (Quotidien ? Oui ou Non)]]="Oui","Oui","Non")</f>
        <v>Non</v>
      </c>
      <c r="O1481" s="72" t="str">
        <f>IF(Tableau1[[#This Row],[Régime d''utilisation (Quotidien ? Oui ou Non)]]="Oui","Oui","Non")</f>
        <v>Non</v>
      </c>
      <c r="P1481" s="76"/>
      <c r="Q1481" s="76"/>
      <c r="R1481" s="76"/>
      <c r="S1481" s="52" t="str">
        <f t="shared" si="66"/>
        <v>Compris entre 00h00 et 5h00</v>
      </c>
      <c r="T1481" s="76"/>
      <c r="U1481" s="53" t="str">
        <f t="shared" si="67"/>
        <v>Voyageur</v>
      </c>
      <c r="V1481" s="76"/>
      <c r="W1481" s="76"/>
      <c r="X1481" s="76"/>
      <c r="Y1481" s="76"/>
      <c r="Z1481" s="76"/>
      <c r="AA1481" s="76"/>
      <c r="AB1481" s="53">
        <f>400</f>
        <v>400</v>
      </c>
      <c r="AC1481" s="78" t="str">
        <f>IF(Tableau1[[#This Row],[Type de réponse]]='Paramètre (masquer)'!$A$10,Tableau1[[#This Row],[Période de début *]],"")</f>
        <v/>
      </c>
      <c r="AD1481" s="78" t="str">
        <f>IF(Tableau1[[#This Row],[Type de réponse]]='Paramètre (masquer)'!$A$10,Tableau1[[#This Row],[Période de fin *]],"")</f>
        <v/>
      </c>
      <c r="AE1481" s="78" t="str">
        <f>IF(Tableau1[[#This Row],[Type de réponse]]='Paramètre (masquer)'!$A$10,Tableau1[[#This Row],[Nuit
LU/MA]],"")</f>
        <v/>
      </c>
      <c r="AF1481" s="78" t="str">
        <f>IF(Tableau1[[#This Row],[Type de réponse]]='Paramètre (masquer)'!$A$10,Tableau1[[#This Row],[Nuit
MA/ME]],"")</f>
        <v/>
      </c>
      <c r="AG1481" s="78" t="str">
        <f>IF(Tableau1[[#This Row],[Type de réponse]]='Paramètre (masquer)'!$A$10,Tableau1[[#This Row],[Nuit
ME/JE]],"")</f>
        <v/>
      </c>
      <c r="AH1481" s="78" t="str">
        <f>IF(Tableau1[[#This Row],[Type de réponse]]='Paramètre (masquer)'!$A$10,Tableau1[[#This Row],[Nuit JE/VE]],"")</f>
        <v/>
      </c>
      <c r="AI1481" s="78" t="str">
        <f>IF(Tableau1[[#This Row],[Type de réponse]]='Paramètre (masquer)'!$A$10,Tableau1[[#This Row],[Nuit
VE/SA]],"")</f>
        <v/>
      </c>
      <c r="AJ1481" s="78" t="str">
        <f>IF(Tableau1[[#This Row],[Type de réponse]]='Paramètre (masquer)'!$A$10,Tableau1[[#This Row],[Nuit
SA/DI]],"")</f>
        <v/>
      </c>
      <c r="AK1481" s="78" t="str">
        <f>IF(Tableau1[[#This Row],[Type de réponse]]='Paramètre (masquer)'!$A$10,Tableau1[[#This Row],[Nuit
DI/LU]],"")</f>
        <v/>
      </c>
      <c r="AL1481" s="76" t="str">
        <f>IF(Tableau1[[#This Row],[Nuit
LU /MA]]="Oui",0,IF(Tableau1[[#This Row],[Nuit
LU /MA]]="Non",1,""))</f>
        <v/>
      </c>
      <c r="AM1481" s="76" t="str">
        <f>IF(Tableau1[[#This Row],[Nuit
MA/ ME]]="Oui",0,IF(Tableau1[[#This Row],[Nuit
MA/ ME]]="Non",1,""))</f>
        <v/>
      </c>
      <c r="AN1481" s="76" t="str">
        <f>IF(Tableau1[[#This Row],[Nuit
ME/ JE]]="Oui",0,IF(Tableau1[[#This Row],[Nuit
ME/ JE]]="Non",1,""))</f>
        <v/>
      </c>
      <c r="AO1481" s="76" t="str">
        <f>IF(Tableau1[[#This Row],[Nuit JE/ VE]]="Oui",0,IF(Tableau1[[#This Row],[Nuit JE/ VE]]="Non",1,""))</f>
        <v/>
      </c>
      <c r="AP1481" s="76" t="str">
        <f>IF(Tableau1[[#This Row],[Nuit
VE/ SA]]="Oui",0,IF(Tableau1[[#This Row],[Nuit
VE/ SA]]="Non",1,""))</f>
        <v/>
      </c>
      <c r="AQ1481" s="76" t="str">
        <f>IF(Tableau1[[#This Row],[Nuit
SA/ DI]]="Oui",0,IF(Tableau1[[#This Row],[Nuit
SA/ DI]]="Non",1,""))</f>
        <v/>
      </c>
      <c r="AR1481" s="76" t="str">
        <f>IF(Tableau1[[#This Row],[Nuit
DI/ LU]]="Oui",0,IF(Tableau1[[#This Row],[Nuit
DI/ LU]]="Non",1,""))</f>
        <v/>
      </c>
      <c r="AS1481" s="76" t="str">
        <f>IF(Tableau1[[#This Row],[Type de réponse]]='Paramètre (masquer)'!$A$10,Tableau1[[#This Row],[FE]],"")</f>
        <v/>
      </c>
      <c r="AT1481" s="76" t="str">
        <f>_xlfn.CONCAT(Tableau1[[#This Row],[LUN]:[DIM]])</f>
        <v/>
      </c>
      <c r="AU1481" s="79"/>
      <c r="AV14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1" s="76" t="e">
        <f>Tableau1[[#This Row],[Nbre de nuits sur la période]]*Tableau1[[#This Row],[Nombre de train accédant / nuit *]]</f>
        <v>#VALUE!</v>
      </c>
      <c r="AY1481" s="76" t="e">
        <f>Tableau1[[#This Row],[Uo voies - nuit]]*((59*400/1000)+5)</f>
        <v>#VALUE!</v>
      </c>
    </row>
    <row r="1482" spans="1:51" ht="15.75">
      <c r="A1482" s="51">
        <f t="shared" si="68"/>
        <v>1469</v>
      </c>
      <c r="B1482" s="85"/>
      <c r="C1482" s="52" t="str">
        <f>IFERROR(VLOOKUP(Tableau1[[#This Row],[Site *
Un fichier Excel par DT]],Tableau7[[#All],[Nom de la gare]:[EIC]],5,FALSE),"")</f>
        <v/>
      </c>
      <c r="D1482" s="77"/>
      <c r="E1482" s="74"/>
      <c r="F1482" s="74"/>
      <c r="G1482" s="76"/>
      <c r="H1482" s="72" t="str">
        <f>IF(Tableau1[[#This Row],[Régime d''utilisation (Quotidien ? Oui ou Non)]]="Oui","Oui","Non")</f>
        <v>Non</v>
      </c>
      <c r="I1482" s="72" t="str">
        <f>IF(Tableau1[[#This Row],[Régime d''utilisation (Quotidien ? Oui ou Non)]]="Oui","Oui","Non")</f>
        <v>Non</v>
      </c>
      <c r="J1482" s="72" t="str">
        <f>IF(Tableau1[[#This Row],[Régime d''utilisation (Quotidien ? Oui ou Non)]]="Oui","Oui","Non")</f>
        <v>Non</v>
      </c>
      <c r="K1482" s="72" t="str">
        <f>IF(Tableau1[[#This Row],[Régime d''utilisation (Quotidien ? Oui ou Non)]]="Oui","Oui","Non")</f>
        <v>Non</v>
      </c>
      <c r="L1482" s="72" t="str">
        <f>IF(Tableau1[[#This Row],[Régime d''utilisation (Quotidien ? Oui ou Non)]]="Oui","Oui","Non")</f>
        <v>Non</v>
      </c>
      <c r="M1482" s="72" t="str">
        <f>IF(Tableau1[[#This Row],[Régime d''utilisation (Quotidien ? Oui ou Non)]]="Oui","Oui","Non")</f>
        <v>Non</v>
      </c>
      <c r="N1482" s="72" t="str">
        <f>IF(Tableau1[[#This Row],[Régime d''utilisation (Quotidien ? Oui ou Non)]]="Oui","Oui","Non")</f>
        <v>Non</v>
      </c>
      <c r="O1482" s="72" t="str">
        <f>IF(Tableau1[[#This Row],[Régime d''utilisation (Quotidien ? Oui ou Non)]]="Oui","Oui","Non")</f>
        <v>Non</v>
      </c>
      <c r="P1482" s="76"/>
      <c r="Q1482" s="76"/>
      <c r="R1482" s="76"/>
      <c r="S1482" s="52" t="str">
        <f t="shared" si="66"/>
        <v>Compris entre 00h00 et 5h00</v>
      </c>
      <c r="T1482" s="76"/>
      <c r="U1482" s="53" t="str">
        <f t="shared" si="67"/>
        <v>Voyageur</v>
      </c>
      <c r="V1482" s="76"/>
      <c r="W1482" s="76"/>
      <c r="X1482" s="76"/>
      <c r="Y1482" s="76"/>
      <c r="Z1482" s="76"/>
      <c r="AA1482" s="76"/>
      <c r="AB1482" s="53">
        <f>400</f>
        <v>400</v>
      </c>
      <c r="AC1482" s="78" t="str">
        <f>IF(Tableau1[[#This Row],[Type de réponse]]='Paramètre (masquer)'!$A$10,Tableau1[[#This Row],[Période de début *]],"")</f>
        <v/>
      </c>
      <c r="AD1482" s="78" t="str">
        <f>IF(Tableau1[[#This Row],[Type de réponse]]='Paramètre (masquer)'!$A$10,Tableau1[[#This Row],[Période de fin *]],"")</f>
        <v/>
      </c>
      <c r="AE1482" s="78" t="str">
        <f>IF(Tableau1[[#This Row],[Type de réponse]]='Paramètre (masquer)'!$A$10,Tableau1[[#This Row],[Nuit
LU/MA]],"")</f>
        <v/>
      </c>
      <c r="AF1482" s="78" t="str">
        <f>IF(Tableau1[[#This Row],[Type de réponse]]='Paramètre (masquer)'!$A$10,Tableau1[[#This Row],[Nuit
MA/ME]],"")</f>
        <v/>
      </c>
      <c r="AG1482" s="78" t="str">
        <f>IF(Tableau1[[#This Row],[Type de réponse]]='Paramètre (masquer)'!$A$10,Tableau1[[#This Row],[Nuit
ME/JE]],"")</f>
        <v/>
      </c>
      <c r="AH1482" s="78" t="str">
        <f>IF(Tableau1[[#This Row],[Type de réponse]]='Paramètre (masquer)'!$A$10,Tableau1[[#This Row],[Nuit JE/VE]],"")</f>
        <v/>
      </c>
      <c r="AI1482" s="78" t="str">
        <f>IF(Tableau1[[#This Row],[Type de réponse]]='Paramètre (masquer)'!$A$10,Tableau1[[#This Row],[Nuit
VE/SA]],"")</f>
        <v/>
      </c>
      <c r="AJ1482" s="78" t="str">
        <f>IF(Tableau1[[#This Row],[Type de réponse]]='Paramètre (masquer)'!$A$10,Tableau1[[#This Row],[Nuit
SA/DI]],"")</f>
        <v/>
      </c>
      <c r="AK1482" s="78" t="str">
        <f>IF(Tableau1[[#This Row],[Type de réponse]]='Paramètre (masquer)'!$A$10,Tableau1[[#This Row],[Nuit
DI/LU]],"")</f>
        <v/>
      </c>
      <c r="AL1482" s="76" t="str">
        <f>IF(Tableau1[[#This Row],[Nuit
LU /MA]]="Oui",0,IF(Tableau1[[#This Row],[Nuit
LU /MA]]="Non",1,""))</f>
        <v/>
      </c>
      <c r="AM1482" s="76" t="str">
        <f>IF(Tableau1[[#This Row],[Nuit
MA/ ME]]="Oui",0,IF(Tableau1[[#This Row],[Nuit
MA/ ME]]="Non",1,""))</f>
        <v/>
      </c>
      <c r="AN1482" s="76" t="str">
        <f>IF(Tableau1[[#This Row],[Nuit
ME/ JE]]="Oui",0,IF(Tableau1[[#This Row],[Nuit
ME/ JE]]="Non",1,""))</f>
        <v/>
      </c>
      <c r="AO1482" s="76" t="str">
        <f>IF(Tableau1[[#This Row],[Nuit JE/ VE]]="Oui",0,IF(Tableau1[[#This Row],[Nuit JE/ VE]]="Non",1,""))</f>
        <v/>
      </c>
      <c r="AP1482" s="76" t="str">
        <f>IF(Tableau1[[#This Row],[Nuit
VE/ SA]]="Oui",0,IF(Tableau1[[#This Row],[Nuit
VE/ SA]]="Non",1,""))</f>
        <v/>
      </c>
      <c r="AQ1482" s="76" t="str">
        <f>IF(Tableau1[[#This Row],[Nuit
SA/ DI]]="Oui",0,IF(Tableau1[[#This Row],[Nuit
SA/ DI]]="Non",1,""))</f>
        <v/>
      </c>
      <c r="AR1482" s="76" t="str">
        <f>IF(Tableau1[[#This Row],[Nuit
DI/ LU]]="Oui",0,IF(Tableau1[[#This Row],[Nuit
DI/ LU]]="Non",1,""))</f>
        <v/>
      </c>
      <c r="AS1482" s="76" t="str">
        <f>IF(Tableau1[[#This Row],[Type de réponse]]='Paramètre (masquer)'!$A$10,Tableau1[[#This Row],[FE]],"")</f>
        <v/>
      </c>
      <c r="AT1482" s="76" t="str">
        <f>_xlfn.CONCAT(Tableau1[[#This Row],[LUN]:[DIM]])</f>
        <v/>
      </c>
      <c r="AU1482" s="79"/>
      <c r="AV14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2" s="76" t="e">
        <f>Tableau1[[#This Row],[Nbre de nuits sur la période]]*Tableau1[[#This Row],[Nombre de train accédant / nuit *]]</f>
        <v>#VALUE!</v>
      </c>
      <c r="AY1482" s="76" t="e">
        <f>Tableau1[[#This Row],[Uo voies - nuit]]*((59*400/1000)+5)</f>
        <v>#VALUE!</v>
      </c>
    </row>
    <row r="1483" spans="1:51" ht="15.75">
      <c r="A1483" s="51">
        <f t="shared" si="68"/>
        <v>1470</v>
      </c>
      <c r="B1483" s="85"/>
      <c r="C1483" s="52" t="str">
        <f>IFERROR(VLOOKUP(Tableau1[[#This Row],[Site *
Un fichier Excel par DT]],Tableau7[[#All],[Nom de la gare]:[EIC]],5,FALSE),"")</f>
        <v/>
      </c>
      <c r="D1483" s="77"/>
      <c r="E1483" s="74"/>
      <c r="F1483" s="74"/>
      <c r="G1483" s="76"/>
      <c r="H1483" s="72" t="str">
        <f>IF(Tableau1[[#This Row],[Régime d''utilisation (Quotidien ? Oui ou Non)]]="Oui","Oui","Non")</f>
        <v>Non</v>
      </c>
      <c r="I1483" s="72" t="str">
        <f>IF(Tableau1[[#This Row],[Régime d''utilisation (Quotidien ? Oui ou Non)]]="Oui","Oui","Non")</f>
        <v>Non</v>
      </c>
      <c r="J1483" s="72" t="str">
        <f>IF(Tableau1[[#This Row],[Régime d''utilisation (Quotidien ? Oui ou Non)]]="Oui","Oui","Non")</f>
        <v>Non</v>
      </c>
      <c r="K1483" s="72" t="str">
        <f>IF(Tableau1[[#This Row],[Régime d''utilisation (Quotidien ? Oui ou Non)]]="Oui","Oui","Non")</f>
        <v>Non</v>
      </c>
      <c r="L1483" s="72" t="str">
        <f>IF(Tableau1[[#This Row],[Régime d''utilisation (Quotidien ? Oui ou Non)]]="Oui","Oui","Non")</f>
        <v>Non</v>
      </c>
      <c r="M1483" s="72" t="str">
        <f>IF(Tableau1[[#This Row],[Régime d''utilisation (Quotidien ? Oui ou Non)]]="Oui","Oui","Non")</f>
        <v>Non</v>
      </c>
      <c r="N1483" s="72" t="str">
        <f>IF(Tableau1[[#This Row],[Régime d''utilisation (Quotidien ? Oui ou Non)]]="Oui","Oui","Non")</f>
        <v>Non</v>
      </c>
      <c r="O1483" s="72" t="str">
        <f>IF(Tableau1[[#This Row],[Régime d''utilisation (Quotidien ? Oui ou Non)]]="Oui","Oui","Non")</f>
        <v>Non</v>
      </c>
      <c r="P1483" s="76"/>
      <c r="Q1483" s="76"/>
      <c r="R1483" s="76"/>
      <c r="S1483" s="52" t="str">
        <f t="shared" si="66"/>
        <v>Compris entre 00h00 et 5h00</v>
      </c>
      <c r="T1483" s="76"/>
      <c r="U1483" s="53" t="str">
        <f t="shared" si="67"/>
        <v>Voyageur</v>
      </c>
      <c r="V1483" s="76"/>
      <c r="W1483" s="76"/>
      <c r="X1483" s="76"/>
      <c r="Y1483" s="76"/>
      <c r="Z1483" s="76"/>
      <c r="AA1483" s="76"/>
      <c r="AB1483" s="53">
        <f>400</f>
        <v>400</v>
      </c>
      <c r="AC1483" s="78" t="str">
        <f>IF(Tableau1[[#This Row],[Type de réponse]]='Paramètre (masquer)'!$A$10,Tableau1[[#This Row],[Période de début *]],"")</f>
        <v/>
      </c>
      <c r="AD1483" s="78" t="str">
        <f>IF(Tableau1[[#This Row],[Type de réponse]]='Paramètre (masquer)'!$A$10,Tableau1[[#This Row],[Période de fin *]],"")</f>
        <v/>
      </c>
      <c r="AE1483" s="78" t="str">
        <f>IF(Tableau1[[#This Row],[Type de réponse]]='Paramètre (masquer)'!$A$10,Tableau1[[#This Row],[Nuit
LU/MA]],"")</f>
        <v/>
      </c>
      <c r="AF1483" s="78" t="str">
        <f>IF(Tableau1[[#This Row],[Type de réponse]]='Paramètre (masquer)'!$A$10,Tableau1[[#This Row],[Nuit
MA/ME]],"")</f>
        <v/>
      </c>
      <c r="AG1483" s="78" t="str">
        <f>IF(Tableau1[[#This Row],[Type de réponse]]='Paramètre (masquer)'!$A$10,Tableau1[[#This Row],[Nuit
ME/JE]],"")</f>
        <v/>
      </c>
      <c r="AH1483" s="78" t="str">
        <f>IF(Tableau1[[#This Row],[Type de réponse]]='Paramètre (masquer)'!$A$10,Tableau1[[#This Row],[Nuit JE/VE]],"")</f>
        <v/>
      </c>
      <c r="AI1483" s="78" t="str">
        <f>IF(Tableau1[[#This Row],[Type de réponse]]='Paramètre (masquer)'!$A$10,Tableau1[[#This Row],[Nuit
VE/SA]],"")</f>
        <v/>
      </c>
      <c r="AJ1483" s="78" t="str">
        <f>IF(Tableau1[[#This Row],[Type de réponse]]='Paramètre (masquer)'!$A$10,Tableau1[[#This Row],[Nuit
SA/DI]],"")</f>
        <v/>
      </c>
      <c r="AK1483" s="78" t="str">
        <f>IF(Tableau1[[#This Row],[Type de réponse]]='Paramètre (masquer)'!$A$10,Tableau1[[#This Row],[Nuit
DI/LU]],"")</f>
        <v/>
      </c>
      <c r="AL1483" s="76" t="str">
        <f>IF(Tableau1[[#This Row],[Nuit
LU /MA]]="Oui",0,IF(Tableau1[[#This Row],[Nuit
LU /MA]]="Non",1,""))</f>
        <v/>
      </c>
      <c r="AM1483" s="76" t="str">
        <f>IF(Tableau1[[#This Row],[Nuit
MA/ ME]]="Oui",0,IF(Tableau1[[#This Row],[Nuit
MA/ ME]]="Non",1,""))</f>
        <v/>
      </c>
      <c r="AN1483" s="76" t="str">
        <f>IF(Tableau1[[#This Row],[Nuit
ME/ JE]]="Oui",0,IF(Tableau1[[#This Row],[Nuit
ME/ JE]]="Non",1,""))</f>
        <v/>
      </c>
      <c r="AO1483" s="76" t="str">
        <f>IF(Tableau1[[#This Row],[Nuit JE/ VE]]="Oui",0,IF(Tableau1[[#This Row],[Nuit JE/ VE]]="Non",1,""))</f>
        <v/>
      </c>
      <c r="AP1483" s="76" t="str">
        <f>IF(Tableau1[[#This Row],[Nuit
VE/ SA]]="Oui",0,IF(Tableau1[[#This Row],[Nuit
VE/ SA]]="Non",1,""))</f>
        <v/>
      </c>
      <c r="AQ1483" s="76" t="str">
        <f>IF(Tableau1[[#This Row],[Nuit
SA/ DI]]="Oui",0,IF(Tableau1[[#This Row],[Nuit
SA/ DI]]="Non",1,""))</f>
        <v/>
      </c>
      <c r="AR1483" s="76" t="str">
        <f>IF(Tableau1[[#This Row],[Nuit
DI/ LU]]="Oui",0,IF(Tableau1[[#This Row],[Nuit
DI/ LU]]="Non",1,""))</f>
        <v/>
      </c>
      <c r="AS1483" s="76" t="str">
        <f>IF(Tableau1[[#This Row],[Type de réponse]]='Paramètre (masquer)'!$A$10,Tableau1[[#This Row],[FE]],"")</f>
        <v/>
      </c>
      <c r="AT1483" s="76" t="str">
        <f>_xlfn.CONCAT(Tableau1[[#This Row],[LUN]:[DIM]])</f>
        <v/>
      </c>
      <c r="AU1483" s="79"/>
      <c r="AV14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3" s="76" t="e">
        <f>Tableau1[[#This Row],[Nbre de nuits sur la période]]*Tableau1[[#This Row],[Nombre de train accédant / nuit *]]</f>
        <v>#VALUE!</v>
      </c>
      <c r="AY1483" s="76" t="e">
        <f>Tableau1[[#This Row],[Uo voies - nuit]]*((59*400/1000)+5)</f>
        <v>#VALUE!</v>
      </c>
    </row>
    <row r="1484" spans="1:51" ht="15.75">
      <c r="A1484" s="51">
        <f t="shared" si="68"/>
        <v>1471</v>
      </c>
      <c r="B1484" s="85"/>
      <c r="C1484" s="52" t="str">
        <f>IFERROR(VLOOKUP(Tableau1[[#This Row],[Site *
Un fichier Excel par DT]],Tableau7[[#All],[Nom de la gare]:[EIC]],5,FALSE),"")</f>
        <v/>
      </c>
      <c r="D1484" s="77"/>
      <c r="E1484" s="74"/>
      <c r="F1484" s="74"/>
      <c r="G1484" s="76"/>
      <c r="H1484" s="72" t="str">
        <f>IF(Tableau1[[#This Row],[Régime d''utilisation (Quotidien ? Oui ou Non)]]="Oui","Oui","Non")</f>
        <v>Non</v>
      </c>
      <c r="I1484" s="72" t="str">
        <f>IF(Tableau1[[#This Row],[Régime d''utilisation (Quotidien ? Oui ou Non)]]="Oui","Oui","Non")</f>
        <v>Non</v>
      </c>
      <c r="J1484" s="72" t="str">
        <f>IF(Tableau1[[#This Row],[Régime d''utilisation (Quotidien ? Oui ou Non)]]="Oui","Oui","Non")</f>
        <v>Non</v>
      </c>
      <c r="K1484" s="72" t="str">
        <f>IF(Tableau1[[#This Row],[Régime d''utilisation (Quotidien ? Oui ou Non)]]="Oui","Oui","Non")</f>
        <v>Non</v>
      </c>
      <c r="L1484" s="72" t="str">
        <f>IF(Tableau1[[#This Row],[Régime d''utilisation (Quotidien ? Oui ou Non)]]="Oui","Oui","Non")</f>
        <v>Non</v>
      </c>
      <c r="M1484" s="72" t="str">
        <f>IF(Tableau1[[#This Row],[Régime d''utilisation (Quotidien ? Oui ou Non)]]="Oui","Oui","Non")</f>
        <v>Non</v>
      </c>
      <c r="N1484" s="72" t="str">
        <f>IF(Tableau1[[#This Row],[Régime d''utilisation (Quotidien ? Oui ou Non)]]="Oui","Oui","Non")</f>
        <v>Non</v>
      </c>
      <c r="O1484" s="72" t="str">
        <f>IF(Tableau1[[#This Row],[Régime d''utilisation (Quotidien ? Oui ou Non)]]="Oui","Oui","Non")</f>
        <v>Non</v>
      </c>
      <c r="P1484" s="76"/>
      <c r="Q1484" s="76"/>
      <c r="R1484" s="76"/>
      <c r="S1484" s="52" t="str">
        <f t="shared" si="66"/>
        <v>Compris entre 00h00 et 5h00</v>
      </c>
      <c r="T1484" s="76"/>
      <c r="U1484" s="53" t="str">
        <f t="shared" si="67"/>
        <v>Voyageur</v>
      </c>
      <c r="V1484" s="76"/>
      <c r="W1484" s="76"/>
      <c r="X1484" s="76"/>
      <c r="Y1484" s="76"/>
      <c r="Z1484" s="76"/>
      <c r="AA1484" s="76"/>
      <c r="AB1484" s="53">
        <f>400</f>
        <v>400</v>
      </c>
      <c r="AC1484" s="78" t="str">
        <f>IF(Tableau1[[#This Row],[Type de réponse]]='Paramètre (masquer)'!$A$10,Tableau1[[#This Row],[Période de début *]],"")</f>
        <v/>
      </c>
      <c r="AD1484" s="78" t="str">
        <f>IF(Tableau1[[#This Row],[Type de réponse]]='Paramètre (masquer)'!$A$10,Tableau1[[#This Row],[Période de fin *]],"")</f>
        <v/>
      </c>
      <c r="AE1484" s="78" t="str">
        <f>IF(Tableau1[[#This Row],[Type de réponse]]='Paramètre (masquer)'!$A$10,Tableau1[[#This Row],[Nuit
LU/MA]],"")</f>
        <v/>
      </c>
      <c r="AF1484" s="78" t="str">
        <f>IF(Tableau1[[#This Row],[Type de réponse]]='Paramètre (masquer)'!$A$10,Tableau1[[#This Row],[Nuit
MA/ME]],"")</f>
        <v/>
      </c>
      <c r="AG1484" s="78" t="str">
        <f>IF(Tableau1[[#This Row],[Type de réponse]]='Paramètre (masquer)'!$A$10,Tableau1[[#This Row],[Nuit
ME/JE]],"")</f>
        <v/>
      </c>
      <c r="AH1484" s="78" t="str">
        <f>IF(Tableau1[[#This Row],[Type de réponse]]='Paramètre (masquer)'!$A$10,Tableau1[[#This Row],[Nuit JE/VE]],"")</f>
        <v/>
      </c>
      <c r="AI1484" s="78" t="str">
        <f>IF(Tableau1[[#This Row],[Type de réponse]]='Paramètre (masquer)'!$A$10,Tableau1[[#This Row],[Nuit
VE/SA]],"")</f>
        <v/>
      </c>
      <c r="AJ1484" s="78" t="str">
        <f>IF(Tableau1[[#This Row],[Type de réponse]]='Paramètre (masquer)'!$A$10,Tableau1[[#This Row],[Nuit
SA/DI]],"")</f>
        <v/>
      </c>
      <c r="AK1484" s="78" t="str">
        <f>IF(Tableau1[[#This Row],[Type de réponse]]='Paramètre (masquer)'!$A$10,Tableau1[[#This Row],[Nuit
DI/LU]],"")</f>
        <v/>
      </c>
      <c r="AL1484" s="76" t="str">
        <f>IF(Tableau1[[#This Row],[Nuit
LU /MA]]="Oui",0,IF(Tableau1[[#This Row],[Nuit
LU /MA]]="Non",1,""))</f>
        <v/>
      </c>
      <c r="AM1484" s="76" t="str">
        <f>IF(Tableau1[[#This Row],[Nuit
MA/ ME]]="Oui",0,IF(Tableau1[[#This Row],[Nuit
MA/ ME]]="Non",1,""))</f>
        <v/>
      </c>
      <c r="AN1484" s="76" t="str">
        <f>IF(Tableau1[[#This Row],[Nuit
ME/ JE]]="Oui",0,IF(Tableau1[[#This Row],[Nuit
ME/ JE]]="Non",1,""))</f>
        <v/>
      </c>
      <c r="AO1484" s="76" t="str">
        <f>IF(Tableau1[[#This Row],[Nuit JE/ VE]]="Oui",0,IF(Tableau1[[#This Row],[Nuit JE/ VE]]="Non",1,""))</f>
        <v/>
      </c>
      <c r="AP1484" s="76" t="str">
        <f>IF(Tableau1[[#This Row],[Nuit
VE/ SA]]="Oui",0,IF(Tableau1[[#This Row],[Nuit
VE/ SA]]="Non",1,""))</f>
        <v/>
      </c>
      <c r="AQ1484" s="76" t="str">
        <f>IF(Tableau1[[#This Row],[Nuit
SA/ DI]]="Oui",0,IF(Tableau1[[#This Row],[Nuit
SA/ DI]]="Non",1,""))</f>
        <v/>
      </c>
      <c r="AR1484" s="76" t="str">
        <f>IF(Tableau1[[#This Row],[Nuit
DI/ LU]]="Oui",0,IF(Tableau1[[#This Row],[Nuit
DI/ LU]]="Non",1,""))</f>
        <v/>
      </c>
      <c r="AS1484" s="76" t="str">
        <f>IF(Tableau1[[#This Row],[Type de réponse]]='Paramètre (masquer)'!$A$10,Tableau1[[#This Row],[FE]],"")</f>
        <v/>
      </c>
      <c r="AT1484" s="76" t="str">
        <f>_xlfn.CONCAT(Tableau1[[#This Row],[LUN]:[DIM]])</f>
        <v/>
      </c>
      <c r="AU1484" s="79"/>
      <c r="AV14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4" s="76" t="e">
        <f>Tableau1[[#This Row],[Nbre de nuits sur la période]]*Tableau1[[#This Row],[Nombre de train accédant / nuit *]]</f>
        <v>#VALUE!</v>
      </c>
      <c r="AY1484" s="76" t="e">
        <f>Tableau1[[#This Row],[Uo voies - nuit]]*((59*400/1000)+5)</f>
        <v>#VALUE!</v>
      </c>
    </row>
    <row r="1485" spans="1:51" ht="15.75">
      <c r="A1485" s="51">
        <f t="shared" si="68"/>
        <v>1472</v>
      </c>
      <c r="B1485" s="85"/>
      <c r="C1485" s="52" t="str">
        <f>IFERROR(VLOOKUP(Tableau1[[#This Row],[Site *
Un fichier Excel par DT]],Tableau7[[#All],[Nom de la gare]:[EIC]],5,FALSE),"")</f>
        <v/>
      </c>
      <c r="D1485" s="77"/>
      <c r="E1485" s="74"/>
      <c r="F1485" s="74"/>
      <c r="G1485" s="76"/>
      <c r="H1485" s="72" t="str">
        <f>IF(Tableau1[[#This Row],[Régime d''utilisation (Quotidien ? Oui ou Non)]]="Oui","Oui","Non")</f>
        <v>Non</v>
      </c>
      <c r="I1485" s="72" t="str">
        <f>IF(Tableau1[[#This Row],[Régime d''utilisation (Quotidien ? Oui ou Non)]]="Oui","Oui","Non")</f>
        <v>Non</v>
      </c>
      <c r="J1485" s="72" t="str">
        <f>IF(Tableau1[[#This Row],[Régime d''utilisation (Quotidien ? Oui ou Non)]]="Oui","Oui","Non")</f>
        <v>Non</v>
      </c>
      <c r="K1485" s="72" t="str">
        <f>IF(Tableau1[[#This Row],[Régime d''utilisation (Quotidien ? Oui ou Non)]]="Oui","Oui","Non")</f>
        <v>Non</v>
      </c>
      <c r="L1485" s="72" t="str">
        <f>IF(Tableau1[[#This Row],[Régime d''utilisation (Quotidien ? Oui ou Non)]]="Oui","Oui","Non")</f>
        <v>Non</v>
      </c>
      <c r="M1485" s="72" t="str">
        <f>IF(Tableau1[[#This Row],[Régime d''utilisation (Quotidien ? Oui ou Non)]]="Oui","Oui","Non")</f>
        <v>Non</v>
      </c>
      <c r="N1485" s="72" t="str">
        <f>IF(Tableau1[[#This Row],[Régime d''utilisation (Quotidien ? Oui ou Non)]]="Oui","Oui","Non")</f>
        <v>Non</v>
      </c>
      <c r="O1485" s="72" t="str">
        <f>IF(Tableau1[[#This Row],[Régime d''utilisation (Quotidien ? Oui ou Non)]]="Oui","Oui","Non")</f>
        <v>Non</v>
      </c>
      <c r="P1485" s="76"/>
      <c r="Q1485" s="76"/>
      <c r="R1485" s="76"/>
      <c r="S1485" s="52" t="str">
        <f t="shared" si="66"/>
        <v>Compris entre 00h00 et 5h00</v>
      </c>
      <c r="T1485" s="76"/>
      <c r="U1485" s="53" t="str">
        <f t="shared" si="67"/>
        <v>Voyageur</v>
      </c>
      <c r="V1485" s="76"/>
      <c r="W1485" s="76"/>
      <c r="X1485" s="76"/>
      <c r="Y1485" s="76"/>
      <c r="Z1485" s="76"/>
      <c r="AA1485" s="76"/>
      <c r="AB1485" s="53">
        <f>400</f>
        <v>400</v>
      </c>
      <c r="AC1485" s="78" t="str">
        <f>IF(Tableau1[[#This Row],[Type de réponse]]='Paramètre (masquer)'!$A$10,Tableau1[[#This Row],[Période de début *]],"")</f>
        <v/>
      </c>
      <c r="AD1485" s="78" t="str">
        <f>IF(Tableau1[[#This Row],[Type de réponse]]='Paramètre (masquer)'!$A$10,Tableau1[[#This Row],[Période de fin *]],"")</f>
        <v/>
      </c>
      <c r="AE1485" s="78" t="str">
        <f>IF(Tableau1[[#This Row],[Type de réponse]]='Paramètre (masquer)'!$A$10,Tableau1[[#This Row],[Nuit
LU/MA]],"")</f>
        <v/>
      </c>
      <c r="AF1485" s="78" t="str">
        <f>IF(Tableau1[[#This Row],[Type de réponse]]='Paramètre (masquer)'!$A$10,Tableau1[[#This Row],[Nuit
MA/ME]],"")</f>
        <v/>
      </c>
      <c r="AG1485" s="78" t="str">
        <f>IF(Tableau1[[#This Row],[Type de réponse]]='Paramètre (masquer)'!$A$10,Tableau1[[#This Row],[Nuit
ME/JE]],"")</f>
        <v/>
      </c>
      <c r="AH1485" s="78" t="str">
        <f>IF(Tableau1[[#This Row],[Type de réponse]]='Paramètre (masquer)'!$A$10,Tableau1[[#This Row],[Nuit JE/VE]],"")</f>
        <v/>
      </c>
      <c r="AI1485" s="78" t="str">
        <f>IF(Tableau1[[#This Row],[Type de réponse]]='Paramètre (masquer)'!$A$10,Tableau1[[#This Row],[Nuit
VE/SA]],"")</f>
        <v/>
      </c>
      <c r="AJ1485" s="78" t="str">
        <f>IF(Tableau1[[#This Row],[Type de réponse]]='Paramètre (masquer)'!$A$10,Tableau1[[#This Row],[Nuit
SA/DI]],"")</f>
        <v/>
      </c>
      <c r="AK1485" s="78" t="str">
        <f>IF(Tableau1[[#This Row],[Type de réponse]]='Paramètre (masquer)'!$A$10,Tableau1[[#This Row],[Nuit
DI/LU]],"")</f>
        <v/>
      </c>
      <c r="AL1485" s="76" t="str">
        <f>IF(Tableau1[[#This Row],[Nuit
LU /MA]]="Oui",0,IF(Tableau1[[#This Row],[Nuit
LU /MA]]="Non",1,""))</f>
        <v/>
      </c>
      <c r="AM1485" s="76" t="str">
        <f>IF(Tableau1[[#This Row],[Nuit
MA/ ME]]="Oui",0,IF(Tableau1[[#This Row],[Nuit
MA/ ME]]="Non",1,""))</f>
        <v/>
      </c>
      <c r="AN1485" s="76" t="str">
        <f>IF(Tableau1[[#This Row],[Nuit
ME/ JE]]="Oui",0,IF(Tableau1[[#This Row],[Nuit
ME/ JE]]="Non",1,""))</f>
        <v/>
      </c>
      <c r="AO1485" s="76" t="str">
        <f>IF(Tableau1[[#This Row],[Nuit JE/ VE]]="Oui",0,IF(Tableau1[[#This Row],[Nuit JE/ VE]]="Non",1,""))</f>
        <v/>
      </c>
      <c r="AP1485" s="76" t="str">
        <f>IF(Tableau1[[#This Row],[Nuit
VE/ SA]]="Oui",0,IF(Tableau1[[#This Row],[Nuit
VE/ SA]]="Non",1,""))</f>
        <v/>
      </c>
      <c r="AQ1485" s="76" t="str">
        <f>IF(Tableau1[[#This Row],[Nuit
SA/ DI]]="Oui",0,IF(Tableau1[[#This Row],[Nuit
SA/ DI]]="Non",1,""))</f>
        <v/>
      </c>
      <c r="AR1485" s="76" t="str">
        <f>IF(Tableau1[[#This Row],[Nuit
DI/ LU]]="Oui",0,IF(Tableau1[[#This Row],[Nuit
DI/ LU]]="Non",1,""))</f>
        <v/>
      </c>
      <c r="AS1485" s="76" t="str">
        <f>IF(Tableau1[[#This Row],[Type de réponse]]='Paramètre (masquer)'!$A$10,Tableau1[[#This Row],[FE]],"")</f>
        <v/>
      </c>
      <c r="AT1485" s="76" t="str">
        <f>_xlfn.CONCAT(Tableau1[[#This Row],[LUN]:[DIM]])</f>
        <v/>
      </c>
      <c r="AU1485" s="79"/>
      <c r="AV14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5" s="76" t="e">
        <f>Tableau1[[#This Row],[Nbre de nuits sur la période]]*Tableau1[[#This Row],[Nombre de train accédant / nuit *]]</f>
        <v>#VALUE!</v>
      </c>
      <c r="AY1485" s="76" t="e">
        <f>Tableau1[[#This Row],[Uo voies - nuit]]*((59*400/1000)+5)</f>
        <v>#VALUE!</v>
      </c>
    </row>
    <row r="1486" spans="1:51" ht="15.75">
      <c r="A1486" s="51">
        <f t="shared" si="68"/>
        <v>1473</v>
      </c>
      <c r="B1486" s="85"/>
      <c r="C1486" s="52" t="str">
        <f>IFERROR(VLOOKUP(Tableau1[[#This Row],[Site *
Un fichier Excel par DT]],Tableau7[[#All],[Nom de la gare]:[EIC]],5,FALSE),"")</f>
        <v/>
      </c>
      <c r="D1486" s="77"/>
      <c r="E1486" s="74"/>
      <c r="F1486" s="74"/>
      <c r="G1486" s="76"/>
      <c r="H1486" s="72" t="str">
        <f>IF(Tableau1[[#This Row],[Régime d''utilisation (Quotidien ? Oui ou Non)]]="Oui","Oui","Non")</f>
        <v>Non</v>
      </c>
      <c r="I1486" s="72" t="str">
        <f>IF(Tableau1[[#This Row],[Régime d''utilisation (Quotidien ? Oui ou Non)]]="Oui","Oui","Non")</f>
        <v>Non</v>
      </c>
      <c r="J1486" s="72" t="str">
        <f>IF(Tableau1[[#This Row],[Régime d''utilisation (Quotidien ? Oui ou Non)]]="Oui","Oui","Non")</f>
        <v>Non</v>
      </c>
      <c r="K1486" s="72" t="str">
        <f>IF(Tableau1[[#This Row],[Régime d''utilisation (Quotidien ? Oui ou Non)]]="Oui","Oui","Non")</f>
        <v>Non</v>
      </c>
      <c r="L1486" s="72" t="str">
        <f>IF(Tableau1[[#This Row],[Régime d''utilisation (Quotidien ? Oui ou Non)]]="Oui","Oui","Non")</f>
        <v>Non</v>
      </c>
      <c r="M1486" s="72" t="str">
        <f>IF(Tableau1[[#This Row],[Régime d''utilisation (Quotidien ? Oui ou Non)]]="Oui","Oui","Non")</f>
        <v>Non</v>
      </c>
      <c r="N1486" s="72" t="str">
        <f>IF(Tableau1[[#This Row],[Régime d''utilisation (Quotidien ? Oui ou Non)]]="Oui","Oui","Non")</f>
        <v>Non</v>
      </c>
      <c r="O1486" s="72" t="str">
        <f>IF(Tableau1[[#This Row],[Régime d''utilisation (Quotidien ? Oui ou Non)]]="Oui","Oui","Non")</f>
        <v>Non</v>
      </c>
      <c r="P1486" s="76"/>
      <c r="Q1486" s="76"/>
      <c r="R1486" s="76"/>
      <c r="S1486" s="52" t="str">
        <f t="shared" ref="S1486:S1549" si="69">"Compris entre 00h00 et 5h00"</f>
        <v>Compris entre 00h00 et 5h00</v>
      </c>
      <c r="T1486" s="76"/>
      <c r="U1486" s="53" t="str">
        <f t="shared" ref="U1486:U1549" si="70">"Voyageur"</f>
        <v>Voyageur</v>
      </c>
      <c r="V1486" s="76"/>
      <c r="W1486" s="76"/>
      <c r="X1486" s="76"/>
      <c r="Y1486" s="76"/>
      <c r="Z1486" s="76"/>
      <c r="AA1486" s="76"/>
      <c r="AB1486" s="53">
        <f>400</f>
        <v>400</v>
      </c>
      <c r="AC1486" s="78" t="str">
        <f>IF(Tableau1[[#This Row],[Type de réponse]]='Paramètre (masquer)'!$A$10,Tableau1[[#This Row],[Période de début *]],"")</f>
        <v/>
      </c>
      <c r="AD1486" s="78" t="str">
        <f>IF(Tableau1[[#This Row],[Type de réponse]]='Paramètre (masquer)'!$A$10,Tableau1[[#This Row],[Période de fin *]],"")</f>
        <v/>
      </c>
      <c r="AE1486" s="78" t="str">
        <f>IF(Tableau1[[#This Row],[Type de réponse]]='Paramètre (masquer)'!$A$10,Tableau1[[#This Row],[Nuit
LU/MA]],"")</f>
        <v/>
      </c>
      <c r="AF1486" s="78" t="str">
        <f>IF(Tableau1[[#This Row],[Type de réponse]]='Paramètre (masquer)'!$A$10,Tableau1[[#This Row],[Nuit
MA/ME]],"")</f>
        <v/>
      </c>
      <c r="AG1486" s="78" t="str">
        <f>IF(Tableau1[[#This Row],[Type de réponse]]='Paramètre (masquer)'!$A$10,Tableau1[[#This Row],[Nuit
ME/JE]],"")</f>
        <v/>
      </c>
      <c r="AH1486" s="78" t="str">
        <f>IF(Tableau1[[#This Row],[Type de réponse]]='Paramètre (masquer)'!$A$10,Tableau1[[#This Row],[Nuit JE/VE]],"")</f>
        <v/>
      </c>
      <c r="AI1486" s="78" t="str">
        <f>IF(Tableau1[[#This Row],[Type de réponse]]='Paramètre (masquer)'!$A$10,Tableau1[[#This Row],[Nuit
VE/SA]],"")</f>
        <v/>
      </c>
      <c r="AJ1486" s="78" t="str">
        <f>IF(Tableau1[[#This Row],[Type de réponse]]='Paramètre (masquer)'!$A$10,Tableau1[[#This Row],[Nuit
SA/DI]],"")</f>
        <v/>
      </c>
      <c r="AK1486" s="78" t="str">
        <f>IF(Tableau1[[#This Row],[Type de réponse]]='Paramètre (masquer)'!$A$10,Tableau1[[#This Row],[Nuit
DI/LU]],"")</f>
        <v/>
      </c>
      <c r="AL1486" s="76" t="str">
        <f>IF(Tableau1[[#This Row],[Nuit
LU /MA]]="Oui",0,IF(Tableau1[[#This Row],[Nuit
LU /MA]]="Non",1,""))</f>
        <v/>
      </c>
      <c r="AM1486" s="76" t="str">
        <f>IF(Tableau1[[#This Row],[Nuit
MA/ ME]]="Oui",0,IF(Tableau1[[#This Row],[Nuit
MA/ ME]]="Non",1,""))</f>
        <v/>
      </c>
      <c r="AN1486" s="76" t="str">
        <f>IF(Tableau1[[#This Row],[Nuit
ME/ JE]]="Oui",0,IF(Tableau1[[#This Row],[Nuit
ME/ JE]]="Non",1,""))</f>
        <v/>
      </c>
      <c r="AO1486" s="76" t="str">
        <f>IF(Tableau1[[#This Row],[Nuit JE/ VE]]="Oui",0,IF(Tableau1[[#This Row],[Nuit JE/ VE]]="Non",1,""))</f>
        <v/>
      </c>
      <c r="AP1486" s="76" t="str">
        <f>IF(Tableau1[[#This Row],[Nuit
VE/ SA]]="Oui",0,IF(Tableau1[[#This Row],[Nuit
VE/ SA]]="Non",1,""))</f>
        <v/>
      </c>
      <c r="AQ1486" s="76" t="str">
        <f>IF(Tableau1[[#This Row],[Nuit
SA/ DI]]="Oui",0,IF(Tableau1[[#This Row],[Nuit
SA/ DI]]="Non",1,""))</f>
        <v/>
      </c>
      <c r="AR1486" s="76" t="str">
        <f>IF(Tableau1[[#This Row],[Nuit
DI/ LU]]="Oui",0,IF(Tableau1[[#This Row],[Nuit
DI/ LU]]="Non",1,""))</f>
        <v/>
      </c>
      <c r="AS1486" s="76" t="str">
        <f>IF(Tableau1[[#This Row],[Type de réponse]]='Paramètre (masquer)'!$A$10,Tableau1[[#This Row],[FE]],"")</f>
        <v/>
      </c>
      <c r="AT1486" s="76" t="str">
        <f>_xlfn.CONCAT(Tableau1[[#This Row],[LUN]:[DIM]])</f>
        <v/>
      </c>
      <c r="AU1486" s="79"/>
      <c r="AV14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6" s="76" t="e">
        <f>Tableau1[[#This Row],[Nbre de nuits sur la période]]*Tableau1[[#This Row],[Nombre de train accédant / nuit *]]</f>
        <v>#VALUE!</v>
      </c>
      <c r="AY1486" s="76" t="e">
        <f>Tableau1[[#This Row],[Uo voies - nuit]]*((59*400/1000)+5)</f>
        <v>#VALUE!</v>
      </c>
    </row>
    <row r="1487" spans="1:51" ht="15.75">
      <c r="A1487" s="51">
        <f t="shared" ref="A1487:A1550" si="71">1+A1486</f>
        <v>1474</v>
      </c>
      <c r="B1487" s="85"/>
      <c r="C1487" s="52" t="str">
        <f>IFERROR(VLOOKUP(Tableau1[[#This Row],[Site *
Un fichier Excel par DT]],Tableau7[[#All],[Nom de la gare]:[EIC]],5,FALSE),"")</f>
        <v/>
      </c>
      <c r="D1487" s="77"/>
      <c r="E1487" s="74"/>
      <c r="F1487" s="74"/>
      <c r="G1487" s="76"/>
      <c r="H1487" s="72" t="str">
        <f>IF(Tableau1[[#This Row],[Régime d''utilisation (Quotidien ? Oui ou Non)]]="Oui","Oui","Non")</f>
        <v>Non</v>
      </c>
      <c r="I1487" s="72" t="str">
        <f>IF(Tableau1[[#This Row],[Régime d''utilisation (Quotidien ? Oui ou Non)]]="Oui","Oui","Non")</f>
        <v>Non</v>
      </c>
      <c r="J1487" s="72" t="str">
        <f>IF(Tableau1[[#This Row],[Régime d''utilisation (Quotidien ? Oui ou Non)]]="Oui","Oui","Non")</f>
        <v>Non</v>
      </c>
      <c r="K1487" s="72" t="str">
        <f>IF(Tableau1[[#This Row],[Régime d''utilisation (Quotidien ? Oui ou Non)]]="Oui","Oui","Non")</f>
        <v>Non</v>
      </c>
      <c r="L1487" s="72" t="str">
        <f>IF(Tableau1[[#This Row],[Régime d''utilisation (Quotidien ? Oui ou Non)]]="Oui","Oui","Non")</f>
        <v>Non</v>
      </c>
      <c r="M1487" s="72" t="str">
        <f>IF(Tableau1[[#This Row],[Régime d''utilisation (Quotidien ? Oui ou Non)]]="Oui","Oui","Non")</f>
        <v>Non</v>
      </c>
      <c r="N1487" s="72" t="str">
        <f>IF(Tableau1[[#This Row],[Régime d''utilisation (Quotidien ? Oui ou Non)]]="Oui","Oui","Non")</f>
        <v>Non</v>
      </c>
      <c r="O1487" s="72" t="str">
        <f>IF(Tableau1[[#This Row],[Régime d''utilisation (Quotidien ? Oui ou Non)]]="Oui","Oui","Non")</f>
        <v>Non</v>
      </c>
      <c r="P1487" s="76"/>
      <c r="Q1487" s="76"/>
      <c r="R1487" s="76"/>
      <c r="S1487" s="52" t="str">
        <f t="shared" si="69"/>
        <v>Compris entre 00h00 et 5h00</v>
      </c>
      <c r="T1487" s="76"/>
      <c r="U1487" s="53" t="str">
        <f t="shared" si="70"/>
        <v>Voyageur</v>
      </c>
      <c r="V1487" s="76"/>
      <c r="W1487" s="76"/>
      <c r="X1487" s="76"/>
      <c r="Y1487" s="76"/>
      <c r="Z1487" s="76"/>
      <c r="AA1487" s="76"/>
      <c r="AB1487" s="53">
        <f>400</f>
        <v>400</v>
      </c>
      <c r="AC1487" s="78" t="str">
        <f>IF(Tableau1[[#This Row],[Type de réponse]]='Paramètre (masquer)'!$A$10,Tableau1[[#This Row],[Période de début *]],"")</f>
        <v/>
      </c>
      <c r="AD1487" s="78" t="str">
        <f>IF(Tableau1[[#This Row],[Type de réponse]]='Paramètre (masquer)'!$A$10,Tableau1[[#This Row],[Période de fin *]],"")</f>
        <v/>
      </c>
      <c r="AE1487" s="78" t="str">
        <f>IF(Tableau1[[#This Row],[Type de réponse]]='Paramètre (masquer)'!$A$10,Tableau1[[#This Row],[Nuit
LU/MA]],"")</f>
        <v/>
      </c>
      <c r="AF1487" s="78" t="str">
        <f>IF(Tableau1[[#This Row],[Type de réponse]]='Paramètre (masquer)'!$A$10,Tableau1[[#This Row],[Nuit
MA/ME]],"")</f>
        <v/>
      </c>
      <c r="AG1487" s="78" t="str">
        <f>IF(Tableau1[[#This Row],[Type de réponse]]='Paramètre (masquer)'!$A$10,Tableau1[[#This Row],[Nuit
ME/JE]],"")</f>
        <v/>
      </c>
      <c r="AH1487" s="78" t="str">
        <f>IF(Tableau1[[#This Row],[Type de réponse]]='Paramètre (masquer)'!$A$10,Tableau1[[#This Row],[Nuit JE/VE]],"")</f>
        <v/>
      </c>
      <c r="AI1487" s="78" t="str">
        <f>IF(Tableau1[[#This Row],[Type de réponse]]='Paramètre (masquer)'!$A$10,Tableau1[[#This Row],[Nuit
VE/SA]],"")</f>
        <v/>
      </c>
      <c r="AJ1487" s="78" t="str">
        <f>IF(Tableau1[[#This Row],[Type de réponse]]='Paramètre (masquer)'!$A$10,Tableau1[[#This Row],[Nuit
SA/DI]],"")</f>
        <v/>
      </c>
      <c r="AK1487" s="78" t="str">
        <f>IF(Tableau1[[#This Row],[Type de réponse]]='Paramètre (masquer)'!$A$10,Tableau1[[#This Row],[Nuit
DI/LU]],"")</f>
        <v/>
      </c>
      <c r="AL1487" s="76" t="str">
        <f>IF(Tableau1[[#This Row],[Nuit
LU /MA]]="Oui",0,IF(Tableau1[[#This Row],[Nuit
LU /MA]]="Non",1,""))</f>
        <v/>
      </c>
      <c r="AM1487" s="76" t="str">
        <f>IF(Tableau1[[#This Row],[Nuit
MA/ ME]]="Oui",0,IF(Tableau1[[#This Row],[Nuit
MA/ ME]]="Non",1,""))</f>
        <v/>
      </c>
      <c r="AN1487" s="76" t="str">
        <f>IF(Tableau1[[#This Row],[Nuit
ME/ JE]]="Oui",0,IF(Tableau1[[#This Row],[Nuit
ME/ JE]]="Non",1,""))</f>
        <v/>
      </c>
      <c r="AO1487" s="76" t="str">
        <f>IF(Tableau1[[#This Row],[Nuit JE/ VE]]="Oui",0,IF(Tableau1[[#This Row],[Nuit JE/ VE]]="Non",1,""))</f>
        <v/>
      </c>
      <c r="AP1487" s="76" t="str">
        <f>IF(Tableau1[[#This Row],[Nuit
VE/ SA]]="Oui",0,IF(Tableau1[[#This Row],[Nuit
VE/ SA]]="Non",1,""))</f>
        <v/>
      </c>
      <c r="AQ1487" s="76" t="str">
        <f>IF(Tableau1[[#This Row],[Nuit
SA/ DI]]="Oui",0,IF(Tableau1[[#This Row],[Nuit
SA/ DI]]="Non",1,""))</f>
        <v/>
      </c>
      <c r="AR1487" s="76" t="str">
        <f>IF(Tableau1[[#This Row],[Nuit
DI/ LU]]="Oui",0,IF(Tableau1[[#This Row],[Nuit
DI/ LU]]="Non",1,""))</f>
        <v/>
      </c>
      <c r="AS1487" s="76" t="str">
        <f>IF(Tableau1[[#This Row],[Type de réponse]]='Paramètre (masquer)'!$A$10,Tableau1[[#This Row],[FE]],"")</f>
        <v/>
      </c>
      <c r="AT1487" s="76" t="str">
        <f>_xlfn.CONCAT(Tableau1[[#This Row],[LUN]:[DIM]])</f>
        <v/>
      </c>
      <c r="AU1487" s="79"/>
      <c r="AV14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7" s="76" t="e">
        <f>Tableau1[[#This Row],[Nbre de nuits sur la période]]*Tableau1[[#This Row],[Nombre de train accédant / nuit *]]</f>
        <v>#VALUE!</v>
      </c>
      <c r="AY1487" s="76" t="e">
        <f>Tableau1[[#This Row],[Uo voies - nuit]]*((59*400/1000)+5)</f>
        <v>#VALUE!</v>
      </c>
    </row>
    <row r="1488" spans="1:51" ht="15.75">
      <c r="A1488" s="51">
        <f t="shared" si="71"/>
        <v>1475</v>
      </c>
      <c r="B1488" s="85"/>
      <c r="C1488" s="52" t="str">
        <f>IFERROR(VLOOKUP(Tableau1[[#This Row],[Site *
Un fichier Excel par DT]],Tableau7[[#All],[Nom de la gare]:[EIC]],5,FALSE),"")</f>
        <v/>
      </c>
      <c r="D1488" s="77"/>
      <c r="E1488" s="74"/>
      <c r="F1488" s="74"/>
      <c r="G1488" s="76"/>
      <c r="H1488" s="72" t="str">
        <f>IF(Tableau1[[#This Row],[Régime d''utilisation (Quotidien ? Oui ou Non)]]="Oui","Oui","Non")</f>
        <v>Non</v>
      </c>
      <c r="I1488" s="72" t="str">
        <f>IF(Tableau1[[#This Row],[Régime d''utilisation (Quotidien ? Oui ou Non)]]="Oui","Oui","Non")</f>
        <v>Non</v>
      </c>
      <c r="J1488" s="72" t="str">
        <f>IF(Tableau1[[#This Row],[Régime d''utilisation (Quotidien ? Oui ou Non)]]="Oui","Oui","Non")</f>
        <v>Non</v>
      </c>
      <c r="K1488" s="72" t="str">
        <f>IF(Tableau1[[#This Row],[Régime d''utilisation (Quotidien ? Oui ou Non)]]="Oui","Oui","Non")</f>
        <v>Non</v>
      </c>
      <c r="L1488" s="72" t="str">
        <f>IF(Tableau1[[#This Row],[Régime d''utilisation (Quotidien ? Oui ou Non)]]="Oui","Oui","Non")</f>
        <v>Non</v>
      </c>
      <c r="M1488" s="72" t="str">
        <f>IF(Tableau1[[#This Row],[Régime d''utilisation (Quotidien ? Oui ou Non)]]="Oui","Oui","Non")</f>
        <v>Non</v>
      </c>
      <c r="N1488" s="72" t="str">
        <f>IF(Tableau1[[#This Row],[Régime d''utilisation (Quotidien ? Oui ou Non)]]="Oui","Oui","Non")</f>
        <v>Non</v>
      </c>
      <c r="O1488" s="72" t="str">
        <f>IF(Tableau1[[#This Row],[Régime d''utilisation (Quotidien ? Oui ou Non)]]="Oui","Oui","Non")</f>
        <v>Non</v>
      </c>
      <c r="P1488" s="76"/>
      <c r="Q1488" s="76"/>
      <c r="R1488" s="76"/>
      <c r="S1488" s="52" t="str">
        <f t="shared" si="69"/>
        <v>Compris entre 00h00 et 5h00</v>
      </c>
      <c r="T1488" s="76"/>
      <c r="U1488" s="53" t="str">
        <f t="shared" si="70"/>
        <v>Voyageur</v>
      </c>
      <c r="V1488" s="76"/>
      <c r="W1488" s="76"/>
      <c r="X1488" s="76"/>
      <c r="Y1488" s="76"/>
      <c r="Z1488" s="76"/>
      <c r="AA1488" s="76"/>
      <c r="AB1488" s="53">
        <f>400</f>
        <v>400</v>
      </c>
      <c r="AC1488" s="78" t="str">
        <f>IF(Tableau1[[#This Row],[Type de réponse]]='Paramètre (masquer)'!$A$10,Tableau1[[#This Row],[Période de début *]],"")</f>
        <v/>
      </c>
      <c r="AD1488" s="78" t="str">
        <f>IF(Tableau1[[#This Row],[Type de réponse]]='Paramètre (masquer)'!$A$10,Tableau1[[#This Row],[Période de fin *]],"")</f>
        <v/>
      </c>
      <c r="AE1488" s="78" t="str">
        <f>IF(Tableau1[[#This Row],[Type de réponse]]='Paramètre (masquer)'!$A$10,Tableau1[[#This Row],[Nuit
LU/MA]],"")</f>
        <v/>
      </c>
      <c r="AF1488" s="78" t="str">
        <f>IF(Tableau1[[#This Row],[Type de réponse]]='Paramètre (masquer)'!$A$10,Tableau1[[#This Row],[Nuit
MA/ME]],"")</f>
        <v/>
      </c>
      <c r="AG1488" s="78" t="str">
        <f>IF(Tableau1[[#This Row],[Type de réponse]]='Paramètre (masquer)'!$A$10,Tableau1[[#This Row],[Nuit
ME/JE]],"")</f>
        <v/>
      </c>
      <c r="AH1488" s="78" t="str">
        <f>IF(Tableau1[[#This Row],[Type de réponse]]='Paramètre (masquer)'!$A$10,Tableau1[[#This Row],[Nuit JE/VE]],"")</f>
        <v/>
      </c>
      <c r="AI1488" s="78" t="str">
        <f>IF(Tableau1[[#This Row],[Type de réponse]]='Paramètre (masquer)'!$A$10,Tableau1[[#This Row],[Nuit
VE/SA]],"")</f>
        <v/>
      </c>
      <c r="AJ1488" s="78" t="str">
        <f>IF(Tableau1[[#This Row],[Type de réponse]]='Paramètre (masquer)'!$A$10,Tableau1[[#This Row],[Nuit
SA/DI]],"")</f>
        <v/>
      </c>
      <c r="AK1488" s="78" t="str">
        <f>IF(Tableau1[[#This Row],[Type de réponse]]='Paramètre (masquer)'!$A$10,Tableau1[[#This Row],[Nuit
DI/LU]],"")</f>
        <v/>
      </c>
      <c r="AL1488" s="76" t="str">
        <f>IF(Tableau1[[#This Row],[Nuit
LU /MA]]="Oui",0,IF(Tableau1[[#This Row],[Nuit
LU /MA]]="Non",1,""))</f>
        <v/>
      </c>
      <c r="AM1488" s="76" t="str">
        <f>IF(Tableau1[[#This Row],[Nuit
MA/ ME]]="Oui",0,IF(Tableau1[[#This Row],[Nuit
MA/ ME]]="Non",1,""))</f>
        <v/>
      </c>
      <c r="AN1488" s="76" t="str">
        <f>IF(Tableau1[[#This Row],[Nuit
ME/ JE]]="Oui",0,IF(Tableau1[[#This Row],[Nuit
ME/ JE]]="Non",1,""))</f>
        <v/>
      </c>
      <c r="AO1488" s="76" t="str">
        <f>IF(Tableau1[[#This Row],[Nuit JE/ VE]]="Oui",0,IF(Tableau1[[#This Row],[Nuit JE/ VE]]="Non",1,""))</f>
        <v/>
      </c>
      <c r="AP1488" s="76" t="str">
        <f>IF(Tableau1[[#This Row],[Nuit
VE/ SA]]="Oui",0,IF(Tableau1[[#This Row],[Nuit
VE/ SA]]="Non",1,""))</f>
        <v/>
      </c>
      <c r="AQ1488" s="76" t="str">
        <f>IF(Tableau1[[#This Row],[Nuit
SA/ DI]]="Oui",0,IF(Tableau1[[#This Row],[Nuit
SA/ DI]]="Non",1,""))</f>
        <v/>
      </c>
      <c r="AR1488" s="76" t="str">
        <f>IF(Tableau1[[#This Row],[Nuit
DI/ LU]]="Oui",0,IF(Tableau1[[#This Row],[Nuit
DI/ LU]]="Non",1,""))</f>
        <v/>
      </c>
      <c r="AS1488" s="76" t="str">
        <f>IF(Tableau1[[#This Row],[Type de réponse]]='Paramètre (masquer)'!$A$10,Tableau1[[#This Row],[FE]],"")</f>
        <v/>
      </c>
      <c r="AT1488" s="76" t="str">
        <f>_xlfn.CONCAT(Tableau1[[#This Row],[LUN]:[DIM]])</f>
        <v/>
      </c>
      <c r="AU1488" s="79"/>
      <c r="AV14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8" s="76" t="e">
        <f>Tableau1[[#This Row],[Nbre de nuits sur la période]]*Tableau1[[#This Row],[Nombre de train accédant / nuit *]]</f>
        <v>#VALUE!</v>
      </c>
      <c r="AY1488" s="76" t="e">
        <f>Tableau1[[#This Row],[Uo voies - nuit]]*((59*400/1000)+5)</f>
        <v>#VALUE!</v>
      </c>
    </row>
    <row r="1489" spans="1:51" ht="15.75">
      <c r="A1489" s="51">
        <f t="shared" si="71"/>
        <v>1476</v>
      </c>
      <c r="B1489" s="85"/>
      <c r="C1489" s="52" t="str">
        <f>IFERROR(VLOOKUP(Tableau1[[#This Row],[Site *
Un fichier Excel par DT]],Tableau7[[#All],[Nom de la gare]:[EIC]],5,FALSE),"")</f>
        <v/>
      </c>
      <c r="D1489" s="77"/>
      <c r="E1489" s="74"/>
      <c r="F1489" s="74"/>
      <c r="G1489" s="76"/>
      <c r="H1489" s="72" t="str">
        <f>IF(Tableau1[[#This Row],[Régime d''utilisation (Quotidien ? Oui ou Non)]]="Oui","Oui","Non")</f>
        <v>Non</v>
      </c>
      <c r="I1489" s="72" t="str">
        <f>IF(Tableau1[[#This Row],[Régime d''utilisation (Quotidien ? Oui ou Non)]]="Oui","Oui","Non")</f>
        <v>Non</v>
      </c>
      <c r="J1489" s="72" t="str">
        <f>IF(Tableau1[[#This Row],[Régime d''utilisation (Quotidien ? Oui ou Non)]]="Oui","Oui","Non")</f>
        <v>Non</v>
      </c>
      <c r="K1489" s="72" t="str">
        <f>IF(Tableau1[[#This Row],[Régime d''utilisation (Quotidien ? Oui ou Non)]]="Oui","Oui","Non")</f>
        <v>Non</v>
      </c>
      <c r="L1489" s="72" t="str">
        <f>IF(Tableau1[[#This Row],[Régime d''utilisation (Quotidien ? Oui ou Non)]]="Oui","Oui","Non")</f>
        <v>Non</v>
      </c>
      <c r="M1489" s="72" t="str">
        <f>IF(Tableau1[[#This Row],[Régime d''utilisation (Quotidien ? Oui ou Non)]]="Oui","Oui","Non")</f>
        <v>Non</v>
      </c>
      <c r="N1489" s="72" t="str">
        <f>IF(Tableau1[[#This Row],[Régime d''utilisation (Quotidien ? Oui ou Non)]]="Oui","Oui","Non")</f>
        <v>Non</v>
      </c>
      <c r="O1489" s="72" t="str">
        <f>IF(Tableau1[[#This Row],[Régime d''utilisation (Quotidien ? Oui ou Non)]]="Oui","Oui","Non")</f>
        <v>Non</v>
      </c>
      <c r="P1489" s="76"/>
      <c r="Q1489" s="76"/>
      <c r="R1489" s="76"/>
      <c r="S1489" s="52" t="str">
        <f t="shared" si="69"/>
        <v>Compris entre 00h00 et 5h00</v>
      </c>
      <c r="T1489" s="76"/>
      <c r="U1489" s="53" t="str">
        <f t="shared" si="70"/>
        <v>Voyageur</v>
      </c>
      <c r="V1489" s="76"/>
      <c r="W1489" s="76"/>
      <c r="X1489" s="76"/>
      <c r="Y1489" s="76"/>
      <c r="Z1489" s="76"/>
      <c r="AA1489" s="76"/>
      <c r="AB1489" s="53">
        <f>400</f>
        <v>400</v>
      </c>
      <c r="AC1489" s="78" t="str">
        <f>IF(Tableau1[[#This Row],[Type de réponse]]='Paramètre (masquer)'!$A$10,Tableau1[[#This Row],[Période de début *]],"")</f>
        <v/>
      </c>
      <c r="AD1489" s="78" t="str">
        <f>IF(Tableau1[[#This Row],[Type de réponse]]='Paramètre (masquer)'!$A$10,Tableau1[[#This Row],[Période de fin *]],"")</f>
        <v/>
      </c>
      <c r="AE1489" s="78" t="str">
        <f>IF(Tableau1[[#This Row],[Type de réponse]]='Paramètre (masquer)'!$A$10,Tableau1[[#This Row],[Nuit
LU/MA]],"")</f>
        <v/>
      </c>
      <c r="AF1489" s="78" t="str">
        <f>IF(Tableau1[[#This Row],[Type de réponse]]='Paramètre (masquer)'!$A$10,Tableau1[[#This Row],[Nuit
MA/ME]],"")</f>
        <v/>
      </c>
      <c r="AG1489" s="78" t="str">
        <f>IF(Tableau1[[#This Row],[Type de réponse]]='Paramètre (masquer)'!$A$10,Tableau1[[#This Row],[Nuit
ME/JE]],"")</f>
        <v/>
      </c>
      <c r="AH1489" s="78" t="str">
        <f>IF(Tableau1[[#This Row],[Type de réponse]]='Paramètre (masquer)'!$A$10,Tableau1[[#This Row],[Nuit JE/VE]],"")</f>
        <v/>
      </c>
      <c r="AI1489" s="78" t="str">
        <f>IF(Tableau1[[#This Row],[Type de réponse]]='Paramètre (masquer)'!$A$10,Tableau1[[#This Row],[Nuit
VE/SA]],"")</f>
        <v/>
      </c>
      <c r="AJ1489" s="78" t="str">
        <f>IF(Tableau1[[#This Row],[Type de réponse]]='Paramètre (masquer)'!$A$10,Tableau1[[#This Row],[Nuit
SA/DI]],"")</f>
        <v/>
      </c>
      <c r="AK1489" s="78" t="str">
        <f>IF(Tableau1[[#This Row],[Type de réponse]]='Paramètre (masquer)'!$A$10,Tableau1[[#This Row],[Nuit
DI/LU]],"")</f>
        <v/>
      </c>
      <c r="AL1489" s="76" t="str">
        <f>IF(Tableau1[[#This Row],[Nuit
LU /MA]]="Oui",0,IF(Tableau1[[#This Row],[Nuit
LU /MA]]="Non",1,""))</f>
        <v/>
      </c>
      <c r="AM1489" s="76" t="str">
        <f>IF(Tableau1[[#This Row],[Nuit
MA/ ME]]="Oui",0,IF(Tableau1[[#This Row],[Nuit
MA/ ME]]="Non",1,""))</f>
        <v/>
      </c>
      <c r="AN1489" s="76" t="str">
        <f>IF(Tableau1[[#This Row],[Nuit
ME/ JE]]="Oui",0,IF(Tableau1[[#This Row],[Nuit
ME/ JE]]="Non",1,""))</f>
        <v/>
      </c>
      <c r="AO1489" s="76" t="str">
        <f>IF(Tableau1[[#This Row],[Nuit JE/ VE]]="Oui",0,IF(Tableau1[[#This Row],[Nuit JE/ VE]]="Non",1,""))</f>
        <v/>
      </c>
      <c r="AP1489" s="76" t="str">
        <f>IF(Tableau1[[#This Row],[Nuit
VE/ SA]]="Oui",0,IF(Tableau1[[#This Row],[Nuit
VE/ SA]]="Non",1,""))</f>
        <v/>
      </c>
      <c r="AQ1489" s="76" t="str">
        <f>IF(Tableau1[[#This Row],[Nuit
SA/ DI]]="Oui",0,IF(Tableau1[[#This Row],[Nuit
SA/ DI]]="Non",1,""))</f>
        <v/>
      </c>
      <c r="AR1489" s="76" t="str">
        <f>IF(Tableau1[[#This Row],[Nuit
DI/ LU]]="Oui",0,IF(Tableau1[[#This Row],[Nuit
DI/ LU]]="Non",1,""))</f>
        <v/>
      </c>
      <c r="AS1489" s="76" t="str">
        <f>IF(Tableau1[[#This Row],[Type de réponse]]='Paramètre (masquer)'!$A$10,Tableau1[[#This Row],[FE]],"")</f>
        <v/>
      </c>
      <c r="AT1489" s="76" t="str">
        <f>_xlfn.CONCAT(Tableau1[[#This Row],[LUN]:[DIM]])</f>
        <v/>
      </c>
      <c r="AU1489" s="79"/>
      <c r="AV14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9" s="76" t="e">
        <f>Tableau1[[#This Row],[Nbre de nuits sur la période]]*Tableau1[[#This Row],[Nombre de train accédant / nuit *]]</f>
        <v>#VALUE!</v>
      </c>
      <c r="AY1489" s="76" t="e">
        <f>Tableau1[[#This Row],[Uo voies - nuit]]*((59*400/1000)+5)</f>
        <v>#VALUE!</v>
      </c>
    </row>
    <row r="1490" spans="1:51" ht="15.75">
      <c r="A1490" s="51">
        <f t="shared" si="71"/>
        <v>1477</v>
      </c>
      <c r="B1490" s="85"/>
      <c r="C1490" s="52" t="str">
        <f>IFERROR(VLOOKUP(Tableau1[[#This Row],[Site *
Un fichier Excel par DT]],Tableau7[[#All],[Nom de la gare]:[EIC]],5,FALSE),"")</f>
        <v/>
      </c>
      <c r="D1490" s="77"/>
      <c r="E1490" s="74"/>
      <c r="F1490" s="74"/>
      <c r="G1490" s="76"/>
      <c r="H1490" s="72" t="str">
        <f>IF(Tableau1[[#This Row],[Régime d''utilisation (Quotidien ? Oui ou Non)]]="Oui","Oui","Non")</f>
        <v>Non</v>
      </c>
      <c r="I1490" s="72" t="str">
        <f>IF(Tableau1[[#This Row],[Régime d''utilisation (Quotidien ? Oui ou Non)]]="Oui","Oui","Non")</f>
        <v>Non</v>
      </c>
      <c r="J1490" s="72" t="str">
        <f>IF(Tableau1[[#This Row],[Régime d''utilisation (Quotidien ? Oui ou Non)]]="Oui","Oui","Non")</f>
        <v>Non</v>
      </c>
      <c r="K1490" s="72" t="str">
        <f>IF(Tableau1[[#This Row],[Régime d''utilisation (Quotidien ? Oui ou Non)]]="Oui","Oui","Non")</f>
        <v>Non</v>
      </c>
      <c r="L1490" s="72" t="str">
        <f>IF(Tableau1[[#This Row],[Régime d''utilisation (Quotidien ? Oui ou Non)]]="Oui","Oui","Non")</f>
        <v>Non</v>
      </c>
      <c r="M1490" s="72" t="str">
        <f>IF(Tableau1[[#This Row],[Régime d''utilisation (Quotidien ? Oui ou Non)]]="Oui","Oui","Non")</f>
        <v>Non</v>
      </c>
      <c r="N1490" s="72" t="str">
        <f>IF(Tableau1[[#This Row],[Régime d''utilisation (Quotidien ? Oui ou Non)]]="Oui","Oui","Non")</f>
        <v>Non</v>
      </c>
      <c r="O1490" s="72" t="str">
        <f>IF(Tableau1[[#This Row],[Régime d''utilisation (Quotidien ? Oui ou Non)]]="Oui","Oui","Non")</f>
        <v>Non</v>
      </c>
      <c r="P1490" s="76"/>
      <c r="Q1490" s="76"/>
      <c r="R1490" s="76"/>
      <c r="S1490" s="52" t="str">
        <f t="shared" si="69"/>
        <v>Compris entre 00h00 et 5h00</v>
      </c>
      <c r="T1490" s="76"/>
      <c r="U1490" s="53" t="str">
        <f t="shared" si="70"/>
        <v>Voyageur</v>
      </c>
      <c r="V1490" s="76"/>
      <c r="W1490" s="76"/>
      <c r="X1490" s="76"/>
      <c r="Y1490" s="76"/>
      <c r="Z1490" s="76"/>
      <c r="AA1490" s="76"/>
      <c r="AB1490" s="53">
        <f>400</f>
        <v>400</v>
      </c>
      <c r="AC1490" s="78" t="str">
        <f>IF(Tableau1[[#This Row],[Type de réponse]]='Paramètre (masquer)'!$A$10,Tableau1[[#This Row],[Période de début *]],"")</f>
        <v/>
      </c>
      <c r="AD1490" s="78" t="str">
        <f>IF(Tableau1[[#This Row],[Type de réponse]]='Paramètre (masquer)'!$A$10,Tableau1[[#This Row],[Période de fin *]],"")</f>
        <v/>
      </c>
      <c r="AE1490" s="78" t="str">
        <f>IF(Tableau1[[#This Row],[Type de réponse]]='Paramètre (masquer)'!$A$10,Tableau1[[#This Row],[Nuit
LU/MA]],"")</f>
        <v/>
      </c>
      <c r="AF1490" s="78" t="str">
        <f>IF(Tableau1[[#This Row],[Type de réponse]]='Paramètre (masquer)'!$A$10,Tableau1[[#This Row],[Nuit
MA/ME]],"")</f>
        <v/>
      </c>
      <c r="AG1490" s="78" t="str">
        <f>IF(Tableau1[[#This Row],[Type de réponse]]='Paramètre (masquer)'!$A$10,Tableau1[[#This Row],[Nuit
ME/JE]],"")</f>
        <v/>
      </c>
      <c r="AH1490" s="78" t="str">
        <f>IF(Tableau1[[#This Row],[Type de réponse]]='Paramètre (masquer)'!$A$10,Tableau1[[#This Row],[Nuit JE/VE]],"")</f>
        <v/>
      </c>
      <c r="AI1490" s="78" t="str">
        <f>IF(Tableau1[[#This Row],[Type de réponse]]='Paramètre (masquer)'!$A$10,Tableau1[[#This Row],[Nuit
VE/SA]],"")</f>
        <v/>
      </c>
      <c r="AJ1490" s="78" t="str">
        <f>IF(Tableau1[[#This Row],[Type de réponse]]='Paramètre (masquer)'!$A$10,Tableau1[[#This Row],[Nuit
SA/DI]],"")</f>
        <v/>
      </c>
      <c r="AK1490" s="78" t="str">
        <f>IF(Tableau1[[#This Row],[Type de réponse]]='Paramètre (masquer)'!$A$10,Tableau1[[#This Row],[Nuit
DI/LU]],"")</f>
        <v/>
      </c>
      <c r="AL1490" s="76" t="str">
        <f>IF(Tableau1[[#This Row],[Nuit
LU /MA]]="Oui",0,IF(Tableau1[[#This Row],[Nuit
LU /MA]]="Non",1,""))</f>
        <v/>
      </c>
      <c r="AM1490" s="76" t="str">
        <f>IF(Tableau1[[#This Row],[Nuit
MA/ ME]]="Oui",0,IF(Tableau1[[#This Row],[Nuit
MA/ ME]]="Non",1,""))</f>
        <v/>
      </c>
      <c r="AN1490" s="76" t="str">
        <f>IF(Tableau1[[#This Row],[Nuit
ME/ JE]]="Oui",0,IF(Tableau1[[#This Row],[Nuit
ME/ JE]]="Non",1,""))</f>
        <v/>
      </c>
      <c r="AO1490" s="76" t="str">
        <f>IF(Tableau1[[#This Row],[Nuit JE/ VE]]="Oui",0,IF(Tableau1[[#This Row],[Nuit JE/ VE]]="Non",1,""))</f>
        <v/>
      </c>
      <c r="AP1490" s="76" t="str">
        <f>IF(Tableau1[[#This Row],[Nuit
VE/ SA]]="Oui",0,IF(Tableau1[[#This Row],[Nuit
VE/ SA]]="Non",1,""))</f>
        <v/>
      </c>
      <c r="AQ1490" s="76" t="str">
        <f>IF(Tableau1[[#This Row],[Nuit
SA/ DI]]="Oui",0,IF(Tableau1[[#This Row],[Nuit
SA/ DI]]="Non",1,""))</f>
        <v/>
      </c>
      <c r="AR1490" s="76" t="str">
        <f>IF(Tableau1[[#This Row],[Nuit
DI/ LU]]="Oui",0,IF(Tableau1[[#This Row],[Nuit
DI/ LU]]="Non",1,""))</f>
        <v/>
      </c>
      <c r="AS1490" s="76" t="str">
        <f>IF(Tableau1[[#This Row],[Type de réponse]]='Paramètre (masquer)'!$A$10,Tableau1[[#This Row],[FE]],"")</f>
        <v/>
      </c>
      <c r="AT1490" s="76" t="str">
        <f>_xlfn.CONCAT(Tableau1[[#This Row],[LUN]:[DIM]])</f>
        <v/>
      </c>
      <c r="AU1490" s="79"/>
      <c r="AV14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0" s="76" t="e">
        <f>Tableau1[[#This Row],[Nbre de nuits sur la période]]*Tableau1[[#This Row],[Nombre de train accédant / nuit *]]</f>
        <v>#VALUE!</v>
      </c>
      <c r="AY1490" s="76" t="e">
        <f>Tableau1[[#This Row],[Uo voies - nuit]]*((59*400/1000)+5)</f>
        <v>#VALUE!</v>
      </c>
    </row>
    <row r="1491" spans="1:51" ht="15.75">
      <c r="A1491" s="51">
        <f t="shared" si="71"/>
        <v>1478</v>
      </c>
      <c r="B1491" s="85"/>
      <c r="C1491" s="52" t="str">
        <f>IFERROR(VLOOKUP(Tableau1[[#This Row],[Site *
Un fichier Excel par DT]],Tableau7[[#All],[Nom de la gare]:[EIC]],5,FALSE),"")</f>
        <v/>
      </c>
      <c r="D1491" s="77"/>
      <c r="E1491" s="74"/>
      <c r="F1491" s="74"/>
      <c r="G1491" s="76"/>
      <c r="H1491" s="72" t="str">
        <f>IF(Tableau1[[#This Row],[Régime d''utilisation (Quotidien ? Oui ou Non)]]="Oui","Oui","Non")</f>
        <v>Non</v>
      </c>
      <c r="I1491" s="72" t="str">
        <f>IF(Tableau1[[#This Row],[Régime d''utilisation (Quotidien ? Oui ou Non)]]="Oui","Oui","Non")</f>
        <v>Non</v>
      </c>
      <c r="J1491" s="72" t="str">
        <f>IF(Tableau1[[#This Row],[Régime d''utilisation (Quotidien ? Oui ou Non)]]="Oui","Oui","Non")</f>
        <v>Non</v>
      </c>
      <c r="K1491" s="72" t="str">
        <f>IF(Tableau1[[#This Row],[Régime d''utilisation (Quotidien ? Oui ou Non)]]="Oui","Oui","Non")</f>
        <v>Non</v>
      </c>
      <c r="L1491" s="72" t="str">
        <f>IF(Tableau1[[#This Row],[Régime d''utilisation (Quotidien ? Oui ou Non)]]="Oui","Oui","Non")</f>
        <v>Non</v>
      </c>
      <c r="M1491" s="72" t="str">
        <f>IF(Tableau1[[#This Row],[Régime d''utilisation (Quotidien ? Oui ou Non)]]="Oui","Oui","Non")</f>
        <v>Non</v>
      </c>
      <c r="N1491" s="72" t="str">
        <f>IF(Tableau1[[#This Row],[Régime d''utilisation (Quotidien ? Oui ou Non)]]="Oui","Oui","Non")</f>
        <v>Non</v>
      </c>
      <c r="O1491" s="72" t="str">
        <f>IF(Tableau1[[#This Row],[Régime d''utilisation (Quotidien ? Oui ou Non)]]="Oui","Oui","Non")</f>
        <v>Non</v>
      </c>
      <c r="P1491" s="76"/>
      <c r="Q1491" s="76"/>
      <c r="R1491" s="76"/>
      <c r="S1491" s="52" t="str">
        <f t="shared" si="69"/>
        <v>Compris entre 00h00 et 5h00</v>
      </c>
      <c r="T1491" s="76"/>
      <c r="U1491" s="53" t="str">
        <f t="shared" si="70"/>
        <v>Voyageur</v>
      </c>
      <c r="V1491" s="76"/>
      <c r="W1491" s="76"/>
      <c r="X1491" s="76"/>
      <c r="Y1491" s="76"/>
      <c r="Z1491" s="76"/>
      <c r="AA1491" s="76"/>
      <c r="AB1491" s="53">
        <f>400</f>
        <v>400</v>
      </c>
      <c r="AC1491" s="78" t="str">
        <f>IF(Tableau1[[#This Row],[Type de réponse]]='Paramètre (masquer)'!$A$10,Tableau1[[#This Row],[Période de début *]],"")</f>
        <v/>
      </c>
      <c r="AD1491" s="78" t="str">
        <f>IF(Tableau1[[#This Row],[Type de réponse]]='Paramètre (masquer)'!$A$10,Tableau1[[#This Row],[Période de fin *]],"")</f>
        <v/>
      </c>
      <c r="AE1491" s="78" t="str">
        <f>IF(Tableau1[[#This Row],[Type de réponse]]='Paramètre (masquer)'!$A$10,Tableau1[[#This Row],[Nuit
LU/MA]],"")</f>
        <v/>
      </c>
      <c r="AF1491" s="78" t="str">
        <f>IF(Tableau1[[#This Row],[Type de réponse]]='Paramètre (masquer)'!$A$10,Tableau1[[#This Row],[Nuit
MA/ME]],"")</f>
        <v/>
      </c>
      <c r="AG1491" s="78" t="str">
        <f>IF(Tableau1[[#This Row],[Type de réponse]]='Paramètre (masquer)'!$A$10,Tableau1[[#This Row],[Nuit
ME/JE]],"")</f>
        <v/>
      </c>
      <c r="AH1491" s="78" t="str">
        <f>IF(Tableau1[[#This Row],[Type de réponse]]='Paramètre (masquer)'!$A$10,Tableau1[[#This Row],[Nuit JE/VE]],"")</f>
        <v/>
      </c>
      <c r="AI1491" s="78" t="str">
        <f>IF(Tableau1[[#This Row],[Type de réponse]]='Paramètre (masquer)'!$A$10,Tableau1[[#This Row],[Nuit
VE/SA]],"")</f>
        <v/>
      </c>
      <c r="AJ1491" s="78" t="str">
        <f>IF(Tableau1[[#This Row],[Type de réponse]]='Paramètre (masquer)'!$A$10,Tableau1[[#This Row],[Nuit
SA/DI]],"")</f>
        <v/>
      </c>
      <c r="AK1491" s="78" t="str">
        <f>IF(Tableau1[[#This Row],[Type de réponse]]='Paramètre (masquer)'!$A$10,Tableau1[[#This Row],[Nuit
DI/LU]],"")</f>
        <v/>
      </c>
      <c r="AL1491" s="76" t="str">
        <f>IF(Tableau1[[#This Row],[Nuit
LU /MA]]="Oui",0,IF(Tableau1[[#This Row],[Nuit
LU /MA]]="Non",1,""))</f>
        <v/>
      </c>
      <c r="AM1491" s="76" t="str">
        <f>IF(Tableau1[[#This Row],[Nuit
MA/ ME]]="Oui",0,IF(Tableau1[[#This Row],[Nuit
MA/ ME]]="Non",1,""))</f>
        <v/>
      </c>
      <c r="AN1491" s="76" t="str">
        <f>IF(Tableau1[[#This Row],[Nuit
ME/ JE]]="Oui",0,IF(Tableau1[[#This Row],[Nuit
ME/ JE]]="Non",1,""))</f>
        <v/>
      </c>
      <c r="AO1491" s="76" t="str">
        <f>IF(Tableau1[[#This Row],[Nuit JE/ VE]]="Oui",0,IF(Tableau1[[#This Row],[Nuit JE/ VE]]="Non",1,""))</f>
        <v/>
      </c>
      <c r="AP1491" s="76" t="str">
        <f>IF(Tableau1[[#This Row],[Nuit
VE/ SA]]="Oui",0,IF(Tableau1[[#This Row],[Nuit
VE/ SA]]="Non",1,""))</f>
        <v/>
      </c>
      <c r="AQ1491" s="76" t="str">
        <f>IF(Tableau1[[#This Row],[Nuit
SA/ DI]]="Oui",0,IF(Tableau1[[#This Row],[Nuit
SA/ DI]]="Non",1,""))</f>
        <v/>
      </c>
      <c r="AR1491" s="76" t="str">
        <f>IF(Tableau1[[#This Row],[Nuit
DI/ LU]]="Oui",0,IF(Tableau1[[#This Row],[Nuit
DI/ LU]]="Non",1,""))</f>
        <v/>
      </c>
      <c r="AS1491" s="76" t="str">
        <f>IF(Tableau1[[#This Row],[Type de réponse]]='Paramètre (masquer)'!$A$10,Tableau1[[#This Row],[FE]],"")</f>
        <v/>
      </c>
      <c r="AT1491" s="76" t="str">
        <f>_xlfn.CONCAT(Tableau1[[#This Row],[LUN]:[DIM]])</f>
        <v/>
      </c>
      <c r="AU1491" s="79"/>
      <c r="AV14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1" s="76" t="e">
        <f>Tableau1[[#This Row],[Nbre de nuits sur la période]]*Tableau1[[#This Row],[Nombre de train accédant / nuit *]]</f>
        <v>#VALUE!</v>
      </c>
      <c r="AY1491" s="76" t="e">
        <f>Tableau1[[#This Row],[Uo voies - nuit]]*((59*400/1000)+5)</f>
        <v>#VALUE!</v>
      </c>
    </row>
    <row r="1492" spans="1:51" ht="15.75">
      <c r="A1492" s="51">
        <f t="shared" si="71"/>
        <v>1479</v>
      </c>
      <c r="B1492" s="85"/>
      <c r="C1492" s="52" t="str">
        <f>IFERROR(VLOOKUP(Tableau1[[#This Row],[Site *
Un fichier Excel par DT]],Tableau7[[#All],[Nom de la gare]:[EIC]],5,FALSE),"")</f>
        <v/>
      </c>
      <c r="D1492" s="77"/>
      <c r="E1492" s="74"/>
      <c r="F1492" s="74"/>
      <c r="G1492" s="76"/>
      <c r="H1492" s="72" t="str">
        <f>IF(Tableau1[[#This Row],[Régime d''utilisation (Quotidien ? Oui ou Non)]]="Oui","Oui","Non")</f>
        <v>Non</v>
      </c>
      <c r="I1492" s="72" t="str">
        <f>IF(Tableau1[[#This Row],[Régime d''utilisation (Quotidien ? Oui ou Non)]]="Oui","Oui","Non")</f>
        <v>Non</v>
      </c>
      <c r="J1492" s="72" t="str">
        <f>IF(Tableau1[[#This Row],[Régime d''utilisation (Quotidien ? Oui ou Non)]]="Oui","Oui","Non")</f>
        <v>Non</v>
      </c>
      <c r="K1492" s="72" t="str">
        <f>IF(Tableau1[[#This Row],[Régime d''utilisation (Quotidien ? Oui ou Non)]]="Oui","Oui","Non")</f>
        <v>Non</v>
      </c>
      <c r="L1492" s="72" t="str">
        <f>IF(Tableau1[[#This Row],[Régime d''utilisation (Quotidien ? Oui ou Non)]]="Oui","Oui","Non")</f>
        <v>Non</v>
      </c>
      <c r="M1492" s="72" t="str">
        <f>IF(Tableau1[[#This Row],[Régime d''utilisation (Quotidien ? Oui ou Non)]]="Oui","Oui","Non")</f>
        <v>Non</v>
      </c>
      <c r="N1492" s="72" t="str">
        <f>IF(Tableau1[[#This Row],[Régime d''utilisation (Quotidien ? Oui ou Non)]]="Oui","Oui","Non")</f>
        <v>Non</v>
      </c>
      <c r="O1492" s="72" t="str">
        <f>IF(Tableau1[[#This Row],[Régime d''utilisation (Quotidien ? Oui ou Non)]]="Oui","Oui","Non")</f>
        <v>Non</v>
      </c>
      <c r="P1492" s="76"/>
      <c r="Q1492" s="76"/>
      <c r="R1492" s="76"/>
      <c r="S1492" s="52" t="str">
        <f t="shared" si="69"/>
        <v>Compris entre 00h00 et 5h00</v>
      </c>
      <c r="T1492" s="76"/>
      <c r="U1492" s="53" t="str">
        <f t="shared" si="70"/>
        <v>Voyageur</v>
      </c>
      <c r="V1492" s="76"/>
      <c r="W1492" s="76"/>
      <c r="X1492" s="76"/>
      <c r="Y1492" s="76"/>
      <c r="Z1492" s="76"/>
      <c r="AA1492" s="76"/>
      <c r="AB1492" s="53">
        <f>400</f>
        <v>400</v>
      </c>
      <c r="AC1492" s="78" t="str">
        <f>IF(Tableau1[[#This Row],[Type de réponse]]='Paramètre (masquer)'!$A$10,Tableau1[[#This Row],[Période de début *]],"")</f>
        <v/>
      </c>
      <c r="AD1492" s="78" t="str">
        <f>IF(Tableau1[[#This Row],[Type de réponse]]='Paramètre (masquer)'!$A$10,Tableau1[[#This Row],[Période de fin *]],"")</f>
        <v/>
      </c>
      <c r="AE1492" s="78" t="str">
        <f>IF(Tableau1[[#This Row],[Type de réponse]]='Paramètre (masquer)'!$A$10,Tableau1[[#This Row],[Nuit
LU/MA]],"")</f>
        <v/>
      </c>
      <c r="AF1492" s="78" t="str">
        <f>IF(Tableau1[[#This Row],[Type de réponse]]='Paramètre (masquer)'!$A$10,Tableau1[[#This Row],[Nuit
MA/ME]],"")</f>
        <v/>
      </c>
      <c r="AG1492" s="78" t="str">
        <f>IF(Tableau1[[#This Row],[Type de réponse]]='Paramètre (masquer)'!$A$10,Tableau1[[#This Row],[Nuit
ME/JE]],"")</f>
        <v/>
      </c>
      <c r="AH1492" s="78" t="str">
        <f>IF(Tableau1[[#This Row],[Type de réponse]]='Paramètre (masquer)'!$A$10,Tableau1[[#This Row],[Nuit JE/VE]],"")</f>
        <v/>
      </c>
      <c r="AI1492" s="78" t="str">
        <f>IF(Tableau1[[#This Row],[Type de réponse]]='Paramètre (masquer)'!$A$10,Tableau1[[#This Row],[Nuit
VE/SA]],"")</f>
        <v/>
      </c>
      <c r="AJ1492" s="78" t="str">
        <f>IF(Tableau1[[#This Row],[Type de réponse]]='Paramètre (masquer)'!$A$10,Tableau1[[#This Row],[Nuit
SA/DI]],"")</f>
        <v/>
      </c>
      <c r="AK1492" s="78" t="str">
        <f>IF(Tableau1[[#This Row],[Type de réponse]]='Paramètre (masquer)'!$A$10,Tableau1[[#This Row],[Nuit
DI/LU]],"")</f>
        <v/>
      </c>
      <c r="AL1492" s="76" t="str">
        <f>IF(Tableau1[[#This Row],[Nuit
LU /MA]]="Oui",0,IF(Tableau1[[#This Row],[Nuit
LU /MA]]="Non",1,""))</f>
        <v/>
      </c>
      <c r="AM1492" s="76" t="str">
        <f>IF(Tableau1[[#This Row],[Nuit
MA/ ME]]="Oui",0,IF(Tableau1[[#This Row],[Nuit
MA/ ME]]="Non",1,""))</f>
        <v/>
      </c>
      <c r="AN1492" s="76" t="str">
        <f>IF(Tableau1[[#This Row],[Nuit
ME/ JE]]="Oui",0,IF(Tableau1[[#This Row],[Nuit
ME/ JE]]="Non",1,""))</f>
        <v/>
      </c>
      <c r="AO1492" s="76" t="str">
        <f>IF(Tableau1[[#This Row],[Nuit JE/ VE]]="Oui",0,IF(Tableau1[[#This Row],[Nuit JE/ VE]]="Non",1,""))</f>
        <v/>
      </c>
      <c r="AP1492" s="76" t="str">
        <f>IF(Tableau1[[#This Row],[Nuit
VE/ SA]]="Oui",0,IF(Tableau1[[#This Row],[Nuit
VE/ SA]]="Non",1,""))</f>
        <v/>
      </c>
      <c r="AQ1492" s="76" t="str">
        <f>IF(Tableau1[[#This Row],[Nuit
SA/ DI]]="Oui",0,IF(Tableau1[[#This Row],[Nuit
SA/ DI]]="Non",1,""))</f>
        <v/>
      </c>
      <c r="AR1492" s="76" t="str">
        <f>IF(Tableau1[[#This Row],[Nuit
DI/ LU]]="Oui",0,IF(Tableau1[[#This Row],[Nuit
DI/ LU]]="Non",1,""))</f>
        <v/>
      </c>
      <c r="AS1492" s="76" t="str">
        <f>IF(Tableau1[[#This Row],[Type de réponse]]='Paramètre (masquer)'!$A$10,Tableau1[[#This Row],[FE]],"")</f>
        <v/>
      </c>
      <c r="AT1492" s="76" t="str">
        <f>_xlfn.CONCAT(Tableau1[[#This Row],[LUN]:[DIM]])</f>
        <v/>
      </c>
      <c r="AU1492" s="79"/>
      <c r="AV14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2" s="76" t="e">
        <f>Tableau1[[#This Row],[Nbre de nuits sur la période]]*Tableau1[[#This Row],[Nombre de train accédant / nuit *]]</f>
        <v>#VALUE!</v>
      </c>
      <c r="AY1492" s="76" t="e">
        <f>Tableau1[[#This Row],[Uo voies - nuit]]*((59*400/1000)+5)</f>
        <v>#VALUE!</v>
      </c>
    </row>
    <row r="1493" spans="1:51" ht="15.75">
      <c r="A1493" s="51">
        <f t="shared" si="71"/>
        <v>1480</v>
      </c>
      <c r="B1493" s="85"/>
      <c r="C1493" s="52" t="str">
        <f>IFERROR(VLOOKUP(Tableau1[[#This Row],[Site *
Un fichier Excel par DT]],Tableau7[[#All],[Nom de la gare]:[EIC]],5,FALSE),"")</f>
        <v/>
      </c>
      <c r="D1493" s="77"/>
      <c r="E1493" s="74"/>
      <c r="F1493" s="74"/>
      <c r="G1493" s="76"/>
      <c r="H1493" s="72" t="str">
        <f>IF(Tableau1[[#This Row],[Régime d''utilisation (Quotidien ? Oui ou Non)]]="Oui","Oui","Non")</f>
        <v>Non</v>
      </c>
      <c r="I1493" s="72" t="str">
        <f>IF(Tableau1[[#This Row],[Régime d''utilisation (Quotidien ? Oui ou Non)]]="Oui","Oui","Non")</f>
        <v>Non</v>
      </c>
      <c r="J1493" s="72" t="str">
        <f>IF(Tableau1[[#This Row],[Régime d''utilisation (Quotidien ? Oui ou Non)]]="Oui","Oui","Non")</f>
        <v>Non</v>
      </c>
      <c r="K1493" s="72" t="str">
        <f>IF(Tableau1[[#This Row],[Régime d''utilisation (Quotidien ? Oui ou Non)]]="Oui","Oui","Non")</f>
        <v>Non</v>
      </c>
      <c r="L1493" s="72" t="str">
        <f>IF(Tableau1[[#This Row],[Régime d''utilisation (Quotidien ? Oui ou Non)]]="Oui","Oui","Non")</f>
        <v>Non</v>
      </c>
      <c r="M1493" s="72" t="str">
        <f>IF(Tableau1[[#This Row],[Régime d''utilisation (Quotidien ? Oui ou Non)]]="Oui","Oui","Non")</f>
        <v>Non</v>
      </c>
      <c r="N1493" s="72" t="str">
        <f>IF(Tableau1[[#This Row],[Régime d''utilisation (Quotidien ? Oui ou Non)]]="Oui","Oui","Non")</f>
        <v>Non</v>
      </c>
      <c r="O1493" s="72" t="str">
        <f>IF(Tableau1[[#This Row],[Régime d''utilisation (Quotidien ? Oui ou Non)]]="Oui","Oui","Non")</f>
        <v>Non</v>
      </c>
      <c r="P1493" s="76"/>
      <c r="Q1493" s="76"/>
      <c r="R1493" s="76"/>
      <c r="S1493" s="52" t="str">
        <f t="shared" si="69"/>
        <v>Compris entre 00h00 et 5h00</v>
      </c>
      <c r="T1493" s="76"/>
      <c r="U1493" s="53" t="str">
        <f t="shared" si="70"/>
        <v>Voyageur</v>
      </c>
      <c r="V1493" s="76"/>
      <c r="W1493" s="76"/>
      <c r="X1493" s="76"/>
      <c r="Y1493" s="76"/>
      <c r="Z1493" s="76"/>
      <c r="AA1493" s="76"/>
      <c r="AB1493" s="53">
        <f>400</f>
        <v>400</v>
      </c>
      <c r="AC1493" s="78" t="str">
        <f>IF(Tableau1[[#This Row],[Type de réponse]]='Paramètre (masquer)'!$A$10,Tableau1[[#This Row],[Période de début *]],"")</f>
        <v/>
      </c>
      <c r="AD1493" s="78" t="str">
        <f>IF(Tableau1[[#This Row],[Type de réponse]]='Paramètre (masquer)'!$A$10,Tableau1[[#This Row],[Période de fin *]],"")</f>
        <v/>
      </c>
      <c r="AE1493" s="78" t="str">
        <f>IF(Tableau1[[#This Row],[Type de réponse]]='Paramètre (masquer)'!$A$10,Tableau1[[#This Row],[Nuit
LU/MA]],"")</f>
        <v/>
      </c>
      <c r="AF1493" s="78" t="str">
        <f>IF(Tableau1[[#This Row],[Type de réponse]]='Paramètre (masquer)'!$A$10,Tableau1[[#This Row],[Nuit
MA/ME]],"")</f>
        <v/>
      </c>
      <c r="AG1493" s="78" t="str">
        <f>IF(Tableau1[[#This Row],[Type de réponse]]='Paramètre (masquer)'!$A$10,Tableau1[[#This Row],[Nuit
ME/JE]],"")</f>
        <v/>
      </c>
      <c r="AH1493" s="78" t="str">
        <f>IF(Tableau1[[#This Row],[Type de réponse]]='Paramètre (masquer)'!$A$10,Tableau1[[#This Row],[Nuit JE/VE]],"")</f>
        <v/>
      </c>
      <c r="AI1493" s="78" t="str">
        <f>IF(Tableau1[[#This Row],[Type de réponse]]='Paramètre (masquer)'!$A$10,Tableau1[[#This Row],[Nuit
VE/SA]],"")</f>
        <v/>
      </c>
      <c r="AJ1493" s="78" t="str">
        <f>IF(Tableau1[[#This Row],[Type de réponse]]='Paramètre (masquer)'!$A$10,Tableau1[[#This Row],[Nuit
SA/DI]],"")</f>
        <v/>
      </c>
      <c r="AK1493" s="78" t="str">
        <f>IF(Tableau1[[#This Row],[Type de réponse]]='Paramètre (masquer)'!$A$10,Tableau1[[#This Row],[Nuit
DI/LU]],"")</f>
        <v/>
      </c>
      <c r="AL1493" s="76" t="str">
        <f>IF(Tableau1[[#This Row],[Nuit
LU /MA]]="Oui",0,IF(Tableau1[[#This Row],[Nuit
LU /MA]]="Non",1,""))</f>
        <v/>
      </c>
      <c r="AM1493" s="76" t="str">
        <f>IF(Tableau1[[#This Row],[Nuit
MA/ ME]]="Oui",0,IF(Tableau1[[#This Row],[Nuit
MA/ ME]]="Non",1,""))</f>
        <v/>
      </c>
      <c r="AN1493" s="76" t="str">
        <f>IF(Tableau1[[#This Row],[Nuit
ME/ JE]]="Oui",0,IF(Tableau1[[#This Row],[Nuit
ME/ JE]]="Non",1,""))</f>
        <v/>
      </c>
      <c r="AO1493" s="76" t="str">
        <f>IF(Tableau1[[#This Row],[Nuit JE/ VE]]="Oui",0,IF(Tableau1[[#This Row],[Nuit JE/ VE]]="Non",1,""))</f>
        <v/>
      </c>
      <c r="AP1493" s="76" t="str">
        <f>IF(Tableau1[[#This Row],[Nuit
VE/ SA]]="Oui",0,IF(Tableau1[[#This Row],[Nuit
VE/ SA]]="Non",1,""))</f>
        <v/>
      </c>
      <c r="AQ1493" s="76" t="str">
        <f>IF(Tableau1[[#This Row],[Nuit
SA/ DI]]="Oui",0,IF(Tableau1[[#This Row],[Nuit
SA/ DI]]="Non",1,""))</f>
        <v/>
      </c>
      <c r="AR1493" s="76" t="str">
        <f>IF(Tableau1[[#This Row],[Nuit
DI/ LU]]="Oui",0,IF(Tableau1[[#This Row],[Nuit
DI/ LU]]="Non",1,""))</f>
        <v/>
      </c>
      <c r="AS1493" s="76" t="str">
        <f>IF(Tableau1[[#This Row],[Type de réponse]]='Paramètre (masquer)'!$A$10,Tableau1[[#This Row],[FE]],"")</f>
        <v/>
      </c>
      <c r="AT1493" s="76" t="str">
        <f>_xlfn.CONCAT(Tableau1[[#This Row],[LUN]:[DIM]])</f>
        <v/>
      </c>
      <c r="AU1493" s="79"/>
      <c r="AV14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3" s="76" t="e">
        <f>Tableau1[[#This Row],[Nbre de nuits sur la période]]*Tableau1[[#This Row],[Nombre de train accédant / nuit *]]</f>
        <v>#VALUE!</v>
      </c>
      <c r="AY1493" s="76" t="e">
        <f>Tableau1[[#This Row],[Uo voies - nuit]]*((59*400/1000)+5)</f>
        <v>#VALUE!</v>
      </c>
    </row>
    <row r="1494" spans="1:51" ht="15.75">
      <c r="A1494" s="51">
        <f t="shared" si="71"/>
        <v>1481</v>
      </c>
      <c r="B1494" s="85"/>
      <c r="C1494" s="52" t="str">
        <f>IFERROR(VLOOKUP(Tableau1[[#This Row],[Site *
Un fichier Excel par DT]],Tableau7[[#All],[Nom de la gare]:[EIC]],5,FALSE),"")</f>
        <v/>
      </c>
      <c r="D1494" s="77"/>
      <c r="E1494" s="74"/>
      <c r="F1494" s="74"/>
      <c r="G1494" s="76"/>
      <c r="H1494" s="72" t="str">
        <f>IF(Tableau1[[#This Row],[Régime d''utilisation (Quotidien ? Oui ou Non)]]="Oui","Oui","Non")</f>
        <v>Non</v>
      </c>
      <c r="I1494" s="72" t="str">
        <f>IF(Tableau1[[#This Row],[Régime d''utilisation (Quotidien ? Oui ou Non)]]="Oui","Oui","Non")</f>
        <v>Non</v>
      </c>
      <c r="J1494" s="72" t="str">
        <f>IF(Tableau1[[#This Row],[Régime d''utilisation (Quotidien ? Oui ou Non)]]="Oui","Oui","Non")</f>
        <v>Non</v>
      </c>
      <c r="K1494" s="72" t="str">
        <f>IF(Tableau1[[#This Row],[Régime d''utilisation (Quotidien ? Oui ou Non)]]="Oui","Oui","Non")</f>
        <v>Non</v>
      </c>
      <c r="L1494" s="72" t="str">
        <f>IF(Tableau1[[#This Row],[Régime d''utilisation (Quotidien ? Oui ou Non)]]="Oui","Oui","Non")</f>
        <v>Non</v>
      </c>
      <c r="M1494" s="72" t="str">
        <f>IF(Tableau1[[#This Row],[Régime d''utilisation (Quotidien ? Oui ou Non)]]="Oui","Oui","Non")</f>
        <v>Non</v>
      </c>
      <c r="N1494" s="72" t="str">
        <f>IF(Tableau1[[#This Row],[Régime d''utilisation (Quotidien ? Oui ou Non)]]="Oui","Oui","Non")</f>
        <v>Non</v>
      </c>
      <c r="O1494" s="72" t="str">
        <f>IF(Tableau1[[#This Row],[Régime d''utilisation (Quotidien ? Oui ou Non)]]="Oui","Oui","Non")</f>
        <v>Non</v>
      </c>
      <c r="P1494" s="76"/>
      <c r="Q1494" s="76"/>
      <c r="R1494" s="76"/>
      <c r="S1494" s="52" t="str">
        <f t="shared" si="69"/>
        <v>Compris entre 00h00 et 5h00</v>
      </c>
      <c r="T1494" s="76"/>
      <c r="U1494" s="53" t="str">
        <f t="shared" si="70"/>
        <v>Voyageur</v>
      </c>
      <c r="V1494" s="76"/>
      <c r="W1494" s="76"/>
      <c r="X1494" s="76"/>
      <c r="Y1494" s="76"/>
      <c r="Z1494" s="76"/>
      <c r="AA1494" s="76"/>
      <c r="AB1494" s="53">
        <f>400</f>
        <v>400</v>
      </c>
      <c r="AC1494" s="78" t="str">
        <f>IF(Tableau1[[#This Row],[Type de réponse]]='Paramètre (masquer)'!$A$10,Tableau1[[#This Row],[Période de début *]],"")</f>
        <v/>
      </c>
      <c r="AD1494" s="78" t="str">
        <f>IF(Tableau1[[#This Row],[Type de réponse]]='Paramètre (masquer)'!$A$10,Tableau1[[#This Row],[Période de fin *]],"")</f>
        <v/>
      </c>
      <c r="AE1494" s="78" t="str">
        <f>IF(Tableau1[[#This Row],[Type de réponse]]='Paramètre (masquer)'!$A$10,Tableau1[[#This Row],[Nuit
LU/MA]],"")</f>
        <v/>
      </c>
      <c r="AF1494" s="78" t="str">
        <f>IF(Tableau1[[#This Row],[Type de réponse]]='Paramètre (masquer)'!$A$10,Tableau1[[#This Row],[Nuit
MA/ME]],"")</f>
        <v/>
      </c>
      <c r="AG1494" s="78" t="str">
        <f>IF(Tableau1[[#This Row],[Type de réponse]]='Paramètre (masquer)'!$A$10,Tableau1[[#This Row],[Nuit
ME/JE]],"")</f>
        <v/>
      </c>
      <c r="AH1494" s="78" t="str">
        <f>IF(Tableau1[[#This Row],[Type de réponse]]='Paramètre (masquer)'!$A$10,Tableau1[[#This Row],[Nuit JE/VE]],"")</f>
        <v/>
      </c>
      <c r="AI1494" s="78" t="str">
        <f>IF(Tableau1[[#This Row],[Type de réponse]]='Paramètre (masquer)'!$A$10,Tableau1[[#This Row],[Nuit
VE/SA]],"")</f>
        <v/>
      </c>
      <c r="AJ1494" s="78" t="str">
        <f>IF(Tableau1[[#This Row],[Type de réponse]]='Paramètre (masquer)'!$A$10,Tableau1[[#This Row],[Nuit
SA/DI]],"")</f>
        <v/>
      </c>
      <c r="AK1494" s="78" t="str">
        <f>IF(Tableau1[[#This Row],[Type de réponse]]='Paramètre (masquer)'!$A$10,Tableau1[[#This Row],[Nuit
DI/LU]],"")</f>
        <v/>
      </c>
      <c r="AL1494" s="76" t="str">
        <f>IF(Tableau1[[#This Row],[Nuit
LU /MA]]="Oui",0,IF(Tableau1[[#This Row],[Nuit
LU /MA]]="Non",1,""))</f>
        <v/>
      </c>
      <c r="AM1494" s="76" t="str">
        <f>IF(Tableau1[[#This Row],[Nuit
MA/ ME]]="Oui",0,IF(Tableau1[[#This Row],[Nuit
MA/ ME]]="Non",1,""))</f>
        <v/>
      </c>
      <c r="AN1494" s="76" t="str">
        <f>IF(Tableau1[[#This Row],[Nuit
ME/ JE]]="Oui",0,IF(Tableau1[[#This Row],[Nuit
ME/ JE]]="Non",1,""))</f>
        <v/>
      </c>
      <c r="AO1494" s="76" t="str">
        <f>IF(Tableau1[[#This Row],[Nuit JE/ VE]]="Oui",0,IF(Tableau1[[#This Row],[Nuit JE/ VE]]="Non",1,""))</f>
        <v/>
      </c>
      <c r="AP1494" s="76" t="str">
        <f>IF(Tableau1[[#This Row],[Nuit
VE/ SA]]="Oui",0,IF(Tableau1[[#This Row],[Nuit
VE/ SA]]="Non",1,""))</f>
        <v/>
      </c>
      <c r="AQ1494" s="76" t="str">
        <f>IF(Tableau1[[#This Row],[Nuit
SA/ DI]]="Oui",0,IF(Tableau1[[#This Row],[Nuit
SA/ DI]]="Non",1,""))</f>
        <v/>
      </c>
      <c r="AR1494" s="76" t="str">
        <f>IF(Tableau1[[#This Row],[Nuit
DI/ LU]]="Oui",0,IF(Tableau1[[#This Row],[Nuit
DI/ LU]]="Non",1,""))</f>
        <v/>
      </c>
      <c r="AS1494" s="76" t="str">
        <f>IF(Tableau1[[#This Row],[Type de réponse]]='Paramètre (masquer)'!$A$10,Tableau1[[#This Row],[FE]],"")</f>
        <v/>
      </c>
      <c r="AT1494" s="76" t="str">
        <f>_xlfn.CONCAT(Tableau1[[#This Row],[LUN]:[DIM]])</f>
        <v/>
      </c>
      <c r="AU1494" s="79"/>
      <c r="AV14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4" s="76" t="e">
        <f>Tableau1[[#This Row],[Nbre de nuits sur la période]]*Tableau1[[#This Row],[Nombre de train accédant / nuit *]]</f>
        <v>#VALUE!</v>
      </c>
      <c r="AY1494" s="76" t="e">
        <f>Tableau1[[#This Row],[Uo voies - nuit]]*((59*400/1000)+5)</f>
        <v>#VALUE!</v>
      </c>
    </row>
    <row r="1495" spans="1:51" ht="15.75">
      <c r="A1495" s="51">
        <f t="shared" si="71"/>
        <v>1482</v>
      </c>
      <c r="B1495" s="85"/>
      <c r="C1495" s="52" t="str">
        <f>IFERROR(VLOOKUP(Tableau1[[#This Row],[Site *
Un fichier Excel par DT]],Tableau7[[#All],[Nom de la gare]:[EIC]],5,FALSE),"")</f>
        <v/>
      </c>
      <c r="D1495" s="77"/>
      <c r="E1495" s="74"/>
      <c r="F1495" s="74"/>
      <c r="G1495" s="76"/>
      <c r="H1495" s="72" t="str">
        <f>IF(Tableau1[[#This Row],[Régime d''utilisation (Quotidien ? Oui ou Non)]]="Oui","Oui","Non")</f>
        <v>Non</v>
      </c>
      <c r="I1495" s="72" t="str">
        <f>IF(Tableau1[[#This Row],[Régime d''utilisation (Quotidien ? Oui ou Non)]]="Oui","Oui","Non")</f>
        <v>Non</v>
      </c>
      <c r="J1495" s="72" t="str">
        <f>IF(Tableau1[[#This Row],[Régime d''utilisation (Quotidien ? Oui ou Non)]]="Oui","Oui","Non")</f>
        <v>Non</v>
      </c>
      <c r="K1495" s="72" t="str">
        <f>IF(Tableau1[[#This Row],[Régime d''utilisation (Quotidien ? Oui ou Non)]]="Oui","Oui","Non")</f>
        <v>Non</v>
      </c>
      <c r="L1495" s="72" t="str">
        <f>IF(Tableau1[[#This Row],[Régime d''utilisation (Quotidien ? Oui ou Non)]]="Oui","Oui","Non")</f>
        <v>Non</v>
      </c>
      <c r="M1495" s="72" t="str">
        <f>IF(Tableau1[[#This Row],[Régime d''utilisation (Quotidien ? Oui ou Non)]]="Oui","Oui","Non")</f>
        <v>Non</v>
      </c>
      <c r="N1495" s="72" t="str">
        <f>IF(Tableau1[[#This Row],[Régime d''utilisation (Quotidien ? Oui ou Non)]]="Oui","Oui","Non")</f>
        <v>Non</v>
      </c>
      <c r="O1495" s="72" t="str">
        <f>IF(Tableau1[[#This Row],[Régime d''utilisation (Quotidien ? Oui ou Non)]]="Oui","Oui","Non")</f>
        <v>Non</v>
      </c>
      <c r="P1495" s="76"/>
      <c r="Q1495" s="76"/>
      <c r="R1495" s="76"/>
      <c r="S1495" s="52" t="str">
        <f t="shared" si="69"/>
        <v>Compris entre 00h00 et 5h00</v>
      </c>
      <c r="T1495" s="76"/>
      <c r="U1495" s="53" t="str">
        <f t="shared" si="70"/>
        <v>Voyageur</v>
      </c>
      <c r="V1495" s="76"/>
      <c r="W1495" s="76"/>
      <c r="X1495" s="76"/>
      <c r="Y1495" s="76"/>
      <c r="Z1495" s="76"/>
      <c r="AA1495" s="76"/>
      <c r="AB1495" s="53">
        <f>400</f>
        <v>400</v>
      </c>
      <c r="AC1495" s="78" t="str">
        <f>IF(Tableau1[[#This Row],[Type de réponse]]='Paramètre (masquer)'!$A$10,Tableau1[[#This Row],[Période de début *]],"")</f>
        <v/>
      </c>
      <c r="AD1495" s="78" t="str">
        <f>IF(Tableau1[[#This Row],[Type de réponse]]='Paramètre (masquer)'!$A$10,Tableau1[[#This Row],[Période de fin *]],"")</f>
        <v/>
      </c>
      <c r="AE1495" s="78" t="str">
        <f>IF(Tableau1[[#This Row],[Type de réponse]]='Paramètre (masquer)'!$A$10,Tableau1[[#This Row],[Nuit
LU/MA]],"")</f>
        <v/>
      </c>
      <c r="AF1495" s="78" t="str">
        <f>IF(Tableau1[[#This Row],[Type de réponse]]='Paramètre (masquer)'!$A$10,Tableau1[[#This Row],[Nuit
MA/ME]],"")</f>
        <v/>
      </c>
      <c r="AG1495" s="78" t="str">
        <f>IF(Tableau1[[#This Row],[Type de réponse]]='Paramètre (masquer)'!$A$10,Tableau1[[#This Row],[Nuit
ME/JE]],"")</f>
        <v/>
      </c>
      <c r="AH1495" s="78" t="str">
        <f>IF(Tableau1[[#This Row],[Type de réponse]]='Paramètre (masquer)'!$A$10,Tableau1[[#This Row],[Nuit JE/VE]],"")</f>
        <v/>
      </c>
      <c r="AI1495" s="78" t="str">
        <f>IF(Tableau1[[#This Row],[Type de réponse]]='Paramètre (masquer)'!$A$10,Tableau1[[#This Row],[Nuit
VE/SA]],"")</f>
        <v/>
      </c>
      <c r="AJ1495" s="78" t="str">
        <f>IF(Tableau1[[#This Row],[Type de réponse]]='Paramètre (masquer)'!$A$10,Tableau1[[#This Row],[Nuit
SA/DI]],"")</f>
        <v/>
      </c>
      <c r="AK1495" s="78" t="str">
        <f>IF(Tableau1[[#This Row],[Type de réponse]]='Paramètre (masquer)'!$A$10,Tableau1[[#This Row],[Nuit
DI/LU]],"")</f>
        <v/>
      </c>
      <c r="AL1495" s="76" t="str">
        <f>IF(Tableau1[[#This Row],[Nuit
LU /MA]]="Oui",0,IF(Tableau1[[#This Row],[Nuit
LU /MA]]="Non",1,""))</f>
        <v/>
      </c>
      <c r="AM1495" s="76" t="str">
        <f>IF(Tableau1[[#This Row],[Nuit
MA/ ME]]="Oui",0,IF(Tableau1[[#This Row],[Nuit
MA/ ME]]="Non",1,""))</f>
        <v/>
      </c>
      <c r="AN1495" s="76" t="str">
        <f>IF(Tableau1[[#This Row],[Nuit
ME/ JE]]="Oui",0,IF(Tableau1[[#This Row],[Nuit
ME/ JE]]="Non",1,""))</f>
        <v/>
      </c>
      <c r="AO1495" s="76" t="str">
        <f>IF(Tableau1[[#This Row],[Nuit JE/ VE]]="Oui",0,IF(Tableau1[[#This Row],[Nuit JE/ VE]]="Non",1,""))</f>
        <v/>
      </c>
      <c r="AP1495" s="76" t="str">
        <f>IF(Tableau1[[#This Row],[Nuit
VE/ SA]]="Oui",0,IF(Tableau1[[#This Row],[Nuit
VE/ SA]]="Non",1,""))</f>
        <v/>
      </c>
      <c r="AQ1495" s="76" t="str">
        <f>IF(Tableau1[[#This Row],[Nuit
SA/ DI]]="Oui",0,IF(Tableau1[[#This Row],[Nuit
SA/ DI]]="Non",1,""))</f>
        <v/>
      </c>
      <c r="AR1495" s="76" t="str">
        <f>IF(Tableau1[[#This Row],[Nuit
DI/ LU]]="Oui",0,IF(Tableau1[[#This Row],[Nuit
DI/ LU]]="Non",1,""))</f>
        <v/>
      </c>
      <c r="AS1495" s="76" t="str">
        <f>IF(Tableau1[[#This Row],[Type de réponse]]='Paramètre (masquer)'!$A$10,Tableau1[[#This Row],[FE]],"")</f>
        <v/>
      </c>
      <c r="AT1495" s="76" t="str">
        <f>_xlfn.CONCAT(Tableau1[[#This Row],[LUN]:[DIM]])</f>
        <v/>
      </c>
      <c r="AU1495" s="79"/>
      <c r="AV14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5" s="76" t="e">
        <f>Tableau1[[#This Row],[Nbre de nuits sur la période]]*Tableau1[[#This Row],[Nombre de train accédant / nuit *]]</f>
        <v>#VALUE!</v>
      </c>
      <c r="AY1495" s="76" t="e">
        <f>Tableau1[[#This Row],[Uo voies - nuit]]*((59*400/1000)+5)</f>
        <v>#VALUE!</v>
      </c>
    </row>
    <row r="1496" spans="1:51" ht="15.75">
      <c r="A1496" s="51">
        <f t="shared" si="71"/>
        <v>1483</v>
      </c>
      <c r="B1496" s="85"/>
      <c r="C1496" s="52" t="str">
        <f>IFERROR(VLOOKUP(Tableau1[[#This Row],[Site *
Un fichier Excel par DT]],Tableau7[[#All],[Nom de la gare]:[EIC]],5,FALSE),"")</f>
        <v/>
      </c>
      <c r="D1496" s="77"/>
      <c r="E1496" s="74"/>
      <c r="F1496" s="74"/>
      <c r="G1496" s="76"/>
      <c r="H1496" s="72" t="str">
        <f>IF(Tableau1[[#This Row],[Régime d''utilisation (Quotidien ? Oui ou Non)]]="Oui","Oui","Non")</f>
        <v>Non</v>
      </c>
      <c r="I1496" s="72" t="str">
        <f>IF(Tableau1[[#This Row],[Régime d''utilisation (Quotidien ? Oui ou Non)]]="Oui","Oui","Non")</f>
        <v>Non</v>
      </c>
      <c r="J1496" s="72" t="str">
        <f>IF(Tableau1[[#This Row],[Régime d''utilisation (Quotidien ? Oui ou Non)]]="Oui","Oui","Non")</f>
        <v>Non</v>
      </c>
      <c r="K1496" s="72" t="str">
        <f>IF(Tableau1[[#This Row],[Régime d''utilisation (Quotidien ? Oui ou Non)]]="Oui","Oui","Non")</f>
        <v>Non</v>
      </c>
      <c r="L1496" s="72" t="str">
        <f>IF(Tableau1[[#This Row],[Régime d''utilisation (Quotidien ? Oui ou Non)]]="Oui","Oui","Non")</f>
        <v>Non</v>
      </c>
      <c r="M1496" s="72" t="str">
        <f>IF(Tableau1[[#This Row],[Régime d''utilisation (Quotidien ? Oui ou Non)]]="Oui","Oui","Non")</f>
        <v>Non</v>
      </c>
      <c r="N1496" s="72" t="str">
        <f>IF(Tableau1[[#This Row],[Régime d''utilisation (Quotidien ? Oui ou Non)]]="Oui","Oui","Non")</f>
        <v>Non</v>
      </c>
      <c r="O1496" s="72" t="str">
        <f>IF(Tableau1[[#This Row],[Régime d''utilisation (Quotidien ? Oui ou Non)]]="Oui","Oui","Non")</f>
        <v>Non</v>
      </c>
      <c r="P1496" s="76"/>
      <c r="Q1496" s="76"/>
      <c r="R1496" s="76"/>
      <c r="S1496" s="52" t="str">
        <f t="shared" si="69"/>
        <v>Compris entre 00h00 et 5h00</v>
      </c>
      <c r="T1496" s="76"/>
      <c r="U1496" s="53" t="str">
        <f t="shared" si="70"/>
        <v>Voyageur</v>
      </c>
      <c r="V1496" s="76"/>
      <c r="W1496" s="76"/>
      <c r="X1496" s="76"/>
      <c r="Y1496" s="76"/>
      <c r="Z1496" s="76"/>
      <c r="AA1496" s="76"/>
      <c r="AB1496" s="53">
        <f>400</f>
        <v>400</v>
      </c>
      <c r="AC1496" s="78" t="str">
        <f>IF(Tableau1[[#This Row],[Type de réponse]]='Paramètre (masquer)'!$A$10,Tableau1[[#This Row],[Période de début *]],"")</f>
        <v/>
      </c>
      <c r="AD1496" s="78" t="str">
        <f>IF(Tableau1[[#This Row],[Type de réponse]]='Paramètre (masquer)'!$A$10,Tableau1[[#This Row],[Période de fin *]],"")</f>
        <v/>
      </c>
      <c r="AE1496" s="78" t="str">
        <f>IF(Tableau1[[#This Row],[Type de réponse]]='Paramètre (masquer)'!$A$10,Tableau1[[#This Row],[Nuit
LU/MA]],"")</f>
        <v/>
      </c>
      <c r="AF1496" s="78" t="str">
        <f>IF(Tableau1[[#This Row],[Type de réponse]]='Paramètre (masquer)'!$A$10,Tableau1[[#This Row],[Nuit
MA/ME]],"")</f>
        <v/>
      </c>
      <c r="AG1496" s="78" t="str">
        <f>IF(Tableau1[[#This Row],[Type de réponse]]='Paramètre (masquer)'!$A$10,Tableau1[[#This Row],[Nuit
ME/JE]],"")</f>
        <v/>
      </c>
      <c r="AH1496" s="78" t="str">
        <f>IF(Tableau1[[#This Row],[Type de réponse]]='Paramètre (masquer)'!$A$10,Tableau1[[#This Row],[Nuit JE/VE]],"")</f>
        <v/>
      </c>
      <c r="AI1496" s="78" t="str">
        <f>IF(Tableau1[[#This Row],[Type de réponse]]='Paramètre (masquer)'!$A$10,Tableau1[[#This Row],[Nuit
VE/SA]],"")</f>
        <v/>
      </c>
      <c r="AJ1496" s="78" t="str">
        <f>IF(Tableau1[[#This Row],[Type de réponse]]='Paramètre (masquer)'!$A$10,Tableau1[[#This Row],[Nuit
SA/DI]],"")</f>
        <v/>
      </c>
      <c r="AK1496" s="78" t="str">
        <f>IF(Tableau1[[#This Row],[Type de réponse]]='Paramètre (masquer)'!$A$10,Tableau1[[#This Row],[Nuit
DI/LU]],"")</f>
        <v/>
      </c>
      <c r="AL1496" s="76" t="str">
        <f>IF(Tableau1[[#This Row],[Nuit
LU /MA]]="Oui",0,IF(Tableau1[[#This Row],[Nuit
LU /MA]]="Non",1,""))</f>
        <v/>
      </c>
      <c r="AM1496" s="76" t="str">
        <f>IF(Tableau1[[#This Row],[Nuit
MA/ ME]]="Oui",0,IF(Tableau1[[#This Row],[Nuit
MA/ ME]]="Non",1,""))</f>
        <v/>
      </c>
      <c r="AN1496" s="76" t="str">
        <f>IF(Tableau1[[#This Row],[Nuit
ME/ JE]]="Oui",0,IF(Tableau1[[#This Row],[Nuit
ME/ JE]]="Non",1,""))</f>
        <v/>
      </c>
      <c r="AO1496" s="76" t="str">
        <f>IF(Tableau1[[#This Row],[Nuit JE/ VE]]="Oui",0,IF(Tableau1[[#This Row],[Nuit JE/ VE]]="Non",1,""))</f>
        <v/>
      </c>
      <c r="AP1496" s="76" t="str">
        <f>IF(Tableau1[[#This Row],[Nuit
VE/ SA]]="Oui",0,IF(Tableau1[[#This Row],[Nuit
VE/ SA]]="Non",1,""))</f>
        <v/>
      </c>
      <c r="AQ1496" s="76" t="str">
        <f>IF(Tableau1[[#This Row],[Nuit
SA/ DI]]="Oui",0,IF(Tableau1[[#This Row],[Nuit
SA/ DI]]="Non",1,""))</f>
        <v/>
      </c>
      <c r="AR1496" s="76" t="str">
        <f>IF(Tableau1[[#This Row],[Nuit
DI/ LU]]="Oui",0,IF(Tableau1[[#This Row],[Nuit
DI/ LU]]="Non",1,""))</f>
        <v/>
      </c>
      <c r="AS1496" s="76" t="str">
        <f>IF(Tableau1[[#This Row],[Type de réponse]]='Paramètre (masquer)'!$A$10,Tableau1[[#This Row],[FE]],"")</f>
        <v/>
      </c>
      <c r="AT1496" s="76" t="str">
        <f>_xlfn.CONCAT(Tableau1[[#This Row],[LUN]:[DIM]])</f>
        <v/>
      </c>
      <c r="AU1496" s="79"/>
      <c r="AV14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6" s="76" t="e">
        <f>Tableau1[[#This Row],[Nbre de nuits sur la période]]*Tableau1[[#This Row],[Nombre de train accédant / nuit *]]</f>
        <v>#VALUE!</v>
      </c>
      <c r="AY1496" s="76" t="e">
        <f>Tableau1[[#This Row],[Uo voies - nuit]]*((59*400/1000)+5)</f>
        <v>#VALUE!</v>
      </c>
    </row>
    <row r="1497" spans="1:51" ht="15.75">
      <c r="A1497" s="51">
        <f t="shared" si="71"/>
        <v>1484</v>
      </c>
      <c r="B1497" s="85"/>
      <c r="C1497" s="52" t="str">
        <f>IFERROR(VLOOKUP(Tableau1[[#This Row],[Site *
Un fichier Excel par DT]],Tableau7[[#All],[Nom de la gare]:[EIC]],5,FALSE),"")</f>
        <v/>
      </c>
      <c r="D1497" s="77"/>
      <c r="E1497" s="74"/>
      <c r="F1497" s="74"/>
      <c r="G1497" s="76"/>
      <c r="H1497" s="72" t="str">
        <f>IF(Tableau1[[#This Row],[Régime d''utilisation (Quotidien ? Oui ou Non)]]="Oui","Oui","Non")</f>
        <v>Non</v>
      </c>
      <c r="I1497" s="72" t="str">
        <f>IF(Tableau1[[#This Row],[Régime d''utilisation (Quotidien ? Oui ou Non)]]="Oui","Oui","Non")</f>
        <v>Non</v>
      </c>
      <c r="J1497" s="72" t="str">
        <f>IF(Tableau1[[#This Row],[Régime d''utilisation (Quotidien ? Oui ou Non)]]="Oui","Oui","Non")</f>
        <v>Non</v>
      </c>
      <c r="K1497" s="72" t="str">
        <f>IF(Tableau1[[#This Row],[Régime d''utilisation (Quotidien ? Oui ou Non)]]="Oui","Oui","Non")</f>
        <v>Non</v>
      </c>
      <c r="L1497" s="72" t="str">
        <f>IF(Tableau1[[#This Row],[Régime d''utilisation (Quotidien ? Oui ou Non)]]="Oui","Oui","Non")</f>
        <v>Non</v>
      </c>
      <c r="M1497" s="72" t="str">
        <f>IF(Tableau1[[#This Row],[Régime d''utilisation (Quotidien ? Oui ou Non)]]="Oui","Oui","Non")</f>
        <v>Non</v>
      </c>
      <c r="N1497" s="72" t="str">
        <f>IF(Tableau1[[#This Row],[Régime d''utilisation (Quotidien ? Oui ou Non)]]="Oui","Oui","Non")</f>
        <v>Non</v>
      </c>
      <c r="O1497" s="72" t="str">
        <f>IF(Tableau1[[#This Row],[Régime d''utilisation (Quotidien ? Oui ou Non)]]="Oui","Oui","Non")</f>
        <v>Non</v>
      </c>
      <c r="P1497" s="76"/>
      <c r="Q1497" s="76"/>
      <c r="R1497" s="76"/>
      <c r="S1497" s="52" t="str">
        <f t="shared" si="69"/>
        <v>Compris entre 00h00 et 5h00</v>
      </c>
      <c r="T1497" s="76"/>
      <c r="U1497" s="53" t="str">
        <f t="shared" si="70"/>
        <v>Voyageur</v>
      </c>
      <c r="V1497" s="76"/>
      <c r="W1497" s="76"/>
      <c r="X1497" s="76"/>
      <c r="Y1497" s="76"/>
      <c r="Z1497" s="76"/>
      <c r="AA1497" s="76"/>
      <c r="AB1497" s="53">
        <f>400</f>
        <v>400</v>
      </c>
      <c r="AC1497" s="78" t="str">
        <f>IF(Tableau1[[#This Row],[Type de réponse]]='Paramètre (masquer)'!$A$10,Tableau1[[#This Row],[Période de début *]],"")</f>
        <v/>
      </c>
      <c r="AD1497" s="78" t="str">
        <f>IF(Tableau1[[#This Row],[Type de réponse]]='Paramètre (masquer)'!$A$10,Tableau1[[#This Row],[Période de fin *]],"")</f>
        <v/>
      </c>
      <c r="AE1497" s="78" t="str">
        <f>IF(Tableau1[[#This Row],[Type de réponse]]='Paramètre (masquer)'!$A$10,Tableau1[[#This Row],[Nuit
LU/MA]],"")</f>
        <v/>
      </c>
      <c r="AF1497" s="78" t="str">
        <f>IF(Tableau1[[#This Row],[Type de réponse]]='Paramètre (masquer)'!$A$10,Tableau1[[#This Row],[Nuit
MA/ME]],"")</f>
        <v/>
      </c>
      <c r="AG1497" s="78" t="str">
        <f>IF(Tableau1[[#This Row],[Type de réponse]]='Paramètre (masquer)'!$A$10,Tableau1[[#This Row],[Nuit
ME/JE]],"")</f>
        <v/>
      </c>
      <c r="AH1497" s="78" t="str">
        <f>IF(Tableau1[[#This Row],[Type de réponse]]='Paramètre (masquer)'!$A$10,Tableau1[[#This Row],[Nuit JE/VE]],"")</f>
        <v/>
      </c>
      <c r="AI1497" s="78" t="str">
        <f>IF(Tableau1[[#This Row],[Type de réponse]]='Paramètre (masquer)'!$A$10,Tableau1[[#This Row],[Nuit
VE/SA]],"")</f>
        <v/>
      </c>
      <c r="AJ1497" s="78" t="str">
        <f>IF(Tableau1[[#This Row],[Type de réponse]]='Paramètre (masquer)'!$A$10,Tableau1[[#This Row],[Nuit
SA/DI]],"")</f>
        <v/>
      </c>
      <c r="AK1497" s="78" t="str">
        <f>IF(Tableau1[[#This Row],[Type de réponse]]='Paramètre (masquer)'!$A$10,Tableau1[[#This Row],[Nuit
DI/LU]],"")</f>
        <v/>
      </c>
      <c r="AL1497" s="76" t="str">
        <f>IF(Tableau1[[#This Row],[Nuit
LU /MA]]="Oui",0,IF(Tableau1[[#This Row],[Nuit
LU /MA]]="Non",1,""))</f>
        <v/>
      </c>
      <c r="AM1497" s="76" t="str">
        <f>IF(Tableau1[[#This Row],[Nuit
MA/ ME]]="Oui",0,IF(Tableau1[[#This Row],[Nuit
MA/ ME]]="Non",1,""))</f>
        <v/>
      </c>
      <c r="AN1497" s="76" t="str">
        <f>IF(Tableau1[[#This Row],[Nuit
ME/ JE]]="Oui",0,IF(Tableau1[[#This Row],[Nuit
ME/ JE]]="Non",1,""))</f>
        <v/>
      </c>
      <c r="AO1497" s="76" t="str">
        <f>IF(Tableau1[[#This Row],[Nuit JE/ VE]]="Oui",0,IF(Tableau1[[#This Row],[Nuit JE/ VE]]="Non",1,""))</f>
        <v/>
      </c>
      <c r="AP1497" s="76" t="str">
        <f>IF(Tableau1[[#This Row],[Nuit
VE/ SA]]="Oui",0,IF(Tableau1[[#This Row],[Nuit
VE/ SA]]="Non",1,""))</f>
        <v/>
      </c>
      <c r="AQ1497" s="76" t="str">
        <f>IF(Tableau1[[#This Row],[Nuit
SA/ DI]]="Oui",0,IF(Tableau1[[#This Row],[Nuit
SA/ DI]]="Non",1,""))</f>
        <v/>
      </c>
      <c r="AR1497" s="76" t="str">
        <f>IF(Tableau1[[#This Row],[Nuit
DI/ LU]]="Oui",0,IF(Tableau1[[#This Row],[Nuit
DI/ LU]]="Non",1,""))</f>
        <v/>
      </c>
      <c r="AS1497" s="76" t="str">
        <f>IF(Tableau1[[#This Row],[Type de réponse]]='Paramètre (masquer)'!$A$10,Tableau1[[#This Row],[FE]],"")</f>
        <v/>
      </c>
      <c r="AT1497" s="76" t="str">
        <f>_xlfn.CONCAT(Tableau1[[#This Row],[LUN]:[DIM]])</f>
        <v/>
      </c>
      <c r="AU1497" s="79"/>
      <c r="AV14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7" s="76" t="e">
        <f>Tableau1[[#This Row],[Nbre de nuits sur la période]]*Tableau1[[#This Row],[Nombre de train accédant / nuit *]]</f>
        <v>#VALUE!</v>
      </c>
      <c r="AY1497" s="76" t="e">
        <f>Tableau1[[#This Row],[Uo voies - nuit]]*((59*400/1000)+5)</f>
        <v>#VALUE!</v>
      </c>
    </row>
    <row r="1498" spans="1:51" ht="15.75">
      <c r="A1498" s="51">
        <f t="shared" si="71"/>
        <v>1485</v>
      </c>
      <c r="B1498" s="85"/>
      <c r="C1498" s="52" t="str">
        <f>IFERROR(VLOOKUP(Tableau1[[#This Row],[Site *
Un fichier Excel par DT]],Tableau7[[#All],[Nom de la gare]:[EIC]],5,FALSE),"")</f>
        <v/>
      </c>
      <c r="D1498" s="77"/>
      <c r="E1498" s="74"/>
      <c r="F1498" s="74"/>
      <c r="G1498" s="76"/>
      <c r="H1498" s="72" t="str">
        <f>IF(Tableau1[[#This Row],[Régime d''utilisation (Quotidien ? Oui ou Non)]]="Oui","Oui","Non")</f>
        <v>Non</v>
      </c>
      <c r="I1498" s="72" t="str">
        <f>IF(Tableau1[[#This Row],[Régime d''utilisation (Quotidien ? Oui ou Non)]]="Oui","Oui","Non")</f>
        <v>Non</v>
      </c>
      <c r="J1498" s="72" t="str">
        <f>IF(Tableau1[[#This Row],[Régime d''utilisation (Quotidien ? Oui ou Non)]]="Oui","Oui","Non")</f>
        <v>Non</v>
      </c>
      <c r="K1498" s="72" t="str">
        <f>IF(Tableau1[[#This Row],[Régime d''utilisation (Quotidien ? Oui ou Non)]]="Oui","Oui","Non")</f>
        <v>Non</v>
      </c>
      <c r="L1498" s="72" t="str">
        <f>IF(Tableau1[[#This Row],[Régime d''utilisation (Quotidien ? Oui ou Non)]]="Oui","Oui","Non")</f>
        <v>Non</v>
      </c>
      <c r="M1498" s="72" t="str">
        <f>IF(Tableau1[[#This Row],[Régime d''utilisation (Quotidien ? Oui ou Non)]]="Oui","Oui","Non")</f>
        <v>Non</v>
      </c>
      <c r="N1498" s="72" t="str">
        <f>IF(Tableau1[[#This Row],[Régime d''utilisation (Quotidien ? Oui ou Non)]]="Oui","Oui","Non")</f>
        <v>Non</v>
      </c>
      <c r="O1498" s="72" t="str">
        <f>IF(Tableau1[[#This Row],[Régime d''utilisation (Quotidien ? Oui ou Non)]]="Oui","Oui","Non")</f>
        <v>Non</v>
      </c>
      <c r="P1498" s="76"/>
      <c r="Q1498" s="76"/>
      <c r="R1498" s="76"/>
      <c r="S1498" s="52" t="str">
        <f t="shared" si="69"/>
        <v>Compris entre 00h00 et 5h00</v>
      </c>
      <c r="T1498" s="76"/>
      <c r="U1498" s="53" t="str">
        <f t="shared" si="70"/>
        <v>Voyageur</v>
      </c>
      <c r="V1498" s="76"/>
      <c r="W1498" s="76"/>
      <c r="X1498" s="76"/>
      <c r="Y1498" s="76"/>
      <c r="Z1498" s="76"/>
      <c r="AA1498" s="76"/>
      <c r="AB1498" s="53">
        <f>400</f>
        <v>400</v>
      </c>
      <c r="AC1498" s="78" t="str">
        <f>IF(Tableau1[[#This Row],[Type de réponse]]='Paramètre (masquer)'!$A$10,Tableau1[[#This Row],[Période de début *]],"")</f>
        <v/>
      </c>
      <c r="AD1498" s="78" t="str">
        <f>IF(Tableau1[[#This Row],[Type de réponse]]='Paramètre (masquer)'!$A$10,Tableau1[[#This Row],[Période de fin *]],"")</f>
        <v/>
      </c>
      <c r="AE1498" s="78" t="str">
        <f>IF(Tableau1[[#This Row],[Type de réponse]]='Paramètre (masquer)'!$A$10,Tableau1[[#This Row],[Nuit
LU/MA]],"")</f>
        <v/>
      </c>
      <c r="AF1498" s="78" t="str">
        <f>IF(Tableau1[[#This Row],[Type de réponse]]='Paramètre (masquer)'!$A$10,Tableau1[[#This Row],[Nuit
MA/ME]],"")</f>
        <v/>
      </c>
      <c r="AG1498" s="78" t="str">
        <f>IF(Tableau1[[#This Row],[Type de réponse]]='Paramètre (masquer)'!$A$10,Tableau1[[#This Row],[Nuit
ME/JE]],"")</f>
        <v/>
      </c>
      <c r="AH1498" s="78" t="str">
        <f>IF(Tableau1[[#This Row],[Type de réponse]]='Paramètre (masquer)'!$A$10,Tableau1[[#This Row],[Nuit JE/VE]],"")</f>
        <v/>
      </c>
      <c r="AI1498" s="78" t="str">
        <f>IF(Tableau1[[#This Row],[Type de réponse]]='Paramètre (masquer)'!$A$10,Tableau1[[#This Row],[Nuit
VE/SA]],"")</f>
        <v/>
      </c>
      <c r="AJ1498" s="78" t="str">
        <f>IF(Tableau1[[#This Row],[Type de réponse]]='Paramètre (masquer)'!$A$10,Tableau1[[#This Row],[Nuit
SA/DI]],"")</f>
        <v/>
      </c>
      <c r="AK1498" s="78" t="str">
        <f>IF(Tableau1[[#This Row],[Type de réponse]]='Paramètre (masquer)'!$A$10,Tableau1[[#This Row],[Nuit
DI/LU]],"")</f>
        <v/>
      </c>
      <c r="AL1498" s="76" t="str">
        <f>IF(Tableau1[[#This Row],[Nuit
LU /MA]]="Oui",0,IF(Tableau1[[#This Row],[Nuit
LU /MA]]="Non",1,""))</f>
        <v/>
      </c>
      <c r="AM1498" s="76" t="str">
        <f>IF(Tableau1[[#This Row],[Nuit
MA/ ME]]="Oui",0,IF(Tableau1[[#This Row],[Nuit
MA/ ME]]="Non",1,""))</f>
        <v/>
      </c>
      <c r="AN1498" s="76" t="str">
        <f>IF(Tableau1[[#This Row],[Nuit
ME/ JE]]="Oui",0,IF(Tableau1[[#This Row],[Nuit
ME/ JE]]="Non",1,""))</f>
        <v/>
      </c>
      <c r="AO1498" s="76" t="str">
        <f>IF(Tableau1[[#This Row],[Nuit JE/ VE]]="Oui",0,IF(Tableau1[[#This Row],[Nuit JE/ VE]]="Non",1,""))</f>
        <v/>
      </c>
      <c r="AP1498" s="76" t="str">
        <f>IF(Tableau1[[#This Row],[Nuit
VE/ SA]]="Oui",0,IF(Tableau1[[#This Row],[Nuit
VE/ SA]]="Non",1,""))</f>
        <v/>
      </c>
      <c r="AQ1498" s="76" t="str">
        <f>IF(Tableau1[[#This Row],[Nuit
SA/ DI]]="Oui",0,IF(Tableau1[[#This Row],[Nuit
SA/ DI]]="Non",1,""))</f>
        <v/>
      </c>
      <c r="AR1498" s="76" t="str">
        <f>IF(Tableau1[[#This Row],[Nuit
DI/ LU]]="Oui",0,IF(Tableau1[[#This Row],[Nuit
DI/ LU]]="Non",1,""))</f>
        <v/>
      </c>
      <c r="AS1498" s="76" t="str">
        <f>IF(Tableau1[[#This Row],[Type de réponse]]='Paramètre (masquer)'!$A$10,Tableau1[[#This Row],[FE]],"")</f>
        <v/>
      </c>
      <c r="AT1498" s="76" t="str">
        <f>_xlfn.CONCAT(Tableau1[[#This Row],[LUN]:[DIM]])</f>
        <v/>
      </c>
      <c r="AU1498" s="79"/>
      <c r="AV14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8" s="76" t="e">
        <f>Tableau1[[#This Row],[Nbre de nuits sur la période]]*Tableau1[[#This Row],[Nombre de train accédant / nuit *]]</f>
        <v>#VALUE!</v>
      </c>
      <c r="AY1498" s="76" t="e">
        <f>Tableau1[[#This Row],[Uo voies - nuit]]*((59*400/1000)+5)</f>
        <v>#VALUE!</v>
      </c>
    </row>
    <row r="1499" spans="1:51" ht="15.75">
      <c r="A1499" s="51">
        <f t="shared" si="71"/>
        <v>1486</v>
      </c>
      <c r="B1499" s="85"/>
      <c r="C1499" s="52" t="str">
        <f>IFERROR(VLOOKUP(Tableau1[[#This Row],[Site *
Un fichier Excel par DT]],Tableau7[[#All],[Nom de la gare]:[EIC]],5,FALSE),"")</f>
        <v/>
      </c>
      <c r="D1499" s="77"/>
      <c r="E1499" s="74"/>
      <c r="F1499" s="74"/>
      <c r="G1499" s="76"/>
      <c r="H1499" s="72" t="str">
        <f>IF(Tableau1[[#This Row],[Régime d''utilisation (Quotidien ? Oui ou Non)]]="Oui","Oui","Non")</f>
        <v>Non</v>
      </c>
      <c r="I1499" s="72" t="str">
        <f>IF(Tableau1[[#This Row],[Régime d''utilisation (Quotidien ? Oui ou Non)]]="Oui","Oui","Non")</f>
        <v>Non</v>
      </c>
      <c r="J1499" s="72" t="str">
        <f>IF(Tableau1[[#This Row],[Régime d''utilisation (Quotidien ? Oui ou Non)]]="Oui","Oui","Non")</f>
        <v>Non</v>
      </c>
      <c r="K1499" s="72" t="str">
        <f>IF(Tableau1[[#This Row],[Régime d''utilisation (Quotidien ? Oui ou Non)]]="Oui","Oui","Non")</f>
        <v>Non</v>
      </c>
      <c r="L1499" s="72" t="str">
        <f>IF(Tableau1[[#This Row],[Régime d''utilisation (Quotidien ? Oui ou Non)]]="Oui","Oui","Non")</f>
        <v>Non</v>
      </c>
      <c r="M1499" s="72" t="str">
        <f>IF(Tableau1[[#This Row],[Régime d''utilisation (Quotidien ? Oui ou Non)]]="Oui","Oui","Non")</f>
        <v>Non</v>
      </c>
      <c r="N1499" s="72" t="str">
        <f>IF(Tableau1[[#This Row],[Régime d''utilisation (Quotidien ? Oui ou Non)]]="Oui","Oui","Non")</f>
        <v>Non</v>
      </c>
      <c r="O1499" s="72" t="str">
        <f>IF(Tableau1[[#This Row],[Régime d''utilisation (Quotidien ? Oui ou Non)]]="Oui","Oui","Non")</f>
        <v>Non</v>
      </c>
      <c r="P1499" s="76"/>
      <c r="Q1499" s="76"/>
      <c r="R1499" s="76"/>
      <c r="S1499" s="52" t="str">
        <f t="shared" si="69"/>
        <v>Compris entre 00h00 et 5h00</v>
      </c>
      <c r="T1499" s="76"/>
      <c r="U1499" s="53" t="str">
        <f t="shared" si="70"/>
        <v>Voyageur</v>
      </c>
      <c r="V1499" s="76"/>
      <c r="W1499" s="76"/>
      <c r="X1499" s="76"/>
      <c r="Y1499" s="76"/>
      <c r="Z1499" s="76"/>
      <c r="AA1499" s="76"/>
      <c r="AB1499" s="53">
        <f>400</f>
        <v>400</v>
      </c>
      <c r="AC1499" s="78" t="str">
        <f>IF(Tableau1[[#This Row],[Type de réponse]]='Paramètre (masquer)'!$A$10,Tableau1[[#This Row],[Période de début *]],"")</f>
        <v/>
      </c>
      <c r="AD1499" s="78" t="str">
        <f>IF(Tableau1[[#This Row],[Type de réponse]]='Paramètre (masquer)'!$A$10,Tableau1[[#This Row],[Période de fin *]],"")</f>
        <v/>
      </c>
      <c r="AE1499" s="78" t="str">
        <f>IF(Tableau1[[#This Row],[Type de réponse]]='Paramètre (masquer)'!$A$10,Tableau1[[#This Row],[Nuit
LU/MA]],"")</f>
        <v/>
      </c>
      <c r="AF1499" s="78" t="str">
        <f>IF(Tableau1[[#This Row],[Type de réponse]]='Paramètre (masquer)'!$A$10,Tableau1[[#This Row],[Nuit
MA/ME]],"")</f>
        <v/>
      </c>
      <c r="AG1499" s="78" t="str">
        <f>IF(Tableau1[[#This Row],[Type de réponse]]='Paramètre (masquer)'!$A$10,Tableau1[[#This Row],[Nuit
ME/JE]],"")</f>
        <v/>
      </c>
      <c r="AH1499" s="78" t="str">
        <f>IF(Tableau1[[#This Row],[Type de réponse]]='Paramètre (masquer)'!$A$10,Tableau1[[#This Row],[Nuit JE/VE]],"")</f>
        <v/>
      </c>
      <c r="AI1499" s="78" t="str">
        <f>IF(Tableau1[[#This Row],[Type de réponse]]='Paramètre (masquer)'!$A$10,Tableau1[[#This Row],[Nuit
VE/SA]],"")</f>
        <v/>
      </c>
      <c r="AJ1499" s="78" t="str">
        <f>IF(Tableau1[[#This Row],[Type de réponse]]='Paramètre (masquer)'!$A$10,Tableau1[[#This Row],[Nuit
SA/DI]],"")</f>
        <v/>
      </c>
      <c r="AK1499" s="78" t="str">
        <f>IF(Tableau1[[#This Row],[Type de réponse]]='Paramètre (masquer)'!$A$10,Tableau1[[#This Row],[Nuit
DI/LU]],"")</f>
        <v/>
      </c>
      <c r="AL1499" s="76" t="str">
        <f>IF(Tableau1[[#This Row],[Nuit
LU /MA]]="Oui",0,IF(Tableau1[[#This Row],[Nuit
LU /MA]]="Non",1,""))</f>
        <v/>
      </c>
      <c r="AM1499" s="76" t="str">
        <f>IF(Tableau1[[#This Row],[Nuit
MA/ ME]]="Oui",0,IF(Tableau1[[#This Row],[Nuit
MA/ ME]]="Non",1,""))</f>
        <v/>
      </c>
      <c r="AN1499" s="76" t="str">
        <f>IF(Tableau1[[#This Row],[Nuit
ME/ JE]]="Oui",0,IF(Tableau1[[#This Row],[Nuit
ME/ JE]]="Non",1,""))</f>
        <v/>
      </c>
      <c r="AO1499" s="76" t="str">
        <f>IF(Tableau1[[#This Row],[Nuit JE/ VE]]="Oui",0,IF(Tableau1[[#This Row],[Nuit JE/ VE]]="Non",1,""))</f>
        <v/>
      </c>
      <c r="AP1499" s="76" t="str">
        <f>IF(Tableau1[[#This Row],[Nuit
VE/ SA]]="Oui",0,IF(Tableau1[[#This Row],[Nuit
VE/ SA]]="Non",1,""))</f>
        <v/>
      </c>
      <c r="AQ1499" s="76" t="str">
        <f>IF(Tableau1[[#This Row],[Nuit
SA/ DI]]="Oui",0,IF(Tableau1[[#This Row],[Nuit
SA/ DI]]="Non",1,""))</f>
        <v/>
      </c>
      <c r="AR1499" s="76" t="str">
        <f>IF(Tableau1[[#This Row],[Nuit
DI/ LU]]="Oui",0,IF(Tableau1[[#This Row],[Nuit
DI/ LU]]="Non",1,""))</f>
        <v/>
      </c>
      <c r="AS1499" s="76" t="str">
        <f>IF(Tableau1[[#This Row],[Type de réponse]]='Paramètre (masquer)'!$A$10,Tableau1[[#This Row],[FE]],"")</f>
        <v/>
      </c>
      <c r="AT1499" s="76" t="str">
        <f>_xlfn.CONCAT(Tableau1[[#This Row],[LUN]:[DIM]])</f>
        <v/>
      </c>
      <c r="AU1499" s="79"/>
      <c r="AV14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9" s="76" t="e">
        <f>Tableau1[[#This Row],[Nbre de nuits sur la période]]*Tableau1[[#This Row],[Nombre de train accédant / nuit *]]</f>
        <v>#VALUE!</v>
      </c>
      <c r="AY1499" s="76" t="e">
        <f>Tableau1[[#This Row],[Uo voies - nuit]]*((59*400/1000)+5)</f>
        <v>#VALUE!</v>
      </c>
    </row>
    <row r="1500" spans="1:51" ht="15.75">
      <c r="A1500" s="51">
        <f t="shared" si="71"/>
        <v>1487</v>
      </c>
      <c r="B1500" s="85"/>
      <c r="C1500" s="52" t="str">
        <f>IFERROR(VLOOKUP(Tableau1[[#This Row],[Site *
Un fichier Excel par DT]],Tableau7[[#All],[Nom de la gare]:[EIC]],5,FALSE),"")</f>
        <v/>
      </c>
      <c r="D1500" s="77"/>
      <c r="E1500" s="74"/>
      <c r="F1500" s="74"/>
      <c r="G1500" s="76"/>
      <c r="H1500" s="72" t="str">
        <f>IF(Tableau1[[#This Row],[Régime d''utilisation (Quotidien ? Oui ou Non)]]="Oui","Oui","Non")</f>
        <v>Non</v>
      </c>
      <c r="I1500" s="72" t="str">
        <f>IF(Tableau1[[#This Row],[Régime d''utilisation (Quotidien ? Oui ou Non)]]="Oui","Oui","Non")</f>
        <v>Non</v>
      </c>
      <c r="J1500" s="72" t="str">
        <f>IF(Tableau1[[#This Row],[Régime d''utilisation (Quotidien ? Oui ou Non)]]="Oui","Oui","Non")</f>
        <v>Non</v>
      </c>
      <c r="K1500" s="72" t="str">
        <f>IF(Tableau1[[#This Row],[Régime d''utilisation (Quotidien ? Oui ou Non)]]="Oui","Oui","Non")</f>
        <v>Non</v>
      </c>
      <c r="L1500" s="72" t="str">
        <f>IF(Tableau1[[#This Row],[Régime d''utilisation (Quotidien ? Oui ou Non)]]="Oui","Oui","Non")</f>
        <v>Non</v>
      </c>
      <c r="M1500" s="72" t="str">
        <f>IF(Tableau1[[#This Row],[Régime d''utilisation (Quotidien ? Oui ou Non)]]="Oui","Oui","Non")</f>
        <v>Non</v>
      </c>
      <c r="N1500" s="72" t="str">
        <f>IF(Tableau1[[#This Row],[Régime d''utilisation (Quotidien ? Oui ou Non)]]="Oui","Oui","Non")</f>
        <v>Non</v>
      </c>
      <c r="O1500" s="72" t="str">
        <f>IF(Tableau1[[#This Row],[Régime d''utilisation (Quotidien ? Oui ou Non)]]="Oui","Oui","Non")</f>
        <v>Non</v>
      </c>
      <c r="P1500" s="76"/>
      <c r="Q1500" s="76"/>
      <c r="R1500" s="76"/>
      <c r="S1500" s="52" t="str">
        <f t="shared" si="69"/>
        <v>Compris entre 00h00 et 5h00</v>
      </c>
      <c r="T1500" s="76"/>
      <c r="U1500" s="53" t="str">
        <f t="shared" si="70"/>
        <v>Voyageur</v>
      </c>
      <c r="V1500" s="76"/>
      <c r="W1500" s="76"/>
      <c r="X1500" s="76"/>
      <c r="Y1500" s="76"/>
      <c r="Z1500" s="76"/>
      <c r="AA1500" s="76"/>
      <c r="AB1500" s="53">
        <f>400</f>
        <v>400</v>
      </c>
      <c r="AC1500" s="78" t="str">
        <f>IF(Tableau1[[#This Row],[Type de réponse]]='Paramètre (masquer)'!$A$10,Tableau1[[#This Row],[Période de début *]],"")</f>
        <v/>
      </c>
      <c r="AD1500" s="78" t="str">
        <f>IF(Tableau1[[#This Row],[Type de réponse]]='Paramètre (masquer)'!$A$10,Tableau1[[#This Row],[Période de fin *]],"")</f>
        <v/>
      </c>
      <c r="AE1500" s="78" t="str">
        <f>IF(Tableau1[[#This Row],[Type de réponse]]='Paramètre (masquer)'!$A$10,Tableau1[[#This Row],[Nuit
LU/MA]],"")</f>
        <v/>
      </c>
      <c r="AF1500" s="78" t="str">
        <f>IF(Tableau1[[#This Row],[Type de réponse]]='Paramètre (masquer)'!$A$10,Tableau1[[#This Row],[Nuit
MA/ME]],"")</f>
        <v/>
      </c>
      <c r="AG1500" s="78" t="str">
        <f>IF(Tableau1[[#This Row],[Type de réponse]]='Paramètre (masquer)'!$A$10,Tableau1[[#This Row],[Nuit
ME/JE]],"")</f>
        <v/>
      </c>
      <c r="AH1500" s="78" t="str">
        <f>IF(Tableau1[[#This Row],[Type de réponse]]='Paramètre (masquer)'!$A$10,Tableau1[[#This Row],[Nuit JE/VE]],"")</f>
        <v/>
      </c>
      <c r="AI1500" s="78" t="str">
        <f>IF(Tableau1[[#This Row],[Type de réponse]]='Paramètre (masquer)'!$A$10,Tableau1[[#This Row],[Nuit
VE/SA]],"")</f>
        <v/>
      </c>
      <c r="AJ1500" s="78" t="str">
        <f>IF(Tableau1[[#This Row],[Type de réponse]]='Paramètre (masquer)'!$A$10,Tableau1[[#This Row],[Nuit
SA/DI]],"")</f>
        <v/>
      </c>
      <c r="AK1500" s="78" t="str">
        <f>IF(Tableau1[[#This Row],[Type de réponse]]='Paramètre (masquer)'!$A$10,Tableau1[[#This Row],[Nuit
DI/LU]],"")</f>
        <v/>
      </c>
      <c r="AL1500" s="76" t="str">
        <f>IF(Tableau1[[#This Row],[Nuit
LU /MA]]="Oui",0,IF(Tableau1[[#This Row],[Nuit
LU /MA]]="Non",1,""))</f>
        <v/>
      </c>
      <c r="AM1500" s="76" t="str">
        <f>IF(Tableau1[[#This Row],[Nuit
MA/ ME]]="Oui",0,IF(Tableau1[[#This Row],[Nuit
MA/ ME]]="Non",1,""))</f>
        <v/>
      </c>
      <c r="AN1500" s="76" t="str">
        <f>IF(Tableau1[[#This Row],[Nuit
ME/ JE]]="Oui",0,IF(Tableau1[[#This Row],[Nuit
ME/ JE]]="Non",1,""))</f>
        <v/>
      </c>
      <c r="AO1500" s="76" t="str">
        <f>IF(Tableau1[[#This Row],[Nuit JE/ VE]]="Oui",0,IF(Tableau1[[#This Row],[Nuit JE/ VE]]="Non",1,""))</f>
        <v/>
      </c>
      <c r="AP1500" s="76" t="str">
        <f>IF(Tableau1[[#This Row],[Nuit
VE/ SA]]="Oui",0,IF(Tableau1[[#This Row],[Nuit
VE/ SA]]="Non",1,""))</f>
        <v/>
      </c>
      <c r="AQ1500" s="76" t="str">
        <f>IF(Tableau1[[#This Row],[Nuit
SA/ DI]]="Oui",0,IF(Tableau1[[#This Row],[Nuit
SA/ DI]]="Non",1,""))</f>
        <v/>
      </c>
      <c r="AR1500" s="76" t="str">
        <f>IF(Tableau1[[#This Row],[Nuit
DI/ LU]]="Oui",0,IF(Tableau1[[#This Row],[Nuit
DI/ LU]]="Non",1,""))</f>
        <v/>
      </c>
      <c r="AS1500" s="76" t="str">
        <f>IF(Tableau1[[#This Row],[Type de réponse]]='Paramètre (masquer)'!$A$10,Tableau1[[#This Row],[FE]],"")</f>
        <v/>
      </c>
      <c r="AT1500" s="76" t="str">
        <f>_xlfn.CONCAT(Tableau1[[#This Row],[LUN]:[DIM]])</f>
        <v/>
      </c>
      <c r="AU1500" s="79"/>
      <c r="AV15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0" s="76" t="e">
        <f>Tableau1[[#This Row],[Nbre de nuits sur la période]]*Tableau1[[#This Row],[Nombre de train accédant / nuit *]]</f>
        <v>#VALUE!</v>
      </c>
      <c r="AY1500" s="76" t="e">
        <f>Tableau1[[#This Row],[Uo voies - nuit]]*((59*400/1000)+5)</f>
        <v>#VALUE!</v>
      </c>
    </row>
    <row r="1501" spans="1:51" ht="15.75">
      <c r="A1501" s="51">
        <f t="shared" si="71"/>
        <v>1488</v>
      </c>
      <c r="B1501" s="85"/>
      <c r="C1501" s="52" t="str">
        <f>IFERROR(VLOOKUP(Tableau1[[#This Row],[Site *
Un fichier Excel par DT]],Tableau7[[#All],[Nom de la gare]:[EIC]],5,FALSE),"")</f>
        <v/>
      </c>
      <c r="D1501" s="77"/>
      <c r="E1501" s="74"/>
      <c r="F1501" s="74"/>
      <c r="G1501" s="76"/>
      <c r="H1501" s="72" t="str">
        <f>IF(Tableau1[[#This Row],[Régime d''utilisation (Quotidien ? Oui ou Non)]]="Oui","Oui","Non")</f>
        <v>Non</v>
      </c>
      <c r="I1501" s="72" t="str">
        <f>IF(Tableau1[[#This Row],[Régime d''utilisation (Quotidien ? Oui ou Non)]]="Oui","Oui","Non")</f>
        <v>Non</v>
      </c>
      <c r="J1501" s="72" t="str">
        <f>IF(Tableau1[[#This Row],[Régime d''utilisation (Quotidien ? Oui ou Non)]]="Oui","Oui","Non")</f>
        <v>Non</v>
      </c>
      <c r="K1501" s="72" t="str">
        <f>IF(Tableau1[[#This Row],[Régime d''utilisation (Quotidien ? Oui ou Non)]]="Oui","Oui","Non")</f>
        <v>Non</v>
      </c>
      <c r="L1501" s="72" t="str">
        <f>IF(Tableau1[[#This Row],[Régime d''utilisation (Quotidien ? Oui ou Non)]]="Oui","Oui","Non")</f>
        <v>Non</v>
      </c>
      <c r="M1501" s="72" t="str">
        <f>IF(Tableau1[[#This Row],[Régime d''utilisation (Quotidien ? Oui ou Non)]]="Oui","Oui","Non")</f>
        <v>Non</v>
      </c>
      <c r="N1501" s="72" t="str">
        <f>IF(Tableau1[[#This Row],[Régime d''utilisation (Quotidien ? Oui ou Non)]]="Oui","Oui","Non")</f>
        <v>Non</v>
      </c>
      <c r="O1501" s="72" t="str">
        <f>IF(Tableau1[[#This Row],[Régime d''utilisation (Quotidien ? Oui ou Non)]]="Oui","Oui","Non")</f>
        <v>Non</v>
      </c>
      <c r="P1501" s="76"/>
      <c r="Q1501" s="76"/>
      <c r="R1501" s="76"/>
      <c r="S1501" s="52" t="str">
        <f t="shared" si="69"/>
        <v>Compris entre 00h00 et 5h00</v>
      </c>
      <c r="T1501" s="76"/>
      <c r="U1501" s="53" t="str">
        <f t="shared" si="70"/>
        <v>Voyageur</v>
      </c>
      <c r="V1501" s="76"/>
      <c r="W1501" s="76"/>
      <c r="X1501" s="76"/>
      <c r="Y1501" s="76"/>
      <c r="Z1501" s="76"/>
      <c r="AA1501" s="76"/>
      <c r="AB1501" s="53">
        <f>400</f>
        <v>400</v>
      </c>
      <c r="AC1501" s="78" t="str">
        <f>IF(Tableau1[[#This Row],[Type de réponse]]='Paramètre (masquer)'!$A$10,Tableau1[[#This Row],[Période de début *]],"")</f>
        <v/>
      </c>
      <c r="AD1501" s="78" t="str">
        <f>IF(Tableau1[[#This Row],[Type de réponse]]='Paramètre (masquer)'!$A$10,Tableau1[[#This Row],[Période de fin *]],"")</f>
        <v/>
      </c>
      <c r="AE1501" s="78" t="str">
        <f>IF(Tableau1[[#This Row],[Type de réponse]]='Paramètre (masquer)'!$A$10,Tableau1[[#This Row],[Nuit
LU/MA]],"")</f>
        <v/>
      </c>
      <c r="AF1501" s="78" t="str">
        <f>IF(Tableau1[[#This Row],[Type de réponse]]='Paramètre (masquer)'!$A$10,Tableau1[[#This Row],[Nuit
MA/ME]],"")</f>
        <v/>
      </c>
      <c r="AG1501" s="78" t="str">
        <f>IF(Tableau1[[#This Row],[Type de réponse]]='Paramètre (masquer)'!$A$10,Tableau1[[#This Row],[Nuit
ME/JE]],"")</f>
        <v/>
      </c>
      <c r="AH1501" s="78" t="str">
        <f>IF(Tableau1[[#This Row],[Type de réponse]]='Paramètre (masquer)'!$A$10,Tableau1[[#This Row],[Nuit JE/VE]],"")</f>
        <v/>
      </c>
      <c r="AI1501" s="78" t="str">
        <f>IF(Tableau1[[#This Row],[Type de réponse]]='Paramètre (masquer)'!$A$10,Tableau1[[#This Row],[Nuit
VE/SA]],"")</f>
        <v/>
      </c>
      <c r="AJ1501" s="78" t="str">
        <f>IF(Tableau1[[#This Row],[Type de réponse]]='Paramètre (masquer)'!$A$10,Tableau1[[#This Row],[Nuit
SA/DI]],"")</f>
        <v/>
      </c>
      <c r="AK1501" s="78" t="str">
        <f>IF(Tableau1[[#This Row],[Type de réponse]]='Paramètre (masquer)'!$A$10,Tableau1[[#This Row],[Nuit
DI/LU]],"")</f>
        <v/>
      </c>
      <c r="AL1501" s="76" t="str">
        <f>IF(Tableau1[[#This Row],[Nuit
LU /MA]]="Oui",0,IF(Tableau1[[#This Row],[Nuit
LU /MA]]="Non",1,""))</f>
        <v/>
      </c>
      <c r="AM1501" s="76" t="str">
        <f>IF(Tableau1[[#This Row],[Nuit
MA/ ME]]="Oui",0,IF(Tableau1[[#This Row],[Nuit
MA/ ME]]="Non",1,""))</f>
        <v/>
      </c>
      <c r="AN1501" s="76" t="str">
        <f>IF(Tableau1[[#This Row],[Nuit
ME/ JE]]="Oui",0,IF(Tableau1[[#This Row],[Nuit
ME/ JE]]="Non",1,""))</f>
        <v/>
      </c>
      <c r="AO1501" s="76" t="str">
        <f>IF(Tableau1[[#This Row],[Nuit JE/ VE]]="Oui",0,IF(Tableau1[[#This Row],[Nuit JE/ VE]]="Non",1,""))</f>
        <v/>
      </c>
      <c r="AP1501" s="76" t="str">
        <f>IF(Tableau1[[#This Row],[Nuit
VE/ SA]]="Oui",0,IF(Tableau1[[#This Row],[Nuit
VE/ SA]]="Non",1,""))</f>
        <v/>
      </c>
      <c r="AQ1501" s="76" t="str">
        <f>IF(Tableau1[[#This Row],[Nuit
SA/ DI]]="Oui",0,IF(Tableau1[[#This Row],[Nuit
SA/ DI]]="Non",1,""))</f>
        <v/>
      </c>
      <c r="AR1501" s="76" t="str">
        <f>IF(Tableau1[[#This Row],[Nuit
DI/ LU]]="Oui",0,IF(Tableau1[[#This Row],[Nuit
DI/ LU]]="Non",1,""))</f>
        <v/>
      </c>
      <c r="AS1501" s="76" t="str">
        <f>IF(Tableau1[[#This Row],[Type de réponse]]='Paramètre (masquer)'!$A$10,Tableau1[[#This Row],[FE]],"")</f>
        <v/>
      </c>
      <c r="AT1501" s="76" t="str">
        <f>_xlfn.CONCAT(Tableau1[[#This Row],[LUN]:[DIM]])</f>
        <v/>
      </c>
      <c r="AU1501" s="79"/>
      <c r="AV15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1" s="76" t="e">
        <f>Tableau1[[#This Row],[Nbre de nuits sur la période]]*Tableau1[[#This Row],[Nombre de train accédant / nuit *]]</f>
        <v>#VALUE!</v>
      </c>
      <c r="AY1501" s="76" t="e">
        <f>Tableau1[[#This Row],[Uo voies - nuit]]*((59*400/1000)+5)</f>
        <v>#VALUE!</v>
      </c>
    </row>
    <row r="1502" spans="1:51" ht="15.75">
      <c r="A1502" s="51">
        <f t="shared" si="71"/>
        <v>1489</v>
      </c>
      <c r="B1502" s="85"/>
      <c r="C1502" s="52" t="str">
        <f>IFERROR(VLOOKUP(Tableau1[[#This Row],[Site *
Un fichier Excel par DT]],Tableau7[[#All],[Nom de la gare]:[EIC]],5,FALSE),"")</f>
        <v/>
      </c>
      <c r="D1502" s="77"/>
      <c r="E1502" s="74"/>
      <c r="F1502" s="74"/>
      <c r="G1502" s="76"/>
      <c r="H1502" s="72" t="str">
        <f>IF(Tableau1[[#This Row],[Régime d''utilisation (Quotidien ? Oui ou Non)]]="Oui","Oui","Non")</f>
        <v>Non</v>
      </c>
      <c r="I1502" s="72" t="str">
        <f>IF(Tableau1[[#This Row],[Régime d''utilisation (Quotidien ? Oui ou Non)]]="Oui","Oui","Non")</f>
        <v>Non</v>
      </c>
      <c r="J1502" s="72" t="str">
        <f>IF(Tableau1[[#This Row],[Régime d''utilisation (Quotidien ? Oui ou Non)]]="Oui","Oui","Non")</f>
        <v>Non</v>
      </c>
      <c r="K1502" s="72" t="str">
        <f>IF(Tableau1[[#This Row],[Régime d''utilisation (Quotidien ? Oui ou Non)]]="Oui","Oui","Non")</f>
        <v>Non</v>
      </c>
      <c r="L1502" s="72" t="str">
        <f>IF(Tableau1[[#This Row],[Régime d''utilisation (Quotidien ? Oui ou Non)]]="Oui","Oui","Non")</f>
        <v>Non</v>
      </c>
      <c r="M1502" s="72" t="str">
        <f>IF(Tableau1[[#This Row],[Régime d''utilisation (Quotidien ? Oui ou Non)]]="Oui","Oui","Non")</f>
        <v>Non</v>
      </c>
      <c r="N1502" s="72" t="str">
        <f>IF(Tableau1[[#This Row],[Régime d''utilisation (Quotidien ? Oui ou Non)]]="Oui","Oui","Non")</f>
        <v>Non</v>
      </c>
      <c r="O1502" s="72" t="str">
        <f>IF(Tableau1[[#This Row],[Régime d''utilisation (Quotidien ? Oui ou Non)]]="Oui","Oui","Non")</f>
        <v>Non</v>
      </c>
      <c r="P1502" s="76"/>
      <c r="Q1502" s="76"/>
      <c r="R1502" s="76"/>
      <c r="S1502" s="52" t="str">
        <f t="shared" si="69"/>
        <v>Compris entre 00h00 et 5h00</v>
      </c>
      <c r="T1502" s="76"/>
      <c r="U1502" s="53" t="str">
        <f t="shared" si="70"/>
        <v>Voyageur</v>
      </c>
      <c r="V1502" s="76"/>
      <c r="W1502" s="76"/>
      <c r="X1502" s="76"/>
      <c r="Y1502" s="76"/>
      <c r="Z1502" s="76"/>
      <c r="AA1502" s="76"/>
      <c r="AB1502" s="53">
        <f>400</f>
        <v>400</v>
      </c>
      <c r="AC1502" s="78" t="str">
        <f>IF(Tableau1[[#This Row],[Type de réponse]]='Paramètre (masquer)'!$A$10,Tableau1[[#This Row],[Période de début *]],"")</f>
        <v/>
      </c>
      <c r="AD1502" s="78" t="str">
        <f>IF(Tableau1[[#This Row],[Type de réponse]]='Paramètre (masquer)'!$A$10,Tableau1[[#This Row],[Période de fin *]],"")</f>
        <v/>
      </c>
      <c r="AE1502" s="78" t="str">
        <f>IF(Tableau1[[#This Row],[Type de réponse]]='Paramètre (masquer)'!$A$10,Tableau1[[#This Row],[Nuit
LU/MA]],"")</f>
        <v/>
      </c>
      <c r="AF1502" s="78" t="str">
        <f>IF(Tableau1[[#This Row],[Type de réponse]]='Paramètre (masquer)'!$A$10,Tableau1[[#This Row],[Nuit
MA/ME]],"")</f>
        <v/>
      </c>
      <c r="AG1502" s="78" t="str">
        <f>IF(Tableau1[[#This Row],[Type de réponse]]='Paramètre (masquer)'!$A$10,Tableau1[[#This Row],[Nuit
ME/JE]],"")</f>
        <v/>
      </c>
      <c r="AH1502" s="78" t="str">
        <f>IF(Tableau1[[#This Row],[Type de réponse]]='Paramètre (masquer)'!$A$10,Tableau1[[#This Row],[Nuit JE/VE]],"")</f>
        <v/>
      </c>
      <c r="AI1502" s="78" t="str">
        <f>IF(Tableau1[[#This Row],[Type de réponse]]='Paramètre (masquer)'!$A$10,Tableau1[[#This Row],[Nuit
VE/SA]],"")</f>
        <v/>
      </c>
      <c r="AJ1502" s="78" t="str">
        <f>IF(Tableau1[[#This Row],[Type de réponse]]='Paramètre (masquer)'!$A$10,Tableau1[[#This Row],[Nuit
SA/DI]],"")</f>
        <v/>
      </c>
      <c r="AK1502" s="78" t="str">
        <f>IF(Tableau1[[#This Row],[Type de réponse]]='Paramètre (masquer)'!$A$10,Tableau1[[#This Row],[Nuit
DI/LU]],"")</f>
        <v/>
      </c>
      <c r="AL1502" s="76" t="str">
        <f>IF(Tableau1[[#This Row],[Nuit
LU /MA]]="Oui",0,IF(Tableau1[[#This Row],[Nuit
LU /MA]]="Non",1,""))</f>
        <v/>
      </c>
      <c r="AM1502" s="76" t="str">
        <f>IF(Tableau1[[#This Row],[Nuit
MA/ ME]]="Oui",0,IF(Tableau1[[#This Row],[Nuit
MA/ ME]]="Non",1,""))</f>
        <v/>
      </c>
      <c r="AN1502" s="76" t="str">
        <f>IF(Tableau1[[#This Row],[Nuit
ME/ JE]]="Oui",0,IF(Tableau1[[#This Row],[Nuit
ME/ JE]]="Non",1,""))</f>
        <v/>
      </c>
      <c r="AO1502" s="76" t="str">
        <f>IF(Tableau1[[#This Row],[Nuit JE/ VE]]="Oui",0,IF(Tableau1[[#This Row],[Nuit JE/ VE]]="Non",1,""))</f>
        <v/>
      </c>
      <c r="AP1502" s="76" t="str">
        <f>IF(Tableau1[[#This Row],[Nuit
VE/ SA]]="Oui",0,IF(Tableau1[[#This Row],[Nuit
VE/ SA]]="Non",1,""))</f>
        <v/>
      </c>
      <c r="AQ1502" s="76" t="str">
        <f>IF(Tableau1[[#This Row],[Nuit
SA/ DI]]="Oui",0,IF(Tableau1[[#This Row],[Nuit
SA/ DI]]="Non",1,""))</f>
        <v/>
      </c>
      <c r="AR1502" s="76" t="str">
        <f>IF(Tableau1[[#This Row],[Nuit
DI/ LU]]="Oui",0,IF(Tableau1[[#This Row],[Nuit
DI/ LU]]="Non",1,""))</f>
        <v/>
      </c>
      <c r="AS1502" s="76" t="str">
        <f>IF(Tableau1[[#This Row],[Type de réponse]]='Paramètre (masquer)'!$A$10,Tableau1[[#This Row],[FE]],"")</f>
        <v/>
      </c>
      <c r="AT1502" s="76" t="str">
        <f>_xlfn.CONCAT(Tableau1[[#This Row],[LUN]:[DIM]])</f>
        <v/>
      </c>
      <c r="AU1502" s="79"/>
      <c r="AV15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2" s="76" t="e">
        <f>Tableau1[[#This Row],[Nbre de nuits sur la période]]*Tableau1[[#This Row],[Nombre de train accédant / nuit *]]</f>
        <v>#VALUE!</v>
      </c>
      <c r="AY1502" s="76" t="e">
        <f>Tableau1[[#This Row],[Uo voies - nuit]]*((59*400/1000)+5)</f>
        <v>#VALUE!</v>
      </c>
    </row>
    <row r="1503" spans="1:51" ht="15.75">
      <c r="A1503" s="51">
        <f t="shared" si="71"/>
        <v>1490</v>
      </c>
      <c r="B1503" s="85"/>
      <c r="C1503" s="52" t="str">
        <f>IFERROR(VLOOKUP(Tableau1[[#This Row],[Site *
Un fichier Excel par DT]],Tableau7[[#All],[Nom de la gare]:[EIC]],5,FALSE),"")</f>
        <v/>
      </c>
      <c r="D1503" s="77"/>
      <c r="E1503" s="74"/>
      <c r="F1503" s="74"/>
      <c r="G1503" s="76"/>
      <c r="H1503" s="72" t="str">
        <f>IF(Tableau1[[#This Row],[Régime d''utilisation (Quotidien ? Oui ou Non)]]="Oui","Oui","Non")</f>
        <v>Non</v>
      </c>
      <c r="I1503" s="72" t="str">
        <f>IF(Tableau1[[#This Row],[Régime d''utilisation (Quotidien ? Oui ou Non)]]="Oui","Oui","Non")</f>
        <v>Non</v>
      </c>
      <c r="J1503" s="72" t="str">
        <f>IF(Tableau1[[#This Row],[Régime d''utilisation (Quotidien ? Oui ou Non)]]="Oui","Oui","Non")</f>
        <v>Non</v>
      </c>
      <c r="K1503" s="72" t="str">
        <f>IF(Tableau1[[#This Row],[Régime d''utilisation (Quotidien ? Oui ou Non)]]="Oui","Oui","Non")</f>
        <v>Non</v>
      </c>
      <c r="L1503" s="72" t="str">
        <f>IF(Tableau1[[#This Row],[Régime d''utilisation (Quotidien ? Oui ou Non)]]="Oui","Oui","Non")</f>
        <v>Non</v>
      </c>
      <c r="M1503" s="72" t="str">
        <f>IF(Tableau1[[#This Row],[Régime d''utilisation (Quotidien ? Oui ou Non)]]="Oui","Oui","Non")</f>
        <v>Non</v>
      </c>
      <c r="N1503" s="72" t="str">
        <f>IF(Tableau1[[#This Row],[Régime d''utilisation (Quotidien ? Oui ou Non)]]="Oui","Oui","Non")</f>
        <v>Non</v>
      </c>
      <c r="O1503" s="72" t="str">
        <f>IF(Tableau1[[#This Row],[Régime d''utilisation (Quotidien ? Oui ou Non)]]="Oui","Oui","Non")</f>
        <v>Non</v>
      </c>
      <c r="P1503" s="76"/>
      <c r="Q1503" s="76"/>
      <c r="R1503" s="76"/>
      <c r="S1503" s="52" t="str">
        <f t="shared" si="69"/>
        <v>Compris entre 00h00 et 5h00</v>
      </c>
      <c r="T1503" s="76"/>
      <c r="U1503" s="53" t="str">
        <f t="shared" si="70"/>
        <v>Voyageur</v>
      </c>
      <c r="V1503" s="76"/>
      <c r="W1503" s="76"/>
      <c r="X1503" s="76"/>
      <c r="Y1503" s="76"/>
      <c r="Z1503" s="76"/>
      <c r="AA1503" s="76"/>
      <c r="AB1503" s="53">
        <f>400</f>
        <v>400</v>
      </c>
      <c r="AC1503" s="78" t="str">
        <f>IF(Tableau1[[#This Row],[Type de réponse]]='Paramètre (masquer)'!$A$10,Tableau1[[#This Row],[Période de début *]],"")</f>
        <v/>
      </c>
      <c r="AD1503" s="78" t="str">
        <f>IF(Tableau1[[#This Row],[Type de réponse]]='Paramètre (masquer)'!$A$10,Tableau1[[#This Row],[Période de fin *]],"")</f>
        <v/>
      </c>
      <c r="AE1503" s="78" t="str">
        <f>IF(Tableau1[[#This Row],[Type de réponse]]='Paramètre (masquer)'!$A$10,Tableau1[[#This Row],[Nuit
LU/MA]],"")</f>
        <v/>
      </c>
      <c r="AF1503" s="78" t="str">
        <f>IF(Tableau1[[#This Row],[Type de réponse]]='Paramètre (masquer)'!$A$10,Tableau1[[#This Row],[Nuit
MA/ME]],"")</f>
        <v/>
      </c>
      <c r="AG1503" s="78" t="str">
        <f>IF(Tableau1[[#This Row],[Type de réponse]]='Paramètre (masquer)'!$A$10,Tableau1[[#This Row],[Nuit
ME/JE]],"")</f>
        <v/>
      </c>
      <c r="AH1503" s="78" t="str">
        <f>IF(Tableau1[[#This Row],[Type de réponse]]='Paramètre (masquer)'!$A$10,Tableau1[[#This Row],[Nuit JE/VE]],"")</f>
        <v/>
      </c>
      <c r="AI1503" s="78" t="str">
        <f>IF(Tableau1[[#This Row],[Type de réponse]]='Paramètre (masquer)'!$A$10,Tableau1[[#This Row],[Nuit
VE/SA]],"")</f>
        <v/>
      </c>
      <c r="AJ1503" s="78" t="str">
        <f>IF(Tableau1[[#This Row],[Type de réponse]]='Paramètre (masquer)'!$A$10,Tableau1[[#This Row],[Nuit
SA/DI]],"")</f>
        <v/>
      </c>
      <c r="AK1503" s="78" t="str">
        <f>IF(Tableau1[[#This Row],[Type de réponse]]='Paramètre (masquer)'!$A$10,Tableau1[[#This Row],[Nuit
DI/LU]],"")</f>
        <v/>
      </c>
      <c r="AL1503" s="76" t="str">
        <f>IF(Tableau1[[#This Row],[Nuit
LU /MA]]="Oui",0,IF(Tableau1[[#This Row],[Nuit
LU /MA]]="Non",1,""))</f>
        <v/>
      </c>
      <c r="AM1503" s="76" t="str">
        <f>IF(Tableau1[[#This Row],[Nuit
MA/ ME]]="Oui",0,IF(Tableau1[[#This Row],[Nuit
MA/ ME]]="Non",1,""))</f>
        <v/>
      </c>
      <c r="AN1503" s="76" t="str">
        <f>IF(Tableau1[[#This Row],[Nuit
ME/ JE]]="Oui",0,IF(Tableau1[[#This Row],[Nuit
ME/ JE]]="Non",1,""))</f>
        <v/>
      </c>
      <c r="AO1503" s="76" t="str">
        <f>IF(Tableau1[[#This Row],[Nuit JE/ VE]]="Oui",0,IF(Tableau1[[#This Row],[Nuit JE/ VE]]="Non",1,""))</f>
        <v/>
      </c>
      <c r="AP1503" s="76" t="str">
        <f>IF(Tableau1[[#This Row],[Nuit
VE/ SA]]="Oui",0,IF(Tableau1[[#This Row],[Nuit
VE/ SA]]="Non",1,""))</f>
        <v/>
      </c>
      <c r="AQ1503" s="76" t="str">
        <f>IF(Tableau1[[#This Row],[Nuit
SA/ DI]]="Oui",0,IF(Tableau1[[#This Row],[Nuit
SA/ DI]]="Non",1,""))</f>
        <v/>
      </c>
      <c r="AR1503" s="76" t="str">
        <f>IF(Tableau1[[#This Row],[Nuit
DI/ LU]]="Oui",0,IF(Tableau1[[#This Row],[Nuit
DI/ LU]]="Non",1,""))</f>
        <v/>
      </c>
      <c r="AS1503" s="76" t="str">
        <f>IF(Tableau1[[#This Row],[Type de réponse]]='Paramètre (masquer)'!$A$10,Tableau1[[#This Row],[FE]],"")</f>
        <v/>
      </c>
      <c r="AT1503" s="76" t="str">
        <f>_xlfn.CONCAT(Tableau1[[#This Row],[LUN]:[DIM]])</f>
        <v/>
      </c>
      <c r="AU1503" s="79"/>
      <c r="AV15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3" s="76" t="e">
        <f>Tableau1[[#This Row],[Nbre de nuits sur la période]]*Tableau1[[#This Row],[Nombre de train accédant / nuit *]]</f>
        <v>#VALUE!</v>
      </c>
      <c r="AY1503" s="76" t="e">
        <f>Tableau1[[#This Row],[Uo voies - nuit]]*((59*400/1000)+5)</f>
        <v>#VALUE!</v>
      </c>
    </row>
    <row r="1504" spans="1:51" ht="15.75">
      <c r="A1504" s="51">
        <f t="shared" si="71"/>
        <v>1491</v>
      </c>
      <c r="B1504" s="85"/>
      <c r="C1504" s="52" t="str">
        <f>IFERROR(VLOOKUP(Tableau1[[#This Row],[Site *
Un fichier Excel par DT]],Tableau7[[#All],[Nom de la gare]:[EIC]],5,FALSE),"")</f>
        <v/>
      </c>
      <c r="D1504" s="77"/>
      <c r="E1504" s="74"/>
      <c r="F1504" s="74"/>
      <c r="G1504" s="76"/>
      <c r="H1504" s="72" t="str">
        <f>IF(Tableau1[[#This Row],[Régime d''utilisation (Quotidien ? Oui ou Non)]]="Oui","Oui","Non")</f>
        <v>Non</v>
      </c>
      <c r="I1504" s="72" t="str">
        <f>IF(Tableau1[[#This Row],[Régime d''utilisation (Quotidien ? Oui ou Non)]]="Oui","Oui","Non")</f>
        <v>Non</v>
      </c>
      <c r="J1504" s="72" t="str">
        <f>IF(Tableau1[[#This Row],[Régime d''utilisation (Quotidien ? Oui ou Non)]]="Oui","Oui","Non")</f>
        <v>Non</v>
      </c>
      <c r="K1504" s="72" t="str">
        <f>IF(Tableau1[[#This Row],[Régime d''utilisation (Quotidien ? Oui ou Non)]]="Oui","Oui","Non")</f>
        <v>Non</v>
      </c>
      <c r="L1504" s="72" t="str">
        <f>IF(Tableau1[[#This Row],[Régime d''utilisation (Quotidien ? Oui ou Non)]]="Oui","Oui","Non")</f>
        <v>Non</v>
      </c>
      <c r="M1504" s="72" t="str">
        <f>IF(Tableau1[[#This Row],[Régime d''utilisation (Quotidien ? Oui ou Non)]]="Oui","Oui","Non")</f>
        <v>Non</v>
      </c>
      <c r="N1504" s="72" t="str">
        <f>IF(Tableau1[[#This Row],[Régime d''utilisation (Quotidien ? Oui ou Non)]]="Oui","Oui","Non")</f>
        <v>Non</v>
      </c>
      <c r="O1504" s="72" t="str">
        <f>IF(Tableau1[[#This Row],[Régime d''utilisation (Quotidien ? Oui ou Non)]]="Oui","Oui","Non")</f>
        <v>Non</v>
      </c>
      <c r="P1504" s="76"/>
      <c r="Q1504" s="76"/>
      <c r="R1504" s="76"/>
      <c r="S1504" s="52" t="str">
        <f t="shared" si="69"/>
        <v>Compris entre 00h00 et 5h00</v>
      </c>
      <c r="T1504" s="76"/>
      <c r="U1504" s="53" t="str">
        <f t="shared" si="70"/>
        <v>Voyageur</v>
      </c>
      <c r="V1504" s="76"/>
      <c r="W1504" s="76"/>
      <c r="X1504" s="76"/>
      <c r="Y1504" s="76"/>
      <c r="Z1504" s="76"/>
      <c r="AA1504" s="76"/>
      <c r="AB1504" s="53">
        <f>400</f>
        <v>400</v>
      </c>
      <c r="AC1504" s="78" t="str">
        <f>IF(Tableau1[[#This Row],[Type de réponse]]='Paramètre (masquer)'!$A$10,Tableau1[[#This Row],[Période de début *]],"")</f>
        <v/>
      </c>
      <c r="AD1504" s="78" t="str">
        <f>IF(Tableau1[[#This Row],[Type de réponse]]='Paramètre (masquer)'!$A$10,Tableau1[[#This Row],[Période de fin *]],"")</f>
        <v/>
      </c>
      <c r="AE1504" s="78" t="str">
        <f>IF(Tableau1[[#This Row],[Type de réponse]]='Paramètre (masquer)'!$A$10,Tableau1[[#This Row],[Nuit
LU/MA]],"")</f>
        <v/>
      </c>
      <c r="AF1504" s="78" t="str">
        <f>IF(Tableau1[[#This Row],[Type de réponse]]='Paramètre (masquer)'!$A$10,Tableau1[[#This Row],[Nuit
MA/ME]],"")</f>
        <v/>
      </c>
      <c r="AG1504" s="78" t="str">
        <f>IF(Tableau1[[#This Row],[Type de réponse]]='Paramètre (masquer)'!$A$10,Tableau1[[#This Row],[Nuit
ME/JE]],"")</f>
        <v/>
      </c>
      <c r="AH1504" s="78" t="str">
        <f>IF(Tableau1[[#This Row],[Type de réponse]]='Paramètre (masquer)'!$A$10,Tableau1[[#This Row],[Nuit JE/VE]],"")</f>
        <v/>
      </c>
      <c r="AI1504" s="78" t="str">
        <f>IF(Tableau1[[#This Row],[Type de réponse]]='Paramètre (masquer)'!$A$10,Tableau1[[#This Row],[Nuit
VE/SA]],"")</f>
        <v/>
      </c>
      <c r="AJ1504" s="78" t="str">
        <f>IF(Tableau1[[#This Row],[Type de réponse]]='Paramètre (masquer)'!$A$10,Tableau1[[#This Row],[Nuit
SA/DI]],"")</f>
        <v/>
      </c>
      <c r="AK1504" s="78" t="str">
        <f>IF(Tableau1[[#This Row],[Type de réponse]]='Paramètre (masquer)'!$A$10,Tableau1[[#This Row],[Nuit
DI/LU]],"")</f>
        <v/>
      </c>
      <c r="AL1504" s="76" t="str">
        <f>IF(Tableau1[[#This Row],[Nuit
LU /MA]]="Oui",0,IF(Tableau1[[#This Row],[Nuit
LU /MA]]="Non",1,""))</f>
        <v/>
      </c>
      <c r="AM1504" s="76" t="str">
        <f>IF(Tableau1[[#This Row],[Nuit
MA/ ME]]="Oui",0,IF(Tableau1[[#This Row],[Nuit
MA/ ME]]="Non",1,""))</f>
        <v/>
      </c>
      <c r="AN1504" s="76" t="str">
        <f>IF(Tableau1[[#This Row],[Nuit
ME/ JE]]="Oui",0,IF(Tableau1[[#This Row],[Nuit
ME/ JE]]="Non",1,""))</f>
        <v/>
      </c>
      <c r="AO1504" s="76" t="str">
        <f>IF(Tableau1[[#This Row],[Nuit JE/ VE]]="Oui",0,IF(Tableau1[[#This Row],[Nuit JE/ VE]]="Non",1,""))</f>
        <v/>
      </c>
      <c r="AP1504" s="76" t="str">
        <f>IF(Tableau1[[#This Row],[Nuit
VE/ SA]]="Oui",0,IF(Tableau1[[#This Row],[Nuit
VE/ SA]]="Non",1,""))</f>
        <v/>
      </c>
      <c r="AQ1504" s="76" t="str">
        <f>IF(Tableau1[[#This Row],[Nuit
SA/ DI]]="Oui",0,IF(Tableau1[[#This Row],[Nuit
SA/ DI]]="Non",1,""))</f>
        <v/>
      </c>
      <c r="AR1504" s="76" t="str">
        <f>IF(Tableau1[[#This Row],[Nuit
DI/ LU]]="Oui",0,IF(Tableau1[[#This Row],[Nuit
DI/ LU]]="Non",1,""))</f>
        <v/>
      </c>
      <c r="AS1504" s="76" t="str">
        <f>IF(Tableau1[[#This Row],[Type de réponse]]='Paramètre (masquer)'!$A$10,Tableau1[[#This Row],[FE]],"")</f>
        <v/>
      </c>
      <c r="AT1504" s="76" t="str">
        <f>_xlfn.CONCAT(Tableau1[[#This Row],[LUN]:[DIM]])</f>
        <v/>
      </c>
      <c r="AU1504" s="79"/>
      <c r="AV15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4" s="76" t="e">
        <f>Tableau1[[#This Row],[Nbre de nuits sur la période]]*Tableau1[[#This Row],[Nombre de train accédant / nuit *]]</f>
        <v>#VALUE!</v>
      </c>
      <c r="AY1504" s="76" t="e">
        <f>Tableau1[[#This Row],[Uo voies - nuit]]*((59*400/1000)+5)</f>
        <v>#VALUE!</v>
      </c>
    </row>
    <row r="1505" spans="1:51" ht="15.75">
      <c r="A1505" s="51">
        <f t="shared" si="71"/>
        <v>1492</v>
      </c>
      <c r="B1505" s="85"/>
      <c r="C1505" s="52" t="str">
        <f>IFERROR(VLOOKUP(Tableau1[[#This Row],[Site *
Un fichier Excel par DT]],Tableau7[[#All],[Nom de la gare]:[EIC]],5,FALSE),"")</f>
        <v/>
      </c>
      <c r="D1505" s="77"/>
      <c r="E1505" s="74"/>
      <c r="F1505" s="74"/>
      <c r="G1505" s="76"/>
      <c r="H1505" s="72" t="str">
        <f>IF(Tableau1[[#This Row],[Régime d''utilisation (Quotidien ? Oui ou Non)]]="Oui","Oui","Non")</f>
        <v>Non</v>
      </c>
      <c r="I1505" s="72" t="str">
        <f>IF(Tableau1[[#This Row],[Régime d''utilisation (Quotidien ? Oui ou Non)]]="Oui","Oui","Non")</f>
        <v>Non</v>
      </c>
      <c r="J1505" s="72" t="str">
        <f>IF(Tableau1[[#This Row],[Régime d''utilisation (Quotidien ? Oui ou Non)]]="Oui","Oui","Non")</f>
        <v>Non</v>
      </c>
      <c r="K1505" s="72" t="str">
        <f>IF(Tableau1[[#This Row],[Régime d''utilisation (Quotidien ? Oui ou Non)]]="Oui","Oui","Non")</f>
        <v>Non</v>
      </c>
      <c r="L1505" s="72" t="str">
        <f>IF(Tableau1[[#This Row],[Régime d''utilisation (Quotidien ? Oui ou Non)]]="Oui","Oui","Non")</f>
        <v>Non</v>
      </c>
      <c r="M1505" s="72" t="str">
        <f>IF(Tableau1[[#This Row],[Régime d''utilisation (Quotidien ? Oui ou Non)]]="Oui","Oui","Non")</f>
        <v>Non</v>
      </c>
      <c r="N1505" s="72" t="str">
        <f>IF(Tableau1[[#This Row],[Régime d''utilisation (Quotidien ? Oui ou Non)]]="Oui","Oui","Non")</f>
        <v>Non</v>
      </c>
      <c r="O1505" s="72" t="str">
        <f>IF(Tableau1[[#This Row],[Régime d''utilisation (Quotidien ? Oui ou Non)]]="Oui","Oui","Non")</f>
        <v>Non</v>
      </c>
      <c r="P1505" s="76"/>
      <c r="Q1505" s="76"/>
      <c r="R1505" s="76"/>
      <c r="S1505" s="52" t="str">
        <f t="shared" si="69"/>
        <v>Compris entre 00h00 et 5h00</v>
      </c>
      <c r="T1505" s="76"/>
      <c r="U1505" s="53" t="str">
        <f t="shared" si="70"/>
        <v>Voyageur</v>
      </c>
      <c r="V1505" s="76"/>
      <c r="W1505" s="76"/>
      <c r="X1505" s="76"/>
      <c r="Y1505" s="76"/>
      <c r="Z1505" s="76"/>
      <c r="AA1505" s="76"/>
      <c r="AB1505" s="53">
        <f>400</f>
        <v>400</v>
      </c>
      <c r="AC1505" s="78" t="str">
        <f>IF(Tableau1[[#This Row],[Type de réponse]]='Paramètre (masquer)'!$A$10,Tableau1[[#This Row],[Période de début *]],"")</f>
        <v/>
      </c>
      <c r="AD1505" s="78" t="str">
        <f>IF(Tableau1[[#This Row],[Type de réponse]]='Paramètre (masquer)'!$A$10,Tableau1[[#This Row],[Période de fin *]],"")</f>
        <v/>
      </c>
      <c r="AE1505" s="78" t="str">
        <f>IF(Tableau1[[#This Row],[Type de réponse]]='Paramètre (masquer)'!$A$10,Tableau1[[#This Row],[Nuit
LU/MA]],"")</f>
        <v/>
      </c>
      <c r="AF1505" s="78" t="str">
        <f>IF(Tableau1[[#This Row],[Type de réponse]]='Paramètre (masquer)'!$A$10,Tableau1[[#This Row],[Nuit
MA/ME]],"")</f>
        <v/>
      </c>
      <c r="AG1505" s="78" t="str">
        <f>IF(Tableau1[[#This Row],[Type de réponse]]='Paramètre (masquer)'!$A$10,Tableau1[[#This Row],[Nuit
ME/JE]],"")</f>
        <v/>
      </c>
      <c r="AH1505" s="78" t="str">
        <f>IF(Tableau1[[#This Row],[Type de réponse]]='Paramètre (masquer)'!$A$10,Tableau1[[#This Row],[Nuit JE/VE]],"")</f>
        <v/>
      </c>
      <c r="AI1505" s="78" t="str">
        <f>IF(Tableau1[[#This Row],[Type de réponse]]='Paramètre (masquer)'!$A$10,Tableau1[[#This Row],[Nuit
VE/SA]],"")</f>
        <v/>
      </c>
      <c r="AJ1505" s="78" t="str">
        <f>IF(Tableau1[[#This Row],[Type de réponse]]='Paramètre (masquer)'!$A$10,Tableau1[[#This Row],[Nuit
SA/DI]],"")</f>
        <v/>
      </c>
      <c r="AK1505" s="78" t="str">
        <f>IF(Tableau1[[#This Row],[Type de réponse]]='Paramètre (masquer)'!$A$10,Tableau1[[#This Row],[Nuit
DI/LU]],"")</f>
        <v/>
      </c>
      <c r="AL1505" s="76" t="str">
        <f>IF(Tableau1[[#This Row],[Nuit
LU /MA]]="Oui",0,IF(Tableau1[[#This Row],[Nuit
LU /MA]]="Non",1,""))</f>
        <v/>
      </c>
      <c r="AM1505" s="76" t="str">
        <f>IF(Tableau1[[#This Row],[Nuit
MA/ ME]]="Oui",0,IF(Tableau1[[#This Row],[Nuit
MA/ ME]]="Non",1,""))</f>
        <v/>
      </c>
      <c r="AN1505" s="76" t="str">
        <f>IF(Tableau1[[#This Row],[Nuit
ME/ JE]]="Oui",0,IF(Tableau1[[#This Row],[Nuit
ME/ JE]]="Non",1,""))</f>
        <v/>
      </c>
      <c r="AO1505" s="76" t="str">
        <f>IF(Tableau1[[#This Row],[Nuit JE/ VE]]="Oui",0,IF(Tableau1[[#This Row],[Nuit JE/ VE]]="Non",1,""))</f>
        <v/>
      </c>
      <c r="AP1505" s="76" t="str">
        <f>IF(Tableau1[[#This Row],[Nuit
VE/ SA]]="Oui",0,IF(Tableau1[[#This Row],[Nuit
VE/ SA]]="Non",1,""))</f>
        <v/>
      </c>
      <c r="AQ1505" s="76" t="str">
        <f>IF(Tableau1[[#This Row],[Nuit
SA/ DI]]="Oui",0,IF(Tableau1[[#This Row],[Nuit
SA/ DI]]="Non",1,""))</f>
        <v/>
      </c>
      <c r="AR1505" s="76" t="str">
        <f>IF(Tableau1[[#This Row],[Nuit
DI/ LU]]="Oui",0,IF(Tableau1[[#This Row],[Nuit
DI/ LU]]="Non",1,""))</f>
        <v/>
      </c>
      <c r="AS1505" s="76" t="str">
        <f>IF(Tableau1[[#This Row],[Type de réponse]]='Paramètre (masquer)'!$A$10,Tableau1[[#This Row],[FE]],"")</f>
        <v/>
      </c>
      <c r="AT1505" s="76" t="str">
        <f>_xlfn.CONCAT(Tableau1[[#This Row],[LUN]:[DIM]])</f>
        <v/>
      </c>
      <c r="AU1505" s="79"/>
      <c r="AV15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5" s="76" t="e">
        <f>Tableau1[[#This Row],[Nbre de nuits sur la période]]*Tableau1[[#This Row],[Nombre de train accédant / nuit *]]</f>
        <v>#VALUE!</v>
      </c>
      <c r="AY1505" s="76" t="e">
        <f>Tableau1[[#This Row],[Uo voies - nuit]]*((59*400/1000)+5)</f>
        <v>#VALUE!</v>
      </c>
    </row>
    <row r="1506" spans="1:51" ht="15.75">
      <c r="A1506" s="51">
        <f t="shared" si="71"/>
        <v>1493</v>
      </c>
      <c r="B1506" s="85"/>
      <c r="C1506" s="52" t="str">
        <f>IFERROR(VLOOKUP(Tableau1[[#This Row],[Site *
Un fichier Excel par DT]],Tableau7[[#All],[Nom de la gare]:[EIC]],5,FALSE),"")</f>
        <v/>
      </c>
      <c r="D1506" s="77"/>
      <c r="E1506" s="74"/>
      <c r="F1506" s="74"/>
      <c r="G1506" s="76"/>
      <c r="H1506" s="72" t="str">
        <f>IF(Tableau1[[#This Row],[Régime d''utilisation (Quotidien ? Oui ou Non)]]="Oui","Oui","Non")</f>
        <v>Non</v>
      </c>
      <c r="I1506" s="72" t="str">
        <f>IF(Tableau1[[#This Row],[Régime d''utilisation (Quotidien ? Oui ou Non)]]="Oui","Oui","Non")</f>
        <v>Non</v>
      </c>
      <c r="J1506" s="72" t="str">
        <f>IF(Tableau1[[#This Row],[Régime d''utilisation (Quotidien ? Oui ou Non)]]="Oui","Oui","Non")</f>
        <v>Non</v>
      </c>
      <c r="K1506" s="72" t="str">
        <f>IF(Tableau1[[#This Row],[Régime d''utilisation (Quotidien ? Oui ou Non)]]="Oui","Oui","Non")</f>
        <v>Non</v>
      </c>
      <c r="L1506" s="72" t="str">
        <f>IF(Tableau1[[#This Row],[Régime d''utilisation (Quotidien ? Oui ou Non)]]="Oui","Oui","Non")</f>
        <v>Non</v>
      </c>
      <c r="M1506" s="72" t="str">
        <f>IF(Tableau1[[#This Row],[Régime d''utilisation (Quotidien ? Oui ou Non)]]="Oui","Oui","Non")</f>
        <v>Non</v>
      </c>
      <c r="N1506" s="72" t="str">
        <f>IF(Tableau1[[#This Row],[Régime d''utilisation (Quotidien ? Oui ou Non)]]="Oui","Oui","Non")</f>
        <v>Non</v>
      </c>
      <c r="O1506" s="72" t="str">
        <f>IF(Tableau1[[#This Row],[Régime d''utilisation (Quotidien ? Oui ou Non)]]="Oui","Oui","Non")</f>
        <v>Non</v>
      </c>
      <c r="P1506" s="76"/>
      <c r="Q1506" s="76"/>
      <c r="R1506" s="76"/>
      <c r="S1506" s="52" t="str">
        <f t="shared" si="69"/>
        <v>Compris entre 00h00 et 5h00</v>
      </c>
      <c r="T1506" s="76"/>
      <c r="U1506" s="53" t="str">
        <f t="shared" si="70"/>
        <v>Voyageur</v>
      </c>
      <c r="V1506" s="76"/>
      <c r="W1506" s="76"/>
      <c r="X1506" s="76"/>
      <c r="Y1506" s="76"/>
      <c r="Z1506" s="76"/>
      <c r="AA1506" s="76"/>
      <c r="AB1506" s="53">
        <f>400</f>
        <v>400</v>
      </c>
      <c r="AC1506" s="78" t="str">
        <f>IF(Tableau1[[#This Row],[Type de réponse]]='Paramètre (masquer)'!$A$10,Tableau1[[#This Row],[Période de début *]],"")</f>
        <v/>
      </c>
      <c r="AD1506" s="78" t="str">
        <f>IF(Tableau1[[#This Row],[Type de réponse]]='Paramètre (masquer)'!$A$10,Tableau1[[#This Row],[Période de fin *]],"")</f>
        <v/>
      </c>
      <c r="AE1506" s="78" t="str">
        <f>IF(Tableau1[[#This Row],[Type de réponse]]='Paramètre (masquer)'!$A$10,Tableau1[[#This Row],[Nuit
LU/MA]],"")</f>
        <v/>
      </c>
      <c r="AF1506" s="78" t="str">
        <f>IF(Tableau1[[#This Row],[Type de réponse]]='Paramètre (masquer)'!$A$10,Tableau1[[#This Row],[Nuit
MA/ME]],"")</f>
        <v/>
      </c>
      <c r="AG1506" s="78" t="str">
        <f>IF(Tableau1[[#This Row],[Type de réponse]]='Paramètre (masquer)'!$A$10,Tableau1[[#This Row],[Nuit
ME/JE]],"")</f>
        <v/>
      </c>
      <c r="AH1506" s="78" t="str">
        <f>IF(Tableau1[[#This Row],[Type de réponse]]='Paramètre (masquer)'!$A$10,Tableau1[[#This Row],[Nuit JE/VE]],"")</f>
        <v/>
      </c>
      <c r="AI1506" s="78" t="str">
        <f>IF(Tableau1[[#This Row],[Type de réponse]]='Paramètre (masquer)'!$A$10,Tableau1[[#This Row],[Nuit
VE/SA]],"")</f>
        <v/>
      </c>
      <c r="AJ1506" s="78" t="str">
        <f>IF(Tableau1[[#This Row],[Type de réponse]]='Paramètre (masquer)'!$A$10,Tableau1[[#This Row],[Nuit
SA/DI]],"")</f>
        <v/>
      </c>
      <c r="AK1506" s="78" t="str">
        <f>IF(Tableau1[[#This Row],[Type de réponse]]='Paramètre (masquer)'!$A$10,Tableau1[[#This Row],[Nuit
DI/LU]],"")</f>
        <v/>
      </c>
      <c r="AL1506" s="76" t="str">
        <f>IF(Tableau1[[#This Row],[Nuit
LU /MA]]="Oui",0,IF(Tableau1[[#This Row],[Nuit
LU /MA]]="Non",1,""))</f>
        <v/>
      </c>
      <c r="AM1506" s="76" t="str">
        <f>IF(Tableau1[[#This Row],[Nuit
MA/ ME]]="Oui",0,IF(Tableau1[[#This Row],[Nuit
MA/ ME]]="Non",1,""))</f>
        <v/>
      </c>
      <c r="AN1506" s="76" t="str">
        <f>IF(Tableau1[[#This Row],[Nuit
ME/ JE]]="Oui",0,IF(Tableau1[[#This Row],[Nuit
ME/ JE]]="Non",1,""))</f>
        <v/>
      </c>
      <c r="AO1506" s="76" t="str">
        <f>IF(Tableau1[[#This Row],[Nuit JE/ VE]]="Oui",0,IF(Tableau1[[#This Row],[Nuit JE/ VE]]="Non",1,""))</f>
        <v/>
      </c>
      <c r="AP1506" s="76" t="str">
        <f>IF(Tableau1[[#This Row],[Nuit
VE/ SA]]="Oui",0,IF(Tableau1[[#This Row],[Nuit
VE/ SA]]="Non",1,""))</f>
        <v/>
      </c>
      <c r="AQ1506" s="76" t="str">
        <f>IF(Tableau1[[#This Row],[Nuit
SA/ DI]]="Oui",0,IF(Tableau1[[#This Row],[Nuit
SA/ DI]]="Non",1,""))</f>
        <v/>
      </c>
      <c r="AR1506" s="76" t="str">
        <f>IF(Tableau1[[#This Row],[Nuit
DI/ LU]]="Oui",0,IF(Tableau1[[#This Row],[Nuit
DI/ LU]]="Non",1,""))</f>
        <v/>
      </c>
      <c r="AS1506" s="76" t="str">
        <f>IF(Tableau1[[#This Row],[Type de réponse]]='Paramètre (masquer)'!$A$10,Tableau1[[#This Row],[FE]],"")</f>
        <v/>
      </c>
      <c r="AT1506" s="76" t="str">
        <f>_xlfn.CONCAT(Tableau1[[#This Row],[LUN]:[DIM]])</f>
        <v/>
      </c>
      <c r="AU1506" s="79"/>
      <c r="AV15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6" s="76" t="e">
        <f>Tableau1[[#This Row],[Nbre de nuits sur la période]]*Tableau1[[#This Row],[Nombre de train accédant / nuit *]]</f>
        <v>#VALUE!</v>
      </c>
      <c r="AY1506" s="76" t="e">
        <f>Tableau1[[#This Row],[Uo voies - nuit]]*((59*400/1000)+5)</f>
        <v>#VALUE!</v>
      </c>
    </row>
    <row r="1507" spans="1:51" ht="15.75">
      <c r="A1507" s="51">
        <f t="shared" si="71"/>
        <v>1494</v>
      </c>
      <c r="B1507" s="85"/>
      <c r="C1507" s="52" t="str">
        <f>IFERROR(VLOOKUP(Tableau1[[#This Row],[Site *
Un fichier Excel par DT]],Tableau7[[#All],[Nom de la gare]:[EIC]],5,FALSE),"")</f>
        <v/>
      </c>
      <c r="D1507" s="77"/>
      <c r="E1507" s="74"/>
      <c r="F1507" s="74"/>
      <c r="G1507" s="76"/>
      <c r="H1507" s="72" t="str">
        <f>IF(Tableau1[[#This Row],[Régime d''utilisation (Quotidien ? Oui ou Non)]]="Oui","Oui","Non")</f>
        <v>Non</v>
      </c>
      <c r="I1507" s="72" t="str">
        <f>IF(Tableau1[[#This Row],[Régime d''utilisation (Quotidien ? Oui ou Non)]]="Oui","Oui","Non")</f>
        <v>Non</v>
      </c>
      <c r="J1507" s="72" t="str">
        <f>IF(Tableau1[[#This Row],[Régime d''utilisation (Quotidien ? Oui ou Non)]]="Oui","Oui","Non")</f>
        <v>Non</v>
      </c>
      <c r="K1507" s="72" t="str">
        <f>IF(Tableau1[[#This Row],[Régime d''utilisation (Quotidien ? Oui ou Non)]]="Oui","Oui","Non")</f>
        <v>Non</v>
      </c>
      <c r="L1507" s="72" t="str">
        <f>IF(Tableau1[[#This Row],[Régime d''utilisation (Quotidien ? Oui ou Non)]]="Oui","Oui","Non")</f>
        <v>Non</v>
      </c>
      <c r="M1507" s="72" t="str">
        <f>IF(Tableau1[[#This Row],[Régime d''utilisation (Quotidien ? Oui ou Non)]]="Oui","Oui","Non")</f>
        <v>Non</v>
      </c>
      <c r="N1507" s="72" t="str">
        <f>IF(Tableau1[[#This Row],[Régime d''utilisation (Quotidien ? Oui ou Non)]]="Oui","Oui","Non")</f>
        <v>Non</v>
      </c>
      <c r="O1507" s="72" t="str">
        <f>IF(Tableau1[[#This Row],[Régime d''utilisation (Quotidien ? Oui ou Non)]]="Oui","Oui","Non")</f>
        <v>Non</v>
      </c>
      <c r="P1507" s="76"/>
      <c r="Q1507" s="76"/>
      <c r="R1507" s="76"/>
      <c r="S1507" s="52" t="str">
        <f t="shared" si="69"/>
        <v>Compris entre 00h00 et 5h00</v>
      </c>
      <c r="T1507" s="76"/>
      <c r="U1507" s="53" t="str">
        <f t="shared" si="70"/>
        <v>Voyageur</v>
      </c>
      <c r="V1507" s="76"/>
      <c r="W1507" s="76"/>
      <c r="X1507" s="76"/>
      <c r="Y1507" s="76"/>
      <c r="Z1507" s="76"/>
      <c r="AA1507" s="76"/>
      <c r="AB1507" s="53">
        <f>400</f>
        <v>400</v>
      </c>
      <c r="AC1507" s="78" t="str">
        <f>IF(Tableau1[[#This Row],[Type de réponse]]='Paramètre (masquer)'!$A$10,Tableau1[[#This Row],[Période de début *]],"")</f>
        <v/>
      </c>
      <c r="AD1507" s="78" t="str">
        <f>IF(Tableau1[[#This Row],[Type de réponse]]='Paramètre (masquer)'!$A$10,Tableau1[[#This Row],[Période de fin *]],"")</f>
        <v/>
      </c>
      <c r="AE1507" s="78" t="str">
        <f>IF(Tableau1[[#This Row],[Type de réponse]]='Paramètre (masquer)'!$A$10,Tableau1[[#This Row],[Nuit
LU/MA]],"")</f>
        <v/>
      </c>
      <c r="AF1507" s="78" t="str">
        <f>IF(Tableau1[[#This Row],[Type de réponse]]='Paramètre (masquer)'!$A$10,Tableau1[[#This Row],[Nuit
MA/ME]],"")</f>
        <v/>
      </c>
      <c r="AG1507" s="78" t="str">
        <f>IF(Tableau1[[#This Row],[Type de réponse]]='Paramètre (masquer)'!$A$10,Tableau1[[#This Row],[Nuit
ME/JE]],"")</f>
        <v/>
      </c>
      <c r="AH1507" s="78" t="str">
        <f>IF(Tableau1[[#This Row],[Type de réponse]]='Paramètre (masquer)'!$A$10,Tableau1[[#This Row],[Nuit JE/VE]],"")</f>
        <v/>
      </c>
      <c r="AI1507" s="78" t="str">
        <f>IF(Tableau1[[#This Row],[Type de réponse]]='Paramètre (masquer)'!$A$10,Tableau1[[#This Row],[Nuit
VE/SA]],"")</f>
        <v/>
      </c>
      <c r="AJ1507" s="78" t="str">
        <f>IF(Tableau1[[#This Row],[Type de réponse]]='Paramètre (masquer)'!$A$10,Tableau1[[#This Row],[Nuit
SA/DI]],"")</f>
        <v/>
      </c>
      <c r="AK1507" s="78" t="str">
        <f>IF(Tableau1[[#This Row],[Type de réponse]]='Paramètre (masquer)'!$A$10,Tableau1[[#This Row],[Nuit
DI/LU]],"")</f>
        <v/>
      </c>
      <c r="AL1507" s="76" t="str">
        <f>IF(Tableau1[[#This Row],[Nuit
LU /MA]]="Oui",0,IF(Tableau1[[#This Row],[Nuit
LU /MA]]="Non",1,""))</f>
        <v/>
      </c>
      <c r="AM1507" s="76" t="str">
        <f>IF(Tableau1[[#This Row],[Nuit
MA/ ME]]="Oui",0,IF(Tableau1[[#This Row],[Nuit
MA/ ME]]="Non",1,""))</f>
        <v/>
      </c>
      <c r="AN1507" s="76" t="str">
        <f>IF(Tableau1[[#This Row],[Nuit
ME/ JE]]="Oui",0,IF(Tableau1[[#This Row],[Nuit
ME/ JE]]="Non",1,""))</f>
        <v/>
      </c>
      <c r="AO1507" s="76" t="str">
        <f>IF(Tableau1[[#This Row],[Nuit JE/ VE]]="Oui",0,IF(Tableau1[[#This Row],[Nuit JE/ VE]]="Non",1,""))</f>
        <v/>
      </c>
      <c r="AP1507" s="76" t="str">
        <f>IF(Tableau1[[#This Row],[Nuit
VE/ SA]]="Oui",0,IF(Tableau1[[#This Row],[Nuit
VE/ SA]]="Non",1,""))</f>
        <v/>
      </c>
      <c r="AQ1507" s="76" t="str">
        <f>IF(Tableau1[[#This Row],[Nuit
SA/ DI]]="Oui",0,IF(Tableau1[[#This Row],[Nuit
SA/ DI]]="Non",1,""))</f>
        <v/>
      </c>
      <c r="AR1507" s="76" t="str">
        <f>IF(Tableau1[[#This Row],[Nuit
DI/ LU]]="Oui",0,IF(Tableau1[[#This Row],[Nuit
DI/ LU]]="Non",1,""))</f>
        <v/>
      </c>
      <c r="AS1507" s="76" t="str">
        <f>IF(Tableau1[[#This Row],[Type de réponse]]='Paramètre (masquer)'!$A$10,Tableau1[[#This Row],[FE]],"")</f>
        <v/>
      </c>
      <c r="AT1507" s="76" t="str">
        <f>_xlfn.CONCAT(Tableau1[[#This Row],[LUN]:[DIM]])</f>
        <v/>
      </c>
      <c r="AU1507" s="79"/>
      <c r="AV15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7" s="76" t="e">
        <f>Tableau1[[#This Row],[Nbre de nuits sur la période]]*Tableau1[[#This Row],[Nombre de train accédant / nuit *]]</f>
        <v>#VALUE!</v>
      </c>
      <c r="AY1507" s="76" t="e">
        <f>Tableau1[[#This Row],[Uo voies - nuit]]*((59*400/1000)+5)</f>
        <v>#VALUE!</v>
      </c>
    </row>
    <row r="1508" spans="1:51" ht="15.75">
      <c r="A1508" s="51">
        <f t="shared" si="71"/>
        <v>1495</v>
      </c>
      <c r="B1508" s="85"/>
      <c r="C1508" s="52" t="str">
        <f>IFERROR(VLOOKUP(Tableau1[[#This Row],[Site *
Un fichier Excel par DT]],Tableau7[[#All],[Nom de la gare]:[EIC]],5,FALSE),"")</f>
        <v/>
      </c>
      <c r="D1508" s="77"/>
      <c r="E1508" s="74"/>
      <c r="F1508" s="74"/>
      <c r="G1508" s="76"/>
      <c r="H1508" s="72" t="str">
        <f>IF(Tableau1[[#This Row],[Régime d''utilisation (Quotidien ? Oui ou Non)]]="Oui","Oui","Non")</f>
        <v>Non</v>
      </c>
      <c r="I1508" s="72" t="str">
        <f>IF(Tableau1[[#This Row],[Régime d''utilisation (Quotidien ? Oui ou Non)]]="Oui","Oui","Non")</f>
        <v>Non</v>
      </c>
      <c r="J1508" s="72" t="str">
        <f>IF(Tableau1[[#This Row],[Régime d''utilisation (Quotidien ? Oui ou Non)]]="Oui","Oui","Non")</f>
        <v>Non</v>
      </c>
      <c r="K1508" s="72" t="str">
        <f>IF(Tableau1[[#This Row],[Régime d''utilisation (Quotidien ? Oui ou Non)]]="Oui","Oui","Non")</f>
        <v>Non</v>
      </c>
      <c r="L1508" s="72" t="str">
        <f>IF(Tableau1[[#This Row],[Régime d''utilisation (Quotidien ? Oui ou Non)]]="Oui","Oui","Non")</f>
        <v>Non</v>
      </c>
      <c r="M1508" s="72" t="str">
        <f>IF(Tableau1[[#This Row],[Régime d''utilisation (Quotidien ? Oui ou Non)]]="Oui","Oui","Non")</f>
        <v>Non</v>
      </c>
      <c r="N1508" s="72" t="str">
        <f>IF(Tableau1[[#This Row],[Régime d''utilisation (Quotidien ? Oui ou Non)]]="Oui","Oui","Non")</f>
        <v>Non</v>
      </c>
      <c r="O1508" s="72" t="str">
        <f>IF(Tableau1[[#This Row],[Régime d''utilisation (Quotidien ? Oui ou Non)]]="Oui","Oui","Non")</f>
        <v>Non</v>
      </c>
      <c r="P1508" s="76"/>
      <c r="Q1508" s="76"/>
      <c r="R1508" s="76"/>
      <c r="S1508" s="52" t="str">
        <f t="shared" si="69"/>
        <v>Compris entre 00h00 et 5h00</v>
      </c>
      <c r="T1508" s="76"/>
      <c r="U1508" s="53" t="str">
        <f t="shared" si="70"/>
        <v>Voyageur</v>
      </c>
      <c r="V1508" s="76"/>
      <c r="W1508" s="76"/>
      <c r="X1508" s="76"/>
      <c r="Y1508" s="76"/>
      <c r="Z1508" s="76"/>
      <c r="AA1508" s="76"/>
      <c r="AB1508" s="53">
        <f>400</f>
        <v>400</v>
      </c>
      <c r="AC1508" s="78" t="str">
        <f>IF(Tableau1[[#This Row],[Type de réponse]]='Paramètre (masquer)'!$A$10,Tableau1[[#This Row],[Période de début *]],"")</f>
        <v/>
      </c>
      <c r="AD1508" s="78" t="str">
        <f>IF(Tableau1[[#This Row],[Type de réponse]]='Paramètre (masquer)'!$A$10,Tableau1[[#This Row],[Période de fin *]],"")</f>
        <v/>
      </c>
      <c r="AE1508" s="78" t="str">
        <f>IF(Tableau1[[#This Row],[Type de réponse]]='Paramètre (masquer)'!$A$10,Tableau1[[#This Row],[Nuit
LU/MA]],"")</f>
        <v/>
      </c>
      <c r="AF1508" s="78" t="str">
        <f>IF(Tableau1[[#This Row],[Type de réponse]]='Paramètre (masquer)'!$A$10,Tableau1[[#This Row],[Nuit
MA/ME]],"")</f>
        <v/>
      </c>
      <c r="AG1508" s="78" t="str">
        <f>IF(Tableau1[[#This Row],[Type de réponse]]='Paramètre (masquer)'!$A$10,Tableau1[[#This Row],[Nuit
ME/JE]],"")</f>
        <v/>
      </c>
      <c r="AH1508" s="78" t="str">
        <f>IF(Tableau1[[#This Row],[Type de réponse]]='Paramètre (masquer)'!$A$10,Tableau1[[#This Row],[Nuit JE/VE]],"")</f>
        <v/>
      </c>
      <c r="AI1508" s="78" t="str">
        <f>IF(Tableau1[[#This Row],[Type de réponse]]='Paramètre (masquer)'!$A$10,Tableau1[[#This Row],[Nuit
VE/SA]],"")</f>
        <v/>
      </c>
      <c r="AJ1508" s="78" t="str">
        <f>IF(Tableau1[[#This Row],[Type de réponse]]='Paramètre (masquer)'!$A$10,Tableau1[[#This Row],[Nuit
SA/DI]],"")</f>
        <v/>
      </c>
      <c r="AK1508" s="78" t="str">
        <f>IF(Tableau1[[#This Row],[Type de réponse]]='Paramètre (masquer)'!$A$10,Tableau1[[#This Row],[Nuit
DI/LU]],"")</f>
        <v/>
      </c>
      <c r="AL1508" s="76" t="str">
        <f>IF(Tableau1[[#This Row],[Nuit
LU /MA]]="Oui",0,IF(Tableau1[[#This Row],[Nuit
LU /MA]]="Non",1,""))</f>
        <v/>
      </c>
      <c r="AM1508" s="76" t="str">
        <f>IF(Tableau1[[#This Row],[Nuit
MA/ ME]]="Oui",0,IF(Tableau1[[#This Row],[Nuit
MA/ ME]]="Non",1,""))</f>
        <v/>
      </c>
      <c r="AN1508" s="76" t="str">
        <f>IF(Tableau1[[#This Row],[Nuit
ME/ JE]]="Oui",0,IF(Tableau1[[#This Row],[Nuit
ME/ JE]]="Non",1,""))</f>
        <v/>
      </c>
      <c r="AO1508" s="76" t="str">
        <f>IF(Tableau1[[#This Row],[Nuit JE/ VE]]="Oui",0,IF(Tableau1[[#This Row],[Nuit JE/ VE]]="Non",1,""))</f>
        <v/>
      </c>
      <c r="AP1508" s="76" t="str">
        <f>IF(Tableau1[[#This Row],[Nuit
VE/ SA]]="Oui",0,IF(Tableau1[[#This Row],[Nuit
VE/ SA]]="Non",1,""))</f>
        <v/>
      </c>
      <c r="AQ1508" s="76" t="str">
        <f>IF(Tableau1[[#This Row],[Nuit
SA/ DI]]="Oui",0,IF(Tableau1[[#This Row],[Nuit
SA/ DI]]="Non",1,""))</f>
        <v/>
      </c>
      <c r="AR1508" s="76" t="str">
        <f>IF(Tableau1[[#This Row],[Nuit
DI/ LU]]="Oui",0,IF(Tableau1[[#This Row],[Nuit
DI/ LU]]="Non",1,""))</f>
        <v/>
      </c>
      <c r="AS1508" s="76" t="str">
        <f>IF(Tableau1[[#This Row],[Type de réponse]]='Paramètre (masquer)'!$A$10,Tableau1[[#This Row],[FE]],"")</f>
        <v/>
      </c>
      <c r="AT1508" s="76" t="str">
        <f>_xlfn.CONCAT(Tableau1[[#This Row],[LUN]:[DIM]])</f>
        <v/>
      </c>
      <c r="AU1508" s="79"/>
      <c r="AV15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8" s="76" t="e">
        <f>Tableau1[[#This Row],[Nbre de nuits sur la période]]*Tableau1[[#This Row],[Nombre de train accédant / nuit *]]</f>
        <v>#VALUE!</v>
      </c>
      <c r="AY1508" s="76" t="e">
        <f>Tableau1[[#This Row],[Uo voies - nuit]]*((59*400/1000)+5)</f>
        <v>#VALUE!</v>
      </c>
    </row>
    <row r="1509" spans="1:51" ht="15.75">
      <c r="A1509" s="51">
        <f t="shared" si="71"/>
        <v>1496</v>
      </c>
      <c r="B1509" s="85"/>
      <c r="C1509" s="52" t="str">
        <f>IFERROR(VLOOKUP(Tableau1[[#This Row],[Site *
Un fichier Excel par DT]],Tableau7[[#All],[Nom de la gare]:[EIC]],5,FALSE),"")</f>
        <v/>
      </c>
      <c r="D1509" s="77"/>
      <c r="E1509" s="74"/>
      <c r="F1509" s="74"/>
      <c r="G1509" s="76"/>
      <c r="H1509" s="72" t="str">
        <f>IF(Tableau1[[#This Row],[Régime d''utilisation (Quotidien ? Oui ou Non)]]="Oui","Oui","Non")</f>
        <v>Non</v>
      </c>
      <c r="I1509" s="72" t="str">
        <f>IF(Tableau1[[#This Row],[Régime d''utilisation (Quotidien ? Oui ou Non)]]="Oui","Oui","Non")</f>
        <v>Non</v>
      </c>
      <c r="J1509" s="72" t="str">
        <f>IF(Tableau1[[#This Row],[Régime d''utilisation (Quotidien ? Oui ou Non)]]="Oui","Oui","Non")</f>
        <v>Non</v>
      </c>
      <c r="K1509" s="72" t="str">
        <f>IF(Tableau1[[#This Row],[Régime d''utilisation (Quotidien ? Oui ou Non)]]="Oui","Oui","Non")</f>
        <v>Non</v>
      </c>
      <c r="L1509" s="72" t="str">
        <f>IF(Tableau1[[#This Row],[Régime d''utilisation (Quotidien ? Oui ou Non)]]="Oui","Oui","Non")</f>
        <v>Non</v>
      </c>
      <c r="M1509" s="72" t="str">
        <f>IF(Tableau1[[#This Row],[Régime d''utilisation (Quotidien ? Oui ou Non)]]="Oui","Oui","Non")</f>
        <v>Non</v>
      </c>
      <c r="N1509" s="72" t="str">
        <f>IF(Tableau1[[#This Row],[Régime d''utilisation (Quotidien ? Oui ou Non)]]="Oui","Oui","Non")</f>
        <v>Non</v>
      </c>
      <c r="O1509" s="72" t="str">
        <f>IF(Tableau1[[#This Row],[Régime d''utilisation (Quotidien ? Oui ou Non)]]="Oui","Oui","Non")</f>
        <v>Non</v>
      </c>
      <c r="P1509" s="76"/>
      <c r="Q1509" s="76"/>
      <c r="R1509" s="76"/>
      <c r="S1509" s="52" t="str">
        <f t="shared" si="69"/>
        <v>Compris entre 00h00 et 5h00</v>
      </c>
      <c r="T1509" s="76"/>
      <c r="U1509" s="53" t="str">
        <f t="shared" si="70"/>
        <v>Voyageur</v>
      </c>
      <c r="V1509" s="76"/>
      <c r="W1509" s="76"/>
      <c r="X1509" s="76"/>
      <c r="Y1509" s="76"/>
      <c r="Z1509" s="76"/>
      <c r="AA1509" s="76"/>
      <c r="AB1509" s="53">
        <f>400</f>
        <v>400</v>
      </c>
      <c r="AC1509" s="78" t="str">
        <f>IF(Tableau1[[#This Row],[Type de réponse]]='Paramètre (masquer)'!$A$10,Tableau1[[#This Row],[Période de début *]],"")</f>
        <v/>
      </c>
      <c r="AD1509" s="78" t="str">
        <f>IF(Tableau1[[#This Row],[Type de réponse]]='Paramètre (masquer)'!$A$10,Tableau1[[#This Row],[Période de fin *]],"")</f>
        <v/>
      </c>
      <c r="AE1509" s="78" t="str">
        <f>IF(Tableau1[[#This Row],[Type de réponse]]='Paramètre (masquer)'!$A$10,Tableau1[[#This Row],[Nuit
LU/MA]],"")</f>
        <v/>
      </c>
      <c r="AF1509" s="78" t="str">
        <f>IF(Tableau1[[#This Row],[Type de réponse]]='Paramètre (masquer)'!$A$10,Tableau1[[#This Row],[Nuit
MA/ME]],"")</f>
        <v/>
      </c>
      <c r="AG1509" s="78" t="str">
        <f>IF(Tableau1[[#This Row],[Type de réponse]]='Paramètre (masquer)'!$A$10,Tableau1[[#This Row],[Nuit
ME/JE]],"")</f>
        <v/>
      </c>
      <c r="AH1509" s="78" t="str">
        <f>IF(Tableau1[[#This Row],[Type de réponse]]='Paramètre (masquer)'!$A$10,Tableau1[[#This Row],[Nuit JE/VE]],"")</f>
        <v/>
      </c>
      <c r="AI1509" s="78" t="str">
        <f>IF(Tableau1[[#This Row],[Type de réponse]]='Paramètre (masquer)'!$A$10,Tableau1[[#This Row],[Nuit
VE/SA]],"")</f>
        <v/>
      </c>
      <c r="AJ1509" s="78" t="str">
        <f>IF(Tableau1[[#This Row],[Type de réponse]]='Paramètre (masquer)'!$A$10,Tableau1[[#This Row],[Nuit
SA/DI]],"")</f>
        <v/>
      </c>
      <c r="AK1509" s="78" t="str">
        <f>IF(Tableau1[[#This Row],[Type de réponse]]='Paramètre (masquer)'!$A$10,Tableau1[[#This Row],[Nuit
DI/LU]],"")</f>
        <v/>
      </c>
      <c r="AL1509" s="76" t="str">
        <f>IF(Tableau1[[#This Row],[Nuit
LU /MA]]="Oui",0,IF(Tableau1[[#This Row],[Nuit
LU /MA]]="Non",1,""))</f>
        <v/>
      </c>
      <c r="AM1509" s="76" t="str">
        <f>IF(Tableau1[[#This Row],[Nuit
MA/ ME]]="Oui",0,IF(Tableau1[[#This Row],[Nuit
MA/ ME]]="Non",1,""))</f>
        <v/>
      </c>
      <c r="AN1509" s="76" t="str">
        <f>IF(Tableau1[[#This Row],[Nuit
ME/ JE]]="Oui",0,IF(Tableau1[[#This Row],[Nuit
ME/ JE]]="Non",1,""))</f>
        <v/>
      </c>
      <c r="AO1509" s="76" t="str">
        <f>IF(Tableau1[[#This Row],[Nuit JE/ VE]]="Oui",0,IF(Tableau1[[#This Row],[Nuit JE/ VE]]="Non",1,""))</f>
        <v/>
      </c>
      <c r="AP1509" s="76" t="str">
        <f>IF(Tableau1[[#This Row],[Nuit
VE/ SA]]="Oui",0,IF(Tableau1[[#This Row],[Nuit
VE/ SA]]="Non",1,""))</f>
        <v/>
      </c>
      <c r="AQ1509" s="76" t="str">
        <f>IF(Tableau1[[#This Row],[Nuit
SA/ DI]]="Oui",0,IF(Tableau1[[#This Row],[Nuit
SA/ DI]]="Non",1,""))</f>
        <v/>
      </c>
      <c r="AR1509" s="76" t="str">
        <f>IF(Tableau1[[#This Row],[Nuit
DI/ LU]]="Oui",0,IF(Tableau1[[#This Row],[Nuit
DI/ LU]]="Non",1,""))</f>
        <v/>
      </c>
      <c r="AS1509" s="76" t="str">
        <f>IF(Tableau1[[#This Row],[Type de réponse]]='Paramètre (masquer)'!$A$10,Tableau1[[#This Row],[FE]],"")</f>
        <v/>
      </c>
      <c r="AT1509" s="76" t="str">
        <f>_xlfn.CONCAT(Tableau1[[#This Row],[LUN]:[DIM]])</f>
        <v/>
      </c>
      <c r="AU1509" s="79"/>
      <c r="AV15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9" s="76" t="e">
        <f>Tableau1[[#This Row],[Nbre de nuits sur la période]]*Tableau1[[#This Row],[Nombre de train accédant / nuit *]]</f>
        <v>#VALUE!</v>
      </c>
      <c r="AY1509" s="76" t="e">
        <f>Tableau1[[#This Row],[Uo voies - nuit]]*((59*400/1000)+5)</f>
        <v>#VALUE!</v>
      </c>
    </row>
    <row r="1510" spans="1:51" ht="15.75">
      <c r="A1510" s="51">
        <f t="shared" si="71"/>
        <v>1497</v>
      </c>
      <c r="B1510" s="85"/>
      <c r="C1510" s="52" t="str">
        <f>IFERROR(VLOOKUP(Tableau1[[#This Row],[Site *
Un fichier Excel par DT]],Tableau7[[#All],[Nom de la gare]:[EIC]],5,FALSE),"")</f>
        <v/>
      </c>
      <c r="D1510" s="77"/>
      <c r="E1510" s="74"/>
      <c r="F1510" s="74"/>
      <c r="G1510" s="76"/>
      <c r="H1510" s="72" t="str">
        <f>IF(Tableau1[[#This Row],[Régime d''utilisation (Quotidien ? Oui ou Non)]]="Oui","Oui","Non")</f>
        <v>Non</v>
      </c>
      <c r="I1510" s="72" t="str">
        <f>IF(Tableau1[[#This Row],[Régime d''utilisation (Quotidien ? Oui ou Non)]]="Oui","Oui","Non")</f>
        <v>Non</v>
      </c>
      <c r="J1510" s="72" t="str">
        <f>IF(Tableau1[[#This Row],[Régime d''utilisation (Quotidien ? Oui ou Non)]]="Oui","Oui","Non")</f>
        <v>Non</v>
      </c>
      <c r="K1510" s="72" t="str">
        <f>IF(Tableau1[[#This Row],[Régime d''utilisation (Quotidien ? Oui ou Non)]]="Oui","Oui","Non")</f>
        <v>Non</v>
      </c>
      <c r="L1510" s="72" t="str">
        <f>IF(Tableau1[[#This Row],[Régime d''utilisation (Quotidien ? Oui ou Non)]]="Oui","Oui","Non")</f>
        <v>Non</v>
      </c>
      <c r="M1510" s="72" t="str">
        <f>IF(Tableau1[[#This Row],[Régime d''utilisation (Quotidien ? Oui ou Non)]]="Oui","Oui","Non")</f>
        <v>Non</v>
      </c>
      <c r="N1510" s="72" t="str">
        <f>IF(Tableau1[[#This Row],[Régime d''utilisation (Quotidien ? Oui ou Non)]]="Oui","Oui","Non")</f>
        <v>Non</v>
      </c>
      <c r="O1510" s="72" t="str">
        <f>IF(Tableau1[[#This Row],[Régime d''utilisation (Quotidien ? Oui ou Non)]]="Oui","Oui","Non")</f>
        <v>Non</v>
      </c>
      <c r="P1510" s="76"/>
      <c r="Q1510" s="76"/>
      <c r="R1510" s="76"/>
      <c r="S1510" s="52" t="str">
        <f t="shared" si="69"/>
        <v>Compris entre 00h00 et 5h00</v>
      </c>
      <c r="T1510" s="76"/>
      <c r="U1510" s="53" t="str">
        <f t="shared" si="70"/>
        <v>Voyageur</v>
      </c>
      <c r="V1510" s="76"/>
      <c r="W1510" s="76"/>
      <c r="X1510" s="76"/>
      <c r="Y1510" s="76"/>
      <c r="Z1510" s="76"/>
      <c r="AA1510" s="76"/>
      <c r="AB1510" s="53">
        <f>400</f>
        <v>400</v>
      </c>
      <c r="AC1510" s="78" t="str">
        <f>IF(Tableau1[[#This Row],[Type de réponse]]='Paramètre (masquer)'!$A$10,Tableau1[[#This Row],[Période de début *]],"")</f>
        <v/>
      </c>
      <c r="AD1510" s="78" t="str">
        <f>IF(Tableau1[[#This Row],[Type de réponse]]='Paramètre (masquer)'!$A$10,Tableau1[[#This Row],[Période de fin *]],"")</f>
        <v/>
      </c>
      <c r="AE1510" s="78" t="str">
        <f>IF(Tableau1[[#This Row],[Type de réponse]]='Paramètre (masquer)'!$A$10,Tableau1[[#This Row],[Nuit
LU/MA]],"")</f>
        <v/>
      </c>
      <c r="AF1510" s="78" t="str">
        <f>IF(Tableau1[[#This Row],[Type de réponse]]='Paramètre (masquer)'!$A$10,Tableau1[[#This Row],[Nuit
MA/ME]],"")</f>
        <v/>
      </c>
      <c r="AG1510" s="78" t="str">
        <f>IF(Tableau1[[#This Row],[Type de réponse]]='Paramètre (masquer)'!$A$10,Tableau1[[#This Row],[Nuit
ME/JE]],"")</f>
        <v/>
      </c>
      <c r="AH1510" s="78" t="str">
        <f>IF(Tableau1[[#This Row],[Type de réponse]]='Paramètre (masquer)'!$A$10,Tableau1[[#This Row],[Nuit JE/VE]],"")</f>
        <v/>
      </c>
      <c r="AI1510" s="78" t="str">
        <f>IF(Tableau1[[#This Row],[Type de réponse]]='Paramètre (masquer)'!$A$10,Tableau1[[#This Row],[Nuit
VE/SA]],"")</f>
        <v/>
      </c>
      <c r="AJ1510" s="78" t="str">
        <f>IF(Tableau1[[#This Row],[Type de réponse]]='Paramètre (masquer)'!$A$10,Tableau1[[#This Row],[Nuit
SA/DI]],"")</f>
        <v/>
      </c>
      <c r="AK1510" s="78" t="str">
        <f>IF(Tableau1[[#This Row],[Type de réponse]]='Paramètre (masquer)'!$A$10,Tableau1[[#This Row],[Nuit
DI/LU]],"")</f>
        <v/>
      </c>
      <c r="AL1510" s="76" t="str">
        <f>IF(Tableau1[[#This Row],[Nuit
LU /MA]]="Oui",0,IF(Tableau1[[#This Row],[Nuit
LU /MA]]="Non",1,""))</f>
        <v/>
      </c>
      <c r="AM1510" s="76" t="str">
        <f>IF(Tableau1[[#This Row],[Nuit
MA/ ME]]="Oui",0,IF(Tableau1[[#This Row],[Nuit
MA/ ME]]="Non",1,""))</f>
        <v/>
      </c>
      <c r="AN1510" s="76" t="str">
        <f>IF(Tableau1[[#This Row],[Nuit
ME/ JE]]="Oui",0,IF(Tableau1[[#This Row],[Nuit
ME/ JE]]="Non",1,""))</f>
        <v/>
      </c>
      <c r="AO1510" s="76" t="str">
        <f>IF(Tableau1[[#This Row],[Nuit JE/ VE]]="Oui",0,IF(Tableau1[[#This Row],[Nuit JE/ VE]]="Non",1,""))</f>
        <v/>
      </c>
      <c r="AP1510" s="76" t="str">
        <f>IF(Tableau1[[#This Row],[Nuit
VE/ SA]]="Oui",0,IF(Tableau1[[#This Row],[Nuit
VE/ SA]]="Non",1,""))</f>
        <v/>
      </c>
      <c r="AQ1510" s="76" t="str">
        <f>IF(Tableau1[[#This Row],[Nuit
SA/ DI]]="Oui",0,IF(Tableau1[[#This Row],[Nuit
SA/ DI]]="Non",1,""))</f>
        <v/>
      </c>
      <c r="AR1510" s="76" t="str">
        <f>IF(Tableau1[[#This Row],[Nuit
DI/ LU]]="Oui",0,IF(Tableau1[[#This Row],[Nuit
DI/ LU]]="Non",1,""))</f>
        <v/>
      </c>
      <c r="AS1510" s="76" t="str">
        <f>IF(Tableau1[[#This Row],[Type de réponse]]='Paramètre (masquer)'!$A$10,Tableau1[[#This Row],[FE]],"")</f>
        <v/>
      </c>
      <c r="AT1510" s="76" t="str">
        <f>_xlfn.CONCAT(Tableau1[[#This Row],[LUN]:[DIM]])</f>
        <v/>
      </c>
      <c r="AU1510" s="79"/>
      <c r="AV15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0" s="76" t="e">
        <f>Tableau1[[#This Row],[Nbre de nuits sur la période]]*Tableau1[[#This Row],[Nombre de train accédant / nuit *]]</f>
        <v>#VALUE!</v>
      </c>
      <c r="AY1510" s="76" t="e">
        <f>Tableau1[[#This Row],[Uo voies - nuit]]*((59*400/1000)+5)</f>
        <v>#VALUE!</v>
      </c>
    </row>
    <row r="1511" spans="1:51" ht="15.75">
      <c r="A1511" s="51">
        <f t="shared" si="71"/>
        <v>1498</v>
      </c>
      <c r="B1511" s="85"/>
      <c r="C1511" s="52" t="str">
        <f>IFERROR(VLOOKUP(Tableau1[[#This Row],[Site *
Un fichier Excel par DT]],Tableau7[[#All],[Nom de la gare]:[EIC]],5,FALSE),"")</f>
        <v/>
      </c>
      <c r="D1511" s="77"/>
      <c r="E1511" s="74"/>
      <c r="F1511" s="74"/>
      <c r="G1511" s="76"/>
      <c r="H1511" s="72" t="str">
        <f>IF(Tableau1[[#This Row],[Régime d''utilisation (Quotidien ? Oui ou Non)]]="Oui","Oui","Non")</f>
        <v>Non</v>
      </c>
      <c r="I1511" s="72" t="str">
        <f>IF(Tableau1[[#This Row],[Régime d''utilisation (Quotidien ? Oui ou Non)]]="Oui","Oui","Non")</f>
        <v>Non</v>
      </c>
      <c r="J1511" s="72" t="str">
        <f>IF(Tableau1[[#This Row],[Régime d''utilisation (Quotidien ? Oui ou Non)]]="Oui","Oui","Non")</f>
        <v>Non</v>
      </c>
      <c r="K1511" s="72" t="str">
        <f>IF(Tableau1[[#This Row],[Régime d''utilisation (Quotidien ? Oui ou Non)]]="Oui","Oui","Non")</f>
        <v>Non</v>
      </c>
      <c r="L1511" s="72" t="str">
        <f>IF(Tableau1[[#This Row],[Régime d''utilisation (Quotidien ? Oui ou Non)]]="Oui","Oui","Non")</f>
        <v>Non</v>
      </c>
      <c r="M1511" s="72" t="str">
        <f>IF(Tableau1[[#This Row],[Régime d''utilisation (Quotidien ? Oui ou Non)]]="Oui","Oui","Non")</f>
        <v>Non</v>
      </c>
      <c r="N1511" s="72" t="str">
        <f>IF(Tableau1[[#This Row],[Régime d''utilisation (Quotidien ? Oui ou Non)]]="Oui","Oui","Non")</f>
        <v>Non</v>
      </c>
      <c r="O1511" s="72" t="str">
        <f>IF(Tableau1[[#This Row],[Régime d''utilisation (Quotidien ? Oui ou Non)]]="Oui","Oui","Non")</f>
        <v>Non</v>
      </c>
      <c r="P1511" s="76"/>
      <c r="Q1511" s="76"/>
      <c r="R1511" s="76"/>
      <c r="S1511" s="52" t="str">
        <f t="shared" si="69"/>
        <v>Compris entre 00h00 et 5h00</v>
      </c>
      <c r="T1511" s="76"/>
      <c r="U1511" s="53" t="str">
        <f t="shared" si="70"/>
        <v>Voyageur</v>
      </c>
      <c r="V1511" s="76"/>
      <c r="W1511" s="76"/>
      <c r="X1511" s="76"/>
      <c r="Y1511" s="76"/>
      <c r="Z1511" s="76"/>
      <c r="AA1511" s="76"/>
      <c r="AB1511" s="53">
        <f>400</f>
        <v>400</v>
      </c>
      <c r="AC1511" s="78" t="str">
        <f>IF(Tableau1[[#This Row],[Type de réponse]]='Paramètre (masquer)'!$A$10,Tableau1[[#This Row],[Période de début *]],"")</f>
        <v/>
      </c>
      <c r="AD1511" s="78" t="str">
        <f>IF(Tableau1[[#This Row],[Type de réponse]]='Paramètre (masquer)'!$A$10,Tableau1[[#This Row],[Période de fin *]],"")</f>
        <v/>
      </c>
      <c r="AE1511" s="78" t="str">
        <f>IF(Tableau1[[#This Row],[Type de réponse]]='Paramètre (masquer)'!$A$10,Tableau1[[#This Row],[Nuit
LU/MA]],"")</f>
        <v/>
      </c>
      <c r="AF1511" s="78" t="str">
        <f>IF(Tableau1[[#This Row],[Type de réponse]]='Paramètre (masquer)'!$A$10,Tableau1[[#This Row],[Nuit
MA/ME]],"")</f>
        <v/>
      </c>
      <c r="AG1511" s="78" t="str">
        <f>IF(Tableau1[[#This Row],[Type de réponse]]='Paramètre (masquer)'!$A$10,Tableau1[[#This Row],[Nuit
ME/JE]],"")</f>
        <v/>
      </c>
      <c r="AH1511" s="78" t="str">
        <f>IF(Tableau1[[#This Row],[Type de réponse]]='Paramètre (masquer)'!$A$10,Tableau1[[#This Row],[Nuit JE/VE]],"")</f>
        <v/>
      </c>
      <c r="AI1511" s="78" t="str">
        <f>IF(Tableau1[[#This Row],[Type de réponse]]='Paramètre (masquer)'!$A$10,Tableau1[[#This Row],[Nuit
VE/SA]],"")</f>
        <v/>
      </c>
      <c r="AJ1511" s="78" t="str">
        <f>IF(Tableau1[[#This Row],[Type de réponse]]='Paramètre (masquer)'!$A$10,Tableau1[[#This Row],[Nuit
SA/DI]],"")</f>
        <v/>
      </c>
      <c r="AK1511" s="78" t="str">
        <f>IF(Tableau1[[#This Row],[Type de réponse]]='Paramètre (masquer)'!$A$10,Tableau1[[#This Row],[Nuit
DI/LU]],"")</f>
        <v/>
      </c>
      <c r="AL1511" s="76" t="str">
        <f>IF(Tableau1[[#This Row],[Nuit
LU /MA]]="Oui",0,IF(Tableau1[[#This Row],[Nuit
LU /MA]]="Non",1,""))</f>
        <v/>
      </c>
      <c r="AM1511" s="76" t="str">
        <f>IF(Tableau1[[#This Row],[Nuit
MA/ ME]]="Oui",0,IF(Tableau1[[#This Row],[Nuit
MA/ ME]]="Non",1,""))</f>
        <v/>
      </c>
      <c r="AN1511" s="76" t="str">
        <f>IF(Tableau1[[#This Row],[Nuit
ME/ JE]]="Oui",0,IF(Tableau1[[#This Row],[Nuit
ME/ JE]]="Non",1,""))</f>
        <v/>
      </c>
      <c r="AO1511" s="76" t="str">
        <f>IF(Tableau1[[#This Row],[Nuit JE/ VE]]="Oui",0,IF(Tableau1[[#This Row],[Nuit JE/ VE]]="Non",1,""))</f>
        <v/>
      </c>
      <c r="AP1511" s="76" t="str">
        <f>IF(Tableau1[[#This Row],[Nuit
VE/ SA]]="Oui",0,IF(Tableau1[[#This Row],[Nuit
VE/ SA]]="Non",1,""))</f>
        <v/>
      </c>
      <c r="AQ1511" s="76" t="str">
        <f>IF(Tableau1[[#This Row],[Nuit
SA/ DI]]="Oui",0,IF(Tableau1[[#This Row],[Nuit
SA/ DI]]="Non",1,""))</f>
        <v/>
      </c>
      <c r="AR1511" s="76" t="str">
        <f>IF(Tableau1[[#This Row],[Nuit
DI/ LU]]="Oui",0,IF(Tableau1[[#This Row],[Nuit
DI/ LU]]="Non",1,""))</f>
        <v/>
      </c>
      <c r="AS1511" s="76" t="str">
        <f>IF(Tableau1[[#This Row],[Type de réponse]]='Paramètre (masquer)'!$A$10,Tableau1[[#This Row],[FE]],"")</f>
        <v/>
      </c>
      <c r="AT1511" s="76" t="str">
        <f>_xlfn.CONCAT(Tableau1[[#This Row],[LUN]:[DIM]])</f>
        <v/>
      </c>
      <c r="AU1511" s="79"/>
      <c r="AV15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1" s="76" t="e">
        <f>Tableau1[[#This Row],[Nbre de nuits sur la période]]*Tableau1[[#This Row],[Nombre de train accédant / nuit *]]</f>
        <v>#VALUE!</v>
      </c>
      <c r="AY1511" s="76" t="e">
        <f>Tableau1[[#This Row],[Uo voies - nuit]]*((59*400/1000)+5)</f>
        <v>#VALUE!</v>
      </c>
    </row>
    <row r="1512" spans="1:51" ht="15.75">
      <c r="A1512" s="51">
        <f t="shared" si="71"/>
        <v>1499</v>
      </c>
      <c r="B1512" s="85"/>
      <c r="C1512" s="52" t="str">
        <f>IFERROR(VLOOKUP(Tableau1[[#This Row],[Site *
Un fichier Excel par DT]],Tableau7[[#All],[Nom de la gare]:[EIC]],5,FALSE),"")</f>
        <v/>
      </c>
      <c r="D1512" s="77"/>
      <c r="E1512" s="74"/>
      <c r="F1512" s="74"/>
      <c r="G1512" s="76"/>
      <c r="H1512" s="72" t="str">
        <f>IF(Tableau1[[#This Row],[Régime d''utilisation (Quotidien ? Oui ou Non)]]="Oui","Oui","Non")</f>
        <v>Non</v>
      </c>
      <c r="I1512" s="72" t="str">
        <f>IF(Tableau1[[#This Row],[Régime d''utilisation (Quotidien ? Oui ou Non)]]="Oui","Oui","Non")</f>
        <v>Non</v>
      </c>
      <c r="J1512" s="72" t="str">
        <f>IF(Tableau1[[#This Row],[Régime d''utilisation (Quotidien ? Oui ou Non)]]="Oui","Oui","Non")</f>
        <v>Non</v>
      </c>
      <c r="K1512" s="72" t="str">
        <f>IF(Tableau1[[#This Row],[Régime d''utilisation (Quotidien ? Oui ou Non)]]="Oui","Oui","Non")</f>
        <v>Non</v>
      </c>
      <c r="L1512" s="72" t="str">
        <f>IF(Tableau1[[#This Row],[Régime d''utilisation (Quotidien ? Oui ou Non)]]="Oui","Oui","Non")</f>
        <v>Non</v>
      </c>
      <c r="M1512" s="72" t="str">
        <f>IF(Tableau1[[#This Row],[Régime d''utilisation (Quotidien ? Oui ou Non)]]="Oui","Oui","Non")</f>
        <v>Non</v>
      </c>
      <c r="N1512" s="72" t="str">
        <f>IF(Tableau1[[#This Row],[Régime d''utilisation (Quotidien ? Oui ou Non)]]="Oui","Oui","Non")</f>
        <v>Non</v>
      </c>
      <c r="O1512" s="72" t="str">
        <f>IF(Tableau1[[#This Row],[Régime d''utilisation (Quotidien ? Oui ou Non)]]="Oui","Oui","Non")</f>
        <v>Non</v>
      </c>
      <c r="P1512" s="76"/>
      <c r="Q1512" s="76"/>
      <c r="R1512" s="76"/>
      <c r="S1512" s="52" t="str">
        <f t="shared" si="69"/>
        <v>Compris entre 00h00 et 5h00</v>
      </c>
      <c r="T1512" s="76"/>
      <c r="U1512" s="53" t="str">
        <f t="shared" si="70"/>
        <v>Voyageur</v>
      </c>
      <c r="V1512" s="76"/>
      <c r="W1512" s="76"/>
      <c r="X1512" s="76"/>
      <c r="Y1512" s="76"/>
      <c r="Z1512" s="76"/>
      <c r="AA1512" s="76"/>
      <c r="AB1512" s="53">
        <f>400</f>
        <v>400</v>
      </c>
      <c r="AC1512" s="78" t="str">
        <f>IF(Tableau1[[#This Row],[Type de réponse]]='Paramètre (masquer)'!$A$10,Tableau1[[#This Row],[Période de début *]],"")</f>
        <v/>
      </c>
      <c r="AD1512" s="78" t="str">
        <f>IF(Tableau1[[#This Row],[Type de réponse]]='Paramètre (masquer)'!$A$10,Tableau1[[#This Row],[Période de fin *]],"")</f>
        <v/>
      </c>
      <c r="AE1512" s="78" t="str">
        <f>IF(Tableau1[[#This Row],[Type de réponse]]='Paramètre (masquer)'!$A$10,Tableau1[[#This Row],[Nuit
LU/MA]],"")</f>
        <v/>
      </c>
      <c r="AF1512" s="78" t="str">
        <f>IF(Tableau1[[#This Row],[Type de réponse]]='Paramètre (masquer)'!$A$10,Tableau1[[#This Row],[Nuit
MA/ME]],"")</f>
        <v/>
      </c>
      <c r="AG1512" s="78" t="str">
        <f>IF(Tableau1[[#This Row],[Type de réponse]]='Paramètre (masquer)'!$A$10,Tableau1[[#This Row],[Nuit
ME/JE]],"")</f>
        <v/>
      </c>
      <c r="AH1512" s="78" t="str">
        <f>IF(Tableau1[[#This Row],[Type de réponse]]='Paramètre (masquer)'!$A$10,Tableau1[[#This Row],[Nuit JE/VE]],"")</f>
        <v/>
      </c>
      <c r="AI1512" s="78" t="str">
        <f>IF(Tableau1[[#This Row],[Type de réponse]]='Paramètre (masquer)'!$A$10,Tableau1[[#This Row],[Nuit
VE/SA]],"")</f>
        <v/>
      </c>
      <c r="AJ1512" s="78" t="str">
        <f>IF(Tableau1[[#This Row],[Type de réponse]]='Paramètre (masquer)'!$A$10,Tableau1[[#This Row],[Nuit
SA/DI]],"")</f>
        <v/>
      </c>
      <c r="AK1512" s="78" t="str">
        <f>IF(Tableau1[[#This Row],[Type de réponse]]='Paramètre (masquer)'!$A$10,Tableau1[[#This Row],[Nuit
DI/LU]],"")</f>
        <v/>
      </c>
      <c r="AL1512" s="76" t="str">
        <f>IF(Tableau1[[#This Row],[Nuit
LU /MA]]="Oui",0,IF(Tableau1[[#This Row],[Nuit
LU /MA]]="Non",1,""))</f>
        <v/>
      </c>
      <c r="AM1512" s="76" t="str">
        <f>IF(Tableau1[[#This Row],[Nuit
MA/ ME]]="Oui",0,IF(Tableau1[[#This Row],[Nuit
MA/ ME]]="Non",1,""))</f>
        <v/>
      </c>
      <c r="AN1512" s="76" t="str">
        <f>IF(Tableau1[[#This Row],[Nuit
ME/ JE]]="Oui",0,IF(Tableau1[[#This Row],[Nuit
ME/ JE]]="Non",1,""))</f>
        <v/>
      </c>
      <c r="AO1512" s="76" t="str">
        <f>IF(Tableau1[[#This Row],[Nuit JE/ VE]]="Oui",0,IF(Tableau1[[#This Row],[Nuit JE/ VE]]="Non",1,""))</f>
        <v/>
      </c>
      <c r="AP1512" s="76" t="str">
        <f>IF(Tableau1[[#This Row],[Nuit
VE/ SA]]="Oui",0,IF(Tableau1[[#This Row],[Nuit
VE/ SA]]="Non",1,""))</f>
        <v/>
      </c>
      <c r="AQ1512" s="76" t="str">
        <f>IF(Tableau1[[#This Row],[Nuit
SA/ DI]]="Oui",0,IF(Tableau1[[#This Row],[Nuit
SA/ DI]]="Non",1,""))</f>
        <v/>
      </c>
      <c r="AR1512" s="76" t="str">
        <f>IF(Tableau1[[#This Row],[Nuit
DI/ LU]]="Oui",0,IF(Tableau1[[#This Row],[Nuit
DI/ LU]]="Non",1,""))</f>
        <v/>
      </c>
      <c r="AS1512" s="76" t="str">
        <f>IF(Tableau1[[#This Row],[Type de réponse]]='Paramètre (masquer)'!$A$10,Tableau1[[#This Row],[FE]],"")</f>
        <v/>
      </c>
      <c r="AT1512" s="76" t="str">
        <f>_xlfn.CONCAT(Tableau1[[#This Row],[LUN]:[DIM]])</f>
        <v/>
      </c>
      <c r="AU1512" s="79"/>
      <c r="AV15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2" s="76" t="e">
        <f>Tableau1[[#This Row],[Nbre de nuits sur la période]]*Tableau1[[#This Row],[Nombre de train accédant / nuit *]]</f>
        <v>#VALUE!</v>
      </c>
      <c r="AY1512" s="76" t="e">
        <f>Tableau1[[#This Row],[Uo voies - nuit]]*((59*400/1000)+5)</f>
        <v>#VALUE!</v>
      </c>
    </row>
    <row r="1513" spans="1:51" ht="15.75">
      <c r="A1513" s="51">
        <f t="shared" si="71"/>
        <v>1500</v>
      </c>
      <c r="B1513" s="85"/>
      <c r="C1513" s="52" t="str">
        <f>IFERROR(VLOOKUP(Tableau1[[#This Row],[Site *
Un fichier Excel par DT]],Tableau7[[#All],[Nom de la gare]:[EIC]],5,FALSE),"")</f>
        <v/>
      </c>
      <c r="D1513" s="77"/>
      <c r="E1513" s="74"/>
      <c r="F1513" s="74"/>
      <c r="G1513" s="76"/>
      <c r="H1513" s="72" t="str">
        <f>IF(Tableau1[[#This Row],[Régime d''utilisation (Quotidien ? Oui ou Non)]]="Oui","Oui","Non")</f>
        <v>Non</v>
      </c>
      <c r="I1513" s="72" t="str">
        <f>IF(Tableau1[[#This Row],[Régime d''utilisation (Quotidien ? Oui ou Non)]]="Oui","Oui","Non")</f>
        <v>Non</v>
      </c>
      <c r="J1513" s="72" t="str">
        <f>IF(Tableau1[[#This Row],[Régime d''utilisation (Quotidien ? Oui ou Non)]]="Oui","Oui","Non")</f>
        <v>Non</v>
      </c>
      <c r="K1513" s="72" t="str">
        <f>IF(Tableau1[[#This Row],[Régime d''utilisation (Quotidien ? Oui ou Non)]]="Oui","Oui","Non")</f>
        <v>Non</v>
      </c>
      <c r="L1513" s="72" t="str">
        <f>IF(Tableau1[[#This Row],[Régime d''utilisation (Quotidien ? Oui ou Non)]]="Oui","Oui","Non")</f>
        <v>Non</v>
      </c>
      <c r="M1513" s="72" t="str">
        <f>IF(Tableau1[[#This Row],[Régime d''utilisation (Quotidien ? Oui ou Non)]]="Oui","Oui","Non")</f>
        <v>Non</v>
      </c>
      <c r="N1513" s="72" t="str">
        <f>IF(Tableau1[[#This Row],[Régime d''utilisation (Quotidien ? Oui ou Non)]]="Oui","Oui","Non")</f>
        <v>Non</v>
      </c>
      <c r="O1513" s="72" t="str">
        <f>IF(Tableau1[[#This Row],[Régime d''utilisation (Quotidien ? Oui ou Non)]]="Oui","Oui","Non")</f>
        <v>Non</v>
      </c>
      <c r="P1513" s="76"/>
      <c r="Q1513" s="76"/>
      <c r="R1513" s="76"/>
      <c r="S1513" s="52" t="str">
        <f t="shared" si="69"/>
        <v>Compris entre 00h00 et 5h00</v>
      </c>
      <c r="T1513" s="76"/>
      <c r="U1513" s="53" t="str">
        <f t="shared" si="70"/>
        <v>Voyageur</v>
      </c>
      <c r="V1513" s="76"/>
      <c r="W1513" s="76"/>
      <c r="X1513" s="76"/>
      <c r="Y1513" s="76"/>
      <c r="Z1513" s="76"/>
      <c r="AA1513" s="76"/>
      <c r="AB1513" s="53">
        <f>400</f>
        <v>400</v>
      </c>
      <c r="AC1513" s="78" t="str">
        <f>IF(Tableau1[[#This Row],[Type de réponse]]='Paramètre (masquer)'!$A$10,Tableau1[[#This Row],[Période de début *]],"")</f>
        <v/>
      </c>
      <c r="AD1513" s="78" t="str">
        <f>IF(Tableau1[[#This Row],[Type de réponse]]='Paramètre (masquer)'!$A$10,Tableau1[[#This Row],[Période de fin *]],"")</f>
        <v/>
      </c>
      <c r="AE1513" s="78" t="str">
        <f>IF(Tableau1[[#This Row],[Type de réponse]]='Paramètre (masquer)'!$A$10,Tableau1[[#This Row],[Nuit
LU/MA]],"")</f>
        <v/>
      </c>
      <c r="AF1513" s="78" t="str">
        <f>IF(Tableau1[[#This Row],[Type de réponse]]='Paramètre (masquer)'!$A$10,Tableau1[[#This Row],[Nuit
MA/ME]],"")</f>
        <v/>
      </c>
      <c r="AG1513" s="78" t="str">
        <f>IF(Tableau1[[#This Row],[Type de réponse]]='Paramètre (masquer)'!$A$10,Tableau1[[#This Row],[Nuit
ME/JE]],"")</f>
        <v/>
      </c>
      <c r="AH1513" s="78" t="str">
        <f>IF(Tableau1[[#This Row],[Type de réponse]]='Paramètre (masquer)'!$A$10,Tableau1[[#This Row],[Nuit JE/VE]],"")</f>
        <v/>
      </c>
      <c r="AI1513" s="78" t="str">
        <f>IF(Tableau1[[#This Row],[Type de réponse]]='Paramètre (masquer)'!$A$10,Tableau1[[#This Row],[Nuit
VE/SA]],"")</f>
        <v/>
      </c>
      <c r="AJ1513" s="78" t="str">
        <f>IF(Tableau1[[#This Row],[Type de réponse]]='Paramètre (masquer)'!$A$10,Tableau1[[#This Row],[Nuit
SA/DI]],"")</f>
        <v/>
      </c>
      <c r="AK1513" s="78" t="str">
        <f>IF(Tableau1[[#This Row],[Type de réponse]]='Paramètre (masquer)'!$A$10,Tableau1[[#This Row],[Nuit
DI/LU]],"")</f>
        <v/>
      </c>
      <c r="AL1513" s="76" t="str">
        <f>IF(Tableau1[[#This Row],[Nuit
LU /MA]]="Oui",0,IF(Tableau1[[#This Row],[Nuit
LU /MA]]="Non",1,""))</f>
        <v/>
      </c>
      <c r="AM1513" s="76" t="str">
        <f>IF(Tableau1[[#This Row],[Nuit
MA/ ME]]="Oui",0,IF(Tableau1[[#This Row],[Nuit
MA/ ME]]="Non",1,""))</f>
        <v/>
      </c>
      <c r="AN1513" s="76" t="str">
        <f>IF(Tableau1[[#This Row],[Nuit
ME/ JE]]="Oui",0,IF(Tableau1[[#This Row],[Nuit
ME/ JE]]="Non",1,""))</f>
        <v/>
      </c>
      <c r="AO1513" s="76" t="str">
        <f>IF(Tableau1[[#This Row],[Nuit JE/ VE]]="Oui",0,IF(Tableau1[[#This Row],[Nuit JE/ VE]]="Non",1,""))</f>
        <v/>
      </c>
      <c r="AP1513" s="76" t="str">
        <f>IF(Tableau1[[#This Row],[Nuit
VE/ SA]]="Oui",0,IF(Tableau1[[#This Row],[Nuit
VE/ SA]]="Non",1,""))</f>
        <v/>
      </c>
      <c r="AQ1513" s="76" t="str">
        <f>IF(Tableau1[[#This Row],[Nuit
SA/ DI]]="Oui",0,IF(Tableau1[[#This Row],[Nuit
SA/ DI]]="Non",1,""))</f>
        <v/>
      </c>
      <c r="AR1513" s="76" t="str">
        <f>IF(Tableau1[[#This Row],[Nuit
DI/ LU]]="Oui",0,IF(Tableau1[[#This Row],[Nuit
DI/ LU]]="Non",1,""))</f>
        <v/>
      </c>
      <c r="AS1513" s="76" t="str">
        <f>IF(Tableau1[[#This Row],[Type de réponse]]='Paramètre (masquer)'!$A$10,Tableau1[[#This Row],[FE]],"")</f>
        <v/>
      </c>
      <c r="AT1513" s="76" t="str">
        <f>_xlfn.CONCAT(Tableau1[[#This Row],[LUN]:[DIM]])</f>
        <v/>
      </c>
      <c r="AU1513" s="79"/>
      <c r="AV15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3" s="76" t="e">
        <f>Tableau1[[#This Row],[Nbre de nuits sur la période]]*Tableau1[[#This Row],[Nombre de train accédant / nuit *]]</f>
        <v>#VALUE!</v>
      </c>
      <c r="AY1513" s="76" t="e">
        <f>Tableau1[[#This Row],[Uo voies - nuit]]*((59*400/1000)+5)</f>
        <v>#VALUE!</v>
      </c>
    </row>
    <row r="1514" spans="1:51" ht="15.75">
      <c r="A1514" s="51">
        <f t="shared" si="71"/>
        <v>1501</v>
      </c>
      <c r="B1514" s="85"/>
      <c r="C1514" s="52" t="str">
        <f>IFERROR(VLOOKUP(Tableau1[[#This Row],[Site *
Un fichier Excel par DT]],Tableau7[[#All],[Nom de la gare]:[EIC]],5,FALSE),"")</f>
        <v/>
      </c>
      <c r="D1514" s="77"/>
      <c r="E1514" s="74"/>
      <c r="F1514" s="74"/>
      <c r="G1514" s="76"/>
      <c r="H1514" s="72" t="str">
        <f>IF(Tableau1[[#This Row],[Régime d''utilisation (Quotidien ? Oui ou Non)]]="Oui","Oui","Non")</f>
        <v>Non</v>
      </c>
      <c r="I1514" s="72" t="str">
        <f>IF(Tableau1[[#This Row],[Régime d''utilisation (Quotidien ? Oui ou Non)]]="Oui","Oui","Non")</f>
        <v>Non</v>
      </c>
      <c r="J1514" s="72" t="str">
        <f>IF(Tableau1[[#This Row],[Régime d''utilisation (Quotidien ? Oui ou Non)]]="Oui","Oui","Non")</f>
        <v>Non</v>
      </c>
      <c r="K1514" s="72" t="str">
        <f>IF(Tableau1[[#This Row],[Régime d''utilisation (Quotidien ? Oui ou Non)]]="Oui","Oui","Non")</f>
        <v>Non</v>
      </c>
      <c r="L1514" s="72" t="str">
        <f>IF(Tableau1[[#This Row],[Régime d''utilisation (Quotidien ? Oui ou Non)]]="Oui","Oui","Non")</f>
        <v>Non</v>
      </c>
      <c r="M1514" s="72" t="str">
        <f>IF(Tableau1[[#This Row],[Régime d''utilisation (Quotidien ? Oui ou Non)]]="Oui","Oui","Non")</f>
        <v>Non</v>
      </c>
      <c r="N1514" s="72" t="str">
        <f>IF(Tableau1[[#This Row],[Régime d''utilisation (Quotidien ? Oui ou Non)]]="Oui","Oui","Non")</f>
        <v>Non</v>
      </c>
      <c r="O1514" s="72" t="str">
        <f>IF(Tableau1[[#This Row],[Régime d''utilisation (Quotidien ? Oui ou Non)]]="Oui","Oui","Non")</f>
        <v>Non</v>
      </c>
      <c r="P1514" s="76"/>
      <c r="Q1514" s="76"/>
      <c r="R1514" s="76"/>
      <c r="S1514" s="52" t="str">
        <f t="shared" si="69"/>
        <v>Compris entre 00h00 et 5h00</v>
      </c>
      <c r="T1514" s="76"/>
      <c r="U1514" s="53" t="str">
        <f t="shared" si="70"/>
        <v>Voyageur</v>
      </c>
      <c r="V1514" s="76"/>
      <c r="W1514" s="76"/>
      <c r="X1514" s="76"/>
      <c r="Y1514" s="76"/>
      <c r="Z1514" s="76"/>
      <c r="AA1514" s="76"/>
      <c r="AB1514" s="53">
        <f>400</f>
        <v>400</v>
      </c>
      <c r="AC1514" s="78" t="str">
        <f>IF(Tableau1[[#This Row],[Type de réponse]]='Paramètre (masquer)'!$A$10,Tableau1[[#This Row],[Période de début *]],"")</f>
        <v/>
      </c>
      <c r="AD1514" s="78" t="str">
        <f>IF(Tableau1[[#This Row],[Type de réponse]]='Paramètre (masquer)'!$A$10,Tableau1[[#This Row],[Période de fin *]],"")</f>
        <v/>
      </c>
      <c r="AE1514" s="78" t="str">
        <f>IF(Tableau1[[#This Row],[Type de réponse]]='Paramètre (masquer)'!$A$10,Tableau1[[#This Row],[Nuit
LU/MA]],"")</f>
        <v/>
      </c>
      <c r="AF1514" s="78" t="str">
        <f>IF(Tableau1[[#This Row],[Type de réponse]]='Paramètre (masquer)'!$A$10,Tableau1[[#This Row],[Nuit
MA/ME]],"")</f>
        <v/>
      </c>
      <c r="AG1514" s="78" t="str">
        <f>IF(Tableau1[[#This Row],[Type de réponse]]='Paramètre (masquer)'!$A$10,Tableau1[[#This Row],[Nuit
ME/JE]],"")</f>
        <v/>
      </c>
      <c r="AH1514" s="78" t="str">
        <f>IF(Tableau1[[#This Row],[Type de réponse]]='Paramètre (masquer)'!$A$10,Tableau1[[#This Row],[Nuit JE/VE]],"")</f>
        <v/>
      </c>
      <c r="AI1514" s="78" t="str">
        <f>IF(Tableau1[[#This Row],[Type de réponse]]='Paramètre (masquer)'!$A$10,Tableau1[[#This Row],[Nuit
VE/SA]],"")</f>
        <v/>
      </c>
      <c r="AJ1514" s="78" t="str">
        <f>IF(Tableau1[[#This Row],[Type de réponse]]='Paramètre (masquer)'!$A$10,Tableau1[[#This Row],[Nuit
SA/DI]],"")</f>
        <v/>
      </c>
      <c r="AK1514" s="78" t="str">
        <f>IF(Tableau1[[#This Row],[Type de réponse]]='Paramètre (masquer)'!$A$10,Tableau1[[#This Row],[Nuit
DI/LU]],"")</f>
        <v/>
      </c>
      <c r="AL1514" s="76" t="str">
        <f>IF(Tableau1[[#This Row],[Nuit
LU /MA]]="Oui",0,IF(Tableau1[[#This Row],[Nuit
LU /MA]]="Non",1,""))</f>
        <v/>
      </c>
      <c r="AM1514" s="76" t="str">
        <f>IF(Tableau1[[#This Row],[Nuit
MA/ ME]]="Oui",0,IF(Tableau1[[#This Row],[Nuit
MA/ ME]]="Non",1,""))</f>
        <v/>
      </c>
      <c r="AN1514" s="76" t="str">
        <f>IF(Tableau1[[#This Row],[Nuit
ME/ JE]]="Oui",0,IF(Tableau1[[#This Row],[Nuit
ME/ JE]]="Non",1,""))</f>
        <v/>
      </c>
      <c r="AO1514" s="76" t="str">
        <f>IF(Tableau1[[#This Row],[Nuit JE/ VE]]="Oui",0,IF(Tableau1[[#This Row],[Nuit JE/ VE]]="Non",1,""))</f>
        <v/>
      </c>
      <c r="AP1514" s="76" t="str">
        <f>IF(Tableau1[[#This Row],[Nuit
VE/ SA]]="Oui",0,IF(Tableau1[[#This Row],[Nuit
VE/ SA]]="Non",1,""))</f>
        <v/>
      </c>
      <c r="AQ1514" s="76" t="str">
        <f>IF(Tableau1[[#This Row],[Nuit
SA/ DI]]="Oui",0,IF(Tableau1[[#This Row],[Nuit
SA/ DI]]="Non",1,""))</f>
        <v/>
      </c>
      <c r="AR1514" s="76" t="str">
        <f>IF(Tableau1[[#This Row],[Nuit
DI/ LU]]="Oui",0,IF(Tableau1[[#This Row],[Nuit
DI/ LU]]="Non",1,""))</f>
        <v/>
      </c>
      <c r="AS1514" s="76" t="str">
        <f>IF(Tableau1[[#This Row],[Type de réponse]]='Paramètre (masquer)'!$A$10,Tableau1[[#This Row],[FE]],"")</f>
        <v/>
      </c>
      <c r="AT1514" s="76" t="str">
        <f>_xlfn.CONCAT(Tableau1[[#This Row],[LUN]:[DIM]])</f>
        <v/>
      </c>
      <c r="AU1514" s="79"/>
      <c r="AV15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4" s="76" t="e">
        <f>Tableau1[[#This Row],[Nbre de nuits sur la période]]*Tableau1[[#This Row],[Nombre de train accédant / nuit *]]</f>
        <v>#VALUE!</v>
      </c>
      <c r="AY1514" s="76" t="e">
        <f>Tableau1[[#This Row],[Uo voies - nuit]]*((59*400/1000)+5)</f>
        <v>#VALUE!</v>
      </c>
    </row>
    <row r="1515" spans="1:51" ht="15.75">
      <c r="A1515" s="51">
        <f t="shared" si="71"/>
        <v>1502</v>
      </c>
      <c r="B1515" s="85"/>
      <c r="C1515" s="52" t="str">
        <f>IFERROR(VLOOKUP(Tableau1[[#This Row],[Site *
Un fichier Excel par DT]],Tableau7[[#All],[Nom de la gare]:[EIC]],5,FALSE),"")</f>
        <v/>
      </c>
      <c r="D1515" s="77"/>
      <c r="E1515" s="74"/>
      <c r="F1515" s="74"/>
      <c r="G1515" s="76"/>
      <c r="H1515" s="72" t="str">
        <f>IF(Tableau1[[#This Row],[Régime d''utilisation (Quotidien ? Oui ou Non)]]="Oui","Oui","Non")</f>
        <v>Non</v>
      </c>
      <c r="I1515" s="72" t="str">
        <f>IF(Tableau1[[#This Row],[Régime d''utilisation (Quotidien ? Oui ou Non)]]="Oui","Oui","Non")</f>
        <v>Non</v>
      </c>
      <c r="J1515" s="72" t="str">
        <f>IF(Tableau1[[#This Row],[Régime d''utilisation (Quotidien ? Oui ou Non)]]="Oui","Oui","Non")</f>
        <v>Non</v>
      </c>
      <c r="K1515" s="72" t="str">
        <f>IF(Tableau1[[#This Row],[Régime d''utilisation (Quotidien ? Oui ou Non)]]="Oui","Oui","Non")</f>
        <v>Non</v>
      </c>
      <c r="L1515" s="72" t="str">
        <f>IF(Tableau1[[#This Row],[Régime d''utilisation (Quotidien ? Oui ou Non)]]="Oui","Oui","Non")</f>
        <v>Non</v>
      </c>
      <c r="M1515" s="72" t="str">
        <f>IF(Tableau1[[#This Row],[Régime d''utilisation (Quotidien ? Oui ou Non)]]="Oui","Oui","Non")</f>
        <v>Non</v>
      </c>
      <c r="N1515" s="72" t="str">
        <f>IF(Tableau1[[#This Row],[Régime d''utilisation (Quotidien ? Oui ou Non)]]="Oui","Oui","Non")</f>
        <v>Non</v>
      </c>
      <c r="O1515" s="72" t="str">
        <f>IF(Tableau1[[#This Row],[Régime d''utilisation (Quotidien ? Oui ou Non)]]="Oui","Oui","Non")</f>
        <v>Non</v>
      </c>
      <c r="P1515" s="76"/>
      <c r="Q1515" s="76"/>
      <c r="R1515" s="76"/>
      <c r="S1515" s="52" t="str">
        <f t="shared" si="69"/>
        <v>Compris entre 00h00 et 5h00</v>
      </c>
      <c r="T1515" s="76"/>
      <c r="U1515" s="53" t="str">
        <f t="shared" si="70"/>
        <v>Voyageur</v>
      </c>
      <c r="V1515" s="76"/>
      <c r="W1515" s="76"/>
      <c r="X1515" s="76"/>
      <c r="Y1515" s="76"/>
      <c r="Z1515" s="76"/>
      <c r="AA1515" s="76"/>
      <c r="AB1515" s="53">
        <f>400</f>
        <v>400</v>
      </c>
      <c r="AC1515" s="78" t="str">
        <f>IF(Tableau1[[#This Row],[Type de réponse]]='Paramètre (masquer)'!$A$10,Tableau1[[#This Row],[Période de début *]],"")</f>
        <v/>
      </c>
      <c r="AD1515" s="78" t="str">
        <f>IF(Tableau1[[#This Row],[Type de réponse]]='Paramètre (masquer)'!$A$10,Tableau1[[#This Row],[Période de fin *]],"")</f>
        <v/>
      </c>
      <c r="AE1515" s="78" t="str">
        <f>IF(Tableau1[[#This Row],[Type de réponse]]='Paramètre (masquer)'!$A$10,Tableau1[[#This Row],[Nuit
LU/MA]],"")</f>
        <v/>
      </c>
      <c r="AF1515" s="78" t="str">
        <f>IF(Tableau1[[#This Row],[Type de réponse]]='Paramètre (masquer)'!$A$10,Tableau1[[#This Row],[Nuit
MA/ME]],"")</f>
        <v/>
      </c>
      <c r="AG1515" s="78" t="str">
        <f>IF(Tableau1[[#This Row],[Type de réponse]]='Paramètre (masquer)'!$A$10,Tableau1[[#This Row],[Nuit
ME/JE]],"")</f>
        <v/>
      </c>
      <c r="AH1515" s="78" t="str">
        <f>IF(Tableau1[[#This Row],[Type de réponse]]='Paramètre (masquer)'!$A$10,Tableau1[[#This Row],[Nuit JE/VE]],"")</f>
        <v/>
      </c>
      <c r="AI1515" s="78" t="str">
        <f>IF(Tableau1[[#This Row],[Type de réponse]]='Paramètre (masquer)'!$A$10,Tableau1[[#This Row],[Nuit
VE/SA]],"")</f>
        <v/>
      </c>
      <c r="AJ1515" s="78" t="str">
        <f>IF(Tableau1[[#This Row],[Type de réponse]]='Paramètre (masquer)'!$A$10,Tableau1[[#This Row],[Nuit
SA/DI]],"")</f>
        <v/>
      </c>
      <c r="AK1515" s="78" t="str">
        <f>IF(Tableau1[[#This Row],[Type de réponse]]='Paramètre (masquer)'!$A$10,Tableau1[[#This Row],[Nuit
DI/LU]],"")</f>
        <v/>
      </c>
      <c r="AL1515" s="76" t="str">
        <f>IF(Tableau1[[#This Row],[Nuit
LU /MA]]="Oui",0,IF(Tableau1[[#This Row],[Nuit
LU /MA]]="Non",1,""))</f>
        <v/>
      </c>
      <c r="AM1515" s="76" t="str">
        <f>IF(Tableau1[[#This Row],[Nuit
MA/ ME]]="Oui",0,IF(Tableau1[[#This Row],[Nuit
MA/ ME]]="Non",1,""))</f>
        <v/>
      </c>
      <c r="AN1515" s="76" t="str">
        <f>IF(Tableau1[[#This Row],[Nuit
ME/ JE]]="Oui",0,IF(Tableau1[[#This Row],[Nuit
ME/ JE]]="Non",1,""))</f>
        <v/>
      </c>
      <c r="AO1515" s="76" t="str">
        <f>IF(Tableau1[[#This Row],[Nuit JE/ VE]]="Oui",0,IF(Tableau1[[#This Row],[Nuit JE/ VE]]="Non",1,""))</f>
        <v/>
      </c>
      <c r="AP1515" s="76" t="str">
        <f>IF(Tableau1[[#This Row],[Nuit
VE/ SA]]="Oui",0,IF(Tableau1[[#This Row],[Nuit
VE/ SA]]="Non",1,""))</f>
        <v/>
      </c>
      <c r="AQ1515" s="76" t="str">
        <f>IF(Tableau1[[#This Row],[Nuit
SA/ DI]]="Oui",0,IF(Tableau1[[#This Row],[Nuit
SA/ DI]]="Non",1,""))</f>
        <v/>
      </c>
      <c r="AR1515" s="76" t="str">
        <f>IF(Tableau1[[#This Row],[Nuit
DI/ LU]]="Oui",0,IF(Tableau1[[#This Row],[Nuit
DI/ LU]]="Non",1,""))</f>
        <v/>
      </c>
      <c r="AS1515" s="76" t="str">
        <f>IF(Tableau1[[#This Row],[Type de réponse]]='Paramètre (masquer)'!$A$10,Tableau1[[#This Row],[FE]],"")</f>
        <v/>
      </c>
      <c r="AT1515" s="76" t="str">
        <f>_xlfn.CONCAT(Tableau1[[#This Row],[LUN]:[DIM]])</f>
        <v/>
      </c>
      <c r="AU1515" s="79"/>
      <c r="AV15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5" s="76" t="e">
        <f>Tableau1[[#This Row],[Nbre de nuits sur la période]]*Tableau1[[#This Row],[Nombre de train accédant / nuit *]]</f>
        <v>#VALUE!</v>
      </c>
      <c r="AY1515" s="76" t="e">
        <f>Tableau1[[#This Row],[Uo voies - nuit]]*((59*400/1000)+5)</f>
        <v>#VALUE!</v>
      </c>
    </row>
    <row r="1516" spans="1:51" ht="15.75">
      <c r="A1516" s="51">
        <f t="shared" si="71"/>
        <v>1503</v>
      </c>
      <c r="B1516" s="85"/>
      <c r="C1516" s="52" t="str">
        <f>IFERROR(VLOOKUP(Tableau1[[#This Row],[Site *
Un fichier Excel par DT]],Tableau7[[#All],[Nom de la gare]:[EIC]],5,FALSE),"")</f>
        <v/>
      </c>
      <c r="D1516" s="77"/>
      <c r="E1516" s="74"/>
      <c r="F1516" s="74"/>
      <c r="G1516" s="76"/>
      <c r="H1516" s="72" t="str">
        <f>IF(Tableau1[[#This Row],[Régime d''utilisation (Quotidien ? Oui ou Non)]]="Oui","Oui","Non")</f>
        <v>Non</v>
      </c>
      <c r="I1516" s="72" t="str">
        <f>IF(Tableau1[[#This Row],[Régime d''utilisation (Quotidien ? Oui ou Non)]]="Oui","Oui","Non")</f>
        <v>Non</v>
      </c>
      <c r="J1516" s="72" t="str">
        <f>IF(Tableau1[[#This Row],[Régime d''utilisation (Quotidien ? Oui ou Non)]]="Oui","Oui","Non")</f>
        <v>Non</v>
      </c>
      <c r="K1516" s="72" t="str">
        <f>IF(Tableau1[[#This Row],[Régime d''utilisation (Quotidien ? Oui ou Non)]]="Oui","Oui","Non")</f>
        <v>Non</v>
      </c>
      <c r="L1516" s="72" t="str">
        <f>IF(Tableau1[[#This Row],[Régime d''utilisation (Quotidien ? Oui ou Non)]]="Oui","Oui","Non")</f>
        <v>Non</v>
      </c>
      <c r="M1516" s="72" t="str">
        <f>IF(Tableau1[[#This Row],[Régime d''utilisation (Quotidien ? Oui ou Non)]]="Oui","Oui","Non")</f>
        <v>Non</v>
      </c>
      <c r="N1516" s="72" t="str">
        <f>IF(Tableau1[[#This Row],[Régime d''utilisation (Quotidien ? Oui ou Non)]]="Oui","Oui","Non")</f>
        <v>Non</v>
      </c>
      <c r="O1516" s="72" t="str">
        <f>IF(Tableau1[[#This Row],[Régime d''utilisation (Quotidien ? Oui ou Non)]]="Oui","Oui","Non")</f>
        <v>Non</v>
      </c>
      <c r="P1516" s="76"/>
      <c r="Q1516" s="76"/>
      <c r="R1516" s="76"/>
      <c r="S1516" s="52" t="str">
        <f t="shared" si="69"/>
        <v>Compris entre 00h00 et 5h00</v>
      </c>
      <c r="T1516" s="76"/>
      <c r="U1516" s="53" t="str">
        <f t="shared" si="70"/>
        <v>Voyageur</v>
      </c>
      <c r="V1516" s="76"/>
      <c r="W1516" s="76"/>
      <c r="X1516" s="76"/>
      <c r="Y1516" s="76"/>
      <c r="Z1516" s="76"/>
      <c r="AA1516" s="76"/>
      <c r="AB1516" s="53">
        <f>400</f>
        <v>400</v>
      </c>
      <c r="AC1516" s="78" t="str">
        <f>IF(Tableau1[[#This Row],[Type de réponse]]='Paramètre (masquer)'!$A$10,Tableau1[[#This Row],[Période de début *]],"")</f>
        <v/>
      </c>
      <c r="AD1516" s="78" t="str">
        <f>IF(Tableau1[[#This Row],[Type de réponse]]='Paramètre (masquer)'!$A$10,Tableau1[[#This Row],[Période de fin *]],"")</f>
        <v/>
      </c>
      <c r="AE1516" s="78" t="str">
        <f>IF(Tableau1[[#This Row],[Type de réponse]]='Paramètre (masquer)'!$A$10,Tableau1[[#This Row],[Nuit
LU/MA]],"")</f>
        <v/>
      </c>
      <c r="AF1516" s="78" t="str">
        <f>IF(Tableau1[[#This Row],[Type de réponse]]='Paramètre (masquer)'!$A$10,Tableau1[[#This Row],[Nuit
MA/ME]],"")</f>
        <v/>
      </c>
      <c r="AG1516" s="78" t="str">
        <f>IF(Tableau1[[#This Row],[Type de réponse]]='Paramètre (masquer)'!$A$10,Tableau1[[#This Row],[Nuit
ME/JE]],"")</f>
        <v/>
      </c>
      <c r="AH1516" s="78" t="str">
        <f>IF(Tableau1[[#This Row],[Type de réponse]]='Paramètre (masquer)'!$A$10,Tableau1[[#This Row],[Nuit JE/VE]],"")</f>
        <v/>
      </c>
      <c r="AI1516" s="78" t="str">
        <f>IF(Tableau1[[#This Row],[Type de réponse]]='Paramètre (masquer)'!$A$10,Tableau1[[#This Row],[Nuit
VE/SA]],"")</f>
        <v/>
      </c>
      <c r="AJ1516" s="78" t="str">
        <f>IF(Tableau1[[#This Row],[Type de réponse]]='Paramètre (masquer)'!$A$10,Tableau1[[#This Row],[Nuit
SA/DI]],"")</f>
        <v/>
      </c>
      <c r="AK1516" s="78" t="str">
        <f>IF(Tableau1[[#This Row],[Type de réponse]]='Paramètre (masquer)'!$A$10,Tableau1[[#This Row],[Nuit
DI/LU]],"")</f>
        <v/>
      </c>
      <c r="AL1516" s="76" t="str">
        <f>IF(Tableau1[[#This Row],[Nuit
LU /MA]]="Oui",0,IF(Tableau1[[#This Row],[Nuit
LU /MA]]="Non",1,""))</f>
        <v/>
      </c>
      <c r="AM1516" s="76" t="str">
        <f>IF(Tableau1[[#This Row],[Nuit
MA/ ME]]="Oui",0,IF(Tableau1[[#This Row],[Nuit
MA/ ME]]="Non",1,""))</f>
        <v/>
      </c>
      <c r="AN1516" s="76" t="str">
        <f>IF(Tableau1[[#This Row],[Nuit
ME/ JE]]="Oui",0,IF(Tableau1[[#This Row],[Nuit
ME/ JE]]="Non",1,""))</f>
        <v/>
      </c>
      <c r="AO1516" s="76" t="str">
        <f>IF(Tableau1[[#This Row],[Nuit JE/ VE]]="Oui",0,IF(Tableau1[[#This Row],[Nuit JE/ VE]]="Non",1,""))</f>
        <v/>
      </c>
      <c r="AP1516" s="76" t="str">
        <f>IF(Tableau1[[#This Row],[Nuit
VE/ SA]]="Oui",0,IF(Tableau1[[#This Row],[Nuit
VE/ SA]]="Non",1,""))</f>
        <v/>
      </c>
      <c r="AQ1516" s="76" t="str">
        <f>IF(Tableau1[[#This Row],[Nuit
SA/ DI]]="Oui",0,IF(Tableau1[[#This Row],[Nuit
SA/ DI]]="Non",1,""))</f>
        <v/>
      </c>
      <c r="AR1516" s="76" t="str">
        <f>IF(Tableau1[[#This Row],[Nuit
DI/ LU]]="Oui",0,IF(Tableau1[[#This Row],[Nuit
DI/ LU]]="Non",1,""))</f>
        <v/>
      </c>
      <c r="AS1516" s="76" t="str">
        <f>IF(Tableau1[[#This Row],[Type de réponse]]='Paramètre (masquer)'!$A$10,Tableau1[[#This Row],[FE]],"")</f>
        <v/>
      </c>
      <c r="AT1516" s="76" t="str">
        <f>_xlfn.CONCAT(Tableau1[[#This Row],[LUN]:[DIM]])</f>
        <v/>
      </c>
      <c r="AU1516" s="79"/>
      <c r="AV15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6" s="76" t="e">
        <f>Tableau1[[#This Row],[Nbre de nuits sur la période]]*Tableau1[[#This Row],[Nombre de train accédant / nuit *]]</f>
        <v>#VALUE!</v>
      </c>
      <c r="AY1516" s="76" t="e">
        <f>Tableau1[[#This Row],[Uo voies - nuit]]*((59*400/1000)+5)</f>
        <v>#VALUE!</v>
      </c>
    </row>
    <row r="1517" spans="1:51" ht="15.75">
      <c r="A1517" s="51">
        <f t="shared" si="71"/>
        <v>1504</v>
      </c>
      <c r="B1517" s="85"/>
      <c r="C1517" s="52" t="str">
        <f>IFERROR(VLOOKUP(Tableau1[[#This Row],[Site *
Un fichier Excel par DT]],Tableau7[[#All],[Nom de la gare]:[EIC]],5,FALSE),"")</f>
        <v/>
      </c>
      <c r="D1517" s="77"/>
      <c r="E1517" s="74"/>
      <c r="F1517" s="74"/>
      <c r="G1517" s="76"/>
      <c r="H1517" s="72" t="str">
        <f>IF(Tableau1[[#This Row],[Régime d''utilisation (Quotidien ? Oui ou Non)]]="Oui","Oui","Non")</f>
        <v>Non</v>
      </c>
      <c r="I1517" s="72" t="str">
        <f>IF(Tableau1[[#This Row],[Régime d''utilisation (Quotidien ? Oui ou Non)]]="Oui","Oui","Non")</f>
        <v>Non</v>
      </c>
      <c r="J1517" s="72" t="str">
        <f>IF(Tableau1[[#This Row],[Régime d''utilisation (Quotidien ? Oui ou Non)]]="Oui","Oui","Non")</f>
        <v>Non</v>
      </c>
      <c r="K1517" s="72" t="str">
        <f>IF(Tableau1[[#This Row],[Régime d''utilisation (Quotidien ? Oui ou Non)]]="Oui","Oui","Non")</f>
        <v>Non</v>
      </c>
      <c r="L1517" s="72" t="str">
        <f>IF(Tableau1[[#This Row],[Régime d''utilisation (Quotidien ? Oui ou Non)]]="Oui","Oui","Non")</f>
        <v>Non</v>
      </c>
      <c r="M1517" s="72" t="str">
        <f>IF(Tableau1[[#This Row],[Régime d''utilisation (Quotidien ? Oui ou Non)]]="Oui","Oui","Non")</f>
        <v>Non</v>
      </c>
      <c r="N1517" s="72" t="str">
        <f>IF(Tableau1[[#This Row],[Régime d''utilisation (Quotidien ? Oui ou Non)]]="Oui","Oui","Non")</f>
        <v>Non</v>
      </c>
      <c r="O1517" s="72" t="str">
        <f>IF(Tableau1[[#This Row],[Régime d''utilisation (Quotidien ? Oui ou Non)]]="Oui","Oui","Non")</f>
        <v>Non</v>
      </c>
      <c r="P1517" s="76"/>
      <c r="Q1517" s="76"/>
      <c r="R1517" s="76"/>
      <c r="S1517" s="52" t="str">
        <f t="shared" si="69"/>
        <v>Compris entre 00h00 et 5h00</v>
      </c>
      <c r="T1517" s="76"/>
      <c r="U1517" s="53" t="str">
        <f t="shared" si="70"/>
        <v>Voyageur</v>
      </c>
      <c r="V1517" s="76"/>
      <c r="W1517" s="76"/>
      <c r="X1517" s="76"/>
      <c r="Y1517" s="76"/>
      <c r="Z1517" s="76"/>
      <c r="AA1517" s="76"/>
      <c r="AB1517" s="53">
        <f>400</f>
        <v>400</v>
      </c>
      <c r="AC1517" s="78" t="str">
        <f>IF(Tableau1[[#This Row],[Type de réponse]]='Paramètre (masquer)'!$A$10,Tableau1[[#This Row],[Période de début *]],"")</f>
        <v/>
      </c>
      <c r="AD1517" s="78" t="str">
        <f>IF(Tableau1[[#This Row],[Type de réponse]]='Paramètre (masquer)'!$A$10,Tableau1[[#This Row],[Période de fin *]],"")</f>
        <v/>
      </c>
      <c r="AE1517" s="78" t="str">
        <f>IF(Tableau1[[#This Row],[Type de réponse]]='Paramètre (masquer)'!$A$10,Tableau1[[#This Row],[Nuit
LU/MA]],"")</f>
        <v/>
      </c>
      <c r="AF1517" s="78" t="str">
        <f>IF(Tableau1[[#This Row],[Type de réponse]]='Paramètre (masquer)'!$A$10,Tableau1[[#This Row],[Nuit
MA/ME]],"")</f>
        <v/>
      </c>
      <c r="AG1517" s="78" t="str">
        <f>IF(Tableau1[[#This Row],[Type de réponse]]='Paramètre (masquer)'!$A$10,Tableau1[[#This Row],[Nuit
ME/JE]],"")</f>
        <v/>
      </c>
      <c r="AH1517" s="78" t="str">
        <f>IF(Tableau1[[#This Row],[Type de réponse]]='Paramètre (masquer)'!$A$10,Tableau1[[#This Row],[Nuit JE/VE]],"")</f>
        <v/>
      </c>
      <c r="AI1517" s="78" t="str">
        <f>IF(Tableau1[[#This Row],[Type de réponse]]='Paramètre (masquer)'!$A$10,Tableau1[[#This Row],[Nuit
VE/SA]],"")</f>
        <v/>
      </c>
      <c r="AJ1517" s="78" t="str">
        <f>IF(Tableau1[[#This Row],[Type de réponse]]='Paramètre (masquer)'!$A$10,Tableau1[[#This Row],[Nuit
SA/DI]],"")</f>
        <v/>
      </c>
      <c r="AK1517" s="78" t="str">
        <f>IF(Tableau1[[#This Row],[Type de réponse]]='Paramètre (masquer)'!$A$10,Tableau1[[#This Row],[Nuit
DI/LU]],"")</f>
        <v/>
      </c>
      <c r="AL1517" s="76" t="str">
        <f>IF(Tableau1[[#This Row],[Nuit
LU /MA]]="Oui",0,IF(Tableau1[[#This Row],[Nuit
LU /MA]]="Non",1,""))</f>
        <v/>
      </c>
      <c r="AM1517" s="76" t="str">
        <f>IF(Tableau1[[#This Row],[Nuit
MA/ ME]]="Oui",0,IF(Tableau1[[#This Row],[Nuit
MA/ ME]]="Non",1,""))</f>
        <v/>
      </c>
      <c r="AN1517" s="76" t="str">
        <f>IF(Tableau1[[#This Row],[Nuit
ME/ JE]]="Oui",0,IF(Tableau1[[#This Row],[Nuit
ME/ JE]]="Non",1,""))</f>
        <v/>
      </c>
      <c r="AO1517" s="76" t="str">
        <f>IF(Tableau1[[#This Row],[Nuit JE/ VE]]="Oui",0,IF(Tableau1[[#This Row],[Nuit JE/ VE]]="Non",1,""))</f>
        <v/>
      </c>
      <c r="AP1517" s="76" t="str">
        <f>IF(Tableau1[[#This Row],[Nuit
VE/ SA]]="Oui",0,IF(Tableau1[[#This Row],[Nuit
VE/ SA]]="Non",1,""))</f>
        <v/>
      </c>
      <c r="AQ1517" s="76" t="str">
        <f>IF(Tableau1[[#This Row],[Nuit
SA/ DI]]="Oui",0,IF(Tableau1[[#This Row],[Nuit
SA/ DI]]="Non",1,""))</f>
        <v/>
      </c>
      <c r="AR1517" s="76" t="str">
        <f>IF(Tableau1[[#This Row],[Nuit
DI/ LU]]="Oui",0,IF(Tableau1[[#This Row],[Nuit
DI/ LU]]="Non",1,""))</f>
        <v/>
      </c>
      <c r="AS1517" s="76" t="str">
        <f>IF(Tableau1[[#This Row],[Type de réponse]]='Paramètre (masquer)'!$A$10,Tableau1[[#This Row],[FE]],"")</f>
        <v/>
      </c>
      <c r="AT1517" s="76" t="str">
        <f>_xlfn.CONCAT(Tableau1[[#This Row],[LUN]:[DIM]])</f>
        <v/>
      </c>
      <c r="AU1517" s="79"/>
      <c r="AV15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7" s="76" t="e">
        <f>Tableau1[[#This Row],[Nbre de nuits sur la période]]*Tableau1[[#This Row],[Nombre de train accédant / nuit *]]</f>
        <v>#VALUE!</v>
      </c>
      <c r="AY1517" s="76" t="e">
        <f>Tableau1[[#This Row],[Uo voies - nuit]]*((59*400/1000)+5)</f>
        <v>#VALUE!</v>
      </c>
    </row>
    <row r="1518" spans="1:51" ht="15.75">
      <c r="A1518" s="51">
        <f t="shared" si="71"/>
        <v>1505</v>
      </c>
      <c r="B1518" s="85"/>
      <c r="C1518" s="52" t="str">
        <f>IFERROR(VLOOKUP(Tableau1[[#This Row],[Site *
Un fichier Excel par DT]],Tableau7[[#All],[Nom de la gare]:[EIC]],5,FALSE),"")</f>
        <v/>
      </c>
      <c r="D1518" s="77"/>
      <c r="E1518" s="74"/>
      <c r="F1518" s="74"/>
      <c r="G1518" s="76"/>
      <c r="H1518" s="72" t="str">
        <f>IF(Tableau1[[#This Row],[Régime d''utilisation (Quotidien ? Oui ou Non)]]="Oui","Oui","Non")</f>
        <v>Non</v>
      </c>
      <c r="I1518" s="72" t="str">
        <f>IF(Tableau1[[#This Row],[Régime d''utilisation (Quotidien ? Oui ou Non)]]="Oui","Oui","Non")</f>
        <v>Non</v>
      </c>
      <c r="J1518" s="72" t="str">
        <f>IF(Tableau1[[#This Row],[Régime d''utilisation (Quotidien ? Oui ou Non)]]="Oui","Oui","Non")</f>
        <v>Non</v>
      </c>
      <c r="K1518" s="72" t="str">
        <f>IF(Tableau1[[#This Row],[Régime d''utilisation (Quotidien ? Oui ou Non)]]="Oui","Oui","Non")</f>
        <v>Non</v>
      </c>
      <c r="L1518" s="72" t="str">
        <f>IF(Tableau1[[#This Row],[Régime d''utilisation (Quotidien ? Oui ou Non)]]="Oui","Oui","Non")</f>
        <v>Non</v>
      </c>
      <c r="M1518" s="72" t="str">
        <f>IF(Tableau1[[#This Row],[Régime d''utilisation (Quotidien ? Oui ou Non)]]="Oui","Oui","Non")</f>
        <v>Non</v>
      </c>
      <c r="N1518" s="72" t="str">
        <f>IF(Tableau1[[#This Row],[Régime d''utilisation (Quotidien ? Oui ou Non)]]="Oui","Oui","Non")</f>
        <v>Non</v>
      </c>
      <c r="O1518" s="72" t="str">
        <f>IF(Tableau1[[#This Row],[Régime d''utilisation (Quotidien ? Oui ou Non)]]="Oui","Oui","Non")</f>
        <v>Non</v>
      </c>
      <c r="P1518" s="76"/>
      <c r="Q1518" s="76"/>
      <c r="R1518" s="76"/>
      <c r="S1518" s="52" t="str">
        <f t="shared" si="69"/>
        <v>Compris entre 00h00 et 5h00</v>
      </c>
      <c r="T1518" s="76"/>
      <c r="U1518" s="53" t="str">
        <f t="shared" si="70"/>
        <v>Voyageur</v>
      </c>
      <c r="V1518" s="76"/>
      <c r="W1518" s="76"/>
      <c r="X1518" s="76"/>
      <c r="Y1518" s="76"/>
      <c r="Z1518" s="76"/>
      <c r="AA1518" s="76"/>
      <c r="AB1518" s="53">
        <f>400</f>
        <v>400</v>
      </c>
      <c r="AC1518" s="78" t="str">
        <f>IF(Tableau1[[#This Row],[Type de réponse]]='Paramètre (masquer)'!$A$10,Tableau1[[#This Row],[Période de début *]],"")</f>
        <v/>
      </c>
      <c r="AD1518" s="78" t="str">
        <f>IF(Tableau1[[#This Row],[Type de réponse]]='Paramètre (masquer)'!$A$10,Tableau1[[#This Row],[Période de fin *]],"")</f>
        <v/>
      </c>
      <c r="AE1518" s="78" t="str">
        <f>IF(Tableau1[[#This Row],[Type de réponse]]='Paramètre (masquer)'!$A$10,Tableau1[[#This Row],[Nuit
LU/MA]],"")</f>
        <v/>
      </c>
      <c r="AF1518" s="78" t="str">
        <f>IF(Tableau1[[#This Row],[Type de réponse]]='Paramètre (masquer)'!$A$10,Tableau1[[#This Row],[Nuit
MA/ME]],"")</f>
        <v/>
      </c>
      <c r="AG1518" s="78" t="str">
        <f>IF(Tableau1[[#This Row],[Type de réponse]]='Paramètre (masquer)'!$A$10,Tableau1[[#This Row],[Nuit
ME/JE]],"")</f>
        <v/>
      </c>
      <c r="AH1518" s="78" t="str">
        <f>IF(Tableau1[[#This Row],[Type de réponse]]='Paramètre (masquer)'!$A$10,Tableau1[[#This Row],[Nuit JE/VE]],"")</f>
        <v/>
      </c>
      <c r="AI1518" s="78" t="str">
        <f>IF(Tableau1[[#This Row],[Type de réponse]]='Paramètre (masquer)'!$A$10,Tableau1[[#This Row],[Nuit
VE/SA]],"")</f>
        <v/>
      </c>
      <c r="AJ1518" s="78" t="str">
        <f>IF(Tableau1[[#This Row],[Type de réponse]]='Paramètre (masquer)'!$A$10,Tableau1[[#This Row],[Nuit
SA/DI]],"")</f>
        <v/>
      </c>
      <c r="AK1518" s="78" t="str">
        <f>IF(Tableau1[[#This Row],[Type de réponse]]='Paramètre (masquer)'!$A$10,Tableau1[[#This Row],[Nuit
DI/LU]],"")</f>
        <v/>
      </c>
      <c r="AL1518" s="76" t="str">
        <f>IF(Tableau1[[#This Row],[Nuit
LU /MA]]="Oui",0,IF(Tableau1[[#This Row],[Nuit
LU /MA]]="Non",1,""))</f>
        <v/>
      </c>
      <c r="AM1518" s="76" t="str">
        <f>IF(Tableau1[[#This Row],[Nuit
MA/ ME]]="Oui",0,IF(Tableau1[[#This Row],[Nuit
MA/ ME]]="Non",1,""))</f>
        <v/>
      </c>
      <c r="AN1518" s="76" t="str">
        <f>IF(Tableau1[[#This Row],[Nuit
ME/ JE]]="Oui",0,IF(Tableau1[[#This Row],[Nuit
ME/ JE]]="Non",1,""))</f>
        <v/>
      </c>
      <c r="AO1518" s="76" t="str">
        <f>IF(Tableau1[[#This Row],[Nuit JE/ VE]]="Oui",0,IF(Tableau1[[#This Row],[Nuit JE/ VE]]="Non",1,""))</f>
        <v/>
      </c>
      <c r="AP1518" s="76" t="str">
        <f>IF(Tableau1[[#This Row],[Nuit
VE/ SA]]="Oui",0,IF(Tableau1[[#This Row],[Nuit
VE/ SA]]="Non",1,""))</f>
        <v/>
      </c>
      <c r="AQ1518" s="76" t="str">
        <f>IF(Tableau1[[#This Row],[Nuit
SA/ DI]]="Oui",0,IF(Tableau1[[#This Row],[Nuit
SA/ DI]]="Non",1,""))</f>
        <v/>
      </c>
      <c r="AR1518" s="76" t="str">
        <f>IF(Tableau1[[#This Row],[Nuit
DI/ LU]]="Oui",0,IF(Tableau1[[#This Row],[Nuit
DI/ LU]]="Non",1,""))</f>
        <v/>
      </c>
      <c r="AS1518" s="76" t="str">
        <f>IF(Tableau1[[#This Row],[Type de réponse]]='Paramètre (masquer)'!$A$10,Tableau1[[#This Row],[FE]],"")</f>
        <v/>
      </c>
      <c r="AT1518" s="76" t="str">
        <f>_xlfn.CONCAT(Tableau1[[#This Row],[LUN]:[DIM]])</f>
        <v/>
      </c>
      <c r="AU1518" s="79"/>
      <c r="AV15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8" s="76" t="e">
        <f>Tableau1[[#This Row],[Nbre de nuits sur la période]]*Tableau1[[#This Row],[Nombre de train accédant / nuit *]]</f>
        <v>#VALUE!</v>
      </c>
      <c r="AY1518" s="76" t="e">
        <f>Tableau1[[#This Row],[Uo voies - nuit]]*((59*400/1000)+5)</f>
        <v>#VALUE!</v>
      </c>
    </row>
    <row r="1519" spans="1:51" ht="15.75">
      <c r="A1519" s="51">
        <f t="shared" si="71"/>
        <v>1506</v>
      </c>
      <c r="B1519" s="85"/>
      <c r="C1519" s="52" t="str">
        <f>IFERROR(VLOOKUP(Tableau1[[#This Row],[Site *
Un fichier Excel par DT]],Tableau7[[#All],[Nom de la gare]:[EIC]],5,FALSE),"")</f>
        <v/>
      </c>
      <c r="D1519" s="77"/>
      <c r="E1519" s="74"/>
      <c r="F1519" s="74"/>
      <c r="G1519" s="76"/>
      <c r="H1519" s="72" t="str">
        <f>IF(Tableau1[[#This Row],[Régime d''utilisation (Quotidien ? Oui ou Non)]]="Oui","Oui","Non")</f>
        <v>Non</v>
      </c>
      <c r="I1519" s="72" t="str">
        <f>IF(Tableau1[[#This Row],[Régime d''utilisation (Quotidien ? Oui ou Non)]]="Oui","Oui","Non")</f>
        <v>Non</v>
      </c>
      <c r="J1519" s="72" t="str">
        <f>IF(Tableau1[[#This Row],[Régime d''utilisation (Quotidien ? Oui ou Non)]]="Oui","Oui","Non")</f>
        <v>Non</v>
      </c>
      <c r="K1519" s="72" t="str">
        <f>IF(Tableau1[[#This Row],[Régime d''utilisation (Quotidien ? Oui ou Non)]]="Oui","Oui","Non")</f>
        <v>Non</v>
      </c>
      <c r="L1519" s="72" t="str">
        <f>IF(Tableau1[[#This Row],[Régime d''utilisation (Quotidien ? Oui ou Non)]]="Oui","Oui","Non")</f>
        <v>Non</v>
      </c>
      <c r="M1519" s="72" t="str">
        <f>IF(Tableau1[[#This Row],[Régime d''utilisation (Quotidien ? Oui ou Non)]]="Oui","Oui","Non")</f>
        <v>Non</v>
      </c>
      <c r="N1519" s="72" t="str">
        <f>IF(Tableau1[[#This Row],[Régime d''utilisation (Quotidien ? Oui ou Non)]]="Oui","Oui","Non")</f>
        <v>Non</v>
      </c>
      <c r="O1519" s="72" t="str">
        <f>IF(Tableau1[[#This Row],[Régime d''utilisation (Quotidien ? Oui ou Non)]]="Oui","Oui","Non")</f>
        <v>Non</v>
      </c>
      <c r="P1519" s="76"/>
      <c r="Q1519" s="76"/>
      <c r="R1519" s="76"/>
      <c r="S1519" s="52" t="str">
        <f t="shared" si="69"/>
        <v>Compris entre 00h00 et 5h00</v>
      </c>
      <c r="T1519" s="76"/>
      <c r="U1519" s="53" t="str">
        <f t="shared" si="70"/>
        <v>Voyageur</v>
      </c>
      <c r="V1519" s="76"/>
      <c r="W1519" s="76"/>
      <c r="X1519" s="76"/>
      <c r="Y1519" s="76"/>
      <c r="Z1519" s="76"/>
      <c r="AA1519" s="76"/>
      <c r="AB1519" s="53">
        <f>400</f>
        <v>400</v>
      </c>
      <c r="AC1519" s="78" t="str">
        <f>IF(Tableau1[[#This Row],[Type de réponse]]='Paramètre (masquer)'!$A$10,Tableau1[[#This Row],[Période de début *]],"")</f>
        <v/>
      </c>
      <c r="AD1519" s="78" t="str">
        <f>IF(Tableau1[[#This Row],[Type de réponse]]='Paramètre (masquer)'!$A$10,Tableau1[[#This Row],[Période de fin *]],"")</f>
        <v/>
      </c>
      <c r="AE1519" s="78" t="str">
        <f>IF(Tableau1[[#This Row],[Type de réponse]]='Paramètre (masquer)'!$A$10,Tableau1[[#This Row],[Nuit
LU/MA]],"")</f>
        <v/>
      </c>
      <c r="AF1519" s="78" t="str">
        <f>IF(Tableau1[[#This Row],[Type de réponse]]='Paramètre (masquer)'!$A$10,Tableau1[[#This Row],[Nuit
MA/ME]],"")</f>
        <v/>
      </c>
      <c r="AG1519" s="78" t="str">
        <f>IF(Tableau1[[#This Row],[Type de réponse]]='Paramètre (masquer)'!$A$10,Tableau1[[#This Row],[Nuit
ME/JE]],"")</f>
        <v/>
      </c>
      <c r="AH1519" s="78" t="str">
        <f>IF(Tableau1[[#This Row],[Type de réponse]]='Paramètre (masquer)'!$A$10,Tableau1[[#This Row],[Nuit JE/VE]],"")</f>
        <v/>
      </c>
      <c r="AI1519" s="78" t="str">
        <f>IF(Tableau1[[#This Row],[Type de réponse]]='Paramètre (masquer)'!$A$10,Tableau1[[#This Row],[Nuit
VE/SA]],"")</f>
        <v/>
      </c>
      <c r="AJ1519" s="78" t="str">
        <f>IF(Tableau1[[#This Row],[Type de réponse]]='Paramètre (masquer)'!$A$10,Tableau1[[#This Row],[Nuit
SA/DI]],"")</f>
        <v/>
      </c>
      <c r="AK1519" s="78" t="str">
        <f>IF(Tableau1[[#This Row],[Type de réponse]]='Paramètre (masquer)'!$A$10,Tableau1[[#This Row],[Nuit
DI/LU]],"")</f>
        <v/>
      </c>
      <c r="AL1519" s="76" t="str">
        <f>IF(Tableau1[[#This Row],[Nuit
LU /MA]]="Oui",0,IF(Tableau1[[#This Row],[Nuit
LU /MA]]="Non",1,""))</f>
        <v/>
      </c>
      <c r="AM1519" s="76" t="str">
        <f>IF(Tableau1[[#This Row],[Nuit
MA/ ME]]="Oui",0,IF(Tableau1[[#This Row],[Nuit
MA/ ME]]="Non",1,""))</f>
        <v/>
      </c>
      <c r="AN1519" s="76" t="str">
        <f>IF(Tableau1[[#This Row],[Nuit
ME/ JE]]="Oui",0,IF(Tableau1[[#This Row],[Nuit
ME/ JE]]="Non",1,""))</f>
        <v/>
      </c>
      <c r="AO1519" s="76" t="str">
        <f>IF(Tableau1[[#This Row],[Nuit JE/ VE]]="Oui",0,IF(Tableau1[[#This Row],[Nuit JE/ VE]]="Non",1,""))</f>
        <v/>
      </c>
      <c r="AP1519" s="76" t="str">
        <f>IF(Tableau1[[#This Row],[Nuit
VE/ SA]]="Oui",0,IF(Tableau1[[#This Row],[Nuit
VE/ SA]]="Non",1,""))</f>
        <v/>
      </c>
      <c r="AQ1519" s="76" t="str">
        <f>IF(Tableau1[[#This Row],[Nuit
SA/ DI]]="Oui",0,IF(Tableau1[[#This Row],[Nuit
SA/ DI]]="Non",1,""))</f>
        <v/>
      </c>
      <c r="AR1519" s="76" t="str">
        <f>IF(Tableau1[[#This Row],[Nuit
DI/ LU]]="Oui",0,IF(Tableau1[[#This Row],[Nuit
DI/ LU]]="Non",1,""))</f>
        <v/>
      </c>
      <c r="AS1519" s="76" t="str">
        <f>IF(Tableau1[[#This Row],[Type de réponse]]='Paramètre (masquer)'!$A$10,Tableau1[[#This Row],[FE]],"")</f>
        <v/>
      </c>
      <c r="AT1519" s="76" t="str">
        <f>_xlfn.CONCAT(Tableau1[[#This Row],[LUN]:[DIM]])</f>
        <v/>
      </c>
      <c r="AU1519" s="79"/>
      <c r="AV15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9" s="76" t="e">
        <f>Tableau1[[#This Row],[Nbre de nuits sur la période]]*Tableau1[[#This Row],[Nombre de train accédant / nuit *]]</f>
        <v>#VALUE!</v>
      </c>
      <c r="AY1519" s="76" t="e">
        <f>Tableau1[[#This Row],[Uo voies - nuit]]*((59*400/1000)+5)</f>
        <v>#VALUE!</v>
      </c>
    </row>
    <row r="1520" spans="1:51" ht="15.75">
      <c r="A1520" s="51">
        <f t="shared" si="71"/>
        <v>1507</v>
      </c>
      <c r="B1520" s="85"/>
      <c r="C1520" s="52" t="str">
        <f>IFERROR(VLOOKUP(Tableau1[[#This Row],[Site *
Un fichier Excel par DT]],Tableau7[[#All],[Nom de la gare]:[EIC]],5,FALSE),"")</f>
        <v/>
      </c>
      <c r="D1520" s="77"/>
      <c r="E1520" s="74"/>
      <c r="F1520" s="74"/>
      <c r="G1520" s="76"/>
      <c r="H1520" s="72" t="str">
        <f>IF(Tableau1[[#This Row],[Régime d''utilisation (Quotidien ? Oui ou Non)]]="Oui","Oui","Non")</f>
        <v>Non</v>
      </c>
      <c r="I1520" s="72" t="str">
        <f>IF(Tableau1[[#This Row],[Régime d''utilisation (Quotidien ? Oui ou Non)]]="Oui","Oui","Non")</f>
        <v>Non</v>
      </c>
      <c r="J1520" s="72" t="str">
        <f>IF(Tableau1[[#This Row],[Régime d''utilisation (Quotidien ? Oui ou Non)]]="Oui","Oui","Non")</f>
        <v>Non</v>
      </c>
      <c r="K1520" s="72" t="str">
        <f>IF(Tableau1[[#This Row],[Régime d''utilisation (Quotidien ? Oui ou Non)]]="Oui","Oui","Non")</f>
        <v>Non</v>
      </c>
      <c r="L1520" s="72" t="str">
        <f>IF(Tableau1[[#This Row],[Régime d''utilisation (Quotidien ? Oui ou Non)]]="Oui","Oui","Non")</f>
        <v>Non</v>
      </c>
      <c r="M1520" s="72" t="str">
        <f>IF(Tableau1[[#This Row],[Régime d''utilisation (Quotidien ? Oui ou Non)]]="Oui","Oui","Non")</f>
        <v>Non</v>
      </c>
      <c r="N1520" s="72" t="str">
        <f>IF(Tableau1[[#This Row],[Régime d''utilisation (Quotidien ? Oui ou Non)]]="Oui","Oui","Non")</f>
        <v>Non</v>
      </c>
      <c r="O1520" s="72" t="str">
        <f>IF(Tableau1[[#This Row],[Régime d''utilisation (Quotidien ? Oui ou Non)]]="Oui","Oui","Non")</f>
        <v>Non</v>
      </c>
      <c r="P1520" s="76"/>
      <c r="Q1520" s="76"/>
      <c r="R1520" s="76"/>
      <c r="S1520" s="52" t="str">
        <f t="shared" si="69"/>
        <v>Compris entre 00h00 et 5h00</v>
      </c>
      <c r="T1520" s="76"/>
      <c r="U1520" s="53" t="str">
        <f t="shared" si="70"/>
        <v>Voyageur</v>
      </c>
      <c r="V1520" s="76"/>
      <c r="W1520" s="76"/>
      <c r="X1520" s="76"/>
      <c r="Y1520" s="76"/>
      <c r="Z1520" s="76"/>
      <c r="AA1520" s="76"/>
      <c r="AB1520" s="53">
        <f>400</f>
        <v>400</v>
      </c>
      <c r="AC1520" s="78" t="str">
        <f>IF(Tableau1[[#This Row],[Type de réponse]]='Paramètre (masquer)'!$A$10,Tableau1[[#This Row],[Période de début *]],"")</f>
        <v/>
      </c>
      <c r="AD1520" s="78" t="str">
        <f>IF(Tableau1[[#This Row],[Type de réponse]]='Paramètre (masquer)'!$A$10,Tableau1[[#This Row],[Période de fin *]],"")</f>
        <v/>
      </c>
      <c r="AE1520" s="78" t="str">
        <f>IF(Tableau1[[#This Row],[Type de réponse]]='Paramètre (masquer)'!$A$10,Tableau1[[#This Row],[Nuit
LU/MA]],"")</f>
        <v/>
      </c>
      <c r="AF1520" s="78" t="str">
        <f>IF(Tableau1[[#This Row],[Type de réponse]]='Paramètre (masquer)'!$A$10,Tableau1[[#This Row],[Nuit
MA/ME]],"")</f>
        <v/>
      </c>
      <c r="AG1520" s="78" t="str">
        <f>IF(Tableau1[[#This Row],[Type de réponse]]='Paramètre (masquer)'!$A$10,Tableau1[[#This Row],[Nuit
ME/JE]],"")</f>
        <v/>
      </c>
      <c r="AH1520" s="78" t="str">
        <f>IF(Tableau1[[#This Row],[Type de réponse]]='Paramètre (masquer)'!$A$10,Tableau1[[#This Row],[Nuit JE/VE]],"")</f>
        <v/>
      </c>
      <c r="AI1520" s="78" t="str">
        <f>IF(Tableau1[[#This Row],[Type de réponse]]='Paramètre (masquer)'!$A$10,Tableau1[[#This Row],[Nuit
VE/SA]],"")</f>
        <v/>
      </c>
      <c r="AJ1520" s="78" t="str">
        <f>IF(Tableau1[[#This Row],[Type de réponse]]='Paramètre (masquer)'!$A$10,Tableau1[[#This Row],[Nuit
SA/DI]],"")</f>
        <v/>
      </c>
      <c r="AK1520" s="78" t="str">
        <f>IF(Tableau1[[#This Row],[Type de réponse]]='Paramètre (masquer)'!$A$10,Tableau1[[#This Row],[Nuit
DI/LU]],"")</f>
        <v/>
      </c>
      <c r="AL1520" s="76" t="str">
        <f>IF(Tableau1[[#This Row],[Nuit
LU /MA]]="Oui",0,IF(Tableau1[[#This Row],[Nuit
LU /MA]]="Non",1,""))</f>
        <v/>
      </c>
      <c r="AM1520" s="76" t="str">
        <f>IF(Tableau1[[#This Row],[Nuit
MA/ ME]]="Oui",0,IF(Tableau1[[#This Row],[Nuit
MA/ ME]]="Non",1,""))</f>
        <v/>
      </c>
      <c r="AN1520" s="76" t="str">
        <f>IF(Tableau1[[#This Row],[Nuit
ME/ JE]]="Oui",0,IF(Tableau1[[#This Row],[Nuit
ME/ JE]]="Non",1,""))</f>
        <v/>
      </c>
      <c r="AO1520" s="76" t="str">
        <f>IF(Tableau1[[#This Row],[Nuit JE/ VE]]="Oui",0,IF(Tableau1[[#This Row],[Nuit JE/ VE]]="Non",1,""))</f>
        <v/>
      </c>
      <c r="AP1520" s="76" t="str">
        <f>IF(Tableau1[[#This Row],[Nuit
VE/ SA]]="Oui",0,IF(Tableau1[[#This Row],[Nuit
VE/ SA]]="Non",1,""))</f>
        <v/>
      </c>
      <c r="AQ1520" s="76" t="str">
        <f>IF(Tableau1[[#This Row],[Nuit
SA/ DI]]="Oui",0,IF(Tableau1[[#This Row],[Nuit
SA/ DI]]="Non",1,""))</f>
        <v/>
      </c>
      <c r="AR1520" s="76" t="str">
        <f>IF(Tableau1[[#This Row],[Nuit
DI/ LU]]="Oui",0,IF(Tableau1[[#This Row],[Nuit
DI/ LU]]="Non",1,""))</f>
        <v/>
      </c>
      <c r="AS1520" s="76" t="str">
        <f>IF(Tableau1[[#This Row],[Type de réponse]]='Paramètre (masquer)'!$A$10,Tableau1[[#This Row],[FE]],"")</f>
        <v/>
      </c>
      <c r="AT1520" s="76" t="str">
        <f>_xlfn.CONCAT(Tableau1[[#This Row],[LUN]:[DIM]])</f>
        <v/>
      </c>
      <c r="AU1520" s="79"/>
      <c r="AV15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0" s="76" t="e">
        <f>Tableau1[[#This Row],[Nbre de nuits sur la période]]*Tableau1[[#This Row],[Nombre de train accédant / nuit *]]</f>
        <v>#VALUE!</v>
      </c>
      <c r="AY1520" s="76" t="e">
        <f>Tableau1[[#This Row],[Uo voies - nuit]]*((59*400/1000)+5)</f>
        <v>#VALUE!</v>
      </c>
    </row>
    <row r="1521" spans="1:51" ht="15.75">
      <c r="A1521" s="51">
        <f t="shared" si="71"/>
        <v>1508</v>
      </c>
      <c r="B1521" s="85"/>
      <c r="C1521" s="52" t="str">
        <f>IFERROR(VLOOKUP(Tableau1[[#This Row],[Site *
Un fichier Excel par DT]],Tableau7[[#All],[Nom de la gare]:[EIC]],5,FALSE),"")</f>
        <v/>
      </c>
      <c r="D1521" s="77"/>
      <c r="E1521" s="74"/>
      <c r="F1521" s="74"/>
      <c r="G1521" s="76"/>
      <c r="H1521" s="72" t="str">
        <f>IF(Tableau1[[#This Row],[Régime d''utilisation (Quotidien ? Oui ou Non)]]="Oui","Oui","Non")</f>
        <v>Non</v>
      </c>
      <c r="I1521" s="72" t="str">
        <f>IF(Tableau1[[#This Row],[Régime d''utilisation (Quotidien ? Oui ou Non)]]="Oui","Oui","Non")</f>
        <v>Non</v>
      </c>
      <c r="J1521" s="72" t="str">
        <f>IF(Tableau1[[#This Row],[Régime d''utilisation (Quotidien ? Oui ou Non)]]="Oui","Oui","Non")</f>
        <v>Non</v>
      </c>
      <c r="K1521" s="72" t="str">
        <f>IF(Tableau1[[#This Row],[Régime d''utilisation (Quotidien ? Oui ou Non)]]="Oui","Oui","Non")</f>
        <v>Non</v>
      </c>
      <c r="L1521" s="72" t="str">
        <f>IF(Tableau1[[#This Row],[Régime d''utilisation (Quotidien ? Oui ou Non)]]="Oui","Oui","Non")</f>
        <v>Non</v>
      </c>
      <c r="M1521" s="72" t="str">
        <f>IF(Tableau1[[#This Row],[Régime d''utilisation (Quotidien ? Oui ou Non)]]="Oui","Oui","Non")</f>
        <v>Non</v>
      </c>
      <c r="N1521" s="72" t="str">
        <f>IF(Tableau1[[#This Row],[Régime d''utilisation (Quotidien ? Oui ou Non)]]="Oui","Oui","Non")</f>
        <v>Non</v>
      </c>
      <c r="O1521" s="72" t="str">
        <f>IF(Tableau1[[#This Row],[Régime d''utilisation (Quotidien ? Oui ou Non)]]="Oui","Oui","Non")</f>
        <v>Non</v>
      </c>
      <c r="P1521" s="76"/>
      <c r="Q1521" s="76"/>
      <c r="R1521" s="76"/>
      <c r="S1521" s="52" t="str">
        <f t="shared" si="69"/>
        <v>Compris entre 00h00 et 5h00</v>
      </c>
      <c r="T1521" s="76"/>
      <c r="U1521" s="53" t="str">
        <f t="shared" si="70"/>
        <v>Voyageur</v>
      </c>
      <c r="V1521" s="76"/>
      <c r="W1521" s="76"/>
      <c r="X1521" s="76"/>
      <c r="Y1521" s="76"/>
      <c r="Z1521" s="76"/>
      <c r="AA1521" s="76"/>
      <c r="AB1521" s="53">
        <f>400</f>
        <v>400</v>
      </c>
      <c r="AC1521" s="78" t="str">
        <f>IF(Tableau1[[#This Row],[Type de réponse]]='Paramètre (masquer)'!$A$10,Tableau1[[#This Row],[Période de début *]],"")</f>
        <v/>
      </c>
      <c r="AD1521" s="78" t="str">
        <f>IF(Tableau1[[#This Row],[Type de réponse]]='Paramètre (masquer)'!$A$10,Tableau1[[#This Row],[Période de fin *]],"")</f>
        <v/>
      </c>
      <c r="AE1521" s="78" t="str">
        <f>IF(Tableau1[[#This Row],[Type de réponse]]='Paramètre (masquer)'!$A$10,Tableau1[[#This Row],[Nuit
LU/MA]],"")</f>
        <v/>
      </c>
      <c r="AF1521" s="78" t="str">
        <f>IF(Tableau1[[#This Row],[Type de réponse]]='Paramètre (masquer)'!$A$10,Tableau1[[#This Row],[Nuit
MA/ME]],"")</f>
        <v/>
      </c>
      <c r="AG1521" s="78" t="str">
        <f>IF(Tableau1[[#This Row],[Type de réponse]]='Paramètre (masquer)'!$A$10,Tableau1[[#This Row],[Nuit
ME/JE]],"")</f>
        <v/>
      </c>
      <c r="AH1521" s="78" t="str">
        <f>IF(Tableau1[[#This Row],[Type de réponse]]='Paramètre (masquer)'!$A$10,Tableau1[[#This Row],[Nuit JE/VE]],"")</f>
        <v/>
      </c>
      <c r="AI1521" s="78" t="str">
        <f>IF(Tableau1[[#This Row],[Type de réponse]]='Paramètre (masquer)'!$A$10,Tableau1[[#This Row],[Nuit
VE/SA]],"")</f>
        <v/>
      </c>
      <c r="AJ1521" s="78" t="str">
        <f>IF(Tableau1[[#This Row],[Type de réponse]]='Paramètre (masquer)'!$A$10,Tableau1[[#This Row],[Nuit
SA/DI]],"")</f>
        <v/>
      </c>
      <c r="AK1521" s="78" t="str">
        <f>IF(Tableau1[[#This Row],[Type de réponse]]='Paramètre (masquer)'!$A$10,Tableau1[[#This Row],[Nuit
DI/LU]],"")</f>
        <v/>
      </c>
      <c r="AL1521" s="76" t="str">
        <f>IF(Tableau1[[#This Row],[Nuit
LU /MA]]="Oui",0,IF(Tableau1[[#This Row],[Nuit
LU /MA]]="Non",1,""))</f>
        <v/>
      </c>
      <c r="AM1521" s="76" t="str">
        <f>IF(Tableau1[[#This Row],[Nuit
MA/ ME]]="Oui",0,IF(Tableau1[[#This Row],[Nuit
MA/ ME]]="Non",1,""))</f>
        <v/>
      </c>
      <c r="AN1521" s="76" t="str">
        <f>IF(Tableau1[[#This Row],[Nuit
ME/ JE]]="Oui",0,IF(Tableau1[[#This Row],[Nuit
ME/ JE]]="Non",1,""))</f>
        <v/>
      </c>
      <c r="AO1521" s="76" t="str">
        <f>IF(Tableau1[[#This Row],[Nuit JE/ VE]]="Oui",0,IF(Tableau1[[#This Row],[Nuit JE/ VE]]="Non",1,""))</f>
        <v/>
      </c>
      <c r="AP1521" s="76" t="str">
        <f>IF(Tableau1[[#This Row],[Nuit
VE/ SA]]="Oui",0,IF(Tableau1[[#This Row],[Nuit
VE/ SA]]="Non",1,""))</f>
        <v/>
      </c>
      <c r="AQ1521" s="76" t="str">
        <f>IF(Tableau1[[#This Row],[Nuit
SA/ DI]]="Oui",0,IF(Tableau1[[#This Row],[Nuit
SA/ DI]]="Non",1,""))</f>
        <v/>
      </c>
      <c r="AR1521" s="76" t="str">
        <f>IF(Tableau1[[#This Row],[Nuit
DI/ LU]]="Oui",0,IF(Tableau1[[#This Row],[Nuit
DI/ LU]]="Non",1,""))</f>
        <v/>
      </c>
      <c r="AS1521" s="76" t="str">
        <f>IF(Tableau1[[#This Row],[Type de réponse]]='Paramètre (masquer)'!$A$10,Tableau1[[#This Row],[FE]],"")</f>
        <v/>
      </c>
      <c r="AT1521" s="76" t="str">
        <f>_xlfn.CONCAT(Tableau1[[#This Row],[LUN]:[DIM]])</f>
        <v/>
      </c>
      <c r="AU1521" s="79"/>
      <c r="AV15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1" s="76" t="e">
        <f>Tableau1[[#This Row],[Nbre de nuits sur la période]]*Tableau1[[#This Row],[Nombre de train accédant / nuit *]]</f>
        <v>#VALUE!</v>
      </c>
      <c r="AY1521" s="76" t="e">
        <f>Tableau1[[#This Row],[Uo voies - nuit]]*((59*400/1000)+5)</f>
        <v>#VALUE!</v>
      </c>
    </row>
    <row r="1522" spans="1:51" ht="15.75">
      <c r="A1522" s="51">
        <f t="shared" si="71"/>
        <v>1509</v>
      </c>
      <c r="B1522" s="85"/>
      <c r="C1522" s="52" t="str">
        <f>IFERROR(VLOOKUP(Tableau1[[#This Row],[Site *
Un fichier Excel par DT]],Tableau7[[#All],[Nom de la gare]:[EIC]],5,FALSE),"")</f>
        <v/>
      </c>
      <c r="D1522" s="77"/>
      <c r="E1522" s="74"/>
      <c r="F1522" s="74"/>
      <c r="G1522" s="76"/>
      <c r="H1522" s="72" t="str">
        <f>IF(Tableau1[[#This Row],[Régime d''utilisation (Quotidien ? Oui ou Non)]]="Oui","Oui","Non")</f>
        <v>Non</v>
      </c>
      <c r="I1522" s="72" t="str">
        <f>IF(Tableau1[[#This Row],[Régime d''utilisation (Quotidien ? Oui ou Non)]]="Oui","Oui","Non")</f>
        <v>Non</v>
      </c>
      <c r="J1522" s="72" t="str">
        <f>IF(Tableau1[[#This Row],[Régime d''utilisation (Quotidien ? Oui ou Non)]]="Oui","Oui","Non")</f>
        <v>Non</v>
      </c>
      <c r="K1522" s="72" t="str">
        <f>IF(Tableau1[[#This Row],[Régime d''utilisation (Quotidien ? Oui ou Non)]]="Oui","Oui","Non")</f>
        <v>Non</v>
      </c>
      <c r="L1522" s="72" t="str">
        <f>IF(Tableau1[[#This Row],[Régime d''utilisation (Quotidien ? Oui ou Non)]]="Oui","Oui","Non")</f>
        <v>Non</v>
      </c>
      <c r="M1522" s="72" t="str">
        <f>IF(Tableau1[[#This Row],[Régime d''utilisation (Quotidien ? Oui ou Non)]]="Oui","Oui","Non")</f>
        <v>Non</v>
      </c>
      <c r="N1522" s="72" t="str">
        <f>IF(Tableau1[[#This Row],[Régime d''utilisation (Quotidien ? Oui ou Non)]]="Oui","Oui","Non")</f>
        <v>Non</v>
      </c>
      <c r="O1522" s="72" t="str">
        <f>IF(Tableau1[[#This Row],[Régime d''utilisation (Quotidien ? Oui ou Non)]]="Oui","Oui","Non")</f>
        <v>Non</v>
      </c>
      <c r="P1522" s="76"/>
      <c r="Q1522" s="76"/>
      <c r="R1522" s="76"/>
      <c r="S1522" s="52" t="str">
        <f t="shared" si="69"/>
        <v>Compris entre 00h00 et 5h00</v>
      </c>
      <c r="T1522" s="76"/>
      <c r="U1522" s="53" t="str">
        <f t="shared" si="70"/>
        <v>Voyageur</v>
      </c>
      <c r="V1522" s="76"/>
      <c r="W1522" s="76"/>
      <c r="X1522" s="76"/>
      <c r="Y1522" s="76"/>
      <c r="Z1522" s="76"/>
      <c r="AA1522" s="76"/>
      <c r="AB1522" s="53">
        <f>400</f>
        <v>400</v>
      </c>
      <c r="AC1522" s="78" t="str">
        <f>IF(Tableau1[[#This Row],[Type de réponse]]='Paramètre (masquer)'!$A$10,Tableau1[[#This Row],[Période de début *]],"")</f>
        <v/>
      </c>
      <c r="AD1522" s="78" t="str">
        <f>IF(Tableau1[[#This Row],[Type de réponse]]='Paramètre (masquer)'!$A$10,Tableau1[[#This Row],[Période de fin *]],"")</f>
        <v/>
      </c>
      <c r="AE1522" s="78" t="str">
        <f>IF(Tableau1[[#This Row],[Type de réponse]]='Paramètre (masquer)'!$A$10,Tableau1[[#This Row],[Nuit
LU/MA]],"")</f>
        <v/>
      </c>
      <c r="AF1522" s="78" t="str">
        <f>IF(Tableau1[[#This Row],[Type de réponse]]='Paramètre (masquer)'!$A$10,Tableau1[[#This Row],[Nuit
MA/ME]],"")</f>
        <v/>
      </c>
      <c r="AG1522" s="78" t="str">
        <f>IF(Tableau1[[#This Row],[Type de réponse]]='Paramètre (masquer)'!$A$10,Tableau1[[#This Row],[Nuit
ME/JE]],"")</f>
        <v/>
      </c>
      <c r="AH1522" s="78" t="str">
        <f>IF(Tableau1[[#This Row],[Type de réponse]]='Paramètre (masquer)'!$A$10,Tableau1[[#This Row],[Nuit JE/VE]],"")</f>
        <v/>
      </c>
      <c r="AI1522" s="78" t="str">
        <f>IF(Tableau1[[#This Row],[Type de réponse]]='Paramètre (masquer)'!$A$10,Tableau1[[#This Row],[Nuit
VE/SA]],"")</f>
        <v/>
      </c>
      <c r="AJ1522" s="78" t="str">
        <f>IF(Tableau1[[#This Row],[Type de réponse]]='Paramètre (masquer)'!$A$10,Tableau1[[#This Row],[Nuit
SA/DI]],"")</f>
        <v/>
      </c>
      <c r="AK1522" s="78" t="str">
        <f>IF(Tableau1[[#This Row],[Type de réponse]]='Paramètre (masquer)'!$A$10,Tableau1[[#This Row],[Nuit
DI/LU]],"")</f>
        <v/>
      </c>
      <c r="AL1522" s="76" t="str">
        <f>IF(Tableau1[[#This Row],[Nuit
LU /MA]]="Oui",0,IF(Tableau1[[#This Row],[Nuit
LU /MA]]="Non",1,""))</f>
        <v/>
      </c>
      <c r="AM1522" s="76" t="str">
        <f>IF(Tableau1[[#This Row],[Nuit
MA/ ME]]="Oui",0,IF(Tableau1[[#This Row],[Nuit
MA/ ME]]="Non",1,""))</f>
        <v/>
      </c>
      <c r="AN1522" s="76" t="str">
        <f>IF(Tableau1[[#This Row],[Nuit
ME/ JE]]="Oui",0,IF(Tableau1[[#This Row],[Nuit
ME/ JE]]="Non",1,""))</f>
        <v/>
      </c>
      <c r="AO1522" s="76" t="str">
        <f>IF(Tableau1[[#This Row],[Nuit JE/ VE]]="Oui",0,IF(Tableau1[[#This Row],[Nuit JE/ VE]]="Non",1,""))</f>
        <v/>
      </c>
      <c r="AP1522" s="76" t="str">
        <f>IF(Tableau1[[#This Row],[Nuit
VE/ SA]]="Oui",0,IF(Tableau1[[#This Row],[Nuit
VE/ SA]]="Non",1,""))</f>
        <v/>
      </c>
      <c r="AQ1522" s="76" t="str">
        <f>IF(Tableau1[[#This Row],[Nuit
SA/ DI]]="Oui",0,IF(Tableau1[[#This Row],[Nuit
SA/ DI]]="Non",1,""))</f>
        <v/>
      </c>
      <c r="AR1522" s="76" t="str">
        <f>IF(Tableau1[[#This Row],[Nuit
DI/ LU]]="Oui",0,IF(Tableau1[[#This Row],[Nuit
DI/ LU]]="Non",1,""))</f>
        <v/>
      </c>
      <c r="AS1522" s="76" t="str">
        <f>IF(Tableau1[[#This Row],[Type de réponse]]='Paramètre (masquer)'!$A$10,Tableau1[[#This Row],[FE]],"")</f>
        <v/>
      </c>
      <c r="AT1522" s="76" t="str">
        <f>_xlfn.CONCAT(Tableau1[[#This Row],[LUN]:[DIM]])</f>
        <v/>
      </c>
      <c r="AU1522" s="79"/>
      <c r="AV15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2" s="76" t="e">
        <f>Tableau1[[#This Row],[Nbre de nuits sur la période]]*Tableau1[[#This Row],[Nombre de train accédant / nuit *]]</f>
        <v>#VALUE!</v>
      </c>
      <c r="AY1522" s="76" t="e">
        <f>Tableau1[[#This Row],[Uo voies - nuit]]*((59*400/1000)+5)</f>
        <v>#VALUE!</v>
      </c>
    </row>
    <row r="1523" spans="1:51" ht="15.75">
      <c r="A1523" s="51">
        <f t="shared" si="71"/>
        <v>1510</v>
      </c>
      <c r="B1523" s="85"/>
      <c r="C1523" s="52" t="str">
        <f>IFERROR(VLOOKUP(Tableau1[[#This Row],[Site *
Un fichier Excel par DT]],Tableau7[[#All],[Nom de la gare]:[EIC]],5,FALSE),"")</f>
        <v/>
      </c>
      <c r="D1523" s="77"/>
      <c r="E1523" s="74"/>
      <c r="F1523" s="74"/>
      <c r="G1523" s="76"/>
      <c r="H1523" s="72" t="str">
        <f>IF(Tableau1[[#This Row],[Régime d''utilisation (Quotidien ? Oui ou Non)]]="Oui","Oui","Non")</f>
        <v>Non</v>
      </c>
      <c r="I1523" s="72" t="str">
        <f>IF(Tableau1[[#This Row],[Régime d''utilisation (Quotidien ? Oui ou Non)]]="Oui","Oui","Non")</f>
        <v>Non</v>
      </c>
      <c r="J1523" s="72" t="str">
        <f>IF(Tableau1[[#This Row],[Régime d''utilisation (Quotidien ? Oui ou Non)]]="Oui","Oui","Non")</f>
        <v>Non</v>
      </c>
      <c r="K1523" s="72" t="str">
        <f>IF(Tableau1[[#This Row],[Régime d''utilisation (Quotidien ? Oui ou Non)]]="Oui","Oui","Non")</f>
        <v>Non</v>
      </c>
      <c r="L1523" s="72" t="str">
        <f>IF(Tableau1[[#This Row],[Régime d''utilisation (Quotidien ? Oui ou Non)]]="Oui","Oui","Non")</f>
        <v>Non</v>
      </c>
      <c r="M1523" s="72" t="str">
        <f>IF(Tableau1[[#This Row],[Régime d''utilisation (Quotidien ? Oui ou Non)]]="Oui","Oui","Non")</f>
        <v>Non</v>
      </c>
      <c r="N1523" s="72" t="str">
        <f>IF(Tableau1[[#This Row],[Régime d''utilisation (Quotidien ? Oui ou Non)]]="Oui","Oui","Non")</f>
        <v>Non</v>
      </c>
      <c r="O1523" s="72" t="str">
        <f>IF(Tableau1[[#This Row],[Régime d''utilisation (Quotidien ? Oui ou Non)]]="Oui","Oui","Non")</f>
        <v>Non</v>
      </c>
      <c r="P1523" s="76"/>
      <c r="Q1523" s="76"/>
      <c r="R1523" s="76"/>
      <c r="S1523" s="52" t="str">
        <f t="shared" si="69"/>
        <v>Compris entre 00h00 et 5h00</v>
      </c>
      <c r="T1523" s="76"/>
      <c r="U1523" s="53" t="str">
        <f t="shared" si="70"/>
        <v>Voyageur</v>
      </c>
      <c r="V1523" s="76"/>
      <c r="W1523" s="76"/>
      <c r="X1523" s="76"/>
      <c r="Y1523" s="76"/>
      <c r="Z1523" s="76"/>
      <c r="AA1523" s="76"/>
      <c r="AB1523" s="53">
        <f>400</f>
        <v>400</v>
      </c>
      <c r="AC1523" s="78" t="str">
        <f>IF(Tableau1[[#This Row],[Type de réponse]]='Paramètre (masquer)'!$A$10,Tableau1[[#This Row],[Période de début *]],"")</f>
        <v/>
      </c>
      <c r="AD1523" s="78" t="str">
        <f>IF(Tableau1[[#This Row],[Type de réponse]]='Paramètre (masquer)'!$A$10,Tableau1[[#This Row],[Période de fin *]],"")</f>
        <v/>
      </c>
      <c r="AE1523" s="78" t="str">
        <f>IF(Tableau1[[#This Row],[Type de réponse]]='Paramètre (masquer)'!$A$10,Tableau1[[#This Row],[Nuit
LU/MA]],"")</f>
        <v/>
      </c>
      <c r="AF1523" s="78" t="str">
        <f>IF(Tableau1[[#This Row],[Type de réponse]]='Paramètre (masquer)'!$A$10,Tableau1[[#This Row],[Nuit
MA/ME]],"")</f>
        <v/>
      </c>
      <c r="AG1523" s="78" t="str">
        <f>IF(Tableau1[[#This Row],[Type de réponse]]='Paramètre (masquer)'!$A$10,Tableau1[[#This Row],[Nuit
ME/JE]],"")</f>
        <v/>
      </c>
      <c r="AH1523" s="78" t="str">
        <f>IF(Tableau1[[#This Row],[Type de réponse]]='Paramètre (masquer)'!$A$10,Tableau1[[#This Row],[Nuit JE/VE]],"")</f>
        <v/>
      </c>
      <c r="AI1523" s="78" t="str">
        <f>IF(Tableau1[[#This Row],[Type de réponse]]='Paramètre (masquer)'!$A$10,Tableau1[[#This Row],[Nuit
VE/SA]],"")</f>
        <v/>
      </c>
      <c r="AJ1523" s="78" t="str">
        <f>IF(Tableau1[[#This Row],[Type de réponse]]='Paramètre (masquer)'!$A$10,Tableau1[[#This Row],[Nuit
SA/DI]],"")</f>
        <v/>
      </c>
      <c r="AK1523" s="78" t="str">
        <f>IF(Tableau1[[#This Row],[Type de réponse]]='Paramètre (masquer)'!$A$10,Tableau1[[#This Row],[Nuit
DI/LU]],"")</f>
        <v/>
      </c>
      <c r="AL1523" s="76" t="str">
        <f>IF(Tableau1[[#This Row],[Nuit
LU /MA]]="Oui",0,IF(Tableau1[[#This Row],[Nuit
LU /MA]]="Non",1,""))</f>
        <v/>
      </c>
      <c r="AM1523" s="76" t="str">
        <f>IF(Tableau1[[#This Row],[Nuit
MA/ ME]]="Oui",0,IF(Tableau1[[#This Row],[Nuit
MA/ ME]]="Non",1,""))</f>
        <v/>
      </c>
      <c r="AN1523" s="76" t="str">
        <f>IF(Tableau1[[#This Row],[Nuit
ME/ JE]]="Oui",0,IF(Tableau1[[#This Row],[Nuit
ME/ JE]]="Non",1,""))</f>
        <v/>
      </c>
      <c r="AO1523" s="76" t="str">
        <f>IF(Tableau1[[#This Row],[Nuit JE/ VE]]="Oui",0,IF(Tableau1[[#This Row],[Nuit JE/ VE]]="Non",1,""))</f>
        <v/>
      </c>
      <c r="AP1523" s="76" t="str">
        <f>IF(Tableau1[[#This Row],[Nuit
VE/ SA]]="Oui",0,IF(Tableau1[[#This Row],[Nuit
VE/ SA]]="Non",1,""))</f>
        <v/>
      </c>
      <c r="AQ1523" s="76" t="str">
        <f>IF(Tableau1[[#This Row],[Nuit
SA/ DI]]="Oui",0,IF(Tableau1[[#This Row],[Nuit
SA/ DI]]="Non",1,""))</f>
        <v/>
      </c>
      <c r="AR1523" s="76" t="str">
        <f>IF(Tableau1[[#This Row],[Nuit
DI/ LU]]="Oui",0,IF(Tableau1[[#This Row],[Nuit
DI/ LU]]="Non",1,""))</f>
        <v/>
      </c>
      <c r="AS1523" s="76" t="str">
        <f>IF(Tableau1[[#This Row],[Type de réponse]]='Paramètre (masquer)'!$A$10,Tableau1[[#This Row],[FE]],"")</f>
        <v/>
      </c>
      <c r="AT1523" s="76" t="str">
        <f>_xlfn.CONCAT(Tableau1[[#This Row],[LUN]:[DIM]])</f>
        <v/>
      </c>
      <c r="AU1523" s="79"/>
      <c r="AV15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3" s="76" t="e">
        <f>Tableau1[[#This Row],[Nbre de nuits sur la période]]*Tableau1[[#This Row],[Nombre de train accédant / nuit *]]</f>
        <v>#VALUE!</v>
      </c>
      <c r="AY1523" s="76" t="e">
        <f>Tableau1[[#This Row],[Uo voies - nuit]]*((59*400/1000)+5)</f>
        <v>#VALUE!</v>
      </c>
    </row>
    <row r="1524" spans="1:51" ht="15.75">
      <c r="A1524" s="51">
        <f t="shared" si="71"/>
        <v>1511</v>
      </c>
      <c r="B1524" s="85"/>
      <c r="C1524" s="52" t="str">
        <f>IFERROR(VLOOKUP(Tableau1[[#This Row],[Site *
Un fichier Excel par DT]],Tableau7[[#All],[Nom de la gare]:[EIC]],5,FALSE),"")</f>
        <v/>
      </c>
      <c r="D1524" s="77"/>
      <c r="E1524" s="74"/>
      <c r="F1524" s="74"/>
      <c r="G1524" s="76"/>
      <c r="H1524" s="72" t="str">
        <f>IF(Tableau1[[#This Row],[Régime d''utilisation (Quotidien ? Oui ou Non)]]="Oui","Oui","Non")</f>
        <v>Non</v>
      </c>
      <c r="I1524" s="72" t="str">
        <f>IF(Tableau1[[#This Row],[Régime d''utilisation (Quotidien ? Oui ou Non)]]="Oui","Oui","Non")</f>
        <v>Non</v>
      </c>
      <c r="J1524" s="72" t="str">
        <f>IF(Tableau1[[#This Row],[Régime d''utilisation (Quotidien ? Oui ou Non)]]="Oui","Oui","Non")</f>
        <v>Non</v>
      </c>
      <c r="K1524" s="72" t="str">
        <f>IF(Tableau1[[#This Row],[Régime d''utilisation (Quotidien ? Oui ou Non)]]="Oui","Oui","Non")</f>
        <v>Non</v>
      </c>
      <c r="L1524" s="72" t="str">
        <f>IF(Tableau1[[#This Row],[Régime d''utilisation (Quotidien ? Oui ou Non)]]="Oui","Oui","Non")</f>
        <v>Non</v>
      </c>
      <c r="M1524" s="72" t="str">
        <f>IF(Tableau1[[#This Row],[Régime d''utilisation (Quotidien ? Oui ou Non)]]="Oui","Oui","Non")</f>
        <v>Non</v>
      </c>
      <c r="N1524" s="72" t="str">
        <f>IF(Tableau1[[#This Row],[Régime d''utilisation (Quotidien ? Oui ou Non)]]="Oui","Oui","Non")</f>
        <v>Non</v>
      </c>
      <c r="O1524" s="72" t="str">
        <f>IF(Tableau1[[#This Row],[Régime d''utilisation (Quotidien ? Oui ou Non)]]="Oui","Oui","Non")</f>
        <v>Non</v>
      </c>
      <c r="P1524" s="76"/>
      <c r="Q1524" s="76"/>
      <c r="R1524" s="76"/>
      <c r="S1524" s="52" t="str">
        <f t="shared" si="69"/>
        <v>Compris entre 00h00 et 5h00</v>
      </c>
      <c r="T1524" s="76"/>
      <c r="U1524" s="53" t="str">
        <f t="shared" si="70"/>
        <v>Voyageur</v>
      </c>
      <c r="V1524" s="76"/>
      <c r="W1524" s="76"/>
      <c r="X1524" s="76"/>
      <c r="Y1524" s="76"/>
      <c r="Z1524" s="76"/>
      <c r="AA1524" s="76"/>
      <c r="AB1524" s="53">
        <f>400</f>
        <v>400</v>
      </c>
      <c r="AC1524" s="78" t="str">
        <f>IF(Tableau1[[#This Row],[Type de réponse]]='Paramètre (masquer)'!$A$10,Tableau1[[#This Row],[Période de début *]],"")</f>
        <v/>
      </c>
      <c r="AD1524" s="78" t="str">
        <f>IF(Tableau1[[#This Row],[Type de réponse]]='Paramètre (masquer)'!$A$10,Tableau1[[#This Row],[Période de fin *]],"")</f>
        <v/>
      </c>
      <c r="AE1524" s="78" t="str">
        <f>IF(Tableau1[[#This Row],[Type de réponse]]='Paramètre (masquer)'!$A$10,Tableau1[[#This Row],[Nuit
LU/MA]],"")</f>
        <v/>
      </c>
      <c r="AF1524" s="78" t="str">
        <f>IF(Tableau1[[#This Row],[Type de réponse]]='Paramètre (masquer)'!$A$10,Tableau1[[#This Row],[Nuit
MA/ME]],"")</f>
        <v/>
      </c>
      <c r="AG1524" s="78" t="str">
        <f>IF(Tableau1[[#This Row],[Type de réponse]]='Paramètre (masquer)'!$A$10,Tableau1[[#This Row],[Nuit
ME/JE]],"")</f>
        <v/>
      </c>
      <c r="AH1524" s="78" t="str">
        <f>IF(Tableau1[[#This Row],[Type de réponse]]='Paramètre (masquer)'!$A$10,Tableau1[[#This Row],[Nuit JE/VE]],"")</f>
        <v/>
      </c>
      <c r="AI1524" s="78" t="str">
        <f>IF(Tableau1[[#This Row],[Type de réponse]]='Paramètre (masquer)'!$A$10,Tableau1[[#This Row],[Nuit
VE/SA]],"")</f>
        <v/>
      </c>
      <c r="AJ1524" s="78" t="str">
        <f>IF(Tableau1[[#This Row],[Type de réponse]]='Paramètre (masquer)'!$A$10,Tableau1[[#This Row],[Nuit
SA/DI]],"")</f>
        <v/>
      </c>
      <c r="AK1524" s="78" t="str">
        <f>IF(Tableau1[[#This Row],[Type de réponse]]='Paramètre (masquer)'!$A$10,Tableau1[[#This Row],[Nuit
DI/LU]],"")</f>
        <v/>
      </c>
      <c r="AL1524" s="76" t="str">
        <f>IF(Tableau1[[#This Row],[Nuit
LU /MA]]="Oui",0,IF(Tableau1[[#This Row],[Nuit
LU /MA]]="Non",1,""))</f>
        <v/>
      </c>
      <c r="AM1524" s="76" t="str">
        <f>IF(Tableau1[[#This Row],[Nuit
MA/ ME]]="Oui",0,IF(Tableau1[[#This Row],[Nuit
MA/ ME]]="Non",1,""))</f>
        <v/>
      </c>
      <c r="AN1524" s="76" t="str">
        <f>IF(Tableau1[[#This Row],[Nuit
ME/ JE]]="Oui",0,IF(Tableau1[[#This Row],[Nuit
ME/ JE]]="Non",1,""))</f>
        <v/>
      </c>
      <c r="AO1524" s="76" t="str">
        <f>IF(Tableau1[[#This Row],[Nuit JE/ VE]]="Oui",0,IF(Tableau1[[#This Row],[Nuit JE/ VE]]="Non",1,""))</f>
        <v/>
      </c>
      <c r="AP1524" s="76" t="str">
        <f>IF(Tableau1[[#This Row],[Nuit
VE/ SA]]="Oui",0,IF(Tableau1[[#This Row],[Nuit
VE/ SA]]="Non",1,""))</f>
        <v/>
      </c>
      <c r="AQ1524" s="76" t="str">
        <f>IF(Tableau1[[#This Row],[Nuit
SA/ DI]]="Oui",0,IF(Tableau1[[#This Row],[Nuit
SA/ DI]]="Non",1,""))</f>
        <v/>
      </c>
      <c r="AR1524" s="76" t="str">
        <f>IF(Tableau1[[#This Row],[Nuit
DI/ LU]]="Oui",0,IF(Tableau1[[#This Row],[Nuit
DI/ LU]]="Non",1,""))</f>
        <v/>
      </c>
      <c r="AS1524" s="76" t="str">
        <f>IF(Tableau1[[#This Row],[Type de réponse]]='Paramètre (masquer)'!$A$10,Tableau1[[#This Row],[FE]],"")</f>
        <v/>
      </c>
      <c r="AT1524" s="76" t="str">
        <f>_xlfn.CONCAT(Tableau1[[#This Row],[LUN]:[DIM]])</f>
        <v/>
      </c>
      <c r="AU1524" s="79"/>
      <c r="AV15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4" s="76" t="e">
        <f>Tableau1[[#This Row],[Nbre de nuits sur la période]]*Tableau1[[#This Row],[Nombre de train accédant / nuit *]]</f>
        <v>#VALUE!</v>
      </c>
      <c r="AY1524" s="76" t="e">
        <f>Tableau1[[#This Row],[Uo voies - nuit]]*((59*400/1000)+5)</f>
        <v>#VALUE!</v>
      </c>
    </row>
    <row r="1525" spans="1:51" ht="15.75">
      <c r="A1525" s="51">
        <f t="shared" si="71"/>
        <v>1512</v>
      </c>
      <c r="B1525" s="85"/>
      <c r="C1525" s="52" t="str">
        <f>IFERROR(VLOOKUP(Tableau1[[#This Row],[Site *
Un fichier Excel par DT]],Tableau7[[#All],[Nom de la gare]:[EIC]],5,FALSE),"")</f>
        <v/>
      </c>
      <c r="D1525" s="77"/>
      <c r="E1525" s="74"/>
      <c r="F1525" s="74"/>
      <c r="G1525" s="76"/>
      <c r="H1525" s="72" t="str">
        <f>IF(Tableau1[[#This Row],[Régime d''utilisation (Quotidien ? Oui ou Non)]]="Oui","Oui","Non")</f>
        <v>Non</v>
      </c>
      <c r="I1525" s="72" t="str">
        <f>IF(Tableau1[[#This Row],[Régime d''utilisation (Quotidien ? Oui ou Non)]]="Oui","Oui","Non")</f>
        <v>Non</v>
      </c>
      <c r="J1525" s="72" t="str">
        <f>IF(Tableau1[[#This Row],[Régime d''utilisation (Quotidien ? Oui ou Non)]]="Oui","Oui","Non")</f>
        <v>Non</v>
      </c>
      <c r="K1525" s="72" t="str">
        <f>IF(Tableau1[[#This Row],[Régime d''utilisation (Quotidien ? Oui ou Non)]]="Oui","Oui","Non")</f>
        <v>Non</v>
      </c>
      <c r="L1525" s="72" t="str">
        <f>IF(Tableau1[[#This Row],[Régime d''utilisation (Quotidien ? Oui ou Non)]]="Oui","Oui","Non")</f>
        <v>Non</v>
      </c>
      <c r="M1525" s="72" t="str">
        <f>IF(Tableau1[[#This Row],[Régime d''utilisation (Quotidien ? Oui ou Non)]]="Oui","Oui","Non")</f>
        <v>Non</v>
      </c>
      <c r="N1525" s="72" t="str">
        <f>IF(Tableau1[[#This Row],[Régime d''utilisation (Quotidien ? Oui ou Non)]]="Oui","Oui","Non")</f>
        <v>Non</v>
      </c>
      <c r="O1525" s="72" t="str">
        <f>IF(Tableau1[[#This Row],[Régime d''utilisation (Quotidien ? Oui ou Non)]]="Oui","Oui","Non")</f>
        <v>Non</v>
      </c>
      <c r="P1525" s="76"/>
      <c r="Q1525" s="76"/>
      <c r="R1525" s="76"/>
      <c r="S1525" s="52" t="str">
        <f t="shared" si="69"/>
        <v>Compris entre 00h00 et 5h00</v>
      </c>
      <c r="T1525" s="76"/>
      <c r="U1525" s="53" t="str">
        <f t="shared" si="70"/>
        <v>Voyageur</v>
      </c>
      <c r="V1525" s="76"/>
      <c r="W1525" s="76"/>
      <c r="X1525" s="76"/>
      <c r="Y1525" s="76"/>
      <c r="Z1525" s="76"/>
      <c r="AA1525" s="76"/>
      <c r="AB1525" s="53">
        <f>400</f>
        <v>400</v>
      </c>
      <c r="AC1525" s="78" t="str">
        <f>IF(Tableau1[[#This Row],[Type de réponse]]='Paramètre (masquer)'!$A$10,Tableau1[[#This Row],[Période de début *]],"")</f>
        <v/>
      </c>
      <c r="AD1525" s="78" t="str">
        <f>IF(Tableau1[[#This Row],[Type de réponse]]='Paramètre (masquer)'!$A$10,Tableau1[[#This Row],[Période de fin *]],"")</f>
        <v/>
      </c>
      <c r="AE1525" s="78" t="str">
        <f>IF(Tableau1[[#This Row],[Type de réponse]]='Paramètre (masquer)'!$A$10,Tableau1[[#This Row],[Nuit
LU/MA]],"")</f>
        <v/>
      </c>
      <c r="AF1525" s="78" t="str">
        <f>IF(Tableau1[[#This Row],[Type de réponse]]='Paramètre (masquer)'!$A$10,Tableau1[[#This Row],[Nuit
MA/ME]],"")</f>
        <v/>
      </c>
      <c r="AG1525" s="78" t="str">
        <f>IF(Tableau1[[#This Row],[Type de réponse]]='Paramètre (masquer)'!$A$10,Tableau1[[#This Row],[Nuit
ME/JE]],"")</f>
        <v/>
      </c>
      <c r="AH1525" s="78" t="str">
        <f>IF(Tableau1[[#This Row],[Type de réponse]]='Paramètre (masquer)'!$A$10,Tableau1[[#This Row],[Nuit JE/VE]],"")</f>
        <v/>
      </c>
      <c r="AI1525" s="78" t="str">
        <f>IF(Tableau1[[#This Row],[Type de réponse]]='Paramètre (masquer)'!$A$10,Tableau1[[#This Row],[Nuit
VE/SA]],"")</f>
        <v/>
      </c>
      <c r="AJ1525" s="78" t="str">
        <f>IF(Tableau1[[#This Row],[Type de réponse]]='Paramètre (masquer)'!$A$10,Tableau1[[#This Row],[Nuit
SA/DI]],"")</f>
        <v/>
      </c>
      <c r="AK1525" s="78" t="str">
        <f>IF(Tableau1[[#This Row],[Type de réponse]]='Paramètre (masquer)'!$A$10,Tableau1[[#This Row],[Nuit
DI/LU]],"")</f>
        <v/>
      </c>
      <c r="AL1525" s="76" t="str">
        <f>IF(Tableau1[[#This Row],[Nuit
LU /MA]]="Oui",0,IF(Tableau1[[#This Row],[Nuit
LU /MA]]="Non",1,""))</f>
        <v/>
      </c>
      <c r="AM1525" s="76" t="str">
        <f>IF(Tableau1[[#This Row],[Nuit
MA/ ME]]="Oui",0,IF(Tableau1[[#This Row],[Nuit
MA/ ME]]="Non",1,""))</f>
        <v/>
      </c>
      <c r="AN1525" s="76" t="str">
        <f>IF(Tableau1[[#This Row],[Nuit
ME/ JE]]="Oui",0,IF(Tableau1[[#This Row],[Nuit
ME/ JE]]="Non",1,""))</f>
        <v/>
      </c>
      <c r="AO1525" s="76" t="str">
        <f>IF(Tableau1[[#This Row],[Nuit JE/ VE]]="Oui",0,IF(Tableau1[[#This Row],[Nuit JE/ VE]]="Non",1,""))</f>
        <v/>
      </c>
      <c r="AP1525" s="76" t="str">
        <f>IF(Tableau1[[#This Row],[Nuit
VE/ SA]]="Oui",0,IF(Tableau1[[#This Row],[Nuit
VE/ SA]]="Non",1,""))</f>
        <v/>
      </c>
      <c r="AQ1525" s="76" t="str">
        <f>IF(Tableau1[[#This Row],[Nuit
SA/ DI]]="Oui",0,IF(Tableau1[[#This Row],[Nuit
SA/ DI]]="Non",1,""))</f>
        <v/>
      </c>
      <c r="AR1525" s="76" t="str">
        <f>IF(Tableau1[[#This Row],[Nuit
DI/ LU]]="Oui",0,IF(Tableau1[[#This Row],[Nuit
DI/ LU]]="Non",1,""))</f>
        <v/>
      </c>
      <c r="AS1525" s="76" t="str">
        <f>IF(Tableau1[[#This Row],[Type de réponse]]='Paramètre (masquer)'!$A$10,Tableau1[[#This Row],[FE]],"")</f>
        <v/>
      </c>
      <c r="AT1525" s="76" t="str">
        <f>_xlfn.CONCAT(Tableau1[[#This Row],[LUN]:[DIM]])</f>
        <v/>
      </c>
      <c r="AU1525" s="79"/>
      <c r="AV15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5" s="76" t="e">
        <f>Tableau1[[#This Row],[Nbre de nuits sur la période]]*Tableau1[[#This Row],[Nombre de train accédant / nuit *]]</f>
        <v>#VALUE!</v>
      </c>
      <c r="AY1525" s="76" t="e">
        <f>Tableau1[[#This Row],[Uo voies - nuit]]*((59*400/1000)+5)</f>
        <v>#VALUE!</v>
      </c>
    </row>
    <row r="1526" spans="1:51" ht="15.75">
      <c r="A1526" s="51">
        <f t="shared" si="71"/>
        <v>1513</v>
      </c>
      <c r="B1526" s="85"/>
      <c r="C1526" s="52" t="str">
        <f>IFERROR(VLOOKUP(Tableau1[[#This Row],[Site *
Un fichier Excel par DT]],Tableau7[[#All],[Nom de la gare]:[EIC]],5,FALSE),"")</f>
        <v/>
      </c>
      <c r="D1526" s="77"/>
      <c r="E1526" s="74"/>
      <c r="F1526" s="74"/>
      <c r="G1526" s="76"/>
      <c r="H1526" s="72" t="str">
        <f>IF(Tableau1[[#This Row],[Régime d''utilisation (Quotidien ? Oui ou Non)]]="Oui","Oui","Non")</f>
        <v>Non</v>
      </c>
      <c r="I1526" s="72" t="str">
        <f>IF(Tableau1[[#This Row],[Régime d''utilisation (Quotidien ? Oui ou Non)]]="Oui","Oui","Non")</f>
        <v>Non</v>
      </c>
      <c r="J1526" s="72" t="str">
        <f>IF(Tableau1[[#This Row],[Régime d''utilisation (Quotidien ? Oui ou Non)]]="Oui","Oui","Non")</f>
        <v>Non</v>
      </c>
      <c r="K1526" s="72" t="str">
        <f>IF(Tableau1[[#This Row],[Régime d''utilisation (Quotidien ? Oui ou Non)]]="Oui","Oui","Non")</f>
        <v>Non</v>
      </c>
      <c r="L1526" s="72" t="str">
        <f>IF(Tableau1[[#This Row],[Régime d''utilisation (Quotidien ? Oui ou Non)]]="Oui","Oui","Non")</f>
        <v>Non</v>
      </c>
      <c r="M1526" s="72" t="str">
        <f>IF(Tableau1[[#This Row],[Régime d''utilisation (Quotidien ? Oui ou Non)]]="Oui","Oui","Non")</f>
        <v>Non</v>
      </c>
      <c r="N1526" s="72" t="str">
        <f>IF(Tableau1[[#This Row],[Régime d''utilisation (Quotidien ? Oui ou Non)]]="Oui","Oui","Non")</f>
        <v>Non</v>
      </c>
      <c r="O1526" s="72" t="str">
        <f>IF(Tableau1[[#This Row],[Régime d''utilisation (Quotidien ? Oui ou Non)]]="Oui","Oui","Non")</f>
        <v>Non</v>
      </c>
      <c r="P1526" s="76"/>
      <c r="Q1526" s="76"/>
      <c r="R1526" s="76"/>
      <c r="S1526" s="52" t="str">
        <f t="shared" si="69"/>
        <v>Compris entre 00h00 et 5h00</v>
      </c>
      <c r="T1526" s="76"/>
      <c r="U1526" s="53" t="str">
        <f t="shared" si="70"/>
        <v>Voyageur</v>
      </c>
      <c r="V1526" s="76"/>
      <c r="W1526" s="76"/>
      <c r="X1526" s="76"/>
      <c r="Y1526" s="76"/>
      <c r="Z1526" s="76"/>
      <c r="AA1526" s="76"/>
      <c r="AB1526" s="53">
        <f>400</f>
        <v>400</v>
      </c>
      <c r="AC1526" s="78" t="str">
        <f>IF(Tableau1[[#This Row],[Type de réponse]]='Paramètre (masquer)'!$A$10,Tableau1[[#This Row],[Période de début *]],"")</f>
        <v/>
      </c>
      <c r="AD1526" s="78" t="str">
        <f>IF(Tableau1[[#This Row],[Type de réponse]]='Paramètre (masquer)'!$A$10,Tableau1[[#This Row],[Période de fin *]],"")</f>
        <v/>
      </c>
      <c r="AE1526" s="78" t="str">
        <f>IF(Tableau1[[#This Row],[Type de réponse]]='Paramètre (masquer)'!$A$10,Tableau1[[#This Row],[Nuit
LU/MA]],"")</f>
        <v/>
      </c>
      <c r="AF1526" s="78" t="str">
        <f>IF(Tableau1[[#This Row],[Type de réponse]]='Paramètre (masquer)'!$A$10,Tableau1[[#This Row],[Nuit
MA/ME]],"")</f>
        <v/>
      </c>
      <c r="AG1526" s="78" t="str">
        <f>IF(Tableau1[[#This Row],[Type de réponse]]='Paramètre (masquer)'!$A$10,Tableau1[[#This Row],[Nuit
ME/JE]],"")</f>
        <v/>
      </c>
      <c r="AH1526" s="78" t="str">
        <f>IF(Tableau1[[#This Row],[Type de réponse]]='Paramètre (masquer)'!$A$10,Tableau1[[#This Row],[Nuit JE/VE]],"")</f>
        <v/>
      </c>
      <c r="AI1526" s="78" t="str">
        <f>IF(Tableau1[[#This Row],[Type de réponse]]='Paramètre (masquer)'!$A$10,Tableau1[[#This Row],[Nuit
VE/SA]],"")</f>
        <v/>
      </c>
      <c r="AJ1526" s="78" t="str">
        <f>IF(Tableau1[[#This Row],[Type de réponse]]='Paramètre (masquer)'!$A$10,Tableau1[[#This Row],[Nuit
SA/DI]],"")</f>
        <v/>
      </c>
      <c r="AK1526" s="78" t="str">
        <f>IF(Tableau1[[#This Row],[Type de réponse]]='Paramètre (masquer)'!$A$10,Tableau1[[#This Row],[Nuit
DI/LU]],"")</f>
        <v/>
      </c>
      <c r="AL1526" s="76" t="str">
        <f>IF(Tableau1[[#This Row],[Nuit
LU /MA]]="Oui",0,IF(Tableau1[[#This Row],[Nuit
LU /MA]]="Non",1,""))</f>
        <v/>
      </c>
      <c r="AM1526" s="76" t="str">
        <f>IF(Tableau1[[#This Row],[Nuit
MA/ ME]]="Oui",0,IF(Tableau1[[#This Row],[Nuit
MA/ ME]]="Non",1,""))</f>
        <v/>
      </c>
      <c r="AN1526" s="76" t="str">
        <f>IF(Tableau1[[#This Row],[Nuit
ME/ JE]]="Oui",0,IF(Tableau1[[#This Row],[Nuit
ME/ JE]]="Non",1,""))</f>
        <v/>
      </c>
      <c r="AO1526" s="76" t="str">
        <f>IF(Tableau1[[#This Row],[Nuit JE/ VE]]="Oui",0,IF(Tableau1[[#This Row],[Nuit JE/ VE]]="Non",1,""))</f>
        <v/>
      </c>
      <c r="AP1526" s="76" t="str">
        <f>IF(Tableau1[[#This Row],[Nuit
VE/ SA]]="Oui",0,IF(Tableau1[[#This Row],[Nuit
VE/ SA]]="Non",1,""))</f>
        <v/>
      </c>
      <c r="AQ1526" s="76" t="str">
        <f>IF(Tableau1[[#This Row],[Nuit
SA/ DI]]="Oui",0,IF(Tableau1[[#This Row],[Nuit
SA/ DI]]="Non",1,""))</f>
        <v/>
      </c>
      <c r="AR1526" s="76" t="str">
        <f>IF(Tableau1[[#This Row],[Nuit
DI/ LU]]="Oui",0,IF(Tableau1[[#This Row],[Nuit
DI/ LU]]="Non",1,""))</f>
        <v/>
      </c>
      <c r="AS1526" s="76" t="str">
        <f>IF(Tableau1[[#This Row],[Type de réponse]]='Paramètre (masquer)'!$A$10,Tableau1[[#This Row],[FE]],"")</f>
        <v/>
      </c>
      <c r="AT1526" s="76" t="str">
        <f>_xlfn.CONCAT(Tableau1[[#This Row],[LUN]:[DIM]])</f>
        <v/>
      </c>
      <c r="AU1526" s="79"/>
      <c r="AV15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6" s="76" t="e">
        <f>Tableau1[[#This Row],[Nbre de nuits sur la période]]*Tableau1[[#This Row],[Nombre de train accédant / nuit *]]</f>
        <v>#VALUE!</v>
      </c>
      <c r="AY1526" s="76" t="e">
        <f>Tableau1[[#This Row],[Uo voies - nuit]]*((59*400/1000)+5)</f>
        <v>#VALUE!</v>
      </c>
    </row>
    <row r="1527" spans="1:51" ht="15.75">
      <c r="A1527" s="51">
        <f t="shared" si="71"/>
        <v>1514</v>
      </c>
      <c r="B1527" s="85"/>
      <c r="C1527" s="52" t="str">
        <f>IFERROR(VLOOKUP(Tableau1[[#This Row],[Site *
Un fichier Excel par DT]],Tableau7[[#All],[Nom de la gare]:[EIC]],5,FALSE),"")</f>
        <v/>
      </c>
      <c r="D1527" s="77"/>
      <c r="E1527" s="74"/>
      <c r="F1527" s="74"/>
      <c r="G1527" s="76"/>
      <c r="H1527" s="72" t="str">
        <f>IF(Tableau1[[#This Row],[Régime d''utilisation (Quotidien ? Oui ou Non)]]="Oui","Oui","Non")</f>
        <v>Non</v>
      </c>
      <c r="I1527" s="72" t="str">
        <f>IF(Tableau1[[#This Row],[Régime d''utilisation (Quotidien ? Oui ou Non)]]="Oui","Oui","Non")</f>
        <v>Non</v>
      </c>
      <c r="J1527" s="72" t="str">
        <f>IF(Tableau1[[#This Row],[Régime d''utilisation (Quotidien ? Oui ou Non)]]="Oui","Oui","Non")</f>
        <v>Non</v>
      </c>
      <c r="K1527" s="72" t="str">
        <f>IF(Tableau1[[#This Row],[Régime d''utilisation (Quotidien ? Oui ou Non)]]="Oui","Oui","Non")</f>
        <v>Non</v>
      </c>
      <c r="L1527" s="72" t="str">
        <f>IF(Tableau1[[#This Row],[Régime d''utilisation (Quotidien ? Oui ou Non)]]="Oui","Oui","Non")</f>
        <v>Non</v>
      </c>
      <c r="M1527" s="72" t="str">
        <f>IF(Tableau1[[#This Row],[Régime d''utilisation (Quotidien ? Oui ou Non)]]="Oui","Oui","Non")</f>
        <v>Non</v>
      </c>
      <c r="N1527" s="72" t="str">
        <f>IF(Tableau1[[#This Row],[Régime d''utilisation (Quotidien ? Oui ou Non)]]="Oui","Oui","Non")</f>
        <v>Non</v>
      </c>
      <c r="O1527" s="72" t="str">
        <f>IF(Tableau1[[#This Row],[Régime d''utilisation (Quotidien ? Oui ou Non)]]="Oui","Oui","Non")</f>
        <v>Non</v>
      </c>
      <c r="P1527" s="76"/>
      <c r="Q1527" s="76"/>
      <c r="R1527" s="76"/>
      <c r="S1527" s="52" t="str">
        <f t="shared" si="69"/>
        <v>Compris entre 00h00 et 5h00</v>
      </c>
      <c r="T1527" s="76"/>
      <c r="U1527" s="53" t="str">
        <f t="shared" si="70"/>
        <v>Voyageur</v>
      </c>
      <c r="V1527" s="76"/>
      <c r="W1527" s="76"/>
      <c r="X1527" s="76"/>
      <c r="Y1527" s="76"/>
      <c r="Z1527" s="76"/>
      <c r="AA1527" s="76"/>
      <c r="AB1527" s="53">
        <f>400</f>
        <v>400</v>
      </c>
      <c r="AC1527" s="78" t="str">
        <f>IF(Tableau1[[#This Row],[Type de réponse]]='Paramètre (masquer)'!$A$10,Tableau1[[#This Row],[Période de début *]],"")</f>
        <v/>
      </c>
      <c r="AD1527" s="78" t="str">
        <f>IF(Tableau1[[#This Row],[Type de réponse]]='Paramètre (masquer)'!$A$10,Tableau1[[#This Row],[Période de fin *]],"")</f>
        <v/>
      </c>
      <c r="AE1527" s="78" t="str">
        <f>IF(Tableau1[[#This Row],[Type de réponse]]='Paramètre (masquer)'!$A$10,Tableau1[[#This Row],[Nuit
LU/MA]],"")</f>
        <v/>
      </c>
      <c r="AF1527" s="78" t="str">
        <f>IF(Tableau1[[#This Row],[Type de réponse]]='Paramètre (masquer)'!$A$10,Tableau1[[#This Row],[Nuit
MA/ME]],"")</f>
        <v/>
      </c>
      <c r="AG1527" s="78" t="str">
        <f>IF(Tableau1[[#This Row],[Type de réponse]]='Paramètre (masquer)'!$A$10,Tableau1[[#This Row],[Nuit
ME/JE]],"")</f>
        <v/>
      </c>
      <c r="AH1527" s="78" t="str">
        <f>IF(Tableau1[[#This Row],[Type de réponse]]='Paramètre (masquer)'!$A$10,Tableau1[[#This Row],[Nuit JE/VE]],"")</f>
        <v/>
      </c>
      <c r="AI1527" s="78" t="str">
        <f>IF(Tableau1[[#This Row],[Type de réponse]]='Paramètre (masquer)'!$A$10,Tableau1[[#This Row],[Nuit
VE/SA]],"")</f>
        <v/>
      </c>
      <c r="AJ1527" s="78" t="str">
        <f>IF(Tableau1[[#This Row],[Type de réponse]]='Paramètre (masquer)'!$A$10,Tableau1[[#This Row],[Nuit
SA/DI]],"")</f>
        <v/>
      </c>
      <c r="AK1527" s="78" t="str">
        <f>IF(Tableau1[[#This Row],[Type de réponse]]='Paramètre (masquer)'!$A$10,Tableau1[[#This Row],[Nuit
DI/LU]],"")</f>
        <v/>
      </c>
      <c r="AL1527" s="76" t="str">
        <f>IF(Tableau1[[#This Row],[Nuit
LU /MA]]="Oui",0,IF(Tableau1[[#This Row],[Nuit
LU /MA]]="Non",1,""))</f>
        <v/>
      </c>
      <c r="AM1527" s="76" t="str">
        <f>IF(Tableau1[[#This Row],[Nuit
MA/ ME]]="Oui",0,IF(Tableau1[[#This Row],[Nuit
MA/ ME]]="Non",1,""))</f>
        <v/>
      </c>
      <c r="AN1527" s="76" t="str">
        <f>IF(Tableau1[[#This Row],[Nuit
ME/ JE]]="Oui",0,IF(Tableau1[[#This Row],[Nuit
ME/ JE]]="Non",1,""))</f>
        <v/>
      </c>
      <c r="AO1527" s="76" t="str">
        <f>IF(Tableau1[[#This Row],[Nuit JE/ VE]]="Oui",0,IF(Tableau1[[#This Row],[Nuit JE/ VE]]="Non",1,""))</f>
        <v/>
      </c>
      <c r="AP1527" s="76" t="str">
        <f>IF(Tableau1[[#This Row],[Nuit
VE/ SA]]="Oui",0,IF(Tableau1[[#This Row],[Nuit
VE/ SA]]="Non",1,""))</f>
        <v/>
      </c>
      <c r="AQ1527" s="76" t="str">
        <f>IF(Tableau1[[#This Row],[Nuit
SA/ DI]]="Oui",0,IF(Tableau1[[#This Row],[Nuit
SA/ DI]]="Non",1,""))</f>
        <v/>
      </c>
      <c r="AR1527" s="76" t="str">
        <f>IF(Tableau1[[#This Row],[Nuit
DI/ LU]]="Oui",0,IF(Tableau1[[#This Row],[Nuit
DI/ LU]]="Non",1,""))</f>
        <v/>
      </c>
      <c r="AS1527" s="76" t="str">
        <f>IF(Tableau1[[#This Row],[Type de réponse]]='Paramètre (masquer)'!$A$10,Tableau1[[#This Row],[FE]],"")</f>
        <v/>
      </c>
      <c r="AT1527" s="76" t="str">
        <f>_xlfn.CONCAT(Tableau1[[#This Row],[LUN]:[DIM]])</f>
        <v/>
      </c>
      <c r="AU1527" s="79"/>
      <c r="AV15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7" s="76" t="e">
        <f>Tableau1[[#This Row],[Nbre de nuits sur la période]]*Tableau1[[#This Row],[Nombre de train accédant / nuit *]]</f>
        <v>#VALUE!</v>
      </c>
      <c r="AY1527" s="76" t="e">
        <f>Tableau1[[#This Row],[Uo voies - nuit]]*((59*400/1000)+5)</f>
        <v>#VALUE!</v>
      </c>
    </row>
    <row r="1528" spans="1:51" ht="15.75">
      <c r="A1528" s="51">
        <f t="shared" si="71"/>
        <v>1515</v>
      </c>
      <c r="B1528" s="85"/>
      <c r="C1528" s="52" t="str">
        <f>IFERROR(VLOOKUP(Tableau1[[#This Row],[Site *
Un fichier Excel par DT]],Tableau7[[#All],[Nom de la gare]:[EIC]],5,FALSE),"")</f>
        <v/>
      </c>
      <c r="D1528" s="77"/>
      <c r="E1528" s="74"/>
      <c r="F1528" s="74"/>
      <c r="G1528" s="76"/>
      <c r="H1528" s="72" t="str">
        <f>IF(Tableau1[[#This Row],[Régime d''utilisation (Quotidien ? Oui ou Non)]]="Oui","Oui","Non")</f>
        <v>Non</v>
      </c>
      <c r="I1528" s="72" t="str">
        <f>IF(Tableau1[[#This Row],[Régime d''utilisation (Quotidien ? Oui ou Non)]]="Oui","Oui","Non")</f>
        <v>Non</v>
      </c>
      <c r="J1528" s="72" t="str">
        <f>IF(Tableau1[[#This Row],[Régime d''utilisation (Quotidien ? Oui ou Non)]]="Oui","Oui","Non")</f>
        <v>Non</v>
      </c>
      <c r="K1528" s="72" t="str">
        <f>IF(Tableau1[[#This Row],[Régime d''utilisation (Quotidien ? Oui ou Non)]]="Oui","Oui","Non")</f>
        <v>Non</v>
      </c>
      <c r="L1528" s="72" t="str">
        <f>IF(Tableau1[[#This Row],[Régime d''utilisation (Quotidien ? Oui ou Non)]]="Oui","Oui","Non")</f>
        <v>Non</v>
      </c>
      <c r="M1528" s="72" t="str">
        <f>IF(Tableau1[[#This Row],[Régime d''utilisation (Quotidien ? Oui ou Non)]]="Oui","Oui","Non")</f>
        <v>Non</v>
      </c>
      <c r="N1528" s="72" t="str">
        <f>IF(Tableau1[[#This Row],[Régime d''utilisation (Quotidien ? Oui ou Non)]]="Oui","Oui","Non")</f>
        <v>Non</v>
      </c>
      <c r="O1528" s="72" t="str">
        <f>IF(Tableau1[[#This Row],[Régime d''utilisation (Quotidien ? Oui ou Non)]]="Oui","Oui","Non")</f>
        <v>Non</v>
      </c>
      <c r="P1528" s="76"/>
      <c r="Q1528" s="76"/>
      <c r="R1528" s="76"/>
      <c r="S1528" s="52" t="str">
        <f t="shared" si="69"/>
        <v>Compris entre 00h00 et 5h00</v>
      </c>
      <c r="T1528" s="76"/>
      <c r="U1528" s="53" t="str">
        <f t="shared" si="70"/>
        <v>Voyageur</v>
      </c>
      <c r="V1528" s="76"/>
      <c r="W1528" s="76"/>
      <c r="X1528" s="76"/>
      <c r="Y1528" s="76"/>
      <c r="Z1528" s="76"/>
      <c r="AA1528" s="76"/>
      <c r="AB1528" s="53">
        <f>400</f>
        <v>400</v>
      </c>
      <c r="AC1528" s="78" t="str">
        <f>IF(Tableau1[[#This Row],[Type de réponse]]='Paramètre (masquer)'!$A$10,Tableau1[[#This Row],[Période de début *]],"")</f>
        <v/>
      </c>
      <c r="AD1528" s="78" t="str">
        <f>IF(Tableau1[[#This Row],[Type de réponse]]='Paramètre (masquer)'!$A$10,Tableau1[[#This Row],[Période de fin *]],"")</f>
        <v/>
      </c>
      <c r="AE1528" s="78" t="str">
        <f>IF(Tableau1[[#This Row],[Type de réponse]]='Paramètre (masquer)'!$A$10,Tableau1[[#This Row],[Nuit
LU/MA]],"")</f>
        <v/>
      </c>
      <c r="AF1528" s="78" t="str">
        <f>IF(Tableau1[[#This Row],[Type de réponse]]='Paramètre (masquer)'!$A$10,Tableau1[[#This Row],[Nuit
MA/ME]],"")</f>
        <v/>
      </c>
      <c r="AG1528" s="78" t="str">
        <f>IF(Tableau1[[#This Row],[Type de réponse]]='Paramètre (masquer)'!$A$10,Tableau1[[#This Row],[Nuit
ME/JE]],"")</f>
        <v/>
      </c>
      <c r="AH1528" s="78" t="str">
        <f>IF(Tableau1[[#This Row],[Type de réponse]]='Paramètre (masquer)'!$A$10,Tableau1[[#This Row],[Nuit JE/VE]],"")</f>
        <v/>
      </c>
      <c r="AI1528" s="78" t="str">
        <f>IF(Tableau1[[#This Row],[Type de réponse]]='Paramètre (masquer)'!$A$10,Tableau1[[#This Row],[Nuit
VE/SA]],"")</f>
        <v/>
      </c>
      <c r="AJ1528" s="78" t="str">
        <f>IF(Tableau1[[#This Row],[Type de réponse]]='Paramètre (masquer)'!$A$10,Tableau1[[#This Row],[Nuit
SA/DI]],"")</f>
        <v/>
      </c>
      <c r="AK1528" s="78" t="str">
        <f>IF(Tableau1[[#This Row],[Type de réponse]]='Paramètre (masquer)'!$A$10,Tableau1[[#This Row],[Nuit
DI/LU]],"")</f>
        <v/>
      </c>
      <c r="AL1528" s="76" t="str">
        <f>IF(Tableau1[[#This Row],[Nuit
LU /MA]]="Oui",0,IF(Tableau1[[#This Row],[Nuit
LU /MA]]="Non",1,""))</f>
        <v/>
      </c>
      <c r="AM1528" s="76" t="str">
        <f>IF(Tableau1[[#This Row],[Nuit
MA/ ME]]="Oui",0,IF(Tableau1[[#This Row],[Nuit
MA/ ME]]="Non",1,""))</f>
        <v/>
      </c>
      <c r="AN1528" s="76" t="str">
        <f>IF(Tableau1[[#This Row],[Nuit
ME/ JE]]="Oui",0,IF(Tableau1[[#This Row],[Nuit
ME/ JE]]="Non",1,""))</f>
        <v/>
      </c>
      <c r="AO1528" s="76" t="str">
        <f>IF(Tableau1[[#This Row],[Nuit JE/ VE]]="Oui",0,IF(Tableau1[[#This Row],[Nuit JE/ VE]]="Non",1,""))</f>
        <v/>
      </c>
      <c r="AP1528" s="76" t="str">
        <f>IF(Tableau1[[#This Row],[Nuit
VE/ SA]]="Oui",0,IF(Tableau1[[#This Row],[Nuit
VE/ SA]]="Non",1,""))</f>
        <v/>
      </c>
      <c r="AQ1528" s="76" t="str">
        <f>IF(Tableau1[[#This Row],[Nuit
SA/ DI]]="Oui",0,IF(Tableau1[[#This Row],[Nuit
SA/ DI]]="Non",1,""))</f>
        <v/>
      </c>
      <c r="AR1528" s="76" t="str">
        <f>IF(Tableau1[[#This Row],[Nuit
DI/ LU]]="Oui",0,IF(Tableau1[[#This Row],[Nuit
DI/ LU]]="Non",1,""))</f>
        <v/>
      </c>
      <c r="AS1528" s="76" t="str">
        <f>IF(Tableau1[[#This Row],[Type de réponse]]='Paramètre (masquer)'!$A$10,Tableau1[[#This Row],[FE]],"")</f>
        <v/>
      </c>
      <c r="AT1528" s="76" t="str">
        <f>_xlfn.CONCAT(Tableau1[[#This Row],[LUN]:[DIM]])</f>
        <v/>
      </c>
      <c r="AU1528" s="79"/>
      <c r="AV15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8" s="76" t="e">
        <f>Tableau1[[#This Row],[Nbre de nuits sur la période]]*Tableau1[[#This Row],[Nombre de train accédant / nuit *]]</f>
        <v>#VALUE!</v>
      </c>
      <c r="AY1528" s="76" t="e">
        <f>Tableau1[[#This Row],[Uo voies - nuit]]*((59*400/1000)+5)</f>
        <v>#VALUE!</v>
      </c>
    </row>
    <row r="1529" spans="1:51" ht="15.75">
      <c r="A1529" s="51">
        <f t="shared" si="71"/>
        <v>1516</v>
      </c>
      <c r="B1529" s="85"/>
      <c r="C1529" s="52" t="str">
        <f>IFERROR(VLOOKUP(Tableau1[[#This Row],[Site *
Un fichier Excel par DT]],Tableau7[[#All],[Nom de la gare]:[EIC]],5,FALSE),"")</f>
        <v/>
      </c>
      <c r="D1529" s="77"/>
      <c r="E1529" s="74"/>
      <c r="F1529" s="74"/>
      <c r="G1529" s="76"/>
      <c r="H1529" s="72" t="str">
        <f>IF(Tableau1[[#This Row],[Régime d''utilisation (Quotidien ? Oui ou Non)]]="Oui","Oui","Non")</f>
        <v>Non</v>
      </c>
      <c r="I1529" s="72" t="str">
        <f>IF(Tableau1[[#This Row],[Régime d''utilisation (Quotidien ? Oui ou Non)]]="Oui","Oui","Non")</f>
        <v>Non</v>
      </c>
      <c r="J1529" s="72" t="str">
        <f>IF(Tableau1[[#This Row],[Régime d''utilisation (Quotidien ? Oui ou Non)]]="Oui","Oui","Non")</f>
        <v>Non</v>
      </c>
      <c r="K1529" s="72" t="str">
        <f>IF(Tableau1[[#This Row],[Régime d''utilisation (Quotidien ? Oui ou Non)]]="Oui","Oui","Non")</f>
        <v>Non</v>
      </c>
      <c r="L1529" s="72" t="str">
        <f>IF(Tableau1[[#This Row],[Régime d''utilisation (Quotidien ? Oui ou Non)]]="Oui","Oui","Non")</f>
        <v>Non</v>
      </c>
      <c r="M1529" s="72" t="str">
        <f>IF(Tableau1[[#This Row],[Régime d''utilisation (Quotidien ? Oui ou Non)]]="Oui","Oui","Non")</f>
        <v>Non</v>
      </c>
      <c r="N1529" s="72" t="str">
        <f>IF(Tableau1[[#This Row],[Régime d''utilisation (Quotidien ? Oui ou Non)]]="Oui","Oui","Non")</f>
        <v>Non</v>
      </c>
      <c r="O1529" s="72" t="str">
        <f>IF(Tableau1[[#This Row],[Régime d''utilisation (Quotidien ? Oui ou Non)]]="Oui","Oui","Non")</f>
        <v>Non</v>
      </c>
      <c r="P1529" s="76"/>
      <c r="Q1529" s="76"/>
      <c r="R1529" s="76"/>
      <c r="S1529" s="52" t="str">
        <f t="shared" si="69"/>
        <v>Compris entre 00h00 et 5h00</v>
      </c>
      <c r="T1529" s="76"/>
      <c r="U1529" s="53" t="str">
        <f t="shared" si="70"/>
        <v>Voyageur</v>
      </c>
      <c r="V1529" s="76"/>
      <c r="W1529" s="76"/>
      <c r="X1529" s="76"/>
      <c r="Y1529" s="76"/>
      <c r="Z1529" s="76"/>
      <c r="AA1529" s="76"/>
      <c r="AB1529" s="53">
        <f>400</f>
        <v>400</v>
      </c>
      <c r="AC1529" s="78" t="str">
        <f>IF(Tableau1[[#This Row],[Type de réponse]]='Paramètre (masquer)'!$A$10,Tableau1[[#This Row],[Période de début *]],"")</f>
        <v/>
      </c>
      <c r="AD1529" s="78" t="str">
        <f>IF(Tableau1[[#This Row],[Type de réponse]]='Paramètre (masquer)'!$A$10,Tableau1[[#This Row],[Période de fin *]],"")</f>
        <v/>
      </c>
      <c r="AE1529" s="78" t="str">
        <f>IF(Tableau1[[#This Row],[Type de réponse]]='Paramètre (masquer)'!$A$10,Tableau1[[#This Row],[Nuit
LU/MA]],"")</f>
        <v/>
      </c>
      <c r="AF1529" s="78" t="str">
        <f>IF(Tableau1[[#This Row],[Type de réponse]]='Paramètre (masquer)'!$A$10,Tableau1[[#This Row],[Nuit
MA/ME]],"")</f>
        <v/>
      </c>
      <c r="AG1529" s="78" t="str">
        <f>IF(Tableau1[[#This Row],[Type de réponse]]='Paramètre (masquer)'!$A$10,Tableau1[[#This Row],[Nuit
ME/JE]],"")</f>
        <v/>
      </c>
      <c r="AH1529" s="78" t="str">
        <f>IF(Tableau1[[#This Row],[Type de réponse]]='Paramètre (masquer)'!$A$10,Tableau1[[#This Row],[Nuit JE/VE]],"")</f>
        <v/>
      </c>
      <c r="AI1529" s="78" t="str">
        <f>IF(Tableau1[[#This Row],[Type de réponse]]='Paramètre (masquer)'!$A$10,Tableau1[[#This Row],[Nuit
VE/SA]],"")</f>
        <v/>
      </c>
      <c r="AJ1529" s="78" t="str">
        <f>IF(Tableau1[[#This Row],[Type de réponse]]='Paramètre (masquer)'!$A$10,Tableau1[[#This Row],[Nuit
SA/DI]],"")</f>
        <v/>
      </c>
      <c r="AK1529" s="78" t="str">
        <f>IF(Tableau1[[#This Row],[Type de réponse]]='Paramètre (masquer)'!$A$10,Tableau1[[#This Row],[Nuit
DI/LU]],"")</f>
        <v/>
      </c>
      <c r="AL1529" s="76" t="str">
        <f>IF(Tableau1[[#This Row],[Nuit
LU /MA]]="Oui",0,IF(Tableau1[[#This Row],[Nuit
LU /MA]]="Non",1,""))</f>
        <v/>
      </c>
      <c r="AM1529" s="76" t="str">
        <f>IF(Tableau1[[#This Row],[Nuit
MA/ ME]]="Oui",0,IF(Tableau1[[#This Row],[Nuit
MA/ ME]]="Non",1,""))</f>
        <v/>
      </c>
      <c r="AN1529" s="76" t="str">
        <f>IF(Tableau1[[#This Row],[Nuit
ME/ JE]]="Oui",0,IF(Tableau1[[#This Row],[Nuit
ME/ JE]]="Non",1,""))</f>
        <v/>
      </c>
      <c r="AO1529" s="76" t="str">
        <f>IF(Tableau1[[#This Row],[Nuit JE/ VE]]="Oui",0,IF(Tableau1[[#This Row],[Nuit JE/ VE]]="Non",1,""))</f>
        <v/>
      </c>
      <c r="AP1529" s="76" t="str">
        <f>IF(Tableau1[[#This Row],[Nuit
VE/ SA]]="Oui",0,IF(Tableau1[[#This Row],[Nuit
VE/ SA]]="Non",1,""))</f>
        <v/>
      </c>
      <c r="AQ1529" s="76" t="str">
        <f>IF(Tableau1[[#This Row],[Nuit
SA/ DI]]="Oui",0,IF(Tableau1[[#This Row],[Nuit
SA/ DI]]="Non",1,""))</f>
        <v/>
      </c>
      <c r="AR1529" s="76" t="str">
        <f>IF(Tableau1[[#This Row],[Nuit
DI/ LU]]="Oui",0,IF(Tableau1[[#This Row],[Nuit
DI/ LU]]="Non",1,""))</f>
        <v/>
      </c>
      <c r="AS1529" s="76" t="str">
        <f>IF(Tableau1[[#This Row],[Type de réponse]]='Paramètre (masquer)'!$A$10,Tableau1[[#This Row],[FE]],"")</f>
        <v/>
      </c>
      <c r="AT1529" s="76" t="str">
        <f>_xlfn.CONCAT(Tableau1[[#This Row],[LUN]:[DIM]])</f>
        <v/>
      </c>
      <c r="AU1529" s="79"/>
      <c r="AV15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9" s="76" t="e">
        <f>Tableau1[[#This Row],[Nbre de nuits sur la période]]*Tableau1[[#This Row],[Nombre de train accédant / nuit *]]</f>
        <v>#VALUE!</v>
      </c>
      <c r="AY1529" s="76" t="e">
        <f>Tableau1[[#This Row],[Uo voies - nuit]]*((59*400/1000)+5)</f>
        <v>#VALUE!</v>
      </c>
    </row>
    <row r="1530" spans="1:51" ht="15.75">
      <c r="A1530" s="51">
        <f t="shared" si="71"/>
        <v>1517</v>
      </c>
      <c r="B1530" s="85"/>
      <c r="C1530" s="52" t="str">
        <f>IFERROR(VLOOKUP(Tableau1[[#This Row],[Site *
Un fichier Excel par DT]],Tableau7[[#All],[Nom de la gare]:[EIC]],5,FALSE),"")</f>
        <v/>
      </c>
      <c r="D1530" s="77"/>
      <c r="E1530" s="74"/>
      <c r="F1530" s="74"/>
      <c r="G1530" s="76"/>
      <c r="H1530" s="72" t="str">
        <f>IF(Tableau1[[#This Row],[Régime d''utilisation (Quotidien ? Oui ou Non)]]="Oui","Oui","Non")</f>
        <v>Non</v>
      </c>
      <c r="I1530" s="72" t="str">
        <f>IF(Tableau1[[#This Row],[Régime d''utilisation (Quotidien ? Oui ou Non)]]="Oui","Oui","Non")</f>
        <v>Non</v>
      </c>
      <c r="J1530" s="72" t="str">
        <f>IF(Tableau1[[#This Row],[Régime d''utilisation (Quotidien ? Oui ou Non)]]="Oui","Oui","Non")</f>
        <v>Non</v>
      </c>
      <c r="K1530" s="72" t="str">
        <f>IF(Tableau1[[#This Row],[Régime d''utilisation (Quotidien ? Oui ou Non)]]="Oui","Oui","Non")</f>
        <v>Non</v>
      </c>
      <c r="L1530" s="72" t="str">
        <f>IF(Tableau1[[#This Row],[Régime d''utilisation (Quotidien ? Oui ou Non)]]="Oui","Oui","Non")</f>
        <v>Non</v>
      </c>
      <c r="M1530" s="72" t="str">
        <f>IF(Tableau1[[#This Row],[Régime d''utilisation (Quotidien ? Oui ou Non)]]="Oui","Oui","Non")</f>
        <v>Non</v>
      </c>
      <c r="N1530" s="72" t="str">
        <f>IF(Tableau1[[#This Row],[Régime d''utilisation (Quotidien ? Oui ou Non)]]="Oui","Oui","Non")</f>
        <v>Non</v>
      </c>
      <c r="O1530" s="72" t="str">
        <f>IF(Tableau1[[#This Row],[Régime d''utilisation (Quotidien ? Oui ou Non)]]="Oui","Oui","Non")</f>
        <v>Non</v>
      </c>
      <c r="P1530" s="76"/>
      <c r="Q1530" s="76"/>
      <c r="R1530" s="76"/>
      <c r="S1530" s="52" t="str">
        <f t="shared" si="69"/>
        <v>Compris entre 00h00 et 5h00</v>
      </c>
      <c r="T1530" s="76"/>
      <c r="U1530" s="53" t="str">
        <f t="shared" si="70"/>
        <v>Voyageur</v>
      </c>
      <c r="V1530" s="76"/>
      <c r="W1530" s="76"/>
      <c r="X1530" s="76"/>
      <c r="Y1530" s="76"/>
      <c r="Z1530" s="76"/>
      <c r="AA1530" s="76"/>
      <c r="AB1530" s="53">
        <f>400</f>
        <v>400</v>
      </c>
      <c r="AC1530" s="78" t="str">
        <f>IF(Tableau1[[#This Row],[Type de réponse]]='Paramètre (masquer)'!$A$10,Tableau1[[#This Row],[Période de début *]],"")</f>
        <v/>
      </c>
      <c r="AD1530" s="78" t="str">
        <f>IF(Tableau1[[#This Row],[Type de réponse]]='Paramètre (masquer)'!$A$10,Tableau1[[#This Row],[Période de fin *]],"")</f>
        <v/>
      </c>
      <c r="AE1530" s="78" t="str">
        <f>IF(Tableau1[[#This Row],[Type de réponse]]='Paramètre (masquer)'!$A$10,Tableau1[[#This Row],[Nuit
LU/MA]],"")</f>
        <v/>
      </c>
      <c r="AF1530" s="78" t="str">
        <f>IF(Tableau1[[#This Row],[Type de réponse]]='Paramètre (masquer)'!$A$10,Tableau1[[#This Row],[Nuit
MA/ME]],"")</f>
        <v/>
      </c>
      <c r="AG1530" s="78" t="str">
        <f>IF(Tableau1[[#This Row],[Type de réponse]]='Paramètre (masquer)'!$A$10,Tableau1[[#This Row],[Nuit
ME/JE]],"")</f>
        <v/>
      </c>
      <c r="AH1530" s="78" t="str">
        <f>IF(Tableau1[[#This Row],[Type de réponse]]='Paramètre (masquer)'!$A$10,Tableau1[[#This Row],[Nuit JE/VE]],"")</f>
        <v/>
      </c>
      <c r="AI1530" s="78" t="str">
        <f>IF(Tableau1[[#This Row],[Type de réponse]]='Paramètre (masquer)'!$A$10,Tableau1[[#This Row],[Nuit
VE/SA]],"")</f>
        <v/>
      </c>
      <c r="AJ1530" s="78" t="str">
        <f>IF(Tableau1[[#This Row],[Type de réponse]]='Paramètre (masquer)'!$A$10,Tableau1[[#This Row],[Nuit
SA/DI]],"")</f>
        <v/>
      </c>
      <c r="AK1530" s="78" t="str">
        <f>IF(Tableau1[[#This Row],[Type de réponse]]='Paramètre (masquer)'!$A$10,Tableau1[[#This Row],[Nuit
DI/LU]],"")</f>
        <v/>
      </c>
      <c r="AL1530" s="76" t="str">
        <f>IF(Tableau1[[#This Row],[Nuit
LU /MA]]="Oui",0,IF(Tableau1[[#This Row],[Nuit
LU /MA]]="Non",1,""))</f>
        <v/>
      </c>
      <c r="AM1530" s="76" t="str">
        <f>IF(Tableau1[[#This Row],[Nuit
MA/ ME]]="Oui",0,IF(Tableau1[[#This Row],[Nuit
MA/ ME]]="Non",1,""))</f>
        <v/>
      </c>
      <c r="AN1530" s="76" t="str">
        <f>IF(Tableau1[[#This Row],[Nuit
ME/ JE]]="Oui",0,IF(Tableau1[[#This Row],[Nuit
ME/ JE]]="Non",1,""))</f>
        <v/>
      </c>
      <c r="AO1530" s="76" t="str">
        <f>IF(Tableau1[[#This Row],[Nuit JE/ VE]]="Oui",0,IF(Tableau1[[#This Row],[Nuit JE/ VE]]="Non",1,""))</f>
        <v/>
      </c>
      <c r="AP1530" s="76" t="str">
        <f>IF(Tableau1[[#This Row],[Nuit
VE/ SA]]="Oui",0,IF(Tableau1[[#This Row],[Nuit
VE/ SA]]="Non",1,""))</f>
        <v/>
      </c>
      <c r="AQ1530" s="76" t="str">
        <f>IF(Tableau1[[#This Row],[Nuit
SA/ DI]]="Oui",0,IF(Tableau1[[#This Row],[Nuit
SA/ DI]]="Non",1,""))</f>
        <v/>
      </c>
      <c r="AR1530" s="76" t="str">
        <f>IF(Tableau1[[#This Row],[Nuit
DI/ LU]]="Oui",0,IF(Tableau1[[#This Row],[Nuit
DI/ LU]]="Non",1,""))</f>
        <v/>
      </c>
      <c r="AS1530" s="76" t="str">
        <f>IF(Tableau1[[#This Row],[Type de réponse]]='Paramètre (masquer)'!$A$10,Tableau1[[#This Row],[FE]],"")</f>
        <v/>
      </c>
      <c r="AT1530" s="76" t="str">
        <f>_xlfn.CONCAT(Tableau1[[#This Row],[LUN]:[DIM]])</f>
        <v/>
      </c>
      <c r="AU1530" s="79"/>
      <c r="AV15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0" s="76" t="e">
        <f>Tableau1[[#This Row],[Nbre de nuits sur la période]]*Tableau1[[#This Row],[Nombre de train accédant / nuit *]]</f>
        <v>#VALUE!</v>
      </c>
      <c r="AY1530" s="76" t="e">
        <f>Tableau1[[#This Row],[Uo voies - nuit]]*((59*400/1000)+5)</f>
        <v>#VALUE!</v>
      </c>
    </row>
    <row r="1531" spans="1:51" ht="15.75">
      <c r="A1531" s="51">
        <f t="shared" si="71"/>
        <v>1518</v>
      </c>
      <c r="B1531" s="85"/>
      <c r="C1531" s="52" t="str">
        <f>IFERROR(VLOOKUP(Tableau1[[#This Row],[Site *
Un fichier Excel par DT]],Tableau7[[#All],[Nom de la gare]:[EIC]],5,FALSE),"")</f>
        <v/>
      </c>
      <c r="D1531" s="77"/>
      <c r="E1531" s="74"/>
      <c r="F1531" s="74"/>
      <c r="G1531" s="76"/>
      <c r="H1531" s="72" t="str">
        <f>IF(Tableau1[[#This Row],[Régime d''utilisation (Quotidien ? Oui ou Non)]]="Oui","Oui","Non")</f>
        <v>Non</v>
      </c>
      <c r="I1531" s="72" t="str">
        <f>IF(Tableau1[[#This Row],[Régime d''utilisation (Quotidien ? Oui ou Non)]]="Oui","Oui","Non")</f>
        <v>Non</v>
      </c>
      <c r="J1531" s="72" t="str">
        <f>IF(Tableau1[[#This Row],[Régime d''utilisation (Quotidien ? Oui ou Non)]]="Oui","Oui","Non")</f>
        <v>Non</v>
      </c>
      <c r="K1531" s="72" t="str">
        <f>IF(Tableau1[[#This Row],[Régime d''utilisation (Quotidien ? Oui ou Non)]]="Oui","Oui","Non")</f>
        <v>Non</v>
      </c>
      <c r="L1531" s="72" t="str">
        <f>IF(Tableau1[[#This Row],[Régime d''utilisation (Quotidien ? Oui ou Non)]]="Oui","Oui","Non")</f>
        <v>Non</v>
      </c>
      <c r="M1531" s="72" t="str">
        <f>IF(Tableau1[[#This Row],[Régime d''utilisation (Quotidien ? Oui ou Non)]]="Oui","Oui","Non")</f>
        <v>Non</v>
      </c>
      <c r="N1531" s="72" t="str">
        <f>IF(Tableau1[[#This Row],[Régime d''utilisation (Quotidien ? Oui ou Non)]]="Oui","Oui","Non")</f>
        <v>Non</v>
      </c>
      <c r="O1531" s="72" t="str">
        <f>IF(Tableau1[[#This Row],[Régime d''utilisation (Quotidien ? Oui ou Non)]]="Oui","Oui","Non")</f>
        <v>Non</v>
      </c>
      <c r="P1531" s="76"/>
      <c r="Q1531" s="76"/>
      <c r="R1531" s="76"/>
      <c r="S1531" s="52" t="str">
        <f t="shared" si="69"/>
        <v>Compris entre 00h00 et 5h00</v>
      </c>
      <c r="T1531" s="76"/>
      <c r="U1531" s="53" t="str">
        <f t="shared" si="70"/>
        <v>Voyageur</v>
      </c>
      <c r="V1531" s="76"/>
      <c r="W1531" s="76"/>
      <c r="X1531" s="76"/>
      <c r="Y1531" s="76"/>
      <c r="Z1531" s="76"/>
      <c r="AA1531" s="76"/>
      <c r="AB1531" s="53">
        <f>400</f>
        <v>400</v>
      </c>
      <c r="AC1531" s="78" t="str">
        <f>IF(Tableau1[[#This Row],[Type de réponse]]='Paramètre (masquer)'!$A$10,Tableau1[[#This Row],[Période de début *]],"")</f>
        <v/>
      </c>
      <c r="AD1531" s="78" t="str">
        <f>IF(Tableau1[[#This Row],[Type de réponse]]='Paramètre (masquer)'!$A$10,Tableau1[[#This Row],[Période de fin *]],"")</f>
        <v/>
      </c>
      <c r="AE1531" s="78" t="str">
        <f>IF(Tableau1[[#This Row],[Type de réponse]]='Paramètre (masquer)'!$A$10,Tableau1[[#This Row],[Nuit
LU/MA]],"")</f>
        <v/>
      </c>
      <c r="AF1531" s="78" t="str">
        <f>IF(Tableau1[[#This Row],[Type de réponse]]='Paramètre (masquer)'!$A$10,Tableau1[[#This Row],[Nuit
MA/ME]],"")</f>
        <v/>
      </c>
      <c r="AG1531" s="78" t="str">
        <f>IF(Tableau1[[#This Row],[Type de réponse]]='Paramètre (masquer)'!$A$10,Tableau1[[#This Row],[Nuit
ME/JE]],"")</f>
        <v/>
      </c>
      <c r="AH1531" s="78" t="str">
        <f>IF(Tableau1[[#This Row],[Type de réponse]]='Paramètre (masquer)'!$A$10,Tableau1[[#This Row],[Nuit JE/VE]],"")</f>
        <v/>
      </c>
      <c r="AI1531" s="78" t="str">
        <f>IF(Tableau1[[#This Row],[Type de réponse]]='Paramètre (masquer)'!$A$10,Tableau1[[#This Row],[Nuit
VE/SA]],"")</f>
        <v/>
      </c>
      <c r="AJ1531" s="78" t="str">
        <f>IF(Tableau1[[#This Row],[Type de réponse]]='Paramètre (masquer)'!$A$10,Tableau1[[#This Row],[Nuit
SA/DI]],"")</f>
        <v/>
      </c>
      <c r="AK1531" s="78" t="str">
        <f>IF(Tableau1[[#This Row],[Type de réponse]]='Paramètre (masquer)'!$A$10,Tableau1[[#This Row],[Nuit
DI/LU]],"")</f>
        <v/>
      </c>
      <c r="AL1531" s="76" t="str">
        <f>IF(Tableau1[[#This Row],[Nuit
LU /MA]]="Oui",0,IF(Tableau1[[#This Row],[Nuit
LU /MA]]="Non",1,""))</f>
        <v/>
      </c>
      <c r="AM1531" s="76" t="str">
        <f>IF(Tableau1[[#This Row],[Nuit
MA/ ME]]="Oui",0,IF(Tableau1[[#This Row],[Nuit
MA/ ME]]="Non",1,""))</f>
        <v/>
      </c>
      <c r="AN1531" s="76" t="str">
        <f>IF(Tableau1[[#This Row],[Nuit
ME/ JE]]="Oui",0,IF(Tableau1[[#This Row],[Nuit
ME/ JE]]="Non",1,""))</f>
        <v/>
      </c>
      <c r="AO1531" s="76" t="str">
        <f>IF(Tableau1[[#This Row],[Nuit JE/ VE]]="Oui",0,IF(Tableau1[[#This Row],[Nuit JE/ VE]]="Non",1,""))</f>
        <v/>
      </c>
      <c r="AP1531" s="76" t="str">
        <f>IF(Tableau1[[#This Row],[Nuit
VE/ SA]]="Oui",0,IF(Tableau1[[#This Row],[Nuit
VE/ SA]]="Non",1,""))</f>
        <v/>
      </c>
      <c r="AQ1531" s="76" t="str">
        <f>IF(Tableau1[[#This Row],[Nuit
SA/ DI]]="Oui",0,IF(Tableau1[[#This Row],[Nuit
SA/ DI]]="Non",1,""))</f>
        <v/>
      </c>
      <c r="AR1531" s="76" t="str">
        <f>IF(Tableau1[[#This Row],[Nuit
DI/ LU]]="Oui",0,IF(Tableau1[[#This Row],[Nuit
DI/ LU]]="Non",1,""))</f>
        <v/>
      </c>
      <c r="AS1531" s="76" t="str">
        <f>IF(Tableau1[[#This Row],[Type de réponse]]='Paramètre (masquer)'!$A$10,Tableau1[[#This Row],[FE]],"")</f>
        <v/>
      </c>
      <c r="AT1531" s="76" t="str">
        <f>_xlfn.CONCAT(Tableau1[[#This Row],[LUN]:[DIM]])</f>
        <v/>
      </c>
      <c r="AU1531" s="79"/>
      <c r="AV15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1" s="76" t="e">
        <f>Tableau1[[#This Row],[Nbre de nuits sur la période]]*Tableau1[[#This Row],[Nombre de train accédant / nuit *]]</f>
        <v>#VALUE!</v>
      </c>
      <c r="AY1531" s="76" t="e">
        <f>Tableau1[[#This Row],[Uo voies - nuit]]*((59*400/1000)+5)</f>
        <v>#VALUE!</v>
      </c>
    </row>
    <row r="1532" spans="1:51" ht="15.75">
      <c r="A1532" s="51">
        <f t="shared" si="71"/>
        <v>1519</v>
      </c>
      <c r="B1532" s="85"/>
      <c r="C1532" s="52" t="str">
        <f>IFERROR(VLOOKUP(Tableau1[[#This Row],[Site *
Un fichier Excel par DT]],Tableau7[[#All],[Nom de la gare]:[EIC]],5,FALSE),"")</f>
        <v/>
      </c>
      <c r="D1532" s="77"/>
      <c r="E1532" s="74"/>
      <c r="F1532" s="74"/>
      <c r="G1532" s="76"/>
      <c r="H1532" s="72" t="str">
        <f>IF(Tableau1[[#This Row],[Régime d''utilisation (Quotidien ? Oui ou Non)]]="Oui","Oui","Non")</f>
        <v>Non</v>
      </c>
      <c r="I1532" s="72" t="str">
        <f>IF(Tableau1[[#This Row],[Régime d''utilisation (Quotidien ? Oui ou Non)]]="Oui","Oui","Non")</f>
        <v>Non</v>
      </c>
      <c r="J1532" s="72" t="str">
        <f>IF(Tableau1[[#This Row],[Régime d''utilisation (Quotidien ? Oui ou Non)]]="Oui","Oui","Non")</f>
        <v>Non</v>
      </c>
      <c r="K1532" s="72" t="str">
        <f>IF(Tableau1[[#This Row],[Régime d''utilisation (Quotidien ? Oui ou Non)]]="Oui","Oui","Non")</f>
        <v>Non</v>
      </c>
      <c r="L1532" s="72" t="str">
        <f>IF(Tableau1[[#This Row],[Régime d''utilisation (Quotidien ? Oui ou Non)]]="Oui","Oui","Non")</f>
        <v>Non</v>
      </c>
      <c r="M1532" s="72" t="str">
        <f>IF(Tableau1[[#This Row],[Régime d''utilisation (Quotidien ? Oui ou Non)]]="Oui","Oui","Non")</f>
        <v>Non</v>
      </c>
      <c r="N1532" s="72" t="str">
        <f>IF(Tableau1[[#This Row],[Régime d''utilisation (Quotidien ? Oui ou Non)]]="Oui","Oui","Non")</f>
        <v>Non</v>
      </c>
      <c r="O1532" s="72" t="str">
        <f>IF(Tableau1[[#This Row],[Régime d''utilisation (Quotidien ? Oui ou Non)]]="Oui","Oui","Non")</f>
        <v>Non</v>
      </c>
      <c r="P1532" s="76"/>
      <c r="Q1532" s="76"/>
      <c r="R1532" s="76"/>
      <c r="S1532" s="52" t="str">
        <f t="shared" si="69"/>
        <v>Compris entre 00h00 et 5h00</v>
      </c>
      <c r="T1532" s="76"/>
      <c r="U1532" s="53" t="str">
        <f t="shared" si="70"/>
        <v>Voyageur</v>
      </c>
      <c r="V1532" s="76"/>
      <c r="W1532" s="76"/>
      <c r="X1532" s="76"/>
      <c r="Y1532" s="76"/>
      <c r="Z1532" s="76"/>
      <c r="AA1532" s="76"/>
      <c r="AB1532" s="53">
        <f>400</f>
        <v>400</v>
      </c>
      <c r="AC1532" s="78" t="str">
        <f>IF(Tableau1[[#This Row],[Type de réponse]]='Paramètre (masquer)'!$A$10,Tableau1[[#This Row],[Période de début *]],"")</f>
        <v/>
      </c>
      <c r="AD1532" s="78" t="str">
        <f>IF(Tableau1[[#This Row],[Type de réponse]]='Paramètre (masquer)'!$A$10,Tableau1[[#This Row],[Période de fin *]],"")</f>
        <v/>
      </c>
      <c r="AE1532" s="78" t="str">
        <f>IF(Tableau1[[#This Row],[Type de réponse]]='Paramètre (masquer)'!$A$10,Tableau1[[#This Row],[Nuit
LU/MA]],"")</f>
        <v/>
      </c>
      <c r="AF1532" s="78" t="str">
        <f>IF(Tableau1[[#This Row],[Type de réponse]]='Paramètre (masquer)'!$A$10,Tableau1[[#This Row],[Nuit
MA/ME]],"")</f>
        <v/>
      </c>
      <c r="AG1532" s="78" t="str">
        <f>IF(Tableau1[[#This Row],[Type de réponse]]='Paramètre (masquer)'!$A$10,Tableau1[[#This Row],[Nuit
ME/JE]],"")</f>
        <v/>
      </c>
      <c r="AH1532" s="78" t="str">
        <f>IF(Tableau1[[#This Row],[Type de réponse]]='Paramètre (masquer)'!$A$10,Tableau1[[#This Row],[Nuit JE/VE]],"")</f>
        <v/>
      </c>
      <c r="AI1532" s="78" t="str">
        <f>IF(Tableau1[[#This Row],[Type de réponse]]='Paramètre (masquer)'!$A$10,Tableau1[[#This Row],[Nuit
VE/SA]],"")</f>
        <v/>
      </c>
      <c r="AJ1532" s="78" t="str">
        <f>IF(Tableau1[[#This Row],[Type de réponse]]='Paramètre (masquer)'!$A$10,Tableau1[[#This Row],[Nuit
SA/DI]],"")</f>
        <v/>
      </c>
      <c r="AK1532" s="78" t="str">
        <f>IF(Tableau1[[#This Row],[Type de réponse]]='Paramètre (masquer)'!$A$10,Tableau1[[#This Row],[Nuit
DI/LU]],"")</f>
        <v/>
      </c>
      <c r="AL1532" s="76" t="str">
        <f>IF(Tableau1[[#This Row],[Nuit
LU /MA]]="Oui",0,IF(Tableau1[[#This Row],[Nuit
LU /MA]]="Non",1,""))</f>
        <v/>
      </c>
      <c r="AM1532" s="76" t="str">
        <f>IF(Tableau1[[#This Row],[Nuit
MA/ ME]]="Oui",0,IF(Tableau1[[#This Row],[Nuit
MA/ ME]]="Non",1,""))</f>
        <v/>
      </c>
      <c r="AN1532" s="76" t="str">
        <f>IF(Tableau1[[#This Row],[Nuit
ME/ JE]]="Oui",0,IF(Tableau1[[#This Row],[Nuit
ME/ JE]]="Non",1,""))</f>
        <v/>
      </c>
      <c r="AO1532" s="76" t="str">
        <f>IF(Tableau1[[#This Row],[Nuit JE/ VE]]="Oui",0,IF(Tableau1[[#This Row],[Nuit JE/ VE]]="Non",1,""))</f>
        <v/>
      </c>
      <c r="AP1532" s="76" t="str">
        <f>IF(Tableau1[[#This Row],[Nuit
VE/ SA]]="Oui",0,IF(Tableau1[[#This Row],[Nuit
VE/ SA]]="Non",1,""))</f>
        <v/>
      </c>
      <c r="AQ1532" s="76" t="str">
        <f>IF(Tableau1[[#This Row],[Nuit
SA/ DI]]="Oui",0,IF(Tableau1[[#This Row],[Nuit
SA/ DI]]="Non",1,""))</f>
        <v/>
      </c>
      <c r="AR1532" s="76" t="str">
        <f>IF(Tableau1[[#This Row],[Nuit
DI/ LU]]="Oui",0,IF(Tableau1[[#This Row],[Nuit
DI/ LU]]="Non",1,""))</f>
        <v/>
      </c>
      <c r="AS1532" s="76" t="str">
        <f>IF(Tableau1[[#This Row],[Type de réponse]]='Paramètre (masquer)'!$A$10,Tableau1[[#This Row],[FE]],"")</f>
        <v/>
      </c>
      <c r="AT1532" s="76" t="str">
        <f>_xlfn.CONCAT(Tableau1[[#This Row],[LUN]:[DIM]])</f>
        <v/>
      </c>
      <c r="AU1532" s="79"/>
      <c r="AV15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2" s="76" t="e">
        <f>Tableau1[[#This Row],[Nbre de nuits sur la période]]*Tableau1[[#This Row],[Nombre de train accédant / nuit *]]</f>
        <v>#VALUE!</v>
      </c>
      <c r="AY1532" s="76" t="e">
        <f>Tableau1[[#This Row],[Uo voies - nuit]]*((59*400/1000)+5)</f>
        <v>#VALUE!</v>
      </c>
    </row>
    <row r="1533" spans="1:51" ht="15.75">
      <c r="A1533" s="51">
        <f t="shared" si="71"/>
        <v>1520</v>
      </c>
      <c r="B1533" s="85"/>
      <c r="C1533" s="52" t="str">
        <f>IFERROR(VLOOKUP(Tableau1[[#This Row],[Site *
Un fichier Excel par DT]],Tableau7[[#All],[Nom de la gare]:[EIC]],5,FALSE),"")</f>
        <v/>
      </c>
      <c r="D1533" s="77"/>
      <c r="E1533" s="74"/>
      <c r="F1533" s="74"/>
      <c r="G1533" s="76"/>
      <c r="H1533" s="72" t="str">
        <f>IF(Tableau1[[#This Row],[Régime d''utilisation (Quotidien ? Oui ou Non)]]="Oui","Oui","Non")</f>
        <v>Non</v>
      </c>
      <c r="I1533" s="72" t="str">
        <f>IF(Tableau1[[#This Row],[Régime d''utilisation (Quotidien ? Oui ou Non)]]="Oui","Oui","Non")</f>
        <v>Non</v>
      </c>
      <c r="J1533" s="72" t="str">
        <f>IF(Tableau1[[#This Row],[Régime d''utilisation (Quotidien ? Oui ou Non)]]="Oui","Oui","Non")</f>
        <v>Non</v>
      </c>
      <c r="K1533" s="72" t="str">
        <f>IF(Tableau1[[#This Row],[Régime d''utilisation (Quotidien ? Oui ou Non)]]="Oui","Oui","Non")</f>
        <v>Non</v>
      </c>
      <c r="L1533" s="72" t="str">
        <f>IF(Tableau1[[#This Row],[Régime d''utilisation (Quotidien ? Oui ou Non)]]="Oui","Oui","Non")</f>
        <v>Non</v>
      </c>
      <c r="M1533" s="72" t="str">
        <f>IF(Tableau1[[#This Row],[Régime d''utilisation (Quotidien ? Oui ou Non)]]="Oui","Oui","Non")</f>
        <v>Non</v>
      </c>
      <c r="N1533" s="72" t="str">
        <f>IF(Tableau1[[#This Row],[Régime d''utilisation (Quotidien ? Oui ou Non)]]="Oui","Oui","Non")</f>
        <v>Non</v>
      </c>
      <c r="O1533" s="72" t="str">
        <f>IF(Tableau1[[#This Row],[Régime d''utilisation (Quotidien ? Oui ou Non)]]="Oui","Oui","Non")</f>
        <v>Non</v>
      </c>
      <c r="P1533" s="76"/>
      <c r="Q1533" s="76"/>
      <c r="R1533" s="76"/>
      <c r="S1533" s="52" t="str">
        <f t="shared" si="69"/>
        <v>Compris entre 00h00 et 5h00</v>
      </c>
      <c r="T1533" s="76"/>
      <c r="U1533" s="53" t="str">
        <f t="shared" si="70"/>
        <v>Voyageur</v>
      </c>
      <c r="V1533" s="76"/>
      <c r="W1533" s="76"/>
      <c r="X1533" s="76"/>
      <c r="Y1533" s="76"/>
      <c r="Z1533" s="76"/>
      <c r="AA1533" s="76"/>
      <c r="AB1533" s="53">
        <f>400</f>
        <v>400</v>
      </c>
      <c r="AC1533" s="78" t="str">
        <f>IF(Tableau1[[#This Row],[Type de réponse]]='Paramètre (masquer)'!$A$10,Tableau1[[#This Row],[Période de début *]],"")</f>
        <v/>
      </c>
      <c r="AD1533" s="78" t="str">
        <f>IF(Tableau1[[#This Row],[Type de réponse]]='Paramètre (masquer)'!$A$10,Tableau1[[#This Row],[Période de fin *]],"")</f>
        <v/>
      </c>
      <c r="AE1533" s="78" t="str">
        <f>IF(Tableau1[[#This Row],[Type de réponse]]='Paramètre (masquer)'!$A$10,Tableau1[[#This Row],[Nuit
LU/MA]],"")</f>
        <v/>
      </c>
      <c r="AF1533" s="78" t="str">
        <f>IF(Tableau1[[#This Row],[Type de réponse]]='Paramètre (masquer)'!$A$10,Tableau1[[#This Row],[Nuit
MA/ME]],"")</f>
        <v/>
      </c>
      <c r="AG1533" s="78" t="str">
        <f>IF(Tableau1[[#This Row],[Type de réponse]]='Paramètre (masquer)'!$A$10,Tableau1[[#This Row],[Nuit
ME/JE]],"")</f>
        <v/>
      </c>
      <c r="AH1533" s="78" t="str">
        <f>IF(Tableau1[[#This Row],[Type de réponse]]='Paramètre (masquer)'!$A$10,Tableau1[[#This Row],[Nuit JE/VE]],"")</f>
        <v/>
      </c>
      <c r="AI1533" s="78" t="str">
        <f>IF(Tableau1[[#This Row],[Type de réponse]]='Paramètre (masquer)'!$A$10,Tableau1[[#This Row],[Nuit
VE/SA]],"")</f>
        <v/>
      </c>
      <c r="AJ1533" s="78" t="str">
        <f>IF(Tableau1[[#This Row],[Type de réponse]]='Paramètre (masquer)'!$A$10,Tableau1[[#This Row],[Nuit
SA/DI]],"")</f>
        <v/>
      </c>
      <c r="AK1533" s="78" t="str">
        <f>IF(Tableau1[[#This Row],[Type de réponse]]='Paramètre (masquer)'!$A$10,Tableau1[[#This Row],[Nuit
DI/LU]],"")</f>
        <v/>
      </c>
      <c r="AL1533" s="76" t="str">
        <f>IF(Tableau1[[#This Row],[Nuit
LU /MA]]="Oui",0,IF(Tableau1[[#This Row],[Nuit
LU /MA]]="Non",1,""))</f>
        <v/>
      </c>
      <c r="AM1533" s="76" t="str">
        <f>IF(Tableau1[[#This Row],[Nuit
MA/ ME]]="Oui",0,IF(Tableau1[[#This Row],[Nuit
MA/ ME]]="Non",1,""))</f>
        <v/>
      </c>
      <c r="AN1533" s="76" t="str">
        <f>IF(Tableau1[[#This Row],[Nuit
ME/ JE]]="Oui",0,IF(Tableau1[[#This Row],[Nuit
ME/ JE]]="Non",1,""))</f>
        <v/>
      </c>
      <c r="AO1533" s="76" t="str">
        <f>IF(Tableau1[[#This Row],[Nuit JE/ VE]]="Oui",0,IF(Tableau1[[#This Row],[Nuit JE/ VE]]="Non",1,""))</f>
        <v/>
      </c>
      <c r="AP1533" s="76" t="str">
        <f>IF(Tableau1[[#This Row],[Nuit
VE/ SA]]="Oui",0,IF(Tableau1[[#This Row],[Nuit
VE/ SA]]="Non",1,""))</f>
        <v/>
      </c>
      <c r="AQ1533" s="76" t="str">
        <f>IF(Tableau1[[#This Row],[Nuit
SA/ DI]]="Oui",0,IF(Tableau1[[#This Row],[Nuit
SA/ DI]]="Non",1,""))</f>
        <v/>
      </c>
      <c r="AR1533" s="76" t="str">
        <f>IF(Tableau1[[#This Row],[Nuit
DI/ LU]]="Oui",0,IF(Tableau1[[#This Row],[Nuit
DI/ LU]]="Non",1,""))</f>
        <v/>
      </c>
      <c r="AS1533" s="76" t="str">
        <f>IF(Tableau1[[#This Row],[Type de réponse]]='Paramètre (masquer)'!$A$10,Tableau1[[#This Row],[FE]],"")</f>
        <v/>
      </c>
      <c r="AT1533" s="76" t="str">
        <f>_xlfn.CONCAT(Tableau1[[#This Row],[LUN]:[DIM]])</f>
        <v/>
      </c>
      <c r="AU1533" s="79"/>
      <c r="AV15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3" s="76" t="e">
        <f>Tableau1[[#This Row],[Nbre de nuits sur la période]]*Tableau1[[#This Row],[Nombre de train accédant / nuit *]]</f>
        <v>#VALUE!</v>
      </c>
      <c r="AY1533" s="76" t="e">
        <f>Tableau1[[#This Row],[Uo voies - nuit]]*((59*400/1000)+5)</f>
        <v>#VALUE!</v>
      </c>
    </row>
    <row r="1534" spans="1:51" ht="15.75">
      <c r="A1534" s="51">
        <f t="shared" si="71"/>
        <v>1521</v>
      </c>
      <c r="B1534" s="85"/>
      <c r="C1534" s="52" t="str">
        <f>IFERROR(VLOOKUP(Tableau1[[#This Row],[Site *
Un fichier Excel par DT]],Tableau7[[#All],[Nom de la gare]:[EIC]],5,FALSE),"")</f>
        <v/>
      </c>
      <c r="D1534" s="77"/>
      <c r="E1534" s="74"/>
      <c r="F1534" s="74"/>
      <c r="G1534" s="76"/>
      <c r="H1534" s="72" t="str">
        <f>IF(Tableau1[[#This Row],[Régime d''utilisation (Quotidien ? Oui ou Non)]]="Oui","Oui","Non")</f>
        <v>Non</v>
      </c>
      <c r="I1534" s="72" t="str">
        <f>IF(Tableau1[[#This Row],[Régime d''utilisation (Quotidien ? Oui ou Non)]]="Oui","Oui","Non")</f>
        <v>Non</v>
      </c>
      <c r="J1534" s="72" t="str">
        <f>IF(Tableau1[[#This Row],[Régime d''utilisation (Quotidien ? Oui ou Non)]]="Oui","Oui","Non")</f>
        <v>Non</v>
      </c>
      <c r="K1534" s="72" t="str">
        <f>IF(Tableau1[[#This Row],[Régime d''utilisation (Quotidien ? Oui ou Non)]]="Oui","Oui","Non")</f>
        <v>Non</v>
      </c>
      <c r="L1534" s="72" t="str">
        <f>IF(Tableau1[[#This Row],[Régime d''utilisation (Quotidien ? Oui ou Non)]]="Oui","Oui","Non")</f>
        <v>Non</v>
      </c>
      <c r="M1534" s="72" t="str">
        <f>IF(Tableau1[[#This Row],[Régime d''utilisation (Quotidien ? Oui ou Non)]]="Oui","Oui","Non")</f>
        <v>Non</v>
      </c>
      <c r="N1534" s="72" t="str">
        <f>IF(Tableau1[[#This Row],[Régime d''utilisation (Quotidien ? Oui ou Non)]]="Oui","Oui","Non")</f>
        <v>Non</v>
      </c>
      <c r="O1534" s="72" t="str">
        <f>IF(Tableau1[[#This Row],[Régime d''utilisation (Quotidien ? Oui ou Non)]]="Oui","Oui","Non")</f>
        <v>Non</v>
      </c>
      <c r="P1534" s="76"/>
      <c r="Q1534" s="76"/>
      <c r="R1534" s="76"/>
      <c r="S1534" s="52" t="str">
        <f t="shared" si="69"/>
        <v>Compris entre 00h00 et 5h00</v>
      </c>
      <c r="T1534" s="76"/>
      <c r="U1534" s="53" t="str">
        <f t="shared" si="70"/>
        <v>Voyageur</v>
      </c>
      <c r="V1534" s="76"/>
      <c r="W1534" s="76"/>
      <c r="X1534" s="76"/>
      <c r="Y1534" s="76"/>
      <c r="Z1534" s="76"/>
      <c r="AA1534" s="76"/>
      <c r="AB1534" s="53">
        <f>400</f>
        <v>400</v>
      </c>
      <c r="AC1534" s="78" t="str">
        <f>IF(Tableau1[[#This Row],[Type de réponse]]='Paramètre (masquer)'!$A$10,Tableau1[[#This Row],[Période de début *]],"")</f>
        <v/>
      </c>
      <c r="AD1534" s="78" t="str">
        <f>IF(Tableau1[[#This Row],[Type de réponse]]='Paramètre (masquer)'!$A$10,Tableau1[[#This Row],[Période de fin *]],"")</f>
        <v/>
      </c>
      <c r="AE1534" s="78" t="str">
        <f>IF(Tableau1[[#This Row],[Type de réponse]]='Paramètre (masquer)'!$A$10,Tableau1[[#This Row],[Nuit
LU/MA]],"")</f>
        <v/>
      </c>
      <c r="AF1534" s="78" t="str">
        <f>IF(Tableau1[[#This Row],[Type de réponse]]='Paramètre (masquer)'!$A$10,Tableau1[[#This Row],[Nuit
MA/ME]],"")</f>
        <v/>
      </c>
      <c r="AG1534" s="78" t="str">
        <f>IF(Tableau1[[#This Row],[Type de réponse]]='Paramètre (masquer)'!$A$10,Tableau1[[#This Row],[Nuit
ME/JE]],"")</f>
        <v/>
      </c>
      <c r="AH1534" s="78" t="str">
        <f>IF(Tableau1[[#This Row],[Type de réponse]]='Paramètre (masquer)'!$A$10,Tableau1[[#This Row],[Nuit JE/VE]],"")</f>
        <v/>
      </c>
      <c r="AI1534" s="78" t="str">
        <f>IF(Tableau1[[#This Row],[Type de réponse]]='Paramètre (masquer)'!$A$10,Tableau1[[#This Row],[Nuit
VE/SA]],"")</f>
        <v/>
      </c>
      <c r="AJ1534" s="78" t="str">
        <f>IF(Tableau1[[#This Row],[Type de réponse]]='Paramètre (masquer)'!$A$10,Tableau1[[#This Row],[Nuit
SA/DI]],"")</f>
        <v/>
      </c>
      <c r="AK1534" s="78" t="str">
        <f>IF(Tableau1[[#This Row],[Type de réponse]]='Paramètre (masquer)'!$A$10,Tableau1[[#This Row],[Nuit
DI/LU]],"")</f>
        <v/>
      </c>
      <c r="AL1534" s="76" t="str">
        <f>IF(Tableau1[[#This Row],[Nuit
LU /MA]]="Oui",0,IF(Tableau1[[#This Row],[Nuit
LU /MA]]="Non",1,""))</f>
        <v/>
      </c>
      <c r="AM1534" s="76" t="str">
        <f>IF(Tableau1[[#This Row],[Nuit
MA/ ME]]="Oui",0,IF(Tableau1[[#This Row],[Nuit
MA/ ME]]="Non",1,""))</f>
        <v/>
      </c>
      <c r="AN1534" s="76" t="str">
        <f>IF(Tableau1[[#This Row],[Nuit
ME/ JE]]="Oui",0,IF(Tableau1[[#This Row],[Nuit
ME/ JE]]="Non",1,""))</f>
        <v/>
      </c>
      <c r="AO1534" s="76" t="str">
        <f>IF(Tableau1[[#This Row],[Nuit JE/ VE]]="Oui",0,IF(Tableau1[[#This Row],[Nuit JE/ VE]]="Non",1,""))</f>
        <v/>
      </c>
      <c r="AP1534" s="76" t="str">
        <f>IF(Tableau1[[#This Row],[Nuit
VE/ SA]]="Oui",0,IF(Tableau1[[#This Row],[Nuit
VE/ SA]]="Non",1,""))</f>
        <v/>
      </c>
      <c r="AQ1534" s="76" t="str">
        <f>IF(Tableau1[[#This Row],[Nuit
SA/ DI]]="Oui",0,IF(Tableau1[[#This Row],[Nuit
SA/ DI]]="Non",1,""))</f>
        <v/>
      </c>
      <c r="AR1534" s="76" t="str">
        <f>IF(Tableau1[[#This Row],[Nuit
DI/ LU]]="Oui",0,IF(Tableau1[[#This Row],[Nuit
DI/ LU]]="Non",1,""))</f>
        <v/>
      </c>
      <c r="AS1534" s="76" t="str">
        <f>IF(Tableau1[[#This Row],[Type de réponse]]='Paramètre (masquer)'!$A$10,Tableau1[[#This Row],[FE]],"")</f>
        <v/>
      </c>
      <c r="AT1534" s="76" t="str">
        <f>_xlfn.CONCAT(Tableau1[[#This Row],[LUN]:[DIM]])</f>
        <v/>
      </c>
      <c r="AU1534" s="79"/>
      <c r="AV15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4" s="76" t="e">
        <f>Tableau1[[#This Row],[Nbre de nuits sur la période]]*Tableau1[[#This Row],[Nombre de train accédant / nuit *]]</f>
        <v>#VALUE!</v>
      </c>
      <c r="AY1534" s="76" t="e">
        <f>Tableau1[[#This Row],[Uo voies - nuit]]*((59*400/1000)+5)</f>
        <v>#VALUE!</v>
      </c>
    </row>
    <row r="1535" spans="1:51" ht="15.75">
      <c r="A1535" s="51">
        <f t="shared" si="71"/>
        <v>1522</v>
      </c>
      <c r="B1535" s="85"/>
      <c r="C1535" s="52" t="str">
        <f>IFERROR(VLOOKUP(Tableau1[[#This Row],[Site *
Un fichier Excel par DT]],Tableau7[[#All],[Nom de la gare]:[EIC]],5,FALSE),"")</f>
        <v/>
      </c>
      <c r="D1535" s="77"/>
      <c r="E1535" s="74"/>
      <c r="F1535" s="74"/>
      <c r="G1535" s="76"/>
      <c r="H1535" s="72" t="str">
        <f>IF(Tableau1[[#This Row],[Régime d''utilisation (Quotidien ? Oui ou Non)]]="Oui","Oui","Non")</f>
        <v>Non</v>
      </c>
      <c r="I1535" s="72" t="str">
        <f>IF(Tableau1[[#This Row],[Régime d''utilisation (Quotidien ? Oui ou Non)]]="Oui","Oui","Non")</f>
        <v>Non</v>
      </c>
      <c r="J1535" s="72" t="str">
        <f>IF(Tableau1[[#This Row],[Régime d''utilisation (Quotidien ? Oui ou Non)]]="Oui","Oui","Non")</f>
        <v>Non</v>
      </c>
      <c r="K1535" s="72" t="str">
        <f>IF(Tableau1[[#This Row],[Régime d''utilisation (Quotidien ? Oui ou Non)]]="Oui","Oui","Non")</f>
        <v>Non</v>
      </c>
      <c r="L1535" s="72" t="str">
        <f>IF(Tableau1[[#This Row],[Régime d''utilisation (Quotidien ? Oui ou Non)]]="Oui","Oui","Non")</f>
        <v>Non</v>
      </c>
      <c r="M1535" s="72" t="str">
        <f>IF(Tableau1[[#This Row],[Régime d''utilisation (Quotidien ? Oui ou Non)]]="Oui","Oui","Non")</f>
        <v>Non</v>
      </c>
      <c r="N1535" s="72" t="str">
        <f>IF(Tableau1[[#This Row],[Régime d''utilisation (Quotidien ? Oui ou Non)]]="Oui","Oui","Non")</f>
        <v>Non</v>
      </c>
      <c r="O1535" s="72" t="str">
        <f>IF(Tableau1[[#This Row],[Régime d''utilisation (Quotidien ? Oui ou Non)]]="Oui","Oui","Non")</f>
        <v>Non</v>
      </c>
      <c r="P1535" s="76"/>
      <c r="Q1535" s="76"/>
      <c r="R1535" s="76"/>
      <c r="S1535" s="52" t="str">
        <f t="shared" si="69"/>
        <v>Compris entre 00h00 et 5h00</v>
      </c>
      <c r="T1535" s="76"/>
      <c r="U1535" s="53" t="str">
        <f t="shared" si="70"/>
        <v>Voyageur</v>
      </c>
      <c r="V1535" s="76"/>
      <c r="W1535" s="76"/>
      <c r="X1535" s="76"/>
      <c r="Y1535" s="76"/>
      <c r="Z1535" s="76"/>
      <c r="AA1535" s="76"/>
      <c r="AB1535" s="53">
        <f>400</f>
        <v>400</v>
      </c>
      <c r="AC1535" s="78" t="str">
        <f>IF(Tableau1[[#This Row],[Type de réponse]]='Paramètre (masquer)'!$A$10,Tableau1[[#This Row],[Période de début *]],"")</f>
        <v/>
      </c>
      <c r="AD1535" s="78" t="str">
        <f>IF(Tableau1[[#This Row],[Type de réponse]]='Paramètre (masquer)'!$A$10,Tableau1[[#This Row],[Période de fin *]],"")</f>
        <v/>
      </c>
      <c r="AE1535" s="78" t="str">
        <f>IF(Tableau1[[#This Row],[Type de réponse]]='Paramètre (masquer)'!$A$10,Tableau1[[#This Row],[Nuit
LU/MA]],"")</f>
        <v/>
      </c>
      <c r="AF1535" s="78" t="str">
        <f>IF(Tableau1[[#This Row],[Type de réponse]]='Paramètre (masquer)'!$A$10,Tableau1[[#This Row],[Nuit
MA/ME]],"")</f>
        <v/>
      </c>
      <c r="AG1535" s="78" t="str">
        <f>IF(Tableau1[[#This Row],[Type de réponse]]='Paramètre (masquer)'!$A$10,Tableau1[[#This Row],[Nuit
ME/JE]],"")</f>
        <v/>
      </c>
      <c r="AH1535" s="78" t="str">
        <f>IF(Tableau1[[#This Row],[Type de réponse]]='Paramètre (masquer)'!$A$10,Tableau1[[#This Row],[Nuit JE/VE]],"")</f>
        <v/>
      </c>
      <c r="AI1535" s="78" t="str">
        <f>IF(Tableau1[[#This Row],[Type de réponse]]='Paramètre (masquer)'!$A$10,Tableau1[[#This Row],[Nuit
VE/SA]],"")</f>
        <v/>
      </c>
      <c r="AJ1535" s="78" t="str">
        <f>IF(Tableau1[[#This Row],[Type de réponse]]='Paramètre (masquer)'!$A$10,Tableau1[[#This Row],[Nuit
SA/DI]],"")</f>
        <v/>
      </c>
      <c r="AK1535" s="78" t="str">
        <f>IF(Tableau1[[#This Row],[Type de réponse]]='Paramètre (masquer)'!$A$10,Tableau1[[#This Row],[Nuit
DI/LU]],"")</f>
        <v/>
      </c>
      <c r="AL1535" s="76" t="str">
        <f>IF(Tableau1[[#This Row],[Nuit
LU /MA]]="Oui",0,IF(Tableau1[[#This Row],[Nuit
LU /MA]]="Non",1,""))</f>
        <v/>
      </c>
      <c r="AM1535" s="76" t="str">
        <f>IF(Tableau1[[#This Row],[Nuit
MA/ ME]]="Oui",0,IF(Tableau1[[#This Row],[Nuit
MA/ ME]]="Non",1,""))</f>
        <v/>
      </c>
      <c r="AN1535" s="76" t="str">
        <f>IF(Tableau1[[#This Row],[Nuit
ME/ JE]]="Oui",0,IF(Tableau1[[#This Row],[Nuit
ME/ JE]]="Non",1,""))</f>
        <v/>
      </c>
      <c r="AO1535" s="76" t="str">
        <f>IF(Tableau1[[#This Row],[Nuit JE/ VE]]="Oui",0,IF(Tableau1[[#This Row],[Nuit JE/ VE]]="Non",1,""))</f>
        <v/>
      </c>
      <c r="AP1535" s="76" t="str">
        <f>IF(Tableau1[[#This Row],[Nuit
VE/ SA]]="Oui",0,IF(Tableau1[[#This Row],[Nuit
VE/ SA]]="Non",1,""))</f>
        <v/>
      </c>
      <c r="AQ1535" s="76" t="str">
        <f>IF(Tableau1[[#This Row],[Nuit
SA/ DI]]="Oui",0,IF(Tableau1[[#This Row],[Nuit
SA/ DI]]="Non",1,""))</f>
        <v/>
      </c>
      <c r="AR1535" s="76" t="str">
        <f>IF(Tableau1[[#This Row],[Nuit
DI/ LU]]="Oui",0,IF(Tableau1[[#This Row],[Nuit
DI/ LU]]="Non",1,""))</f>
        <v/>
      </c>
      <c r="AS1535" s="76" t="str">
        <f>IF(Tableau1[[#This Row],[Type de réponse]]='Paramètre (masquer)'!$A$10,Tableau1[[#This Row],[FE]],"")</f>
        <v/>
      </c>
      <c r="AT1535" s="76" t="str">
        <f>_xlfn.CONCAT(Tableau1[[#This Row],[LUN]:[DIM]])</f>
        <v/>
      </c>
      <c r="AU1535" s="79"/>
      <c r="AV15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5" s="76" t="e">
        <f>Tableau1[[#This Row],[Nbre de nuits sur la période]]*Tableau1[[#This Row],[Nombre de train accédant / nuit *]]</f>
        <v>#VALUE!</v>
      </c>
      <c r="AY1535" s="76" t="e">
        <f>Tableau1[[#This Row],[Uo voies - nuit]]*((59*400/1000)+5)</f>
        <v>#VALUE!</v>
      </c>
    </row>
    <row r="1536" spans="1:51" ht="15.75">
      <c r="A1536" s="51">
        <f t="shared" si="71"/>
        <v>1523</v>
      </c>
      <c r="B1536" s="85"/>
      <c r="C1536" s="52" t="str">
        <f>IFERROR(VLOOKUP(Tableau1[[#This Row],[Site *
Un fichier Excel par DT]],Tableau7[[#All],[Nom de la gare]:[EIC]],5,FALSE),"")</f>
        <v/>
      </c>
      <c r="D1536" s="77"/>
      <c r="E1536" s="74"/>
      <c r="F1536" s="74"/>
      <c r="G1536" s="76"/>
      <c r="H1536" s="72" t="str">
        <f>IF(Tableau1[[#This Row],[Régime d''utilisation (Quotidien ? Oui ou Non)]]="Oui","Oui","Non")</f>
        <v>Non</v>
      </c>
      <c r="I1536" s="72" t="str">
        <f>IF(Tableau1[[#This Row],[Régime d''utilisation (Quotidien ? Oui ou Non)]]="Oui","Oui","Non")</f>
        <v>Non</v>
      </c>
      <c r="J1536" s="72" t="str">
        <f>IF(Tableau1[[#This Row],[Régime d''utilisation (Quotidien ? Oui ou Non)]]="Oui","Oui","Non")</f>
        <v>Non</v>
      </c>
      <c r="K1536" s="72" t="str">
        <f>IF(Tableau1[[#This Row],[Régime d''utilisation (Quotidien ? Oui ou Non)]]="Oui","Oui","Non")</f>
        <v>Non</v>
      </c>
      <c r="L1536" s="72" t="str">
        <f>IF(Tableau1[[#This Row],[Régime d''utilisation (Quotidien ? Oui ou Non)]]="Oui","Oui","Non")</f>
        <v>Non</v>
      </c>
      <c r="M1536" s="72" t="str">
        <f>IF(Tableau1[[#This Row],[Régime d''utilisation (Quotidien ? Oui ou Non)]]="Oui","Oui","Non")</f>
        <v>Non</v>
      </c>
      <c r="N1536" s="72" t="str">
        <f>IF(Tableau1[[#This Row],[Régime d''utilisation (Quotidien ? Oui ou Non)]]="Oui","Oui","Non")</f>
        <v>Non</v>
      </c>
      <c r="O1536" s="72" t="str">
        <f>IF(Tableau1[[#This Row],[Régime d''utilisation (Quotidien ? Oui ou Non)]]="Oui","Oui","Non")</f>
        <v>Non</v>
      </c>
      <c r="P1536" s="76"/>
      <c r="Q1536" s="76"/>
      <c r="R1536" s="76"/>
      <c r="S1536" s="52" t="str">
        <f t="shared" si="69"/>
        <v>Compris entre 00h00 et 5h00</v>
      </c>
      <c r="T1536" s="76"/>
      <c r="U1536" s="53" t="str">
        <f t="shared" si="70"/>
        <v>Voyageur</v>
      </c>
      <c r="V1536" s="76"/>
      <c r="W1536" s="76"/>
      <c r="X1536" s="76"/>
      <c r="Y1536" s="76"/>
      <c r="Z1536" s="76"/>
      <c r="AA1536" s="76"/>
      <c r="AB1536" s="53">
        <f>400</f>
        <v>400</v>
      </c>
      <c r="AC1536" s="78" t="str">
        <f>IF(Tableau1[[#This Row],[Type de réponse]]='Paramètre (masquer)'!$A$10,Tableau1[[#This Row],[Période de début *]],"")</f>
        <v/>
      </c>
      <c r="AD1536" s="78" t="str">
        <f>IF(Tableau1[[#This Row],[Type de réponse]]='Paramètre (masquer)'!$A$10,Tableau1[[#This Row],[Période de fin *]],"")</f>
        <v/>
      </c>
      <c r="AE1536" s="78" t="str">
        <f>IF(Tableau1[[#This Row],[Type de réponse]]='Paramètre (masquer)'!$A$10,Tableau1[[#This Row],[Nuit
LU/MA]],"")</f>
        <v/>
      </c>
      <c r="AF1536" s="78" t="str">
        <f>IF(Tableau1[[#This Row],[Type de réponse]]='Paramètre (masquer)'!$A$10,Tableau1[[#This Row],[Nuit
MA/ME]],"")</f>
        <v/>
      </c>
      <c r="AG1536" s="78" t="str">
        <f>IF(Tableau1[[#This Row],[Type de réponse]]='Paramètre (masquer)'!$A$10,Tableau1[[#This Row],[Nuit
ME/JE]],"")</f>
        <v/>
      </c>
      <c r="AH1536" s="78" t="str">
        <f>IF(Tableau1[[#This Row],[Type de réponse]]='Paramètre (masquer)'!$A$10,Tableau1[[#This Row],[Nuit JE/VE]],"")</f>
        <v/>
      </c>
      <c r="AI1536" s="78" t="str">
        <f>IF(Tableau1[[#This Row],[Type de réponse]]='Paramètre (masquer)'!$A$10,Tableau1[[#This Row],[Nuit
VE/SA]],"")</f>
        <v/>
      </c>
      <c r="AJ1536" s="78" t="str">
        <f>IF(Tableau1[[#This Row],[Type de réponse]]='Paramètre (masquer)'!$A$10,Tableau1[[#This Row],[Nuit
SA/DI]],"")</f>
        <v/>
      </c>
      <c r="AK1536" s="78" t="str">
        <f>IF(Tableau1[[#This Row],[Type de réponse]]='Paramètre (masquer)'!$A$10,Tableau1[[#This Row],[Nuit
DI/LU]],"")</f>
        <v/>
      </c>
      <c r="AL1536" s="76" t="str">
        <f>IF(Tableau1[[#This Row],[Nuit
LU /MA]]="Oui",0,IF(Tableau1[[#This Row],[Nuit
LU /MA]]="Non",1,""))</f>
        <v/>
      </c>
      <c r="AM1536" s="76" t="str">
        <f>IF(Tableau1[[#This Row],[Nuit
MA/ ME]]="Oui",0,IF(Tableau1[[#This Row],[Nuit
MA/ ME]]="Non",1,""))</f>
        <v/>
      </c>
      <c r="AN1536" s="76" t="str">
        <f>IF(Tableau1[[#This Row],[Nuit
ME/ JE]]="Oui",0,IF(Tableau1[[#This Row],[Nuit
ME/ JE]]="Non",1,""))</f>
        <v/>
      </c>
      <c r="AO1536" s="76" t="str">
        <f>IF(Tableau1[[#This Row],[Nuit JE/ VE]]="Oui",0,IF(Tableau1[[#This Row],[Nuit JE/ VE]]="Non",1,""))</f>
        <v/>
      </c>
      <c r="AP1536" s="76" t="str">
        <f>IF(Tableau1[[#This Row],[Nuit
VE/ SA]]="Oui",0,IF(Tableau1[[#This Row],[Nuit
VE/ SA]]="Non",1,""))</f>
        <v/>
      </c>
      <c r="AQ1536" s="76" t="str">
        <f>IF(Tableau1[[#This Row],[Nuit
SA/ DI]]="Oui",0,IF(Tableau1[[#This Row],[Nuit
SA/ DI]]="Non",1,""))</f>
        <v/>
      </c>
      <c r="AR1536" s="76" t="str">
        <f>IF(Tableau1[[#This Row],[Nuit
DI/ LU]]="Oui",0,IF(Tableau1[[#This Row],[Nuit
DI/ LU]]="Non",1,""))</f>
        <v/>
      </c>
      <c r="AS1536" s="76" t="str">
        <f>IF(Tableau1[[#This Row],[Type de réponse]]='Paramètre (masquer)'!$A$10,Tableau1[[#This Row],[FE]],"")</f>
        <v/>
      </c>
      <c r="AT1536" s="76" t="str">
        <f>_xlfn.CONCAT(Tableau1[[#This Row],[LUN]:[DIM]])</f>
        <v/>
      </c>
      <c r="AU1536" s="79"/>
      <c r="AV15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6" s="76" t="e">
        <f>Tableau1[[#This Row],[Nbre de nuits sur la période]]*Tableau1[[#This Row],[Nombre de train accédant / nuit *]]</f>
        <v>#VALUE!</v>
      </c>
      <c r="AY1536" s="76" t="e">
        <f>Tableau1[[#This Row],[Uo voies - nuit]]*((59*400/1000)+5)</f>
        <v>#VALUE!</v>
      </c>
    </row>
    <row r="1537" spans="1:51" ht="15.75">
      <c r="A1537" s="51">
        <f t="shared" si="71"/>
        <v>1524</v>
      </c>
      <c r="B1537" s="85"/>
      <c r="C1537" s="52" t="str">
        <f>IFERROR(VLOOKUP(Tableau1[[#This Row],[Site *
Un fichier Excel par DT]],Tableau7[[#All],[Nom de la gare]:[EIC]],5,FALSE),"")</f>
        <v/>
      </c>
      <c r="D1537" s="77"/>
      <c r="E1537" s="74"/>
      <c r="F1537" s="74"/>
      <c r="G1537" s="76"/>
      <c r="H1537" s="72" t="str">
        <f>IF(Tableau1[[#This Row],[Régime d''utilisation (Quotidien ? Oui ou Non)]]="Oui","Oui","Non")</f>
        <v>Non</v>
      </c>
      <c r="I1537" s="72" t="str">
        <f>IF(Tableau1[[#This Row],[Régime d''utilisation (Quotidien ? Oui ou Non)]]="Oui","Oui","Non")</f>
        <v>Non</v>
      </c>
      <c r="J1537" s="72" t="str">
        <f>IF(Tableau1[[#This Row],[Régime d''utilisation (Quotidien ? Oui ou Non)]]="Oui","Oui","Non")</f>
        <v>Non</v>
      </c>
      <c r="K1537" s="72" t="str">
        <f>IF(Tableau1[[#This Row],[Régime d''utilisation (Quotidien ? Oui ou Non)]]="Oui","Oui","Non")</f>
        <v>Non</v>
      </c>
      <c r="L1537" s="72" t="str">
        <f>IF(Tableau1[[#This Row],[Régime d''utilisation (Quotidien ? Oui ou Non)]]="Oui","Oui","Non")</f>
        <v>Non</v>
      </c>
      <c r="M1537" s="72" t="str">
        <f>IF(Tableau1[[#This Row],[Régime d''utilisation (Quotidien ? Oui ou Non)]]="Oui","Oui","Non")</f>
        <v>Non</v>
      </c>
      <c r="N1537" s="72" t="str">
        <f>IF(Tableau1[[#This Row],[Régime d''utilisation (Quotidien ? Oui ou Non)]]="Oui","Oui","Non")</f>
        <v>Non</v>
      </c>
      <c r="O1537" s="72" t="str">
        <f>IF(Tableau1[[#This Row],[Régime d''utilisation (Quotidien ? Oui ou Non)]]="Oui","Oui","Non")</f>
        <v>Non</v>
      </c>
      <c r="P1537" s="76"/>
      <c r="Q1537" s="76"/>
      <c r="R1537" s="76"/>
      <c r="S1537" s="52" t="str">
        <f t="shared" si="69"/>
        <v>Compris entre 00h00 et 5h00</v>
      </c>
      <c r="T1537" s="76"/>
      <c r="U1537" s="53" t="str">
        <f t="shared" si="70"/>
        <v>Voyageur</v>
      </c>
      <c r="V1537" s="76"/>
      <c r="W1537" s="76"/>
      <c r="X1537" s="76"/>
      <c r="Y1537" s="76"/>
      <c r="Z1537" s="76"/>
      <c r="AA1537" s="76"/>
      <c r="AB1537" s="53">
        <f>400</f>
        <v>400</v>
      </c>
      <c r="AC1537" s="78" t="str">
        <f>IF(Tableau1[[#This Row],[Type de réponse]]='Paramètre (masquer)'!$A$10,Tableau1[[#This Row],[Période de début *]],"")</f>
        <v/>
      </c>
      <c r="AD1537" s="78" t="str">
        <f>IF(Tableau1[[#This Row],[Type de réponse]]='Paramètre (masquer)'!$A$10,Tableau1[[#This Row],[Période de fin *]],"")</f>
        <v/>
      </c>
      <c r="AE1537" s="78" t="str">
        <f>IF(Tableau1[[#This Row],[Type de réponse]]='Paramètre (masquer)'!$A$10,Tableau1[[#This Row],[Nuit
LU/MA]],"")</f>
        <v/>
      </c>
      <c r="AF1537" s="78" t="str">
        <f>IF(Tableau1[[#This Row],[Type de réponse]]='Paramètre (masquer)'!$A$10,Tableau1[[#This Row],[Nuit
MA/ME]],"")</f>
        <v/>
      </c>
      <c r="AG1537" s="78" t="str">
        <f>IF(Tableau1[[#This Row],[Type de réponse]]='Paramètre (masquer)'!$A$10,Tableau1[[#This Row],[Nuit
ME/JE]],"")</f>
        <v/>
      </c>
      <c r="AH1537" s="78" t="str">
        <f>IF(Tableau1[[#This Row],[Type de réponse]]='Paramètre (masquer)'!$A$10,Tableau1[[#This Row],[Nuit JE/VE]],"")</f>
        <v/>
      </c>
      <c r="AI1537" s="78" t="str">
        <f>IF(Tableau1[[#This Row],[Type de réponse]]='Paramètre (masquer)'!$A$10,Tableau1[[#This Row],[Nuit
VE/SA]],"")</f>
        <v/>
      </c>
      <c r="AJ1537" s="78" t="str">
        <f>IF(Tableau1[[#This Row],[Type de réponse]]='Paramètre (masquer)'!$A$10,Tableau1[[#This Row],[Nuit
SA/DI]],"")</f>
        <v/>
      </c>
      <c r="AK1537" s="78" t="str">
        <f>IF(Tableau1[[#This Row],[Type de réponse]]='Paramètre (masquer)'!$A$10,Tableau1[[#This Row],[Nuit
DI/LU]],"")</f>
        <v/>
      </c>
      <c r="AL1537" s="76" t="str">
        <f>IF(Tableau1[[#This Row],[Nuit
LU /MA]]="Oui",0,IF(Tableau1[[#This Row],[Nuit
LU /MA]]="Non",1,""))</f>
        <v/>
      </c>
      <c r="AM1537" s="76" t="str">
        <f>IF(Tableau1[[#This Row],[Nuit
MA/ ME]]="Oui",0,IF(Tableau1[[#This Row],[Nuit
MA/ ME]]="Non",1,""))</f>
        <v/>
      </c>
      <c r="AN1537" s="76" t="str">
        <f>IF(Tableau1[[#This Row],[Nuit
ME/ JE]]="Oui",0,IF(Tableau1[[#This Row],[Nuit
ME/ JE]]="Non",1,""))</f>
        <v/>
      </c>
      <c r="AO1537" s="76" t="str">
        <f>IF(Tableau1[[#This Row],[Nuit JE/ VE]]="Oui",0,IF(Tableau1[[#This Row],[Nuit JE/ VE]]="Non",1,""))</f>
        <v/>
      </c>
      <c r="AP1537" s="76" t="str">
        <f>IF(Tableau1[[#This Row],[Nuit
VE/ SA]]="Oui",0,IF(Tableau1[[#This Row],[Nuit
VE/ SA]]="Non",1,""))</f>
        <v/>
      </c>
      <c r="AQ1537" s="76" t="str">
        <f>IF(Tableau1[[#This Row],[Nuit
SA/ DI]]="Oui",0,IF(Tableau1[[#This Row],[Nuit
SA/ DI]]="Non",1,""))</f>
        <v/>
      </c>
      <c r="AR1537" s="76" t="str">
        <f>IF(Tableau1[[#This Row],[Nuit
DI/ LU]]="Oui",0,IF(Tableau1[[#This Row],[Nuit
DI/ LU]]="Non",1,""))</f>
        <v/>
      </c>
      <c r="AS1537" s="76" t="str">
        <f>IF(Tableau1[[#This Row],[Type de réponse]]='Paramètre (masquer)'!$A$10,Tableau1[[#This Row],[FE]],"")</f>
        <v/>
      </c>
      <c r="AT1537" s="76" t="str">
        <f>_xlfn.CONCAT(Tableau1[[#This Row],[LUN]:[DIM]])</f>
        <v/>
      </c>
      <c r="AU1537" s="79"/>
      <c r="AV15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7" s="76" t="e">
        <f>Tableau1[[#This Row],[Nbre de nuits sur la période]]*Tableau1[[#This Row],[Nombre de train accédant / nuit *]]</f>
        <v>#VALUE!</v>
      </c>
      <c r="AY1537" s="76" t="e">
        <f>Tableau1[[#This Row],[Uo voies - nuit]]*((59*400/1000)+5)</f>
        <v>#VALUE!</v>
      </c>
    </row>
    <row r="1538" spans="1:51" ht="15.75">
      <c r="A1538" s="51">
        <f t="shared" si="71"/>
        <v>1525</v>
      </c>
      <c r="B1538" s="85"/>
      <c r="C1538" s="52" t="str">
        <f>IFERROR(VLOOKUP(Tableau1[[#This Row],[Site *
Un fichier Excel par DT]],Tableau7[[#All],[Nom de la gare]:[EIC]],5,FALSE),"")</f>
        <v/>
      </c>
      <c r="D1538" s="77"/>
      <c r="E1538" s="74"/>
      <c r="F1538" s="74"/>
      <c r="G1538" s="76"/>
      <c r="H1538" s="72" t="str">
        <f>IF(Tableau1[[#This Row],[Régime d''utilisation (Quotidien ? Oui ou Non)]]="Oui","Oui","Non")</f>
        <v>Non</v>
      </c>
      <c r="I1538" s="72" t="str">
        <f>IF(Tableau1[[#This Row],[Régime d''utilisation (Quotidien ? Oui ou Non)]]="Oui","Oui","Non")</f>
        <v>Non</v>
      </c>
      <c r="J1538" s="72" t="str">
        <f>IF(Tableau1[[#This Row],[Régime d''utilisation (Quotidien ? Oui ou Non)]]="Oui","Oui","Non")</f>
        <v>Non</v>
      </c>
      <c r="K1538" s="72" t="str">
        <f>IF(Tableau1[[#This Row],[Régime d''utilisation (Quotidien ? Oui ou Non)]]="Oui","Oui","Non")</f>
        <v>Non</v>
      </c>
      <c r="L1538" s="72" t="str">
        <f>IF(Tableau1[[#This Row],[Régime d''utilisation (Quotidien ? Oui ou Non)]]="Oui","Oui","Non")</f>
        <v>Non</v>
      </c>
      <c r="M1538" s="72" t="str">
        <f>IF(Tableau1[[#This Row],[Régime d''utilisation (Quotidien ? Oui ou Non)]]="Oui","Oui","Non")</f>
        <v>Non</v>
      </c>
      <c r="N1538" s="72" t="str">
        <f>IF(Tableau1[[#This Row],[Régime d''utilisation (Quotidien ? Oui ou Non)]]="Oui","Oui","Non")</f>
        <v>Non</v>
      </c>
      <c r="O1538" s="72" t="str">
        <f>IF(Tableau1[[#This Row],[Régime d''utilisation (Quotidien ? Oui ou Non)]]="Oui","Oui","Non")</f>
        <v>Non</v>
      </c>
      <c r="P1538" s="76"/>
      <c r="Q1538" s="76"/>
      <c r="R1538" s="76"/>
      <c r="S1538" s="52" t="str">
        <f t="shared" si="69"/>
        <v>Compris entre 00h00 et 5h00</v>
      </c>
      <c r="T1538" s="76"/>
      <c r="U1538" s="53" t="str">
        <f t="shared" si="70"/>
        <v>Voyageur</v>
      </c>
      <c r="V1538" s="76"/>
      <c r="W1538" s="76"/>
      <c r="X1538" s="76"/>
      <c r="Y1538" s="76"/>
      <c r="Z1538" s="76"/>
      <c r="AA1538" s="76"/>
      <c r="AB1538" s="53">
        <f>400</f>
        <v>400</v>
      </c>
      <c r="AC1538" s="78" t="str">
        <f>IF(Tableau1[[#This Row],[Type de réponse]]='Paramètre (masquer)'!$A$10,Tableau1[[#This Row],[Période de début *]],"")</f>
        <v/>
      </c>
      <c r="AD1538" s="78" t="str">
        <f>IF(Tableau1[[#This Row],[Type de réponse]]='Paramètre (masquer)'!$A$10,Tableau1[[#This Row],[Période de fin *]],"")</f>
        <v/>
      </c>
      <c r="AE1538" s="78" t="str">
        <f>IF(Tableau1[[#This Row],[Type de réponse]]='Paramètre (masquer)'!$A$10,Tableau1[[#This Row],[Nuit
LU/MA]],"")</f>
        <v/>
      </c>
      <c r="AF1538" s="78" t="str">
        <f>IF(Tableau1[[#This Row],[Type de réponse]]='Paramètre (masquer)'!$A$10,Tableau1[[#This Row],[Nuit
MA/ME]],"")</f>
        <v/>
      </c>
      <c r="AG1538" s="78" t="str">
        <f>IF(Tableau1[[#This Row],[Type de réponse]]='Paramètre (masquer)'!$A$10,Tableau1[[#This Row],[Nuit
ME/JE]],"")</f>
        <v/>
      </c>
      <c r="AH1538" s="78" t="str">
        <f>IF(Tableau1[[#This Row],[Type de réponse]]='Paramètre (masquer)'!$A$10,Tableau1[[#This Row],[Nuit JE/VE]],"")</f>
        <v/>
      </c>
      <c r="AI1538" s="78" t="str">
        <f>IF(Tableau1[[#This Row],[Type de réponse]]='Paramètre (masquer)'!$A$10,Tableau1[[#This Row],[Nuit
VE/SA]],"")</f>
        <v/>
      </c>
      <c r="AJ1538" s="78" t="str">
        <f>IF(Tableau1[[#This Row],[Type de réponse]]='Paramètre (masquer)'!$A$10,Tableau1[[#This Row],[Nuit
SA/DI]],"")</f>
        <v/>
      </c>
      <c r="AK1538" s="78" t="str">
        <f>IF(Tableau1[[#This Row],[Type de réponse]]='Paramètre (masquer)'!$A$10,Tableau1[[#This Row],[Nuit
DI/LU]],"")</f>
        <v/>
      </c>
      <c r="AL1538" s="76" t="str">
        <f>IF(Tableau1[[#This Row],[Nuit
LU /MA]]="Oui",0,IF(Tableau1[[#This Row],[Nuit
LU /MA]]="Non",1,""))</f>
        <v/>
      </c>
      <c r="AM1538" s="76" t="str">
        <f>IF(Tableau1[[#This Row],[Nuit
MA/ ME]]="Oui",0,IF(Tableau1[[#This Row],[Nuit
MA/ ME]]="Non",1,""))</f>
        <v/>
      </c>
      <c r="AN1538" s="76" t="str">
        <f>IF(Tableau1[[#This Row],[Nuit
ME/ JE]]="Oui",0,IF(Tableau1[[#This Row],[Nuit
ME/ JE]]="Non",1,""))</f>
        <v/>
      </c>
      <c r="AO1538" s="76" t="str">
        <f>IF(Tableau1[[#This Row],[Nuit JE/ VE]]="Oui",0,IF(Tableau1[[#This Row],[Nuit JE/ VE]]="Non",1,""))</f>
        <v/>
      </c>
      <c r="AP1538" s="76" t="str">
        <f>IF(Tableau1[[#This Row],[Nuit
VE/ SA]]="Oui",0,IF(Tableau1[[#This Row],[Nuit
VE/ SA]]="Non",1,""))</f>
        <v/>
      </c>
      <c r="AQ1538" s="76" t="str">
        <f>IF(Tableau1[[#This Row],[Nuit
SA/ DI]]="Oui",0,IF(Tableau1[[#This Row],[Nuit
SA/ DI]]="Non",1,""))</f>
        <v/>
      </c>
      <c r="AR1538" s="76" t="str">
        <f>IF(Tableau1[[#This Row],[Nuit
DI/ LU]]="Oui",0,IF(Tableau1[[#This Row],[Nuit
DI/ LU]]="Non",1,""))</f>
        <v/>
      </c>
      <c r="AS1538" s="76" t="str">
        <f>IF(Tableau1[[#This Row],[Type de réponse]]='Paramètre (masquer)'!$A$10,Tableau1[[#This Row],[FE]],"")</f>
        <v/>
      </c>
      <c r="AT1538" s="76" t="str">
        <f>_xlfn.CONCAT(Tableau1[[#This Row],[LUN]:[DIM]])</f>
        <v/>
      </c>
      <c r="AU1538" s="79"/>
      <c r="AV15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8" s="76" t="e">
        <f>Tableau1[[#This Row],[Nbre de nuits sur la période]]*Tableau1[[#This Row],[Nombre de train accédant / nuit *]]</f>
        <v>#VALUE!</v>
      </c>
      <c r="AY1538" s="76" t="e">
        <f>Tableau1[[#This Row],[Uo voies - nuit]]*((59*400/1000)+5)</f>
        <v>#VALUE!</v>
      </c>
    </row>
    <row r="1539" spans="1:51" ht="15.75">
      <c r="A1539" s="51">
        <f t="shared" si="71"/>
        <v>1526</v>
      </c>
      <c r="B1539" s="85"/>
      <c r="C1539" s="52" t="str">
        <f>IFERROR(VLOOKUP(Tableau1[[#This Row],[Site *
Un fichier Excel par DT]],Tableau7[[#All],[Nom de la gare]:[EIC]],5,FALSE),"")</f>
        <v/>
      </c>
      <c r="D1539" s="77"/>
      <c r="E1539" s="74"/>
      <c r="F1539" s="74"/>
      <c r="G1539" s="76"/>
      <c r="H1539" s="72" t="str">
        <f>IF(Tableau1[[#This Row],[Régime d''utilisation (Quotidien ? Oui ou Non)]]="Oui","Oui","Non")</f>
        <v>Non</v>
      </c>
      <c r="I1539" s="72" t="str">
        <f>IF(Tableau1[[#This Row],[Régime d''utilisation (Quotidien ? Oui ou Non)]]="Oui","Oui","Non")</f>
        <v>Non</v>
      </c>
      <c r="J1539" s="72" t="str">
        <f>IF(Tableau1[[#This Row],[Régime d''utilisation (Quotidien ? Oui ou Non)]]="Oui","Oui","Non")</f>
        <v>Non</v>
      </c>
      <c r="K1539" s="72" t="str">
        <f>IF(Tableau1[[#This Row],[Régime d''utilisation (Quotidien ? Oui ou Non)]]="Oui","Oui","Non")</f>
        <v>Non</v>
      </c>
      <c r="L1539" s="72" t="str">
        <f>IF(Tableau1[[#This Row],[Régime d''utilisation (Quotidien ? Oui ou Non)]]="Oui","Oui","Non")</f>
        <v>Non</v>
      </c>
      <c r="M1539" s="72" t="str">
        <f>IF(Tableau1[[#This Row],[Régime d''utilisation (Quotidien ? Oui ou Non)]]="Oui","Oui","Non")</f>
        <v>Non</v>
      </c>
      <c r="N1539" s="72" t="str">
        <f>IF(Tableau1[[#This Row],[Régime d''utilisation (Quotidien ? Oui ou Non)]]="Oui","Oui","Non")</f>
        <v>Non</v>
      </c>
      <c r="O1539" s="72" t="str">
        <f>IF(Tableau1[[#This Row],[Régime d''utilisation (Quotidien ? Oui ou Non)]]="Oui","Oui","Non")</f>
        <v>Non</v>
      </c>
      <c r="P1539" s="76"/>
      <c r="Q1539" s="76"/>
      <c r="R1539" s="76"/>
      <c r="S1539" s="52" t="str">
        <f t="shared" si="69"/>
        <v>Compris entre 00h00 et 5h00</v>
      </c>
      <c r="T1539" s="76"/>
      <c r="U1539" s="53" t="str">
        <f t="shared" si="70"/>
        <v>Voyageur</v>
      </c>
      <c r="V1539" s="76"/>
      <c r="W1539" s="76"/>
      <c r="X1539" s="76"/>
      <c r="Y1539" s="76"/>
      <c r="Z1539" s="76"/>
      <c r="AA1539" s="76"/>
      <c r="AB1539" s="53">
        <f>400</f>
        <v>400</v>
      </c>
      <c r="AC1539" s="78" t="str">
        <f>IF(Tableau1[[#This Row],[Type de réponse]]='Paramètre (masquer)'!$A$10,Tableau1[[#This Row],[Période de début *]],"")</f>
        <v/>
      </c>
      <c r="AD1539" s="78" t="str">
        <f>IF(Tableau1[[#This Row],[Type de réponse]]='Paramètre (masquer)'!$A$10,Tableau1[[#This Row],[Période de fin *]],"")</f>
        <v/>
      </c>
      <c r="AE1539" s="78" t="str">
        <f>IF(Tableau1[[#This Row],[Type de réponse]]='Paramètre (masquer)'!$A$10,Tableau1[[#This Row],[Nuit
LU/MA]],"")</f>
        <v/>
      </c>
      <c r="AF1539" s="78" t="str">
        <f>IF(Tableau1[[#This Row],[Type de réponse]]='Paramètre (masquer)'!$A$10,Tableau1[[#This Row],[Nuit
MA/ME]],"")</f>
        <v/>
      </c>
      <c r="AG1539" s="78" t="str">
        <f>IF(Tableau1[[#This Row],[Type de réponse]]='Paramètre (masquer)'!$A$10,Tableau1[[#This Row],[Nuit
ME/JE]],"")</f>
        <v/>
      </c>
      <c r="AH1539" s="78" t="str">
        <f>IF(Tableau1[[#This Row],[Type de réponse]]='Paramètre (masquer)'!$A$10,Tableau1[[#This Row],[Nuit JE/VE]],"")</f>
        <v/>
      </c>
      <c r="AI1539" s="78" t="str">
        <f>IF(Tableau1[[#This Row],[Type de réponse]]='Paramètre (masquer)'!$A$10,Tableau1[[#This Row],[Nuit
VE/SA]],"")</f>
        <v/>
      </c>
      <c r="AJ1539" s="78" t="str">
        <f>IF(Tableau1[[#This Row],[Type de réponse]]='Paramètre (masquer)'!$A$10,Tableau1[[#This Row],[Nuit
SA/DI]],"")</f>
        <v/>
      </c>
      <c r="AK1539" s="78" t="str">
        <f>IF(Tableau1[[#This Row],[Type de réponse]]='Paramètre (masquer)'!$A$10,Tableau1[[#This Row],[Nuit
DI/LU]],"")</f>
        <v/>
      </c>
      <c r="AL1539" s="76" t="str">
        <f>IF(Tableau1[[#This Row],[Nuit
LU /MA]]="Oui",0,IF(Tableau1[[#This Row],[Nuit
LU /MA]]="Non",1,""))</f>
        <v/>
      </c>
      <c r="AM1539" s="76" t="str">
        <f>IF(Tableau1[[#This Row],[Nuit
MA/ ME]]="Oui",0,IF(Tableau1[[#This Row],[Nuit
MA/ ME]]="Non",1,""))</f>
        <v/>
      </c>
      <c r="AN1539" s="76" t="str">
        <f>IF(Tableau1[[#This Row],[Nuit
ME/ JE]]="Oui",0,IF(Tableau1[[#This Row],[Nuit
ME/ JE]]="Non",1,""))</f>
        <v/>
      </c>
      <c r="AO1539" s="76" t="str">
        <f>IF(Tableau1[[#This Row],[Nuit JE/ VE]]="Oui",0,IF(Tableau1[[#This Row],[Nuit JE/ VE]]="Non",1,""))</f>
        <v/>
      </c>
      <c r="AP1539" s="76" t="str">
        <f>IF(Tableau1[[#This Row],[Nuit
VE/ SA]]="Oui",0,IF(Tableau1[[#This Row],[Nuit
VE/ SA]]="Non",1,""))</f>
        <v/>
      </c>
      <c r="AQ1539" s="76" t="str">
        <f>IF(Tableau1[[#This Row],[Nuit
SA/ DI]]="Oui",0,IF(Tableau1[[#This Row],[Nuit
SA/ DI]]="Non",1,""))</f>
        <v/>
      </c>
      <c r="AR1539" s="76" t="str">
        <f>IF(Tableau1[[#This Row],[Nuit
DI/ LU]]="Oui",0,IF(Tableau1[[#This Row],[Nuit
DI/ LU]]="Non",1,""))</f>
        <v/>
      </c>
      <c r="AS1539" s="76" t="str">
        <f>IF(Tableau1[[#This Row],[Type de réponse]]='Paramètre (masquer)'!$A$10,Tableau1[[#This Row],[FE]],"")</f>
        <v/>
      </c>
      <c r="AT1539" s="76" t="str">
        <f>_xlfn.CONCAT(Tableau1[[#This Row],[LUN]:[DIM]])</f>
        <v/>
      </c>
      <c r="AU1539" s="79"/>
      <c r="AV15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9" s="76" t="e">
        <f>Tableau1[[#This Row],[Nbre de nuits sur la période]]*Tableau1[[#This Row],[Nombre de train accédant / nuit *]]</f>
        <v>#VALUE!</v>
      </c>
      <c r="AY1539" s="76" t="e">
        <f>Tableau1[[#This Row],[Uo voies - nuit]]*((59*400/1000)+5)</f>
        <v>#VALUE!</v>
      </c>
    </row>
    <row r="1540" spans="1:51" ht="15.75">
      <c r="A1540" s="51">
        <f t="shared" si="71"/>
        <v>1527</v>
      </c>
      <c r="B1540" s="85"/>
      <c r="C1540" s="52" t="str">
        <f>IFERROR(VLOOKUP(Tableau1[[#This Row],[Site *
Un fichier Excel par DT]],Tableau7[[#All],[Nom de la gare]:[EIC]],5,FALSE),"")</f>
        <v/>
      </c>
      <c r="D1540" s="77"/>
      <c r="E1540" s="74"/>
      <c r="F1540" s="74"/>
      <c r="G1540" s="76"/>
      <c r="H1540" s="72" t="str">
        <f>IF(Tableau1[[#This Row],[Régime d''utilisation (Quotidien ? Oui ou Non)]]="Oui","Oui","Non")</f>
        <v>Non</v>
      </c>
      <c r="I1540" s="72" t="str">
        <f>IF(Tableau1[[#This Row],[Régime d''utilisation (Quotidien ? Oui ou Non)]]="Oui","Oui","Non")</f>
        <v>Non</v>
      </c>
      <c r="J1540" s="72" t="str">
        <f>IF(Tableau1[[#This Row],[Régime d''utilisation (Quotidien ? Oui ou Non)]]="Oui","Oui","Non")</f>
        <v>Non</v>
      </c>
      <c r="K1540" s="72" t="str">
        <f>IF(Tableau1[[#This Row],[Régime d''utilisation (Quotidien ? Oui ou Non)]]="Oui","Oui","Non")</f>
        <v>Non</v>
      </c>
      <c r="L1540" s="72" t="str">
        <f>IF(Tableau1[[#This Row],[Régime d''utilisation (Quotidien ? Oui ou Non)]]="Oui","Oui","Non")</f>
        <v>Non</v>
      </c>
      <c r="M1540" s="72" t="str">
        <f>IF(Tableau1[[#This Row],[Régime d''utilisation (Quotidien ? Oui ou Non)]]="Oui","Oui","Non")</f>
        <v>Non</v>
      </c>
      <c r="N1540" s="72" t="str">
        <f>IF(Tableau1[[#This Row],[Régime d''utilisation (Quotidien ? Oui ou Non)]]="Oui","Oui","Non")</f>
        <v>Non</v>
      </c>
      <c r="O1540" s="72" t="str">
        <f>IF(Tableau1[[#This Row],[Régime d''utilisation (Quotidien ? Oui ou Non)]]="Oui","Oui","Non")</f>
        <v>Non</v>
      </c>
      <c r="P1540" s="76"/>
      <c r="Q1540" s="76"/>
      <c r="R1540" s="76"/>
      <c r="S1540" s="52" t="str">
        <f t="shared" si="69"/>
        <v>Compris entre 00h00 et 5h00</v>
      </c>
      <c r="T1540" s="76"/>
      <c r="U1540" s="53" t="str">
        <f t="shared" si="70"/>
        <v>Voyageur</v>
      </c>
      <c r="V1540" s="76"/>
      <c r="W1540" s="76"/>
      <c r="X1540" s="76"/>
      <c r="Y1540" s="76"/>
      <c r="Z1540" s="76"/>
      <c r="AA1540" s="76"/>
      <c r="AB1540" s="53">
        <f>400</f>
        <v>400</v>
      </c>
      <c r="AC1540" s="78" t="str">
        <f>IF(Tableau1[[#This Row],[Type de réponse]]='Paramètre (masquer)'!$A$10,Tableau1[[#This Row],[Période de début *]],"")</f>
        <v/>
      </c>
      <c r="AD1540" s="78" t="str">
        <f>IF(Tableau1[[#This Row],[Type de réponse]]='Paramètre (masquer)'!$A$10,Tableau1[[#This Row],[Période de fin *]],"")</f>
        <v/>
      </c>
      <c r="AE1540" s="78" t="str">
        <f>IF(Tableau1[[#This Row],[Type de réponse]]='Paramètre (masquer)'!$A$10,Tableau1[[#This Row],[Nuit
LU/MA]],"")</f>
        <v/>
      </c>
      <c r="AF1540" s="78" t="str">
        <f>IF(Tableau1[[#This Row],[Type de réponse]]='Paramètre (masquer)'!$A$10,Tableau1[[#This Row],[Nuit
MA/ME]],"")</f>
        <v/>
      </c>
      <c r="AG1540" s="78" t="str">
        <f>IF(Tableau1[[#This Row],[Type de réponse]]='Paramètre (masquer)'!$A$10,Tableau1[[#This Row],[Nuit
ME/JE]],"")</f>
        <v/>
      </c>
      <c r="AH1540" s="78" t="str">
        <f>IF(Tableau1[[#This Row],[Type de réponse]]='Paramètre (masquer)'!$A$10,Tableau1[[#This Row],[Nuit JE/VE]],"")</f>
        <v/>
      </c>
      <c r="AI1540" s="78" t="str">
        <f>IF(Tableau1[[#This Row],[Type de réponse]]='Paramètre (masquer)'!$A$10,Tableau1[[#This Row],[Nuit
VE/SA]],"")</f>
        <v/>
      </c>
      <c r="AJ1540" s="78" t="str">
        <f>IF(Tableau1[[#This Row],[Type de réponse]]='Paramètre (masquer)'!$A$10,Tableau1[[#This Row],[Nuit
SA/DI]],"")</f>
        <v/>
      </c>
      <c r="AK1540" s="78" t="str">
        <f>IF(Tableau1[[#This Row],[Type de réponse]]='Paramètre (masquer)'!$A$10,Tableau1[[#This Row],[Nuit
DI/LU]],"")</f>
        <v/>
      </c>
      <c r="AL1540" s="76" t="str">
        <f>IF(Tableau1[[#This Row],[Nuit
LU /MA]]="Oui",0,IF(Tableau1[[#This Row],[Nuit
LU /MA]]="Non",1,""))</f>
        <v/>
      </c>
      <c r="AM1540" s="76" t="str">
        <f>IF(Tableau1[[#This Row],[Nuit
MA/ ME]]="Oui",0,IF(Tableau1[[#This Row],[Nuit
MA/ ME]]="Non",1,""))</f>
        <v/>
      </c>
      <c r="AN1540" s="76" t="str">
        <f>IF(Tableau1[[#This Row],[Nuit
ME/ JE]]="Oui",0,IF(Tableau1[[#This Row],[Nuit
ME/ JE]]="Non",1,""))</f>
        <v/>
      </c>
      <c r="AO1540" s="76" t="str">
        <f>IF(Tableau1[[#This Row],[Nuit JE/ VE]]="Oui",0,IF(Tableau1[[#This Row],[Nuit JE/ VE]]="Non",1,""))</f>
        <v/>
      </c>
      <c r="AP1540" s="76" t="str">
        <f>IF(Tableau1[[#This Row],[Nuit
VE/ SA]]="Oui",0,IF(Tableau1[[#This Row],[Nuit
VE/ SA]]="Non",1,""))</f>
        <v/>
      </c>
      <c r="AQ1540" s="76" t="str">
        <f>IF(Tableau1[[#This Row],[Nuit
SA/ DI]]="Oui",0,IF(Tableau1[[#This Row],[Nuit
SA/ DI]]="Non",1,""))</f>
        <v/>
      </c>
      <c r="AR1540" s="76" t="str">
        <f>IF(Tableau1[[#This Row],[Nuit
DI/ LU]]="Oui",0,IF(Tableau1[[#This Row],[Nuit
DI/ LU]]="Non",1,""))</f>
        <v/>
      </c>
      <c r="AS1540" s="76" t="str">
        <f>IF(Tableau1[[#This Row],[Type de réponse]]='Paramètre (masquer)'!$A$10,Tableau1[[#This Row],[FE]],"")</f>
        <v/>
      </c>
      <c r="AT1540" s="76" t="str">
        <f>_xlfn.CONCAT(Tableau1[[#This Row],[LUN]:[DIM]])</f>
        <v/>
      </c>
      <c r="AU1540" s="79"/>
      <c r="AV15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0" s="76" t="e">
        <f>Tableau1[[#This Row],[Nbre de nuits sur la période]]*Tableau1[[#This Row],[Nombre de train accédant / nuit *]]</f>
        <v>#VALUE!</v>
      </c>
      <c r="AY1540" s="76" t="e">
        <f>Tableau1[[#This Row],[Uo voies - nuit]]*((59*400/1000)+5)</f>
        <v>#VALUE!</v>
      </c>
    </row>
    <row r="1541" spans="1:51" ht="15.75">
      <c r="A1541" s="51">
        <f t="shared" si="71"/>
        <v>1528</v>
      </c>
      <c r="B1541" s="85"/>
      <c r="C1541" s="52" t="str">
        <f>IFERROR(VLOOKUP(Tableau1[[#This Row],[Site *
Un fichier Excel par DT]],Tableau7[[#All],[Nom de la gare]:[EIC]],5,FALSE),"")</f>
        <v/>
      </c>
      <c r="D1541" s="77"/>
      <c r="E1541" s="74"/>
      <c r="F1541" s="74"/>
      <c r="G1541" s="76"/>
      <c r="H1541" s="72" t="str">
        <f>IF(Tableau1[[#This Row],[Régime d''utilisation (Quotidien ? Oui ou Non)]]="Oui","Oui","Non")</f>
        <v>Non</v>
      </c>
      <c r="I1541" s="72" t="str">
        <f>IF(Tableau1[[#This Row],[Régime d''utilisation (Quotidien ? Oui ou Non)]]="Oui","Oui","Non")</f>
        <v>Non</v>
      </c>
      <c r="J1541" s="72" t="str">
        <f>IF(Tableau1[[#This Row],[Régime d''utilisation (Quotidien ? Oui ou Non)]]="Oui","Oui","Non")</f>
        <v>Non</v>
      </c>
      <c r="K1541" s="72" t="str">
        <f>IF(Tableau1[[#This Row],[Régime d''utilisation (Quotidien ? Oui ou Non)]]="Oui","Oui","Non")</f>
        <v>Non</v>
      </c>
      <c r="L1541" s="72" t="str">
        <f>IF(Tableau1[[#This Row],[Régime d''utilisation (Quotidien ? Oui ou Non)]]="Oui","Oui","Non")</f>
        <v>Non</v>
      </c>
      <c r="M1541" s="72" t="str">
        <f>IF(Tableau1[[#This Row],[Régime d''utilisation (Quotidien ? Oui ou Non)]]="Oui","Oui","Non")</f>
        <v>Non</v>
      </c>
      <c r="N1541" s="72" t="str">
        <f>IF(Tableau1[[#This Row],[Régime d''utilisation (Quotidien ? Oui ou Non)]]="Oui","Oui","Non")</f>
        <v>Non</v>
      </c>
      <c r="O1541" s="72" t="str">
        <f>IF(Tableau1[[#This Row],[Régime d''utilisation (Quotidien ? Oui ou Non)]]="Oui","Oui","Non")</f>
        <v>Non</v>
      </c>
      <c r="P1541" s="76"/>
      <c r="Q1541" s="76"/>
      <c r="R1541" s="76"/>
      <c r="S1541" s="52" t="str">
        <f t="shared" si="69"/>
        <v>Compris entre 00h00 et 5h00</v>
      </c>
      <c r="T1541" s="76"/>
      <c r="U1541" s="53" t="str">
        <f t="shared" si="70"/>
        <v>Voyageur</v>
      </c>
      <c r="V1541" s="76"/>
      <c r="W1541" s="76"/>
      <c r="X1541" s="76"/>
      <c r="Y1541" s="76"/>
      <c r="Z1541" s="76"/>
      <c r="AA1541" s="76"/>
      <c r="AB1541" s="53">
        <f>400</f>
        <v>400</v>
      </c>
      <c r="AC1541" s="78" t="str">
        <f>IF(Tableau1[[#This Row],[Type de réponse]]='Paramètre (masquer)'!$A$10,Tableau1[[#This Row],[Période de début *]],"")</f>
        <v/>
      </c>
      <c r="AD1541" s="78" t="str">
        <f>IF(Tableau1[[#This Row],[Type de réponse]]='Paramètre (masquer)'!$A$10,Tableau1[[#This Row],[Période de fin *]],"")</f>
        <v/>
      </c>
      <c r="AE1541" s="78" t="str">
        <f>IF(Tableau1[[#This Row],[Type de réponse]]='Paramètre (masquer)'!$A$10,Tableau1[[#This Row],[Nuit
LU/MA]],"")</f>
        <v/>
      </c>
      <c r="AF1541" s="78" t="str">
        <f>IF(Tableau1[[#This Row],[Type de réponse]]='Paramètre (masquer)'!$A$10,Tableau1[[#This Row],[Nuit
MA/ME]],"")</f>
        <v/>
      </c>
      <c r="AG1541" s="78" t="str">
        <f>IF(Tableau1[[#This Row],[Type de réponse]]='Paramètre (masquer)'!$A$10,Tableau1[[#This Row],[Nuit
ME/JE]],"")</f>
        <v/>
      </c>
      <c r="AH1541" s="78" t="str">
        <f>IF(Tableau1[[#This Row],[Type de réponse]]='Paramètre (masquer)'!$A$10,Tableau1[[#This Row],[Nuit JE/VE]],"")</f>
        <v/>
      </c>
      <c r="AI1541" s="78" t="str">
        <f>IF(Tableau1[[#This Row],[Type de réponse]]='Paramètre (masquer)'!$A$10,Tableau1[[#This Row],[Nuit
VE/SA]],"")</f>
        <v/>
      </c>
      <c r="AJ1541" s="78" t="str">
        <f>IF(Tableau1[[#This Row],[Type de réponse]]='Paramètre (masquer)'!$A$10,Tableau1[[#This Row],[Nuit
SA/DI]],"")</f>
        <v/>
      </c>
      <c r="AK1541" s="78" t="str">
        <f>IF(Tableau1[[#This Row],[Type de réponse]]='Paramètre (masquer)'!$A$10,Tableau1[[#This Row],[Nuit
DI/LU]],"")</f>
        <v/>
      </c>
      <c r="AL1541" s="76" t="str">
        <f>IF(Tableau1[[#This Row],[Nuit
LU /MA]]="Oui",0,IF(Tableau1[[#This Row],[Nuit
LU /MA]]="Non",1,""))</f>
        <v/>
      </c>
      <c r="AM1541" s="76" t="str">
        <f>IF(Tableau1[[#This Row],[Nuit
MA/ ME]]="Oui",0,IF(Tableau1[[#This Row],[Nuit
MA/ ME]]="Non",1,""))</f>
        <v/>
      </c>
      <c r="AN1541" s="76" t="str">
        <f>IF(Tableau1[[#This Row],[Nuit
ME/ JE]]="Oui",0,IF(Tableau1[[#This Row],[Nuit
ME/ JE]]="Non",1,""))</f>
        <v/>
      </c>
      <c r="AO1541" s="76" t="str">
        <f>IF(Tableau1[[#This Row],[Nuit JE/ VE]]="Oui",0,IF(Tableau1[[#This Row],[Nuit JE/ VE]]="Non",1,""))</f>
        <v/>
      </c>
      <c r="AP1541" s="76" t="str">
        <f>IF(Tableau1[[#This Row],[Nuit
VE/ SA]]="Oui",0,IF(Tableau1[[#This Row],[Nuit
VE/ SA]]="Non",1,""))</f>
        <v/>
      </c>
      <c r="AQ1541" s="76" t="str">
        <f>IF(Tableau1[[#This Row],[Nuit
SA/ DI]]="Oui",0,IF(Tableau1[[#This Row],[Nuit
SA/ DI]]="Non",1,""))</f>
        <v/>
      </c>
      <c r="AR1541" s="76" t="str">
        <f>IF(Tableau1[[#This Row],[Nuit
DI/ LU]]="Oui",0,IF(Tableau1[[#This Row],[Nuit
DI/ LU]]="Non",1,""))</f>
        <v/>
      </c>
      <c r="AS1541" s="76" t="str">
        <f>IF(Tableau1[[#This Row],[Type de réponse]]='Paramètre (masquer)'!$A$10,Tableau1[[#This Row],[FE]],"")</f>
        <v/>
      </c>
      <c r="AT1541" s="76" t="str">
        <f>_xlfn.CONCAT(Tableau1[[#This Row],[LUN]:[DIM]])</f>
        <v/>
      </c>
      <c r="AU1541" s="79"/>
      <c r="AV15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1" s="76" t="e">
        <f>Tableau1[[#This Row],[Nbre de nuits sur la période]]*Tableau1[[#This Row],[Nombre de train accédant / nuit *]]</f>
        <v>#VALUE!</v>
      </c>
      <c r="AY1541" s="76" t="e">
        <f>Tableau1[[#This Row],[Uo voies - nuit]]*((59*400/1000)+5)</f>
        <v>#VALUE!</v>
      </c>
    </row>
    <row r="1542" spans="1:51" ht="15.75">
      <c r="A1542" s="51">
        <f t="shared" si="71"/>
        <v>1529</v>
      </c>
      <c r="B1542" s="85"/>
      <c r="C1542" s="52" t="str">
        <f>IFERROR(VLOOKUP(Tableau1[[#This Row],[Site *
Un fichier Excel par DT]],Tableau7[[#All],[Nom de la gare]:[EIC]],5,FALSE),"")</f>
        <v/>
      </c>
      <c r="D1542" s="77"/>
      <c r="E1542" s="74"/>
      <c r="F1542" s="74"/>
      <c r="G1542" s="76"/>
      <c r="H1542" s="72" t="str">
        <f>IF(Tableau1[[#This Row],[Régime d''utilisation (Quotidien ? Oui ou Non)]]="Oui","Oui","Non")</f>
        <v>Non</v>
      </c>
      <c r="I1542" s="72" t="str">
        <f>IF(Tableau1[[#This Row],[Régime d''utilisation (Quotidien ? Oui ou Non)]]="Oui","Oui","Non")</f>
        <v>Non</v>
      </c>
      <c r="J1542" s="72" t="str">
        <f>IF(Tableau1[[#This Row],[Régime d''utilisation (Quotidien ? Oui ou Non)]]="Oui","Oui","Non")</f>
        <v>Non</v>
      </c>
      <c r="K1542" s="72" t="str">
        <f>IF(Tableau1[[#This Row],[Régime d''utilisation (Quotidien ? Oui ou Non)]]="Oui","Oui","Non")</f>
        <v>Non</v>
      </c>
      <c r="L1542" s="72" t="str">
        <f>IF(Tableau1[[#This Row],[Régime d''utilisation (Quotidien ? Oui ou Non)]]="Oui","Oui","Non")</f>
        <v>Non</v>
      </c>
      <c r="M1542" s="72" t="str">
        <f>IF(Tableau1[[#This Row],[Régime d''utilisation (Quotidien ? Oui ou Non)]]="Oui","Oui","Non")</f>
        <v>Non</v>
      </c>
      <c r="N1542" s="72" t="str">
        <f>IF(Tableau1[[#This Row],[Régime d''utilisation (Quotidien ? Oui ou Non)]]="Oui","Oui","Non")</f>
        <v>Non</v>
      </c>
      <c r="O1542" s="72" t="str">
        <f>IF(Tableau1[[#This Row],[Régime d''utilisation (Quotidien ? Oui ou Non)]]="Oui","Oui","Non")</f>
        <v>Non</v>
      </c>
      <c r="P1542" s="76"/>
      <c r="Q1542" s="76"/>
      <c r="R1542" s="76"/>
      <c r="S1542" s="52" t="str">
        <f t="shared" si="69"/>
        <v>Compris entre 00h00 et 5h00</v>
      </c>
      <c r="T1542" s="76"/>
      <c r="U1542" s="53" t="str">
        <f t="shared" si="70"/>
        <v>Voyageur</v>
      </c>
      <c r="V1542" s="76"/>
      <c r="W1542" s="76"/>
      <c r="X1542" s="76"/>
      <c r="Y1542" s="76"/>
      <c r="Z1542" s="76"/>
      <c r="AA1542" s="76"/>
      <c r="AB1542" s="53">
        <f>400</f>
        <v>400</v>
      </c>
      <c r="AC1542" s="78" t="str">
        <f>IF(Tableau1[[#This Row],[Type de réponse]]='Paramètre (masquer)'!$A$10,Tableau1[[#This Row],[Période de début *]],"")</f>
        <v/>
      </c>
      <c r="AD1542" s="78" t="str">
        <f>IF(Tableau1[[#This Row],[Type de réponse]]='Paramètre (masquer)'!$A$10,Tableau1[[#This Row],[Période de fin *]],"")</f>
        <v/>
      </c>
      <c r="AE1542" s="78" t="str">
        <f>IF(Tableau1[[#This Row],[Type de réponse]]='Paramètre (masquer)'!$A$10,Tableau1[[#This Row],[Nuit
LU/MA]],"")</f>
        <v/>
      </c>
      <c r="AF1542" s="78" t="str">
        <f>IF(Tableau1[[#This Row],[Type de réponse]]='Paramètre (masquer)'!$A$10,Tableau1[[#This Row],[Nuit
MA/ME]],"")</f>
        <v/>
      </c>
      <c r="AG1542" s="78" t="str">
        <f>IF(Tableau1[[#This Row],[Type de réponse]]='Paramètre (masquer)'!$A$10,Tableau1[[#This Row],[Nuit
ME/JE]],"")</f>
        <v/>
      </c>
      <c r="AH1542" s="78" t="str">
        <f>IF(Tableau1[[#This Row],[Type de réponse]]='Paramètre (masquer)'!$A$10,Tableau1[[#This Row],[Nuit JE/VE]],"")</f>
        <v/>
      </c>
      <c r="AI1542" s="78" t="str">
        <f>IF(Tableau1[[#This Row],[Type de réponse]]='Paramètre (masquer)'!$A$10,Tableau1[[#This Row],[Nuit
VE/SA]],"")</f>
        <v/>
      </c>
      <c r="AJ1542" s="78" t="str">
        <f>IF(Tableau1[[#This Row],[Type de réponse]]='Paramètre (masquer)'!$A$10,Tableau1[[#This Row],[Nuit
SA/DI]],"")</f>
        <v/>
      </c>
      <c r="AK1542" s="78" t="str">
        <f>IF(Tableau1[[#This Row],[Type de réponse]]='Paramètre (masquer)'!$A$10,Tableau1[[#This Row],[Nuit
DI/LU]],"")</f>
        <v/>
      </c>
      <c r="AL1542" s="76" t="str">
        <f>IF(Tableau1[[#This Row],[Nuit
LU /MA]]="Oui",0,IF(Tableau1[[#This Row],[Nuit
LU /MA]]="Non",1,""))</f>
        <v/>
      </c>
      <c r="AM1542" s="76" t="str">
        <f>IF(Tableau1[[#This Row],[Nuit
MA/ ME]]="Oui",0,IF(Tableau1[[#This Row],[Nuit
MA/ ME]]="Non",1,""))</f>
        <v/>
      </c>
      <c r="AN1542" s="76" t="str">
        <f>IF(Tableau1[[#This Row],[Nuit
ME/ JE]]="Oui",0,IF(Tableau1[[#This Row],[Nuit
ME/ JE]]="Non",1,""))</f>
        <v/>
      </c>
      <c r="AO1542" s="76" t="str">
        <f>IF(Tableau1[[#This Row],[Nuit JE/ VE]]="Oui",0,IF(Tableau1[[#This Row],[Nuit JE/ VE]]="Non",1,""))</f>
        <v/>
      </c>
      <c r="AP1542" s="76" t="str">
        <f>IF(Tableau1[[#This Row],[Nuit
VE/ SA]]="Oui",0,IF(Tableau1[[#This Row],[Nuit
VE/ SA]]="Non",1,""))</f>
        <v/>
      </c>
      <c r="AQ1542" s="76" t="str">
        <f>IF(Tableau1[[#This Row],[Nuit
SA/ DI]]="Oui",0,IF(Tableau1[[#This Row],[Nuit
SA/ DI]]="Non",1,""))</f>
        <v/>
      </c>
      <c r="AR1542" s="76" t="str">
        <f>IF(Tableau1[[#This Row],[Nuit
DI/ LU]]="Oui",0,IF(Tableau1[[#This Row],[Nuit
DI/ LU]]="Non",1,""))</f>
        <v/>
      </c>
      <c r="AS1542" s="76" t="str">
        <f>IF(Tableau1[[#This Row],[Type de réponse]]='Paramètre (masquer)'!$A$10,Tableau1[[#This Row],[FE]],"")</f>
        <v/>
      </c>
      <c r="AT1542" s="76" t="str">
        <f>_xlfn.CONCAT(Tableau1[[#This Row],[LUN]:[DIM]])</f>
        <v/>
      </c>
      <c r="AU1542" s="79"/>
      <c r="AV15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2" s="76" t="e">
        <f>Tableau1[[#This Row],[Nbre de nuits sur la période]]*Tableau1[[#This Row],[Nombre de train accédant / nuit *]]</f>
        <v>#VALUE!</v>
      </c>
      <c r="AY1542" s="76" t="e">
        <f>Tableau1[[#This Row],[Uo voies - nuit]]*((59*400/1000)+5)</f>
        <v>#VALUE!</v>
      </c>
    </row>
    <row r="1543" spans="1:51" ht="15.75">
      <c r="A1543" s="51">
        <f t="shared" si="71"/>
        <v>1530</v>
      </c>
      <c r="B1543" s="85"/>
      <c r="C1543" s="52" t="str">
        <f>IFERROR(VLOOKUP(Tableau1[[#This Row],[Site *
Un fichier Excel par DT]],Tableau7[[#All],[Nom de la gare]:[EIC]],5,FALSE),"")</f>
        <v/>
      </c>
      <c r="D1543" s="77"/>
      <c r="E1543" s="74"/>
      <c r="F1543" s="74"/>
      <c r="G1543" s="76"/>
      <c r="H1543" s="72" t="str">
        <f>IF(Tableau1[[#This Row],[Régime d''utilisation (Quotidien ? Oui ou Non)]]="Oui","Oui","Non")</f>
        <v>Non</v>
      </c>
      <c r="I1543" s="72" t="str">
        <f>IF(Tableau1[[#This Row],[Régime d''utilisation (Quotidien ? Oui ou Non)]]="Oui","Oui","Non")</f>
        <v>Non</v>
      </c>
      <c r="J1543" s="72" t="str">
        <f>IF(Tableau1[[#This Row],[Régime d''utilisation (Quotidien ? Oui ou Non)]]="Oui","Oui","Non")</f>
        <v>Non</v>
      </c>
      <c r="K1543" s="72" t="str">
        <f>IF(Tableau1[[#This Row],[Régime d''utilisation (Quotidien ? Oui ou Non)]]="Oui","Oui","Non")</f>
        <v>Non</v>
      </c>
      <c r="L1543" s="72" t="str">
        <f>IF(Tableau1[[#This Row],[Régime d''utilisation (Quotidien ? Oui ou Non)]]="Oui","Oui","Non")</f>
        <v>Non</v>
      </c>
      <c r="M1543" s="72" t="str">
        <f>IF(Tableau1[[#This Row],[Régime d''utilisation (Quotidien ? Oui ou Non)]]="Oui","Oui","Non")</f>
        <v>Non</v>
      </c>
      <c r="N1543" s="72" t="str">
        <f>IF(Tableau1[[#This Row],[Régime d''utilisation (Quotidien ? Oui ou Non)]]="Oui","Oui","Non")</f>
        <v>Non</v>
      </c>
      <c r="O1543" s="72" t="str">
        <f>IF(Tableau1[[#This Row],[Régime d''utilisation (Quotidien ? Oui ou Non)]]="Oui","Oui","Non")</f>
        <v>Non</v>
      </c>
      <c r="P1543" s="76"/>
      <c r="Q1543" s="76"/>
      <c r="R1543" s="76"/>
      <c r="S1543" s="52" t="str">
        <f t="shared" si="69"/>
        <v>Compris entre 00h00 et 5h00</v>
      </c>
      <c r="T1543" s="76"/>
      <c r="U1543" s="53" t="str">
        <f t="shared" si="70"/>
        <v>Voyageur</v>
      </c>
      <c r="V1543" s="76"/>
      <c r="W1543" s="76"/>
      <c r="X1543" s="76"/>
      <c r="Y1543" s="76"/>
      <c r="Z1543" s="76"/>
      <c r="AA1543" s="76"/>
      <c r="AB1543" s="53">
        <f>400</f>
        <v>400</v>
      </c>
      <c r="AC1543" s="78" t="str">
        <f>IF(Tableau1[[#This Row],[Type de réponse]]='Paramètre (masquer)'!$A$10,Tableau1[[#This Row],[Période de début *]],"")</f>
        <v/>
      </c>
      <c r="AD1543" s="78" t="str">
        <f>IF(Tableau1[[#This Row],[Type de réponse]]='Paramètre (masquer)'!$A$10,Tableau1[[#This Row],[Période de fin *]],"")</f>
        <v/>
      </c>
      <c r="AE1543" s="78" t="str">
        <f>IF(Tableau1[[#This Row],[Type de réponse]]='Paramètre (masquer)'!$A$10,Tableau1[[#This Row],[Nuit
LU/MA]],"")</f>
        <v/>
      </c>
      <c r="AF1543" s="78" t="str">
        <f>IF(Tableau1[[#This Row],[Type de réponse]]='Paramètre (masquer)'!$A$10,Tableau1[[#This Row],[Nuit
MA/ME]],"")</f>
        <v/>
      </c>
      <c r="AG1543" s="78" t="str">
        <f>IF(Tableau1[[#This Row],[Type de réponse]]='Paramètre (masquer)'!$A$10,Tableau1[[#This Row],[Nuit
ME/JE]],"")</f>
        <v/>
      </c>
      <c r="AH1543" s="78" t="str">
        <f>IF(Tableau1[[#This Row],[Type de réponse]]='Paramètre (masquer)'!$A$10,Tableau1[[#This Row],[Nuit JE/VE]],"")</f>
        <v/>
      </c>
      <c r="AI1543" s="78" t="str">
        <f>IF(Tableau1[[#This Row],[Type de réponse]]='Paramètre (masquer)'!$A$10,Tableau1[[#This Row],[Nuit
VE/SA]],"")</f>
        <v/>
      </c>
      <c r="AJ1543" s="78" t="str">
        <f>IF(Tableau1[[#This Row],[Type de réponse]]='Paramètre (masquer)'!$A$10,Tableau1[[#This Row],[Nuit
SA/DI]],"")</f>
        <v/>
      </c>
      <c r="AK1543" s="78" t="str">
        <f>IF(Tableau1[[#This Row],[Type de réponse]]='Paramètre (masquer)'!$A$10,Tableau1[[#This Row],[Nuit
DI/LU]],"")</f>
        <v/>
      </c>
      <c r="AL1543" s="76" t="str">
        <f>IF(Tableau1[[#This Row],[Nuit
LU /MA]]="Oui",0,IF(Tableau1[[#This Row],[Nuit
LU /MA]]="Non",1,""))</f>
        <v/>
      </c>
      <c r="AM1543" s="76" t="str">
        <f>IF(Tableau1[[#This Row],[Nuit
MA/ ME]]="Oui",0,IF(Tableau1[[#This Row],[Nuit
MA/ ME]]="Non",1,""))</f>
        <v/>
      </c>
      <c r="AN1543" s="76" t="str">
        <f>IF(Tableau1[[#This Row],[Nuit
ME/ JE]]="Oui",0,IF(Tableau1[[#This Row],[Nuit
ME/ JE]]="Non",1,""))</f>
        <v/>
      </c>
      <c r="AO1543" s="76" t="str">
        <f>IF(Tableau1[[#This Row],[Nuit JE/ VE]]="Oui",0,IF(Tableau1[[#This Row],[Nuit JE/ VE]]="Non",1,""))</f>
        <v/>
      </c>
      <c r="AP1543" s="76" t="str">
        <f>IF(Tableau1[[#This Row],[Nuit
VE/ SA]]="Oui",0,IF(Tableau1[[#This Row],[Nuit
VE/ SA]]="Non",1,""))</f>
        <v/>
      </c>
      <c r="AQ1543" s="76" t="str">
        <f>IF(Tableau1[[#This Row],[Nuit
SA/ DI]]="Oui",0,IF(Tableau1[[#This Row],[Nuit
SA/ DI]]="Non",1,""))</f>
        <v/>
      </c>
      <c r="AR1543" s="76" t="str">
        <f>IF(Tableau1[[#This Row],[Nuit
DI/ LU]]="Oui",0,IF(Tableau1[[#This Row],[Nuit
DI/ LU]]="Non",1,""))</f>
        <v/>
      </c>
      <c r="AS1543" s="76" t="str">
        <f>IF(Tableau1[[#This Row],[Type de réponse]]='Paramètre (masquer)'!$A$10,Tableau1[[#This Row],[FE]],"")</f>
        <v/>
      </c>
      <c r="AT1543" s="76" t="str">
        <f>_xlfn.CONCAT(Tableau1[[#This Row],[LUN]:[DIM]])</f>
        <v/>
      </c>
      <c r="AU1543" s="79"/>
      <c r="AV15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3" s="76" t="e">
        <f>Tableau1[[#This Row],[Nbre de nuits sur la période]]*Tableau1[[#This Row],[Nombre de train accédant / nuit *]]</f>
        <v>#VALUE!</v>
      </c>
      <c r="AY1543" s="76" t="e">
        <f>Tableau1[[#This Row],[Uo voies - nuit]]*((59*400/1000)+5)</f>
        <v>#VALUE!</v>
      </c>
    </row>
    <row r="1544" spans="1:51" ht="15.75">
      <c r="A1544" s="51">
        <f t="shared" si="71"/>
        <v>1531</v>
      </c>
      <c r="B1544" s="85"/>
      <c r="C1544" s="52" t="str">
        <f>IFERROR(VLOOKUP(Tableau1[[#This Row],[Site *
Un fichier Excel par DT]],Tableau7[[#All],[Nom de la gare]:[EIC]],5,FALSE),"")</f>
        <v/>
      </c>
      <c r="D1544" s="77"/>
      <c r="E1544" s="74"/>
      <c r="F1544" s="74"/>
      <c r="G1544" s="76"/>
      <c r="H1544" s="72" t="str">
        <f>IF(Tableau1[[#This Row],[Régime d''utilisation (Quotidien ? Oui ou Non)]]="Oui","Oui","Non")</f>
        <v>Non</v>
      </c>
      <c r="I1544" s="72" t="str">
        <f>IF(Tableau1[[#This Row],[Régime d''utilisation (Quotidien ? Oui ou Non)]]="Oui","Oui","Non")</f>
        <v>Non</v>
      </c>
      <c r="J1544" s="72" t="str">
        <f>IF(Tableau1[[#This Row],[Régime d''utilisation (Quotidien ? Oui ou Non)]]="Oui","Oui","Non")</f>
        <v>Non</v>
      </c>
      <c r="K1544" s="72" t="str">
        <f>IF(Tableau1[[#This Row],[Régime d''utilisation (Quotidien ? Oui ou Non)]]="Oui","Oui","Non")</f>
        <v>Non</v>
      </c>
      <c r="L1544" s="72" t="str">
        <f>IF(Tableau1[[#This Row],[Régime d''utilisation (Quotidien ? Oui ou Non)]]="Oui","Oui","Non")</f>
        <v>Non</v>
      </c>
      <c r="M1544" s="72" t="str">
        <f>IF(Tableau1[[#This Row],[Régime d''utilisation (Quotidien ? Oui ou Non)]]="Oui","Oui","Non")</f>
        <v>Non</v>
      </c>
      <c r="N1544" s="72" t="str">
        <f>IF(Tableau1[[#This Row],[Régime d''utilisation (Quotidien ? Oui ou Non)]]="Oui","Oui","Non")</f>
        <v>Non</v>
      </c>
      <c r="O1544" s="72" t="str">
        <f>IF(Tableau1[[#This Row],[Régime d''utilisation (Quotidien ? Oui ou Non)]]="Oui","Oui","Non")</f>
        <v>Non</v>
      </c>
      <c r="P1544" s="76"/>
      <c r="Q1544" s="76"/>
      <c r="R1544" s="76"/>
      <c r="S1544" s="52" t="str">
        <f t="shared" si="69"/>
        <v>Compris entre 00h00 et 5h00</v>
      </c>
      <c r="T1544" s="76"/>
      <c r="U1544" s="53" t="str">
        <f t="shared" si="70"/>
        <v>Voyageur</v>
      </c>
      <c r="V1544" s="76"/>
      <c r="W1544" s="76"/>
      <c r="X1544" s="76"/>
      <c r="Y1544" s="76"/>
      <c r="Z1544" s="76"/>
      <c r="AA1544" s="76"/>
      <c r="AB1544" s="53">
        <f>400</f>
        <v>400</v>
      </c>
      <c r="AC1544" s="78" t="str">
        <f>IF(Tableau1[[#This Row],[Type de réponse]]='Paramètre (masquer)'!$A$10,Tableau1[[#This Row],[Période de début *]],"")</f>
        <v/>
      </c>
      <c r="AD1544" s="78" t="str">
        <f>IF(Tableau1[[#This Row],[Type de réponse]]='Paramètre (masquer)'!$A$10,Tableau1[[#This Row],[Période de fin *]],"")</f>
        <v/>
      </c>
      <c r="AE1544" s="78" t="str">
        <f>IF(Tableau1[[#This Row],[Type de réponse]]='Paramètre (masquer)'!$A$10,Tableau1[[#This Row],[Nuit
LU/MA]],"")</f>
        <v/>
      </c>
      <c r="AF1544" s="78" t="str">
        <f>IF(Tableau1[[#This Row],[Type de réponse]]='Paramètre (masquer)'!$A$10,Tableau1[[#This Row],[Nuit
MA/ME]],"")</f>
        <v/>
      </c>
      <c r="AG1544" s="78" t="str">
        <f>IF(Tableau1[[#This Row],[Type de réponse]]='Paramètre (masquer)'!$A$10,Tableau1[[#This Row],[Nuit
ME/JE]],"")</f>
        <v/>
      </c>
      <c r="AH1544" s="78" t="str">
        <f>IF(Tableau1[[#This Row],[Type de réponse]]='Paramètre (masquer)'!$A$10,Tableau1[[#This Row],[Nuit JE/VE]],"")</f>
        <v/>
      </c>
      <c r="AI1544" s="78" t="str">
        <f>IF(Tableau1[[#This Row],[Type de réponse]]='Paramètre (masquer)'!$A$10,Tableau1[[#This Row],[Nuit
VE/SA]],"")</f>
        <v/>
      </c>
      <c r="AJ1544" s="78" t="str">
        <f>IF(Tableau1[[#This Row],[Type de réponse]]='Paramètre (masquer)'!$A$10,Tableau1[[#This Row],[Nuit
SA/DI]],"")</f>
        <v/>
      </c>
      <c r="AK1544" s="78" t="str">
        <f>IF(Tableau1[[#This Row],[Type de réponse]]='Paramètre (masquer)'!$A$10,Tableau1[[#This Row],[Nuit
DI/LU]],"")</f>
        <v/>
      </c>
      <c r="AL1544" s="76" t="str">
        <f>IF(Tableau1[[#This Row],[Nuit
LU /MA]]="Oui",0,IF(Tableau1[[#This Row],[Nuit
LU /MA]]="Non",1,""))</f>
        <v/>
      </c>
      <c r="AM1544" s="76" t="str">
        <f>IF(Tableau1[[#This Row],[Nuit
MA/ ME]]="Oui",0,IF(Tableau1[[#This Row],[Nuit
MA/ ME]]="Non",1,""))</f>
        <v/>
      </c>
      <c r="AN1544" s="76" t="str">
        <f>IF(Tableau1[[#This Row],[Nuit
ME/ JE]]="Oui",0,IF(Tableau1[[#This Row],[Nuit
ME/ JE]]="Non",1,""))</f>
        <v/>
      </c>
      <c r="AO1544" s="76" t="str">
        <f>IF(Tableau1[[#This Row],[Nuit JE/ VE]]="Oui",0,IF(Tableau1[[#This Row],[Nuit JE/ VE]]="Non",1,""))</f>
        <v/>
      </c>
      <c r="AP1544" s="76" t="str">
        <f>IF(Tableau1[[#This Row],[Nuit
VE/ SA]]="Oui",0,IF(Tableau1[[#This Row],[Nuit
VE/ SA]]="Non",1,""))</f>
        <v/>
      </c>
      <c r="AQ1544" s="76" t="str">
        <f>IF(Tableau1[[#This Row],[Nuit
SA/ DI]]="Oui",0,IF(Tableau1[[#This Row],[Nuit
SA/ DI]]="Non",1,""))</f>
        <v/>
      </c>
      <c r="AR1544" s="76" t="str">
        <f>IF(Tableau1[[#This Row],[Nuit
DI/ LU]]="Oui",0,IF(Tableau1[[#This Row],[Nuit
DI/ LU]]="Non",1,""))</f>
        <v/>
      </c>
      <c r="AS1544" s="76" t="str">
        <f>IF(Tableau1[[#This Row],[Type de réponse]]='Paramètre (masquer)'!$A$10,Tableau1[[#This Row],[FE]],"")</f>
        <v/>
      </c>
      <c r="AT1544" s="76" t="str">
        <f>_xlfn.CONCAT(Tableau1[[#This Row],[LUN]:[DIM]])</f>
        <v/>
      </c>
      <c r="AU1544" s="79"/>
      <c r="AV15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4" s="76" t="e">
        <f>Tableau1[[#This Row],[Nbre de nuits sur la période]]*Tableau1[[#This Row],[Nombre de train accédant / nuit *]]</f>
        <v>#VALUE!</v>
      </c>
      <c r="AY1544" s="76" t="e">
        <f>Tableau1[[#This Row],[Uo voies - nuit]]*((59*400/1000)+5)</f>
        <v>#VALUE!</v>
      </c>
    </row>
    <row r="1545" spans="1:51" ht="15.75">
      <c r="A1545" s="51">
        <f t="shared" si="71"/>
        <v>1532</v>
      </c>
      <c r="B1545" s="85"/>
      <c r="C1545" s="52" t="str">
        <f>IFERROR(VLOOKUP(Tableau1[[#This Row],[Site *
Un fichier Excel par DT]],Tableau7[[#All],[Nom de la gare]:[EIC]],5,FALSE),"")</f>
        <v/>
      </c>
      <c r="D1545" s="77"/>
      <c r="E1545" s="74"/>
      <c r="F1545" s="74"/>
      <c r="G1545" s="76"/>
      <c r="H1545" s="72" t="str">
        <f>IF(Tableau1[[#This Row],[Régime d''utilisation (Quotidien ? Oui ou Non)]]="Oui","Oui","Non")</f>
        <v>Non</v>
      </c>
      <c r="I1545" s="72" t="str">
        <f>IF(Tableau1[[#This Row],[Régime d''utilisation (Quotidien ? Oui ou Non)]]="Oui","Oui","Non")</f>
        <v>Non</v>
      </c>
      <c r="J1545" s="72" t="str">
        <f>IF(Tableau1[[#This Row],[Régime d''utilisation (Quotidien ? Oui ou Non)]]="Oui","Oui","Non")</f>
        <v>Non</v>
      </c>
      <c r="K1545" s="72" t="str">
        <f>IF(Tableau1[[#This Row],[Régime d''utilisation (Quotidien ? Oui ou Non)]]="Oui","Oui","Non")</f>
        <v>Non</v>
      </c>
      <c r="L1545" s="72" t="str">
        <f>IF(Tableau1[[#This Row],[Régime d''utilisation (Quotidien ? Oui ou Non)]]="Oui","Oui","Non")</f>
        <v>Non</v>
      </c>
      <c r="M1545" s="72" t="str">
        <f>IF(Tableau1[[#This Row],[Régime d''utilisation (Quotidien ? Oui ou Non)]]="Oui","Oui","Non")</f>
        <v>Non</v>
      </c>
      <c r="N1545" s="72" t="str">
        <f>IF(Tableau1[[#This Row],[Régime d''utilisation (Quotidien ? Oui ou Non)]]="Oui","Oui","Non")</f>
        <v>Non</v>
      </c>
      <c r="O1545" s="72" t="str">
        <f>IF(Tableau1[[#This Row],[Régime d''utilisation (Quotidien ? Oui ou Non)]]="Oui","Oui","Non")</f>
        <v>Non</v>
      </c>
      <c r="P1545" s="76"/>
      <c r="Q1545" s="76"/>
      <c r="R1545" s="76"/>
      <c r="S1545" s="52" t="str">
        <f t="shared" si="69"/>
        <v>Compris entre 00h00 et 5h00</v>
      </c>
      <c r="T1545" s="76"/>
      <c r="U1545" s="53" t="str">
        <f t="shared" si="70"/>
        <v>Voyageur</v>
      </c>
      <c r="V1545" s="76"/>
      <c r="W1545" s="76"/>
      <c r="X1545" s="76"/>
      <c r="Y1545" s="76"/>
      <c r="Z1545" s="76"/>
      <c r="AA1545" s="76"/>
      <c r="AB1545" s="53">
        <f>400</f>
        <v>400</v>
      </c>
      <c r="AC1545" s="78" t="str">
        <f>IF(Tableau1[[#This Row],[Type de réponse]]='Paramètre (masquer)'!$A$10,Tableau1[[#This Row],[Période de début *]],"")</f>
        <v/>
      </c>
      <c r="AD1545" s="78" t="str">
        <f>IF(Tableau1[[#This Row],[Type de réponse]]='Paramètre (masquer)'!$A$10,Tableau1[[#This Row],[Période de fin *]],"")</f>
        <v/>
      </c>
      <c r="AE1545" s="78" t="str">
        <f>IF(Tableau1[[#This Row],[Type de réponse]]='Paramètre (masquer)'!$A$10,Tableau1[[#This Row],[Nuit
LU/MA]],"")</f>
        <v/>
      </c>
      <c r="AF1545" s="78" t="str">
        <f>IF(Tableau1[[#This Row],[Type de réponse]]='Paramètre (masquer)'!$A$10,Tableau1[[#This Row],[Nuit
MA/ME]],"")</f>
        <v/>
      </c>
      <c r="AG1545" s="78" t="str">
        <f>IF(Tableau1[[#This Row],[Type de réponse]]='Paramètre (masquer)'!$A$10,Tableau1[[#This Row],[Nuit
ME/JE]],"")</f>
        <v/>
      </c>
      <c r="AH1545" s="78" t="str">
        <f>IF(Tableau1[[#This Row],[Type de réponse]]='Paramètre (masquer)'!$A$10,Tableau1[[#This Row],[Nuit JE/VE]],"")</f>
        <v/>
      </c>
      <c r="AI1545" s="78" t="str">
        <f>IF(Tableau1[[#This Row],[Type de réponse]]='Paramètre (masquer)'!$A$10,Tableau1[[#This Row],[Nuit
VE/SA]],"")</f>
        <v/>
      </c>
      <c r="AJ1545" s="78" t="str">
        <f>IF(Tableau1[[#This Row],[Type de réponse]]='Paramètre (masquer)'!$A$10,Tableau1[[#This Row],[Nuit
SA/DI]],"")</f>
        <v/>
      </c>
      <c r="AK1545" s="78" t="str">
        <f>IF(Tableau1[[#This Row],[Type de réponse]]='Paramètre (masquer)'!$A$10,Tableau1[[#This Row],[Nuit
DI/LU]],"")</f>
        <v/>
      </c>
      <c r="AL1545" s="76" t="str">
        <f>IF(Tableau1[[#This Row],[Nuit
LU /MA]]="Oui",0,IF(Tableau1[[#This Row],[Nuit
LU /MA]]="Non",1,""))</f>
        <v/>
      </c>
      <c r="AM1545" s="76" t="str">
        <f>IF(Tableau1[[#This Row],[Nuit
MA/ ME]]="Oui",0,IF(Tableau1[[#This Row],[Nuit
MA/ ME]]="Non",1,""))</f>
        <v/>
      </c>
      <c r="AN1545" s="76" t="str">
        <f>IF(Tableau1[[#This Row],[Nuit
ME/ JE]]="Oui",0,IF(Tableau1[[#This Row],[Nuit
ME/ JE]]="Non",1,""))</f>
        <v/>
      </c>
      <c r="AO1545" s="76" t="str">
        <f>IF(Tableau1[[#This Row],[Nuit JE/ VE]]="Oui",0,IF(Tableau1[[#This Row],[Nuit JE/ VE]]="Non",1,""))</f>
        <v/>
      </c>
      <c r="AP1545" s="76" t="str">
        <f>IF(Tableau1[[#This Row],[Nuit
VE/ SA]]="Oui",0,IF(Tableau1[[#This Row],[Nuit
VE/ SA]]="Non",1,""))</f>
        <v/>
      </c>
      <c r="AQ1545" s="76" t="str">
        <f>IF(Tableau1[[#This Row],[Nuit
SA/ DI]]="Oui",0,IF(Tableau1[[#This Row],[Nuit
SA/ DI]]="Non",1,""))</f>
        <v/>
      </c>
      <c r="AR1545" s="76" t="str">
        <f>IF(Tableau1[[#This Row],[Nuit
DI/ LU]]="Oui",0,IF(Tableau1[[#This Row],[Nuit
DI/ LU]]="Non",1,""))</f>
        <v/>
      </c>
      <c r="AS1545" s="76" t="str">
        <f>IF(Tableau1[[#This Row],[Type de réponse]]='Paramètre (masquer)'!$A$10,Tableau1[[#This Row],[FE]],"")</f>
        <v/>
      </c>
      <c r="AT1545" s="76" t="str">
        <f>_xlfn.CONCAT(Tableau1[[#This Row],[LUN]:[DIM]])</f>
        <v/>
      </c>
      <c r="AU1545" s="79"/>
      <c r="AV15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5" s="76" t="e">
        <f>Tableau1[[#This Row],[Nbre de nuits sur la période]]*Tableau1[[#This Row],[Nombre de train accédant / nuit *]]</f>
        <v>#VALUE!</v>
      </c>
      <c r="AY1545" s="76" t="e">
        <f>Tableau1[[#This Row],[Uo voies - nuit]]*((59*400/1000)+5)</f>
        <v>#VALUE!</v>
      </c>
    </row>
    <row r="1546" spans="1:51" ht="15.75">
      <c r="A1546" s="51">
        <f t="shared" si="71"/>
        <v>1533</v>
      </c>
      <c r="B1546" s="85"/>
      <c r="C1546" s="52" t="str">
        <f>IFERROR(VLOOKUP(Tableau1[[#This Row],[Site *
Un fichier Excel par DT]],Tableau7[[#All],[Nom de la gare]:[EIC]],5,FALSE),"")</f>
        <v/>
      </c>
      <c r="D1546" s="77"/>
      <c r="E1546" s="74"/>
      <c r="F1546" s="74"/>
      <c r="G1546" s="76"/>
      <c r="H1546" s="72" t="str">
        <f>IF(Tableau1[[#This Row],[Régime d''utilisation (Quotidien ? Oui ou Non)]]="Oui","Oui","Non")</f>
        <v>Non</v>
      </c>
      <c r="I1546" s="72" t="str">
        <f>IF(Tableau1[[#This Row],[Régime d''utilisation (Quotidien ? Oui ou Non)]]="Oui","Oui","Non")</f>
        <v>Non</v>
      </c>
      <c r="J1546" s="72" t="str">
        <f>IF(Tableau1[[#This Row],[Régime d''utilisation (Quotidien ? Oui ou Non)]]="Oui","Oui","Non")</f>
        <v>Non</v>
      </c>
      <c r="K1546" s="72" t="str">
        <f>IF(Tableau1[[#This Row],[Régime d''utilisation (Quotidien ? Oui ou Non)]]="Oui","Oui","Non")</f>
        <v>Non</v>
      </c>
      <c r="L1546" s="72" t="str">
        <f>IF(Tableau1[[#This Row],[Régime d''utilisation (Quotidien ? Oui ou Non)]]="Oui","Oui","Non")</f>
        <v>Non</v>
      </c>
      <c r="M1546" s="72" t="str">
        <f>IF(Tableau1[[#This Row],[Régime d''utilisation (Quotidien ? Oui ou Non)]]="Oui","Oui","Non")</f>
        <v>Non</v>
      </c>
      <c r="N1546" s="72" t="str">
        <f>IF(Tableau1[[#This Row],[Régime d''utilisation (Quotidien ? Oui ou Non)]]="Oui","Oui","Non")</f>
        <v>Non</v>
      </c>
      <c r="O1546" s="72" t="str">
        <f>IF(Tableau1[[#This Row],[Régime d''utilisation (Quotidien ? Oui ou Non)]]="Oui","Oui","Non")</f>
        <v>Non</v>
      </c>
      <c r="P1546" s="76"/>
      <c r="Q1546" s="76"/>
      <c r="R1546" s="76"/>
      <c r="S1546" s="52" t="str">
        <f t="shared" si="69"/>
        <v>Compris entre 00h00 et 5h00</v>
      </c>
      <c r="T1546" s="76"/>
      <c r="U1546" s="53" t="str">
        <f t="shared" si="70"/>
        <v>Voyageur</v>
      </c>
      <c r="V1546" s="76"/>
      <c r="W1546" s="76"/>
      <c r="X1546" s="76"/>
      <c r="Y1546" s="76"/>
      <c r="Z1546" s="76"/>
      <c r="AA1546" s="76"/>
      <c r="AB1546" s="53">
        <f>400</f>
        <v>400</v>
      </c>
      <c r="AC1546" s="78" t="str">
        <f>IF(Tableau1[[#This Row],[Type de réponse]]='Paramètre (masquer)'!$A$10,Tableau1[[#This Row],[Période de début *]],"")</f>
        <v/>
      </c>
      <c r="AD1546" s="78" t="str">
        <f>IF(Tableau1[[#This Row],[Type de réponse]]='Paramètre (masquer)'!$A$10,Tableau1[[#This Row],[Période de fin *]],"")</f>
        <v/>
      </c>
      <c r="AE1546" s="78" t="str">
        <f>IF(Tableau1[[#This Row],[Type de réponse]]='Paramètre (masquer)'!$A$10,Tableau1[[#This Row],[Nuit
LU/MA]],"")</f>
        <v/>
      </c>
      <c r="AF1546" s="78" t="str">
        <f>IF(Tableau1[[#This Row],[Type de réponse]]='Paramètre (masquer)'!$A$10,Tableau1[[#This Row],[Nuit
MA/ME]],"")</f>
        <v/>
      </c>
      <c r="AG1546" s="78" t="str">
        <f>IF(Tableau1[[#This Row],[Type de réponse]]='Paramètre (masquer)'!$A$10,Tableau1[[#This Row],[Nuit
ME/JE]],"")</f>
        <v/>
      </c>
      <c r="AH1546" s="78" t="str">
        <f>IF(Tableau1[[#This Row],[Type de réponse]]='Paramètre (masquer)'!$A$10,Tableau1[[#This Row],[Nuit JE/VE]],"")</f>
        <v/>
      </c>
      <c r="AI1546" s="78" t="str">
        <f>IF(Tableau1[[#This Row],[Type de réponse]]='Paramètre (masquer)'!$A$10,Tableau1[[#This Row],[Nuit
VE/SA]],"")</f>
        <v/>
      </c>
      <c r="AJ1546" s="78" t="str">
        <f>IF(Tableau1[[#This Row],[Type de réponse]]='Paramètre (masquer)'!$A$10,Tableau1[[#This Row],[Nuit
SA/DI]],"")</f>
        <v/>
      </c>
      <c r="AK1546" s="78" t="str">
        <f>IF(Tableau1[[#This Row],[Type de réponse]]='Paramètre (masquer)'!$A$10,Tableau1[[#This Row],[Nuit
DI/LU]],"")</f>
        <v/>
      </c>
      <c r="AL1546" s="76" t="str">
        <f>IF(Tableau1[[#This Row],[Nuit
LU /MA]]="Oui",0,IF(Tableau1[[#This Row],[Nuit
LU /MA]]="Non",1,""))</f>
        <v/>
      </c>
      <c r="AM1546" s="76" t="str">
        <f>IF(Tableau1[[#This Row],[Nuit
MA/ ME]]="Oui",0,IF(Tableau1[[#This Row],[Nuit
MA/ ME]]="Non",1,""))</f>
        <v/>
      </c>
      <c r="AN1546" s="76" t="str">
        <f>IF(Tableau1[[#This Row],[Nuit
ME/ JE]]="Oui",0,IF(Tableau1[[#This Row],[Nuit
ME/ JE]]="Non",1,""))</f>
        <v/>
      </c>
      <c r="AO1546" s="76" t="str">
        <f>IF(Tableau1[[#This Row],[Nuit JE/ VE]]="Oui",0,IF(Tableau1[[#This Row],[Nuit JE/ VE]]="Non",1,""))</f>
        <v/>
      </c>
      <c r="AP1546" s="76" t="str">
        <f>IF(Tableau1[[#This Row],[Nuit
VE/ SA]]="Oui",0,IF(Tableau1[[#This Row],[Nuit
VE/ SA]]="Non",1,""))</f>
        <v/>
      </c>
      <c r="AQ1546" s="76" t="str">
        <f>IF(Tableau1[[#This Row],[Nuit
SA/ DI]]="Oui",0,IF(Tableau1[[#This Row],[Nuit
SA/ DI]]="Non",1,""))</f>
        <v/>
      </c>
      <c r="AR1546" s="76" t="str">
        <f>IF(Tableau1[[#This Row],[Nuit
DI/ LU]]="Oui",0,IF(Tableau1[[#This Row],[Nuit
DI/ LU]]="Non",1,""))</f>
        <v/>
      </c>
      <c r="AS1546" s="76" t="str">
        <f>IF(Tableau1[[#This Row],[Type de réponse]]='Paramètre (masquer)'!$A$10,Tableau1[[#This Row],[FE]],"")</f>
        <v/>
      </c>
      <c r="AT1546" s="76" t="str">
        <f>_xlfn.CONCAT(Tableau1[[#This Row],[LUN]:[DIM]])</f>
        <v/>
      </c>
      <c r="AU1546" s="79"/>
      <c r="AV15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6" s="76" t="e">
        <f>Tableau1[[#This Row],[Nbre de nuits sur la période]]*Tableau1[[#This Row],[Nombre de train accédant / nuit *]]</f>
        <v>#VALUE!</v>
      </c>
      <c r="AY1546" s="76" t="e">
        <f>Tableau1[[#This Row],[Uo voies - nuit]]*((59*400/1000)+5)</f>
        <v>#VALUE!</v>
      </c>
    </row>
    <row r="1547" spans="1:51" ht="15.75">
      <c r="A1547" s="51">
        <f t="shared" si="71"/>
        <v>1534</v>
      </c>
      <c r="B1547" s="85"/>
      <c r="C1547" s="52" t="str">
        <f>IFERROR(VLOOKUP(Tableau1[[#This Row],[Site *
Un fichier Excel par DT]],Tableau7[[#All],[Nom de la gare]:[EIC]],5,FALSE),"")</f>
        <v/>
      </c>
      <c r="D1547" s="77"/>
      <c r="E1547" s="74"/>
      <c r="F1547" s="74"/>
      <c r="G1547" s="76"/>
      <c r="H1547" s="72" t="str">
        <f>IF(Tableau1[[#This Row],[Régime d''utilisation (Quotidien ? Oui ou Non)]]="Oui","Oui","Non")</f>
        <v>Non</v>
      </c>
      <c r="I1547" s="72" t="str">
        <f>IF(Tableau1[[#This Row],[Régime d''utilisation (Quotidien ? Oui ou Non)]]="Oui","Oui","Non")</f>
        <v>Non</v>
      </c>
      <c r="J1547" s="72" t="str">
        <f>IF(Tableau1[[#This Row],[Régime d''utilisation (Quotidien ? Oui ou Non)]]="Oui","Oui","Non")</f>
        <v>Non</v>
      </c>
      <c r="K1547" s="72" t="str">
        <f>IF(Tableau1[[#This Row],[Régime d''utilisation (Quotidien ? Oui ou Non)]]="Oui","Oui","Non")</f>
        <v>Non</v>
      </c>
      <c r="L1547" s="72" t="str">
        <f>IF(Tableau1[[#This Row],[Régime d''utilisation (Quotidien ? Oui ou Non)]]="Oui","Oui","Non")</f>
        <v>Non</v>
      </c>
      <c r="M1547" s="72" t="str">
        <f>IF(Tableau1[[#This Row],[Régime d''utilisation (Quotidien ? Oui ou Non)]]="Oui","Oui","Non")</f>
        <v>Non</v>
      </c>
      <c r="N1547" s="72" t="str">
        <f>IF(Tableau1[[#This Row],[Régime d''utilisation (Quotidien ? Oui ou Non)]]="Oui","Oui","Non")</f>
        <v>Non</v>
      </c>
      <c r="O1547" s="72" t="str">
        <f>IF(Tableau1[[#This Row],[Régime d''utilisation (Quotidien ? Oui ou Non)]]="Oui","Oui","Non")</f>
        <v>Non</v>
      </c>
      <c r="P1547" s="76"/>
      <c r="Q1547" s="76"/>
      <c r="R1547" s="76"/>
      <c r="S1547" s="52" t="str">
        <f t="shared" si="69"/>
        <v>Compris entre 00h00 et 5h00</v>
      </c>
      <c r="T1547" s="76"/>
      <c r="U1547" s="53" t="str">
        <f t="shared" si="70"/>
        <v>Voyageur</v>
      </c>
      <c r="V1547" s="76"/>
      <c r="W1547" s="76"/>
      <c r="X1547" s="76"/>
      <c r="Y1547" s="76"/>
      <c r="Z1547" s="76"/>
      <c r="AA1547" s="76"/>
      <c r="AB1547" s="53">
        <f>400</f>
        <v>400</v>
      </c>
      <c r="AC1547" s="78" t="str">
        <f>IF(Tableau1[[#This Row],[Type de réponse]]='Paramètre (masquer)'!$A$10,Tableau1[[#This Row],[Période de début *]],"")</f>
        <v/>
      </c>
      <c r="AD1547" s="78" t="str">
        <f>IF(Tableau1[[#This Row],[Type de réponse]]='Paramètre (masquer)'!$A$10,Tableau1[[#This Row],[Période de fin *]],"")</f>
        <v/>
      </c>
      <c r="AE1547" s="78" t="str">
        <f>IF(Tableau1[[#This Row],[Type de réponse]]='Paramètre (masquer)'!$A$10,Tableau1[[#This Row],[Nuit
LU/MA]],"")</f>
        <v/>
      </c>
      <c r="AF1547" s="78" t="str">
        <f>IF(Tableau1[[#This Row],[Type de réponse]]='Paramètre (masquer)'!$A$10,Tableau1[[#This Row],[Nuit
MA/ME]],"")</f>
        <v/>
      </c>
      <c r="AG1547" s="78" t="str">
        <f>IF(Tableau1[[#This Row],[Type de réponse]]='Paramètre (masquer)'!$A$10,Tableau1[[#This Row],[Nuit
ME/JE]],"")</f>
        <v/>
      </c>
      <c r="AH1547" s="78" t="str">
        <f>IF(Tableau1[[#This Row],[Type de réponse]]='Paramètre (masquer)'!$A$10,Tableau1[[#This Row],[Nuit JE/VE]],"")</f>
        <v/>
      </c>
      <c r="AI1547" s="78" t="str">
        <f>IF(Tableau1[[#This Row],[Type de réponse]]='Paramètre (masquer)'!$A$10,Tableau1[[#This Row],[Nuit
VE/SA]],"")</f>
        <v/>
      </c>
      <c r="AJ1547" s="78" t="str">
        <f>IF(Tableau1[[#This Row],[Type de réponse]]='Paramètre (masquer)'!$A$10,Tableau1[[#This Row],[Nuit
SA/DI]],"")</f>
        <v/>
      </c>
      <c r="AK1547" s="78" t="str">
        <f>IF(Tableau1[[#This Row],[Type de réponse]]='Paramètre (masquer)'!$A$10,Tableau1[[#This Row],[Nuit
DI/LU]],"")</f>
        <v/>
      </c>
      <c r="AL1547" s="76" t="str">
        <f>IF(Tableau1[[#This Row],[Nuit
LU /MA]]="Oui",0,IF(Tableau1[[#This Row],[Nuit
LU /MA]]="Non",1,""))</f>
        <v/>
      </c>
      <c r="AM1547" s="76" t="str">
        <f>IF(Tableau1[[#This Row],[Nuit
MA/ ME]]="Oui",0,IF(Tableau1[[#This Row],[Nuit
MA/ ME]]="Non",1,""))</f>
        <v/>
      </c>
      <c r="AN1547" s="76" t="str">
        <f>IF(Tableau1[[#This Row],[Nuit
ME/ JE]]="Oui",0,IF(Tableau1[[#This Row],[Nuit
ME/ JE]]="Non",1,""))</f>
        <v/>
      </c>
      <c r="AO1547" s="76" t="str">
        <f>IF(Tableau1[[#This Row],[Nuit JE/ VE]]="Oui",0,IF(Tableau1[[#This Row],[Nuit JE/ VE]]="Non",1,""))</f>
        <v/>
      </c>
      <c r="AP1547" s="76" t="str">
        <f>IF(Tableau1[[#This Row],[Nuit
VE/ SA]]="Oui",0,IF(Tableau1[[#This Row],[Nuit
VE/ SA]]="Non",1,""))</f>
        <v/>
      </c>
      <c r="AQ1547" s="76" t="str">
        <f>IF(Tableau1[[#This Row],[Nuit
SA/ DI]]="Oui",0,IF(Tableau1[[#This Row],[Nuit
SA/ DI]]="Non",1,""))</f>
        <v/>
      </c>
      <c r="AR1547" s="76" t="str">
        <f>IF(Tableau1[[#This Row],[Nuit
DI/ LU]]="Oui",0,IF(Tableau1[[#This Row],[Nuit
DI/ LU]]="Non",1,""))</f>
        <v/>
      </c>
      <c r="AS1547" s="76" t="str">
        <f>IF(Tableau1[[#This Row],[Type de réponse]]='Paramètre (masquer)'!$A$10,Tableau1[[#This Row],[FE]],"")</f>
        <v/>
      </c>
      <c r="AT1547" s="76" t="str">
        <f>_xlfn.CONCAT(Tableau1[[#This Row],[LUN]:[DIM]])</f>
        <v/>
      </c>
      <c r="AU1547" s="79"/>
      <c r="AV15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7" s="76" t="e">
        <f>Tableau1[[#This Row],[Nbre de nuits sur la période]]*Tableau1[[#This Row],[Nombre de train accédant / nuit *]]</f>
        <v>#VALUE!</v>
      </c>
      <c r="AY1547" s="76" t="e">
        <f>Tableau1[[#This Row],[Uo voies - nuit]]*((59*400/1000)+5)</f>
        <v>#VALUE!</v>
      </c>
    </row>
    <row r="1548" spans="1:51" ht="15.75">
      <c r="A1548" s="51">
        <f t="shared" si="71"/>
        <v>1535</v>
      </c>
      <c r="B1548" s="85"/>
      <c r="C1548" s="52" t="str">
        <f>IFERROR(VLOOKUP(Tableau1[[#This Row],[Site *
Un fichier Excel par DT]],Tableau7[[#All],[Nom de la gare]:[EIC]],5,FALSE),"")</f>
        <v/>
      </c>
      <c r="D1548" s="77"/>
      <c r="E1548" s="74"/>
      <c r="F1548" s="74"/>
      <c r="G1548" s="76"/>
      <c r="H1548" s="72" t="str">
        <f>IF(Tableau1[[#This Row],[Régime d''utilisation (Quotidien ? Oui ou Non)]]="Oui","Oui","Non")</f>
        <v>Non</v>
      </c>
      <c r="I1548" s="72" t="str">
        <f>IF(Tableau1[[#This Row],[Régime d''utilisation (Quotidien ? Oui ou Non)]]="Oui","Oui","Non")</f>
        <v>Non</v>
      </c>
      <c r="J1548" s="72" t="str">
        <f>IF(Tableau1[[#This Row],[Régime d''utilisation (Quotidien ? Oui ou Non)]]="Oui","Oui","Non")</f>
        <v>Non</v>
      </c>
      <c r="K1548" s="72" t="str">
        <f>IF(Tableau1[[#This Row],[Régime d''utilisation (Quotidien ? Oui ou Non)]]="Oui","Oui","Non")</f>
        <v>Non</v>
      </c>
      <c r="L1548" s="72" t="str">
        <f>IF(Tableau1[[#This Row],[Régime d''utilisation (Quotidien ? Oui ou Non)]]="Oui","Oui","Non")</f>
        <v>Non</v>
      </c>
      <c r="M1548" s="72" t="str">
        <f>IF(Tableau1[[#This Row],[Régime d''utilisation (Quotidien ? Oui ou Non)]]="Oui","Oui","Non")</f>
        <v>Non</v>
      </c>
      <c r="N1548" s="72" t="str">
        <f>IF(Tableau1[[#This Row],[Régime d''utilisation (Quotidien ? Oui ou Non)]]="Oui","Oui","Non")</f>
        <v>Non</v>
      </c>
      <c r="O1548" s="72" t="str">
        <f>IF(Tableau1[[#This Row],[Régime d''utilisation (Quotidien ? Oui ou Non)]]="Oui","Oui","Non")</f>
        <v>Non</v>
      </c>
      <c r="P1548" s="76"/>
      <c r="Q1548" s="76"/>
      <c r="R1548" s="76"/>
      <c r="S1548" s="52" t="str">
        <f t="shared" si="69"/>
        <v>Compris entre 00h00 et 5h00</v>
      </c>
      <c r="T1548" s="76"/>
      <c r="U1548" s="53" t="str">
        <f t="shared" si="70"/>
        <v>Voyageur</v>
      </c>
      <c r="V1548" s="76"/>
      <c r="W1548" s="76"/>
      <c r="X1548" s="76"/>
      <c r="Y1548" s="76"/>
      <c r="Z1548" s="76"/>
      <c r="AA1548" s="76"/>
      <c r="AB1548" s="53">
        <f>400</f>
        <v>400</v>
      </c>
      <c r="AC1548" s="78" t="str">
        <f>IF(Tableau1[[#This Row],[Type de réponse]]='Paramètre (masquer)'!$A$10,Tableau1[[#This Row],[Période de début *]],"")</f>
        <v/>
      </c>
      <c r="AD1548" s="78" t="str">
        <f>IF(Tableau1[[#This Row],[Type de réponse]]='Paramètre (masquer)'!$A$10,Tableau1[[#This Row],[Période de fin *]],"")</f>
        <v/>
      </c>
      <c r="AE1548" s="78" t="str">
        <f>IF(Tableau1[[#This Row],[Type de réponse]]='Paramètre (masquer)'!$A$10,Tableau1[[#This Row],[Nuit
LU/MA]],"")</f>
        <v/>
      </c>
      <c r="AF1548" s="78" t="str">
        <f>IF(Tableau1[[#This Row],[Type de réponse]]='Paramètre (masquer)'!$A$10,Tableau1[[#This Row],[Nuit
MA/ME]],"")</f>
        <v/>
      </c>
      <c r="AG1548" s="78" t="str">
        <f>IF(Tableau1[[#This Row],[Type de réponse]]='Paramètre (masquer)'!$A$10,Tableau1[[#This Row],[Nuit
ME/JE]],"")</f>
        <v/>
      </c>
      <c r="AH1548" s="78" t="str">
        <f>IF(Tableau1[[#This Row],[Type de réponse]]='Paramètre (masquer)'!$A$10,Tableau1[[#This Row],[Nuit JE/VE]],"")</f>
        <v/>
      </c>
      <c r="AI1548" s="78" t="str">
        <f>IF(Tableau1[[#This Row],[Type de réponse]]='Paramètre (masquer)'!$A$10,Tableau1[[#This Row],[Nuit
VE/SA]],"")</f>
        <v/>
      </c>
      <c r="AJ1548" s="78" t="str">
        <f>IF(Tableau1[[#This Row],[Type de réponse]]='Paramètre (masquer)'!$A$10,Tableau1[[#This Row],[Nuit
SA/DI]],"")</f>
        <v/>
      </c>
      <c r="AK1548" s="78" t="str">
        <f>IF(Tableau1[[#This Row],[Type de réponse]]='Paramètre (masquer)'!$A$10,Tableau1[[#This Row],[Nuit
DI/LU]],"")</f>
        <v/>
      </c>
      <c r="AL1548" s="76" t="str">
        <f>IF(Tableau1[[#This Row],[Nuit
LU /MA]]="Oui",0,IF(Tableau1[[#This Row],[Nuit
LU /MA]]="Non",1,""))</f>
        <v/>
      </c>
      <c r="AM1548" s="76" t="str">
        <f>IF(Tableau1[[#This Row],[Nuit
MA/ ME]]="Oui",0,IF(Tableau1[[#This Row],[Nuit
MA/ ME]]="Non",1,""))</f>
        <v/>
      </c>
      <c r="AN1548" s="76" t="str">
        <f>IF(Tableau1[[#This Row],[Nuit
ME/ JE]]="Oui",0,IF(Tableau1[[#This Row],[Nuit
ME/ JE]]="Non",1,""))</f>
        <v/>
      </c>
      <c r="AO1548" s="76" t="str">
        <f>IF(Tableau1[[#This Row],[Nuit JE/ VE]]="Oui",0,IF(Tableau1[[#This Row],[Nuit JE/ VE]]="Non",1,""))</f>
        <v/>
      </c>
      <c r="AP1548" s="76" t="str">
        <f>IF(Tableau1[[#This Row],[Nuit
VE/ SA]]="Oui",0,IF(Tableau1[[#This Row],[Nuit
VE/ SA]]="Non",1,""))</f>
        <v/>
      </c>
      <c r="AQ1548" s="76" t="str">
        <f>IF(Tableau1[[#This Row],[Nuit
SA/ DI]]="Oui",0,IF(Tableau1[[#This Row],[Nuit
SA/ DI]]="Non",1,""))</f>
        <v/>
      </c>
      <c r="AR1548" s="76" t="str">
        <f>IF(Tableau1[[#This Row],[Nuit
DI/ LU]]="Oui",0,IF(Tableau1[[#This Row],[Nuit
DI/ LU]]="Non",1,""))</f>
        <v/>
      </c>
      <c r="AS1548" s="76" t="str">
        <f>IF(Tableau1[[#This Row],[Type de réponse]]='Paramètre (masquer)'!$A$10,Tableau1[[#This Row],[FE]],"")</f>
        <v/>
      </c>
      <c r="AT1548" s="76" t="str">
        <f>_xlfn.CONCAT(Tableau1[[#This Row],[LUN]:[DIM]])</f>
        <v/>
      </c>
      <c r="AU1548" s="79"/>
      <c r="AV15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8" s="76" t="e">
        <f>Tableau1[[#This Row],[Nbre de nuits sur la période]]*Tableau1[[#This Row],[Nombre de train accédant / nuit *]]</f>
        <v>#VALUE!</v>
      </c>
      <c r="AY1548" s="76" t="e">
        <f>Tableau1[[#This Row],[Uo voies - nuit]]*((59*400/1000)+5)</f>
        <v>#VALUE!</v>
      </c>
    </row>
    <row r="1549" spans="1:51" ht="15.75">
      <c r="A1549" s="51">
        <f t="shared" si="71"/>
        <v>1536</v>
      </c>
      <c r="B1549" s="85"/>
      <c r="C1549" s="52" t="str">
        <f>IFERROR(VLOOKUP(Tableau1[[#This Row],[Site *
Un fichier Excel par DT]],Tableau7[[#All],[Nom de la gare]:[EIC]],5,FALSE),"")</f>
        <v/>
      </c>
      <c r="D1549" s="77"/>
      <c r="E1549" s="74"/>
      <c r="F1549" s="74"/>
      <c r="G1549" s="76"/>
      <c r="H1549" s="72" t="str">
        <f>IF(Tableau1[[#This Row],[Régime d''utilisation (Quotidien ? Oui ou Non)]]="Oui","Oui","Non")</f>
        <v>Non</v>
      </c>
      <c r="I1549" s="72" t="str">
        <f>IF(Tableau1[[#This Row],[Régime d''utilisation (Quotidien ? Oui ou Non)]]="Oui","Oui","Non")</f>
        <v>Non</v>
      </c>
      <c r="J1549" s="72" t="str">
        <f>IF(Tableau1[[#This Row],[Régime d''utilisation (Quotidien ? Oui ou Non)]]="Oui","Oui","Non")</f>
        <v>Non</v>
      </c>
      <c r="K1549" s="72" t="str">
        <f>IF(Tableau1[[#This Row],[Régime d''utilisation (Quotidien ? Oui ou Non)]]="Oui","Oui","Non")</f>
        <v>Non</v>
      </c>
      <c r="L1549" s="72" t="str">
        <f>IF(Tableau1[[#This Row],[Régime d''utilisation (Quotidien ? Oui ou Non)]]="Oui","Oui","Non")</f>
        <v>Non</v>
      </c>
      <c r="M1549" s="72" t="str">
        <f>IF(Tableau1[[#This Row],[Régime d''utilisation (Quotidien ? Oui ou Non)]]="Oui","Oui","Non")</f>
        <v>Non</v>
      </c>
      <c r="N1549" s="72" t="str">
        <f>IF(Tableau1[[#This Row],[Régime d''utilisation (Quotidien ? Oui ou Non)]]="Oui","Oui","Non")</f>
        <v>Non</v>
      </c>
      <c r="O1549" s="72" t="str">
        <f>IF(Tableau1[[#This Row],[Régime d''utilisation (Quotidien ? Oui ou Non)]]="Oui","Oui","Non")</f>
        <v>Non</v>
      </c>
      <c r="P1549" s="76"/>
      <c r="Q1549" s="76"/>
      <c r="R1549" s="76"/>
      <c r="S1549" s="52" t="str">
        <f t="shared" si="69"/>
        <v>Compris entre 00h00 et 5h00</v>
      </c>
      <c r="T1549" s="76"/>
      <c r="U1549" s="53" t="str">
        <f t="shared" si="70"/>
        <v>Voyageur</v>
      </c>
      <c r="V1549" s="76"/>
      <c r="W1549" s="76"/>
      <c r="X1549" s="76"/>
      <c r="Y1549" s="76"/>
      <c r="Z1549" s="76"/>
      <c r="AA1549" s="76"/>
      <c r="AB1549" s="53">
        <f>400</f>
        <v>400</v>
      </c>
      <c r="AC1549" s="78" t="str">
        <f>IF(Tableau1[[#This Row],[Type de réponse]]='Paramètre (masquer)'!$A$10,Tableau1[[#This Row],[Période de début *]],"")</f>
        <v/>
      </c>
      <c r="AD1549" s="78" t="str">
        <f>IF(Tableau1[[#This Row],[Type de réponse]]='Paramètre (masquer)'!$A$10,Tableau1[[#This Row],[Période de fin *]],"")</f>
        <v/>
      </c>
      <c r="AE1549" s="78" t="str">
        <f>IF(Tableau1[[#This Row],[Type de réponse]]='Paramètre (masquer)'!$A$10,Tableau1[[#This Row],[Nuit
LU/MA]],"")</f>
        <v/>
      </c>
      <c r="AF1549" s="78" t="str">
        <f>IF(Tableau1[[#This Row],[Type de réponse]]='Paramètre (masquer)'!$A$10,Tableau1[[#This Row],[Nuit
MA/ME]],"")</f>
        <v/>
      </c>
      <c r="AG1549" s="78" t="str">
        <f>IF(Tableau1[[#This Row],[Type de réponse]]='Paramètre (masquer)'!$A$10,Tableau1[[#This Row],[Nuit
ME/JE]],"")</f>
        <v/>
      </c>
      <c r="AH1549" s="78" t="str">
        <f>IF(Tableau1[[#This Row],[Type de réponse]]='Paramètre (masquer)'!$A$10,Tableau1[[#This Row],[Nuit JE/VE]],"")</f>
        <v/>
      </c>
      <c r="AI1549" s="78" t="str">
        <f>IF(Tableau1[[#This Row],[Type de réponse]]='Paramètre (masquer)'!$A$10,Tableau1[[#This Row],[Nuit
VE/SA]],"")</f>
        <v/>
      </c>
      <c r="AJ1549" s="78" t="str">
        <f>IF(Tableau1[[#This Row],[Type de réponse]]='Paramètre (masquer)'!$A$10,Tableau1[[#This Row],[Nuit
SA/DI]],"")</f>
        <v/>
      </c>
      <c r="AK1549" s="78" t="str">
        <f>IF(Tableau1[[#This Row],[Type de réponse]]='Paramètre (masquer)'!$A$10,Tableau1[[#This Row],[Nuit
DI/LU]],"")</f>
        <v/>
      </c>
      <c r="AL1549" s="76" t="str">
        <f>IF(Tableau1[[#This Row],[Nuit
LU /MA]]="Oui",0,IF(Tableau1[[#This Row],[Nuit
LU /MA]]="Non",1,""))</f>
        <v/>
      </c>
      <c r="AM1549" s="76" t="str">
        <f>IF(Tableau1[[#This Row],[Nuit
MA/ ME]]="Oui",0,IF(Tableau1[[#This Row],[Nuit
MA/ ME]]="Non",1,""))</f>
        <v/>
      </c>
      <c r="AN1549" s="76" t="str">
        <f>IF(Tableau1[[#This Row],[Nuit
ME/ JE]]="Oui",0,IF(Tableau1[[#This Row],[Nuit
ME/ JE]]="Non",1,""))</f>
        <v/>
      </c>
      <c r="AO1549" s="76" t="str">
        <f>IF(Tableau1[[#This Row],[Nuit JE/ VE]]="Oui",0,IF(Tableau1[[#This Row],[Nuit JE/ VE]]="Non",1,""))</f>
        <v/>
      </c>
      <c r="AP1549" s="76" t="str">
        <f>IF(Tableau1[[#This Row],[Nuit
VE/ SA]]="Oui",0,IF(Tableau1[[#This Row],[Nuit
VE/ SA]]="Non",1,""))</f>
        <v/>
      </c>
      <c r="AQ1549" s="76" t="str">
        <f>IF(Tableau1[[#This Row],[Nuit
SA/ DI]]="Oui",0,IF(Tableau1[[#This Row],[Nuit
SA/ DI]]="Non",1,""))</f>
        <v/>
      </c>
      <c r="AR1549" s="76" t="str">
        <f>IF(Tableau1[[#This Row],[Nuit
DI/ LU]]="Oui",0,IF(Tableau1[[#This Row],[Nuit
DI/ LU]]="Non",1,""))</f>
        <v/>
      </c>
      <c r="AS1549" s="76" t="str">
        <f>IF(Tableau1[[#This Row],[Type de réponse]]='Paramètre (masquer)'!$A$10,Tableau1[[#This Row],[FE]],"")</f>
        <v/>
      </c>
      <c r="AT1549" s="76" t="str">
        <f>_xlfn.CONCAT(Tableau1[[#This Row],[LUN]:[DIM]])</f>
        <v/>
      </c>
      <c r="AU1549" s="79"/>
      <c r="AV15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9" s="76" t="e">
        <f>Tableau1[[#This Row],[Nbre de nuits sur la période]]*Tableau1[[#This Row],[Nombre de train accédant / nuit *]]</f>
        <v>#VALUE!</v>
      </c>
      <c r="AY1549" s="76" t="e">
        <f>Tableau1[[#This Row],[Uo voies - nuit]]*((59*400/1000)+5)</f>
        <v>#VALUE!</v>
      </c>
    </row>
    <row r="1550" spans="1:51" ht="15.75">
      <c r="A1550" s="51">
        <f t="shared" si="71"/>
        <v>1537</v>
      </c>
      <c r="B1550" s="85"/>
      <c r="C1550" s="52" t="str">
        <f>IFERROR(VLOOKUP(Tableau1[[#This Row],[Site *
Un fichier Excel par DT]],Tableau7[[#All],[Nom de la gare]:[EIC]],5,FALSE),"")</f>
        <v/>
      </c>
      <c r="D1550" s="77"/>
      <c r="E1550" s="74"/>
      <c r="F1550" s="74"/>
      <c r="G1550" s="76"/>
      <c r="H1550" s="72" t="str">
        <f>IF(Tableau1[[#This Row],[Régime d''utilisation (Quotidien ? Oui ou Non)]]="Oui","Oui","Non")</f>
        <v>Non</v>
      </c>
      <c r="I1550" s="72" t="str">
        <f>IF(Tableau1[[#This Row],[Régime d''utilisation (Quotidien ? Oui ou Non)]]="Oui","Oui","Non")</f>
        <v>Non</v>
      </c>
      <c r="J1550" s="72" t="str">
        <f>IF(Tableau1[[#This Row],[Régime d''utilisation (Quotidien ? Oui ou Non)]]="Oui","Oui","Non")</f>
        <v>Non</v>
      </c>
      <c r="K1550" s="72" t="str">
        <f>IF(Tableau1[[#This Row],[Régime d''utilisation (Quotidien ? Oui ou Non)]]="Oui","Oui","Non")</f>
        <v>Non</v>
      </c>
      <c r="L1550" s="72" t="str">
        <f>IF(Tableau1[[#This Row],[Régime d''utilisation (Quotidien ? Oui ou Non)]]="Oui","Oui","Non")</f>
        <v>Non</v>
      </c>
      <c r="M1550" s="72" t="str">
        <f>IF(Tableau1[[#This Row],[Régime d''utilisation (Quotidien ? Oui ou Non)]]="Oui","Oui","Non")</f>
        <v>Non</v>
      </c>
      <c r="N1550" s="72" t="str">
        <f>IF(Tableau1[[#This Row],[Régime d''utilisation (Quotidien ? Oui ou Non)]]="Oui","Oui","Non")</f>
        <v>Non</v>
      </c>
      <c r="O1550" s="72" t="str">
        <f>IF(Tableau1[[#This Row],[Régime d''utilisation (Quotidien ? Oui ou Non)]]="Oui","Oui","Non")</f>
        <v>Non</v>
      </c>
      <c r="P1550" s="76"/>
      <c r="Q1550" s="76"/>
      <c r="R1550" s="76"/>
      <c r="S1550" s="52" t="str">
        <f t="shared" ref="S1550:S1604" si="72">"Compris entre 00h00 et 5h00"</f>
        <v>Compris entre 00h00 et 5h00</v>
      </c>
      <c r="T1550" s="76"/>
      <c r="U1550" s="53" t="str">
        <f t="shared" ref="U1550:U1604" si="73">"Voyageur"</f>
        <v>Voyageur</v>
      </c>
      <c r="V1550" s="76"/>
      <c r="W1550" s="76"/>
      <c r="X1550" s="76"/>
      <c r="Y1550" s="76"/>
      <c r="Z1550" s="76"/>
      <c r="AA1550" s="76"/>
      <c r="AB1550" s="53">
        <f>400</f>
        <v>400</v>
      </c>
      <c r="AC1550" s="78" t="str">
        <f>IF(Tableau1[[#This Row],[Type de réponse]]='Paramètre (masquer)'!$A$10,Tableau1[[#This Row],[Période de début *]],"")</f>
        <v/>
      </c>
      <c r="AD1550" s="78" t="str">
        <f>IF(Tableau1[[#This Row],[Type de réponse]]='Paramètre (masquer)'!$A$10,Tableau1[[#This Row],[Période de fin *]],"")</f>
        <v/>
      </c>
      <c r="AE1550" s="78" t="str">
        <f>IF(Tableau1[[#This Row],[Type de réponse]]='Paramètre (masquer)'!$A$10,Tableau1[[#This Row],[Nuit
LU/MA]],"")</f>
        <v/>
      </c>
      <c r="AF1550" s="78" t="str">
        <f>IF(Tableau1[[#This Row],[Type de réponse]]='Paramètre (masquer)'!$A$10,Tableau1[[#This Row],[Nuit
MA/ME]],"")</f>
        <v/>
      </c>
      <c r="AG1550" s="78" t="str">
        <f>IF(Tableau1[[#This Row],[Type de réponse]]='Paramètre (masquer)'!$A$10,Tableau1[[#This Row],[Nuit
ME/JE]],"")</f>
        <v/>
      </c>
      <c r="AH1550" s="78" t="str">
        <f>IF(Tableau1[[#This Row],[Type de réponse]]='Paramètre (masquer)'!$A$10,Tableau1[[#This Row],[Nuit JE/VE]],"")</f>
        <v/>
      </c>
      <c r="AI1550" s="78" t="str">
        <f>IF(Tableau1[[#This Row],[Type de réponse]]='Paramètre (masquer)'!$A$10,Tableau1[[#This Row],[Nuit
VE/SA]],"")</f>
        <v/>
      </c>
      <c r="AJ1550" s="78" t="str">
        <f>IF(Tableau1[[#This Row],[Type de réponse]]='Paramètre (masquer)'!$A$10,Tableau1[[#This Row],[Nuit
SA/DI]],"")</f>
        <v/>
      </c>
      <c r="AK1550" s="78" t="str">
        <f>IF(Tableau1[[#This Row],[Type de réponse]]='Paramètre (masquer)'!$A$10,Tableau1[[#This Row],[Nuit
DI/LU]],"")</f>
        <v/>
      </c>
      <c r="AL1550" s="76" t="str">
        <f>IF(Tableau1[[#This Row],[Nuit
LU /MA]]="Oui",0,IF(Tableau1[[#This Row],[Nuit
LU /MA]]="Non",1,""))</f>
        <v/>
      </c>
      <c r="AM1550" s="76" t="str">
        <f>IF(Tableau1[[#This Row],[Nuit
MA/ ME]]="Oui",0,IF(Tableau1[[#This Row],[Nuit
MA/ ME]]="Non",1,""))</f>
        <v/>
      </c>
      <c r="AN1550" s="76" t="str">
        <f>IF(Tableau1[[#This Row],[Nuit
ME/ JE]]="Oui",0,IF(Tableau1[[#This Row],[Nuit
ME/ JE]]="Non",1,""))</f>
        <v/>
      </c>
      <c r="AO1550" s="76" t="str">
        <f>IF(Tableau1[[#This Row],[Nuit JE/ VE]]="Oui",0,IF(Tableau1[[#This Row],[Nuit JE/ VE]]="Non",1,""))</f>
        <v/>
      </c>
      <c r="AP1550" s="76" t="str">
        <f>IF(Tableau1[[#This Row],[Nuit
VE/ SA]]="Oui",0,IF(Tableau1[[#This Row],[Nuit
VE/ SA]]="Non",1,""))</f>
        <v/>
      </c>
      <c r="AQ1550" s="76" t="str">
        <f>IF(Tableau1[[#This Row],[Nuit
SA/ DI]]="Oui",0,IF(Tableau1[[#This Row],[Nuit
SA/ DI]]="Non",1,""))</f>
        <v/>
      </c>
      <c r="AR1550" s="76" t="str">
        <f>IF(Tableau1[[#This Row],[Nuit
DI/ LU]]="Oui",0,IF(Tableau1[[#This Row],[Nuit
DI/ LU]]="Non",1,""))</f>
        <v/>
      </c>
      <c r="AS1550" s="76" t="str">
        <f>IF(Tableau1[[#This Row],[Type de réponse]]='Paramètre (masquer)'!$A$10,Tableau1[[#This Row],[FE]],"")</f>
        <v/>
      </c>
      <c r="AT1550" s="76" t="str">
        <f>_xlfn.CONCAT(Tableau1[[#This Row],[LUN]:[DIM]])</f>
        <v/>
      </c>
      <c r="AU1550" s="79"/>
      <c r="AV15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0" s="76" t="e">
        <f>Tableau1[[#This Row],[Nbre de nuits sur la période]]*Tableau1[[#This Row],[Nombre de train accédant / nuit *]]</f>
        <v>#VALUE!</v>
      </c>
      <c r="AY1550" s="76" t="e">
        <f>Tableau1[[#This Row],[Uo voies - nuit]]*((59*400/1000)+5)</f>
        <v>#VALUE!</v>
      </c>
    </row>
    <row r="1551" spans="1:51" ht="15.75">
      <c r="A1551" s="51">
        <f t="shared" ref="A1551:A1604" si="74">1+A1550</f>
        <v>1538</v>
      </c>
      <c r="B1551" s="85"/>
      <c r="C1551" s="52" t="str">
        <f>IFERROR(VLOOKUP(Tableau1[[#This Row],[Site *
Un fichier Excel par DT]],Tableau7[[#All],[Nom de la gare]:[EIC]],5,FALSE),"")</f>
        <v/>
      </c>
      <c r="D1551" s="77"/>
      <c r="E1551" s="74"/>
      <c r="F1551" s="74"/>
      <c r="G1551" s="76"/>
      <c r="H1551" s="72" t="str">
        <f>IF(Tableau1[[#This Row],[Régime d''utilisation (Quotidien ? Oui ou Non)]]="Oui","Oui","Non")</f>
        <v>Non</v>
      </c>
      <c r="I1551" s="72" t="str">
        <f>IF(Tableau1[[#This Row],[Régime d''utilisation (Quotidien ? Oui ou Non)]]="Oui","Oui","Non")</f>
        <v>Non</v>
      </c>
      <c r="J1551" s="72" t="str">
        <f>IF(Tableau1[[#This Row],[Régime d''utilisation (Quotidien ? Oui ou Non)]]="Oui","Oui","Non")</f>
        <v>Non</v>
      </c>
      <c r="K1551" s="72" t="str">
        <f>IF(Tableau1[[#This Row],[Régime d''utilisation (Quotidien ? Oui ou Non)]]="Oui","Oui","Non")</f>
        <v>Non</v>
      </c>
      <c r="L1551" s="72" t="str">
        <f>IF(Tableau1[[#This Row],[Régime d''utilisation (Quotidien ? Oui ou Non)]]="Oui","Oui","Non")</f>
        <v>Non</v>
      </c>
      <c r="M1551" s="72" t="str">
        <f>IF(Tableau1[[#This Row],[Régime d''utilisation (Quotidien ? Oui ou Non)]]="Oui","Oui","Non")</f>
        <v>Non</v>
      </c>
      <c r="N1551" s="72" t="str">
        <f>IF(Tableau1[[#This Row],[Régime d''utilisation (Quotidien ? Oui ou Non)]]="Oui","Oui","Non")</f>
        <v>Non</v>
      </c>
      <c r="O1551" s="72" t="str">
        <f>IF(Tableau1[[#This Row],[Régime d''utilisation (Quotidien ? Oui ou Non)]]="Oui","Oui","Non")</f>
        <v>Non</v>
      </c>
      <c r="P1551" s="76"/>
      <c r="Q1551" s="76"/>
      <c r="R1551" s="76"/>
      <c r="S1551" s="52" t="str">
        <f t="shared" si="72"/>
        <v>Compris entre 00h00 et 5h00</v>
      </c>
      <c r="T1551" s="76"/>
      <c r="U1551" s="53" t="str">
        <f t="shared" si="73"/>
        <v>Voyageur</v>
      </c>
      <c r="V1551" s="76"/>
      <c r="W1551" s="76"/>
      <c r="X1551" s="76"/>
      <c r="Y1551" s="76"/>
      <c r="Z1551" s="76"/>
      <c r="AA1551" s="76"/>
      <c r="AB1551" s="53">
        <f>400</f>
        <v>400</v>
      </c>
      <c r="AC1551" s="78" t="str">
        <f>IF(Tableau1[[#This Row],[Type de réponse]]='Paramètre (masquer)'!$A$10,Tableau1[[#This Row],[Période de début *]],"")</f>
        <v/>
      </c>
      <c r="AD1551" s="78" t="str">
        <f>IF(Tableau1[[#This Row],[Type de réponse]]='Paramètre (masquer)'!$A$10,Tableau1[[#This Row],[Période de fin *]],"")</f>
        <v/>
      </c>
      <c r="AE1551" s="78" t="str">
        <f>IF(Tableau1[[#This Row],[Type de réponse]]='Paramètre (masquer)'!$A$10,Tableau1[[#This Row],[Nuit
LU/MA]],"")</f>
        <v/>
      </c>
      <c r="AF1551" s="78" t="str">
        <f>IF(Tableau1[[#This Row],[Type de réponse]]='Paramètre (masquer)'!$A$10,Tableau1[[#This Row],[Nuit
MA/ME]],"")</f>
        <v/>
      </c>
      <c r="AG1551" s="78" t="str">
        <f>IF(Tableau1[[#This Row],[Type de réponse]]='Paramètre (masquer)'!$A$10,Tableau1[[#This Row],[Nuit
ME/JE]],"")</f>
        <v/>
      </c>
      <c r="AH1551" s="78" t="str">
        <f>IF(Tableau1[[#This Row],[Type de réponse]]='Paramètre (masquer)'!$A$10,Tableau1[[#This Row],[Nuit JE/VE]],"")</f>
        <v/>
      </c>
      <c r="AI1551" s="78" t="str">
        <f>IF(Tableau1[[#This Row],[Type de réponse]]='Paramètre (masquer)'!$A$10,Tableau1[[#This Row],[Nuit
VE/SA]],"")</f>
        <v/>
      </c>
      <c r="AJ1551" s="78" t="str">
        <f>IF(Tableau1[[#This Row],[Type de réponse]]='Paramètre (masquer)'!$A$10,Tableau1[[#This Row],[Nuit
SA/DI]],"")</f>
        <v/>
      </c>
      <c r="AK1551" s="78" t="str">
        <f>IF(Tableau1[[#This Row],[Type de réponse]]='Paramètre (masquer)'!$A$10,Tableau1[[#This Row],[Nuit
DI/LU]],"")</f>
        <v/>
      </c>
      <c r="AL1551" s="76" t="str">
        <f>IF(Tableau1[[#This Row],[Nuit
LU /MA]]="Oui",0,IF(Tableau1[[#This Row],[Nuit
LU /MA]]="Non",1,""))</f>
        <v/>
      </c>
      <c r="AM1551" s="76" t="str">
        <f>IF(Tableau1[[#This Row],[Nuit
MA/ ME]]="Oui",0,IF(Tableau1[[#This Row],[Nuit
MA/ ME]]="Non",1,""))</f>
        <v/>
      </c>
      <c r="AN1551" s="76" t="str">
        <f>IF(Tableau1[[#This Row],[Nuit
ME/ JE]]="Oui",0,IF(Tableau1[[#This Row],[Nuit
ME/ JE]]="Non",1,""))</f>
        <v/>
      </c>
      <c r="AO1551" s="76" t="str">
        <f>IF(Tableau1[[#This Row],[Nuit JE/ VE]]="Oui",0,IF(Tableau1[[#This Row],[Nuit JE/ VE]]="Non",1,""))</f>
        <v/>
      </c>
      <c r="AP1551" s="76" t="str">
        <f>IF(Tableau1[[#This Row],[Nuit
VE/ SA]]="Oui",0,IF(Tableau1[[#This Row],[Nuit
VE/ SA]]="Non",1,""))</f>
        <v/>
      </c>
      <c r="AQ1551" s="76" t="str">
        <f>IF(Tableau1[[#This Row],[Nuit
SA/ DI]]="Oui",0,IF(Tableau1[[#This Row],[Nuit
SA/ DI]]="Non",1,""))</f>
        <v/>
      </c>
      <c r="AR1551" s="76" t="str">
        <f>IF(Tableau1[[#This Row],[Nuit
DI/ LU]]="Oui",0,IF(Tableau1[[#This Row],[Nuit
DI/ LU]]="Non",1,""))</f>
        <v/>
      </c>
      <c r="AS1551" s="76" t="str">
        <f>IF(Tableau1[[#This Row],[Type de réponse]]='Paramètre (masquer)'!$A$10,Tableau1[[#This Row],[FE]],"")</f>
        <v/>
      </c>
      <c r="AT1551" s="76" t="str">
        <f>_xlfn.CONCAT(Tableau1[[#This Row],[LUN]:[DIM]])</f>
        <v/>
      </c>
      <c r="AU1551" s="79"/>
      <c r="AV15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1" s="76" t="e">
        <f>Tableau1[[#This Row],[Nbre de nuits sur la période]]*Tableau1[[#This Row],[Nombre de train accédant / nuit *]]</f>
        <v>#VALUE!</v>
      </c>
      <c r="AY1551" s="76" t="e">
        <f>Tableau1[[#This Row],[Uo voies - nuit]]*((59*400/1000)+5)</f>
        <v>#VALUE!</v>
      </c>
    </row>
    <row r="1552" spans="1:51" ht="15.75">
      <c r="A1552" s="51">
        <f t="shared" si="74"/>
        <v>1539</v>
      </c>
      <c r="B1552" s="85"/>
      <c r="C1552" s="52" t="str">
        <f>IFERROR(VLOOKUP(Tableau1[[#This Row],[Site *
Un fichier Excel par DT]],Tableau7[[#All],[Nom de la gare]:[EIC]],5,FALSE),"")</f>
        <v/>
      </c>
      <c r="D1552" s="77"/>
      <c r="E1552" s="74"/>
      <c r="F1552" s="74"/>
      <c r="G1552" s="76"/>
      <c r="H1552" s="72" t="str">
        <f>IF(Tableau1[[#This Row],[Régime d''utilisation (Quotidien ? Oui ou Non)]]="Oui","Oui","Non")</f>
        <v>Non</v>
      </c>
      <c r="I1552" s="72" t="str">
        <f>IF(Tableau1[[#This Row],[Régime d''utilisation (Quotidien ? Oui ou Non)]]="Oui","Oui","Non")</f>
        <v>Non</v>
      </c>
      <c r="J1552" s="72" t="str">
        <f>IF(Tableau1[[#This Row],[Régime d''utilisation (Quotidien ? Oui ou Non)]]="Oui","Oui","Non")</f>
        <v>Non</v>
      </c>
      <c r="K1552" s="72" t="str">
        <f>IF(Tableau1[[#This Row],[Régime d''utilisation (Quotidien ? Oui ou Non)]]="Oui","Oui","Non")</f>
        <v>Non</v>
      </c>
      <c r="L1552" s="72" t="str">
        <f>IF(Tableau1[[#This Row],[Régime d''utilisation (Quotidien ? Oui ou Non)]]="Oui","Oui","Non")</f>
        <v>Non</v>
      </c>
      <c r="M1552" s="72" t="str">
        <f>IF(Tableau1[[#This Row],[Régime d''utilisation (Quotidien ? Oui ou Non)]]="Oui","Oui","Non")</f>
        <v>Non</v>
      </c>
      <c r="N1552" s="72" t="str">
        <f>IF(Tableau1[[#This Row],[Régime d''utilisation (Quotidien ? Oui ou Non)]]="Oui","Oui","Non")</f>
        <v>Non</v>
      </c>
      <c r="O1552" s="72" t="str">
        <f>IF(Tableau1[[#This Row],[Régime d''utilisation (Quotidien ? Oui ou Non)]]="Oui","Oui","Non")</f>
        <v>Non</v>
      </c>
      <c r="P1552" s="76"/>
      <c r="Q1552" s="76"/>
      <c r="R1552" s="76"/>
      <c r="S1552" s="52" t="str">
        <f t="shared" si="72"/>
        <v>Compris entre 00h00 et 5h00</v>
      </c>
      <c r="T1552" s="76"/>
      <c r="U1552" s="53" t="str">
        <f t="shared" si="73"/>
        <v>Voyageur</v>
      </c>
      <c r="V1552" s="76"/>
      <c r="W1552" s="76"/>
      <c r="X1552" s="76"/>
      <c r="Y1552" s="76"/>
      <c r="Z1552" s="76"/>
      <c r="AA1552" s="76"/>
      <c r="AB1552" s="53">
        <f>400</f>
        <v>400</v>
      </c>
      <c r="AC1552" s="78" t="str">
        <f>IF(Tableau1[[#This Row],[Type de réponse]]='Paramètre (masquer)'!$A$10,Tableau1[[#This Row],[Période de début *]],"")</f>
        <v/>
      </c>
      <c r="AD1552" s="78" t="str">
        <f>IF(Tableau1[[#This Row],[Type de réponse]]='Paramètre (masquer)'!$A$10,Tableau1[[#This Row],[Période de fin *]],"")</f>
        <v/>
      </c>
      <c r="AE1552" s="78" t="str">
        <f>IF(Tableau1[[#This Row],[Type de réponse]]='Paramètre (masquer)'!$A$10,Tableau1[[#This Row],[Nuit
LU/MA]],"")</f>
        <v/>
      </c>
      <c r="AF1552" s="78" t="str">
        <f>IF(Tableau1[[#This Row],[Type de réponse]]='Paramètre (masquer)'!$A$10,Tableau1[[#This Row],[Nuit
MA/ME]],"")</f>
        <v/>
      </c>
      <c r="AG1552" s="78" t="str">
        <f>IF(Tableau1[[#This Row],[Type de réponse]]='Paramètre (masquer)'!$A$10,Tableau1[[#This Row],[Nuit
ME/JE]],"")</f>
        <v/>
      </c>
      <c r="AH1552" s="78" t="str">
        <f>IF(Tableau1[[#This Row],[Type de réponse]]='Paramètre (masquer)'!$A$10,Tableau1[[#This Row],[Nuit JE/VE]],"")</f>
        <v/>
      </c>
      <c r="AI1552" s="78" t="str">
        <f>IF(Tableau1[[#This Row],[Type de réponse]]='Paramètre (masquer)'!$A$10,Tableau1[[#This Row],[Nuit
VE/SA]],"")</f>
        <v/>
      </c>
      <c r="AJ1552" s="78" t="str">
        <f>IF(Tableau1[[#This Row],[Type de réponse]]='Paramètre (masquer)'!$A$10,Tableau1[[#This Row],[Nuit
SA/DI]],"")</f>
        <v/>
      </c>
      <c r="AK1552" s="78" t="str">
        <f>IF(Tableau1[[#This Row],[Type de réponse]]='Paramètre (masquer)'!$A$10,Tableau1[[#This Row],[Nuit
DI/LU]],"")</f>
        <v/>
      </c>
      <c r="AL1552" s="76" t="str">
        <f>IF(Tableau1[[#This Row],[Nuit
LU /MA]]="Oui",0,IF(Tableau1[[#This Row],[Nuit
LU /MA]]="Non",1,""))</f>
        <v/>
      </c>
      <c r="AM1552" s="76" t="str">
        <f>IF(Tableau1[[#This Row],[Nuit
MA/ ME]]="Oui",0,IF(Tableau1[[#This Row],[Nuit
MA/ ME]]="Non",1,""))</f>
        <v/>
      </c>
      <c r="AN1552" s="76" t="str">
        <f>IF(Tableau1[[#This Row],[Nuit
ME/ JE]]="Oui",0,IF(Tableau1[[#This Row],[Nuit
ME/ JE]]="Non",1,""))</f>
        <v/>
      </c>
      <c r="AO1552" s="76" t="str">
        <f>IF(Tableau1[[#This Row],[Nuit JE/ VE]]="Oui",0,IF(Tableau1[[#This Row],[Nuit JE/ VE]]="Non",1,""))</f>
        <v/>
      </c>
      <c r="AP1552" s="76" t="str">
        <f>IF(Tableau1[[#This Row],[Nuit
VE/ SA]]="Oui",0,IF(Tableau1[[#This Row],[Nuit
VE/ SA]]="Non",1,""))</f>
        <v/>
      </c>
      <c r="AQ1552" s="76" t="str">
        <f>IF(Tableau1[[#This Row],[Nuit
SA/ DI]]="Oui",0,IF(Tableau1[[#This Row],[Nuit
SA/ DI]]="Non",1,""))</f>
        <v/>
      </c>
      <c r="AR1552" s="76" t="str">
        <f>IF(Tableau1[[#This Row],[Nuit
DI/ LU]]="Oui",0,IF(Tableau1[[#This Row],[Nuit
DI/ LU]]="Non",1,""))</f>
        <v/>
      </c>
      <c r="AS1552" s="76" t="str">
        <f>IF(Tableau1[[#This Row],[Type de réponse]]='Paramètre (masquer)'!$A$10,Tableau1[[#This Row],[FE]],"")</f>
        <v/>
      </c>
      <c r="AT1552" s="76" t="str">
        <f>_xlfn.CONCAT(Tableau1[[#This Row],[LUN]:[DIM]])</f>
        <v/>
      </c>
      <c r="AU1552" s="79"/>
      <c r="AV15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2" s="76" t="e">
        <f>Tableau1[[#This Row],[Nbre de nuits sur la période]]*Tableau1[[#This Row],[Nombre de train accédant / nuit *]]</f>
        <v>#VALUE!</v>
      </c>
      <c r="AY1552" s="76" t="e">
        <f>Tableau1[[#This Row],[Uo voies - nuit]]*((59*400/1000)+5)</f>
        <v>#VALUE!</v>
      </c>
    </row>
    <row r="1553" spans="1:51" ht="15.75">
      <c r="A1553" s="51">
        <f t="shared" si="74"/>
        <v>1540</v>
      </c>
      <c r="B1553" s="85"/>
      <c r="C1553" s="52" t="str">
        <f>IFERROR(VLOOKUP(Tableau1[[#This Row],[Site *
Un fichier Excel par DT]],Tableau7[[#All],[Nom de la gare]:[EIC]],5,FALSE),"")</f>
        <v/>
      </c>
      <c r="D1553" s="77"/>
      <c r="E1553" s="74"/>
      <c r="F1553" s="74"/>
      <c r="G1553" s="76"/>
      <c r="H1553" s="72" t="str">
        <f>IF(Tableau1[[#This Row],[Régime d''utilisation (Quotidien ? Oui ou Non)]]="Oui","Oui","Non")</f>
        <v>Non</v>
      </c>
      <c r="I1553" s="72" t="str">
        <f>IF(Tableau1[[#This Row],[Régime d''utilisation (Quotidien ? Oui ou Non)]]="Oui","Oui","Non")</f>
        <v>Non</v>
      </c>
      <c r="J1553" s="72" t="str">
        <f>IF(Tableau1[[#This Row],[Régime d''utilisation (Quotidien ? Oui ou Non)]]="Oui","Oui","Non")</f>
        <v>Non</v>
      </c>
      <c r="K1553" s="72" t="str">
        <f>IF(Tableau1[[#This Row],[Régime d''utilisation (Quotidien ? Oui ou Non)]]="Oui","Oui","Non")</f>
        <v>Non</v>
      </c>
      <c r="L1553" s="72" t="str">
        <f>IF(Tableau1[[#This Row],[Régime d''utilisation (Quotidien ? Oui ou Non)]]="Oui","Oui","Non")</f>
        <v>Non</v>
      </c>
      <c r="M1553" s="72" t="str">
        <f>IF(Tableau1[[#This Row],[Régime d''utilisation (Quotidien ? Oui ou Non)]]="Oui","Oui","Non")</f>
        <v>Non</v>
      </c>
      <c r="N1553" s="72" t="str">
        <f>IF(Tableau1[[#This Row],[Régime d''utilisation (Quotidien ? Oui ou Non)]]="Oui","Oui","Non")</f>
        <v>Non</v>
      </c>
      <c r="O1553" s="72" t="str">
        <f>IF(Tableau1[[#This Row],[Régime d''utilisation (Quotidien ? Oui ou Non)]]="Oui","Oui","Non")</f>
        <v>Non</v>
      </c>
      <c r="P1553" s="76"/>
      <c r="Q1553" s="76"/>
      <c r="R1553" s="76"/>
      <c r="S1553" s="52" t="str">
        <f t="shared" si="72"/>
        <v>Compris entre 00h00 et 5h00</v>
      </c>
      <c r="T1553" s="76"/>
      <c r="U1553" s="53" t="str">
        <f t="shared" si="73"/>
        <v>Voyageur</v>
      </c>
      <c r="V1553" s="76"/>
      <c r="W1553" s="76"/>
      <c r="X1553" s="76"/>
      <c r="Y1553" s="76"/>
      <c r="Z1553" s="76"/>
      <c r="AA1553" s="76"/>
      <c r="AB1553" s="53">
        <f>400</f>
        <v>400</v>
      </c>
      <c r="AC1553" s="78" t="str">
        <f>IF(Tableau1[[#This Row],[Type de réponse]]='Paramètre (masquer)'!$A$10,Tableau1[[#This Row],[Période de début *]],"")</f>
        <v/>
      </c>
      <c r="AD1553" s="78" t="str">
        <f>IF(Tableau1[[#This Row],[Type de réponse]]='Paramètre (masquer)'!$A$10,Tableau1[[#This Row],[Période de fin *]],"")</f>
        <v/>
      </c>
      <c r="AE1553" s="78" t="str">
        <f>IF(Tableau1[[#This Row],[Type de réponse]]='Paramètre (masquer)'!$A$10,Tableau1[[#This Row],[Nuit
LU/MA]],"")</f>
        <v/>
      </c>
      <c r="AF1553" s="78" t="str">
        <f>IF(Tableau1[[#This Row],[Type de réponse]]='Paramètre (masquer)'!$A$10,Tableau1[[#This Row],[Nuit
MA/ME]],"")</f>
        <v/>
      </c>
      <c r="AG1553" s="78" t="str">
        <f>IF(Tableau1[[#This Row],[Type de réponse]]='Paramètre (masquer)'!$A$10,Tableau1[[#This Row],[Nuit
ME/JE]],"")</f>
        <v/>
      </c>
      <c r="AH1553" s="78" t="str">
        <f>IF(Tableau1[[#This Row],[Type de réponse]]='Paramètre (masquer)'!$A$10,Tableau1[[#This Row],[Nuit JE/VE]],"")</f>
        <v/>
      </c>
      <c r="AI1553" s="78" t="str">
        <f>IF(Tableau1[[#This Row],[Type de réponse]]='Paramètre (masquer)'!$A$10,Tableau1[[#This Row],[Nuit
VE/SA]],"")</f>
        <v/>
      </c>
      <c r="AJ1553" s="78" t="str">
        <f>IF(Tableau1[[#This Row],[Type de réponse]]='Paramètre (masquer)'!$A$10,Tableau1[[#This Row],[Nuit
SA/DI]],"")</f>
        <v/>
      </c>
      <c r="AK1553" s="78" t="str">
        <f>IF(Tableau1[[#This Row],[Type de réponse]]='Paramètre (masquer)'!$A$10,Tableau1[[#This Row],[Nuit
DI/LU]],"")</f>
        <v/>
      </c>
      <c r="AL1553" s="76" t="str">
        <f>IF(Tableau1[[#This Row],[Nuit
LU /MA]]="Oui",0,IF(Tableau1[[#This Row],[Nuit
LU /MA]]="Non",1,""))</f>
        <v/>
      </c>
      <c r="AM1553" s="76" t="str">
        <f>IF(Tableau1[[#This Row],[Nuit
MA/ ME]]="Oui",0,IF(Tableau1[[#This Row],[Nuit
MA/ ME]]="Non",1,""))</f>
        <v/>
      </c>
      <c r="AN1553" s="76" t="str">
        <f>IF(Tableau1[[#This Row],[Nuit
ME/ JE]]="Oui",0,IF(Tableau1[[#This Row],[Nuit
ME/ JE]]="Non",1,""))</f>
        <v/>
      </c>
      <c r="AO1553" s="76" t="str">
        <f>IF(Tableau1[[#This Row],[Nuit JE/ VE]]="Oui",0,IF(Tableau1[[#This Row],[Nuit JE/ VE]]="Non",1,""))</f>
        <v/>
      </c>
      <c r="AP1553" s="76" t="str">
        <f>IF(Tableau1[[#This Row],[Nuit
VE/ SA]]="Oui",0,IF(Tableau1[[#This Row],[Nuit
VE/ SA]]="Non",1,""))</f>
        <v/>
      </c>
      <c r="AQ1553" s="76" t="str">
        <f>IF(Tableau1[[#This Row],[Nuit
SA/ DI]]="Oui",0,IF(Tableau1[[#This Row],[Nuit
SA/ DI]]="Non",1,""))</f>
        <v/>
      </c>
      <c r="AR1553" s="76" t="str">
        <f>IF(Tableau1[[#This Row],[Nuit
DI/ LU]]="Oui",0,IF(Tableau1[[#This Row],[Nuit
DI/ LU]]="Non",1,""))</f>
        <v/>
      </c>
      <c r="AS1553" s="76" t="str">
        <f>IF(Tableau1[[#This Row],[Type de réponse]]='Paramètre (masquer)'!$A$10,Tableau1[[#This Row],[FE]],"")</f>
        <v/>
      </c>
      <c r="AT1553" s="76" t="str">
        <f>_xlfn.CONCAT(Tableau1[[#This Row],[LUN]:[DIM]])</f>
        <v/>
      </c>
      <c r="AU1553" s="79"/>
      <c r="AV15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3" s="76" t="e">
        <f>Tableau1[[#This Row],[Nbre de nuits sur la période]]*Tableau1[[#This Row],[Nombre de train accédant / nuit *]]</f>
        <v>#VALUE!</v>
      </c>
      <c r="AY1553" s="76" t="e">
        <f>Tableau1[[#This Row],[Uo voies - nuit]]*((59*400/1000)+5)</f>
        <v>#VALUE!</v>
      </c>
    </row>
    <row r="1554" spans="1:51" ht="15.75">
      <c r="A1554" s="51">
        <f t="shared" si="74"/>
        <v>1541</v>
      </c>
      <c r="B1554" s="85"/>
      <c r="C1554" s="52" t="str">
        <f>IFERROR(VLOOKUP(Tableau1[[#This Row],[Site *
Un fichier Excel par DT]],Tableau7[[#All],[Nom de la gare]:[EIC]],5,FALSE),"")</f>
        <v/>
      </c>
      <c r="D1554" s="77"/>
      <c r="E1554" s="74"/>
      <c r="F1554" s="74"/>
      <c r="G1554" s="76"/>
      <c r="H1554" s="72" t="str">
        <f>IF(Tableau1[[#This Row],[Régime d''utilisation (Quotidien ? Oui ou Non)]]="Oui","Oui","Non")</f>
        <v>Non</v>
      </c>
      <c r="I1554" s="72" t="str">
        <f>IF(Tableau1[[#This Row],[Régime d''utilisation (Quotidien ? Oui ou Non)]]="Oui","Oui","Non")</f>
        <v>Non</v>
      </c>
      <c r="J1554" s="72" t="str">
        <f>IF(Tableau1[[#This Row],[Régime d''utilisation (Quotidien ? Oui ou Non)]]="Oui","Oui","Non")</f>
        <v>Non</v>
      </c>
      <c r="K1554" s="72" t="str">
        <f>IF(Tableau1[[#This Row],[Régime d''utilisation (Quotidien ? Oui ou Non)]]="Oui","Oui","Non")</f>
        <v>Non</v>
      </c>
      <c r="L1554" s="72" t="str">
        <f>IF(Tableau1[[#This Row],[Régime d''utilisation (Quotidien ? Oui ou Non)]]="Oui","Oui","Non")</f>
        <v>Non</v>
      </c>
      <c r="M1554" s="72" t="str">
        <f>IF(Tableau1[[#This Row],[Régime d''utilisation (Quotidien ? Oui ou Non)]]="Oui","Oui","Non")</f>
        <v>Non</v>
      </c>
      <c r="N1554" s="72" t="str">
        <f>IF(Tableau1[[#This Row],[Régime d''utilisation (Quotidien ? Oui ou Non)]]="Oui","Oui","Non")</f>
        <v>Non</v>
      </c>
      <c r="O1554" s="72" t="str">
        <f>IF(Tableau1[[#This Row],[Régime d''utilisation (Quotidien ? Oui ou Non)]]="Oui","Oui","Non")</f>
        <v>Non</v>
      </c>
      <c r="P1554" s="76"/>
      <c r="Q1554" s="76"/>
      <c r="R1554" s="76"/>
      <c r="S1554" s="52" t="str">
        <f t="shared" si="72"/>
        <v>Compris entre 00h00 et 5h00</v>
      </c>
      <c r="T1554" s="76"/>
      <c r="U1554" s="53" t="str">
        <f t="shared" si="73"/>
        <v>Voyageur</v>
      </c>
      <c r="V1554" s="76"/>
      <c r="W1554" s="76"/>
      <c r="X1554" s="76"/>
      <c r="Y1554" s="76"/>
      <c r="Z1554" s="76"/>
      <c r="AA1554" s="76"/>
      <c r="AB1554" s="53">
        <f>400</f>
        <v>400</v>
      </c>
      <c r="AC1554" s="78" t="str">
        <f>IF(Tableau1[[#This Row],[Type de réponse]]='Paramètre (masquer)'!$A$10,Tableau1[[#This Row],[Période de début *]],"")</f>
        <v/>
      </c>
      <c r="AD1554" s="78" t="str">
        <f>IF(Tableau1[[#This Row],[Type de réponse]]='Paramètre (masquer)'!$A$10,Tableau1[[#This Row],[Période de fin *]],"")</f>
        <v/>
      </c>
      <c r="AE1554" s="78" t="str">
        <f>IF(Tableau1[[#This Row],[Type de réponse]]='Paramètre (masquer)'!$A$10,Tableau1[[#This Row],[Nuit
LU/MA]],"")</f>
        <v/>
      </c>
      <c r="AF1554" s="78" t="str">
        <f>IF(Tableau1[[#This Row],[Type de réponse]]='Paramètre (masquer)'!$A$10,Tableau1[[#This Row],[Nuit
MA/ME]],"")</f>
        <v/>
      </c>
      <c r="AG1554" s="78" t="str">
        <f>IF(Tableau1[[#This Row],[Type de réponse]]='Paramètre (masquer)'!$A$10,Tableau1[[#This Row],[Nuit
ME/JE]],"")</f>
        <v/>
      </c>
      <c r="AH1554" s="78" t="str">
        <f>IF(Tableau1[[#This Row],[Type de réponse]]='Paramètre (masquer)'!$A$10,Tableau1[[#This Row],[Nuit JE/VE]],"")</f>
        <v/>
      </c>
      <c r="AI1554" s="78" t="str">
        <f>IF(Tableau1[[#This Row],[Type de réponse]]='Paramètre (masquer)'!$A$10,Tableau1[[#This Row],[Nuit
VE/SA]],"")</f>
        <v/>
      </c>
      <c r="AJ1554" s="78" t="str">
        <f>IF(Tableau1[[#This Row],[Type de réponse]]='Paramètre (masquer)'!$A$10,Tableau1[[#This Row],[Nuit
SA/DI]],"")</f>
        <v/>
      </c>
      <c r="AK1554" s="78" t="str">
        <f>IF(Tableau1[[#This Row],[Type de réponse]]='Paramètre (masquer)'!$A$10,Tableau1[[#This Row],[Nuit
DI/LU]],"")</f>
        <v/>
      </c>
      <c r="AL1554" s="76" t="str">
        <f>IF(Tableau1[[#This Row],[Nuit
LU /MA]]="Oui",0,IF(Tableau1[[#This Row],[Nuit
LU /MA]]="Non",1,""))</f>
        <v/>
      </c>
      <c r="AM1554" s="76" t="str">
        <f>IF(Tableau1[[#This Row],[Nuit
MA/ ME]]="Oui",0,IF(Tableau1[[#This Row],[Nuit
MA/ ME]]="Non",1,""))</f>
        <v/>
      </c>
      <c r="AN1554" s="76" t="str">
        <f>IF(Tableau1[[#This Row],[Nuit
ME/ JE]]="Oui",0,IF(Tableau1[[#This Row],[Nuit
ME/ JE]]="Non",1,""))</f>
        <v/>
      </c>
      <c r="AO1554" s="76" t="str">
        <f>IF(Tableau1[[#This Row],[Nuit JE/ VE]]="Oui",0,IF(Tableau1[[#This Row],[Nuit JE/ VE]]="Non",1,""))</f>
        <v/>
      </c>
      <c r="AP1554" s="76" t="str">
        <f>IF(Tableau1[[#This Row],[Nuit
VE/ SA]]="Oui",0,IF(Tableau1[[#This Row],[Nuit
VE/ SA]]="Non",1,""))</f>
        <v/>
      </c>
      <c r="AQ1554" s="76" t="str">
        <f>IF(Tableau1[[#This Row],[Nuit
SA/ DI]]="Oui",0,IF(Tableau1[[#This Row],[Nuit
SA/ DI]]="Non",1,""))</f>
        <v/>
      </c>
      <c r="AR1554" s="76" t="str">
        <f>IF(Tableau1[[#This Row],[Nuit
DI/ LU]]="Oui",0,IF(Tableau1[[#This Row],[Nuit
DI/ LU]]="Non",1,""))</f>
        <v/>
      </c>
      <c r="AS1554" s="76" t="str">
        <f>IF(Tableau1[[#This Row],[Type de réponse]]='Paramètre (masquer)'!$A$10,Tableau1[[#This Row],[FE]],"")</f>
        <v/>
      </c>
      <c r="AT1554" s="76" t="str">
        <f>_xlfn.CONCAT(Tableau1[[#This Row],[LUN]:[DIM]])</f>
        <v/>
      </c>
      <c r="AU1554" s="79"/>
      <c r="AV15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4" s="76" t="e">
        <f>Tableau1[[#This Row],[Nbre de nuits sur la période]]*Tableau1[[#This Row],[Nombre de train accédant / nuit *]]</f>
        <v>#VALUE!</v>
      </c>
      <c r="AY1554" s="76" t="e">
        <f>Tableau1[[#This Row],[Uo voies - nuit]]*((59*400/1000)+5)</f>
        <v>#VALUE!</v>
      </c>
    </row>
    <row r="1555" spans="1:51" ht="15.75">
      <c r="A1555" s="51">
        <f t="shared" si="74"/>
        <v>1542</v>
      </c>
      <c r="B1555" s="85"/>
      <c r="C1555" s="52" t="str">
        <f>IFERROR(VLOOKUP(Tableau1[[#This Row],[Site *
Un fichier Excel par DT]],Tableau7[[#All],[Nom de la gare]:[EIC]],5,FALSE),"")</f>
        <v/>
      </c>
      <c r="D1555" s="77"/>
      <c r="E1555" s="74"/>
      <c r="F1555" s="74"/>
      <c r="G1555" s="76"/>
      <c r="H1555" s="72" t="str">
        <f>IF(Tableau1[[#This Row],[Régime d''utilisation (Quotidien ? Oui ou Non)]]="Oui","Oui","Non")</f>
        <v>Non</v>
      </c>
      <c r="I1555" s="72" t="str">
        <f>IF(Tableau1[[#This Row],[Régime d''utilisation (Quotidien ? Oui ou Non)]]="Oui","Oui","Non")</f>
        <v>Non</v>
      </c>
      <c r="J1555" s="72" t="str">
        <f>IF(Tableau1[[#This Row],[Régime d''utilisation (Quotidien ? Oui ou Non)]]="Oui","Oui","Non")</f>
        <v>Non</v>
      </c>
      <c r="K1555" s="72" t="str">
        <f>IF(Tableau1[[#This Row],[Régime d''utilisation (Quotidien ? Oui ou Non)]]="Oui","Oui","Non")</f>
        <v>Non</v>
      </c>
      <c r="L1555" s="72" t="str">
        <f>IF(Tableau1[[#This Row],[Régime d''utilisation (Quotidien ? Oui ou Non)]]="Oui","Oui","Non")</f>
        <v>Non</v>
      </c>
      <c r="M1555" s="72" t="str">
        <f>IF(Tableau1[[#This Row],[Régime d''utilisation (Quotidien ? Oui ou Non)]]="Oui","Oui","Non")</f>
        <v>Non</v>
      </c>
      <c r="N1555" s="72" t="str">
        <f>IF(Tableau1[[#This Row],[Régime d''utilisation (Quotidien ? Oui ou Non)]]="Oui","Oui","Non")</f>
        <v>Non</v>
      </c>
      <c r="O1555" s="72" t="str">
        <f>IF(Tableau1[[#This Row],[Régime d''utilisation (Quotidien ? Oui ou Non)]]="Oui","Oui","Non")</f>
        <v>Non</v>
      </c>
      <c r="P1555" s="76"/>
      <c r="Q1555" s="76"/>
      <c r="R1555" s="76"/>
      <c r="S1555" s="52" t="str">
        <f t="shared" si="72"/>
        <v>Compris entre 00h00 et 5h00</v>
      </c>
      <c r="T1555" s="76"/>
      <c r="U1555" s="53" t="str">
        <f t="shared" si="73"/>
        <v>Voyageur</v>
      </c>
      <c r="V1555" s="76"/>
      <c r="W1555" s="76"/>
      <c r="X1555" s="76"/>
      <c r="Y1555" s="76"/>
      <c r="Z1555" s="76"/>
      <c r="AA1555" s="76"/>
      <c r="AB1555" s="53">
        <f>400</f>
        <v>400</v>
      </c>
      <c r="AC1555" s="78" t="str">
        <f>IF(Tableau1[[#This Row],[Type de réponse]]='Paramètre (masquer)'!$A$10,Tableau1[[#This Row],[Période de début *]],"")</f>
        <v/>
      </c>
      <c r="AD1555" s="78" t="str">
        <f>IF(Tableau1[[#This Row],[Type de réponse]]='Paramètre (masquer)'!$A$10,Tableau1[[#This Row],[Période de fin *]],"")</f>
        <v/>
      </c>
      <c r="AE1555" s="78" t="str">
        <f>IF(Tableau1[[#This Row],[Type de réponse]]='Paramètre (masquer)'!$A$10,Tableau1[[#This Row],[Nuit
LU/MA]],"")</f>
        <v/>
      </c>
      <c r="AF1555" s="78" t="str">
        <f>IF(Tableau1[[#This Row],[Type de réponse]]='Paramètre (masquer)'!$A$10,Tableau1[[#This Row],[Nuit
MA/ME]],"")</f>
        <v/>
      </c>
      <c r="AG1555" s="78" t="str">
        <f>IF(Tableau1[[#This Row],[Type de réponse]]='Paramètre (masquer)'!$A$10,Tableau1[[#This Row],[Nuit
ME/JE]],"")</f>
        <v/>
      </c>
      <c r="AH1555" s="78" t="str">
        <f>IF(Tableau1[[#This Row],[Type de réponse]]='Paramètre (masquer)'!$A$10,Tableau1[[#This Row],[Nuit JE/VE]],"")</f>
        <v/>
      </c>
      <c r="AI1555" s="78" t="str">
        <f>IF(Tableau1[[#This Row],[Type de réponse]]='Paramètre (masquer)'!$A$10,Tableau1[[#This Row],[Nuit
VE/SA]],"")</f>
        <v/>
      </c>
      <c r="AJ1555" s="78" t="str">
        <f>IF(Tableau1[[#This Row],[Type de réponse]]='Paramètre (masquer)'!$A$10,Tableau1[[#This Row],[Nuit
SA/DI]],"")</f>
        <v/>
      </c>
      <c r="AK1555" s="78" t="str">
        <f>IF(Tableau1[[#This Row],[Type de réponse]]='Paramètre (masquer)'!$A$10,Tableau1[[#This Row],[Nuit
DI/LU]],"")</f>
        <v/>
      </c>
      <c r="AL1555" s="76" t="str">
        <f>IF(Tableau1[[#This Row],[Nuit
LU /MA]]="Oui",0,IF(Tableau1[[#This Row],[Nuit
LU /MA]]="Non",1,""))</f>
        <v/>
      </c>
      <c r="AM1555" s="76" t="str">
        <f>IF(Tableau1[[#This Row],[Nuit
MA/ ME]]="Oui",0,IF(Tableau1[[#This Row],[Nuit
MA/ ME]]="Non",1,""))</f>
        <v/>
      </c>
      <c r="AN1555" s="76" t="str">
        <f>IF(Tableau1[[#This Row],[Nuit
ME/ JE]]="Oui",0,IF(Tableau1[[#This Row],[Nuit
ME/ JE]]="Non",1,""))</f>
        <v/>
      </c>
      <c r="AO1555" s="76" t="str">
        <f>IF(Tableau1[[#This Row],[Nuit JE/ VE]]="Oui",0,IF(Tableau1[[#This Row],[Nuit JE/ VE]]="Non",1,""))</f>
        <v/>
      </c>
      <c r="AP1555" s="76" t="str">
        <f>IF(Tableau1[[#This Row],[Nuit
VE/ SA]]="Oui",0,IF(Tableau1[[#This Row],[Nuit
VE/ SA]]="Non",1,""))</f>
        <v/>
      </c>
      <c r="AQ1555" s="76" t="str">
        <f>IF(Tableau1[[#This Row],[Nuit
SA/ DI]]="Oui",0,IF(Tableau1[[#This Row],[Nuit
SA/ DI]]="Non",1,""))</f>
        <v/>
      </c>
      <c r="AR1555" s="76" t="str">
        <f>IF(Tableau1[[#This Row],[Nuit
DI/ LU]]="Oui",0,IF(Tableau1[[#This Row],[Nuit
DI/ LU]]="Non",1,""))</f>
        <v/>
      </c>
      <c r="AS1555" s="76" t="str">
        <f>IF(Tableau1[[#This Row],[Type de réponse]]='Paramètre (masquer)'!$A$10,Tableau1[[#This Row],[FE]],"")</f>
        <v/>
      </c>
      <c r="AT1555" s="76" t="str">
        <f>_xlfn.CONCAT(Tableau1[[#This Row],[LUN]:[DIM]])</f>
        <v/>
      </c>
      <c r="AU1555" s="79"/>
      <c r="AV15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5" s="76" t="e">
        <f>Tableau1[[#This Row],[Nbre de nuits sur la période]]*Tableau1[[#This Row],[Nombre de train accédant / nuit *]]</f>
        <v>#VALUE!</v>
      </c>
      <c r="AY1555" s="76" t="e">
        <f>Tableau1[[#This Row],[Uo voies - nuit]]*((59*400/1000)+5)</f>
        <v>#VALUE!</v>
      </c>
    </row>
    <row r="1556" spans="1:51" ht="15.75">
      <c r="A1556" s="51">
        <f t="shared" si="74"/>
        <v>1543</v>
      </c>
      <c r="B1556" s="85"/>
      <c r="C1556" s="52" t="str">
        <f>IFERROR(VLOOKUP(Tableau1[[#This Row],[Site *
Un fichier Excel par DT]],Tableau7[[#All],[Nom de la gare]:[EIC]],5,FALSE),"")</f>
        <v/>
      </c>
      <c r="D1556" s="77"/>
      <c r="E1556" s="74"/>
      <c r="F1556" s="74"/>
      <c r="G1556" s="76"/>
      <c r="H1556" s="72" t="str">
        <f>IF(Tableau1[[#This Row],[Régime d''utilisation (Quotidien ? Oui ou Non)]]="Oui","Oui","Non")</f>
        <v>Non</v>
      </c>
      <c r="I1556" s="72" t="str">
        <f>IF(Tableau1[[#This Row],[Régime d''utilisation (Quotidien ? Oui ou Non)]]="Oui","Oui","Non")</f>
        <v>Non</v>
      </c>
      <c r="J1556" s="72" t="str">
        <f>IF(Tableau1[[#This Row],[Régime d''utilisation (Quotidien ? Oui ou Non)]]="Oui","Oui","Non")</f>
        <v>Non</v>
      </c>
      <c r="K1556" s="72" t="str">
        <f>IF(Tableau1[[#This Row],[Régime d''utilisation (Quotidien ? Oui ou Non)]]="Oui","Oui","Non")</f>
        <v>Non</v>
      </c>
      <c r="L1556" s="72" t="str">
        <f>IF(Tableau1[[#This Row],[Régime d''utilisation (Quotidien ? Oui ou Non)]]="Oui","Oui","Non")</f>
        <v>Non</v>
      </c>
      <c r="M1556" s="72" t="str">
        <f>IF(Tableau1[[#This Row],[Régime d''utilisation (Quotidien ? Oui ou Non)]]="Oui","Oui","Non")</f>
        <v>Non</v>
      </c>
      <c r="N1556" s="72" t="str">
        <f>IF(Tableau1[[#This Row],[Régime d''utilisation (Quotidien ? Oui ou Non)]]="Oui","Oui","Non")</f>
        <v>Non</v>
      </c>
      <c r="O1556" s="72" t="str">
        <f>IF(Tableau1[[#This Row],[Régime d''utilisation (Quotidien ? Oui ou Non)]]="Oui","Oui","Non")</f>
        <v>Non</v>
      </c>
      <c r="P1556" s="76"/>
      <c r="Q1556" s="76"/>
      <c r="R1556" s="76"/>
      <c r="S1556" s="52" t="str">
        <f t="shared" si="72"/>
        <v>Compris entre 00h00 et 5h00</v>
      </c>
      <c r="T1556" s="76"/>
      <c r="U1556" s="53" t="str">
        <f t="shared" si="73"/>
        <v>Voyageur</v>
      </c>
      <c r="V1556" s="76"/>
      <c r="W1556" s="76"/>
      <c r="X1556" s="76"/>
      <c r="Y1556" s="76"/>
      <c r="Z1556" s="76"/>
      <c r="AA1556" s="76"/>
      <c r="AB1556" s="53">
        <f>400</f>
        <v>400</v>
      </c>
      <c r="AC1556" s="78" t="str">
        <f>IF(Tableau1[[#This Row],[Type de réponse]]='Paramètre (masquer)'!$A$10,Tableau1[[#This Row],[Période de début *]],"")</f>
        <v/>
      </c>
      <c r="AD1556" s="78" t="str">
        <f>IF(Tableau1[[#This Row],[Type de réponse]]='Paramètre (masquer)'!$A$10,Tableau1[[#This Row],[Période de fin *]],"")</f>
        <v/>
      </c>
      <c r="AE1556" s="78" t="str">
        <f>IF(Tableau1[[#This Row],[Type de réponse]]='Paramètre (masquer)'!$A$10,Tableau1[[#This Row],[Nuit
LU/MA]],"")</f>
        <v/>
      </c>
      <c r="AF1556" s="78" t="str">
        <f>IF(Tableau1[[#This Row],[Type de réponse]]='Paramètre (masquer)'!$A$10,Tableau1[[#This Row],[Nuit
MA/ME]],"")</f>
        <v/>
      </c>
      <c r="AG1556" s="78" t="str">
        <f>IF(Tableau1[[#This Row],[Type de réponse]]='Paramètre (masquer)'!$A$10,Tableau1[[#This Row],[Nuit
ME/JE]],"")</f>
        <v/>
      </c>
      <c r="AH1556" s="78" t="str">
        <f>IF(Tableau1[[#This Row],[Type de réponse]]='Paramètre (masquer)'!$A$10,Tableau1[[#This Row],[Nuit JE/VE]],"")</f>
        <v/>
      </c>
      <c r="AI1556" s="78" t="str">
        <f>IF(Tableau1[[#This Row],[Type de réponse]]='Paramètre (masquer)'!$A$10,Tableau1[[#This Row],[Nuit
VE/SA]],"")</f>
        <v/>
      </c>
      <c r="AJ1556" s="78" t="str">
        <f>IF(Tableau1[[#This Row],[Type de réponse]]='Paramètre (masquer)'!$A$10,Tableau1[[#This Row],[Nuit
SA/DI]],"")</f>
        <v/>
      </c>
      <c r="AK1556" s="78" t="str">
        <f>IF(Tableau1[[#This Row],[Type de réponse]]='Paramètre (masquer)'!$A$10,Tableau1[[#This Row],[Nuit
DI/LU]],"")</f>
        <v/>
      </c>
      <c r="AL1556" s="76" t="str">
        <f>IF(Tableau1[[#This Row],[Nuit
LU /MA]]="Oui",0,IF(Tableau1[[#This Row],[Nuit
LU /MA]]="Non",1,""))</f>
        <v/>
      </c>
      <c r="AM1556" s="76" t="str">
        <f>IF(Tableau1[[#This Row],[Nuit
MA/ ME]]="Oui",0,IF(Tableau1[[#This Row],[Nuit
MA/ ME]]="Non",1,""))</f>
        <v/>
      </c>
      <c r="AN1556" s="76" t="str">
        <f>IF(Tableau1[[#This Row],[Nuit
ME/ JE]]="Oui",0,IF(Tableau1[[#This Row],[Nuit
ME/ JE]]="Non",1,""))</f>
        <v/>
      </c>
      <c r="AO1556" s="76" t="str">
        <f>IF(Tableau1[[#This Row],[Nuit JE/ VE]]="Oui",0,IF(Tableau1[[#This Row],[Nuit JE/ VE]]="Non",1,""))</f>
        <v/>
      </c>
      <c r="AP1556" s="76" t="str">
        <f>IF(Tableau1[[#This Row],[Nuit
VE/ SA]]="Oui",0,IF(Tableau1[[#This Row],[Nuit
VE/ SA]]="Non",1,""))</f>
        <v/>
      </c>
      <c r="AQ1556" s="76" t="str">
        <f>IF(Tableau1[[#This Row],[Nuit
SA/ DI]]="Oui",0,IF(Tableau1[[#This Row],[Nuit
SA/ DI]]="Non",1,""))</f>
        <v/>
      </c>
      <c r="AR1556" s="76" t="str">
        <f>IF(Tableau1[[#This Row],[Nuit
DI/ LU]]="Oui",0,IF(Tableau1[[#This Row],[Nuit
DI/ LU]]="Non",1,""))</f>
        <v/>
      </c>
      <c r="AS1556" s="76" t="str">
        <f>IF(Tableau1[[#This Row],[Type de réponse]]='Paramètre (masquer)'!$A$10,Tableau1[[#This Row],[FE]],"")</f>
        <v/>
      </c>
      <c r="AT1556" s="76" t="str">
        <f>_xlfn.CONCAT(Tableau1[[#This Row],[LUN]:[DIM]])</f>
        <v/>
      </c>
      <c r="AU1556" s="79"/>
      <c r="AV15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6" s="76" t="e">
        <f>Tableau1[[#This Row],[Nbre de nuits sur la période]]*Tableau1[[#This Row],[Nombre de train accédant / nuit *]]</f>
        <v>#VALUE!</v>
      </c>
      <c r="AY1556" s="76" t="e">
        <f>Tableau1[[#This Row],[Uo voies - nuit]]*((59*400/1000)+5)</f>
        <v>#VALUE!</v>
      </c>
    </row>
    <row r="1557" spans="1:51" ht="15.75">
      <c r="A1557" s="51">
        <f t="shared" si="74"/>
        <v>1544</v>
      </c>
      <c r="B1557" s="85"/>
      <c r="C1557" s="52" t="str">
        <f>IFERROR(VLOOKUP(Tableau1[[#This Row],[Site *
Un fichier Excel par DT]],Tableau7[[#All],[Nom de la gare]:[EIC]],5,FALSE),"")</f>
        <v/>
      </c>
      <c r="D1557" s="77"/>
      <c r="E1557" s="74"/>
      <c r="F1557" s="74"/>
      <c r="G1557" s="76"/>
      <c r="H1557" s="72" t="str">
        <f>IF(Tableau1[[#This Row],[Régime d''utilisation (Quotidien ? Oui ou Non)]]="Oui","Oui","Non")</f>
        <v>Non</v>
      </c>
      <c r="I1557" s="72" t="str">
        <f>IF(Tableau1[[#This Row],[Régime d''utilisation (Quotidien ? Oui ou Non)]]="Oui","Oui","Non")</f>
        <v>Non</v>
      </c>
      <c r="J1557" s="72" t="str">
        <f>IF(Tableau1[[#This Row],[Régime d''utilisation (Quotidien ? Oui ou Non)]]="Oui","Oui","Non")</f>
        <v>Non</v>
      </c>
      <c r="K1557" s="72" t="str">
        <f>IF(Tableau1[[#This Row],[Régime d''utilisation (Quotidien ? Oui ou Non)]]="Oui","Oui","Non")</f>
        <v>Non</v>
      </c>
      <c r="L1557" s="72" t="str">
        <f>IF(Tableau1[[#This Row],[Régime d''utilisation (Quotidien ? Oui ou Non)]]="Oui","Oui","Non")</f>
        <v>Non</v>
      </c>
      <c r="M1557" s="72" t="str">
        <f>IF(Tableau1[[#This Row],[Régime d''utilisation (Quotidien ? Oui ou Non)]]="Oui","Oui","Non")</f>
        <v>Non</v>
      </c>
      <c r="N1557" s="72" t="str">
        <f>IF(Tableau1[[#This Row],[Régime d''utilisation (Quotidien ? Oui ou Non)]]="Oui","Oui","Non")</f>
        <v>Non</v>
      </c>
      <c r="O1557" s="72" t="str">
        <f>IF(Tableau1[[#This Row],[Régime d''utilisation (Quotidien ? Oui ou Non)]]="Oui","Oui","Non")</f>
        <v>Non</v>
      </c>
      <c r="P1557" s="76"/>
      <c r="Q1557" s="76"/>
      <c r="R1557" s="76"/>
      <c r="S1557" s="52" t="str">
        <f t="shared" si="72"/>
        <v>Compris entre 00h00 et 5h00</v>
      </c>
      <c r="T1557" s="76"/>
      <c r="U1557" s="53" t="str">
        <f t="shared" si="73"/>
        <v>Voyageur</v>
      </c>
      <c r="V1557" s="76"/>
      <c r="W1557" s="76"/>
      <c r="X1557" s="76"/>
      <c r="Y1557" s="76"/>
      <c r="Z1557" s="76"/>
      <c r="AA1557" s="76"/>
      <c r="AB1557" s="53">
        <f>400</f>
        <v>400</v>
      </c>
      <c r="AC1557" s="78" t="str">
        <f>IF(Tableau1[[#This Row],[Type de réponse]]='Paramètre (masquer)'!$A$10,Tableau1[[#This Row],[Période de début *]],"")</f>
        <v/>
      </c>
      <c r="AD1557" s="78" t="str">
        <f>IF(Tableau1[[#This Row],[Type de réponse]]='Paramètre (masquer)'!$A$10,Tableau1[[#This Row],[Période de fin *]],"")</f>
        <v/>
      </c>
      <c r="AE1557" s="78" t="str">
        <f>IF(Tableau1[[#This Row],[Type de réponse]]='Paramètre (masquer)'!$A$10,Tableau1[[#This Row],[Nuit
LU/MA]],"")</f>
        <v/>
      </c>
      <c r="AF1557" s="78" t="str">
        <f>IF(Tableau1[[#This Row],[Type de réponse]]='Paramètre (masquer)'!$A$10,Tableau1[[#This Row],[Nuit
MA/ME]],"")</f>
        <v/>
      </c>
      <c r="AG1557" s="78" t="str">
        <f>IF(Tableau1[[#This Row],[Type de réponse]]='Paramètre (masquer)'!$A$10,Tableau1[[#This Row],[Nuit
ME/JE]],"")</f>
        <v/>
      </c>
      <c r="AH1557" s="78" t="str">
        <f>IF(Tableau1[[#This Row],[Type de réponse]]='Paramètre (masquer)'!$A$10,Tableau1[[#This Row],[Nuit JE/VE]],"")</f>
        <v/>
      </c>
      <c r="AI1557" s="78" t="str">
        <f>IF(Tableau1[[#This Row],[Type de réponse]]='Paramètre (masquer)'!$A$10,Tableau1[[#This Row],[Nuit
VE/SA]],"")</f>
        <v/>
      </c>
      <c r="AJ1557" s="78" t="str">
        <f>IF(Tableau1[[#This Row],[Type de réponse]]='Paramètre (masquer)'!$A$10,Tableau1[[#This Row],[Nuit
SA/DI]],"")</f>
        <v/>
      </c>
      <c r="AK1557" s="78" t="str">
        <f>IF(Tableau1[[#This Row],[Type de réponse]]='Paramètre (masquer)'!$A$10,Tableau1[[#This Row],[Nuit
DI/LU]],"")</f>
        <v/>
      </c>
      <c r="AL1557" s="76" t="str">
        <f>IF(Tableau1[[#This Row],[Nuit
LU /MA]]="Oui",0,IF(Tableau1[[#This Row],[Nuit
LU /MA]]="Non",1,""))</f>
        <v/>
      </c>
      <c r="AM1557" s="76" t="str">
        <f>IF(Tableau1[[#This Row],[Nuit
MA/ ME]]="Oui",0,IF(Tableau1[[#This Row],[Nuit
MA/ ME]]="Non",1,""))</f>
        <v/>
      </c>
      <c r="AN1557" s="76" t="str">
        <f>IF(Tableau1[[#This Row],[Nuit
ME/ JE]]="Oui",0,IF(Tableau1[[#This Row],[Nuit
ME/ JE]]="Non",1,""))</f>
        <v/>
      </c>
      <c r="AO1557" s="76" t="str">
        <f>IF(Tableau1[[#This Row],[Nuit JE/ VE]]="Oui",0,IF(Tableau1[[#This Row],[Nuit JE/ VE]]="Non",1,""))</f>
        <v/>
      </c>
      <c r="AP1557" s="76" t="str">
        <f>IF(Tableau1[[#This Row],[Nuit
VE/ SA]]="Oui",0,IF(Tableau1[[#This Row],[Nuit
VE/ SA]]="Non",1,""))</f>
        <v/>
      </c>
      <c r="AQ1557" s="76" t="str">
        <f>IF(Tableau1[[#This Row],[Nuit
SA/ DI]]="Oui",0,IF(Tableau1[[#This Row],[Nuit
SA/ DI]]="Non",1,""))</f>
        <v/>
      </c>
      <c r="AR1557" s="76" t="str">
        <f>IF(Tableau1[[#This Row],[Nuit
DI/ LU]]="Oui",0,IF(Tableau1[[#This Row],[Nuit
DI/ LU]]="Non",1,""))</f>
        <v/>
      </c>
      <c r="AS1557" s="76" t="str">
        <f>IF(Tableau1[[#This Row],[Type de réponse]]='Paramètre (masquer)'!$A$10,Tableau1[[#This Row],[FE]],"")</f>
        <v/>
      </c>
      <c r="AT1557" s="76" t="str">
        <f>_xlfn.CONCAT(Tableau1[[#This Row],[LUN]:[DIM]])</f>
        <v/>
      </c>
      <c r="AU1557" s="79"/>
      <c r="AV15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7" s="76" t="e">
        <f>Tableau1[[#This Row],[Nbre de nuits sur la période]]*Tableau1[[#This Row],[Nombre de train accédant / nuit *]]</f>
        <v>#VALUE!</v>
      </c>
      <c r="AY1557" s="76" t="e">
        <f>Tableau1[[#This Row],[Uo voies - nuit]]*((59*400/1000)+5)</f>
        <v>#VALUE!</v>
      </c>
    </row>
    <row r="1558" spans="1:51" ht="15.75">
      <c r="A1558" s="51">
        <f t="shared" si="74"/>
        <v>1545</v>
      </c>
      <c r="B1558" s="85"/>
      <c r="C1558" s="52" t="str">
        <f>IFERROR(VLOOKUP(Tableau1[[#This Row],[Site *
Un fichier Excel par DT]],Tableau7[[#All],[Nom de la gare]:[EIC]],5,FALSE),"")</f>
        <v/>
      </c>
      <c r="D1558" s="77"/>
      <c r="E1558" s="74"/>
      <c r="F1558" s="74"/>
      <c r="G1558" s="76"/>
      <c r="H1558" s="72" t="str">
        <f>IF(Tableau1[[#This Row],[Régime d''utilisation (Quotidien ? Oui ou Non)]]="Oui","Oui","Non")</f>
        <v>Non</v>
      </c>
      <c r="I1558" s="72" t="str">
        <f>IF(Tableau1[[#This Row],[Régime d''utilisation (Quotidien ? Oui ou Non)]]="Oui","Oui","Non")</f>
        <v>Non</v>
      </c>
      <c r="J1558" s="72" t="str">
        <f>IF(Tableau1[[#This Row],[Régime d''utilisation (Quotidien ? Oui ou Non)]]="Oui","Oui","Non")</f>
        <v>Non</v>
      </c>
      <c r="K1558" s="72" t="str">
        <f>IF(Tableau1[[#This Row],[Régime d''utilisation (Quotidien ? Oui ou Non)]]="Oui","Oui","Non")</f>
        <v>Non</v>
      </c>
      <c r="L1558" s="72" t="str">
        <f>IF(Tableau1[[#This Row],[Régime d''utilisation (Quotidien ? Oui ou Non)]]="Oui","Oui","Non")</f>
        <v>Non</v>
      </c>
      <c r="M1558" s="72" t="str">
        <f>IF(Tableau1[[#This Row],[Régime d''utilisation (Quotidien ? Oui ou Non)]]="Oui","Oui","Non")</f>
        <v>Non</v>
      </c>
      <c r="N1558" s="72" t="str">
        <f>IF(Tableau1[[#This Row],[Régime d''utilisation (Quotidien ? Oui ou Non)]]="Oui","Oui","Non")</f>
        <v>Non</v>
      </c>
      <c r="O1558" s="72" t="str">
        <f>IF(Tableau1[[#This Row],[Régime d''utilisation (Quotidien ? Oui ou Non)]]="Oui","Oui","Non")</f>
        <v>Non</v>
      </c>
      <c r="P1558" s="76"/>
      <c r="Q1558" s="76"/>
      <c r="R1558" s="76"/>
      <c r="S1558" s="52" t="str">
        <f t="shared" si="72"/>
        <v>Compris entre 00h00 et 5h00</v>
      </c>
      <c r="T1558" s="76"/>
      <c r="U1558" s="53" t="str">
        <f t="shared" si="73"/>
        <v>Voyageur</v>
      </c>
      <c r="V1558" s="76"/>
      <c r="W1558" s="76"/>
      <c r="X1558" s="76"/>
      <c r="Y1558" s="76"/>
      <c r="Z1558" s="76"/>
      <c r="AA1558" s="76"/>
      <c r="AB1558" s="53">
        <f>400</f>
        <v>400</v>
      </c>
      <c r="AC1558" s="78" t="str">
        <f>IF(Tableau1[[#This Row],[Type de réponse]]='Paramètre (masquer)'!$A$10,Tableau1[[#This Row],[Période de début *]],"")</f>
        <v/>
      </c>
      <c r="AD1558" s="78" t="str">
        <f>IF(Tableau1[[#This Row],[Type de réponse]]='Paramètre (masquer)'!$A$10,Tableau1[[#This Row],[Période de fin *]],"")</f>
        <v/>
      </c>
      <c r="AE1558" s="78" t="str">
        <f>IF(Tableau1[[#This Row],[Type de réponse]]='Paramètre (masquer)'!$A$10,Tableau1[[#This Row],[Nuit
LU/MA]],"")</f>
        <v/>
      </c>
      <c r="AF1558" s="78" t="str">
        <f>IF(Tableau1[[#This Row],[Type de réponse]]='Paramètre (masquer)'!$A$10,Tableau1[[#This Row],[Nuit
MA/ME]],"")</f>
        <v/>
      </c>
      <c r="AG1558" s="78" t="str">
        <f>IF(Tableau1[[#This Row],[Type de réponse]]='Paramètre (masquer)'!$A$10,Tableau1[[#This Row],[Nuit
ME/JE]],"")</f>
        <v/>
      </c>
      <c r="AH1558" s="78" t="str">
        <f>IF(Tableau1[[#This Row],[Type de réponse]]='Paramètre (masquer)'!$A$10,Tableau1[[#This Row],[Nuit JE/VE]],"")</f>
        <v/>
      </c>
      <c r="AI1558" s="78" t="str">
        <f>IF(Tableau1[[#This Row],[Type de réponse]]='Paramètre (masquer)'!$A$10,Tableau1[[#This Row],[Nuit
VE/SA]],"")</f>
        <v/>
      </c>
      <c r="AJ1558" s="78" t="str">
        <f>IF(Tableau1[[#This Row],[Type de réponse]]='Paramètre (masquer)'!$A$10,Tableau1[[#This Row],[Nuit
SA/DI]],"")</f>
        <v/>
      </c>
      <c r="AK1558" s="78" t="str">
        <f>IF(Tableau1[[#This Row],[Type de réponse]]='Paramètre (masquer)'!$A$10,Tableau1[[#This Row],[Nuit
DI/LU]],"")</f>
        <v/>
      </c>
      <c r="AL1558" s="76" t="str">
        <f>IF(Tableau1[[#This Row],[Nuit
LU /MA]]="Oui",0,IF(Tableau1[[#This Row],[Nuit
LU /MA]]="Non",1,""))</f>
        <v/>
      </c>
      <c r="AM1558" s="76" t="str">
        <f>IF(Tableau1[[#This Row],[Nuit
MA/ ME]]="Oui",0,IF(Tableau1[[#This Row],[Nuit
MA/ ME]]="Non",1,""))</f>
        <v/>
      </c>
      <c r="AN1558" s="76" t="str">
        <f>IF(Tableau1[[#This Row],[Nuit
ME/ JE]]="Oui",0,IF(Tableau1[[#This Row],[Nuit
ME/ JE]]="Non",1,""))</f>
        <v/>
      </c>
      <c r="AO1558" s="76" t="str">
        <f>IF(Tableau1[[#This Row],[Nuit JE/ VE]]="Oui",0,IF(Tableau1[[#This Row],[Nuit JE/ VE]]="Non",1,""))</f>
        <v/>
      </c>
      <c r="AP1558" s="76" t="str">
        <f>IF(Tableau1[[#This Row],[Nuit
VE/ SA]]="Oui",0,IF(Tableau1[[#This Row],[Nuit
VE/ SA]]="Non",1,""))</f>
        <v/>
      </c>
      <c r="AQ1558" s="76" t="str">
        <f>IF(Tableau1[[#This Row],[Nuit
SA/ DI]]="Oui",0,IF(Tableau1[[#This Row],[Nuit
SA/ DI]]="Non",1,""))</f>
        <v/>
      </c>
      <c r="AR1558" s="76" t="str">
        <f>IF(Tableau1[[#This Row],[Nuit
DI/ LU]]="Oui",0,IF(Tableau1[[#This Row],[Nuit
DI/ LU]]="Non",1,""))</f>
        <v/>
      </c>
      <c r="AS1558" s="76" t="str">
        <f>IF(Tableau1[[#This Row],[Type de réponse]]='Paramètre (masquer)'!$A$10,Tableau1[[#This Row],[FE]],"")</f>
        <v/>
      </c>
      <c r="AT1558" s="76" t="str">
        <f>_xlfn.CONCAT(Tableau1[[#This Row],[LUN]:[DIM]])</f>
        <v/>
      </c>
      <c r="AU1558" s="79"/>
      <c r="AV15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8" s="76" t="e">
        <f>Tableau1[[#This Row],[Nbre de nuits sur la période]]*Tableau1[[#This Row],[Nombre de train accédant / nuit *]]</f>
        <v>#VALUE!</v>
      </c>
      <c r="AY1558" s="76" t="e">
        <f>Tableau1[[#This Row],[Uo voies - nuit]]*((59*400/1000)+5)</f>
        <v>#VALUE!</v>
      </c>
    </row>
    <row r="1559" spans="1:51" ht="15.75">
      <c r="A1559" s="51">
        <f t="shared" si="74"/>
        <v>1546</v>
      </c>
      <c r="B1559" s="85"/>
      <c r="C1559" s="52" t="str">
        <f>IFERROR(VLOOKUP(Tableau1[[#This Row],[Site *
Un fichier Excel par DT]],Tableau7[[#All],[Nom de la gare]:[EIC]],5,FALSE),"")</f>
        <v/>
      </c>
      <c r="D1559" s="77"/>
      <c r="E1559" s="74"/>
      <c r="F1559" s="74"/>
      <c r="G1559" s="76"/>
      <c r="H1559" s="72" t="str">
        <f>IF(Tableau1[[#This Row],[Régime d''utilisation (Quotidien ? Oui ou Non)]]="Oui","Oui","Non")</f>
        <v>Non</v>
      </c>
      <c r="I1559" s="72" t="str">
        <f>IF(Tableau1[[#This Row],[Régime d''utilisation (Quotidien ? Oui ou Non)]]="Oui","Oui","Non")</f>
        <v>Non</v>
      </c>
      <c r="J1559" s="72" t="str">
        <f>IF(Tableau1[[#This Row],[Régime d''utilisation (Quotidien ? Oui ou Non)]]="Oui","Oui","Non")</f>
        <v>Non</v>
      </c>
      <c r="K1559" s="72" t="str">
        <f>IF(Tableau1[[#This Row],[Régime d''utilisation (Quotidien ? Oui ou Non)]]="Oui","Oui","Non")</f>
        <v>Non</v>
      </c>
      <c r="L1559" s="72" t="str">
        <f>IF(Tableau1[[#This Row],[Régime d''utilisation (Quotidien ? Oui ou Non)]]="Oui","Oui","Non")</f>
        <v>Non</v>
      </c>
      <c r="M1559" s="72" t="str">
        <f>IF(Tableau1[[#This Row],[Régime d''utilisation (Quotidien ? Oui ou Non)]]="Oui","Oui","Non")</f>
        <v>Non</v>
      </c>
      <c r="N1559" s="72" t="str">
        <f>IF(Tableau1[[#This Row],[Régime d''utilisation (Quotidien ? Oui ou Non)]]="Oui","Oui","Non")</f>
        <v>Non</v>
      </c>
      <c r="O1559" s="72" t="str">
        <f>IF(Tableau1[[#This Row],[Régime d''utilisation (Quotidien ? Oui ou Non)]]="Oui","Oui","Non")</f>
        <v>Non</v>
      </c>
      <c r="P1559" s="76"/>
      <c r="Q1559" s="76"/>
      <c r="R1559" s="76"/>
      <c r="S1559" s="52" t="str">
        <f t="shared" si="72"/>
        <v>Compris entre 00h00 et 5h00</v>
      </c>
      <c r="T1559" s="76"/>
      <c r="U1559" s="53" t="str">
        <f t="shared" si="73"/>
        <v>Voyageur</v>
      </c>
      <c r="V1559" s="76"/>
      <c r="W1559" s="76"/>
      <c r="X1559" s="76"/>
      <c r="Y1559" s="76"/>
      <c r="Z1559" s="76"/>
      <c r="AA1559" s="76"/>
      <c r="AB1559" s="53">
        <f>400</f>
        <v>400</v>
      </c>
      <c r="AC1559" s="78" t="str">
        <f>IF(Tableau1[[#This Row],[Type de réponse]]='Paramètre (masquer)'!$A$10,Tableau1[[#This Row],[Période de début *]],"")</f>
        <v/>
      </c>
      <c r="AD1559" s="78" t="str">
        <f>IF(Tableau1[[#This Row],[Type de réponse]]='Paramètre (masquer)'!$A$10,Tableau1[[#This Row],[Période de fin *]],"")</f>
        <v/>
      </c>
      <c r="AE1559" s="78" t="str">
        <f>IF(Tableau1[[#This Row],[Type de réponse]]='Paramètre (masquer)'!$A$10,Tableau1[[#This Row],[Nuit
LU/MA]],"")</f>
        <v/>
      </c>
      <c r="AF1559" s="78" t="str">
        <f>IF(Tableau1[[#This Row],[Type de réponse]]='Paramètre (masquer)'!$A$10,Tableau1[[#This Row],[Nuit
MA/ME]],"")</f>
        <v/>
      </c>
      <c r="AG1559" s="78" t="str">
        <f>IF(Tableau1[[#This Row],[Type de réponse]]='Paramètre (masquer)'!$A$10,Tableau1[[#This Row],[Nuit
ME/JE]],"")</f>
        <v/>
      </c>
      <c r="AH1559" s="78" t="str">
        <f>IF(Tableau1[[#This Row],[Type de réponse]]='Paramètre (masquer)'!$A$10,Tableau1[[#This Row],[Nuit JE/VE]],"")</f>
        <v/>
      </c>
      <c r="AI1559" s="78" t="str">
        <f>IF(Tableau1[[#This Row],[Type de réponse]]='Paramètre (masquer)'!$A$10,Tableau1[[#This Row],[Nuit
VE/SA]],"")</f>
        <v/>
      </c>
      <c r="AJ1559" s="78" t="str">
        <f>IF(Tableau1[[#This Row],[Type de réponse]]='Paramètre (masquer)'!$A$10,Tableau1[[#This Row],[Nuit
SA/DI]],"")</f>
        <v/>
      </c>
      <c r="AK1559" s="78" t="str">
        <f>IF(Tableau1[[#This Row],[Type de réponse]]='Paramètre (masquer)'!$A$10,Tableau1[[#This Row],[Nuit
DI/LU]],"")</f>
        <v/>
      </c>
      <c r="AL1559" s="76" t="str">
        <f>IF(Tableau1[[#This Row],[Nuit
LU /MA]]="Oui",0,IF(Tableau1[[#This Row],[Nuit
LU /MA]]="Non",1,""))</f>
        <v/>
      </c>
      <c r="AM1559" s="76" t="str">
        <f>IF(Tableau1[[#This Row],[Nuit
MA/ ME]]="Oui",0,IF(Tableau1[[#This Row],[Nuit
MA/ ME]]="Non",1,""))</f>
        <v/>
      </c>
      <c r="AN1559" s="76" t="str">
        <f>IF(Tableau1[[#This Row],[Nuit
ME/ JE]]="Oui",0,IF(Tableau1[[#This Row],[Nuit
ME/ JE]]="Non",1,""))</f>
        <v/>
      </c>
      <c r="AO1559" s="76" t="str">
        <f>IF(Tableau1[[#This Row],[Nuit JE/ VE]]="Oui",0,IF(Tableau1[[#This Row],[Nuit JE/ VE]]="Non",1,""))</f>
        <v/>
      </c>
      <c r="AP1559" s="76" t="str">
        <f>IF(Tableau1[[#This Row],[Nuit
VE/ SA]]="Oui",0,IF(Tableau1[[#This Row],[Nuit
VE/ SA]]="Non",1,""))</f>
        <v/>
      </c>
      <c r="AQ1559" s="76" t="str">
        <f>IF(Tableau1[[#This Row],[Nuit
SA/ DI]]="Oui",0,IF(Tableau1[[#This Row],[Nuit
SA/ DI]]="Non",1,""))</f>
        <v/>
      </c>
      <c r="AR1559" s="76" t="str">
        <f>IF(Tableau1[[#This Row],[Nuit
DI/ LU]]="Oui",0,IF(Tableau1[[#This Row],[Nuit
DI/ LU]]="Non",1,""))</f>
        <v/>
      </c>
      <c r="AS1559" s="76" t="str">
        <f>IF(Tableau1[[#This Row],[Type de réponse]]='Paramètre (masquer)'!$A$10,Tableau1[[#This Row],[FE]],"")</f>
        <v/>
      </c>
      <c r="AT1559" s="76" t="str">
        <f>_xlfn.CONCAT(Tableau1[[#This Row],[LUN]:[DIM]])</f>
        <v/>
      </c>
      <c r="AU1559" s="79"/>
      <c r="AV15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9" s="76" t="e">
        <f>Tableau1[[#This Row],[Nbre de nuits sur la période]]*Tableau1[[#This Row],[Nombre de train accédant / nuit *]]</f>
        <v>#VALUE!</v>
      </c>
      <c r="AY1559" s="76" t="e">
        <f>Tableau1[[#This Row],[Uo voies - nuit]]*((59*400/1000)+5)</f>
        <v>#VALUE!</v>
      </c>
    </row>
    <row r="1560" spans="1:51" ht="15.75">
      <c r="A1560" s="51">
        <f t="shared" si="74"/>
        <v>1547</v>
      </c>
      <c r="B1560" s="85"/>
      <c r="C1560" s="52" t="str">
        <f>IFERROR(VLOOKUP(Tableau1[[#This Row],[Site *
Un fichier Excel par DT]],Tableau7[[#All],[Nom de la gare]:[EIC]],5,FALSE),"")</f>
        <v/>
      </c>
      <c r="D1560" s="77"/>
      <c r="E1560" s="74"/>
      <c r="F1560" s="74"/>
      <c r="G1560" s="76"/>
      <c r="H1560" s="72" t="str">
        <f>IF(Tableau1[[#This Row],[Régime d''utilisation (Quotidien ? Oui ou Non)]]="Oui","Oui","Non")</f>
        <v>Non</v>
      </c>
      <c r="I1560" s="72" t="str">
        <f>IF(Tableau1[[#This Row],[Régime d''utilisation (Quotidien ? Oui ou Non)]]="Oui","Oui","Non")</f>
        <v>Non</v>
      </c>
      <c r="J1560" s="72" t="str">
        <f>IF(Tableau1[[#This Row],[Régime d''utilisation (Quotidien ? Oui ou Non)]]="Oui","Oui","Non")</f>
        <v>Non</v>
      </c>
      <c r="K1560" s="72" t="str">
        <f>IF(Tableau1[[#This Row],[Régime d''utilisation (Quotidien ? Oui ou Non)]]="Oui","Oui","Non")</f>
        <v>Non</v>
      </c>
      <c r="L1560" s="72" t="str">
        <f>IF(Tableau1[[#This Row],[Régime d''utilisation (Quotidien ? Oui ou Non)]]="Oui","Oui","Non")</f>
        <v>Non</v>
      </c>
      <c r="M1560" s="72" t="str">
        <f>IF(Tableau1[[#This Row],[Régime d''utilisation (Quotidien ? Oui ou Non)]]="Oui","Oui","Non")</f>
        <v>Non</v>
      </c>
      <c r="N1560" s="72" t="str">
        <f>IF(Tableau1[[#This Row],[Régime d''utilisation (Quotidien ? Oui ou Non)]]="Oui","Oui","Non")</f>
        <v>Non</v>
      </c>
      <c r="O1560" s="72" t="str">
        <f>IF(Tableau1[[#This Row],[Régime d''utilisation (Quotidien ? Oui ou Non)]]="Oui","Oui","Non")</f>
        <v>Non</v>
      </c>
      <c r="P1560" s="76"/>
      <c r="Q1560" s="76"/>
      <c r="R1560" s="76"/>
      <c r="S1560" s="52" t="str">
        <f t="shared" si="72"/>
        <v>Compris entre 00h00 et 5h00</v>
      </c>
      <c r="T1560" s="76"/>
      <c r="U1560" s="53" t="str">
        <f t="shared" si="73"/>
        <v>Voyageur</v>
      </c>
      <c r="V1560" s="76"/>
      <c r="W1560" s="76"/>
      <c r="X1560" s="76"/>
      <c r="Y1560" s="76"/>
      <c r="Z1560" s="76"/>
      <c r="AA1560" s="76"/>
      <c r="AB1560" s="53">
        <f>400</f>
        <v>400</v>
      </c>
      <c r="AC1560" s="78" t="str">
        <f>IF(Tableau1[[#This Row],[Type de réponse]]='Paramètre (masquer)'!$A$10,Tableau1[[#This Row],[Période de début *]],"")</f>
        <v/>
      </c>
      <c r="AD1560" s="78" t="str">
        <f>IF(Tableau1[[#This Row],[Type de réponse]]='Paramètre (masquer)'!$A$10,Tableau1[[#This Row],[Période de fin *]],"")</f>
        <v/>
      </c>
      <c r="AE1560" s="78" t="str">
        <f>IF(Tableau1[[#This Row],[Type de réponse]]='Paramètre (masquer)'!$A$10,Tableau1[[#This Row],[Nuit
LU/MA]],"")</f>
        <v/>
      </c>
      <c r="AF1560" s="78" t="str">
        <f>IF(Tableau1[[#This Row],[Type de réponse]]='Paramètre (masquer)'!$A$10,Tableau1[[#This Row],[Nuit
MA/ME]],"")</f>
        <v/>
      </c>
      <c r="AG1560" s="78" t="str">
        <f>IF(Tableau1[[#This Row],[Type de réponse]]='Paramètre (masquer)'!$A$10,Tableau1[[#This Row],[Nuit
ME/JE]],"")</f>
        <v/>
      </c>
      <c r="AH1560" s="78" t="str">
        <f>IF(Tableau1[[#This Row],[Type de réponse]]='Paramètre (masquer)'!$A$10,Tableau1[[#This Row],[Nuit JE/VE]],"")</f>
        <v/>
      </c>
      <c r="AI1560" s="78" t="str">
        <f>IF(Tableau1[[#This Row],[Type de réponse]]='Paramètre (masquer)'!$A$10,Tableau1[[#This Row],[Nuit
VE/SA]],"")</f>
        <v/>
      </c>
      <c r="AJ1560" s="78" t="str">
        <f>IF(Tableau1[[#This Row],[Type de réponse]]='Paramètre (masquer)'!$A$10,Tableau1[[#This Row],[Nuit
SA/DI]],"")</f>
        <v/>
      </c>
      <c r="AK1560" s="78" t="str">
        <f>IF(Tableau1[[#This Row],[Type de réponse]]='Paramètre (masquer)'!$A$10,Tableau1[[#This Row],[Nuit
DI/LU]],"")</f>
        <v/>
      </c>
      <c r="AL1560" s="76" t="str">
        <f>IF(Tableau1[[#This Row],[Nuit
LU /MA]]="Oui",0,IF(Tableau1[[#This Row],[Nuit
LU /MA]]="Non",1,""))</f>
        <v/>
      </c>
      <c r="AM1560" s="76" t="str">
        <f>IF(Tableau1[[#This Row],[Nuit
MA/ ME]]="Oui",0,IF(Tableau1[[#This Row],[Nuit
MA/ ME]]="Non",1,""))</f>
        <v/>
      </c>
      <c r="AN1560" s="76" t="str">
        <f>IF(Tableau1[[#This Row],[Nuit
ME/ JE]]="Oui",0,IF(Tableau1[[#This Row],[Nuit
ME/ JE]]="Non",1,""))</f>
        <v/>
      </c>
      <c r="AO1560" s="76" t="str">
        <f>IF(Tableau1[[#This Row],[Nuit JE/ VE]]="Oui",0,IF(Tableau1[[#This Row],[Nuit JE/ VE]]="Non",1,""))</f>
        <v/>
      </c>
      <c r="AP1560" s="76" t="str">
        <f>IF(Tableau1[[#This Row],[Nuit
VE/ SA]]="Oui",0,IF(Tableau1[[#This Row],[Nuit
VE/ SA]]="Non",1,""))</f>
        <v/>
      </c>
      <c r="AQ1560" s="76" t="str">
        <f>IF(Tableau1[[#This Row],[Nuit
SA/ DI]]="Oui",0,IF(Tableau1[[#This Row],[Nuit
SA/ DI]]="Non",1,""))</f>
        <v/>
      </c>
      <c r="AR1560" s="76" t="str">
        <f>IF(Tableau1[[#This Row],[Nuit
DI/ LU]]="Oui",0,IF(Tableau1[[#This Row],[Nuit
DI/ LU]]="Non",1,""))</f>
        <v/>
      </c>
      <c r="AS1560" s="76" t="str">
        <f>IF(Tableau1[[#This Row],[Type de réponse]]='Paramètre (masquer)'!$A$10,Tableau1[[#This Row],[FE]],"")</f>
        <v/>
      </c>
      <c r="AT1560" s="76" t="str">
        <f>_xlfn.CONCAT(Tableau1[[#This Row],[LUN]:[DIM]])</f>
        <v/>
      </c>
      <c r="AU1560" s="79"/>
      <c r="AV15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0" s="76" t="e">
        <f>Tableau1[[#This Row],[Nbre de nuits sur la période]]*Tableau1[[#This Row],[Nombre de train accédant / nuit *]]</f>
        <v>#VALUE!</v>
      </c>
      <c r="AY1560" s="76" t="e">
        <f>Tableau1[[#This Row],[Uo voies - nuit]]*((59*400/1000)+5)</f>
        <v>#VALUE!</v>
      </c>
    </row>
    <row r="1561" spans="1:51" ht="15.75">
      <c r="A1561" s="51">
        <f t="shared" si="74"/>
        <v>1548</v>
      </c>
      <c r="B1561" s="85"/>
      <c r="C1561" s="52" t="str">
        <f>IFERROR(VLOOKUP(Tableau1[[#This Row],[Site *
Un fichier Excel par DT]],Tableau7[[#All],[Nom de la gare]:[EIC]],5,FALSE),"")</f>
        <v/>
      </c>
      <c r="D1561" s="77"/>
      <c r="E1561" s="74"/>
      <c r="F1561" s="74"/>
      <c r="G1561" s="76"/>
      <c r="H1561" s="72" t="str">
        <f>IF(Tableau1[[#This Row],[Régime d''utilisation (Quotidien ? Oui ou Non)]]="Oui","Oui","Non")</f>
        <v>Non</v>
      </c>
      <c r="I1561" s="72" t="str">
        <f>IF(Tableau1[[#This Row],[Régime d''utilisation (Quotidien ? Oui ou Non)]]="Oui","Oui","Non")</f>
        <v>Non</v>
      </c>
      <c r="J1561" s="72" t="str">
        <f>IF(Tableau1[[#This Row],[Régime d''utilisation (Quotidien ? Oui ou Non)]]="Oui","Oui","Non")</f>
        <v>Non</v>
      </c>
      <c r="K1561" s="72" t="str">
        <f>IF(Tableau1[[#This Row],[Régime d''utilisation (Quotidien ? Oui ou Non)]]="Oui","Oui","Non")</f>
        <v>Non</v>
      </c>
      <c r="L1561" s="72" t="str">
        <f>IF(Tableau1[[#This Row],[Régime d''utilisation (Quotidien ? Oui ou Non)]]="Oui","Oui","Non")</f>
        <v>Non</v>
      </c>
      <c r="M1561" s="72" t="str">
        <f>IF(Tableau1[[#This Row],[Régime d''utilisation (Quotidien ? Oui ou Non)]]="Oui","Oui","Non")</f>
        <v>Non</v>
      </c>
      <c r="N1561" s="72" t="str">
        <f>IF(Tableau1[[#This Row],[Régime d''utilisation (Quotidien ? Oui ou Non)]]="Oui","Oui","Non")</f>
        <v>Non</v>
      </c>
      <c r="O1561" s="72" t="str">
        <f>IF(Tableau1[[#This Row],[Régime d''utilisation (Quotidien ? Oui ou Non)]]="Oui","Oui","Non")</f>
        <v>Non</v>
      </c>
      <c r="P1561" s="76"/>
      <c r="Q1561" s="76"/>
      <c r="R1561" s="76"/>
      <c r="S1561" s="52" t="str">
        <f t="shared" si="72"/>
        <v>Compris entre 00h00 et 5h00</v>
      </c>
      <c r="T1561" s="76"/>
      <c r="U1561" s="53" t="str">
        <f t="shared" si="73"/>
        <v>Voyageur</v>
      </c>
      <c r="V1561" s="76"/>
      <c r="W1561" s="76"/>
      <c r="X1561" s="76"/>
      <c r="Y1561" s="76"/>
      <c r="Z1561" s="76"/>
      <c r="AA1561" s="76"/>
      <c r="AB1561" s="53">
        <f>400</f>
        <v>400</v>
      </c>
      <c r="AC1561" s="78" t="str">
        <f>IF(Tableau1[[#This Row],[Type de réponse]]='Paramètre (masquer)'!$A$10,Tableau1[[#This Row],[Période de début *]],"")</f>
        <v/>
      </c>
      <c r="AD1561" s="78" t="str">
        <f>IF(Tableau1[[#This Row],[Type de réponse]]='Paramètre (masquer)'!$A$10,Tableau1[[#This Row],[Période de fin *]],"")</f>
        <v/>
      </c>
      <c r="AE1561" s="78" t="str">
        <f>IF(Tableau1[[#This Row],[Type de réponse]]='Paramètre (masquer)'!$A$10,Tableau1[[#This Row],[Nuit
LU/MA]],"")</f>
        <v/>
      </c>
      <c r="AF1561" s="78" t="str">
        <f>IF(Tableau1[[#This Row],[Type de réponse]]='Paramètre (masquer)'!$A$10,Tableau1[[#This Row],[Nuit
MA/ME]],"")</f>
        <v/>
      </c>
      <c r="AG1561" s="78" t="str">
        <f>IF(Tableau1[[#This Row],[Type de réponse]]='Paramètre (masquer)'!$A$10,Tableau1[[#This Row],[Nuit
ME/JE]],"")</f>
        <v/>
      </c>
      <c r="AH1561" s="78" t="str">
        <f>IF(Tableau1[[#This Row],[Type de réponse]]='Paramètre (masquer)'!$A$10,Tableau1[[#This Row],[Nuit JE/VE]],"")</f>
        <v/>
      </c>
      <c r="AI1561" s="78" t="str">
        <f>IF(Tableau1[[#This Row],[Type de réponse]]='Paramètre (masquer)'!$A$10,Tableau1[[#This Row],[Nuit
VE/SA]],"")</f>
        <v/>
      </c>
      <c r="AJ1561" s="78" t="str">
        <f>IF(Tableau1[[#This Row],[Type de réponse]]='Paramètre (masquer)'!$A$10,Tableau1[[#This Row],[Nuit
SA/DI]],"")</f>
        <v/>
      </c>
      <c r="AK1561" s="78" t="str">
        <f>IF(Tableau1[[#This Row],[Type de réponse]]='Paramètre (masquer)'!$A$10,Tableau1[[#This Row],[Nuit
DI/LU]],"")</f>
        <v/>
      </c>
      <c r="AL1561" s="76" t="str">
        <f>IF(Tableau1[[#This Row],[Nuit
LU /MA]]="Oui",0,IF(Tableau1[[#This Row],[Nuit
LU /MA]]="Non",1,""))</f>
        <v/>
      </c>
      <c r="AM1561" s="76" t="str">
        <f>IF(Tableau1[[#This Row],[Nuit
MA/ ME]]="Oui",0,IF(Tableau1[[#This Row],[Nuit
MA/ ME]]="Non",1,""))</f>
        <v/>
      </c>
      <c r="AN1561" s="76" t="str">
        <f>IF(Tableau1[[#This Row],[Nuit
ME/ JE]]="Oui",0,IF(Tableau1[[#This Row],[Nuit
ME/ JE]]="Non",1,""))</f>
        <v/>
      </c>
      <c r="AO1561" s="76" t="str">
        <f>IF(Tableau1[[#This Row],[Nuit JE/ VE]]="Oui",0,IF(Tableau1[[#This Row],[Nuit JE/ VE]]="Non",1,""))</f>
        <v/>
      </c>
      <c r="AP1561" s="76" t="str">
        <f>IF(Tableau1[[#This Row],[Nuit
VE/ SA]]="Oui",0,IF(Tableau1[[#This Row],[Nuit
VE/ SA]]="Non",1,""))</f>
        <v/>
      </c>
      <c r="AQ1561" s="76" t="str">
        <f>IF(Tableau1[[#This Row],[Nuit
SA/ DI]]="Oui",0,IF(Tableau1[[#This Row],[Nuit
SA/ DI]]="Non",1,""))</f>
        <v/>
      </c>
      <c r="AR1561" s="76" t="str">
        <f>IF(Tableau1[[#This Row],[Nuit
DI/ LU]]="Oui",0,IF(Tableau1[[#This Row],[Nuit
DI/ LU]]="Non",1,""))</f>
        <v/>
      </c>
      <c r="AS1561" s="76" t="str">
        <f>IF(Tableau1[[#This Row],[Type de réponse]]='Paramètre (masquer)'!$A$10,Tableau1[[#This Row],[FE]],"")</f>
        <v/>
      </c>
      <c r="AT1561" s="76" t="str">
        <f>_xlfn.CONCAT(Tableau1[[#This Row],[LUN]:[DIM]])</f>
        <v/>
      </c>
      <c r="AU1561" s="79"/>
      <c r="AV15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1" s="76" t="e">
        <f>Tableau1[[#This Row],[Nbre de nuits sur la période]]*Tableau1[[#This Row],[Nombre de train accédant / nuit *]]</f>
        <v>#VALUE!</v>
      </c>
      <c r="AY1561" s="76" t="e">
        <f>Tableau1[[#This Row],[Uo voies - nuit]]*((59*400/1000)+5)</f>
        <v>#VALUE!</v>
      </c>
    </row>
    <row r="1562" spans="1:51" ht="15.75">
      <c r="A1562" s="51">
        <f t="shared" si="74"/>
        <v>1549</v>
      </c>
      <c r="B1562" s="85"/>
      <c r="C1562" s="52" t="str">
        <f>IFERROR(VLOOKUP(Tableau1[[#This Row],[Site *
Un fichier Excel par DT]],Tableau7[[#All],[Nom de la gare]:[EIC]],5,FALSE),"")</f>
        <v/>
      </c>
      <c r="D1562" s="77"/>
      <c r="E1562" s="74"/>
      <c r="F1562" s="74"/>
      <c r="G1562" s="76"/>
      <c r="H1562" s="72" t="str">
        <f>IF(Tableau1[[#This Row],[Régime d''utilisation (Quotidien ? Oui ou Non)]]="Oui","Oui","Non")</f>
        <v>Non</v>
      </c>
      <c r="I1562" s="72" t="str">
        <f>IF(Tableau1[[#This Row],[Régime d''utilisation (Quotidien ? Oui ou Non)]]="Oui","Oui","Non")</f>
        <v>Non</v>
      </c>
      <c r="J1562" s="72" t="str">
        <f>IF(Tableau1[[#This Row],[Régime d''utilisation (Quotidien ? Oui ou Non)]]="Oui","Oui","Non")</f>
        <v>Non</v>
      </c>
      <c r="K1562" s="72" t="str">
        <f>IF(Tableau1[[#This Row],[Régime d''utilisation (Quotidien ? Oui ou Non)]]="Oui","Oui","Non")</f>
        <v>Non</v>
      </c>
      <c r="L1562" s="72" t="str">
        <f>IF(Tableau1[[#This Row],[Régime d''utilisation (Quotidien ? Oui ou Non)]]="Oui","Oui","Non")</f>
        <v>Non</v>
      </c>
      <c r="M1562" s="72" t="str">
        <f>IF(Tableau1[[#This Row],[Régime d''utilisation (Quotidien ? Oui ou Non)]]="Oui","Oui","Non")</f>
        <v>Non</v>
      </c>
      <c r="N1562" s="72" t="str">
        <f>IF(Tableau1[[#This Row],[Régime d''utilisation (Quotidien ? Oui ou Non)]]="Oui","Oui","Non")</f>
        <v>Non</v>
      </c>
      <c r="O1562" s="72" t="str">
        <f>IF(Tableau1[[#This Row],[Régime d''utilisation (Quotidien ? Oui ou Non)]]="Oui","Oui","Non")</f>
        <v>Non</v>
      </c>
      <c r="P1562" s="76"/>
      <c r="Q1562" s="76"/>
      <c r="R1562" s="76"/>
      <c r="S1562" s="52" t="str">
        <f t="shared" si="72"/>
        <v>Compris entre 00h00 et 5h00</v>
      </c>
      <c r="T1562" s="76"/>
      <c r="U1562" s="53" t="str">
        <f t="shared" si="73"/>
        <v>Voyageur</v>
      </c>
      <c r="V1562" s="76"/>
      <c r="W1562" s="76"/>
      <c r="X1562" s="76"/>
      <c r="Y1562" s="76"/>
      <c r="Z1562" s="76"/>
      <c r="AA1562" s="76"/>
      <c r="AB1562" s="53">
        <f>400</f>
        <v>400</v>
      </c>
      <c r="AC1562" s="78" t="str">
        <f>IF(Tableau1[[#This Row],[Type de réponse]]='Paramètre (masquer)'!$A$10,Tableau1[[#This Row],[Période de début *]],"")</f>
        <v/>
      </c>
      <c r="AD1562" s="78" t="str">
        <f>IF(Tableau1[[#This Row],[Type de réponse]]='Paramètre (masquer)'!$A$10,Tableau1[[#This Row],[Période de fin *]],"")</f>
        <v/>
      </c>
      <c r="AE1562" s="78" t="str">
        <f>IF(Tableau1[[#This Row],[Type de réponse]]='Paramètre (masquer)'!$A$10,Tableau1[[#This Row],[Nuit
LU/MA]],"")</f>
        <v/>
      </c>
      <c r="AF1562" s="78" t="str">
        <f>IF(Tableau1[[#This Row],[Type de réponse]]='Paramètre (masquer)'!$A$10,Tableau1[[#This Row],[Nuit
MA/ME]],"")</f>
        <v/>
      </c>
      <c r="AG1562" s="78" t="str">
        <f>IF(Tableau1[[#This Row],[Type de réponse]]='Paramètre (masquer)'!$A$10,Tableau1[[#This Row],[Nuit
ME/JE]],"")</f>
        <v/>
      </c>
      <c r="AH1562" s="78" t="str">
        <f>IF(Tableau1[[#This Row],[Type de réponse]]='Paramètre (masquer)'!$A$10,Tableau1[[#This Row],[Nuit JE/VE]],"")</f>
        <v/>
      </c>
      <c r="AI1562" s="78" t="str">
        <f>IF(Tableau1[[#This Row],[Type de réponse]]='Paramètre (masquer)'!$A$10,Tableau1[[#This Row],[Nuit
VE/SA]],"")</f>
        <v/>
      </c>
      <c r="AJ1562" s="78" t="str">
        <f>IF(Tableau1[[#This Row],[Type de réponse]]='Paramètre (masquer)'!$A$10,Tableau1[[#This Row],[Nuit
SA/DI]],"")</f>
        <v/>
      </c>
      <c r="AK1562" s="78" t="str">
        <f>IF(Tableau1[[#This Row],[Type de réponse]]='Paramètre (masquer)'!$A$10,Tableau1[[#This Row],[Nuit
DI/LU]],"")</f>
        <v/>
      </c>
      <c r="AL1562" s="76" t="str">
        <f>IF(Tableau1[[#This Row],[Nuit
LU /MA]]="Oui",0,IF(Tableau1[[#This Row],[Nuit
LU /MA]]="Non",1,""))</f>
        <v/>
      </c>
      <c r="AM1562" s="76" t="str">
        <f>IF(Tableau1[[#This Row],[Nuit
MA/ ME]]="Oui",0,IF(Tableau1[[#This Row],[Nuit
MA/ ME]]="Non",1,""))</f>
        <v/>
      </c>
      <c r="AN1562" s="76" t="str">
        <f>IF(Tableau1[[#This Row],[Nuit
ME/ JE]]="Oui",0,IF(Tableau1[[#This Row],[Nuit
ME/ JE]]="Non",1,""))</f>
        <v/>
      </c>
      <c r="AO1562" s="76" t="str">
        <f>IF(Tableau1[[#This Row],[Nuit JE/ VE]]="Oui",0,IF(Tableau1[[#This Row],[Nuit JE/ VE]]="Non",1,""))</f>
        <v/>
      </c>
      <c r="AP1562" s="76" t="str">
        <f>IF(Tableau1[[#This Row],[Nuit
VE/ SA]]="Oui",0,IF(Tableau1[[#This Row],[Nuit
VE/ SA]]="Non",1,""))</f>
        <v/>
      </c>
      <c r="AQ1562" s="76" t="str">
        <f>IF(Tableau1[[#This Row],[Nuit
SA/ DI]]="Oui",0,IF(Tableau1[[#This Row],[Nuit
SA/ DI]]="Non",1,""))</f>
        <v/>
      </c>
      <c r="AR1562" s="76" t="str">
        <f>IF(Tableau1[[#This Row],[Nuit
DI/ LU]]="Oui",0,IF(Tableau1[[#This Row],[Nuit
DI/ LU]]="Non",1,""))</f>
        <v/>
      </c>
      <c r="AS1562" s="76" t="str">
        <f>IF(Tableau1[[#This Row],[Type de réponse]]='Paramètre (masquer)'!$A$10,Tableau1[[#This Row],[FE]],"")</f>
        <v/>
      </c>
      <c r="AT1562" s="76" t="str">
        <f>_xlfn.CONCAT(Tableau1[[#This Row],[LUN]:[DIM]])</f>
        <v/>
      </c>
      <c r="AU1562" s="79"/>
      <c r="AV15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2" s="76" t="e">
        <f>Tableau1[[#This Row],[Nbre de nuits sur la période]]*Tableau1[[#This Row],[Nombre de train accédant / nuit *]]</f>
        <v>#VALUE!</v>
      </c>
      <c r="AY1562" s="76" t="e">
        <f>Tableau1[[#This Row],[Uo voies - nuit]]*((59*400/1000)+5)</f>
        <v>#VALUE!</v>
      </c>
    </row>
    <row r="1563" spans="1:51" ht="15.75">
      <c r="A1563" s="51">
        <f t="shared" si="74"/>
        <v>1550</v>
      </c>
      <c r="B1563" s="85"/>
      <c r="C1563" s="52" t="str">
        <f>IFERROR(VLOOKUP(Tableau1[[#This Row],[Site *
Un fichier Excel par DT]],Tableau7[[#All],[Nom de la gare]:[EIC]],5,FALSE),"")</f>
        <v/>
      </c>
      <c r="D1563" s="77"/>
      <c r="E1563" s="74"/>
      <c r="F1563" s="74"/>
      <c r="G1563" s="76"/>
      <c r="H1563" s="72" t="str">
        <f>IF(Tableau1[[#This Row],[Régime d''utilisation (Quotidien ? Oui ou Non)]]="Oui","Oui","Non")</f>
        <v>Non</v>
      </c>
      <c r="I1563" s="72" t="str">
        <f>IF(Tableau1[[#This Row],[Régime d''utilisation (Quotidien ? Oui ou Non)]]="Oui","Oui","Non")</f>
        <v>Non</v>
      </c>
      <c r="J1563" s="72" t="str">
        <f>IF(Tableau1[[#This Row],[Régime d''utilisation (Quotidien ? Oui ou Non)]]="Oui","Oui","Non")</f>
        <v>Non</v>
      </c>
      <c r="K1563" s="72" t="str">
        <f>IF(Tableau1[[#This Row],[Régime d''utilisation (Quotidien ? Oui ou Non)]]="Oui","Oui","Non")</f>
        <v>Non</v>
      </c>
      <c r="L1563" s="72" t="str">
        <f>IF(Tableau1[[#This Row],[Régime d''utilisation (Quotidien ? Oui ou Non)]]="Oui","Oui","Non")</f>
        <v>Non</v>
      </c>
      <c r="M1563" s="72" t="str">
        <f>IF(Tableau1[[#This Row],[Régime d''utilisation (Quotidien ? Oui ou Non)]]="Oui","Oui","Non")</f>
        <v>Non</v>
      </c>
      <c r="N1563" s="72" t="str">
        <f>IF(Tableau1[[#This Row],[Régime d''utilisation (Quotidien ? Oui ou Non)]]="Oui","Oui","Non")</f>
        <v>Non</v>
      </c>
      <c r="O1563" s="72" t="str">
        <f>IF(Tableau1[[#This Row],[Régime d''utilisation (Quotidien ? Oui ou Non)]]="Oui","Oui","Non")</f>
        <v>Non</v>
      </c>
      <c r="P1563" s="76"/>
      <c r="Q1563" s="76"/>
      <c r="R1563" s="76"/>
      <c r="S1563" s="52" t="str">
        <f t="shared" si="72"/>
        <v>Compris entre 00h00 et 5h00</v>
      </c>
      <c r="T1563" s="76"/>
      <c r="U1563" s="53" t="str">
        <f t="shared" si="73"/>
        <v>Voyageur</v>
      </c>
      <c r="V1563" s="76"/>
      <c r="W1563" s="76"/>
      <c r="X1563" s="76"/>
      <c r="Y1563" s="76"/>
      <c r="Z1563" s="76"/>
      <c r="AA1563" s="76"/>
      <c r="AB1563" s="53">
        <f>400</f>
        <v>400</v>
      </c>
      <c r="AC1563" s="78" t="str">
        <f>IF(Tableau1[[#This Row],[Type de réponse]]='Paramètre (masquer)'!$A$10,Tableau1[[#This Row],[Période de début *]],"")</f>
        <v/>
      </c>
      <c r="AD1563" s="78" t="str">
        <f>IF(Tableau1[[#This Row],[Type de réponse]]='Paramètre (masquer)'!$A$10,Tableau1[[#This Row],[Période de fin *]],"")</f>
        <v/>
      </c>
      <c r="AE1563" s="78" t="str">
        <f>IF(Tableau1[[#This Row],[Type de réponse]]='Paramètre (masquer)'!$A$10,Tableau1[[#This Row],[Nuit
LU/MA]],"")</f>
        <v/>
      </c>
      <c r="AF1563" s="78" t="str">
        <f>IF(Tableau1[[#This Row],[Type de réponse]]='Paramètre (masquer)'!$A$10,Tableau1[[#This Row],[Nuit
MA/ME]],"")</f>
        <v/>
      </c>
      <c r="AG1563" s="78" t="str">
        <f>IF(Tableau1[[#This Row],[Type de réponse]]='Paramètre (masquer)'!$A$10,Tableau1[[#This Row],[Nuit
ME/JE]],"")</f>
        <v/>
      </c>
      <c r="AH1563" s="78" t="str">
        <f>IF(Tableau1[[#This Row],[Type de réponse]]='Paramètre (masquer)'!$A$10,Tableau1[[#This Row],[Nuit JE/VE]],"")</f>
        <v/>
      </c>
      <c r="AI1563" s="78" t="str">
        <f>IF(Tableau1[[#This Row],[Type de réponse]]='Paramètre (masquer)'!$A$10,Tableau1[[#This Row],[Nuit
VE/SA]],"")</f>
        <v/>
      </c>
      <c r="AJ1563" s="78" t="str">
        <f>IF(Tableau1[[#This Row],[Type de réponse]]='Paramètre (masquer)'!$A$10,Tableau1[[#This Row],[Nuit
SA/DI]],"")</f>
        <v/>
      </c>
      <c r="AK1563" s="78" t="str">
        <f>IF(Tableau1[[#This Row],[Type de réponse]]='Paramètre (masquer)'!$A$10,Tableau1[[#This Row],[Nuit
DI/LU]],"")</f>
        <v/>
      </c>
      <c r="AL1563" s="76" t="str">
        <f>IF(Tableau1[[#This Row],[Nuit
LU /MA]]="Oui",0,IF(Tableau1[[#This Row],[Nuit
LU /MA]]="Non",1,""))</f>
        <v/>
      </c>
      <c r="AM1563" s="76" t="str">
        <f>IF(Tableau1[[#This Row],[Nuit
MA/ ME]]="Oui",0,IF(Tableau1[[#This Row],[Nuit
MA/ ME]]="Non",1,""))</f>
        <v/>
      </c>
      <c r="AN1563" s="76" t="str">
        <f>IF(Tableau1[[#This Row],[Nuit
ME/ JE]]="Oui",0,IF(Tableau1[[#This Row],[Nuit
ME/ JE]]="Non",1,""))</f>
        <v/>
      </c>
      <c r="AO1563" s="76" t="str">
        <f>IF(Tableau1[[#This Row],[Nuit JE/ VE]]="Oui",0,IF(Tableau1[[#This Row],[Nuit JE/ VE]]="Non",1,""))</f>
        <v/>
      </c>
      <c r="AP1563" s="76" t="str">
        <f>IF(Tableau1[[#This Row],[Nuit
VE/ SA]]="Oui",0,IF(Tableau1[[#This Row],[Nuit
VE/ SA]]="Non",1,""))</f>
        <v/>
      </c>
      <c r="AQ1563" s="76" t="str">
        <f>IF(Tableau1[[#This Row],[Nuit
SA/ DI]]="Oui",0,IF(Tableau1[[#This Row],[Nuit
SA/ DI]]="Non",1,""))</f>
        <v/>
      </c>
      <c r="AR1563" s="76" t="str">
        <f>IF(Tableau1[[#This Row],[Nuit
DI/ LU]]="Oui",0,IF(Tableau1[[#This Row],[Nuit
DI/ LU]]="Non",1,""))</f>
        <v/>
      </c>
      <c r="AS1563" s="76" t="str">
        <f>IF(Tableau1[[#This Row],[Type de réponse]]='Paramètre (masquer)'!$A$10,Tableau1[[#This Row],[FE]],"")</f>
        <v/>
      </c>
      <c r="AT1563" s="76" t="str">
        <f>_xlfn.CONCAT(Tableau1[[#This Row],[LUN]:[DIM]])</f>
        <v/>
      </c>
      <c r="AU1563" s="79"/>
      <c r="AV15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3" s="76" t="e">
        <f>Tableau1[[#This Row],[Nbre de nuits sur la période]]*Tableau1[[#This Row],[Nombre de train accédant / nuit *]]</f>
        <v>#VALUE!</v>
      </c>
      <c r="AY1563" s="76" t="e">
        <f>Tableau1[[#This Row],[Uo voies - nuit]]*((59*400/1000)+5)</f>
        <v>#VALUE!</v>
      </c>
    </row>
    <row r="1564" spans="1:51" ht="15.75">
      <c r="A1564" s="51">
        <f t="shared" si="74"/>
        <v>1551</v>
      </c>
      <c r="B1564" s="85"/>
      <c r="C1564" s="52" t="str">
        <f>IFERROR(VLOOKUP(Tableau1[[#This Row],[Site *
Un fichier Excel par DT]],Tableau7[[#All],[Nom de la gare]:[EIC]],5,FALSE),"")</f>
        <v/>
      </c>
      <c r="D1564" s="77"/>
      <c r="E1564" s="74"/>
      <c r="F1564" s="74"/>
      <c r="G1564" s="76"/>
      <c r="H1564" s="72" t="str">
        <f>IF(Tableau1[[#This Row],[Régime d''utilisation (Quotidien ? Oui ou Non)]]="Oui","Oui","Non")</f>
        <v>Non</v>
      </c>
      <c r="I1564" s="72" t="str">
        <f>IF(Tableau1[[#This Row],[Régime d''utilisation (Quotidien ? Oui ou Non)]]="Oui","Oui","Non")</f>
        <v>Non</v>
      </c>
      <c r="J1564" s="72" t="str">
        <f>IF(Tableau1[[#This Row],[Régime d''utilisation (Quotidien ? Oui ou Non)]]="Oui","Oui","Non")</f>
        <v>Non</v>
      </c>
      <c r="K1564" s="72" t="str">
        <f>IF(Tableau1[[#This Row],[Régime d''utilisation (Quotidien ? Oui ou Non)]]="Oui","Oui","Non")</f>
        <v>Non</v>
      </c>
      <c r="L1564" s="72" t="str">
        <f>IF(Tableau1[[#This Row],[Régime d''utilisation (Quotidien ? Oui ou Non)]]="Oui","Oui","Non")</f>
        <v>Non</v>
      </c>
      <c r="M1564" s="72" t="str">
        <f>IF(Tableau1[[#This Row],[Régime d''utilisation (Quotidien ? Oui ou Non)]]="Oui","Oui","Non")</f>
        <v>Non</v>
      </c>
      <c r="N1564" s="72" t="str">
        <f>IF(Tableau1[[#This Row],[Régime d''utilisation (Quotidien ? Oui ou Non)]]="Oui","Oui","Non")</f>
        <v>Non</v>
      </c>
      <c r="O1564" s="72" t="str">
        <f>IF(Tableau1[[#This Row],[Régime d''utilisation (Quotidien ? Oui ou Non)]]="Oui","Oui","Non")</f>
        <v>Non</v>
      </c>
      <c r="P1564" s="76"/>
      <c r="Q1564" s="76"/>
      <c r="R1564" s="76"/>
      <c r="S1564" s="52" t="str">
        <f t="shared" si="72"/>
        <v>Compris entre 00h00 et 5h00</v>
      </c>
      <c r="T1564" s="76"/>
      <c r="U1564" s="53" t="str">
        <f t="shared" si="73"/>
        <v>Voyageur</v>
      </c>
      <c r="V1564" s="76"/>
      <c r="W1564" s="76"/>
      <c r="X1564" s="76"/>
      <c r="Y1564" s="76"/>
      <c r="Z1564" s="76"/>
      <c r="AA1564" s="76"/>
      <c r="AB1564" s="53">
        <f>400</f>
        <v>400</v>
      </c>
      <c r="AC1564" s="78" t="str">
        <f>IF(Tableau1[[#This Row],[Type de réponse]]='Paramètre (masquer)'!$A$10,Tableau1[[#This Row],[Période de début *]],"")</f>
        <v/>
      </c>
      <c r="AD1564" s="78" t="str">
        <f>IF(Tableau1[[#This Row],[Type de réponse]]='Paramètre (masquer)'!$A$10,Tableau1[[#This Row],[Période de fin *]],"")</f>
        <v/>
      </c>
      <c r="AE1564" s="78" t="str">
        <f>IF(Tableau1[[#This Row],[Type de réponse]]='Paramètre (masquer)'!$A$10,Tableau1[[#This Row],[Nuit
LU/MA]],"")</f>
        <v/>
      </c>
      <c r="AF1564" s="78" t="str">
        <f>IF(Tableau1[[#This Row],[Type de réponse]]='Paramètre (masquer)'!$A$10,Tableau1[[#This Row],[Nuit
MA/ME]],"")</f>
        <v/>
      </c>
      <c r="AG1564" s="78" t="str">
        <f>IF(Tableau1[[#This Row],[Type de réponse]]='Paramètre (masquer)'!$A$10,Tableau1[[#This Row],[Nuit
ME/JE]],"")</f>
        <v/>
      </c>
      <c r="AH1564" s="78" t="str">
        <f>IF(Tableau1[[#This Row],[Type de réponse]]='Paramètre (masquer)'!$A$10,Tableau1[[#This Row],[Nuit JE/VE]],"")</f>
        <v/>
      </c>
      <c r="AI1564" s="78" t="str">
        <f>IF(Tableau1[[#This Row],[Type de réponse]]='Paramètre (masquer)'!$A$10,Tableau1[[#This Row],[Nuit
VE/SA]],"")</f>
        <v/>
      </c>
      <c r="AJ1564" s="78" t="str">
        <f>IF(Tableau1[[#This Row],[Type de réponse]]='Paramètre (masquer)'!$A$10,Tableau1[[#This Row],[Nuit
SA/DI]],"")</f>
        <v/>
      </c>
      <c r="AK1564" s="78" t="str">
        <f>IF(Tableau1[[#This Row],[Type de réponse]]='Paramètre (masquer)'!$A$10,Tableau1[[#This Row],[Nuit
DI/LU]],"")</f>
        <v/>
      </c>
      <c r="AL1564" s="76" t="str">
        <f>IF(Tableau1[[#This Row],[Nuit
LU /MA]]="Oui",0,IF(Tableau1[[#This Row],[Nuit
LU /MA]]="Non",1,""))</f>
        <v/>
      </c>
      <c r="AM1564" s="76" t="str">
        <f>IF(Tableau1[[#This Row],[Nuit
MA/ ME]]="Oui",0,IF(Tableau1[[#This Row],[Nuit
MA/ ME]]="Non",1,""))</f>
        <v/>
      </c>
      <c r="AN1564" s="76" t="str">
        <f>IF(Tableau1[[#This Row],[Nuit
ME/ JE]]="Oui",0,IF(Tableau1[[#This Row],[Nuit
ME/ JE]]="Non",1,""))</f>
        <v/>
      </c>
      <c r="AO1564" s="76" t="str">
        <f>IF(Tableau1[[#This Row],[Nuit JE/ VE]]="Oui",0,IF(Tableau1[[#This Row],[Nuit JE/ VE]]="Non",1,""))</f>
        <v/>
      </c>
      <c r="AP1564" s="76" t="str">
        <f>IF(Tableau1[[#This Row],[Nuit
VE/ SA]]="Oui",0,IF(Tableau1[[#This Row],[Nuit
VE/ SA]]="Non",1,""))</f>
        <v/>
      </c>
      <c r="AQ1564" s="76" t="str">
        <f>IF(Tableau1[[#This Row],[Nuit
SA/ DI]]="Oui",0,IF(Tableau1[[#This Row],[Nuit
SA/ DI]]="Non",1,""))</f>
        <v/>
      </c>
      <c r="AR1564" s="76" t="str">
        <f>IF(Tableau1[[#This Row],[Nuit
DI/ LU]]="Oui",0,IF(Tableau1[[#This Row],[Nuit
DI/ LU]]="Non",1,""))</f>
        <v/>
      </c>
      <c r="AS1564" s="76" t="str">
        <f>IF(Tableau1[[#This Row],[Type de réponse]]='Paramètre (masquer)'!$A$10,Tableau1[[#This Row],[FE]],"")</f>
        <v/>
      </c>
      <c r="AT1564" s="76" t="str">
        <f>_xlfn.CONCAT(Tableau1[[#This Row],[LUN]:[DIM]])</f>
        <v/>
      </c>
      <c r="AU1564" s="79"/>
      <c r="AV15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4" s="76" t="e">
        <f>Tableau1[[#This Row],[Nbre de nuits sur la période]]*Tableau1[[#This Row],[Nombre de train accédant / nuit *]]</f>
        <v>#VALUE!</v>
      </c>
      <c r="AY1564" s="76" t="e">
        <f>Tableau1[[#This Row],[Uo voies - nuit]]*((59*400/1000)+5)</f>
        <v>#VALUE!</v>
      </c>
    </row>
    <row r="1565" spans="1:51" ht="15.75">
      <c r="A1565" s="51">
        <f t="shared" si="74"/>
        <v>1552</v>
      </c>
      <c r="B1565" s="85"/>
      <c r="C1565" s="52" t="str">
        <f>IFERROR(VLOOKUP(Tableau1[[#This Row],[Site *
Un fichier Excel par DT]],Tableau7[[#All],[Nom de la gare]:[EIC]],5,FALSE),"")</f>
        <v/>
      </c>
      <c r="D1565" s="77"/>
      <c r="E1565" s="74"/>
      <c r="F1565" s="74"/>
      <c r="G1565" s="76"/>
      <c r="H1565" s="72" t="str">
        <f>IF(Tableau1[[#This Row],[Régime d''utilisation (Quotidien ? Oui ou Non)]]="Oui","Oui","Non")</f>
        <v>Non</v>
      </c>
      <c r="I1565" s="72" t="str">
        <f>IF(Tableau1[[#This Row],[Régime d''utilisation (Quotidien ? Oui ou Non)]]="Oui","Oui","Non")</f>
        <v>Non</v>
      </c>
      <c r="J1565" s="72" t="str">
        <f>IF(Tableau1[[#This Row],[Régime d''utilisation (Quotidien ? Oui ou Non)]]="Oui","Oui","Non")</f>
        <v>Non</v>
      </c>
      <c r="K1565" s="72" t="str">
        <f>IF(Tableau1[[#This Row],[Régime d''utilisation (Quotidien ? Oui ou Non)]]="Oui","Oui","Non")</f>
        <v>Non</v>
      </c>
      <c r="L1565" s="72" t="str">
        <f>IF(Tableau1[[#This Row],[Régime d''utilisation (Quotidien ? Oui ou Non)]]="Oui","Oui","Non")</f>
        <v>Non</v>
      </c>
      <c r="M1565" s="72" t="str">
        <f>IF(Tableau1[[#This Row],[Régime d''utilisation (Quotidien ? Oui ou Non)]]="Oui","Oui","Non")</f>
        <v>Non</v>
      </c>
      <c r="N1565" s="72" t="str">
        <f>IF(Tableau1[[#This Row],[Régime d''utilisation (Quotidien ? Oui ou Non)]]="Oui","Oui","Non")</f>
        <v>Non</v>
      </c>
      <c r="O1565" s="72" t="str">
        <f>IF(Tableau1[[#This Row],[Régime d''utilisation (Quotidien ? Oui ou Non)]]="Oui","Oui","Non")</f>
        <v>Non</v>
      </c>
      <c r="P1565" s="76"/>
      <c r="Q1565" s="76"/>
      <c r="R1565" s="76"/>
      <c r="S1565" s="52" t="str">
        <f t="shared" si="72"/>
        <v>Compris entre 00h00 et 5h00</v>
      </c>
      <c r="T1565" s="76"/>
      <c r="U1565" s="53" t="str">
        <f t="shared" si="73"/>
        <v>Voyageur</v>
      </c>
      <c r="V1565" s="76"/>
      <c r="W1565" s="76"/>
      <c r="X1565" s="76"/>
      <c r="Y1565" s="76"/>
      <c r="Z1565" s="76"/>
      <c r="AA1565" s="76"/>
      <c r="AB1565" s="53">
        <f>400</f>
        <v>400</v>
      </c>
      <c r="AC1565" s="78" t="str">
        <f>IF(Tableau1[[#This Row],[Type de réponse]]='Paramètre (masquer)'!$A$10,Tableau1[[#This Row],[Période de début *]],"")</f>
        <v/>
      </c>
      <c r="AD1565" s="78" t="str">
        <f>IF(Tableau1[[#This Row],[Type de réponse]]='Paramètre (masquer)'!$A$10,Tableau1[[#This Row],[Période de fin *]],"")</f>
        <v/>
      </c>
      <c r="AE1565" s="78" t="str">
        <f>IF(Tableau1[[#This Row],[Type de réponse]]='Paramètre (masquer)'!$A$10,Tableau1[[#This Row],[Nuit
LU/MA]],"")</f>
        <v/>
      </c>
      <c r="AF1565" s="78" t="str">
        <f>IF(Tableau1[[#This Row],[Type de réponse]]='Paramètre (masquer)'!$A$10,Tableau1[[#This Row],[Nuit
MA/ME]],"")</f>
        <v/>
      </c>
      <c r="AG1565" s="78" t="str">
        <f>IF(Tableau1[[#This Row],[Type de réponse]]='Paramètre (masquer)'!$A$10,Tableau1[[#This Row],[Nuit
ME/JE]],"")</f>
        <v/>
      </c>
      <c r="AH1565" s="78" t="str">
        <f>IF(Tableau1[[#This Row],[Type de réponse]]='Paramètre (masquer)'!$A$10,Tableau1[[#This Row],[Nuit JE/VE]],"")</f>
        <v/>
      </c>
      <c r="AI1565" s="78" t="str">
        <f>IF(Tableau1[[#This Row],[Type de réponse]]='Paramètre (masquer)'!$A$10,Tableau1[[#This Row],[Nuit
VE/SA]],"")</f>
        <v/>
      </c>
      <c r="AJ1565" s="78" t="str">
        <f>IF(Tableau1[[#This Row],[Type de réponse]]='Paramètre (masquer)'!$A$10,Tableau1[[#This Row],[Nuit
SA/DI]],"")</f>
        <v/>
      </c>
      <c r="AK1565" s="78" t="str">
        <f>IF(Tableau1[[#This Row],[Type de réponse]]='Paramètre (masquer)'!$A$10,Tableau1[[#This Row],[Nuit
DI/LU]],"")</f>
        <v/>
      </c>
      <c r="AL1565" s="76" t="str">
        <f>IF(Tableau1[[#This Row],[Nuit
LU /MA]]="Oui",0,IF(Tableau1[[#This Row],[Nuit
LU /MA]]="Non",1,""))</f>
        <v/>
      </c>
      <c r="AM1565" s="76" t="str">
        <f>IF(Tableau1[[#This Row],[Nuit
MA/ ME]]="Oui",0,IF(Tableau1[[#This Row],[Nuit
MA/ ME]]="Non",1,""))</f>
        <v/>
      </c>
      <c r="AN1565" s="76" t="str">
        <f>IF(Tableau1[[#This Row],[Nuit
ME/ JE]]="Oui",0,IF(Tableau1[[#This Row],[Nuit
ME/ JE]]="Non",1,""))</f>
        <v/>
      </c>
      <c r="AO1565" s="76" t="str">
        <f>IF(Tableau1[[#This Row],[Nuit JE/ VE]]="Oui",0,IF(Tableau1[[#This Row],[Nuit JE/ VE]]="Non",1,""))</f>
        <v/>
      </c>
      <c r="AP1565" s="76" t="str">
        <f>IF(Tableau1[[#This Row],[Nuit
VE/ SA]]="Oui",0,IF(Tableau1[[#This Row],[Nuit
VE/ SA]]="Non",1,""))</f>
        <v/>
      </c>
      <c r="AQ1565" s="76" t="str">
        <f>IF(Tableau1[[#This Row],[Nuit
SA/ DI]]="Oui",0,IF(Tableau1[[#This Row],[Nuit
SA/ DI]]="Non",1,""))</f>
        <v/>
      </c>
      <c r="AR1565" s="76" t="str">
        <f>IF(Tableau1[[#This Row],[Nuit
DI/ LU]]="Oui",0,IF(Tableau1[[#This Row],[Nuit
DI/ LU]]="Non",1,""))</f>
        <v/>
      </c>
      <c r="AS1565" s="76" t="str">
        <f>IF(Tableau1[[#This Row],[Type de réponse]]='Paramètre (masquer)'!$A$10,Tableau1[[#This Row],[FE]],"")</f>
        <v/>
      </c>
      <c r="AT1565" s="76" t="str">
        <f>_xlfn.CONCAT(Tableau1[[#This Row],[LUN]:[DIM]])</f>
        <v/>
      </c>
      <c r="AU1565" s="79"/>
      <c r="AV15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5" s="76" t="e">
        <f>Tableau1[[#This Row],[Nbre de nuits sur la période]]*Tableau1[[#This Row],[Nombre de train accédant / nuit *]]</f>
        <v>#VALUE!</v>
      </c>
      <c r="AY1565" s="76" t="e">
        <f>Tableau1[[#This Row],[Uo voies - nuit]]*((59*400/1000)+5)</f>
        <v>#VALUE!</v>
      </c>
    </row>
    <row r="1566" spans="1:51" ht="15.75">
      <c r="A1566" s="51">
        <f t="shared" si="74"/>
        <v>1553</v>
      </c>
      <c r="B1566" s="85"/>
      <c r="C1566" s="52" t="str">
        <f>IFERROR(VLOOKUP(Tableau1[[#This Row],[Site *
Un fichier Excel par DT]],Tableau7[[#All],[Nom de la gare]:[EIC]],5,FALSE),"")</f>
        <v/>
      </c>
      <c r="D1566" s="77"/>
      <c r="E1566" s="74"/>
      <c r="F1566" s="74"/>
      <c r="G1566" s="76"/>
      <c r="H1566" s="72" t="str">
        <f>IF(Tableau1[[#This Row],[Régime d''utilisation (Quotidien ? Oui ou Non)]]="Oui","Oui","Non")</f>
        <v>Non</v>
      </c>
      <c r="I1566" s="72" t="str">
        <f>IF(Tableau1[[#This Row],[Régime d''utilisation (Quotidien ? Oui ou Non)]]="Oui","Oui","Non")</f>
        <v>Non</v>
      </c>
      <c r="J1566" s="72" t="str">
        <f>IF(Tableau1[[#This Row],[Régime d''utilisation (Quotidien ? Oui ou Non)]]="Oui","Oui","Non")</f>
        <v>Non</v>
      </c>
      <c r="K1566" s="72" t="str">
        <f>IF(Tableau1[[#This Row],[Régime d''utilisation (Quotidien ? Oui ou Non)]]="Oui","Oui","Non")</f>
        <v>Non</v>
      </c>
      <c r="L1566" s="72" t="str">
        <f>IF(Tableau1[[#This Row],[Régime d''utilisation (Quotidien ? Oui ou Non)]]="Oui","Oui","Non")</f>
        <v>Non</v>
      </c>
      <c r="M1566" s="72" t="str">
        <f>IF(Tableau1[[#This Row],[Régime d''utilisation (Quotidien ? Oui ou Non)]]="Oui","Oui","Non")</f>
        <v>Non</v>
      </c>
      <c r="N1566" s="72" t="str">
        <f>IF(Tableau1[[#This Row],[Régime d''utilisation (Quotidien ? Oui ou Non)]]="Oui","Oui","Non")</f>
        <v>Non</v>
      </c>
      <c r="O1566" s="72" t="str">
        <f>IF(Tableau1[[#This Row],[Régime d''utilisation (Quotidien ? Oui ou Non)]]="Oui","Oui","Non")</f>
        <v>Non</v>
      </c>
      <c r="P1566" s="76"/>
      <c r="Q1566" s="76"/>
      <c r="R1566" s="76"/>
      <c r="S1566" s="52" t="str">
        <f t="shared" si="72"/>
        <v>Compris entre 00h00 et 5h00</v>
      </c>
      <c r="T1566" s="76"/>
      <c r="U1566" s="53" t="str">
        <f t="shared" si="73"/>
        <v>Voyageur</v>
      </c>
      <c r="V1566" s="76"/>
      <c r="W1566" s="76"/>
      <c r="X1566" s="76"/>
      <c r="Y1566" s="76"/>
      <c r="Z1566" s="76"/>
      <c r="AA1566" s="76"/>
      <c r="AB1566" s="53">
        <f>400</f>
        <v>400</v>
      </c>
      <c r="AC1566" s="78" t="str">
        <f>IF(Tableau1[[#This Row],[Type de réponse]]='Paramètre (masquer)'!$A$10,Tableau1[[#This Row],[Période de début *]],"")</f>
        <v/>
      </c>
      <c r="AD1566" s="78" t="str">
        <f>IF(Tableau1[[#This Row],[Type de réponse]]='Paramètre (masquer)'!$A$10,Tableau1[[#This Row],[Période de fin *]],"")</f>
        <v/>
      </c>
      <c r="AE1566" s="78" t="str">
        <f>IF(Tableau1[[#This Row],[Type de réponse]]='Paramètre (masquer)'!$A$10,Tableau1[[#This Row],[Nuit
LU/MA]],"")</f>
        <v/>
      </c>
      <c r="AF1566" s="78" t="str">
        <f>IF(Tableau1[[#This Row],[Type de réponse]]='Paramètre (masquer)'!$A$10,Tableau1[[#This Row],[Nuit
MA/ME]],"")</f>
        <v/>
      </c>
      <c r="AG1566" s="78" t="str">
        <f>IF(Tableau1[[#This Row],[Type de réponse]]='Paramètre (masquer)'!$A$10,Tableau1[[#This Row],[Nuit
ME/JE]],"")</f>
        <v/>
      </c>
      <c r="AH1566" s="78" t="str">
        <f>IF(Tableau1[[#This Row],[Type de réponse]]='Paramètre (masquer)'!$A$10,Tableau1[[#This Row],[Nuit JE/VE]],"")</f>
        <v/>
      </c>
      <c r="AI1566" s="78" t="str">
        <f>IF(Tableau1[[#This Row],[Type de réponse]]='Paramètre (masquer)'!$A$10,Tableau1[[#This Row],[Nuit
VE/SA]],"")</f>
        <v/>
      </c>
      <c r="AJ1566" s="78" t="str">
        <f>IF(Tableau1[[#This Row],[Type de réponse]]='Paramètre (masquer)'!$A$10,Tableau1[[#This Row],[Nuit
SA/DI]],"")</f>
        <v/>
      </c>
      <c r="AK1566" s="78" t="str">
        <f>IF(Tableau1[[#This Row],[Type de réponse]]='Paramètre (masquer)'!$A$10,Tableau1[[#This Row],[Nuit
DI/LU]],"")</f>
        <v/>
      </c>
      <c r="AL1566" s="76" t="str">
        <f>IF(Tableau1[[#This Row],[Nuit
LU /MA]]="Oui",0,IF(Tableau1[[#This Row],[Nuit
LU /MA]]="Non",1,""))</f>
        <v/>
      </c>
      <c r="AM1566" s="76" t="str">
        <f>IF(Tableau1[[#This Row],[Nuit
MA/ ME]]="Oui",0,IF(Tableau1[[#This Row],[Nuit
MA/ ME]]="Non",1,""))</f>
        <v/>
      </c>
      <c r="AN1566" s="76" t="str">
        <f>IF(Tableau1[[#This Row],[Nuit
ME/ JE]]="Oui",0,IF(Tableau1[[#This Row],[Nuit
ME/ JE]]="Non",1,""))</f>
        <v/>
      </c>
      <c r="AO1566" s="76" t="str">
        <f>IF(Tableau1[[#This Row],[Nuit JE/ VE]]="Oui",0,IF(Tableau1[[#This Row],[Nuit JE/ VE]]="Non",1,""))</f>
        <v/>
      </c>
      <c r="AP1566" s="76" t="str">
        <f>IF(Tableau1[[#This Row],[Nuit
VE/ SA]]="Oui",0,IF(Tableau1[[#This Row],[Nuit
VE/ SA]]="Non",1,""))</f>
        <v/>
      </c>
      <c r="AQ1566" s="76" t="str">
        <f>IF(Tableau1[[#This Row],[Nuit
SA/ DI]]="Oui",0,IF(Tableau1[[#This Row],[Nuit
SA/ DI]]="Non",1,""))</f>
        <v/>
      </c>
      <c r="AR1566" s="76" t="str">
        <f>IF(Tableau1[[#This Row],[Nuit
DI/ LU]]="Oui",0,IF(Tableau1[[#This Row],[Nuit
DI/ LU]]="Non",1,""))</f>
        <v/>
      </c>
      <c r="AS1566" s="76" t="str">
        <f>IF(Tableau1[[#This Row],[Type de réponse]]='Paramètre (masquer)'!$A$10,Tableau1[[#This Row],[FE]],"")</f>
        <v/>
      </c>
      <c r="AT1566" s="76" t="str">
        <f>_xlfn.CONCAT(Tableau1[[#This Row],[LUN]:[DIM]])</f>
        <v/>
      </c>
      <c r="AU1566" s="79"/>
      <c r="AV15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6" s="76" t="e">
        <f>Tableau1[[#This Row],[Nbre de nuits sur la période]]*Tableau1[[#This Row],[Nombre de train accédant / nuit *]]</f>
        <v>#VALUE!</v>
      </c>
      <c r="AY1566" s="76" t="e">
        <f>Tableau1[[#This Row],[Uo voies - nuit]]*((59*400/1000)+5)</f>
        <v>#VALUE!</v>
      </c>
    </row>
    <row r="1567" spans="1:51" ht="15.75">
      <c r="A1567" s="51">
        <f t="shared" si="74"/>
        <v>1554</v>
      </c>
      <c r="B1567" s="85"/>
      <c r="C1567" s="52" t="str">
        <f>IFERROR(VLOOKUP(Tableau1[[#This Row],[Site *
Un fichier Excel par DT]],Tableau7[[#All],[Nom de la gare]:[EIC]],5,FALSE),"")</f>
        <v/>
      </c>
      <c r="D1567" s="77"/>
      <c r="E1567" s="74"/>
      <c r="F1567" s="74"/>
      <c r="G1567" s="76"/>
      <c r="H1567" s="72" t="str">
        <f>IF(Tableau1[[#This Row],[Régime d''utilisation (Quotidien ? Oui ou Non)]]="Oui","Oui","Non")</f>
        <v>Non</v>
      </c>
      <c r="I1567" s="72" t="str">
        <f>IF(Tableau1[[#This Row],[Régime d''utilisation (Quotidien ? Oui ou Non)]]="Oui","Oui","Non")</f>
        <v>Non</v>
      </c>
      <c r="J1567" s="72" t="str">
        <f>IF(Tableau1[[#This Row],[Régime d''utilisation (Quotidien ? Oui ou Non)]]="Oui","Oui","Non")</f>
        <v>Non</v>
      </c>
      <c r="K1567" s="72" t="str">
        <f>IF(Tableau1[[#This Row],[Régime d''utilisation (Quotidien ? Oui ou Non)]]="Oui","Oui","Non")</f>
        <v>Non</v>
      </c>
      <c r="L1567" s="72" t="str">
        <f>IF(Tableau1[[#This Row],[Régime d''utilisation (Quotidien ? Oui ou Non)]]="Oui","Oui","Non")</f>
        <v>Non</v>
      </c>
      <c r="M1567" s="72" t="str">
        <f>IF(Tableau1[[#This Row],[Régime d''utilisation (Quotidien ? Oui ou Non)]]="Oui","Oui","Non")</f>
        <v>Non</v>
      </c>
      <c r="N1567" s="72" t="str">
        <f>IF(Tableau1[[#This Row],[Régime d''utilisation (Quotidien ? Oui ou Non)]]="Oui","Oui","Non")</f>
        <v>Non</v>
      </c>
      <c r="O1567" s="72" t="str">
        <f>IF(Tableau1[[#This Row],[Régime d''utilisation (Quotidien ? Oui ou Non)]]="Oui","Oui","Non")</f>
        <v>Non</v>
      </c>
      <c r="P1567" s="76"/>
      <c r="Q1567" s="76"/>
      <c r="R1567" s="76"/>
      <c r="S1567" s="52" t="str">
        <f t="shared" si="72"/>
        <v>Compris entre 00h00 et 5h00</v>
      </c>
      <c r="T1567" s="76"/>
      <c r="U1567" s="53" t="str">
        <f t="shared" si="73"/>
        <v>Voyageur</v>
      </c>
      <c r="V1567" s="76"/>
      <c r="W1567" s="76"/>
      <c r="X1567" s="76"/>
      <c r="Y1567" s="76"/>
      <c r="Z1567" s="76"/>
      <c r="AA1567" s="76"/>
      <c r="AB1567" s="53">
        <f>400</f>
        <v>400</v>
      </c>
      <c r="AC1567" s="78" t="str">
        <f>IF(Tableau1[[#This Row],[Type de réponse]]='Paramètre (masquer)'!$A$10,Tableau1[[#This Row],[Période de début *]],"")</f>
        <v/>
      </c>
      <c r="AD1567" s="78" t="str">
        <f>IF(Tableau1[[#This Row],[Type de réponse]]='Paramètre (masquer)'!$A$10,Tableau1[[#This Row],[Période de fin *]],"")</f>
        <v/>
      </c>
      <c r="AE1567" s="78" t="str">
        <f>IF(Tableau1[[#This Row],[Type de réponse]]='Paramètre (masquer)'!$A$10,Tableau1[[#This Row],[Nuit
LU/MA]],"")</f>
        <v/>
      </c>
      <c r="AF1567" s="78" t="str">
        <f>IF(Tableau1[[#This Row],[Type de réponse]]='Paramètre (masquer)'!$A$10,Tableau1[[#This Row],[Nuit
MA/ME]],"")</f>
        <v/>
      </c>
      <c r="AG1567" s="78" t="str">
        <f>IF(Tableau1[[#This Row],[Type de réponse]]='Paramètre (masquer)'!$A$10,Tableau1[[#This Row],[Nuit
ME/JE]],"")</f>
        <v/>
      </c>
      <c r="AH1567" s="78" t="str">
        <f>IF(Tableau1[[#This Row],[Type de réponse]]='Paramètre (masquer)'!$A$10,Tableau1[[#This Row],[Nuit JE/VE]],"")</f>
        <v/>
      </c>
      <c r="AI1567" s="78" t="str">
        <f>IF(Tableau1[[#This Row],[Type de réponse]]='Paramètre (masquer)'!$A$10,Tableau1[[#This Row],[Nuit
VE/SA]],"")</f>
        <v/>
      </c>
      <c r="AJ1567" s="78" t="str">
        <f>IF(Tableau1[[#This Row],[Type de réponse]]='Paramètre (masquer)'!$A$10,Tableau1[[#This Row],[Nuit
SA/DI]],"")</f>
        <v/>
      </c>
      <c r="AK1567" s="78" t="str">
        <f>IF(Tableau1[[#This Row],[Type de réponse]]='Paramètre (masquer)'!$A$10,Tableau1[[#This Row],[Nuit
DI/LU]],"")</f>
        <v/>
      </c>
      <c r="AL1567" s="76" t="str">
        <f>IF(Tableau1[[#This Row],[Nuit
LU /MA]]="Oui",0,IF(Tableau1[[#This Row],[Nuit
LU /MA]]="Non",1,""))</f>
        <v/>
      </c>
      <c r="AM1567" s="76" t="str">
        <f>IF(Tableau1[[#This Row],[Nuit
MA/ ME]]="Oui",0,IF(Tableau1[[#This Row],[Nuit
MA/ ME]]="Non",1,""))</f>
        <v/>
      </c>
      <c r="AN1567" s="76" t="str">
        <f>IF(Tableau1[[#This Row],[Nuit
ME/ JE]]="Oui",0,IF(Tableau1[[#This Row],[Nuit
ME/ JE]]="Non",1,""))</f>
        <v/>
      </c>
      <c r="AO1567" s="76" t="str">
        <f>IF(Tableau1[[#This Row],[Nuit JE/ VE]]="Oui",0,IF(Tableau1[[#This Row],[Nuit JE/ VE]]="Non",1,""))</f>
        <v/>
      </c>
      <c r="AP1567" s="76" t="str">
        <f>IF(Tableau1[[#This Row],[Nuit
VE/ SA]]="Oui",0,IF(Tableau1[[#This Row],[Nuit
VE/ SA]]="Non",1,""))</f>
        <v/>
      </c>
      <c r="AQ1567" s="76" t="str">
        <f>IF(Tableau1[[#This Row],[Nuit
SA/ DI]]="Oui",0,IF(Tableau1[[#This Row],[Nuit
SA/ DI]]="Non",1,""))</f>
        <v/>
      </c>
      <c r="AR1567" s="76" t="str">
        <f>IF(Tableau1[[#This Row],[Nuit
DI/ LU]]="Oui",0,IF(Tableau1[[#This Row],[Nuit
DI/ LU]]="Non",1,""))</f>
        <v/>
      </c>
      <c r="AS1567" s="76" t="str">
        <f>IF(Tableau1[[#This Row],[Type de réponse]]='Paramètre (masquer)'!$A$10,Tableau1[[#This Row],[FE]],"")</f>
        <v/>
      </c>
      <c r="AT1567" s="76" t="str">
        <f>_xlfn.CONCAT(Tableau1[[#This Row],[LUN]:[DIM]])</f>
        <v/>
      </c>
      <c r="AU1567" s="79"/>
      <c r="AV15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7" s="76" t="e">
        <f>Tableau1[[#This Row],[Nbre de nuits sur la période]]*Tableau1[[#This Row],[Nombre de train accédant / nuit *]]</f>
        <v>#VALUE!</v>
      </c>
      <c r="AY1567" s="76" t="e">
        <f>Tableau1[[#This Row],[Uo voies - nuit]]*((59*400/1000)+5)</f>
        <v>#VALUE!</v>
      </c>
    </row>
    <row r="1568" spans="1:51" ht="15.75">
      <c r="A1568" s="51">
        <f t="shared" si="74"/>
        <v>1555</v>
      </c>
      <c r="B1568" s="85"/>
      <c r="C1568" s="52" t="str">
        <f>IFERROR(VLOOKUP(Tableau1[[#This Row],[Site *
Un fichier Excel par DT]],Tableau7[[#All],[Nom de la gare]:[EIC]],5,FALSE),"")</f>
        <v/>
      </c>
      <c r="D1568" s="77"/>
      <c r="E1568" s="74"/>
      <c r="F1568" s="74"/>
      <c r="G1568" s="76"/>
      <c r="H1568" s="72" t="str">
        <f>IF(Tableau1[[#This Row],[Régime d''utilisation (Quotidien ? Oui ou Non)]]="Oui","Oui","Non")</f>
        <v>Non</v>
      </c>
      <c r="I1568" s="72" t="str">
        <f>IF(Tableau1[[#This Row],[Régime d''utilisation (Quotidien ? Oui ou Non)]]="Oui","Oui","Non")</f>
        <v>Non</v>
      </c>
      <c r="J1568" s="72" t="str">
        <f>IF(Tableau1[[#This Row],[Régime d''utilisation (Quotidien ? Oui ou Non)]]="Oui","Oui","Non")</f>
        <v>Non</v>
      </c>
      <c r="K1568" s="72" t="str">
        <f>IF(Tableau1[[#This Row],[Régime d''utilisation (Quotidien ? Oui ou Non)]]="Oui","Oui","Non")</f>
        <v>Non</v>
      </c>
      <c r="L1568" s="72" t="str">
        <f>IF(Tableau1[[#This Row],[Régime d''utilisation (Quotidien ? Oui ou Non)]]="Oui","Oui","Non")</f>
        <v>Non</v>
      </c>
      <c r="M1568" s="72" t="str">
        <f>IF(Tableau1[[#This Row],[Régime d''utilisation (Quotidien ? Oui ou Non)]]="Oui","Oui","Non")</f>
        <v>Non</v>
      </c>
      <c r="N1568" s="72" t="str">
        <f>IF(Tableau1[[#This Row],[Régime d''utilisation (Quotidien ? Oui ou Non)]]="Oui","Oui","Non")</f>
        <v>Non</v>
      </c>
      <c r="O1568" s="72" t="str">
        <f>IF(Tableau1[[#This Row],[Régime d''utilisation (Quotidien ? Oui ou Non)]]="Oui","Oui","Non")</f>
        <v>Non</v>
      </c>
      <c r="P1568" s="76"/>
      <c r="Q1568" s="76"/>
      <c r="R1568" s="76"/>
      <c r="S1568" s="52" t="str">
        <f t="shared" si="72"/>
        <v>Compris entre 00h00 et 5h00</v>
      </c>
      <c r="T1568" s="76"/>
      <c r="U1568" s="53" t="str">
        <f t="shared" si="73"/>
        <v>Voyageur</v>
      </c>
      <c r="V1568" s="76"/>
      <c r="W1568" s="76"/>
      <c r="X1568" s="76"/>
      <c r="Y1568" s="76"/>
      <c r="Z1568" s="76"/>
      <c r="AA1568" s="76"/>
      <c r="AB1568" s="53">
        <f>400</f>
        <v>400</v>
      </c>
      <c r="AC1568" s="78" t="str">
        <f>IF(Tableau1[[#This Row],[Type de réponse]]='Paramètre (masquer)'!$A$10,Tableau1[[#This Row],[Période de début *]],"")</f>
        <v/>
      </c>
      <c r="AD1568" s="78" t="str">
        <f>IF(Tableau1[[#This Row],[Type de réponse]]='Paramètre (masquer)'!$A$10,Tableau1[[#This Row],[Période de fin *]],"")</f>
        <v/>
      </c>
      <c r="AE1568" s="78" t="str">
        <f>IF(Tableau1[[#This Row],[Type de réponse]]='Paramètre (masquer)'!$A$10,Tableau1[[#This Row],[Nuit
LU/MA]],"")</f>
        <v/>
      </c>
      <c r="AF1568" s="78" t="str">
        <f>IF(Tableau1[[#This Row],[Type de réponse]]='Paramètre (masquer)'!$A$10,Tableau1[[#This Row],[Nuit
MA/ME]],"")</f>
        <v/>
      </c>
      <c r="AG1568" s="78" t="str">
        <f>IF(Tableau1[[#This Row],[Type de réponse]]='Paramètre (masquer)'!$A$10,Tableau1[[#This Row],[Nuit
ME/JE]],"")</f>
        <v/>
      </c>
      <c r="AH1568" s="78" t="str">
        <f>IF(Tableau1[[#This Row],[Type de réponse]]='Paramètre (masquer)'!$A$10,Tableau1[[#This Row],[Nuit JE/VE]],"")</f>
        <v/>
      </c>
      <c r="AI1568" s="78" t="str">
        <f>IF(Tableau1[[#This Row],[Type de réponse]]='Paramètre (masquer)'!$A$10,Tableau1[[#This Row],[Nuit
VE/SA]],"")</f>
        <v/>
      </c>
      <c r="AJ1568" s="78" t="str">
        <f>IF(Tableau1[[#This Row],[Type de réponse]]='Paramètre (masquer)'!$A$10,Tableau1[[#This Row],[Nuit
SA/DI]],"")</f>
        <v/>
      </c>
      <c r="AK1568" s="78" t="str">
        <f>IF(Tableau1[[#This Row],[Type de réponse]]='Paramètre (masquer)'!$A$10,Tableau1[[#This Row],[Nuit
DI/LU]],"")</f>
        <v/>
      </c>
      <c r="AL1568" s="76" t="str">
        <f>IF(Tableau1[[#This Row],[Nuit
LU /MA]]="Oui",0,IF(Tableau1[[#This Row],[Nuit
LU /MA]]="Non",1,""))</f>
        <v/>
      </c>
      <c r="AM1568" s="76" t="str">
        <f>IF(Tableau1[[#This Row],[Nuit
MA/ ME]]="Oui",0,IF(Tableau1[[#This Row],[Nuit
MA/ ME]]="Non",1,""))</f>
        <v/>
      </c>
      <c r="AN1568" s="76" t="str">
        <f>IF(Tableau1[[#This Row],[Nuit
ME/ JE]]="Oui",0,IF(Tableau1[[#This Row],[Nuit
ME/ JE]]="Non",1,""))</f>
        <v/>
      </c>
      <c r="AO1568" s="76" t="str">
        <f>IF(Tableau1[[#This Row],[Nuit JE/ VE]]="Oui",0,IF(Tableau1[[#This Row],[Nuit JE/ VE]]="Non",1,""))</f>
        <v/>
      </c>
      <c r="AP1568" s="76" t="str">
        <f>IF(Tableau1[[#This Row],[Nuit
VE/ SA]]="Oui",0,IF(Tableau1[[#This Row],[Nuit
VE/ SA]]="Non",1,""))</f>
        <v/>
      </c>
      <c r="AQ1568" s="76" t="str">
        <f>IF(Tableau1[[#This Row],[Nuit
SA/ DI]]="Oui",0,IF(Tableau1[[#This Row],[Nuit
SA/ DI]]="Non",1,""))</f>
        <v/>
      </c>
      <c r="AR1568" s="76" t="str">
        <f>IF(Tableau1[[#This Row],[Nuit
DI/ LU]]="Oui",0,IF(Tableau1[[#This Row],[Nuit
DI/ LU]]="Non",1,""))</f>
        <v/>
      </c>
      <c r="AS1568" s="76" t="str">
        <f>IF(Tableau1[[#This Row],[Type de réponse]]='Paramètre (masquer)'!$A$10,Tableau1[[#This Row],[FE]],"")</f>
        <v/>
      </c>
      <c r="AT1568" s="76" t="str">
        <f>_xlfn.CONCAT(Tableau1[[#This Row],[LUN]:[DIM]])</f>
        <v/>
      </c>
      <c r="AU1568" s="79"/>
      <c r="AV15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8" s="76" t="e">
        <f>Tableau1[[#This Row],[Nbre de nuits sur la période]]*Tableau1[[#This Row],[Nombre de train accédant / nuit *]]</f>
        <v>#VALUE!</v>
      </c>
      <c r="AY1568" s="76" t="e">
        <f>Tableau1[[#This Row],[Uo voies - nuit]]*((59*400/1000)+5)</f>
        <v>#VALUE!</v>
      </c>
    </row>
    <row r="1569" spans="1:51" ht="15.75">
      <c r="A1569" s="51">
        <f t="shared" si="74"/>
        <v>1556</v>
      </c>
      <c r="B1569" s="85"/>
      <c r="C1569" s="52" t="str">
        <f>IFERROR(VLOOKUP(Tableau1[[#This Row],[Site *
Un fichier Excel par DT]],Tableau7[[#All],[Nom de la gare]:[EIC]],5,FALSE),"")</f>
        <v/>
      </c>
      <c r="D1569" s="77"/>
      <c r="E1569" s="74"/>
      <c r="F1569" s="74"/>
      <c r="G1569" s="76"/>
      <c r="H1569" s="72" t="str">
        <f>IF(Tableau1[[#This Row],[Régime d''utilisation (Quotidien ? Oui ou Non)]]="Oui","Oui","Non")</f>
        <v>Non</v>
      </c>
      <c r="I1569" s="72" t="str">
        <f>IF(Tableau1[[#This Row],[Régime d''utilisation (Quotidien ? Oui ou Non)]]="Oui","Oui","Non")</f>
        <v>Non</v>
      </c>
      <c r="J1569" s="72" t="str">
        <f>IF(Tableau1[[#This Row],[Régime d''utilisation (Quotidien ? Oui ou Non)]]="Oui","Oui","Non")</f>
        <v>Non</v>
      </c>
      <c r="K1569" s="72" t="str">
        <f>IF(Tableau1[[#This Row],[Régime d''utilisation (Quotidien ? Oui ou Non)]]="Oui","Oui","Non")</f>
        <v>Non</v>
      </c>
      <c r="L1569" s="72" t="str">
        <f>IF(Tableau1[[#This Row],[Régime d''utilisation (Quotidien ? Oui ou Non)]]="Oui","Oui","Non")</f>
        <v>Non</v>
      </c>
      <c r="M1569" s="72" t="str">
        <f>IF(Tableau1[[#This Row],[Régime d''utilisation (Quotidien ? Oui ou Non)]]="Oui","Oui","Non")</f>
        <v>Non</v>
      </c>
      <c r="N1569" s="72" t="str">
        <f>IF(Tableau1[[#This Row],[Régime d''utilisation (Quotidien ? Oui ou Non)]]="Oui","Oui","Non")</f>
        <v>Non</v>
      </c>
      <c r="O1569" s="72" t="str">
        <f>IF(Tableau1[[#This Row],[Régime d''utilisation (Quotidien ? Oui ou Non)]]="Oui","Oui","Non")</f>
        <v>Non</v>
      </c>
      <c r="P1569" s="76"/>
      <c r="Q1569" s="76"/>
      <c r="R1569" s="76"/>
      <c r="S1569" s="52" t="str">
        <f t="shared" si="72"/>
        <v>Compris entre 00h00 et 5h00</v>
      </c>
      <c r="T1569" s="76"/>
      <c r="U1569" s="53" t="str">
        <f t="shared" si="73"/>
        <v>Voyageur</v>
      </c>
      <c r="V1569" s="76"/>
      <c r="W1569" s="76"/>
      <c r="X1569" s="76"/>
      <c r="Y1569" s="76"/>
      <c r="Z1569" s="76"/>
      <c r="AA1569" s="76"/>
      <c r="AB1569" s="53">
        <f>400</f>
        <v>400</v>
      </c>
      <c r="AC1569" s="78" t="str">
        <f>IF(Tableau1[[#This Row],[Type de réponse]]='Paramètre (masquer)'!$A$10,Tableau1[[#This Row],[Période de début *]],"")</f>
        <v/>
      </c>
      <c r="AD1569" s="78" t="str">
        <f>IF(Tableau1[[#This Row],[Type de réponse]]='Paramètre (masquer)'!$A$10,Tableau1[[#This Row],[Période de fin *]],"")</f>
        <v/>
      </c>
      <c r="AE1569" s="78" t="str">
        <f>IF(Tableau1[[#This Row],[Type de réponse]]='Paramètre (masquer)'!$A$10,Tableau1[[#This Row],[Nuit
LU/MA]],"")</f>
        <v/>
      </c>
      <c r="AF1569" s="78" t="str">
        <f>IF(Tableau1[[#This Row],[Type de réponse]]='Paramètre (masquer)'!$A$10,Tableau1[[#This Row],[Nuit
MA/ME]],"")</f>
        <v/>
      </c>
      <c r="AG1569" s="78" t="str">
        <f>IF(Tableau1[[#This Row],[Type de réponse]]='Paramètre (masquer)'!$A$10,Tableau1[[#This Row],[Nuit
ME/JE]],"")</f>
        <v/>
      </c>
      <c r="AH1569" s="78" t="str">
        <f>IF(Tableau1[[#This Row],[Type de réponse]]='Paramètre (masquer)'!$A$10,Tableau1[[#This Row],[Nuit JE/VE]],"")</f>
        <v/>
      </c>
      <c r="AI1569" s="78" t="str">
        <f>IF(Tableau1[[#This Row],[Type de réponse]]='Paramètre (masquer)'!$A$10,Tableau1[[#This Row],[Nuit
VE/SA]],"")</f>
        <v/>
      </c>
      <c r="AJ1569" s="78" t="str">
        <f>IF(Tableau1[[#This Row],[Type de réponse]]='Paramètre (masquer)'!$A$10,Tableau1[[#This Row],[Nuit
SA/DI]],"")</f>
        <v/>
      </c>
      <c r="AK1569" s="78" t="str">
        <f>IF(Tableau1[[#This Row],[Type de réponse]]='Paramètre (masquer)'!$A$10,Tableau1[[#This Row],[Nuit
DI/LU]],"")</f>
        <v/>
      </c>
      <c r="AL1569" s="76" t="str">
        <f>IF(Tableau1[[#This Row],[Nuit
LU /MA]]="Oui",0,IF(Tableau1[[#This Row],[Nuit
LU /MA]]="Non",1,""))</f>
        <v/>
      </c>
      <c r="AM1569" s="76" t="str">
        <f>IF(Tableau1[[#This Row],[Nuit
MA/ ME]]="Oui",0,IF(Tableau1[[#This Row],[Nuit
MA/ ME]]="Non",1,""))</f>
        <v/>
      </c>
      <c r="AN1569" s="76" t="str">
        <f>IF(Tableau1[[#This Row],[Nuit
ME/ JE]]="Oui",0,IF(Tableau1[[#This Row],[Nuit
ME/ JE]]="Non",1,""))</f>
        <v/>
      </c>
      <c r="AO1569" s="76" t="str">
        <f>IF(Tableau1[[#This Row],[Nuit JE/ VE]]="Oui",0,IF(Tableau1[[#This Row],[Nuit JE/ VE]]="Non",1,""))</f>
        <v/>
      </c>
      <c r="AP1569" s="76" t="str">
        <f>IF(Tableau1[[#This Row],[Nuit
VE/ SA]]="Oui",0,IF(Tableau1[[#This Row],[Nuit
VE/ SA]]="Non",1,""))</f>
        <v/>
      </c>
      <c r="AQ1569" s="76" t="str">
        <f>IF(Tableau1[[#This Row],[Nuit
SA/ DI]]="Oui",0,IF(Tableau1[[#This Row],[Nuit
SA/ DI]]="Non",1,""))</f>
        <v/>
      </c>
      <c r="AR1569" s="76" t="str">
        <f>IF(Tableau1[[#This Row],[Nuit
DI/ LU]]="Oui",0,IF(Tableau1[[#This Row],[Nuit
DI/ LU]]="Non",1,""))</f>
        <v/>
      </c>
      <c r="AS1569" s="76" t="str">
        <f>IF(Tableau1[[#This Row],[Type de réponse]]='Paramètre (masquer)'!$A$10,Tableau1[[#This Row],[FE]],"")</f>
        <v/>
      </c>
      <c r="AT1569" s="76" t="str">
        <f>_xlfn.CONCAT(Tableau1[[#This Row],[LUN]:[DIM]])</f>
        <v/>
      </c>
      <c r="AU1569" s="79"/>
      <c r="AV15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9" s="76" t="e">
        <f>Tableau1[[#This Row],[Nbre de nuits sur la période]]*Tableau1[[#This Row],[Nombre de train accédant / nuit *]]</f>
        <v>#VALUE!</v>
      </c>
      <c r="AY1569" s="76" t="e">
        <f>Tableau1[[#This Row],[Uo voies - nuit]]*((59*400/1000)+5)</f>
        <v>#VALUE!</v>
      </c>
    </row>
    <row r="1570" spans="1:51" ht="15.75">
      <c r="A1570" s="51">
        <f t="shared" si="74"/>
        <v>1557</v>
      </c>
      <c r="B1570" s="85"/>
      <c r="C1570" s="52" t="str">
        <f>IFERROR(VLOOKUP(Tableau1[[#This Row],[Site *
Un fichier Excel par DT]],Tableau7[[#All],[Nom de la gare]:[EIC]],5,FALSE),"")</f>
        <v/>
      </c>
      <c r="D1570" s="77"/>
      <c r="E1570" s="74"/>
      <c r="F1570" s="74"/>
      <c r="G1570" s="76"/>
      <c r="H1570" s="72" t="str">
        <f>IF(Tableau1[[#This Row],[Régime d''utilisation (Quotidien ? Oui ou Non)]]="Oui","Oui","Non")</f>
        <v>Non</v>
      </c>
      <c r="I1570" s="72" t="str">
        <f>IF(Tableau1[[#This Row],[Régime d''utilisation (Quotidien ? Oui ou Non)]]="Oui","Oui","Non")</f>
        <v>Non</v>
      </c>
      <c r="J1570" s="72" t="str">
        <f>IF(Tableau1[[#This Row],[Régime d''utilisation (Quotidien ? Oui ou Non)]]="Oui","Oui","Non")</f>
        <v>Non</v>
      </c>
      <c r="K1570" s="72" t="str">
        <f>IF(Tableau1[[#This Row],[Régime d''utilisation (Quotidien ? Oui ou Non)]]="Oui","Oui","Non")</f>
        <v>Non</v>
      </c>
      <c r="L1570" s="72" t="str">
        <f>IF(Tableau1[[#This Row],[Régime d''utilisation (Quotidien ? Oui ou Non)]]="Oui","Oui","Non")</f>
        <v>Non</v>
      </c>
      <c r="M1570" s="72" t="str">
        <f>IF(Tableau1[[#This Row],[Régime d''utilisation (Quotidien ? Oui ou Non)]]="Oui","Oui","Non")</f>
        <v>Non</v>
      </c>
      <c r="N1570" s="72" t="str">
        <f>IF(Tableau1[[#This Row],[Régime d''utilisation (Quotidien ? Oui ou Non)]]="Oui","Oui","Non")</f>
        <v>Non</v>
      </c>
      <c r="O1570" s="72" t="str">
        <f>IF(Tableau1[[#This Row],[Régime d''utilisation (Quotidien ? Oui ou Non)]]="Oui","Oui","Non")</f>
        <v>Non</v>
      </c>
      <c r="P1570" s="76"/>
      <c r="Q1570" s="76"/>
      <c r="R1570" s="76"/>
      <c r="S1570" s="52" t="str">
        <f t="shared" si="72"/>
        <v>Compris entre 00h00 et 5h00</v>
      </c>
      <c r="T1570" s="76"/>
      <c r="U1570" s="53" t="str">
        <f t="shared" si="73"/>
        <v>Voyageur</v>
      </c>
      <c r="V1570" s="76"/>
      <c r="W1570" s="76"/>
      <c r="X1570" s="76"/>
      <c r="Y1570" s="76"/>
      <c r="Z1570" s="76"/>
      <c r="AA1570" s="76"/>
      <c r="AB1570" s="53">
        <f>400</f>
        <v>400</v>
      </c>
      <c r="AC1570" s="78" t="str">
        <f>IF(Tableau1[[#This Row],[Type de réponse]]='Paramètre (masquer)'!$A$10,Tableau1[[#This Row],[Période de début *]],"")</f>
        <v/>
      </c>
      <c r="AD1570" s="78" t="str">
        <f>IF(Tableau1[[#This Row],[Type de réponse]]='Paramètre (masquer)'!$A$10,Tableau1[[#This Row],[Période de fin *]],"")</f>
        <v/>
      </c>
      <c r="AE1570" s="78" t="str">
        <f>IF(Tableau1[[#This Row],[Type de réponse]]='Paramètre (masquer)'!$A$10,Tableau1[[#This Row],[Nuit
LU/MA]],"")</f>
        <v/>
      </c>
      <c r="AF1570" s="78" t="str">
        <f>IF(Tableau1[[#This Row],[Type de réponse]]='Paramètre (masquer)'!$A$10,Tableau1[[#This Row],[Nuit
MA/ME]],"")</f>
        <v/>
      </c>
      <c r="AG1570" s="78" t="str">
        <f>IF(Tableau1[[#This Row],[Type de réponse]]='Paramètre (masquer)'!$A$10,Tableau1[[#This Row],[Nuit
ME/JE]],"")</f>
        <v/>
      </c>
      <c r="AH1570" s="78" t="str">
        <f>IF(Tableau1[[#This Row],[Type de réponse]]='Paramètre (masquer)'!$A$10,Tableau1[[#This Row],[Nuit JE/VE]],"")</f>
        <v/>
      </c>
      <c r="AI1570" s="78" t="str">
        <f>IF(Tableau1[[#This Row],[Type de réponse]]='Paramètre (masquer)'!$A$10,Tableau1[[#This Row],[Nuit
VE/SA]],"")</f>
        <v/>
      </c>
      <c r="AJ1570" s="78" t="str">
        <f>IF(Tableau1[[#This Row],[Type de réponse]]='Paramètre (masquer)'!$A$10,Tableau1[[#This Row],[Nuit
SA/DI]],"")</f>
        <v/>
      </c>
      <c r="AK1570" s="78" t="str">
        <f>IF(Tableau1[[#This Row],[Type de réponse]]='Paramètre (masquer)'!$A$10,Tableau1[[#This Row],[Nuit
DI/LU]],"")</f>
        <v/>
      </c>
      <c r="AL1570" s="76" t="str">
        <f>IF(Tableau1[[#This Row],[Nuit
LU /MA]]="Oui",0,IF(Tableau1[[#This Row],[Nuit
LU /MA]]="Non",1,""))</f>
        <v/>
      </c>
      <c r="AM1570" s="76" t="str">
        <f>IF(Tableau1[[#This Row],[Nuit
MA/ ME]]="Oui",0,IF(Tableau1[[#This Row],[Nuit
MA/ ME]]="Non",1,""))</f>
        <v/>
      </c>
      <c r="AN1570" s="76" t="str">
        <f>IF(Tableau1[[#This Row],[Nuit
ME/ JE]]="Oui",0,IF(Tableau1[[#This Row],[Nuit
ME/ JE]]="Non",1,""))</f>
        <v/>
      </c>
      <c r="AO1570" s="76" t="str">
        <f>IF(Tableau1[[#This Row],[Nuit JE/ VE]]="Oui",0,IF(Tableau1[[#This Row],[Nuit JE/ VE]]="Non",1,""))</f>
        <v/>
      </c>
      <c r="AP1570" s="76" t="str">
        <f>IF(Tableau1[[#This Row],[Nuit
VE/ SA]]="Oui",0,IF(Tableau1[[#This Row],[Nuit
VE/ SA]]="Non",1,""))</f>
        <v/>
      </c>
      <c r="AQ1570" s="76" t="str">
        <f>IF(Tableau1[[#This Row],[Nuit
SA/ DI]]="Oui",0,IF(Tableau1[[#This Row],[Nuit
SA/ DI]]="Non",1,""))</f>
        <v/>
      </c>
      <c r="AR1570" s="76" t="str">
        <f>IF(Tableau1[[#This Row],[Nuit
DI/ LU]]="Oui",0,IF(Tableau1[[#This Row],[Nuit
DI/ LU]]="Non",1,""))</f>
        <v/>
      </c>
      <c r="AS1570" s="76" t="str">
        <f>IF(Tableau1[[#This Row],[Type de réponse]]='Paramètre (masquer)'!$A$10,Tableau1[[#This Row],[FE]],"")</f>
        <v/>
      </c>
      <c r="AT1570" s="76" t="str">
        <f>_xlfn.CONCAT(Tableau1[[#This Row],[LUN]:[DIM]])</f>
        <v/>
      </c>
      <c r="AU1570" s="79"/>
      <c r="AV15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0" s="76" t="e">
        <f>Tableau1[[#This Row],[Nbre de nuits sur la période]]*Tableau1[[#This Row],[Nombre de train accédant / nuit *]]</f>
        <v>#VALUE!</v>
      </c>
      <c r="AY1570" s="76" t="e">
        <f>Tableau1[[#This Row],[Uo voies - nuit]]*((59*400/1000)+5)</f>
        <v>#VALUE!</v>
      </c>
    </row>
    <row r="1571" spans="1:51" ht="15.75">
      <c r="A1571" s="51">
        <f t="shared" si="74"/>
        <v>1558</v>
      </c>
      <c r="B1571" s="85"/>
      <c r="C1571" s="52" t="str">
        <f>IFERROR(VLOOKUP(Tableau1[[#This Row],[Site *
Un fichier Excel par DT]],Tableau7[[#All],[Nom de la gare]:[EIC]],5,FALSE),"")</f>
        <v/>
      </c>
      <c r="D1571" s="77"/>
      <c r="E1571" s="74"/>
      <c r="F1571" s="74"/>
      <c r="G1571" s="76"/>
      <c r="H1571" s="72" t="str">
        <f>IF(Tableau1[[#This Row],[Régime d''utilisation (Quotidien ? Oui ou Non)]]="Oui","Oui","Non")</f>
        <v>Non</v>
      </c>
      <c r="I1571" s="72" t="str">
        <f>IF(Tableau1[[#This Row],[Régime d''utilisation (Quotidien ? Oui ou Non)]]="Oui","Oui","Non")</f>
        <v>Non</v>
      </c>
      <c r="J1571" s="72" t="str">
        <f>IF(Tableau1[[#This Row],[Régime d''utilisation (Quotidien ? Oui ou Non)]]="Oui","Oui","Non")</f>
        <v>Non</v>
      </c>
      <c r="K1571" s="72" t="str">
        <f>IF(Tableau1[[#This Row],[Régime d''utilisation (Quotidien ? Oui ou Non)]]="Oui","Oui","Non")</f>
        <v>Non</v>
      </c>
      <c r="L1571" s="72" t="str">
        <f>IF(Tableau1[[#This Row],[Régime d''utilisation (Quotidien ? Oui ou Non)]]="Oui","Oui","Non")</f>
        <v>Non</v>
      </c>
      <c r="M1571" s="72" t="str">
        <f>IF(Tableau1[[#This Row],[Régime d''utilisation (Quotidien ? Oui ou Non)]]="Oui","Oui","Non")</f>
        <v>Non</v>
      </c>
      <c r="N1571" s="72" t="str">
        <f>IF(Tableau1[[#This Row],[Régime d''utilisation (Quotidien ? Oui ou Non)]]="Oui","Oui","Non")</f>
        <v>Non</v>
      </c>
      <c r="O1571" s="72" t="str">
        <f>IF(Tableau1[[#This Row],[Régime d''utilisation (Quotidien ? Oui ou Non)]]="Oui","Oui","Non")</f>
        <v>Non</v>
      </c>
      <c r="P1571" s="76"/>
      <c r="Q1571" s="76"/>
      <c r="R1571" s="76"/>
      <c r="S1571" s="52" t="str">
        <f t="shared" si="72"/>
        <v>Compris entre 00h00 et 5h00</v>
      </c>
      <c r="T1571" s="76"/>
      <c r="U1571" s="53" t="str">
        <f t="shared" si="73"/>
        <v>Voyageur</v>
      </c>
      <c r="V1571" s="76"/>
      <c r="W1571" s="76"/>
      <c r="X1571" s="76"/>
      <c r="Y1571" s="76"/>
      <c r="Z1571" s="76"/>
      <c r="AA1571" s="76"/>
      <c r="AB1571" s="53">
        <f>400</f>
        <v>400</v>
      </c>
      <c r="AC1571" s="78" t="str">
        <f>IF(Tableau1[[#This Row],[Type de réponse]]='Paramètre (masquer)'!$A$10,Tableau1[[#This Row],[Période de début *]],"")</f>
        <v/>
      </c>
      <c r="AD1571" s="78" t="str">
        <f>IF(Tableau1[[#This Row],[Type de réponse]]='Paramètre (masquer)'!$A$10,Tableau1[[#This Row],[Période de fin *]],"")</f>
        <v/>
      </c>
      <c r="AE1571" s="78" t="str">
        <f>IF(Tableau1[[#This Row],[Type de réponse]]='Paramètre (masquer)'!$A$10,Tableau1[[#This Row],[Nuit
LU/MA]],"")</f>
        <v/>
      </c>
      <c r="AF1571" s="78" t="str">
        <f>IF(Tableau1[[#This Row],[Type de réponse]]='Paramètre (masquer)'!$A$10,Tableau1[[#This Row],[Nuit
MA/ME]],"")</f>
        <v/>
      </c>
      <c r="AG1571" s="78" t="str">
        <f>IF(Tableau1[[#This Row],[Type de réponse]]='Paramètre (masquer)'!$A$10,Tableau1[[#This Row],[Nuit
ME/JE]],"")</f>
        <v/>
      </c>
      <c r="AH1571" s="78" t="str">
        <f>IF(Tableau1[[#This Row],[Type de réponse]]='Paramètre (masquer)'!$A$10,Tableau1[[#This Row],[Nuit JE/VE]],"")</f>
        <v/>
      </c>
      <c r="AI1571" s="78" t="str">
        <f>IF(Tableau1[[#This Row],[Type de réponse]]='Paramètre (masquer)'!$A$10,Tableau1[[#This Row],[Nuit
VE/SA]],"")</f>
        <v/>
      </c>
      <c r="AJ1571" s="78" t="str">
        <f>IF(Tableau1[[#This Row],[Type de réponse]]='Paramètre (masquer)'!$A$10,Tableau1[[#This Row],[Nuit
SA/DI]],"")</f>
        <v/>
      </c>
      <c r="AK1571" s="78" t="str">
        <f>IF(Tableau1[[#This Row],[Type de réponse]]='Paramètre (masquer)'!$A$10,Tableau1[[#This Row],[Nuit
DI/LU]],"")</f>
        <v/>
      </c>
      <c r="AL1571" s="76" t="str">
        <f>IF(Tableau1[[#This Row],[Nuit
LU /MA]]="Oui",0,IF(Tableau1[[#This Row],[Nuit
LU /MA]]="Non",1,""))</f>
        <v/>
      </c>
      <c r="AM1571" s="76" t="str">
        <f>IF(Tableau1[[#This Row],[Nuit
MA/ ME]]="Oui",0,IF(Tableau1[[#This Row],[Nuit
MA/ ME]]="Non",1,""))</f>
        <v/>
      </c>
      <c r="AN1571" s="76" t="str">
        <f>IF(Tableau1[[#This Row],[Nuit
ME/ JE]]="Oui",0,IF(Tableau1[[#This Row],[Nuit
ME/ JE]]="Non",1,""))</f>
        <v/>
      </c>
      <c r="AO1571" s="76" t="str">
        <f>IF(Tableau1[[#This Row],[Nuit JE/ VE]]="Oui",0,IF(Tableau1[[#This Row],[Nuit JE/ VE]]="Non",1,""))</f>
        <v/>
      </c>
      <c r="AP1571" s="76" t="str">
        <f>IF(Tableau1[[#This Row],[Nuit
VE/ SA]]="Oui",0,IF(Tableau1[[#This Row],[Nuit
VE/ SA]]="Non",1,""))</f>
        <v/>
      </c>
      <c r="AQ1571" s="76" t="str">
        <f>IF(Tableau1[[#This Row],[Nuit
SA/ DI]]="Oui",0,IF(Tableau1[[#This Row],[Nuit
SA/ DI]]="Non",1,""))</f>
        <v/>
      </c>
      <c r="AR1571" s="76" t="str">
        <f>IF(Tableau1[[#This Row],[Nuit
DI/ LU]]="Oui",0,IF(Tableau1[[#This Row],[Nuit
DI/ LU]]="Non",1,""))</f>
        <v/>
      </c>
      <c r="AS1571" s="76" t="str">
        <f>IF(Tableau1[[#This Row],[Type de réponse]]='Paramètre (masquer)'!$A$10,Tableau1[[#This Row],[FE]],"")</f>
        <v/>
      </c>
      <c r="AT1571" s="76" t="str">
        <f>_xlfn.CONCAT(Tableau1[[#This Row],[LUN]:[DIM]])</f>
        <v/>
      </c>
      <c r="AU1571" s="79"/>
      <c r="AV15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1" s="76" t="e">
        <f>Tableau1[[#This Row],[Nbre de nuits sur la période]]*Tableau1[[#This Row],[Nombre de train accédant / nuit *]]</f>
        <v>#VALUE!</v>
      </c>
      <c r="AY1571" s="76" t="e">
        <f>Tableau1[[#This Row],[Uo voies - nuit]]*((59*400/1000)+5)</f>
        <v>#VALUE!</v>
      </c>
    </row>
    <row r="1572" spans="1:51" ht="15.75">
      <c r="A1572" s="51">
        <f t="shared" si="74"/>
        <v>1559</v>
      </c>
      <c r="B1572" s="85"/>
      <c r="C1572" s="52" t="str">
        <f>IFERROR(VLOOKUP(Tableau1[[#This Row],[Site *
Un fichier Excel par DT]],Tableau7[[#All],[Nom de la gare]:[EIC]],5,FALSE),"")</f>
        <v/>
      </c>
      <c r="D1572" s="77"/>
      <c r="E1572" s="74"/>
      <c r="F1572" s="74"/>
      <c r="G1572" s="76"/>
      <c r="H1572" s="72" t="str">
        <f>IF(Tableau1[[#This Row],[Régime d''utilisation (Quotidien ? Oui ou Non)]]="Oui","Oui","Non")</f>
        <v>Non</v>
      </c>
      <c r="I1572" s="72" t="str">
        <f>IF(Tableau1[[#This Row],[Régime d''utilisation (Quotidien ? Oui ou Non)]]="Oui","Oui","Non")</f>
        <v>Non</v>
      </c>
      <c r="J1572" s="72" t="str">
        <f>IF(Tableau1[[#This Row],[Régime d''utilisation (Quotidien ? Oui ou Non)]]="Oui","Oui","Non")</f>
        <v>Non</v>
      </c>
      <c r="K1572" s="72" t="str">
        <f>IF(Tableau1[[#This Row],[Régime d''utilisation (Quotidien ? Oui ou Non)]]="Oui","Oui","Non")</f>
        <v>Non</v>
      </c>
      <c r="L1572" s="72" t="str">
        <f>IF(Tableau1[[#This Row],[Régime d''utilisation (Quotidien ? Oui ou Non)]]="Oui","Oui","Non")</f>
        <v>Non</v>
      </c>
      <c r="M1572" s="72" t="str">
        <f>IF(Tableau1[[#This Row],[Régime d''utilisation (Quotidien ? Oui ou Non)]]="Oui","Oui","Non")</f>
        <v>Non</v>
      </c>
      <c r="N1572" s="72" t="str">
        <f>IF(Tableau1[[#This Row],[Régime d''utilisation (Quotidien ? Oui ou Non)]]="Oui","Oui","Non")</f>
        <v>Non</v>
      </c>
      <c r="O1572" s="72" t="str">
        <f>IF(Tableau1[[#This Row],[Régime d''utilisation (Quotidien ? Oui ou Non)]]="Oui","Oui","Non")</f>
        <v>Non</v>
      </c>
      <c r="P1572" s="76"/>
      <c r="Q1572" s="76"/>
      <c r="R1572" s="76"/>
      <c r="S1572" s="52" t="str">
        <f t="shared" si="72"/>
        <v>Compris entre 00h00 et 5h00</v>
      </c>
      <c r="T1572" s="76"/>
      <c r="U1572" s="53" t="str">
        <f t="shared" si="73"/>
        <v>Voyageur</v>
      </c>
      <c r="V1572" s="76"/>
      <c r="W1572" s="76"/>
      <c r="X1572" s="76"/>
      <c r="Y1572" s="76"/>
      <c r="Z1572" s="76"/>
      <c r="AA1572" s="76"/>
      <c r="AB1572" s="53">
        <f>400</f>
        <v>400</v>
      </c>
      <c r="AC1572" s="78" t="str">
        <f>IF(Tableau1[[#This Row],[Type de réponse]]='Paramètre (masquer)'!$A$10,Tableau1[[#This Row],[Période de début *]],"")</f>
        <v/>
      </c>
      <c r="AD1572" s="78" t="str">
        <f>IF(Tableau1[[#This Row],[Type de réponse]]='Paramètre (masquer)'!$A$10,Tableau1[[#This Row],[Période de fin *]],"")</f>
        <v/>
      </c>
      <c r="AE1572" s="78" t="str">
        <f>IF(Tableau1[[#This Row],[Type de réponse]]='Paramètre (masquer)'!$A$10,Tableau1[[#This Row],[Nuit
LU/MA]],"")</f>
        <v/>
      </c>
      <c r="AF1572" s="78" t="str">
        <f>IF(Tableau1[[#This Row],[Type de réponse]]='Paramètre (masquer)'!$A$10,Tableau1[[#This Row],[Nuit
MA/ME]],"")</f>
        <v/>
      </c>
      <c r="AG1572" s="78" t="str">
        <f>IF(Tableau1[[#This Row],[Type de réponse]]='Paramètre (masquer)'!$A$10,Tableau1[[#This Row],[Nuit
ME/JE]],"")</f>
        <v/>
      </c>
      <c r="AH1572" s="78" t="str">
        <f>IF(Tableau1[[#This Row],[Type de réponse]]='Paramètre (masquer)'!$A$10,Tableau1[[#This Row],[Nuit JE/VE]],"")</f>
        <v/>
      </c>
      <c r="AI1572" s="78" t="str">
        <f>IF(Tableau1[[#This Row],[Type de réponse]]='Paramètre (masquer)'!$A$10,Tableau1[[#This Row],[Nuit
VE/SA]],"")</f>
        <v/>
      </c>
      <c r="AJ1572" s="78" t="str">
        <f>IF(Tableau1[[#This Row],[Type de réponse]]='Paramètre (masquer)'!$A$10,Tableau1[[#This Row],[Nuit
SA/DI]],"")</f>
        <v/>
      </c>
      <c r="AK1572" s="78" t="str">
        <f>IF(Tableau1[[#This Row],[Type de réponse]]='Paramètre (masquer)'!$A$10,Tableau1[[#This Row],[Nuit
DI/LU]],"")</f>
        <v/>
      </c>
      <c r="AL1572" s="76" t="str">
        <f>IF(Tableau1[[#This Row],[Nuit
LU /MA]]="Oui",0,IF(Tableau1[[#This Row],[Nuit
LU /MA]]="Non",1,""))</f>
        <v/>
      </c>
      <c r="AM1572" s="76" t="str">
        <f>IF(Tableau1[[#This Row],[Nuit
MA/ ME]]="Oui",0,IF(Tableau1[[#This Row],[Nuit
MA/ ME]]="Non",1,""))</f>
        <v/>
      </c>
      <c r="AN1572" s="76" t="str">
        <f>IF(Tableau1[[#This Row],[Nuit
ME/ JE]]="Oui",0,IF(Tableau1[[#This Row],[Nuit
ME/ JE]]="Non",1,""))</f>
        <v/>
      </c>
      <c r="AO1572" s="76" t="str">
        <f>IF(Tableau1[[#This Row],[Nuit JE/ VE]]="Oui",0,IF(Tableau1[[#This Row],[Nuit JE/ VE]]="Non",1,""))</f>
        <v/>
      </c>
      <c r="AP1572" s="76" t="str">
        <f>IF(Tableau1[[#This Row],[Nuit
VE/ SA]]="Oui",0,IF(Tableau1[[#This Row],[Nuit
VE/ SA]]="Non",1,""))</f>
        <v/>
      </c>
      <c r="AQ1572" s="76" t="str">
        <f>IF(Tableau1[[#This Row],[Nuit
SA/ DI]]="Oui",0,IF(Tableau1[[#This Row],[Nuit
SA/ DI]]="Non",1,""))</f>
        <v/>
      </c>
      <c r="AR1572" s="76" t="str">
        <f>IF(Tableau1[[#This Row],[Nuit
DI/ LU]]="Oui",0,IF(Tableau1[[#This Row],[Nuit
DI/ LU]]="Non",1,""))</f>
        <v/>
      </c>
      <c r="AS1572" s="76" t="str">
        <f>IF(Tableau1[[#This Row],[Type de réponse]]='Paramètre (masquer)'!$A$10,Tableau1[[#This Row],[FE]],"")</f>
        <v/>
      </c>
      <c r="AT1572" s="76" t="str">
        <f>_xlfn.CONCAT(Tableau1[[#This Row],[LUN]:[DIM]])</f>
        <v/>
      </c>
      <c r="AU1572" s="79"/>
      <c r="AV15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2" s="76" t="e">
        <f>Tableau1[[#This Row],[Nbre de nuits sur la période]]*Tableau1[[#This Row],[Nombre de train accédant / nuit *]]</f>
        <v>#VALUE!</v>
      </c>
      <c r="AY1572" s="76" t="e">
        <f>Tableau1[[#This Row],[Uo voies - nuit]]*((59*400/1000)+5)</f>
        <v>#VALUE!</v>
      </c>
    </row>
    <row r="1573" spans="1:51" ht="15.75">
      <c r="A1573" s="51">
        <f t="shared" si="74"/>
        <v>1560</v>
      </c>
      <c r="B1573" s="85"/>
      <c r="C1573" s="52" t="str">
        <f>IFERROR(VLOOKUP(Tableau1[[#This Row],[Site *
Un fichier Excel par DT]],Tableau7[[#All],[Nom de la gare]:[EIC]],5,FALSE),"")</f>
        <v/>
      </c>
      <c r="D1573" s="77"/>
      <c r="E1573" s="74"/>
      <c r="F1573" s="74"/>
      <c r="G1573" s="76"/>
      <c r="H1573" s="72" t="str">
        <f>IF(Tableau1[[#This Row],[Régime d''utilisation (Quotidien ? Oui ou Non)]]="Oui","Oui","Non")</f>
        <v>Non</v>
      </c>
      <c r="I1573" s="72" t="str">
        <f>IF(Tableau1[[#This Row],[Régime d''utilisation (Quotidien ? Oui ou Non)]]="Oui","Oui","Non")</f>
        <v>Non</v>
      </c>
      <c r="J1573" s="72" t="str">
        <f>IF(Tableau1[[#This Row],[Régime d''utilisation (Quotidien ? Oui ou Non)]]="Oui","Oui","Non")</f>
        <v>Non</v>
      </c>
      <c r="K1573" s="72" t="str">
        <f>IF(Tableau1[[#This Row],[Régime d''utilisation (Quotidien ? Oui ou Non)]]="Oui","Oui","Non")</f>
        <v>Non</v>
      </c>
      <c r="L1573" s="72" t="str">
        <f>IF(Tableau1[[#This Row],[Régime d''utilisation (Quotidien ? Oui ou Non)]]="Oui","Oui","Non")</f>
        <v>Non</v>
      </c>
      <c r="M1573" s="72" t="str">
        <f>IF(Tableau1[[#This Row],[Régime d''utilisation (Quotidien ? Oui ou Non)]]="Oui","Oui","Non")</f>
        <v>Non</v>
      </c>
      <c r="N1573" s="72" t="str">
        <f>IF(Tableau1[[#This Row],[Régime d''utilisation (Quotidien ? Oui ou Non)]]="Oui","Oui","Non")</f>
        <v>Non</v>
      </c>
      <c r="O1573" s="72" t="str">
        <f>IF(Tableau1[[#This Row],[Régime d''utilisation (Quotidien ? Oui ou Non)]]="Oui","Oui","Non")</f>
        <v>Non</v>
      </c>
      <c r="P1573" s="76"/>
      <c r="Q1573" s="76"/>
      <c r="R1573" s="76"/>
      <c r="S1573" s="52" t="str">
        <f t="shared" si="72"/>
        <v>Compris entre 00h00 et 5h00</v>
      </c>
      <c r="T1573" s="76"/>
      <c r="U1573" s="53" t="str">
        <f t="shared" si="73"/>
        <v>Voyageur</v>
      </c>
      <c r="V1573" s="76"/>
      <c r="W1573" s="76"/>
      <c r="X1573" s="76"/>
      <c r="Y1573" s="76"/>
      <c r="Z1573" s="76"/>
      <c r="AA1573" s="76"/>
      <c r="AB1573" s="53">
        <f>400</f>
        <v>400</v>
      </c>
      <c r="AC1573" s="78" t="str">
        <f>IF(Tableau1[[#This Row],[Type de réponse]]='Paramètre (masquer)'!$A$10,Tableau1[[#This Row],[Période de début *]],"")</f>
        <v/>
      </c>
      <c r="AD1573" s="78" t="str">
        <f>IF(Tableau1[[#This Row],[Type de réponse]]='Paramètre (masquer)'!$A$10,Tableau1[[#This Row],[Période de fin *]],"")</f>
        <v/>
      </c>
      <c r="AE1573" s="78" t="str">
        <f>IF(Tableau1[[#This Row],[Type de réponse]]='Paramètre (masquer)'!$A$10,Tableau1[[#This Row],[Nuit
LU/MA]],"")</f>
        <v/>
      </c>
      <c r="AF1573" s="78" t="str">
        <f>IF(Tableau1[[#This Row],[Type de réponse]]='Paramètre (masquer)'!$A$10,Tableau1[[#This Row],[Nuit
MA/ME]],"")</f>
        <v/>
      </c>
      <c r="AG1573" s="78" t="str">
        <f>IF(Tableau1[[#This Row],[Type de réponse]]='Paramètre (masquer)'!$A$10,Tableau1[[#This Row],[Nuit
ME/JE]],"")</f>
        <v/>
      </c>
      <c r="AH1573" s="78" t="str">
        <f>IF(Tableau1[[#This Row],[Type de réponse]]='Paramètre (masquer)'!$A$10,Tableau1[[#This Row],[Nuit JE/VE]],"")</f>
        <v/>
      </c>
      <c r="AI1573" s="78" t="str">
        <f>IF(Tableau1[[#This Row],[Type de réponse]]='Paramètre (masquer)'!$A$10,Tableau1[[#This Row],[Nuit
VE/SA]],"")</f>
        <v/>
      </c>
      <c r="AJ1573" s="78" t="str">
        <f>IF(Tableau1[[#This Row],[Type de réponse]]='Paramètre (masquer)'!$A$10,Tableau1[[#This Row],[Nuit
SA/DI]],"")</f>
        <v/>
      </c>
      <c r="AK1573" s="78" t="str">
        <f>IF(Tableau1[[#This Row],[Type de réponse]]='Paramètre (masquer)'!$A$10,Tableau1[[#This Row],[Nuit
DI/LU]],"")</f>
        <v/>
      </c>
      <c r="AL1573" s="76" t="str">
        <f>IF(Tableau1[[#This Row],[Nuit
LU /MA]]="Oui",0,IF(Tableau1[[#This Row],[Nuit
LU /MA]]="Non",1,""))</f>
        <v/>
      </c>
      <c r="AM1573" s="76" t="str">
        <f>IF(Tableau1[[#This Row],[Nuit
MA/ ME]]="Oui",0,IF(Tableau1[[#This Row],[Nuit
MA/ ME]]="Non",1,""))</f>
        <v/>
      </c>
      <c r="AN1573" s="76" t="str">
        <f>IF(Tableau1[[#This Row],[Nuit
ME/ JE]]="Oui",0,IF(Tableau1[[#This Row],[Nuit
ME/ JE]]="Non",1,""))</f>
        <v/>
      </c>
      <c r="AO1573" s="76" t="str">
        <f>IF(Tableau1[[#This Row],[Nuit JE/ VE]]="Oui",0,IF(Tableau1[[#This Row],[Nuit JE/ VE]]="Non",1,""))</f>
        <v/>
      </c>
      <c r="AP1573" s="76" t="str">
        <f>IF(Tableau1[[#This Row],[Nuit
VE/ SA]]="Oui",0,IF(Tableau1[[#This Row],[Nuit
VE/ SA]]="Non",1,""))</f>
        <v/>
      </c>
      <c r="AQ1573" s="76" t="str">
        <f>IF(Tableau1[[#This Row],[Nuit
SA/ DI]]="Oui",0,IF(Tableau1[[#This Row],[Nuit
SA/ DI]]="Non",1,""))</f>
        <v/>
      </c>
      <c r="AR1573" s="76" t="str">
        <f>IF(Tableau1[[#This Row],[Nuit
DI/ LU]]="Oui",0,IF(Tableau1[[#This Row],[Nuit
DI/ LU]]="Non",1,""))</f>
        <v/>
      </c>
      <c r="AS1573" s="76" t="str">
        <f>IF(Tableau1[[#This Row],[Type de réponse]]='Paramètre (masquer)'!$A$10,Tableau1[[#This Row],[FE]],"")</f>
        <v/>
      </c>
      <c r="AT1573" s="76" t="str">
        <f>_xlfn.CONCAT(Tableau1[[#This Row],[LUN]:[DIM]])</f>
        <v/>
      </c>
      <c r="AU1573" s="79"/>
      <c r="AV15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3" s="76" t="e">
        <f>Tableau1[[#This Row],[Nbre de nuits sur la période]]*Tableau1[[#This Row],[Nombre de train accédant / nuit *]]</f>
        <v>#VALUE!</v>
      </c>
      <c r="AY1573" s="76" t="e">
        <f>Tableau1[[#This Row],[Uo voies - nuit]]*((59*400/1000)+5)</f>
        <v>#VALUE!</v>
      </c>
    </row>
    <row r="1574" spans="1:51" ht="15.75">
      <c r="A1574" s="51">
        <f t="shared" si="74"/>
        <v>1561</v>
      </c>
      <c r="B1574" s="85"/>
      <c r="C1574" s="52" t="str">
        <f>IFERROR(VLOOKUP(Tableau1[[#This Row],[Site *
Un fichier Excel par DT]],Tableau7[[#All],[Nom de la gare]:[EIC]],5,FALSE),"")</f>
        <v/>
      </c>
      <c r="D1574" s="77"/>
      <c r="E1574" s="74"/>
      <c r="F1574" s="74"/>
      <c r="G1574" s="76"/>
      <c r="H1574" s="72" t="str">
        <f>IF(Tableau1[[#This Row],[Régime d''utilisation (Quotidien ? Oui ou Non)]]="Oui","Oui","Non")</f>
        <v>Non</v>
      </c>
      <c r="I1574" s="72" t="str">
        <f>IF(Tableau1[[#This Row],[Régime d''utilisation (Quotidien ? Oui ou Non)]]="Oui","Oui","Non")</f>
        <v>Non</v>
      </c>
      <c r="J1574" s="72" t="str">
        <f>IF(Tableau1[[#This Row],[Régime d''utilisation (Quotidien ? Oui ou Non)]]="Oui","Oui","Non")</f>
        <v>Non</v>
      </c>
      <c r="K1574" s="72" t="str">
        <f>IF(Tableau1[[#This Row],[Régime d''utilisation (Quotidien ? Oui ou Non)]]="Oui","Oui","Non")</f>
        <v>Non</v>
      </c>
      <c r="L1574" s="72" t="str">
        <f>IF(Tableau1[[#This Row],[Régime d''utilisation (Quotidien ? Oui ou Non)]]="Oui","Oui","Non")</f>
        <v>Non</v>
      </c>
      <c r="M1574" s="72" t="str">
        <f>IF(Tableau1[[#This Row],[Régime d''utilisation (Quotidien ? Oui ou Non)]]="Oui","Oui","Non")</f>
        <v>Non</v>
      </c>
      <c r="N1574" s="72" t="str">
        <f>IF(Tableau1[[#This Row],[Régime d''utilisation (Quotidien ? Oui ou Non)]]="Oui","Oui","Non")</f>
        <v>Non</v>
      </c>
      <c r="O1574" s="72" t="str">
        <f>IF(Tableau1[[#This Row],[Régime d''utilisation (Quotidien ? Oui ou Non)]]="Oui","Oui","Non")</f>
        <v>Non</v>
      </c>
      <c r="P1574" s="76"/>
      <c r="Q1574" s="76"/>
      <c r="R1574" s="76"/>
      <c r="S1574" s="52" t="str">
        <f t="shared" si="72"/>
        <v>Compris entre 00h00 et 5h00</v>
      </c>
      <c r="T1574" s="76"/>
      <c r="U1574" s="53" t="str">
        <f t="shared" si="73"/>
        <v>Voyageur</v>
      </c>
      <c r="V1574" s="76"/>
      <c r="W1574" s="76"/>
      <c r="X1574" s="76"/>
      <c r="Y1574" s="76"/>
      <c r="Z1574" s="76"/>
      <c r="AA1574" s="76"/>
      <c r="AB1574" s="53">
        <f>400</f>
        <v>400</v>
      </c>
      <c r="AC1574" s="78" t="str">
        <f>IF(Tableau1[[#This Row],[Type de réponse]]='Paramètre (masquer)'!$A$10,Tableau1[[#This Row],[Période de début *]],"")</f>
        <v/>
      </c>
      <c r="AD1574" s="78" t="str">
        <f>IF(Tableau1[[#This Row],[Type de réponse]]='Paramètre (masquer)'!$A$10,Tableau1[[#This Row],[Période de fin *]],"")</f>
        <v/>
      </c>
      <c r="AE1574" s="78" t="str">
        <f>IF(Tableau1[[#This Row],[Type de réponse]]='Paramètre (masquer)'!$A$10,Tableau1[[#This Row],[Nuit
LU/MA]],"")</f>
        <v/>
      </c>
      <c r="AF1574" s="78" t="str">
        <f>IF(Tableau1[[#This Row],[Type de réponse]]='Paramètre (masquer)'!$A$10,Tableau1[[#This Row],[Nuit
MA/ME]],"")</f>
        <v/>
      </c>
      <c r="AG1574" s="78" t="str">
        <f>IF(Tableau1[[#This Row],[Type de réponse]]='Paramètre (masquer)'!$A$10,Tableau1[[#This Row],[Nuit
ME/JE]],"")</f>
        <v/>
      </c>
      <c r="AH1574" s="78" t="str">
        <f>IF(Tableau1[[#This Row],[Type de réponse]]='Paramètre (masquer)'!$A$10,Tableau1[[#This Row],[Nuit JE/VE]],"")</f>
        <v/>
      </c>
      <c r="AI1574" s="78" t="str">
        <f>IF(Tableau1[[#This Row],[Type de réponse]]='Paramètre (masquer)'!$A$10,Tableau1[[#This Row],[Nuit
VE/SA]],"")</f>
        <v/>
      </c>
      <c r="AJ1574" s="78" t="str">
        <f>IF(Tableau1[[#This Row],[Type de réponse]]='Paramètre (masquer)'!$A$10,Tableau1[[#This Row],[Nuit
SA/DI]],"")</f>
        <v/>
      </c>
      <c r="AK1574" s="78" t="str">
        <f>IF(Tableau1[[#This Row],[Type de réponse]]='Paramètre (masquer)'!$A$10,Tableau1[[#This Row],[Nuit
DI/LU]],"")</f>
        <v/>
      </c>
      <c r="AL1574" s="76" t="str">
        <f>IF(Tableau1[[#This Row],[Nuit
LU /MA]]="Oui",0,IF(Tableau1[[#This Row],[Nuit
LU /MA]]="Non",1,""))</f>
        <v/>
      </c>
      <c r="AM1574" s="76" t="str">
        <f>IF(Tableau1[[#This Row],[Nuit
MA/ ME]]="Oui",0,IF(Tableau1[[#This Row],[Nuit
MA/ ME]]="Non",1,""))</f>
        <v/>
      </c>
      <c r="AN1574" s="76" t="str">
        <f>IF(Tableau1[[#This Row],[Nuit
ME/ JE]]="Oui",0,IF(Tableau1[[#This Row],[Nuit
ME/ JE]]="Non",1,""))</f>
        <v/>
      </c>
      <c r="AO1574" s="76" t="str">
        <f>IF(Tableau1[[#This Row],[Nuit JE/ VE]]="Oui",0,IF(Tableau1[[#This Row],[Nuit JE/ VE]]="Non",1,""))</f>
        <v/>
      </c>
      <c r="AP1574" s="76" t="str">
        <f>IF(Tableau1[[#This Row],[Nuit
VE/ SA]]="Oui",0,IF(Tableau1[[#This Row],[Nuit
VE/ SA]]="Non",1,""))</f>
        <v/>
      </c>
      <c r="AQ1574" s="76" t="str">
        <f>IF(Tableau1[[#This Row],[Nuit
SA/ DI]]="Oui",0,IF(Tableau1[[#This Row],[Nuit
SA/ DI]]="Non",1,""))</f>
        <v/>
      </c>
      <c r="AR1574" s="76" t="str">
        <f>IF(Tableau1[[#This Row],[Nuit
DI/ LU]]="Oui",0,IF(Tableau1[[#This Row],[Nuit
DI/ LU]]="Non",1,""))</f>
        <v/>
      </c>
      <c r="AS1574" s="76" t="str">
        <f>IF(Tableau1[[#This Row],[Type de réponse]]='Paramètre (masquer)'!$A$10,Tableau1[[#This Row],[FE]],"")</f>
        <v/>
      </c>
      <c r="AT1574" s="76" t="str">
        <f>_xlfn.CONCAT(Tableau1[[#This Row],[LUN]:[DIM]])</f>
        <v/>
      </c>
      <c r="AU1574" s="79"/>
      <c r="AV15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4" s="76" t="e">
        <f>Tableau1[[#This Row],[Nbre de nuits sur la période]]*Tableau1[[#This Row],[Nombre de train accédant / nuit *]]</f>
        <v>#VALUE!</v>
      </c>
      <c r="AY1574" s="76" t="e">
        <f>Tableau1[[#This Row],[Uo voies - nuit]]*((59*400/1000)+5)</f>
        <v>#VALUE!</v>
      </c>
    </row>
    <row r="1575" spans="1:51" ht="15.75">
      <c r="A1575" s="51">
        <f t="shared" si="74"/>
        <v>1562</v>
      </c>
      <c r="B1575" s="85"/>
      <c r="C1575" s="52" t="str">
        <f>IFERROR(VLOOKUP(Tableau1[[#This Row],[Site *
Un fichier Excel par DT]],Tableau7[[#All],[Nom de la gare]:[EIC]],5,FALSE),"")</f>
        <v/>
      </c>
      <c r="D1575" s="77"/>
      <c r="E1575" s="74"/>
      <c r="F1575" s="74"/>
      <c r="G1575" s="76"/>
      <c r="H1575" s="72" t="str">
        <f>IF(Tableau1[[#This Row],[Régime d''utilisation (Quotidien ? Oui ou Non)]]="Oui","Oui","Non")</f>
        <v>Non</v>
      </c>
      <c r="I1575" s="72" t="str">
        <f>IF(Tableau1[[#This Row],[Régime d''utilisation (Quotidien ? Oui ou Non)]]="Oui","Oui","Non")</f>
        <v>Non</v>
      </c>
      <c r="J1575" s="72" t="str">
        <f>IF(Tableau1[[#This Row],[Régime d''utilisation (Quotidien ? Oui ou Non)]]="Oui","Oui","Non")</f>
        <v>Non</v>
      </c>
      <c r="K1575" s="72" t="str">
        <f>IF(Tableau1[[#This Row],[Régime d''utilisation (Quotidien ? Oui ou Non)]]="Oui","Oui","Non")</f>
        <v>Non</v>
      </c>
      <c r="L1575" s="72" t="str">
        <f>IF(Tableau1[[#This Row],[Régime d''utilisation (Quotidien ? Oui ou Non)]]="Oui","Oui","Non")</f>
        <v>Non</v>
      </c>
      <c r="M1575" s="72" t="str">
        <f>IF(Tableau1[[#This Row],[Régime d''utilisation (Quotidien ? Oui ou Non)]]="Oui","Oui","Non")</f>
        <v>Non</v>
      </c>
      <c r="N1575" s="72" t="str">
        <f>IF(Tableau1[[#This Row],[Régime d''utilisation (Quotidien ? Oui ou Non)]]="Oui","Oui","Non")</f>
        <v>Non</v>
      </c>
      <c r="O1575" s="72" t="str">
        <f>IF(Tableau1[[#This Row],[Régime d''utilisation (Quotidien ? Oui ou Non)]]="Oui","Oui","Non")</f>
        <v>Non</v>
      </c>
      <c r="P1575" s="76"/>
      <c r="Q1575" s="76"/>
      <c r="R1575" s="76"/>
      <c r="S1575" s="52" t="str">
        <f t="shared" si="72"/>
        <v>Compris entre 00h00 et 5h00</v>
      </c>
      <c r="T1575" s="76"/>
      <c r="U1575" s="53" t="str">
        <f t="shared" si="73"/>
        <v>Voyageur</v>
      </c>
      <c r="V1575" s="76"/>
      <c r="W1575" s="76"/>
      <c r="X1575" s="76"/>
      <c r="Y1575" s="76"/>
      <c r="Z1575" s="76"/>
      <c r="AA1575" s="76"/>
      <c r="AB1575" s="53">
        <f>400</f>
        <v>400</v>
      </c>
      <c r="AC1575" s="78" t="str">
        <f>IF(Tableau1[[#This Row],[Type de réponse]]='Paramètre (masquer)'!$A$10,Tableau1[[#This Row],[Période de début *]],"")</f>
        <v/>
      </c>
      <c r="AD1575" s="78" t="str">
        <f>IF(Tableau1[[#This Row],[Type de réponse]]='Paramètre (masquer)'!$A$10,Tableau1[[#This Row],[Période de fin *]],"")</f>
        <v/>
      </c>
      <c r="AE1575" s="78" t="str">
        <f>IF(Tableau1[[#This Row],[Type de réponse]]='Paramètre (masquer)'!$A$10,Tableau1[[#This Row],[Nuit
LU/MA]],"")</f>
        <v/>
      </c>
      <c r="AF1575" s="78" t="str">
        <f>IF(Tableau1[[#This Row],[Type de réponse]]='Paramètre (masquer)'!$A$10,Tableau1[[#This Row],[Nuit
MA/ME]],"")</f>
        <v/>
      </c>
      <c r="AG1575" s="78" t="str">
        <f>IF(Tableau1[[#This Row],[Type de réponse]]='Paramètre (masquer)'!$A$10,Tableau1[[#This Row],[Nuit
ME/JE]],"")</f>
        <v/>
      </c>
      <c r="AH1575" s="78" t="str">
        <f>IF(Tableau1[[#This Row],[Type de réponse]]='Paramètre (masquer)'!$A$10,Tableau1[[#This Row],[Nuit JE/VE]],"")</f>
        <v/>
      </c>
      <c r="AI1575" s="78" t="str">
        <f>IF(Tableau1[[#This Row],[Type de réponse]]='Paramètre (masquer)'!$A$10,Tableau1[[#This Row],[Nuit
VE/SA]],"")</f>
        <v/>
      </c>
      <c r="AJ1575" s="78" t="str">
        <f>IF(Tableau1[[#This Row],[Type de réponse]]='Paramètre (masquer)'!$A$10,Tableau1[[#This Row],[Nuit
SA/DI]],"")</f>
        <v/>
      </c>
      <c r="AK1575" s="78" t="str">
        <f>IF(Tableau1[[#This Row],[Type de réponse]]='Paramètre (masquer)'!$A$10,Tableau1[[#This Row],[Nuit
DI/LU]],"")</f>
        <v/>
      </c>
      <c r="AL1575" s="76" t="str">
        <f>IF(Tableau1[[#This Row],[Nuit
LU /MA]]="Oui",0,IF(Tableau1[[#This Row],[Nuit
LU /MA]]="Non",1,""))</f>
        <v/>
      </c>
      <c r="AM1575" s="76" t="str">
        <f>IF(Tableau1[[#This Row],[Nuit
MA/ ME]]="Oui",0,IF(Tableau1[[#This Row],[Nuit
MA/ ME]]="Non",1,""))</f>
        <v/>
      </c>
      <c r="AN1575" s="76" t="str">
        <f>IF(Tableau1[[#This Row],[Nuit
ME/ JE]]="Oui",0,IF(Tableau1[[#This Row],[Nuit
ME/ JE]]="Non",1,""))</f>
        <v/>
      </c>
      <c r="AO1575" s="76" t="str">
        <f>IF(Tableau1[[#This Row],[Nuit JE/ VE]]="Oui",0,IF(Tableau1[[#This Row],[Nuit JE/ VE]]="Non",1,""))</f>
        <v/>
      </c>
      <c r="AP1575" s="76" t="str">
        <f>IF(Tableau1[[#This Row],[Nuit
VE/ SA]]="Oui",0,IF(Tableau1[[#This Row],[Nuit
VE/ SA]]="Non",1,""))</f>
        <v/>
      </c>
      <c r="AQ1575" s="76" t="str">
        <f>IF(Tableau1[[#This Row],[Nuit
SA/ DI]]="Oui",0,IF(Tableau1[[#This Row],[Nuit
SA/ DI]]="Non",1,""))</f>
        <v/>
      </c>
      <c r="AR1575" s="76" t="str">
        <f>IF(Tableau1[[#This Row],[Nuit
DI/ LU]]="Oui",0,IF(Tableau1[[#This Row],[Nuit
DI/ LU]]="Non",1,""))</f>
        <v/>
      </c>
      <c r="AS1575" s="76" t="str">
        <f>IF(Tableau1[[#This Row],[Type de réponse]]='Paramètre (masquer)'!$A$10,Tableau1[[#This Row],[FE]],"")</f>
        <v/>
      </c>
      <c r="AT1575" s="76" t="str">
        <f>_xlfn.CONCAT(Tableau1[[#This Row],[LUN]:[DIM]])</f>
        <v/>
      </c>
      <c r="AU1575" s="79"/>
      <c r="AV15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5" s="76" t="e">
        <f>Tableau1[[#This Row],[Nbre de nuits sur la période]]*Tableau1[[#This Row],[Nombre de train accédant / nuit *]]</f>
        <v>#VALUE!</v>
      </c>
      <c r="AY1575" s="76" t="e">
        <f>Tableau1[[#This Row],[Uo voies - nuit]]*((59*400/1000)+5)</f>
        <v>#VALUE!</v>
      </c>
    </row>
    <row r="1576" spans="1:51" ht="15.75">
      <c r="A1576" s="51">
        <f t="shared" si="74"/>
        <v>1563</v>
      </c>
      <c r="B1576" s="85"/>
      <c r="C1576" s="52" t="str">
        <f>IFERROR(VLOOKUP(Tableau1[[#This Row],[Site *
Un fichier Excel par DT]],Tableau7[[#All],[Nom de la gare]:[EIC]],5,FALSE),"")</f>
        <v/>
      </c>
      <c r="D1576" s="77"/>
      <c r="E1576" s="74"/>
      <c r="F1576" s="74"/>
      <c r="G1576" s="76"/>
      <c r="H1576" s="72" t="str">
        <f>IF(Tableau1[[#This Row],[Régime d''utilisation (Quotidien ? Oui ou Non)]]="Oui","Oui","Non")</f>
        <v>Non</v>
      </c>
      <c r="I1576" s="72" t="str">
        <f>IF(Tableau1[[#This Row],[Régime d''utilisation (Quotidien ? Oui ou Non)]]="Oui","Oui","Non")</f>
        <v>Non</v>
      </c>
      <c r="J1576" s="72" t="str">
        <f>IF(Tableau1[[#This Row],[Régime d''utilisation (Quotidien ? Oui ou Non)]]="Oui","Oui","Non")</f>
        <v>Non</v>
      </c>
      <c r="K1576" s="72" t="str">
        <f>IF(Tableau1[[#This Row],[Régime d''utilisation (Quotidien ? Oui ou Non)]]="Oui","Oui","Non")</f>
        <v>Non</v>
      </c>
      <c r="L1576" s="72" t="str">
        <f>IF(Tableau1[[#This Row],[Régime d''utilisation (Quotidien ? Oui ou Non)]]="Oui","Oui","Non")</f>
        <v>Non</v>
      </c>
      <c r="M1576" s="72" t="str">
        <f>IF(Tableau1[[#This Row],[Régime d''utilisation (Quotidien ? Oui ou Non)]]="Oui","Oui","Non")</f>
        <v>Non</v>
      </c>
      <c r="N1576" s="72" t="str">
        <f>IF(Tableau1[[#This Row],[Régime d''utilisation (Quotidien ? Oui ou Non)]]="Oui","Oui","Non")</f>
        <v>Non</v>
      </c>
      <c r="O1576" s="72" t="str">
        <f>IF(Tableau1[[#This Row],[Régime d''utilisation (Quotidien ? Oui ou Non)]]="Oui","Oui","Non")</f>
        <v>Non</v>
      </c>
      <c r="P1576" s="76"/>
      <c r="Q1576" s="76"/>
      <c r="R1576" s="76"/>
      <c r="S1576" s="52" t="str">
        <f t="shared" si="72"/>
        <v>Compris entre 00h00 et 5h00</v>
      </c>
      <c r="T1576" s="76"/>
      <c r="U1576" s="53" t="str">
        <f t="shared" si="73"/>
        <v>Voyageur</v>
      </c>
      <c r="V1576" s="76"/>
      <c r="W1576" s="76"/>
      <c r="X1576" s="76"/>
      <c r="Y1576" s="76"/>
      <c r="Z1576" s="76"/>
      <c r="AA1576" s="76"/>
      <c r="AB1576" s="53">
        <f>400</f>
        <v>400</v>
      </c>
      <c r="AC1576" s="78" t="str">
        <f>IF(Tableau1[[#This Row],[Type de réponse]]='Paramètre (masquer)'!$A$10,Tableau1[[#This Row],[Période de début *]],"")</f>
        <v/>
      </c>
      <c r="AD1576" s="78" t="str">
        <f>IF(Tableau1[[#This Row],[Type de réponse]]='Paramètre (masquer)'!$A$10,Tableau1[[#This Row],[Période de fin *]],"")</f>
        <v/>
      </c>
      <c r="AE1576" s="78" t="str">
        <f>IF(Tableau1[[#This Row],[Type de réponse]]='Paramètre (masquer)'!$A$10,Tableau1[[#This Row],[Nuit
LU/MA]],"")</f>
        <v/>
      </c>
      <c r="AF1576" s="78" t="str">
        <f>IF(Tableau1[[#This Row],[Type de réponse]]='Paramètre (masquer)'!$A$10,Tableau1[[#This Row],[Nuit
MA/ME]],"")</f>
        <v/>
      </c>
      <c r="AG1576" s="78" t="str">
        <f>IF(Tableau1[[#This Row],[Type de réponse]]='Paramètre (masquer)'!$A$10,Tableau1[[#This Row],[Nuit
ME/JE]],"")</f>
        <v/>
      </c>
      <c r="AH1576" s="78" t="str">
        <f>IF(Tableau1[[#This Row],[Type de réponse]]='Paramètre (masquer)'!$A$10,Tableau1[[#This Row],[Nuit JE/VE]],"")</f>
        <v/>
      </c>
      <c r="AI1576" s="78" t="str">
        <f>IF(Tableau1[[#This Row],[Type de réponse]]='Paramètre (masquer)'!$A$10,Tableau1[[#This Row],[Nuit
VE/SA]],"")</f>
        <v/>
      </c>
      <c r="AJ1576" s="78" t="str">
        <f>IF(Tableau1[[#This Row],[Type de réponse]]='Paramètre (masquer)'!$A$10,Tableau1[[#This Row],[Nuit
SA/DI]],"")</f>
        <v/>
      </c>
      <c r="AK1576" s="78" t="str">
        <f>IF(Tableau1[[#This Row],[Type de réponse]]='Paramètre (masquer)'!$A$10,Tableau1[[#This Row],[Nuit
DI/LU]],"")</f>
        <v/>
      </c>
      <c r="AL1576" s="76" t="str">
        <f>IF(Tableau1[[#This Row],[Nuit
LU /MA]]="Oui",0,IF(Tableau1[[#This Row],[Nuit
LU /MA]]="Non",1,""))</f>
        <v/>
      </c>
      <c r="AM1576" s="76" t="str">
        <f>IF(Tableau1[[#This Row],[Nuit
MA/ ME]]="Oui",0,IF(Tableau1[[#This Row],[Nuit
MA/ ME]]="Non",1,""))</f>
        <v/>
      </c>
      <c r="AN1576" s="76" t="str">
        <f>IF(Tableau1[[#This Row],[Nuit
ME/ JE]]="Oui",0,IF(Tableau1[[#This Row],[Nuit
ME/ JE]]="Non",1,""))</f>
        <v/>
      </c>
      <c r="AO1576" s="76" t="str">
        <f>IF(Tableau1[[#This Row],[Nuit JE/ VE]]="Oui",0,IF(Tableau1[[#This Row],[Nuit JE/ VE]]="Non",1,""))</f>
        <v/>
      </c>
      <c r="AP1576" s="76" t="str">
        <f>IF(Tableau1[[#This Row],[Nuit
VE/ SA]]="Oui",0,IF(Tableau1[[#This Row],[Nuit
VE/ SA]]="Non",1,""))</f>
        <v/>
      </c>
      <c r="AQ1576" s="76" t="str">
        <f>IF(Tableau1[[#This Row],[Nuit
SA/ DI]]="Oui",0,IF(Tableau1[[#This Row],[Nuit
SA/ DI]]="Non",1,""))</f>
        <v/>
      </c>
      <c r="AR1576" s="76" t="str">
        <f>IF(Tableau1[[#This Row],[Nuit
DI/ LU]]="Oui",0,IF(Tableau1[[#This Row],[Nuit
DI/ LU]]="Non",1,""))</f>
        <v/>
      </c>
      <c r="AS1576" s="76" t="str">
        <f>IF(Tableau1[[#This Row],[Type de réponse]]='Paramètre (masquer)'!$A$10,Tableau1[[#This Row],[FE]],"")</f>
        <v/>
      </c>
      <c r="AT1576" s="76" t="str">
        <f>_xlfn.CONCAT(Tableau1[[#This Row],[LUN]:[DIM]])</f>
        <v/>
      </c>
      <c r="AU1576" s="79"/>
      <c r="AV15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6" s="76" t="e">
        <f>Tableau1[[#This Row],[Nbre de nuits sur la période]]*Tableau1[[#This Row],[Nombre de train accédant / nuit *]]</f>
        <v>#VALUE!</v>
      </c>
      <c r="AY1576" s="76" t="e">
        <f>Tableau1[[#This Row],[Uo voies - nuit]]*((59*400/1000)+5)</f>
        <v>#VALUE!</v>
      </c>
    </row>
    <row r="1577" spans="1:51" ht="15.75">
      <c r="A1577" s="51">
        <f t="shared" si="74"/>
        <v>1564</v>
      </c>
      <c r="B1577" s="85"/>
      <c r="C1577" s="52" t="str">
        <f>IFERROR(VLOOKUP(Tableau1[[#This Row],[Site *
Un fichier Excel par DT]],Tableau7[[#All],[Nom de la gare]:[EIC]],5,FALSE),"")</f>
        <v/>
      </c>
      <c r="D1577" s="77"/>
      <c r="E1577" s="74"/>
      <c r="F1577" s="74"/>
      <c r="G1577" s="76"/>
      <c r="H1577" s="72" t="str">
        <f>IF(Tableau1[[#This Row],[Régime d''utilisation (Quotidien ? Oui ou Non)]]="Oui","Oui","Non")</f>
        <v>Non</v>
      </c>
      <c r="I1577" s="72" t="str">
        <f>IF(Tableau1[[#This Row],[Régime d''utilisation (Quotidien ? Oui ou Non)]]="Oui","Oui","Non")</f>
        <v>Non</v>
      </c>
      <c r="J1577" s="72" t="str">
        <f>IF(Tableau1[[#This Row],[Régime d''utilisation (Quotidien ? Oui ou Non)]]="Oui","Oui","Non")</f>
        <v>Non</v>
      </c>
      <c r="K1577" s="72" t="str">
        <f>IF(Tableau1[[#This Row],[Régime d''utilisation (Quotidien ? Oui ou Non)]]="Oui","Oui","Non")</f>
        <v>Non</v>
      </c>
      <c r="L1577" s="72" t="str">
        <f>IF(Tableau1[[#This Row],[Régime d''utilisation (Quotidien ? Oui ou Non)]]="Oui","Oui","Non")</f>
        <v>Non</v>
      </c>
      <c r="M1577" s="72" t="str">
        <f>IF(Tableau1[[#This Row],[Régime d''utilisation (Quotidien ? Oui ou Non)]]="Oui","Oui","Non")</f>
        <v>Non</v>
      </c>
      <c r="N1577" s="72" t="str">
        <f>IF(Tableau1[[#This Row],[Régime d''utilisation (Quotidien ? Oui ou Non)]]="Oui","Oui","Non")</f>
        <v>Non</v>
      </c>
      <c r="O1577" s="72" t="str">
        <f>IF(Tableau1[[#This Row],[Régime d''utilisation (Quotidien ? Oui ou Non)]]="Oui","Oui","Non")</f>
        <v>Non</v>
      </c>
      <c r="P1577" s="76"/>
      <c r="Q1577" s="76"/>
      <c r="R1577" s="76"/>
      <c r="S1577" s="52" t="str">
        <f t="shared" si="72"/>
        <v>Compris entre 00h00 et 5h00</v>
      </c>
      <c r="T1577" s="76"/>
      <c r="U1577" s="53" t="str">
        <f t="shared" si="73"/>
        <v>Voyageur</v>
      </c>
      <c r="V1577" s="76"/>
      <c r="W1577" s="76"/>
      <c r="X1577" s="76"/>
      <c r="Y1577" s="76"/>
      <c r="Z1577" s="76"/>
      <c r="AA1577" s="76"/>
      <c r="AB1577" s="53">
        <f>400</f>
        <v>400</v>
      </c>
      <c r="AC1577" s="78" t="str">
        <f>IF(Tableau1[[#This Row],[Type de réponse]]='Paramètre (masquer)'!$A$10,Tableau1[[#This Row],[Période de début *]],"")</f>
        <v/>
      </c>
      <c r="AD1577" s="78" t="str">
        <f>IF(Tableau1[[#This Row],[Type de réponse]]='Paramètre (masquer)'!$A$10,Tableau1[[#This Row],[Période de fin *]],"")</f>
        <v/>
      </c>
      <c r="AE1577" s="78" t="str">
        <f>IF(Tableau1[[#This Row],[Type de réponse]]='Paramètre (masquer)'!$A$10,Tableau1[[#This Row],[Nuit
LU/MA]],"")</f>
        <v/>
      </c>
      <c r="AF1577" s="78" t="str">
        <f>IF(Tableau1[[#This Row],[Type de réponse]]='Paramètre (masquer)'!$A$10,Tableau1[[#This Row],[Nuit
MA/ME]],"")</f>
        <v/>
      </c>
      <c r="AG1577" s="78" t="str">
        <f>IF(Tableau1[[#This Row],[Type de réponse]]='Paramètre (masquer)'!$A$10,Tableau1[[#This Row],[Nuit
ME/JE]],"")</f>
        <v/>
      </c>
      <c r="AH1577" s="78" t="str">
        <f>IF(Tableau1[[#This Row],[Type de réponse]]='Paramètre (masquer)'!$A$10,Tableau1[[#This Row],[Nuit JE/VE]],"")</f>
        <v/>
      </c>
      <c r="AI1577" s="78" t="str">
        <f>IF(Tableau1[[#This Row],[Type de réponse]]='Paramètre (masquer)'!$A$10,Tableau1[[#This Row],[Nuit
VE/SA]],"")</f>
        <v/>
      </c>
      <c r="AJ1577" s="78" t="str">
        <f>IF(Tableau1[[#This Row],[Type de réponse]]='Paramètre (masquer)'!$A$10,Tableau1[[#This Row],[Nuit
SA/DI]],"")</f>
        <v/>
      </c>
      <c r="AK1577" s="78" t="str">
        <f>IF(Tableau1[[#This Row],[Type de réponse]]='Paramètre (masquer)'!$A$10,Tableau1[[#This Row],[Nuit
DI/LU]],"")</f>
        <v/>
      </c>
      <c r="AL1577" s="76" t="str">
        <f>IF(Tableau1[[#This Row],[Nuit
LU /MA]]="Oui",0,IF(Tableau1[[#This Row],[Nuit
LU /MA]]="Non",1,""))</f>
        <v/>
      </c>
      <c r="AM1577" s="76" t="str">
        <f>IF(Tableau1[[#This Row],[Nuit
MA/ ME]]="Oui",0,IF(Tableau1[[#This Row],[Nuit
MA/ ME]]="Non",1,""))</f>
        <v/>
      </c>
      <c r="AN1577" s="76" t="str">
        <f>IF(Tableau1[[#This Row],[Nuit
ME/ JE]]="Oui",0,IF(Tableau1[[#This Row],[Nuit
ME/ JE]]="Non",1,""))</f>
        <v/>
      </c>
      <c r="AO1577" s="76" t="str">
        <f>IF(Tableau1[[#This Row],[Nuit JE/ VE]]="Oui",0,IF(Tableau1[[#This Row],[Nuit JE/ VE]]="Non",1,""))</f>
        <v/>
      </c>
      <c r="AP1577" s="76" t="str">
        <f>IF(Tableau1[[#This Row],[Nuit
VE/ SA]]="Oui",0,IF(Tableau1[[#This Row],[Nuit
VE/ SA]]="Non",1,""))</f>
        <v/>
      </c>
      <c r="AQ1577" s="76" t="str">
        <f>IF(Tableau1[[#This Row],[Nuit
SA/ DI]]="Oui",0,IF(Tableau1[[#This Row],[Nuit
SA/ DI]]="Non",1,""))</f>
        <v/>
      </c>
      <c r="AR1577" s="76" t="str">
        <f>IF(Tableau1[[#This Row],[Nuit
DI/ LU]]="Oui",0,IF(Tableau1[[#This Row],[Nuit
DI/ LU]]="Non",1,""))</f>
        <v/>
      </c>
      <c r="AS1577" s="76" t="str">
        <f>IF(Tableau1[[#This Row],[Type de réponse]]='Paramètre (masquer)'!$A$10,Tableau1[[#This Row],[FE]],"")</f>
        <v/>
      </c>
      <c r="AT1577" s="76" t="str">
        <f>_xlfn.CONCAT(Tableau1[[#This Row],[LUN]:[DIM]])</f>
        <v/>
      </c>
      <c r="AU1577" s="79"/>
      <c r="AV15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7" s="76" t="e">
        <f>Tableau1[[#This Row],[Nbre de nuits sur la période]]*Tableau1[[#This Row],[Nombre de train accédant / nuit *]]</f>
        <v>#VALUE!</v>
      </c>
      <c r="AY1577" s="76" t="e">
        <f>Tableau1[[#This Row],[Uo voies - nuit]]*((59*400/1000)+5)</f>
        <v>#VALUE!</v>
      </c>
    </row>
    <row r="1578" spans="1:51" ht="15.75">
      <c r="A1578" s="51">
        <f t="shared" si="74"/>
        <v>1565</v>
      </c>
      <c r="B1578" s="85"/>
      <c r="C1578" s="52" t="str">
        <f>IFERROR(VLOOKUP(Tableau1[[#This Row],[Site *
Un fichier Excel par DT]],Tableau7[[#All],[Nom de la gare]:[EIC]],5,FALSE),"")</f>
        <v/>
      </c>
      <c r="D1578" s="77"/>
      <c r="E1578" s="74"/>
      <c r="F1578" s="74"/>
      <c r="G1578" s="76"/>
      <c r="H1578" s="72" t="str">
        <f>IF(Tableau1[[#This Row],[Régime d''utilisation (Quotidien ? Oui ou Non)]]="Oui","Oui","Non")</f>
        <v>Non</v>
      </c>
      <c r="I1578" s="72" t="str">
        <f>IF(Tableau1[[#This Row],[Régime d''utilisation (Quotidien ? Oui ou Non)]]="Oui","Oui","Non")</f>
        <v>Non</v>
      </c>
      <c r="J1578" s="72" t="str">
        <f>IF(Tableau1[[#This Row],[Régime d''utilisation (Quotidien ? Oui ou Non)]]="Oui","Oui","Non")</f>
        <v>Non</v>
      </c>
      <c r="K1578" s="72" t="str">
        <f>IF(Tableau1[[#This Row],[Régime d''utilisation (Quotidien ? Oui ou Non)]]="Oui","Oui","Non")</f>
        <v>Non</v>
      </c>
      <c r="L1578" s="72" t="str">
        <f>IF(Tableau1[[#This Row],[Régime d''utilisation (Quotidien ? Oui ou Non)]]="Oui","Oui","Non")</f>
        <v>Non</v>
      </c>
      <c r="M1578" s="72" t="str">
        <f>IF(Tableau1[[#This Row],[Régime d''utilisation (Quotidien ? Oui ou Non)]]="Oui","Oui","Non")</f>
        <v>Non</v>
      </c>
      <c r="N1578" s="72" t="str">
        <f>IF(Tableau1[[#This Row],[Régime d''utilisation (Quotidien ? Oui ou Non)]]="Oui","Oui","Non")</f>
        <v>Non</v>
      </c>
      <c r="O1578" s="72" t="str">
        <f>IF(Tableau1[[#This Row],[Régime d''utilisation (Quotidien ? Oui ou Non)]]="Oui","Oui","Non")</f>
        <v>Non</v>
      </c>
      <c r="P1578" s="76"/>
      <c r="Q1578" s="76"/>
      <c r="R1578" s="76"/>
      <c r="S1578" s="52" t="str">
        <f t="shared" si="72"/>
        <v>Compris entre 00h00 et 5h00</v>
      </c>
      <c r="T1578" s="76"/>
      <c r="U1578" s="53" t="str">
        <f t="shared" si="73"/>
        <v>Voyageur</v>
      </c>
      <c r="V1578" s="76"/>
      <c r="W1578" s="76"/>
      <c r="X1578" s="76"/>
      <c r="Y1578" s="76"/>
      <c r="Z1578" s="76"/>
      <c r="AA1578" s="76"/>
      <c r="AB1578" s="53">
        <f>400</f>
        <v>400</v>
      </c>
      <c r="AC1578" s="78" t="str">
        <f>IF(Tableau1[[#This Row],[Type de réponse]]='Paramètre (masquer)'!$A$10,Tableau1[[#This Row],[Période de début *]],"")</f>
        <v/>
      </c>
      <c r="AD1578" s="78" t="str">
        <f>IF(Tableau1[[#This Row],[Type de réponse]]='Paramètre (masquer)'!$A$10,Tableau1[[#This Row],[Période de fin *]],"")</f>
        <v/>
      </c>
      <c r="AE1578" s="78" t="str">
        <f>IF(Tableau1[[#This Row],[Type de réponse]]='Paramètre (masquer)'!$A$10,Tableau1[[#This Row],[Nuit
LU/MA]],"")</f>
        <v/>
      </c>
      <c r="AF1578" s="78" t="str">
        <f>IF(Tableau1[[#This Row],[Type de réponse]]='Paramètre (masquer)'!$A$10,Tableau1[[#This Row],[Nuit
MA/ME]],"")</f>
        <v/>
      </c>
      <c r="AG1578" s="78" t="str">
        <f>IF(Tableau1[[#This Row],[Type de réponse]]='Paramètre (masquer)'!$A$10,Tableau1[[#This Row],[Nuit
ME/JE]],"")</f>
        <v/>
      </c>
      <c r="AH1578" s="78" t="str">
        <f>IF(Tableau1[[#This Row],[Type de réponse]]='Paramètre (masquer)'!$A$10,Tableau1[[#This Row],[Nuit JE/VE]],"")</f>
        <v/>
      </c>
      <c r="AI1578" s="78" t="str">
        <f>IF(Tableau1[[#This Row],[Type de réponse]]='Paramètre (masquer)'!$A$10,Tableau1[[#This Row],[Nuit
VE/SA]],"")</f>
        <v/>
      </c>
      <c r="AJ1578" s="78" t="str">
        <f>IF(Tableau1[[#This Row],[Type de réponse]]='Paramètre (masquer)'!$A$10,Tableau1[[#This Row],[Nuit
SA/DI]],"")</f>
        <v/>
      </c>
      <c r="AK1578" s="78" t="str">
        <f>IF(Tableau1[[#This Row],[Type de réponse]]='Paramètre (masquer)'!$A$10,Tableau1[[#This Row],[Nuit
DI/LU]],"")</f>
        <v/>
      </c>
      <c r="AL1578" s="76" t="str">
        <f>IF(Tableau1[[#This Row],[Nuit
LU /MA]]="Oui",0,IF(Tableau1[[#This Row],[Nuit
LU /MA]]="Non",1,""))</f>
        <v/>
      </c>
      <c r="AM1578" s="76" t="str">
        <f>IF(Tableau1[[#This Row],[Nuit
MA/ ME]]="Oui",0,IF(Tableau1[[#This Row],[Nuit
MA/ ME]]="Non",1,""))</f>
        <v/>
      </c>
      <c r="AN1578" s="76" t="str">
        <f>IF(Tableau1[[#This Row],[Nuit
ME/ JE]]="Oui",0,IF(Tableau1[[#This Row],[Nuit
ME/ JE]]="Non",1,""))</f>
        <v/>
      </c>
      <c r="AO1578" s="76" t="str">
        <f>IF(Tableau1[[#This Row],[Nuit JE/ VE]]="Oui",0,IF(Tableau1[[#This Row],[Nuit JE/ VE]]="Non",1,""))</f>
        <v/>
      </c>
      <c r="AP1578" s="76" t="str">
        <f>IF(Tableau1[[#This Row],[Nuit
VE/ SA]]="Oui",0,IF(Tableau1[[#This Row],[Nuit
VE/ SA]]="Non",1,""))</f>
        <v/>
      </c>
      <c r="AQ1578" s="76" t="str">
        <f>IF(Tableau1[[#This Row],[Nuit
SA/ DI]]="Oui",0,IF(Tableau1[[#This Row],[Nuit
SA/ DI]]="Non",1,""))</f>
        <v/>
      </c>
      <c r="AR1578" s="76" t="str">
        <f>IF(Tableau1[[#This Row],[Nuit
DI/ LU]]="Oui",0,IF(Tableau1[[#This Row],[Nuit
DI/ LU]]="Non",1,""))</f>
        <v/>
      </c>
      <c r="AS1578" s="76" t="str">
        <f>IF(Tableau1[[#This Row],[Type de réponse]]='Paramètre (masquer)'!$A$10,Tableau1[[#This Row],[FE]],"")</f>
        <v/>
      </c>
      <c r="AT1578" s="76" t="str">
        <f>_xlfn.CONCAT(Tableau1[[#This Row],[LUN]:[DIM]])</f>
        <v/>
      </c>
      <c r="AU1578" s="79"/>
      <c r="AV15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8" s="76" t="e">
        <f>Tableau1[[#This Row],[Nbre de nuits sur la période]]*Tableau1[[#This Row],[Nombre de train accédant / nuit *]]</f>
        <v>#VALUE!</v>
      </c>
      <c r="AY1578" s="76" t="e">
        <f>Tableau1[[#This Row],[Uo voies - nuit]]*((59*400/1000)+5)</f>
        <v>#VALUE!</v>
      </c>
    </row>
    <row r="1579" spans="1:51" ht="15.75">
      <c r="A1579" s="51">
        <f t="shared" si="74"/>
        <v>1566</v>
      </c>
      <c r="B1579" s="85"/>
      <c r="C1579" s="52" t="str">
        <f>IFERROR(VLOOKUP(Tableau1[[#This Row],[Site *
Un fichier Excel par DT]],Tableau7[[#All],[Nom de la gare]:[EIC]],5,FALSE),"")</f>
        <v/>
      </c>
      <c r="D1579" s="77"/>
      <c r="E1579" s="74"/>
      <c r="F1579" s="74"/>
      <c r="G1579" s="76"/>
      <c r="H1579" s="72" t="str">
        <f>IF(Tableau1[[#This Row],[Régime d''utilisation (Quotidien ? Oui ou Non)]]="Oui","Oui","Non")</f>
        <v>Non</v>
      </c>
      <c r="I1579" s="72" t="str">
        <f>IF(Tableau1[[#This Row],[Régime d''utilisation (Quotidien ? Oui ou Non)]]="Oui","Oui","Non")</f>
        <v>Non</v>
      </c>
      <c r="J1579" s="72" t="str">
        <f>IF(Tableau1[[#This Row],[Régime d''utilisation (Quotidien ? Oui ou Non)]]="Oui","Oui","Non")</f>
        <v>Non</v>
      </c>
      <c r="K1579" s="72" t="str">
        <f>IF(Tableau1[[#This Row],[Régime d''utilisation (Quotidien ? Oui ou Non)]]="Oui","Oui","Non")</f>
        <v>Non</v>
      </c>
      <c r="L1579" s="72" t="str">
        <f>IF(Tableau1[[#This Row],[Régime d''utilisation (Quotidien ? Oui ou Non)]]="Oui","Oui","Non")</f>
        <v>Non</v>
      </c>
      <c r="M1579" s="72" t="str">
        <f>IF(Tableau1[[#This Row],[Régime d''utilisation (Quotidien ? Oui ou Non)]]="Oui","Oui","Non")</f>
        <v>Non</v>
      </c>
      <c r="N1579" s="72" t="str">
        <f>IF(Tableau1[[#This Row],[Régime d''utilisation (Quotidien ? Oui ou Non)]]="Oui","Oui","Non")</f>
        <v>Non</v>
      </c>
      <c r="O1579" s="72" t="str">
        <f>IF(Tableau1[[#This Row],[Régime d''utilisation (Quotidien ? Oui ou Non)]]="Oui","Oui","Non")</f>
        <v>Non</v>
      </c>
      <c r="P1579" s="76"/>
      <c r="Q1579" s="76"/>
      <c r="R1579" s="76"/>
      <c r="S1579" s="52" t="str">
        <f t="shared" si="72"/>
        <v>Compris entre 00h00 et 5h00</v>
      </c>
      <c r="T1579" s="76"/>
      <c r="U1579" s="53" t="str">
        <f t="shared" si="73"/>
        <v>Voyageur</v>
      </c>
      <c r="V1579" s="76"/>
      <c r="W1579" s="76"/>
      <c r="X1579" s="76"/>
      <c r="Y1579" s="76"/>
      <c r="Z1579" s="76"/>
      <c r="AA1579" s="76"/>
      <c r="AB1579" s="53">
        <f>400</f>
        <v>400</v>
      </c>
      <c r="AC1579" s="78" t="str">
        <f>IF(Tableau1[[#This Row],[Type de réponse]]='Paramètre (masquer)'!$A$10,Tableau1[[#This Row],[Période de début *]],"")</f>
        <v/>
      </c>
      <c r="AD1579" s="78" t="str">
        <f>IF(Tableau1[[#This Row],[Type de réponse]]='Paramètre (masquer)'!$A$10,Tableau1[[#This Row],[Période de fin *]],"")</f>
        <v/>
      </c>
      <c r="AE1579" s="78" t="str">
        <f>IF(Tableau1[[#This Row],[Type de réponse]]='Paramètre (masquer)'!$A$10,Tableau1[[#This Row],[Nuit
LU/MA]],"")</f>
        <v/>
      </c>
      <c r="AF1579" s="78" t="str">
        <f>IF(Tableau1[[#This Row],[Type de réponse]]='Paramètre (masquer)'!$A$10,Tableau1[[#This Row],[Nuit
MA/ME]],"")</f>
        <v/>
      </c>
      <c r="AG1579" s="78" t="str">
        <f>IF(Tableau1[[#This Row],[Type de réponse]]='Paramètre (masquer)'!$A$10,Tableau1[[#This Row],[Nuit
ME/JE]],"")</f>
        <v/>
      </c>
      <c r="AH1579" s="78" t="str">
        <f>IF(Tableau1[[#This Row],[Type de réponse]]='Paramètre (masquer)'!$A$10,Tableau1[[#This Row],[Nuit JE/VE]],"")</f>
        <v/>
      </c>
      <c r="AI1579" s="78" t="str">
        <f>IF(Tableau1[[#This Row],[Type de réponse]]='Paramètre (masquer)'!$A$10,Tableau1[[#This Row],[Nuit
VE/SA]],"")</f>
        <v/>
      </c>
      <c r="AJ1579" s="78" t="str">
        <f>IF(Tableau1[[#This Row],[Type de réponse]]='Paramètre (masquer)'!$A$10,Tableau1[[#This Row],[Nuit
SA/DI]],"")</f>
        <v/>
      </c>
      <c r="AK1579" s="78" t="str">
        <f>IF(Tableau1[[#This Row],[Type de réponse]]='Paramètre (masquer)'!$A$10,Tableau1[[#This Row],[Nuit
DI/LU]],"")</f>
        <v/>
      </c>
      <c r="AL1579" s="76" t="str">
        <f>IF(Tableau1[[#This Row],[Nuit
LU /MA]]="Oui",0,IF(Tableau1[[#This Row],[Nuit
LU /MA]]="Non",1,""))</f>
        <v/>
      </c>
      <c r="AM1579" s="76" t="str">
        <f>IF(Tableau1[[#This Row],[Nuit
MA/ ME]]="Oui",0,IF(Tableau1[[#This Row],[Nuit
MA/ ME]]="Non",1,""))</f>
        <v/>
      </c>
      <c r="AN1579" s="76" t="str">
        <f>IF(Tableau1[[#This Row],[Nuit
ME/ JE]]="Oui",0,IF(Tableau1[[#This Row],[Nuit
ME/ JE]]="Non",1,""))</f>
        <v/>
      </c>
      <c r="AO1579" s="76" t="str">
        <f>IF(Tableau1[[#This Row],[Nuit JE/ VE]]="Oui",0,IF(Tableau1[[#This Row],[Nuit JE/ VE]]="Non",1,""))</f>
        <v/>
      </c>
      <c r="AP1579" s="76" t="str">
        <f>IF(Tableau1[[#This Row],[Nuit
VE/ SA]]="Oui",0,IF(Tableau1[[#This Row],[Nuit
VE/ SA]]="Non",1,""))</f>
        <v/>
      </c>
      <c r="AQ1579" s="76" t="str">
        <f>IF(Tableau1[[#This Row],[Nuit
SA/ DI]]="Oui",0,IF(Tableau1[[#This Row],[Nuit
SA/ DI]]="Non",1,""))</f>
        <v/>
      </c>
      <c r="AR1579" s="76" t="str">
        <f>IF(Tableau1[[#This Row],[Nuit
DI/ LU]]="Oui",0,IF(Tableau1[[#This Row],[Nuit
DI/ LU]]="Non",1,""))</f>
        <v/>
      </c>
      <c r="AS1579" s="76" t="str">
        <f>IF(Tableau1[[#This Row],[Type de réponse]]='Paramètre (masquer)'!$A$10,Tableau1[[#This Row],[FE]],"")</f>
        <v/>
      </c>
      <c r="AT1579" s="76" t="str">
        <f>_xlfn.CONCAT(Tableau1[[#This Row],[LUN]:[DIM]])</f>
        <v/>
      </c>
      <c r="AU1579" s="79"/>
      <c r="AV15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9" s="76" t="e">
        <f>Tableau1[[#This Row],[Nbre de nuits sur la période]]*Tableau1[[#This Row],[Nombre de train accédant / nuit *]]</f>
        <v>#VALUE!</v>
      </c>
      <c r="AY1579" s="76" t="e">
        <f>Tableau1[[#This Row],[Uo voies - nuit]]*((59*400/1000)+5)</f>
        <v>#VALUE!</v>
      </c>
    </row>
    <row r="1580" spans="1:51" ht="15.75">
      <c r="A1580" s="51">
        <f t="shared" si="74"/>
        <v>1567</v>
      </c>
      <c r="B1580" s="85"/>
      <c r="C1580" s="52" t="str">
        <f>IFERROR(VLOOKUP(Tableau1[[#This Row],[Site *
Un fichier Excel par DT]],Tableau7[[#All],[Nom de la gare]:[EIC]],5,FALSE),"")</f>
        <v/>
      </c>
      <c r="D1580" s="77"/>
      <c r="E1580" s="74"/>
      <c r="F1580" s="74"/>
      <c r="G1580" s="76"/>
      <c r="H1580" s="72" t="str">
        <f>IF(Tableau1[[#This Row],[Régime d''utilisation (Quotidien ? Oui ou Non)]]="Oui","Oui","Non")</f>
        <v>Non</v>
      </c>
      <c r="I1580" s="72" t="str">
        <f>IF(Tableau1[[#This Row],[Régime d''utilisation (Quotidien ? Oui ou Non)]]="Oui","Oui","Non")</f>
        <v>Non</v>
      </c>
      <c r="J1580" s="72" t="str">
        <f>IF(Tableau1[[#This Row],[Régime d''utilisation (Quotidien ? Oui ou Non)]]="Oui","Oui","Non")</f>
        <v>Non</v>
      </c>
      <c r="K1580" s="72" t="str">
        <f>IF(Tableau1[[#This Row],[Régime d''utilisation (Quotidien ? Oui ou Non)]]="Oui","Oui","Non")</f>
        <v>Non</v>
      </c>
      <c r="L1580" s="72" t="str">
        <f>IF(Tableau1[[#This Row],[Régime d''utilisation (Quotidien ? Oui ou Non)]]="Oui","Oui","Non")</f>
        <v>Non</v>
      </c>
      <c r="M1580" s="72" t="str">
        <f>IF(Tableau1[[#This Row],[Régime d''utilisation (Quotidien ? Oui ou Non)]]="Oui","Oui","Non")</f>
        <v>Non</v>
      </c>
      <c r="N1580" s="72" t="str">
        <f>IF(Tableau1[[#This Row],[Régime d''utilisation (Quotidien ? Oui ou Non)]]="Oui","Oui","Non")</f>
        <v>Non</v>
      </c>
      <c r="O1580" s="72" t="str">
        <f>IF(Tableau1[[#This Row],[Régime d''utilisation (Quotidien ? Oui ou Non)]]="Oui","Oui","Non")</f>
        <v>Non</v>
      </c>
      <c r="P1580" s="76"/>
      <c r="Q1580" s="76"/>
      <c r="R1580" s="76"/>
      <c r="S1580" s="52" t="str">
        <f t="shared" si="72"/>
        <v>Compris entre 00h00 et 5h00</v>
      </c>
      <c r="T1580" s="76"/>
      <c r="U1580" s="53" t="str">
        <f t="shared" si="73"/>
        <v>Voyageur</v>
      </c>
      <c r="V1580" s="76"/>
      <c r="W1580" s="76"/>
      <c r="X1580" s="76"/>
      <c r="Y1580" s="76"/>
      <c r="Z1580" s="76"/>
      <c r="AA1580" s="76"/>
      <c r="AB1580" s="53">
        <f>400</f>
        <v>400</v>
      </c>
      <c r="AC1580" s="78" t="str">
        <f>IF(Tableau1[[#This Row],[Type de réponse]]='Paramètre (masquer)'!$A$10,Tableau1[[#This Row],[Période de début *]],"")</f>
        <v/>
      </c>
      <c r="AD1580" s="78" t="str">
        <f>IF(Tableau1[[#This Row],[Type de réponse]]='Paramètre (masquer)'!$A$10,Tableau1[[#This Row],[Période de fin *]],"")</f>
        <v/>
      </c>
      <c r="AE1580" s="78" t="str">
        <f>IF(Tableau1[[#This Row],[Type de réponse]]='Paramètre (masquer)'!$A$10,Tableau1[[#This Row],[Nuit
LU/MA]],"")</f>
        <v/>
      </c>
      <c r="AF1580" s="78" t="str">
        <f>IF(Tableau1[[#This Row],[Type de réponse]]='Paramètre (masquer)'!$A$10,Tableau1[[#This Row],[Nuit
MA/ME]],"")</f>
        <v/>
      </c>
      <c r="AG1580" s="78" t="str">
        <f>IF(Tableau1[[#This Row],[Type de réponse]]='Paramètre (masquer)'!$A$10,Tableau1[[#This Row],[Nuit
ME/JE]],"")</f>
        <v/>
      </c>
      <c r="AH1580" s="78" t="str">
        <f>IF(Tableau1[[#This Row],[Type de réponse]]='Paramètre (masquer)'!$A$10,Tableau1[[#This Row],[Nuit JE/VE]],"")</f>
        <v/>
      </c>
      <c r="AI1580" s="78" t="str">
        <f>IF(Tableau1[[#This Row],[Type de réponse]]='Paramètre (masquer)'!$A$10,Tableau1[[#This Row],[Nuit
VE/SA]],"")</f>
        <v/>
      </c>
      <c r="AJ1580" s="78" t="str">
        <f>IF(Tableau1[[#This Row],[Type de réponse]]='Paramètre (masquer)'!$A$10,Tableau1[[#This Row],[Nuit
SA/DI]],"")</f>
        <v/>
      </c>
      <c r="AK1580" s="78" t="str">
        <f>IF(Tableau1[[#This Row],[Type de réponse]]='Paramètre (masquer)'!$A$10,Tableau1[[#This Row],[Nuit
DI/LU]],"")</f>
        <v/>
      </c>
      <c r="AL1580" s="76" t="str">
        <f>IF(Tableau1[[#This Row],[Nuit
LU /MA]]="Oui",0,IF(Tableau1[[#This Row],[Nuit
LU /MA]]="Non",1,""))</f>
        <v/>
      </c>
      <c r="AM1580" s="76" t="str">
        <f>IF(Tableau1[[#This Row],[Nuit
MA/ ME]]="Oui",0,IF(Tableau1[[#This Row],[Nuit
MA/ ME]]="Non",1,""))</f>
        <v/>
      </c>
      <c r="AN1580" s="76" t="str">
        <f>IF(Tableau1[[#This Row],[Nuit
ME/ JE]]="Oui",0,IF(Tableau1[[#This Row],[Nuit
ME/ JE]]="Non",1,""))</f>
        <v/>
      </c>
      <c r="AO1580" s="76" t="str">
        <f>IF(Tableau1[[#This Row],[Nuit JE/ VE]]="Oui",0,IF(Tableau1[[#This Row],[Nuit JE/ VE]]="Non",1,""))</f>
        <v/>
      </c>
      <c r="AP1580" s="76" t="str">
        <f>IF(Tableau1[[#This Row],[Nuit
VE/ SA]]="Oui",0,IF(Tableau1[[#This Row],[Nuit
VE/ SA]]="Non",1,""))</f>
        <v/>
      </c>
      <c r="AQ1580" s="76" t="str">
        <f>IF(Tableau1[[#This Row],[Nuit
SA/ DI]]="Oui",0,IF(Tableau1[[#This Row],[Nuit
SA/ DI]]="Non",1,""))</f>
        <v/>
      </c>
      <c r="AR1580" s="76" t="str">
        <f>IF(Tableau1[[#This Row],[Nuit
DI/ LU]]="Oui",0,IF(Tableau1[[#This Row],[Nuit
DI/ LU]]="Non",1,""))</f>
        <v/>
      </c>
      <c r="AS1580" s="76" t="str">
        <f>IF(Tableau1[[#This Row],[Type de réponse]]='Paramètre (masquer)'!$A$10,Tableau1[[#This Row],[FE]],"")</f>
        <v/>
      </c>
      <c r="AT1580" s="76" t="str">
        <f>_xlfn.CONCAT(Tableau1[[#This Row],[LUN]:[DIM]])</f>
        <v/>
      </c>
      <c r="AU1580" s="79"/>
      <c r="AV15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0" s="76" t="e">
        <f>Tableau1[[#This Row],[Nbre de nuits sur la période]]*Tableau1[[#This Row],[Nombre de train accédant / nuit *]]</f>
        <v>#VALUE!</v>
      </c>
      <c r="AY1580" s="76" t="e">
        <f>Tableau1[[#This Row],[Uo voies - nuit]]*((59*400/1000)+5)</f>
        <v>#VALUE!</v>
      </c>
    </row>
    <row r="1581" spans="1:51" ht="15.75">
      <c r="A1581" s="51">
        <f t="shared" si="74"/>
        <v>1568</v>
      </c>
      <c r="B1581" s="85"/>
      <c r="C1581" s="52" t="str">
        <f>IFERROR(VLOOKUP(Tableau1[[#This Row],[Site *
Un fichier Excel par DT]],Tableau7[[#All],[Nom de la gare]:[EIC]],5,FALSE),"")</f>
        <v/>
      </c>
      <c r="D1581" s="77"/>
      <c r="E1581" s="74"/>
      <c r="F1581" s="74"/>
      <c r="G1581" s="76"/>
      <c r="H1581" s="72" t="str">
        <f>IF(Tableau1[[#This Row],[Régime d''utilisation (Quotidien ? Oui ou Non)]]="Oui","Oui","Non")</f>
        <v>Non</v>
      </c>
      <c r="I1581" s="72" t="str">
        <f>IF(Tableau1[[#This Row],[Régime d''utilisation (Quotidien ? Oui ou Non)]]="Oui","Oui","Non")</f>
        <v>Non</v>
      </c>
      <c r="J1581" s="72" t="str">
        <f>IF(Tableau1[[#This Row],[Régime d''utilisation (Quotidien ? Oui ou Non)]]="Oui","Oui","Non")</f>
        <v>Non</v>
      </c>
      <c r="K1581" s="72" t="str">
        <f>IF(Tableau1[[#This Row],[Régime d''utilisation (Quotidien ? Oui ou Non)]]="Oui","Oui","Non")</f>
        <v>Non</v>
      </c>
      <c r="L1581" s="72" t="str">
        <f>IF(Tableau1[[#This Row],[Régime d''utilisation (Quotidien ? Oui ou Non)]]="Oui","Oui","Non")</f>
        <v>Non</v>
      </c>
      <c r="M1581" s="72" t="str">
        <f>IF(Tableau1[[#This Row],[Régime d''utilisation (Quotidien ? Oui ou Non)]]="Oui","Oui","Non")</f>
        <v>Non</v>
      </c>
      <c r="N1581" s="72" t="str">
        <f>IF(Tableau1[[#This Row],[Régime d''utilisation (Quotidien ? Oui ou Non)]]="Oui","Oui","Non")</f>
        <v>Non</v>
      </c>
      <c r="O1581" s="72" t="str">
        <f>IF(Tableau1[[#This Row],[Régime d''utilisation (Quotidien ? Oui ou Non)]]="Oui","Oui","Non")</f>
        <v>Non</v>
      </c>
      <c r="P1581" s="76"/>
      <c r="Q1581" s="76"/>
      <c r="R1581" s="76"/>
      <c r="S1581" s="52" t="str">
        <f t="shared" si="72"/>
        <v>Compris entre 00h00 et 5h00</v>
      </c>
      <c r="T1581" s="76"/>
      <c r="U1581" s="53" t="str">
        <f t="shared" si="73"/>
        <v>Voyageur</v>
      </c>
      <c r="V1581" s="76"/>
      <c r="W1581" s="76"/>
      <c r="X1581" s="76"/>
      <c r="Y1581" s="76"/>
      <c r="Z1581" s="76"/>
      <c r="AA1581" s="76"/>
      <c r="AB1581" s="53">
        <f>400</f>
        <v>400</v>
      </c>
      <c r="AC1581" s="78" t="str">
        <f>IF(Tableau1[[#This Row],[Type de réponse]]='Paramètre (masquer)'!$A$10,Tableau1[[#This Row],[Période de début *]],"")</f>
        <v/>
      </c>
      <c r="AD1581" s="78" t="str">
        <f>IF(Tableau1[[#This Row],[Type de réponse]]='Paramètre (masquer)'!$A$10,Tableau1[[#This Row],[Période de fin *]],"")</f>
        <v/>
      </c>
      <c r="AE1581" s="78" t="str">
        <f>IF(Tableau1[[#This Row],[Type de réponse]]='Paramètre (masquer)'!$A$10,Tableau1[[#This Row],[Nuit
LU/MA]],"")</f>
        <v/>
      </c>
      <c r="AF1581" s="78" t="str">
        <f>IF(Tableau1[[#This Row],[Type de réponse]]='Paramètre (masquer)'!$A$10,Tableau1[[#This Row],[Nuit
MA/ME]],"")</f>
        <v/>
      </c>
      <c r="AG1581" s="78" t="str">
        <f>IF(Tableau1[[#This Row],[Type de réponse]]='Paramètre (masquer)'!$A$10,Tableau1[[#This Row],[Nuit
ME/JE]],"")</f>
        <v/>
      </c>
      <c r="AH1581" s="78" t="str">
        <f>IF(Tableau1[[#This Row],[Type de réponse]]='Paramètre (masquer)'!$A$10,Tableau1[[#This Row],[Nuit JE/VE]],"")</f>
        <v/>
      </c>
      <c r="AI1581" s="78" t="str">
        <f>IF(Tableau1[[#This Row],[Type de réponse]]='Paramètre (masquer)'!$A$10,Tableau1[[#This Row],[Nuit
VE/SA]],"")</f>
        <v/>
      </c>
      <c r="AJ1581" s="78" t="str">
        <f>IF(Tableau1[[#This Row],[Type de réponse]]='Paramètre (masquer)'!$A$10,Tableau1[[#This Row],[Nuit
SA/DI]],"")</f>
        <v/>
      </c>
      <c r="AK1581" s="78" t="str">
        <f>IF(Tableau1[[#This Row],[Type de réponse]]='Paramètre (masquer)'!$A$10,Tableau1[[#This Row],[Nuit
DI/LU]],"")</f>
        <v/>
      </c>
      <c r="AL1581" s="76" t="str">
        <f>IF(Tableau1[[#This Row],[Nuit
LU /MA]]="Oui",0,IF(Tableau1[[#This Row],[Nuit
LU /MA]]="Non",1,""))</f>
        <v/>
      </c>
      <c r="AM1581" s="76" t="str">
        <f>IF(Tableau1[[#This Row],[Nuit
MA/ ME]]="Oui",0,IF(Tableau1[[#This Row],[Nuit
MA/ ME]]="Non",1,""))</f>
        <v/>
      </c>
      <c r="AN1581" s="76" t="str">
        <f>IF(Tableau1[[#This Row],[Nuit
ME/ JE]]="Oui",0,IF(Tableau1[[#This Row],[Nuit
ME/ JE]]="Non",1,""))</f>
        <v/>
      </c>
      <c r="AO1581" s="76" t="str">
        <f>IF(Tableau1[[#This Row],[Nuit JE/ VE]]="Oui",0,IF(Tableau1[[#This Row],[Nuit JE/ VE]]="Non",1,""))</f>
        <v/>
      </c>
      <c r="AP1581" s="76" t="str">
        <f>IF(Tableau1[[#This Row],[Nuit
VE/ SA]]="Oui",0,IF(Tableau1[[#This Row],[Nuit
VE/ SA]]="Non",1,""))</f>
        <v/>
      </c>
      <c r="AQ1581" s="76" t="str">
        <f>IF(Tableau1[[#This Row],[Nuit
SA/ DI]]="Oui",0,IF(Tableau1[[#This Row],[Nuit
SA/ DI]]="Non",1,""))</f>
        <v/>
      </c>
      <c r="AR1581" s="76" t="str">
        <f>IF(Tableau1[[#This Row],[Nuit
DI/ LU]]="Oui",0,IF(Tableau1[[#This Row],[Nuit
DI/ LU]]="Non",1,""))</f>
        <v/>
      </c>
      <c r="AS1581" s="76" t="str">
        <f>IF(Tableau1[[#This Row],[Type de réponse]]='Paramètre (masquer)'!$A$10,Tableau1[[#This Row],[FE]],"")</f>
        <v/>
      </c>
      <c r="AT1581" s="76" t="str">
        <f>_xlfn.CONCAT(Tableau1[[#This Row],[LUN]:[DIM]])</f>
        <v/>
      </c>
      <c r="AU1581" s="79"/>
      <c r="AV15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1" s="76" t="e">
        <f>Tableau1[[#This Row],[Nbre de nuits sur la période]]*Tableau1[[#This Row],[Nombre de train accédant / nuit *]]</f>
        <v>#VALUE!</v>
      </c>
      <c r="AY1581" s="76" t="e">
        <f>Tableau1[[#This Row],[Uo voies - nuit]]*((59*400/1000)+5)</f>
        <v>#VALUE!</v>
      </c>
    </row>
    <row r="1582" spans="1:51" ht="15.75">
      <c r="A1582" s="51">
        <f t="shared" si="74"/>
        <v>1569</v>
      </c>
      <c r="B1582" s="85"/>
      <c r="C1582" s="52" t="str">
        <f>IFERROR(VLOOKUP(Tableau1[[#This Row],[Site *
Un fichier Excel par DT]],Tableau7[[#All],[Nom de la gare]:[EIC]],5,FALSE),"")</f>
        <v/>
      </c>
      <c r="D1582" s="77"/>
      <c r="E1582" s="74"/>
      <c r="F1582" s="74"/>
      <c r="G1582" s="76"/>
      <c r="H1582" s="72" t="str">
        <f>IF(Tableau1[[#This Row],[Régime d''utilisation (Quotidien ? Oui ou Non)]]="Oui","Oui","Non")</f>
        <v>Non</v>
      </c>
      <c r="I1582" s="72" t="str">
        <f>IF(Tableau1[[#This Row],[Régime d''utilisation (Quotidien ? Oui ou Non)]]="Oui","Oui","Non")</f>
        <v>Non</v>
      </c>
      <c r="J1582" s="72" t="str">
        <f>IF(Tableau1[[#This Row],[Régime d''utilisation (Quotidien ? Oui ou Non)]]="Oui","Oui","Non")</f>
        <v>Non</v>
      </c>
      <c r="K1582" s="72" t="str">
        <f>IF(Tableau1[[#This Row],[Régime d''utilisation (Quotidien ? Oui ou Non)]]="Oui","Oui","Non")</f>
        <v>Non</v>
      </c>
      <c r="L1582" s="72" t="str">
        <f>IF(Tableau1[[#This Row],[Régime d''utilisation (Quotidien ? Oui ou Non)]]="Oui","Oui","Non")</f>
        <v>Non</v>
      </c>
      <c r="M1582" s="72" t="str">
        <f>IF(Tableau1[[#This Row],[Régime d''utilisation (Quotidien ? Oui ou Non)]]="Oui","Oui","Non")</f>
        <v>Non</v>
      </c>
      <c r="N1582" s="72" t="str">
        <f>IF(Tableau1[[#This Row],[Régime d''utilisation (Quotidien ? Oui ou Non)]]="Oui","Oui","Non")</f>
        <v>Non</v>
      </c>
      <c r="O1582" s="72" t="str">
        <f>IF(Tableau1[[#This Row],[Régime d''utilisation (Quotidien ? Oui ou Non)]]="Oui","Oui","Non")</f>
        <v>Non</v>
      </c>
      <c r="P1582" s="76"/>
      <c r="Q1582" s="76"/>
      <c r="R1582" s="76"/>
      <c r="S1582" s="52" t="str">
        <f t="shared" si="72"/>
        <v>Compris entre 00h00 et 5h00</v>
      </c>
      <c r="T1582" s="76"/>
      <c r="U1582" s="53" t="str">
        <f t="shared" si="73"/>
        <v>Voyageur</v>
      </c>
      <c r="V1582" s="76"/>
      <c r="W1582" s="76"/>
      <c r="X1582" s="76"/>
      <c r="Y1582" s="76"/>
      <c r="Z1582" s="76"/>
      <c r="AA1582" s="76"/>
      <c r="AB1582" s="53">
        <f>400</f>
        <v>400</v>
      </c>
      <c r="AC1582" s="78" t="str">
        <f>IF(Tableau1[[#This Row],[Type de réponse]]='Paramètre (masquer)'!$A$10,Tableau1[[#This Row],[Période de début *]],"")</f>
        <v/>
      </c>
      <c r="AD1582" s="78" t="str">
        <f>IF(Tableau1[[#This Row],[Type de réponse]]='Paramètre (masquer)'!$A$10,Tableau1[[#This Row],[Période de fin *]],"")</f>
        <v/>
      </c>
      <c r="AE1582" s="78" t="str">
        <f>IF(Tableau1[[#This Row],[Type de réponse]]='Paramètre (masquer)'!$A$10,Tableau1[[#This Row],[Nuit
LU/MA]],"")</f>
        <v/>
      </c>
      <c r="AF1582" s="78" t="str">
        <f>IF(Tableau1[[#This Row],[Type de réponse]]='Paramètre (masquer)'!$A$10,Tableau1[[#This Row],[Nuit
MA/ME]],"")</f>
        <v/>
      </c>
      <c r="AG1582" s="78" t="str">
        <f>IF(Tableau1[[#This Row],[Type de réponse]]='Paramètre (masquer)'!$A$10,Tableau1[[#This Row],[Nuit
ME/JE]],"")</f>
        <v/>
      </c>
      <c r="AH1582" s="78" t="str">
        <f>IF(Tableau1[[#This Row],[Type de réponse]]='Paramètre (masquer)'!$A$10,Tableau1[[#This Row],[Nuit JE/VE]],"")</f>
        <v/>
      </c>
      <c r="AI1582" s="78" t="str">
        <f>IF(Tableau1[[#This Row],[Type de réponse]]='Paramètre (masquer)'!$A$10,Tableau1[[#This Row],[Nuit
VE/SA]],"")</f>
        <v/>
      </c>
      <c r="AJ1582" s="78" t="str">
        <f>IF(Tableau1[[#This Row],[Type de réponse]]='Paramètre (masquer)'!$A$10,Tableau1[[#This Row],[Nuit
SA/DI]],"")</f>
        <v/>
      </c>
      <c r="AK1582" s="78" t="str">
        <f>IF(Tableau1[[#This Row],[Type de réponse]]='Paramètre (masquer)'!$A$10,Tableau1[[#This Row],[Nuit
DI/LU]],"")</f>
        <v/>
      </c>
      <c r="AL1582" s="76" t="str">
        <f>IF(Tableau1[[#This Row],[Nuit
LU /MA]]="Oui",0,IF(Tableau1[[#This Row],[Nuit
LU /MA]]="Non",1,""))</f>
        <v/>
      </c>
      <c r="AM1582" s="76" t="str">
        <f>IF(Tableau1[[#This Row],[Nuit
MA/ ME]]="Oui",0,IF(Tableau1[[#This Row],[Nuit
MA/ ME]]="Non",1,""))</f>
        <v/>
      </c>
      <c r="AN1582" s="76" t="str">
        <f>IF(Tableau1[[#This Row],[Nuit
ME/ JE]]="Oui",0,IF(Tableau1[[#This Row],[Nuit
ME/ JE]]="Non",1,""))</f>
        <v/>
      </c>
      <c r="AO1582" s="76" t="str">
        <f>IF(Tableau1[[#This Row],[Nuit JE/ VE]]="Oui",0,IF(Tableau1[[#This Row],[Nuit JE/ VE]]="Non",1,""))</f>
        <v/>
      </c>
      <c r="AP1582" s="76" t="str">
        <f>IF(Tableau1[[#This Row],[Nuit
VE/ SA]]="Oui",0,IF(Tableau1[[#This Row],[Nuit
VE/ SA]]="Non",1,""))</f>
        <v/>
      </c>
      <c r="AQ1582" s="76" t="str">
        <f>IF(Tableau1[[#This Row],[Nuit
SA/ DI]]="Oui",0,IF(Tableau1[[#This Row],[Nuit
SA/ DI]]="Non",1,""))</f>
        <v/>
      </c>
      <c r="AR1582" s="76" t="str">
        <f>IF(Tableau1[[#This Row],[Nuit
DI/ LU]]="Oui",0,IF(Tableau1[[#This Row],[Nuit
DI/ LU]]="Non",1,""))</f>
        <v/>
      </c>
      <c r="AS1582" s="76" t="str">
        <f>IF(Tableau1[[#This Row],[Type de réponse]]='Paramètre (masquer)'!$A$10,Tableau1[[#This Row],[FE]],"")</f>
        <v/>
      </c>
      <c r="AT1582" s="76" t="str">
        <f>_xlfn.CONCAT(Tableau1[[#This Row],[LUN]:[DIM]])</f>
        <v/>
      </c>
      <c r="AU1582" s="79"/>
      <c r="AV15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2" s="76" t="e">
        <f>Tableau1[[#This Row],[Nbre de nuits sur la période]]*Tableau1[[#This Row],[Nombre de train accédant / nuit *]]</f>
        <v>#VALUE!</v>
      </c>
      <c r="AY1582" s="76" t="e">
        <f>Tableau1[[#This Row],[Uo voies - nuit]]*((59*400/1000)+5)</f>
        <v>#VALUE!</v>
      </c>
    </row>
    <row r="1583" spans="1:51" ht="15.75">
      <c r="A1583" s="51">
        <f t="shared" si="74"/>
        <v>1570</v>
      </c>
      <c r="B1583" s="85"/>
      <c r="C1583" s="52" t="str">
        <f>IFERROR(VLOOKUP(Tableau1[[#This Row],[Site *
Un fichier Excel par DT]],Tableau7[[#All],[Nom de la gare]:[EIC]],5,FALSE),"")</f>
        <v/>
      </c>
      <c r="D1583" s="77"/>
      <c r="E1583" s="74"/>
      <c r="F1583" s="74"/>
      <c r="G1583" s="76"/>
      <c r="H1583" s="72" t="str">
        <f>IF(Tableau1[[#This Row],[Régime d''utilisation (Quotidien ? Oui ou Non)]]="Oui","Oui","Non")</f>
        <v>Non</v>
      </c>
      <c r="I1583" s="72" t="str">
        <f>IF(Tableau1[[#This Row],[Régime d''utilisation (Quotidien ? Oui ou Non)]]="Oui","Oui","Non")</f>
        <v>Non</v>
      </c>
      <c r="J1583" s="72" t="str">
        <f>IF(Tableau1[[#This Row],[Régime d''utilisation (Quotidien ? Oui ou Non)]]="Oui","Oui","Non")</f>
        <v>Non</v>
      </c>
      <c r="K1583" s="72" t="str">
        <f>IF(Tableau1[[#This Row],[Régime d''utilisation (Quotidien ? Oui ou Non)]]="Oui","Oui","Non")</f>
        <v>Non</v>
      </c>
      <c r="L1583" s="72" t="str">
        <f>IF(Tableau1[[#This Row],[Régime d''utilisation (Quotidien ? Oui ou Non)]]="Oui","Oui","Non")</f>
        <v>Non</v>
      </c>
      <c r="M1583" s="72" t="str">
        <f>IF(Tableau1[[#This Row],[Régime d''utilisation (Quotidien ? Oui ou Non)]]="Oui","Oui","Non")</f>
        <v>Non</v>
      </c>
      <c r="N1583" s="72" t="str">
        <f>IF(Tableau1[[#This Row],[Régime d''utilisation (Quotidien ? Oui ou Non)]]="Oui","Oui","Non")</f>
        <v>Non</v>
      </c>
      <c r="O1583" s="72" t="str">
        <f>IF(Tableau1[[#This Row],[Régime d''utilisation (Quotidien ? Oui ou Non)]]="Oui","Oui","Non")</f>
        <v>Non</v>
      </c>
      <c r="P1583" s="76"/>
      <c r="Q1583" s="76"/>
      <c r="R1583" s="76"/>
      <c r="S1583" s="52" t="str">
        <f t="shared" si="72"/>
        <v>Compris entre 00h00 et 5h00</v>
      </c>
      <c r="T1583" s="76"/>
      <c r="U1583" s="53" t="str">
        <f t="shared" si="73"/>
        <v>Voyageur</v>
      </c>
      <c r="V1583" s="76"/>
      <c r="W1583" s="76"/>
      <c r="X1583" s="76"/>
      <c r="Y1583" s="76"/>
      <c r="Z1583" s="76"/>
      <c r="AA1583" s="76"/>
      <c r="AB1583" s="53">
        <f>400</f>
        <v>400</v>
      </c>
      <c r="AC1583" s="78" t="str">
        <f>IF(Tableau1[[#This Row],[Type de réponse]]='Paramètre (masquer)'!$A$10,Tableau1[[#This Row],[Période de début *]],"")</f>
        <v/>
      </c>
      <c r="AD1583" s="78" t="str">
        <f>IF(Tableau1[[#This Row],[Type de réponse]]='Paramètre (masquer)'!$A$10,Tableau1[[#This Row],[Période de fin *]],"")</f>
        <v/>
      </c>
      <c r="AE1583" s="78" t="str">
        <f>IF(Tableau1[[#This Row],[Type de réponse]]='Paramètre (masquer)'!$A$10,Tableau1[[#This Row],[Nuit
LU/MA]],"")</f>
        <v/>
      </c>
      <c r="AF1583" s="78" t="str">
        <f>IF(Tableau1[[#This Row],[Type de réponse]]='Paramètre (masquer)'!$A$10,Tableau1[[#This Row],[Nuit
MA/ME]],"")</f>
        <v/>
      </c>
      <c r="AG1583" s="78" t="str">
        <f>IF(Tableau1[[#This Row],[Type de réponse]]='Paramètre (masquer)'!$A$10,Tableau1[[#This Row],[Nuit
ME/JE]],"")</f>
        <v/>
      </c>
      <c r="AH1583" s="78" t="str">
        <f>IF(Tableau1[[#This Row],[Type de réponse]]='Paramètre (masquer)'!$A$10,Tableau1[[#This Row],[Nuit JE/VE]],"")</f>
        <v/>
      </c>
      <c r="AI1583" s="78" t="str">
        <f>IF(Tableau1[[#This Row],[Type de réponse]]='Paramètre (masquer)'!$A$10,Tableau1[[#This Row],[Nuit
VE/SA]],"")</f>
        <v/>
      </c>
      <c r="AJ1583" s="78" t="str">
        <f>IF(Tableau1[[#This Row],[Type de réponse]]='Paramètre (masquer)'!$A$10,Tableau1[[#This Row],[Nuit
SA/DI]],"")</f>
        <v/>
      </c>
      <c r="AK1583" s="78" t="str">
        <f>IF(Tableau1[[#This Row],[Type de réponse]]='Paramètre (masquer)'!$A$10,Tableau1[[#This Row],[Nuit
DI/LU]],"")</f>
        <v/>
      </c>
      <c r="AL1583" s="76" t="str">
        <f>IF(Tableau1[[#This Row],[Nuit
LU /MA]]="Oui",0,IF(Tableau1[[#This Row],[Nuit
LU /MA]]="Non",1,""))</f>
        <v/>
      </c>
      <c r="AM1583" s="76" t="str">
        <f>IF(Tableau1[[#This Row],[Nuit
MA/ ME]]="Oui",0,IF(Tableau1[[#This Row],[Nuit
MA/ ME]]="Non",1,""))</f>
        <v/>
      </c>
      <c r="AN1583" s="76" t="str">
        <f>IF(Tableau1[[#This Row],[Nuit
ME/ JE]]="Oui",0,IF(Tableau1[[#This Row],[Nuit
ME/ JE]]="Non",1,""))</f>
        <v/>
      </c>
      <c r="AO1583" s="76" t="str">
        <f>IF(Tableau1[[#This Row],[Nuit JE/ VE]]="Oui",0,IF(Tableau1[[#This Row],[Nuit JE/ VE]]="Non",1,""))</f>
        <v/>
      </c>
      <c r="AP1583" s="76" t="str">
        <f>IF(Tableau1[[#This Row],[Nuit
VE/ SA]]="Oui",0,IF(Tableau1[[#This Row],[Nuit
VE/ SA]]="Non",1,""))</f>
        <v/>
      </c>
      <c r="AQ1583" s="76" t="str">
        <f>IF(Tableau1[[#This Row],[Nuit
SA/ DI]]="Oui",0,IF(Tableau1[[#This Row],[Nuit
SA/ DI]]="Non",1,""))</f>
        <v/>
      </c>
      <c r="AR1583" s="76" t="str">
        <f>IF(Tableau1[[#This Row],[Nuit
DI/ LU]]="Oui",0,IF(Tableau1[[#This Row],[Nuit
DI/ LU]]="Non",1,""))</f>
        <v/>
      </c>
      <c r="AS1583" s="76" t="str">
        <f>IF(Tableau1[[#This Row],[Type de réponse]]='Paramètre (masquer)'!$A$10,Tableau1[[#This Row],[FE]],"")</f>
        <v/>
      </c>
      <c r="AT1583" s="76" t="str">
        <f>_xlfn.CONCAT(Tableau1[[#This Row],[LUN]:[DIM]])</f>
        <v/>
      </c>
      <c r="AU1583" s="79"/>
      <c r="AV15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3" s="76" t="e">
        <f>Tableau1[[#This Row],[Nbre de nuits sur la période]]*Tableau1[[#This Row],[Nombre de train accédant / nuit *]]</f>
        <v>#VALUE!</v>
      </c>
      <c r="AY1583" s="76" t="e">
        <f>Tableau1[[#This Row],[Uo voies - nuit]]*((59*400/1000)+5)</f>
        <v>#VALUE!</v>
      </c>
    </row>
    <row r="1584" spans="1:51" ht="15.75">
      <c r="A1584" s="51">
        <f t="shared" si="74"/>
        <v>1571</v>
      </c>
      <c r="B1584" s="85"/>
      <c r="C1584" s="52" t="str">
        <f>IFERROR(VLOOKUP(Tableau1[[#This Row],[Site *
Un fichier Excel par DT]],Tableau7[[#All],[Nom de la gare]:[EIC]],5,FALSE),"")</f>
        <v/>
      </c>
      <c r="D1584" s="77"/>
      <c r="E1584" s="74"/>
      <c r="F1584" s="74"/>
      <c r="G1584" s="76"/>
      <c r="H1584" s="72" t="str">
        <f>IF(Tableau1[[#This Row],[Régime d''utilisation (Quotidien ? Oui ou Non)]]="Oui","Oui","Non")</f>
        <v>Non</v>
      </c>
      <c r="I1584" s="72" t="str">
        <f>IF(Tableau1[[#This Row],[Régime d''utilisation (Quotidien ? Oui ou Non)]]="Oui","Oui","Non")</f>
        <v>Non</v>
      </c>
      <c r="J1584" s="72" t="str">
        <f>IF(Tableau1[[#This Row],[Régime d''utilisation (Quotidien ? Oui ou Non)]]="Oui","Oui","Non")</f>
        <v>Non</v>
      </c>
      <c r="K1584" s="72" t="str">
        <f>IF(Tableau1[[#This Row],[Régime d''utilisation (Quotidien ? Oui ou Non)]]="Oui","Oui","Non")</f>
        <v>Non</v>
      </c>
      <c r="L1584" s="72" t="str">
        <f>IF(Tableau1[[#This Row],[Régime d''utilisation (Quotidien ? Oui ou Non)]]="Oui","Oui","Non")</f>
        <v>Non</v>
      </c>
      <c r="M1584" s="72" t="str">
        <f>IF(Tableau1[[#This Row],[Régime d''utilisation (Quotidien ? Oui ou Non)]]="Oui","Oui","Non")</f>
        <v>Non</v>
      </c>
      <c r="N1584" s="72" t="str">
        <f>IF(Tableau1[[#This Row],[Régime d''utilisation (Quotidien ? Oui ou Non)]]="Oui","Oui","Non")</f>
        <v>Non</v>
      </c>
      <c r="O1584" s="72" t="str">
        <f>IF(Tableau1[[#This Row],[Régime d''utilisation (Quotidien ? Oui ou Non)]]="Oui","Oui","Non")</f>
        <v>Non</v>
      </c>
      <c r="P1584" s="76"/>
      <c r="Q1584" s="76"/>
      <c r="R1584" s="76"/>
      <c r="S1584" s="52" t="str">
        <f t="shared" si="72"/>
        <v>Compris entre 00h00 et 5h00</v>
      </c>
      <c r="T1584" s="76"/>
      <c r="U1584" s="53" t="str">
        <f t="shared" si="73"/>
        <v>Voyageur</v>
      </c>
      <c r="V1584" s="76"/>
      <c r="W1584" s="76"/>
      <c r="X1584" s="76"/>
      <c r="Y1584" s="76"/>
      <c r="Z1584" s="76"/>
      <c r="AA1584" s="76"/>
      <c r="AB1584" s="53">
        <f>400</f>
        <v>400</v>
      </c>
      <c r="AC1584" s="78" t="str">
        <f>IF(Tableau1[[#This Row],[Type de réponse]]='Paramètre (masquer)'!$A$10,Tableau1[[#This Row],[Période de début *]],"")</f>
        <v/>
      </c>
      <c r="AD1584" s="78" t="str">
        <f>IF(Tableau1[[#This Row],[Type de réponse]]='Paramètre (masquer)'!$A$10,Tableau1[[#This Row],[Période de fin *]],"")</f>
        <v/>
      </c>
      <c r="AE1584" s="78" t="str">
        <f>IF(Tableau1[[#This Row],[Type de réponse]]='Paramètre (masquer)'!$A$10,Tableau1[[#This Row],[Nuit
LU/MA]],"")</f>
        <v/>
      </c>
      <c r="AF1584" s="78" t="str">
        <f>IF(Tableau1[[#This Row],[Type de réponse]]='Paramètre (masquer)'!$A$10,Tableau1[[#This Row],[Nuit
MA/ME]],"")</f>
        <v/>
      </c>
      <c r="AG1584" s="78" t="str">
        <f>IF(Tableau1[[#This Row],[Type de réponse]]='Paramètre (masquer)'!$A$10,Tableau1[[#This Row],[Nuit
ME/JE]],"")</f>
        <v/>
      </c>
      <c r="AH1584" s="78" t="str">
        <f>IF(Tableau1[[#This Row],[Type de réponse]]='Paramètre (masquer)'!$A$10,Tableau1[[#This Row],[Nuit JE/VE]],"")</f>
        <v/>
      </c>
      <c r="AI1584" s="78" t="str">
        <f>IF(Tableau1[[#This Row],[Type de réponse]]='Paramètre (masquer)'!$A$10,Tableau1[[#This Row],[Nuit
VE/SA]],"")</f>
        <v/>
      </c>
      <c r="AJ1584" s="78" t="str">
        <f>IF(Tableau1[[#This Row],[Type de réponse]]='Paramètre (masquer)'!$A$10,Tableau1[[#This Row],[Nuit
SA/DI]],"")</f>
        <v/>
      </c>
      <c r="AK1584" s="78" t="str">
        <f>IF(Tableau1[[#This Row],[Type de réponse]]='Paramètre (masquer)'!$A$10,Tableau1[[#This Row],[Nuit
DI/LU]],"")</f>
        <v/>
      </c>
      <c r="AL1584" s="76" t="str">
        <f>IF(Tableau1[[#This Row],[Nuit
LU /MA]]="Oui",0,IF(Tableau1[[#This Row],[Nuit
LU /MA]]="Non",1,""))</f>
        <v/>
      </c>
      <c r="AM1584" s="76" t="str">
        <f>IF(Tableau1[[#This Row],[Nuit
MA/ ME]]="Oui",0,IF(Tableau1[[#This Row],[Nuit
MA/ ME]]="Non",1,""))</f>
        <v/>
      </c>
      <c r="AN1584" s="76" t="str">
        <f>IF(Tableau1[[#This Row],[Nuit
ME/ JE]]="Oui",0,IF(Tableau1[[#This Row],[Nuit
ME/ JE]]="Non",1,""))</f>
        <v/>
      </c>
      <c r="AO1584" s="76" t="str">
        <f>IF(Tableau1[[#This Row],[Nuit JE/ VE]]="Oui",0,IF(Tableau1[[#This Row],[Nuit JE/ VE]]="Non",1,""))</f>
        <v/>
      </c>
      <c r="AP1584" s="76" t="str">
        <f>IF(Tableau1[[#This Row],[Nuit
VE/ SA]]="Oui",0,IF(Tableau1[[#This Row],[Nuit
VE/ SA]]="Non",1,""))</f>
        <v/>
      </c>
      <c r="AQ1584" s="76" t="str">
        <f>IF(Tableau1[[#This Row],[Nuit
SA/ DI]]="Oui",0,IF(Tableau1[[#This Row],[Nuit
SA/ DI]]="Non",1,""))</f>
        <v/>
      </c>
      <c r="AR1584" s="76" t="str">
        <f>IF(Tableau1[[#This Row],[Nuit
DI/ LU]]="Oui",0,IF(Tableau1[[#This Row],[Nuit
DI/ LU]]="Non",1,""))</f>
        <v/>
      </c>
      <c r="AS1584" s="76" t="str">
        <f>IF(Tableau1[[#This Row],[Type de réponse]]='Paramètre (masquer)'!$A$10,Tableau1[[#This Row],[FE]],"")</f>
        <v/>
      </c>
      <c r="AT1584" s="76" t="str">
        <f>_xlfn.CONCAT(Tableau1[[#This Row],[LUN]:[DIM]])</f>
        <v/>
      </c>
      <c r="AU1584" s="79"/>
      <c r="AV15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4" s="76" t="e">
        <f>Tableau1[[#This Row],[Nbre de nuits sur la période]]*Tableau1[[#This Row],[Nombre de train accédant / nuit *]]</f>
        <v>#VALUE!</v>
      </c>
      <c r="AY1584" s="76" t="e">
        <f>Tableau1[[#This Row],[Uo voies - nuit]]*((59*400/1000)+5)</f>
        <v>#VALUE!</v>
      </c>
    </row>
    <row r="1585" spans="1:51" ht="15.75">
      <c r="A1585" s="51">
        <f t="shared" si="74"/>
        <v>1572</v>
      </c>
      <c r="B1585" s="85"/>
      <c r="C1585" s="52" t="str">
        <f>IFERROR(VLOOKUP(Tableau1[[#This Row],[Site *
Un fichier Excel par DT]],Tableau7[[#All],[Nom de la gare]:[EIC]],5,FALSE),"")</f>
        <v/>
      </c>
      <c r="D1585" s="77"/>
      <c r="E1585" s="74"/>
      <c r="F1585" s="74"/>
      <c r="G1585" s="76"/>
      <c r="H1585" s="72" t="str">
        <f>IF(Tableau1[[#This Row],[Régime d''utilisation (Quotidien ? Oui ou Non)]]="Oui","Oui","Non")</f>
        <v>Non</v>
      </c>
      <c r="I1585" s="72" t="str">
        <f>IF(Tableau1[[#This Row],[Régime d''utilisation (Quotidien ? Oui ou Non)]]="Oui","Oui","Non")</f>
        <v>Non</v>
      </c>
      <c r="J1585" s="72" t="str">
        <f>IF(Tableau1[[#This Row],[Régime d''utilisation (Quotidien ? Oui ou Non)]]="Oui","Oui","Non")</f>
        <v>Non</v>
      </c>
      <c r="K1585" s="72" t="str">
        <f>IF(Tableau1[[#This Row],[Régime d''utilisation (Quotidien ? Oui ou Non)]]="Oui","Oui","Non")</f>
        <v>Non</v>
      </c>
      <c r="L1585" s="72" t="str">
        <f>IF(Tableau1[[#This Row],[Régime d''utilisation (Quotidien ? Oui ou Non)]]="Oui","Oui","Non")</f>
        <v>Non</v>
      </c>
      <c r="M1585" s="72" t="str">
        <f>IF(Tableau1[[#This Row],[Régime d''utilisation (Quotidien ? Oui ou Non)]]="Oui","Oui","Non")</f>
        <v>Non</v>
      </c>
      <c r="N1585" s="72" t="str">
        <f>IF(Tableau1[[#This Row],[Régime d''utilisation (Quotidien ? Oui ou Non)]]="Oui","Oui","Non")</f>
        <v>Non</v>
      </c>
      <c r="O1585" s="72" t="str">
        <f>IF(Tableau1[[#This Row],[Régime d''utilisation (Quotidien ? Oui ou Non)]]="Oui","Oui","Non")</f>
        <v>Non</v>
      </c>
      <c r="P1585" s="76"/>
      <c r="Q1585" s="76"/>
      <c r="R1585" s="76"/>
      <c r="S1585" s="52" t="str">
        <f t="shared" si="72"/>
        <v>Compris entre 00h00 et 5h00</v>
      </c>
      <c r="T1585" s="76"/>
      <c r="U1585" s="53" t="str">
        <f t="shared" si="73"/>
        <v>Voyageur</v>
      </c>
      <c r="V1585" s="76"/>
      <c r="W1585" s="76"/>
      <c r="X1585" s="76"/>
      <c r="Y1585" s="76"/>
      <c r="Z1585" s="76"/>
      <c r="AA1585" s="76"/>
      <c r="AB1585" s="53">
        <f>400</f>
        <v>400</v>
      </c>
      <c r="AC1585" s="78" t="str">
        <f>IF(Tableau1[[#This Row],[Type de réponse]]='Paramètre (masquer)'!$A$10,Tableau1[[#This Row],[Période de début *]],"")</f>
        <v/>
      </c>
      <c r="AD1585" s="78" t="str">
        <f>IF(Tableau1[[#This Row],[Type de réponse]]='Paramètre (masquer)'!$A$10,Tableau1[[#This Row],[Période de fin *]],"")</f>
        <v/>
      </c>
      <c r="AE1585" s="78" t="str">
        <f>IF(Tableau1[[#This Row],[Type de réponse]]='Paramètre (masquer)'!$A$10,Tableau1[[#This Row],[Nuit
LU/MA]],"")</f>
        <v/>
      </c>
      <c r="AF1585" s="78" t="str">
        <f>IF(Tableau1[[#This Row],[Type de réponse]]='Paramètre (masquer)'!$A$10,Tableau1[[#This Row],[Nuit
MA/ME]],"")</f>
        <v/>
      </c>
      <c r="AG1585" s="78" t="str">
        <f>IF(Tableau1[[#This Row],[Type de réponse]]='Paramètre (masquer)'!$A$10,Tableau1[[#This Row],[Nuit
ME/JE]],"")</f>
        <v/>
      </c>
      <c r="AH1585" s="78" t="str">
        <f>IF(Tableau1[[#This Row],[Type de réponse]]='Paramètre (masquer)'!$A$10,Tableau1[[#This Row],[Nuit JE/VE]],"")</f>
        <v/>
      </c>
      <c r="AI1585" s="78" t="str">
        <f>IF(Tableau1[[#This Row],[Type de réponse]]='Paramètre (masquer)'!$A$10,Tableau1[[#This Row],[Nuit
VE/SA]],"")</f>
        <v/>
      </c>
      <c r="AJ1585" s="78" t="str">
        <f>IF(Tableau1[[#This Row],[Type de réponse]]='Paramètre (masquer)'!$A$10,Tableau1[[#This Row],[Nuit
SA/DI]],"")</f>
        <v/>
      </c>
      <c r="AK1585" s="78" t="str">
        <f>IF(Tableau1[[#This Row],[Type de réponse]]='Paramètre (masquer)'!$A$10,Tableau1[[#This Row],[Nuit
DI/LU]],"")</f>
        <v/>
      </c>
      <c r="AL1585" s="76" t="str">
        <f>IF(Tableau1[[#This Row],[Nuit
LU /MA]]="Oui",0,IF(Tableau1[[#This Row],[Nuit
LU /MA]]="Non",1,""))</f>
        <v/>
      </c>
      <c r="AM1585" s="76" t="str">
        <f>IF(Tableau1[[#This Row],[Nuit
MA/ ME]]="Oui",0,IF(Tableau1[[#This Row],[Nuit
MA/ ME]]="Non",1,""))</f>
        <v/>
      </c>
      <c r="AN1585" s="76" t="str">
        <f>IF(Tableau1[[#This Row],[Nuit
ME/ JE]]="Oui",0,IF(Tableau1[[#This Row],[Nuit
ME/ JE]]="Non",1,""))</f>
        <v/>
      </c>
      <c r="AO1585" s="76" t="str">
        <f>IF(Tableau1[[#This Row],[Nuit JE/ VE]]="Oui",0,IF(Tableau1[[#This Row],[Nuit JE/ VE]]="Non",1,""))</f>
        <v/>
      </c>
      <c r="AP1585" s="76" t="str">
        <f>IF(Tableau1[[#This Row],[Nuit
VE/ SA]]="Oui",0,IF(Tableau1[[#This Row],[Nuit
VE/ SA]]="Non",1,""))</f>
        <v/>
      </c>
      <c r="AQ1585" s="76" t="str">
        <f>IF(Tableau1[[#This Row],[Nuit
SA/ DI]]="Oui",0,IF(Tableau1[[#This Row],[Nuit
SA/ DI]]="Non",1,""))</f>
        <v/>
      </c>
      <c r="AR1585" s="76" t="str">
        <f>IF(Tableau1[[#This Row],[Nuit
DI/ LU]]="Oui",0,IF(Tableau1[[#This Row],[Nuit
DI/ LU]]="Non",1,""))</f>
        <v/>
      </c>
      <c r="AS1585" s="76" t="str">
        <f>IF(Tableau1[[#This Row],[Type de réponse]]='Paramètre (masquer)'!$A$10,Tableau1[[#This Row],[FE]],"")</f>
        <v/>
      </c>
      <c r="AT1585" s="76" t="str">
        <f>_xlfn.CONCAT(Tableau1[[#This Row],[LUN]:[DIM]])</f>
        <v/>
      </c>
      <c r="AU1585" s="79"/>
      <c r="AV15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5" s="76" t="e">
        <f>Tableau1[[#This Row],[Nbre de nuits sur la période]]*Tableau1[[#This Row],[Nombre de train accédant / nuit *]]</f>
        <v>#VALUE!</v>
      </c>
      <c r="AY1585" s="76" t="e">
        <f>Tableau1[[#This Row],[Uo voies - nuit]]*((59*400/1000)+5)</f>
        <v>#VALUE!</v>
      </c>
    </row>
    <row r="1586" spans="1:51" ht="15.75">
      <c r="A1586" s="51">
        <f t="shared" si="74"/>
        <v>1573</v>
      </c>
      <c r="B1586" s="85"/>
      <c r="C1586" s="52" t="str">
        <f>IFERROR(VLOOKUP(Tableau1[[#This Row],[Site *
Un fichier Excel par DT]],Tableau7[[#All],[Nom de la gare]:[EIC]],5,FALSE),"")</f>
        <v/>
      </c>
      <c r="D1586" s="77"/>
      <c r="E1586" s="74"/>
      <c r="F1586" s="74"/>
      <c r="G1586" s="76"/>
      <c r="H1586" s="72" t="str">
        <f>IF(Tableau1[[#This Row],[Régime d''utilisation (Quotidien ? Oui ou Non)]]="Oui","Oui","Non")</f>
        <v>Non</v>
      </c>
      <c r="I1586" s="72" t="str">
        <f>IF(Tableau1[[#This Row],[Régime d''utilisation (Quotidien ? Oui ou Non)]]="Oui","Oui","Non")</f>
        <v>Non</v>
      </c>
      <c r="J1586" s="72" t="str">
        <f>IF(Tableau1[[#This Row],[Régime d''utilisation (Quotidien ? Oui ou Non)]]="Oui","Oui","Non")</f>
        <v>Non</v>
      </c>
      <c r="K1586" s="72" t="str">
        <f>IF(Tableau1[[#This Row],[Régime d''utilisation (Quotidien ? Oui ou Non)]]="Oui","Oui","Non")</f>
        <v>Non</v>
      </c>
      <c r="L1586" s="72" t="str">
        <f>IF(Tableau1[[#This Row],[Régime d''utilisation (Quotidien ? Oui ou Non)]]="Oui","Oui","Non")</f>
        <v>Non</v>
      </c>
      <c r="M1586" s="72" t="str">
        <f>IF(Tableau1[[#This Row],[Régime d''utilisation (Quotidien ? Oui ou Non)]]="Oui","Oui","Non")</f>
        <v>Non</v>
      </c>
      <c r="N1586" s="72" t="str">
        <f>IF(Tableau1[[#This Row],[Régime d''utilisation (Quotidien ? Oui ou Non)]]="Oui","Oui","Non")</f>
        <v>Non</v>
      </c>
      <c r="O1586" s="72" t="str">
        <f>IF(Tableau1[[#This Row],[Régime d''utilisation (Quotidien ? Oui ou Non)]]="Oui","Oui","Non")</f>
        <v>Non</v>
      </c>
      <c r="P1586" s="76"/>
      <c r="Q1586" s="76"/>
      <c r="R1586" s="76"/>
      <c r="S1586" s="52" t="str">
        <f t="shared" si="72"/>
        <v>Compris entre 00h00 et 5h00</v>
      </c>
      <c r="T1586" s="76"/>
      <c r="U1586" s="53" t="str">
        <f t="shared" si="73"/>
        <v>Voyageur</v>
      </c>
      <c r="V1586" s="76"/>
      <c r="W1586" s="76"/>
      <c r="X1586" s="76"/>
      <c r="Y1586" s="76"/>
      <c r="Z1586" s="76"/>
      <c r="AA1586" s="76"/>
      <c r="AB1586" s="53">
        <f>400</f>
        <v>400</v>
      </c>
      <c r="AC1586" s="78" t="str">
        <f>IF(Tableau1[[#This Row],[Type de réponse]]='Paramètre (masquer)'!$A$10,Tableau1[[#This Row],[Période de début *]],"")</f>
        <v/>
      </c>
      <c r="AD1586" s="78" t="str">
        <f>IF(Tableau1[[#This Row],[Type de réponse]]='Paramètre (masquer)'!$A$10,Tableau1[[#This Row],[Période de fin *]],"")</f>
        <v/>
      </c>
      <c r="AE1586" s="78" t="str">
        <f>IF(Tableau1[[#This Row],[Type de réponse]]='Paramètre (masquer)'!$A$10,Tableau1[[#This Row],[Nuit
LU/MA]],"")</f>
        <v/>
      </c>
      <c r="AF1586" s="78" t="str">
        <f>IF(Tableau1[[#This Row],[Type de réponse]]='Paramètre (masquer)'!$A$10,Tableau1[[#This Row],[Nuit
MA/ME]],"")</f>
        <v/>
      </c>
      <c r="AG1586" s="78" t="str">
        <f>IF(Tableau1[[#This Row],[Type de réponse]]='Paramètre (masquer)'!$A$10,Tableau1[[#This Row],[Nuit
ME/JE]],"")</f>
        <v/>
      </c>
      <c r="AH1586" s="78" t="str">
        <f>IF(Tableau1[[#This Row],[Type de réponse]]='Paramètre (masquer)'!$A$10,Tableau1[[#This Row],[Nuit JE/VE]],"")</f>
        <v/>
      </c>
      <c r="AI1586" s="78" t="str">
        <f>IF(Tableau1[[#This Row],[Type de réponse]]='Paramètre (masquer)'!$A$10,Tableau1[[#This Row],[Nuit
VE/SA]],"")</f>
        <v/>
      </c>
      <c r="AJ1586" s="78" t="str">
        <f>IF(Tableau1[[#This Row],[Type de réponse]]='Paramètre (masquer)'!$A$10,Tableau1[[#This Row],[Nuit
SA/DI]],"")</f>
        <v/>
      </c>
      <c r="AK1586" s="78" t="str">
        <f>IF(Tableau1[[#This Row],[Type de réponse]]='Paramètre (masquer)'!$A$10,Tableau1[[#This Row],[Nuit
DI/LU]],"")</f>
        <v/>
      </c>
      <c r="AL1586" s="76" t="str">
        <f>IF(Tableau1[[#This Row],[Nuit
LU /MA]]="Oui",0,IF(Tableau1[[#This Row],[Nuit
LU /MA]]="Non",1,""))</f>
        <v/>
      </c>
      <c r="AM1586" s="76" t="str">
        <f>IF(Tableau1[[#This Row],[Nuit
MA/ ME]]="Oui",0,IF(Tableau1[[#This Row],[Nuit
MA/ ME]]="Non",1,""))</f>
        <v/>
      </c>
      <c r="AN1586" s="76" t="str">
        <f>IF(Tableau1[[#This Row],[Nuit
ME/ JE]]="Oui",0,IF(Tableau1[[#This Row],[Nuit
ME/ JE]]="Non",1,""))</f>
        <v/>
      </c>
      <c r="AO1586" s="76" t="str">
        <f>IF(Tableau1[[#This Row],[Nuit JE/ VE]]="Oui",0,IF(Tableau1[[#This Row],[Nuit JE/ VE]]="Non",1,""))</f>
        <v/>
      </c>
      <c r="AP1586" s="76" t="str">
        <f>IF(Tableau1[[#This Row],[Nuit
VE/ SA]]="Oui",0,IF(Tableau1[[#This Row],[Nuit
VE/ SA]]="Non",1,""))</f>
        <v/>
      </c>
      <c r="AQ1586" s="76" t="str">
        <f>IF(Tableau1[[#This Row],[Nuit
SA/ DI]]="Oui",0,IF(Tableau1[[#This Row],[Nuit
SA/ DI]]="Non",1,""))</f>
        <v/>
      </c>
      <c r="AR1586" s="76" t="str">
        <f>IF(Tableau1[[#This Row],[Nuit
DI/ LU]]="Oui",0,IF(Tableau1[[#This Row],[Nuit
DI/ LU]]="Non",1,""))</f>
        <v/>
      </c>
      <c r="AS1586" s="76" t="str">
        <f>IF(Tableau1[[#This Row],[Type de réponse]]='Paramètre (masquer)'!$A$10,Tableau1[[#This Row],[FE]],"")</f>
        <v/>
      </c>
      <c r="AT1586" s="76" t="str">
        <f>_xlfn.CONCAT(Tableau1[[#This Row],[LUN]:[DIM]])</f>
        <v/>
      </c>
      <c r="AU1586" s="79"/>
      <c r="AV15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6" s="76" t="e">
        <f>Tableau1[[#This Row],[Nbre de nuits sur la période]]*Tableau1[[#This Row],[Nombre de train accédant / nuit *]]</f>
        <v>#VALUE!</v>
      </c>
      <c r="AY1586" s="76" t="e">
        <f>Tableau1[[#This Row],[Uo voies - nuit]]*((59*400/1000)+5)</f>
        <v>#VALUE!</v>
      </c>
    </row>
    <row r="1587" spans="1:51" ht="15.75">
      <c r="A1587" s="51">
        <f t="shared" si="74"/>
        <v>1574</v>
      </c>
      <c r="B1587" s="85"/>
      <c r="C1587" s="52" t="str">
        <f>IFERROR(VLOOKUP(Tableau1[[#This Row],[Site *
Un fichier Excel par DT]],Tableau7[[#All],[Nom de la gare]:[EIC]],5,FALSE),"")</f>
        <v/>
      </c>
      <c r="D1587" s="77"/>
      <c r="E1587" s="74"/>
      <c r="F1587" s="74"/>
      <c r="G1587" s="76"/>
      <c r="H1587" s="72" t="str">
        <f>IF(Tableau1[[#This Row],[Régime d''utilisation (Quotidien ? Oui ou Non)]]="Oui","Oui","Non")</f>
        <v>Non</v>
      </c>
      <c r="I1587" s="72" t="str">
        <f>IF(Tableau1[[#This Row],[Régime d''utilisation (Quotidien ? Oui ou Non)]]="Oui","Oui","Non")</f>
        <v>Non</v>
      </c>
      <c r="J1587" s="72" t="str">
        <f>IF(Tableau1[[#This Row],[Régime d''utilisation (Quotidien ? Oui ou Non)]]="Oui","Oui","Non")</f>
        <v>Non</v>
      </c>
      <c r="K1587" s="72" t="str">
        <f>IF(Tableau1[[#This Row],[Régime d''utilisation (Quotidien ? Oui ou Non)]]="Oui","Oui","Non")</f>
        <v>Non</v>
      </c>
      <c r="L1587" s="72" t="str">
        <f>IF(Tableau1[[#This Row],[Régime d''utilisation (Quotidien ? Oui ou Non)]]="Oui","Oui","Non")</f>
        <v>Non</v>
      </c>
      <c r="M1587" s="72" t="str">
        <f>IF(Tableau1[[#This Row],[Régime d''utilisation (Quotidien ? Oui ou Non)]]="Oui","Oui","Non")</f>
        <v>Non</v>
      </c>
      <c r="N1587" s="72" t="str">
        <f>IF(Tableau1[[#This Row],[Régime d''utilisation (Quotidien ? Oui ou Non)]]="Oui","Oui","Non")</f>
        <v>Non</v>
      </c>
      <c r="O1587" s="72" t="str">
        <f>IF(Tableau1[[#This Row],[Régime d''utilisation (Quotidien ? Oui ou Non)]]="Oui","Oui","Non")</f>
        <v>Non</v>
      </c>
      <c r="P1587" s="76"/>
      <c r="Q1587" s="76"/>
      <c r="R1587" s="76"/>
      <c r="S1587" s="52" t="str">
        <f t="shared" si="72"/>
        <v>Compris entre 00h00 et 5h00</v>
      </c>
      <c r="T1587" s="76"/>
      <c r="U1587" s="53" t="str">
        <f t="shared" si="73"/>
        <v>Voyageur</v>
      </c>
      <c r="V1587" s="76"/>
      <c r="W1587" s="76"/>
      <c r="X1587" s="76"/>
      <c r="Y1587" s="76"/>
      <c r="Z1587" s="76"/>
      <c r="AA1587" s="76"/>
      <c r="AB1587" s="53">
        <f>400</f>
        <v>400</v>
      </c>
      <c r="AC1587" s="78" t="str">
        <f>IF(Tableau1[[#This Row],[Type de réponse]]='Paramètre (masquer)'!$A$10,Tableau1[[#This Row],[Période de début *]],"")</f>
        <v/>
      </c>
      <c r="AD1587" s="78" t="str">
        <f>IF(Tableau1[[#This Row],[Type de réponse]]='Paramètre (masquer)'!$A$10,Tableau1[[#This Row],[Période de fin *]],"")</f>
        <v/>
      </c>
      <c r="AE1587" s="78" t="str">
        <f>IF(Tableau1[[#This Row],[Type de réponse]]='Paramètre (masquer)'!$A$10,Tableau1[[#This Row],[Nuit
LU/MA]],"")</f>
        <v/>
      </c>
      <c r="AF1587" s="78" t="str">
        <f>IF(Tableau1[[#This Row],[Type de réponse]]='Paramètre (masquer)'!$A$10,Tableau1[[#This Row],[Nuit
MA/ME]],"")</f>
        <v/>
      </c>
      <c r="AG1587" s="78" t="str">
        <f>IF(Tableau1[[#This Row],[Type de réponse]]='Paramètre (masquer)'!$A$10,Tableau1[[#This Row],[Nuit
ME/JE]],"")</f>
        <v/>
      </c>
      <c r="AH1587" s="78" t="str">
        <f>IF(Tableau1[[#This Row],[Type de réponse]]='Paramètre (masquer)'!$A$10,Tableau1[[#This Row],[Nuit JE/VE]],"")</f>
        <v/>
      </c>
      <c r="AI1587" s="78" t="str">
        <f>IF(Tableau1[[#This Row],[Type de réponse]]='Paramètre (masquer)'!$A$10,Tableau1[[#This Row],[Nuit
VE/SA]],"")</f>
        <v/>
      </c>
      <c r="AJ1587" s="78" t="str">
        <f>IF(Tableau1[[#This Row],[Type de réponse]]='Paramètre (masquer)'!$A$10,Tableau1[[#This Row],[Nuit
SA/DI]],"")</f>
        <v/>
      </c>
      <c r="AK1587" s="78" t="str">
        <f>IF(Tableau1[[#This Row],[Type de réponse]]='Paramètre (masquer)'!$A$10,Tableau1[[#This Row],[Nuit
DI/LU]],"")</f>
        <v/>
      </c>
      <c r="AL1587" s="76" t="str">
        <f>IF(Tableau1[[#This Row],[Nuit
LU /MA]]="Oui",0,IF(Tableau1[[#This Row],[Nuit
LU /MA]]="Non",1,""))</f>
        <v/>
      </c>
      <c r="AM1587" s="76" t="str">
        <f>IF(Tableau1[[#This Row],[Nuit
MA/ ME]]="Oui",0,IF(Tableau1[[#This Row],[Nuit
MA/ ME]]="Non",1,""))</f>
        <v/>
      </c>
      <c r="AN1587" s="76" t="str">
        <f>IF(Tableau1[[#This Row],[Nuit
ME/ JE]]="Oui",0,IF(Tableau1[[#This Row],[Nuit
ME/ JE]]="Non",1,""))</f>
        <v/>
      </c>
      <c r="AO1587" s="76" t="str">
        <f>IF(Tableau1[[#This Row],[Nuit JE/ VE]]="Oui",0,IF(Tableau1[[#This Row],[Nuit JE/ VE]]="Non",1,""))</f>
        <v/>
      </c>
      <c r="AP1587" s="76" t="str">
        <f>IF(Tableau1[[#This Row],[Nuit
VE/ SA]]="Oui",0,IF(Tableau1[[#This Row],[Nuit
VE/ SA]]="Non",1,""))</f>
        <v/>
      </c>
      <c r="AQ1587" s="76" t="str">
        <f>IF(Tableau1[[#This Row],[Nuit
SA/ DI]]="Oui",0,IF(Tableau1[[#This Row],[Nuit
SA/ DI]]="Non",1,""))</f>
        <v/>
      </c>
      <c r="AR1587" s="76" t="str">
        <f>IF(Tableau1[[#This Row],[Nuit
DI/ LU]]="Oui",0,IF(Tableau1[[#This Row],[Nuit
DI/ LU]]="Non",1,""))</f>
        <v/>
      </c>
      <c r="AS1587" s="76" t="str">
        <f>IF(Tableau1[[#This Row],[Type de réponse]]='Paramètre (masquer)'!$A$10,Tableau1[[#This Row],[FE]],"")</f>
        <v/>
      </c>
      <c r="AT1587" s="76" t="str">
        <f>_xlfn.CONCAT(Tableau1[[#This Row],[LUN]:[DIM]])</f>
        <v/>
      </c>
      <c r="AU1587" s="79"/>
      <c r="AV15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7" s="76" t="e">
        <f>Tableau1[[#This Row],[Nbre de nuits sur la période]]*Tableau1[[#This Row],[Nombre de train accédant / nuit *]]</f>
        <v>#VALUE!</v>
      </c>
      <c r="AY1587" s="76" t="e">
        <f>Tableau1[[#This Row],[Uo voies - nuit]]*((59*400/1000)+5)</f>
        <v>#VALUE!</v>
      </c>
    </row>
    <row r="1588" spans="1:51" ht="15.75">
      <c r="A1588" s="51">
        <f t="shared" si="74"/>
        <v>1575</v>
      </c>
      <c r="B1588" s="85"/>
      <c r="C1588" s="52" t="str">
        <f>IFERROR(VLOOKUP(Tableau1[[#This Row],[Site *
Un fichier Excel par DT]],Tableau7[[#All],[Nom de la gare]:[EIC]],5,FALSE),"")</f>
        <v/>
      </c>
      <c r="D1588" s="77"/>
      <c r="E1588" s="74"/>
      <c r="F1588" s="74"/>
      <c r="G1588" s="76"/>
      <c r="H1588" s="72" t="str">
        <f>IF(Tableau1[[#This Row],[Régime d''utilisation (Quotidien ? Oui ou Non)]]="Oui","Oui","Non")</f>
        <v>Non</v>
      </c>
      <c r="I1588" s="72" t="str">
        <f>IF(Tableau1[[#This Row],[Régime d''utilisation (Quotidien ? Oui ou Non)]]="Oui","Oui","Non")</f>
        <v>Non</v>
      </c>
      <c r="J1588" s="72" t="str">
        <f>IF(Tableau1[[#This Row],[Régime d''utilisation (Quotidien ? Oui ou Non)]]="Oui","Oui","Non")</f>
        <v>Non</v>
      </c>
      <c r="K1588" s="72" t="str">
        <f>IF(Tableau1[[#This Row],[Régime d''utilisation (Quotidien ? Oui ou Non)]]="Oui","Oui","Non")</f>
        <v>Non</v>
      </c>
      <c r="L1588" s="72" t="str">
        <f>IF(Tableau1[[#This Row],[Régime d''utilisation (Quotidien ? Oui ou Non)]]="Oui","Oui","Non")</f>
        <v>Non</v>
      </c>
      <c r="M1588" s="72" t="str">
        <f>IF(Tableau1[[#This Row],[Régime d''utilisation (Quotidien ? Oui ou Non)]]="Oui","Oui","Non")</f>
        <v>Non</v>
      </c>
      <c r="N1588" s="72" t="str">
        <f>IF(Tableau1[[#This Row],[Régime d''utilisation (Quotidien ? Oui ou Non)]]="Oui","Oui","Non")</f>
        <v>Non</v>
      </c>
      <c r="O1588" s="72" t="str">
        <f>IF(Tableau1[[#This Row],[Régime d''utilisation (Quotidien ? Oui ou Non)]]="Oui","Oui","Non")</f>
        <v>Non</v>
      </c>
      <c r="P1588" s="76"/>
      <c r="Q1588" s="76"/>
      <c r="R1588" s="76"/>
      <c r="S1588" s="52" t="str">
        <f t="shared" si="72"/>
        <v>Compris entre 00h00 et 5h00</v>
      </c>
      <c r="T1588" s="76"/>
      <c r="U1588" s="53" t="str">
        <f t="shared" si="73"/>
        <v>Voyageur</v>
      </c>
      <c r="V1588" s="76"/>
      <c r="W1588" s="76"/>
      <c r="X1588" s="76"/>
      <c r="Y1588" s="76"/>
      <c r="Z1588" s="76"/>
      <c r="AA1588" s="76"/>
      <c r="AB1588" s="53">
        <f>400</f>
        <v>400</v>
      </c>
      <c r="AC1588" s="78" t="str">
        <f>IF(Tableau1[[#This Row],[Type de réponse]]='Paramètre (masquer)'!$A$10,Tableau1[[#This Row],[Période de début *]],"")</f>
        <v/>
      </c>
      <c r="AD1588" s="78" t="str">
        <f>IF(Tableau1[[#This Row],[Type de réponse]]='Paramètre (masquer)'!$A$10,Tableau1[[#This Row],[Période de fin *]],"")</f>
        <v/>
      </c>
      <c r="AE1588" s="78" t="str">
        <f>IF(Tableau1[[#This Row],[Type de réponse]]='Paramètre (masquer)'!$A$10,Tableau1[[#This Row],[Nuit
LU/MA]],"")</f>
        <v/>
      </c>
      <c r="AF1588" s="78" t="str">
        <f>IF(Tableau1[[#This Row],[Type de réponse]]='Paramètre (masquer)'!$A$10,Tableau1[[#This Row],[Nuit
MA/ME]],"")</f>
        <v/>
      </c>
      <c r="AG1588" s="78" t="str">
        <f>IF(Tableau1[[#This Row],[Type de réponse]]='Paramètre (masquer)'!$A$10,Tableau1[[#This Row],[Nuit
ME/JE]],"")</f>
        <v/>
      </c>
      <c r="AH1588" s="78" t="str">
        <f>IF(Tableau1[[#This Row],[Type de réponse]]='Paramètre (masquer)'!$A$10,Tableau1[[#This Row],[Nuit JE/VE]],"")</f>
        <v/>
      </c>
      <c r="AI1588" s="78" t="str">
        <f>IF(Tableau1[[#This Row],[Type de réponse]]='Paramètre (masquer)'!$A$10,Tableau1[[#This Row],[Nuit
VE/SA]],"")</f>
        <v/>
      </c>
      <c r="AJ1588" s="78" t="str">
        <f>IF(Tableau1[[#This Row],[Type de réponse]]='Paramètre (masquer)'!$A$10,Tableau1[[#This Row],[Nuit
SA/DI]],"")</f>
        <v/>
      </c>
      <c r="AK1588" s="78" t="str">
        <f>IF(Tableau1[[#This Row],[Type de réponse]]='Paramètre (masquer)'!$A$10,Tableau1[[#This Row],[Nuit
DI/LU]],"")</f>
        <v/>
      </c>
      <c r="AL1588" s="76" t="str">
        <f>IF(Tableau1[[#This Row],[Nuit
LU /MA]]="Oui",0,IF(Tableau1[[#This Row],[Nuit
LU /MA]]="Non",1,""))</f>
        <v/>
      </c>
      <c r="AM1588" s="76" t="str">
        <f>IF(Tableau1[[#This Row],[Nuit
MA/ ME]]="Oui",0,IF(Tableau1[[#This Row],[Nuit
MA/ ME]]="Non",1,""))</f>
        <v/>
      </c>
      <c r="AN1588" s="76" t="str">
        <f>IF(Tableau1[[#This Row],[Nuit
ME/ JE]]="Oui",0,IF(Tableau1[[#This Row],[Nuit
ME/ JE]]="Non",1,""))</f>
        <v/>
      </c>
      <c r="AO1588" s="76" t="str">
        <f>IF(Tableau1[[#This Row],[Nuit JE/ VE]]="Oui",0,IF(Tableau1[[#This Row],[Nuit JE/ VE]]="Non",1,""))</f>
        <v/>
      </c>
      <c r="AP1588" s="76" t="str">
        <f>IF(Tableau1[[#This Row],[Nuit
VE/ SA]]="Oui",0,IF(Tableau1[[#This Row],[Nuit
VE/ SA]]="Non",1,""))</f>
        <v/>
      </c>
      <c r="AQ1588" s="76" t="str">
        <f>IF(Tableau1[[#This Row],[Nuit
SA/ DI]]="Oui",0,IF(Tableau1[[#This Row],[Nuit
SA/ DI]]="Non",1,""))</f>
        <v/>
      </c>
      <c r="AR1588" s="76" t="str">
        <f>IF(Tableau1[[#This Row],[Nuit
DI/ LU]]="Oui",0,IF(Tableau1[[#This Row],[Nuit
DI/ LU]]="Non",1,""))</f>
        <v/>
      </c>
      <c r="AS1588" s="76" t="str">
        <f>IF(Tableau1[[#This Row],[Type de réponse]]='Paramètre (masquer)'!$A$10,Tableau1[[#This Row],[FE]],"")</f>
        <v/>
      </c>
      <c r="AT1588" s="76" t="str">
        <f>_xlfn.CONCAT(Tableau1[[#This Row],[LUN]:[DIM]])</f>
        <v/>
      </c>
      <c r="AU1588" s="79"/>
      <c r="AV15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8" s="76" t="e">
        <f>Tableau1[[#This Row],[Nbre de nuits sur la période]]*Tableau1[[#This Row],[Nombre de train accédant / nuit *]]</f>
        <v>#VALUE!</v>
      </c>
      <c r="AY1588" s="76" t="e">
        <f>Tableau1[[#This Row],[Uo voies - nuit]]*((59*400/1000)+5)</f>
        <v>#VALUE!</v>
      </c>
    </row>
    <row r="1589" spans="1:51" ht="15.75">
      <c r="A1589" s="51">
        <f t="shared" si="74"/>
        <v>1576</v>
      </c>
      <c r="B1589" s="85"/>
      <c r="C1589" s="52" t="str">
        <f>IFERROR(VLOOKUP(Tableau1[[#This Row],[Site *
Un fichier Excel par DT]],Tableau7[[#All],[Nom de la gare]:[EIC]],5,FALSE),"")</f>
        <v/>
      </c>
      <c r="D1589" s="77"/>
      <c r="E1589" s="74"/>
      <c r="F1589" s="74"/>
      <c r="G1589" s="76"/>
      <c r="H1589" s="72" t="str">
        <f>IF(Tableau1[[#This Row],[Régime d''utilisation (Quotidien ? Oui ou Non)]]="Oui","Oui","Non")</f>
        <v>Non</v>
      </c>
      <c r="I1589" s="72" t="str">
        <f>IF(Tableau1[[#This Row],[Régime d''utilisation (Quotidien ? Oui ou Non)]]="Oui","Oui","Non")</f>
        <v>Non</v>
      </c>
      <c r="J1589" s="72" t="str">
        <f>IF(Tableau1[[#This Row],[Régime d''utilisation (Quotidien ? Oui ou Non)]]="Oui","Oui","Non")</f>
        <v>Non</v>
      </c>
      <c r="K1589" s="72" t="str">
        <f>IF(Tableau1[[#This Row],[Régime d''utilisation (Quotidien ? Oui ou Non)]]="Oui","Oui","Non")</f>
        <v>Non</v>
      </c>
      <c r="L1589" s="72" t="str">
        <f>IF(Tableau1[[#This Row],[Régime d''utilisation (Quotidien ? Oui ou Non)]]="Oui","Oui","Non")</f>
        <v>Non</v>
      </c>
      <c r="M1589" s="72" t="str">
        <f>IF(Tableau1[[#This Row],[Régime d''utilisation (Quotidien ? Oui ou Non)]]="Oui","Oui","Non")</f>
        <v>Non</v>
      </c>
      <c r="N1589" s="72" t="str">
        <f>IF(Tableau1[[#This Row],[Régime d''utilisation (Quotidien ? Oui ou Non)]]="Oui","Oui","Non")</f>
        <v>Non</v>
      </c>
      <c r="O1589" s="72" t="str">
        <f>IF(Tableau1[[#This Row],[Régime d''utilisation (Quotidien ? Oui ou Non)]]="Oui","Oui","Non")</f>
        <v>Non</v>
      </c>
      <c r="P1589" s="76"/>
      <c r="Q1589" s="76"/>
      <c r="R1589" s="76"/>
      <c r="S1589" s="52" t="str">
        <f t="shared" si="72"/>
        <v>Compris entre 00h00 et 5h00</v>
      </c>
      <c r="T1589" s="76"/>
      <c r="U1589" s="53" t="str">
        <f t="shared" si="73"/>
        <v>Voyageur</v>
      </c>
      <c r="V1589" s="76"/>
      <c r="W1589" s="76"/>
      <c r="X1589" s="76"/>
      <c r="Y1589" s="76"/>
      <c r="Z1589" s="76"/>
      <c r="AA1589" s="76"/>
      <c r="AB1589" s="53">
        <f>400</f>
        <v>400</v>
      </c>
      <c r="AC1589" s="78" t="str">
        <f>IF(Tableau1[[#This Row],[Type de réponse]]='Paramètre (masquer)'!$A$10,Tableau1[[#This Row],[Période de début *]],"")</f>
        <v/>
      </c>
      <c r="AD1589" s="78" t="str">
        <f>IF(Tableau1[[#This Row],[Type de réponse]]='Paramètre (masquer)'!$A$10,Tableau1[[#This Row],[Période de fin *]],"")</f>
        <v/>
      </c>
      <c r="AE1589" s="78" t="str">
        <f>IF(Tableau1[[#This Row],[Type de réponse]]='Paramètre (masquer)'!$A$10,Tableau1[[#This Row],[Nuit
LU/MA]],"")</f>
        <v/>
      </c>
      <c r="AF1589" s="78" t="str">
        <f>IF(Tableau1[[#This Row],[Type de réponse]]='Paramètre (masquer)'!$A$10,Tableau1[[#This Row],[Nuit
MA/ME]],"")</f>
        <v/>
      </c>
      <c r="AG1589" s="78" t="str">
        <f>IF(Tableau1[[#This Row],[Type de réponse]]='Paramètre (masquer)'!$A$10,Tableau1[[#This Row],[Nuit
ME/JE]],"")</f>
        <v/>
      </c>
      <c r="AH1589" s="78" t="str">
        <f>IF(Tableau1[[#This Row],[Type de réponse]]='Paramètre (masquer)'!$A$10,Tableau1[[#This Row],[Nuit JE/VE]],"")</f>
        <v/>
      </c>
      <c r="AI1589" s="78" t="str">
        <f>IF(Tableau1[[#This Row],[Type de réponse]]='Paramètre (masquer)'!$A$10,Tableau1[[#This Row],[Nuit
VE/SA]],"")</f>
        <v/>
      </c>
      <c r="AJ1589" s="78" t="str">
        <f>IF(Tableau1[[#This Row],[Type de réponse]]='Paramètre (masquer)'!$A$10,Tableau1[[#This Row],[Nuit
SA/DI]],"")</f>
        <v/>
      </c>
      <c r="AK1589" s="78" t="str">
        <f>IF(Tableau1[[#This Row],[Type de réponse]]='Paramètre (masquer)'!$A$10,Tableau1[[#This Row],[Nuit
DI/LU]],"")</f>
        <v/>
      </c>
      <c r="AL1589" s="76" t="str">
        <f>IF(Tableau1[[#This Row],[Nuit
LU /MA]]="Oui",0,IF(Tableau1[[#This Row],[Nuit
LU /MA]]="Non",1,""))</f>
        <v/>
      </c>
      <c r="AM1589" s="76" t="str">
        <f>IF(Tableau1[[#This Row],[Nuit
MA/ ME]]="Oui",0,IF(Tableau1[[#This Row],[Nuit
MA/ ME]]="Non",1,""))</f>
        <v/>
      </c>
      <c r="AN1589" s="76" t="str">
        <f>IF(Tableau1[[#This Row],[Nuit
ME/ JE]]="Oui",0,IF(Tableau1[[#This Row],[Nuit
ME/ JE]]="Non",1,""))</f>
        <v/>
      </c>
      <c r="AO1589" s="76" t="str">
        <f>IF(Tableau1[[#This Row],[Nuit JE/ VE]]="Oui",0,IF(Tableau1[[#This Row],[Nuit JE/ VE]]="Non",1,""))</f>
        <v/>
      </c>
      <c r="AP1589" s="76" t="str">
        <f>IF(Tableau1[[#This Row],[Nuit
VE/ SA]]="Oui",0,IF(Tableau1[[#This Row],[Nuit
VE/ SA]]="Non",1,""))</f>
        <v/>
      </c>
      <c r="AQ1589" s="76" t="str">
        <f>IF(Tableau1[[#This Row],[Nuit
SA/ DI]]="Oui",0,IF(Tableau1[[#This Row],[Nuit
SA/ DI]]="Non",1,""))</f>
        <v/>
      </c>
      <c r="AR1589" s="76" t="str">
        <f>IF(Tableau1[[#This Row],[Nuit
DI/ LU]]="Oui",0,IF(Tableau1[[#This Row],[Nuit
DI/ LU]]="Non",1,""))</f>
        <v/>
      </c>
      <c r="AS1589" s="76" t="str">
        <f>IF(Tableau1[[#This Row],[Type de réponse]]='Paramètre (masquer)'!$A$10,Tableau1[[#This Row],[FE]],"")</f>
        <v/>
      </c>
      <c r="AT1589" s="76" t="str">
        <f>_xlfn.CONCAT(Tableau1[[#This Row],[LUN]:[DIM]])</f>
        <v/>
      </c>
      <c r="AU1589" s="79"/>
      <c r="AV15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9" s="76" t="e">
        <f>Tableau1[[#This Row],[Nbre de nuits sur la période]]*Tableau1[[#This Row],[Nombre de train accédant / nuit *]]</f>
        <v>#VALUE!</v>
      </c>
      <c r="AY1589" s="76" t="e">
        <f>Tableau1[[#This Row],[Uo voies - nuit]]*((59*400/1000)+5)</f>
        <v>#VALUE!</v>
      </c>
    </row>
    <row r="1590" spans="1:51" ht="15.75">
      <c r="A1590" s="51">
        <f t="shared" si="74"/>
        <v>1577</v>
      </c>
      <c r="B1590" s="85"/>
      <c r="C1590" s="52" t="str">
        <f>IFERROR(VLOOKUP(Tableau1[[#This Row],[Site *
Un fichier Excel par DT]],Tableau7[[#All],[Nom de la gare]:[EIC]],5,FALSE),"")</f>
        <v/>
      </c>
      <c r="D1590" s="77"/>
      <c r="E1590" s="74"/>
      <c r="F1590" s="74"/>
      <c r="G1590" s="76"/>
      <c r="H1590" s="72" t="str">
        <f>IF(Tableau1[[#This Row],[Régime d''utilisation (Quotidien ? Oui ou Non)]]="Oui","Oui","Non")</f>
        <v>Non</v>
      </c>
      <c r="I1590" s="72" t="str">
        <f>IF(Tableau1[[#This Row],[Régime d''utilisation (Quotidien ? Oui ou Non)]]="Oui","Oui","Non")</f>
        <v>Non</v>
      </c>
      <c r="J1590" s="72" t="str">
        <f>IF(Tableau1[[#This Row],[Régime d''utilisation (Quotidien ? Oui ou Non)]]="Oui","Oui","Non")</f>
        <v>Non</v>
      </c>
      <c r="K1590" s="72" t="str">
        <f>IF(Tableau1[[#This Row],[Régime d''utilisation (Quotidien ? Oui ou Non)]]="Oui","Oui","Non")</f>
        <v>Non</v>
      </c>
      <c r="L1590" s="72" t="str">
        <f>IF(Tableau1[[#This Row],[Régime d''utilisation (Quotidien ? Oui ou Non)]]="Oui","Oui","Non")</f>
        <v>Non</v>
      </c>
      <c r="M1590" s="72" t="str">
        <f>IF(Tableau1[[#This Row],[Régime d''utilisation (Quotidien ? Oui ou Non)]]="Oui","Oui","Non")</f>
        <v>Non</v>
      </c>
      <c r="N1590" s="72" t="str">
        <f>IF(Tableau1[[#This Row],[Régime d''utilisation (Quotidien ? Oui ou Non)]]="Oui","Oui","Non")</f>
        <v>Non</v>
      </c>
      <c r="O1590" s="72" t="str">
        <f>IF(Tableau1[[#This Row],[Régime d''utilisation (Quotidien ? Oui ou Non)]]="Oui","Oui","Non")</f>
        <v>Non</v>
      </c>
      <c r="P1590" s="76"/>
      <c r="Q1590" s="76"/>
      <c r="R1590" s="76"/>
      <c r="S1590" s="52" t="str">
        <f t="shared" si="72"/>
        <v>Compris entre 00h00 et 5h00</v>
      </c>
      <c r="T1590" s="76"/>
      <c r="U1590" s="53" t="str">
        <f t="shared" si="73"/>
        <v>Voyageur</v>
      </c>
      <c r="V1590" s="76"/>
      <c r="W1590" s="76"/>
      <c r="X1590" s="76"/>
      <c r="Y1590" s="76"/>
      <c r="Z1590" s="76"/>
      <c r="AA1590" s="76"/>
      <c r="AB1590" s="53">
        <f>400</f>
        <v>400</v>
      </c>
      <c r="AC1590" s="78" t="str">
        <f>IF(Tableau1[[#This Row],[Type de réponse]]='Paramètre (masquer)'!$A$10,Tableau1[[#This Row],[Période de début *]],"")</f>
        <v/>
      </c>
      <c r="AD1590" s="78" t="str">
        <f>IF(Tableau1[[#This Row],[Type de réponse]]='Paramètre (masquer)'!$A$10,Tableau1[[#This Row],[Période de fin *]],"")</f>
        <v/>
      </c>
      <c r="AE1590" s="78" t="str">
        <f>IF(Tableau1[[#This Row],[Type de réponse]]='Paramètre (masquer)'!$A$10,Tableau1[[#This Row],[Nuit
LU/MA]],"")</f>
        <v/>
      </c>
      <c r="AF1590" s="78" t="str">
        <f>IF(Tableau1[[#This Row],[Type de réponse]]='Paramètre (masquer)'!$A$10,Tableau1[[#This Row],[Nuit
MA/ME]],"")</f>
        <v/>
      </c>
      <c r="AG1590" s="78" t="str">
        <f>IF(Tableau1[[#This Row],[Type de réponse]]='Paramètre (masquer)'!$A$10,Tableau1[[#This Row],[Nuit
ME/JE]],"")</f>
        <v/>
      </c>
      <c r="AH1590" s="78" t="str">
        <f>IF(Tableau1[[#This Row],[Type de réponse]]='Paramètre (masquer)'!$A$10,Tableau1[[#This Row],[Nuit JE/VE]],"")</f>
        <v/>
      </c>
      <c r="AI1590" s="78" t="str">
        <f>IF(Tableau1[[#This Row],[Type de réponse]]='Paramètre (masquer)'!$A$10,Tableau1[[#This Row],[Nuit
VE/SA]],"")</f>
        <v/>
      </c>
      <c r="AJ1590" s="78" t="str">
        <f>IF(Tableau1[[#This Row],[Type de réponse]]='Paramètre (masquer)'!$A$10,Tableau1[[#This Row],[Nuit
SA/DI]],"")</f>
        <v/>
      </c>
      <c r="AK1590" s="78" t="str">
        <f>IF(Tableau1[[#This Row],[Type de réponse]]='Paramètre (masquer)'!$A$10,Tableau1[[#This Row],[Nuit
DI/LU]],"")</f>
        <v/>
      </c>
      <c r="AL1590" s="76" t="str">
        <f>IF(Tableau1[[#This Row],[Nuit
LU /MA]]="Oui",0,IF(Tableau1[[#This Row],[Nuit
LU /MA]]="Non",1,""))</f>
        <v/>
      </c>
      <c r="AM1590" s="76" t="str">
        <f>IF(Tableau1[[#This Row],[Nuit
MA/ ME]]="Oui",0,IF(Tableau1[[#This Row],[Nuit
MA/ ME]]="Non",1,""))</f>
        <v/>
      </c>
      <c r="AN1590" s="76" t="str">
        <f>IF(Tableau1[[#This Row],[Nuit
ME/ JE]]="Oui",0,IF(Tableau1[[#This Row],[Nuit
ME/ JE]]="Non",1,""))</f>
        <v/>
      </c>
      <c r="AO1590" s="76" t="str">
        <f>IF(Tableau1[[#This Row],[Nuit JE/ VE]]="Oui",0,IF(Tableau1[[#This Row],[Nuit JE/ VE]]="Non",1,""))</f>
        <v/>
      </c>
      <c r="AP1590" s="76" t="str">
        <f>IF(Tableau1[[#This Row],[Nuit
VE/ SA]]="Oui",0,IF(Tableau1[[#This Row],[Nuit
VE/ SA]]="Non",1,""))</f>
        <v/>
      </c>
      <c r="AQ1590" s="76" t="str">
        <f>IF(Tableau1[[#This Row],[Nuit
SA/ DI]]="Oui",0,IF(Tableau1[[#This Row],[Nuit
SA/ DI]]="Non",1,""))</f>
        <v/>
      </c>
      <c r="AR1590" s="76" t="str">
        <f>IF(Tableau1[[#This Row],[Nuit
DI/ LU]]="Oui",0,IF(Tableau1[[#This Row],[Nuit
DI/ LU]]="Non",1,""))</f>
        <v/>
      </c>
      <c r="AS1590" s="76" t="str">
        <f>IF(Tableau1[[#This Row],[Type de réponse]]='Paramètre (masquer)'!$A$10,Tableau1[[#This Row],[FE]],"")</f>
        <v/>
      </c>
      <c r="AT1590" s="76" t="str">
        <f>_xlfn.CONCAT(Tableau1[[#This Row],[LUN]:[DIM]])</f>
        <v/>
      </c>
      <c r="AU1590" s="79"/>
      <c r="AV15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0" s="76" t="e">
        <f>Tableau1[[#This Row],[Nbre de nuits sur la période]]*Tableau1[[#This Row],[Nombre de train accédant / nuit *]]</f>
        <v>#VALUE!</v>
      </c>
      <c r="AY1590" s="76" t="e">
        <f>Tableau1[[#This Row],[Uo voies - nuit]]*((59*400/1000)+5)</f>
        <v>#VALUE!</v>
      </c>
    </row>
    <row r="1591" spans="1:51" ht="15.75">
      <c r="A1591" s="51">
        <f t="shared" si="74"/>
        <v>1578</v>
      </c>
      <c r="B1591" s="85"/>
      <c r="C1591" s="52" t="str">
        <f>IFERROR(VLOOKUP(Tableau1[[#This Row],[Site *
Un fichier Excel par DT]],Tableau7[[#All],[Nom de la gare]:[EIC]],5,FALSE),"")</f>
        <v/>
      </c>
      <c r="D1591" s="77"/>
      <c r="E1591" s="74"/>
      <c r="F1591" s="74"/>
      <c r="G1591" s="76"/>
      <c r="H1591" s="72" t="str">
        <f>IF(Tableau1[[#This Row],[Régime d''utilisation (Quotidien ? Oui ou Non)]]="Oui","Oui","Non")</f>
        <v>Non</v>
      </c>
      <c r="I1591" s="72" t="str">
        <f>IF(Tableau1[[#This Row],[Régime d''utilisation (Quotidien ? Oui ou Non)]]="Oui","Oui","Non")</f>
        <v>Non</v>
      </c>
      <c r="J1591" s="72" t="str">
        <f>IF(Tableau1[[#This Row],[Régime d''utilisation (Quotidien ? Oui ou Non)]]="Oui","Oui","Non")</f>
        <v>Non</v>
      </c>
      <c r="K1591" s="72" t="str">
        <f>IF(Tableau1[[#This Row],[Régime d''utilisation (Quotidien ? Oui ou Non)]]="Oui","Oui","Non")</f>
        <v>Non</v>
      </c>
      <c r="L1591" s="72" t="str">
        <f>IF(Tableau1[[#This Row],[Régime d''utilisation (Quotidien ? Oui ou Non)]]="Oui","Oui","Non")</f>
        <v>Non</v>
      </c>
      <c r="M1591" s="72" t="str">
        <f>IF(Tableau1[[#This Row],[Régime d''utilisation (Quotidien ? Oui ou Non)]]="Oui","Oui","Non")</f>
        <v>Non</v>
      </c>
      <c r="N1591" s="72" t="str">
        <f>IF(Tableau1[[#This Row],[Régime d''utilisation (Quotidien ? Oui ou Non)]]="Oui","Oui","Non")</f>
        <v>Non</v>
      </c>
      <c r="O1591" s="72" t="str">
        <f>IF(Tableau1[[#This Row],[Régime d''utilisation (Quotidien ? Oui ou Non)]]="Oui","Oui","Non")</f>
        <v>Non</v>
      </c>
      <c r="P1591" s="76"/>
      <c r="Q1591" s="76"/>
      <c r="R1591" s="76"/>
      <c r="S1591" s="52" t="str">
        <f t="shared" si="72"/>
        <v>Compris entre 00h00 et 5h00</v>
      </c>
      <c r="T1591" s="76"/>
      <c r="U1591" s="53" t="str">
        <f t="shared" si="73"/>
        <v>Voyageur</v>
      </c>
      <c r="V1591" s="76"/>
      <c r="W1591" s="76"/>
      <c r="X1591" s="76"/>
      <c r="Y1591" s="76"/>
      <c r="Z1591" s="76"/>
      <c r="AA1591" s="76"/>
      <c r="AB1591" s="53">
        <f>400</f>
        <v>400</v>
      </c>
      <c r="AC1591" s="78" t="str">
        <f>IF(Tableau1[[#This Row],[Type de réponse]]='Paramètre (masquer)'!$A$10,Tableau1[[#This Row],[Période de début *]],"")</f>
        <v/>
      </c>
      <c r="AD1591" s="78" t="str">
        <f>IF(Tableau1[[#This Row],[Type de réponse]]='Paramètre (masquer)'!$A$10,Tableau1[[#This Row],[Période de fin *]],"")</f>
        <v/>
      </c>
      <c r="AE1591" s="78" t="str">
        <f>IF(Tableau1[[#This Row],[Type de réponse]]='Paramètre (masquer)'!$A$10,Tableau1[[#This Row],[Nuit
LU/MA]],"")</f>
        <v/>
      </c>
      <c r="AF1591" s="78" t="str">
        <f>IF(Tableau1[[#This Row],[Type de réponse]]='Paramètre (masquer)'!$A$10,Tableau1[[#This Row],[Nuit
MA/ME]],"")</f>
        <v/>
      </c>
      <c r="AG1591" s="78" t="str">
        <f>IF(Tableau1[[#This Row],[Type de réponse]]='Paramètre (masquer)'!$A$10,Tableau1[[#This Row],[Nuit
ME/JE]],"")</f>
        <v/>
      </c>
      <c r="AH1591" s="78" t="str">
        <f>IF(Tableau1[[#This Row],[Type de réponse]]='Paramètre (masquer)'!$A$10,Tableau1[[#This Row],[Nuit JE/VE]],"")</f>
        <v/>
      </c>
      <c r="AI1591" s="78" t="str">
        <f>IF(Tableau1[[#This Row],[Type de réponse]]='Paramètre (masquer)'!$A$10,Tableau1[[#This Row],[Nuit
VE/SA]],"")</f>
        <v/>
      </c>
      <c r="AJ1591" s="78" t="str">
        <f>IF(Tableau1[[#This Row],[Type de réponse]]='Paramètre (masquer)'!$A$10,Tableau1[[#This Row],[Nuit
SA/DI]],"")</f>
        <v/>
      </c>
      <c r="AK1591" s="78" t="str">
        <f>IF(Tableau1[[#This Row],[Type de réponse]]='Paramètre (masquer)'!$A$10,Tableau1[[#This Row],[Nuit
DI/LU]],"")</f>
        <v/>
      </c>
      <c r="AL1591" s="76" t="str">
        <f>IF(Tableau1[[#This Row],[Nuit
LU /MA]]="Oui",0,IF(Tableau1[[#This Row],[Nuit
LU /MA]]="Non",1,""))</f>
        <v/>
      </c>
      <c r="AM1591" s="76" t="str">
        <f>IF(Tableau1[[#This Row],[Nuit
MA/ ME]]="Oui",0,IF(Tableau1[[#This Row],[Nuit
MA/ ME]]="Non",1,""))</f>
        <v/>
      </c>
      <c r="AN1591" s="76" t="str">
        <f>IF(Tableau1[[#This Row],[Nuit
ME/ JE]]="Oui",0,IF(Tableau1[[#This Row],[Nuit
ME/ JE]]="Non",1,""))</f>
        <v/>
      </c>
      <c r="AO1591" s="76" t="str">
        <f>IF(Tableau1[[#This Row],[Nuit JE/ VE]]="Oui",0,IF(Tableau1[[#This Row],[Nuit JE/ VE]]="Non",1,""))</f>
        <v/>
      </c>
      <c r="AP1591" s="76" t="str">
        <f>IF(Tableau1[[#This Row],[Nuit
VE/ SA]]="Oui",0,IF(Tableau1[[#This Row],[Nuit
VE/ SA]]="Non",1,""))</f>
        <v/>
      </c>
      <c r="AQ1591" s="76" t="str">
        <f>IF(Tableau1[[#This Row],[Nuit
SA/ DI]]="Oui",0,IF(Tableau1[[#This Row],[Nuit
SA/ DI]]="Non",1,""))</f>
        <v/>
      </c>
      <c r="AR1591" s="76" t="str">
        <f>IF(Tableau1[[#This Row],[Nuit
DI/ LU]]="Oui",0,IF(Tableau1[[#This Row],[Nuit
DI/ LU]]="Non",1,""))</f>
        <v/>
      </c>
      <c r="AS1591" s="76" t="str">
        <f>IF(Tableau1[[#This Row],[Type de réponse]]='Paramètre (masquer)'!$A$10,Tableau1[[#This Row],[FE]],"")</f>
        <v/>
      </c>
      <c r="AT1591" s="76" t="str">
        <f>_xlfn.CONCAT(Tableau1[[#This Row],[LUN]:[DIM]])</f>
        <v/>
      </c>
      <c r="AU1591" s="79"/>
      <c r="AV15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1" s="76" t="e">
        <f>Tableau1[[#This Row],[Nbre de nuits sur la période]]*Tableau1[[#This Row],[Nombre de train accédant / nuit *]]</f>
        <v>#VALUE!</v>
      </c>
      <c r="AY1591" s="76" t="e">
        <f>Tableau1[[#This Row],[Uo voies - nuit]]*((59*400/1000)+5)</f>
        <v>#VALUE!</v>
      </c>
    </row>
    <row r="1592" spans="1:51" ht="15.75">
      <c r="A1592" s="51">
        <f t="shared" si="74"/>
        <v>1579</v>
      </c>
      <c r="B1592" s="85"/>
      <c r="C1592" s="52" t="str">
        <f>IFERROR(VLOOKUP(Tableau1[[#This Row],[Site *
Un fichier Excel par DT]],Tableau7[[#All],[Nom de la gare]:[EIC]],5,FALSE),"")</f>
        <v/>
      </c>
      <c r="D1592" s="77"/>
      <c r="E1592" s="74"/>
      <c r="F1592" s="74"/>
      <c r="G1592" s="76"/>
      <c r="H1592" s="72" t="str">
        <f>IF(Tableau1[[#This Row],[Régime d''utilisation (Quotidien ? Oui ou Non)]]="Oui","Oui","Non")</f>
        <v>Non</v>
      </c>
      <c r="I1592" s="72" t="str">
        <f>IF(Tableau1[[#This Row],[Régime d''utilisation (Quotidien ? Oui ou Non)]]="Oui","Oui","Non")</f>
        <v>Non</v>
      </c>
      <c r="J1592" s="72" t="str">
        <f>IF(Tableau1[[#This Row],[Régime d''utilisation (Quotidien ? Oui ou Non)]]="Oui","Oui","Non")</f>
        <v>Non</v>
      </c>
      <c r="K1592" s="72" t="str">
        <f>IF(Tableau1[[#This Row],[Régime d''utilisation (Quotidien ? Oui ou Non)]]="Oui","Oui","Non")</f>
        <v>Non</v>
      </c>
      <c r="L1592" s="72" t="str">
        <f>IF(Tableau1[[#This Row],[Régime d''utilisation (Quotidien ? Oui ou Non)]]="Oui","Oui","Non")</f>
        <v>Non</v>
      </c>
      <c r="M1592" s="72" t="str">
        <f>IF(Tableau1[[#This Row],[Régime d''utilisation (Quotidien ? Oui ou Non)]]="Oui","Oui","Non")</f>
        <v>Non</v>
      </c>
      <c r="N1592" s="72" t="str">
        <f>IF(Tableau1[[#This Row],[Régime d''utilisation (Quotidien ? Oui ou Non)]]="Oui","Oui","Non")</f>
        <v>Non</v>
      </c>
      <c r="O1592" s="72" t="str">
        <f>IF(Tableau1[[#This Row],[Régime d''utilisation (Quotidien ? Oui ou Non)]]="Oui","Oui","Non")</f>
        <v>Non</v>
      </c>
      <c r="P1592" s="76"/>
      <c r="Q1592" s="76"/>
      <c r="R1592" s="76"/>
      <c r="S1592" s="52" t="str">
        <f t="shared" si="72"/>
        <v>Compris entre 00h00 et 5h00</v>
      </c>
      <c r="T1592" s="76"/>
      <c r="U1592" s="53" t="str">
        <f t="shared" si="73"/>
        <v>Voyageur</v>
      </c>
      <c r="V1592" s="76"/>
      <c r="W1592" s="76"/>
      <c r="X1592" s="76"/>
      <c r="Y1592" s="76"/>
      <c r="Z1592" s="76"/>
      <c r="AA1592" s="76"/>
      <c r="AB1592" s="53">
        <f>400</f>
        <v>400</v>
      </c>
      <c r="AC1592" s="78" t="str">
        <f>IF(Tableau1[[#This Row],[Type de réponse]]='Paramètre (masquer)'!$A$10,Tableau1[[#This Row],[Période de début *]],"")</f>
        <v/>
      </c>
      <c r="AD1592" s="78" t="str">
        <f>IF(Tableau1[[#This Row],[Type de réponse]]='Paramètre (masquer)'!$A$10,Tableau1[[#This Row],[Période de fin *]],"")</f>
        <v/>
      </c>
      <c r="AE1592" s="78" t="str">
        <f>IF(Tableau1[[#This Row],[Type de réponse]]='Paramètre (masquer)'!$A$10,Tableau1[[#This Row],[Nuit
LU/MA]],"")</f>
        <v/>
      </c>
      <c r="AF1592" s="78" t="str">
        <f>IF(Tableau1[[#This Row],[Type de réponse]]='Paramètre (masquer)'!$A$10,Tableau1[[#This Row],[Nuit
MA/ME]],"")</f>
        <v/>
      </c>
      <c r="AG1592" s="78" t="str">
        <f>IF(Tableau1[[#This Row],[Type de réponse]]='Paramètre (masquer)'!$A$10,Tableau1[[#This Row],[Nuit
ME/JE]],"")</f>
        <v/>
      </c>
      <c r="AH1592" s="78" t="str">
        <f>IF(Tableau1[[#This Row],[Type de réponse]]='Paramètre (masquer)'!$A$10,Tableau1[[#This Row],[Nuit JE/VE]],"")</f>
        <v/>
      </c>
      <c r="AI1592" s="78" t="str">
        <f>IF(Tableau1[[#This Row],[Type de réponse]]='Paramètre (masquer)'!$A$10,Tableau1[[#This Row],[Nuit
VE/SA]],"")</f>
        <v/>
      </c>
      <c r="AJ1592" s="78" t="str">
        <f>IF(Tableau1[[#This Row],[Type de réponse]]='Paramètre (masquer)'!$A$10,Tableau1[[#This Row],[Nuit
SA/DI]],"")</f>
        <v/>
      </c>
      <c r="AK1592" s="78" t="str">
        <f>IF(Tableau1[[#This Row],[Type de réponse]]='Paramètre (masquer)'!$A$10,Tableau1[[#This Row],[Nuit
DI/LU]],"")</f>
        <v/>
      </c>
      <c r="AL1592" s="76" t="str">
        <f>IF(Tableau1[[#This Row],[Nuit
LU /MA]]="Oui",0,IF(Tableau1[[#This Row],[Nuit
LU /MA]]="Non",1,""))</f>
        <v/>
      </c>
      <c r="AM1592" s="76" t="str">
        <f>IF(Tableau1[[#This Row],[Nuit
MA/ ME]]="Oui",0,IF(Tableau1[[#This Row],[Nuit
MA/ ME]]="Non",1,""))</f>
        <v/>
      </c>
      <c r="AN1592" s="76" t="str">
        <f>IF(Tableau1[[#This Row],[Nuit
ME/ JE]]="Oui",0,IF(Tableau1[[#This Row],[Nuit
ME/ JE]]="Non",1,""))</f>
        <v/>
      </c>
      <c r="AO1592" s="76" t="str">
        <f>IF(Tableau1[[#This Row],[Nuit JE/ VE]]="Oui",0,IF(Tableau1[[#This Row],[Nuit JE/ VE]]="Non",1,""))</f>
        <v/>
      </c>
      <c r="AP1592" s="76" t="str">
        <f>IF(Tableau1[[#This Row],[Nuit
VE/ SA]]="Oui",0,IF(Tableau1[[#This Row],[Nuit
VE/ SA]]="Non",1,""))</f>
        <v/>
      </c>
      <c r="AQ1592" s="76" t="str">
        <f>IF(Tableau1[[#This Row],[Nuit
SA/ DI]]="Oui",0,IF(Tableau1[[#This Row],[Nuit
SA/ DI]]="Non",1,""))</f>
        <v/>
      </c>
      <c r="AR1592" s="76" t="str">
        <f>IF(Tableau1[[#This Row],[Nuit
DI/ LU]]="Oui",0,IF(Tableau1[[#This Row],[Nuit
DI/ LU]]="Non",1,""))</f>
        <v/>
      </c>
      <c r="AS1592" s="76" t="str">
        <f>IF(Tableau1[[#This Row],[Type de réponse]]='Paramètre (masquer)'!$A$10,Tableau1[[#This Row],[FE]],"")</f>
        <v/>
      </c>
      <c r="AT1592" s="76" t="str">
        <f>_xlfn.CONCAT(Tableau1[[#This Row],[LUN]:[DIM]])</f>
        <v/>
      </c>
      <c r="AU1592" s="79"/>
      <c r="AV15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2" s="76" t="e">
        <f>Tableau1[[#This Row],[Nbre de nuits sur la période]]*Tableau1[[#This Row],[Nombre de train accédant / nuit *]]</f>
        <v>#VALUE!</v>
      </c>
      <c r="AY1592" s="76" t="e">
        <f>Tableau1[[#This Row],[Uo voies - nuit]]*((59*400/1000)+5)</f>
        <v>#VALUE!</v>
      </c>
    </row>
    <row r="1593" spans="1:51" ht="15.75">
      <c r="A1593" s="51">
        <f t="shared" si="74"/>
        <v>1580</v>
      </c>
      <c r="B1593" s="85"/>
      <c r="C1593" s="52" t="str">
        <f>IFERROR(VLOOKUP(Tableau1[[#This Row],[Site *
Un fichier Excel par DT]],Tableau7[[#All],[Nom de la gare]:[EIC]],5,FALSE),"")</f>
        <v/>
      </c>
      <c r="D1593" s="77"/>
      <c r="E1593" s="74"/>
      <c r="F1593" s="74"/>
      <c r="G1593" s="76"/>
      <c r="H1593" s="72" t="str">
        <f>IF(Tableau1[[#This Row],[Régime d''utilisation (Quotidien ? Oui ou Non)]]="Oui","Oui","Non")</f>
        <v>Non</v>
      </c>
      <c r="I1593" s="72" t="str">
        <f>IF(Tableau1[[#This Row],[Régime d''utilisation (Quotidien ? Oui ou Non)]]="Oui","Oui","Non")</f>
        <v>Non</v>
      </c>
      <c r="J1593" s="72" t="str">
        <f>IF(Tableau1[[#This Row],[Régime d''utilisation (Quotidien ? Oui ou Non)]]="Oui","Oui","Non")</f>
        <v>Non</v>
      </c>
      <c r="K1593" s="72" t="str">
        <f>IF(Tableau1[[#This Row],[Régime d''utilisation (Quotidien ? Oui ou Non)]]="Oui","Oui","Non")</f>
        <v>Non</v>
      </c>
      <c r="L1593" s="72" t="str">
        <f>IF(Tableau1[[#This Row],[Régime d''utilisation (Quotidien ? Oui ou Non)]]="Oui","Oui","Non")</f>
        <v>Non</v>
      </c>
      <c r="M1593" s="72" t="str">
        <f>IF(Tableau1[[#This Row],[Régime d''utilisation (Quotidien ? Oui ou Non)]]="Oui","Oui","Non")</f>
        <v>Non</v>
      </c>
      <c r="N1593" s="72" t="str">
        <f>IF(Tableau1[[#This Row],[Régime d''utilisation (Quotidien ? Oui ou Non)]]="Oui","Oui","Non")</f>
        <v>Non</v>
      </c>
      <c r="O1593" s="72" t="str">
        <f>IF(Tableau1[[#This Row],[Régime d''utilisation (Quotidien ? Oui ou Non)]]="Oui","Oui","Non")</f>
        <v>Non</v>
      </c>
      <c r="P1593" s="76"/>
      <c r="Q1593" s="76"/>
      <c r="R1593" s="76"/>
      <c r="S1593" s="52" t="str">
        <f t="shared" si="72"/>
        <v>Compris entre 00h00 et 5h00</v>
      </c>
      <c r="T1593" s="76"/>
      <c r="U1593" s="53" t="str">
        <f t="shared" si="73"/>
        <v>Voyageur</v>
      </c>
      <c r="V1593" s="76"/>
      <c r="W1593" s="76"/>
      <c r="X1593" s="76"/>
      <c r="Y1593" s="76"/>
      <c r="Z1593" s="76"/>
      <c r="AA1593" s="76"/>
      <c r="AB1593" s="53">
        <f>400</f>
        <v>400</v>
      </c>
      <c r="AC1593" s="78" t="str">
        <f>IF(Tableau1[[#This Row],[Type de réponse]]='Paramètre (masquer)'!$A$10,Tableau1[[#This Row],[Période de début *]],"")</f>
        <v/>
      </c>
      <c r="AD1593" s="78" t="str">
        <f>IF(Tableau1[[#This Row],[Type de réponse]]='Paramètre (masquer)'!$A$10,Tableau1[[#This Row],[Période de fin *]],"")</f>
        <v/>
      </c>
      <c r="AE1593" s="78" t="str">
        <f>IF(Tableau1[[#This Row],[Type de réponse]]='Paramètre (masquer)'!$A$10,Tableau1[[#This Row],[Nuit
LU/MA]],"")</f>
        <v/>
      </c>
      <c r="AF1593" s="78" t="str">
        <f>IF(Tableau1[[#This Row],[Type de réponse]]='Paramètre (masquer)'!$A$10,Tableau1[[#This Row],[Nuit
MA/ME]],"")</f>
        <v/>
      </c>
      <c r="AG1593" s="78" t="str">
        <f>IF(Tableau1[[#This Row],[Type de réponse]]='Paramètre (masquer)'!$A$10,Tableau1[[#This Row],[Nuit
ME/JE]],"")</f>
        <v/>
      </c>
      <c r="AH1593" s="78" t="str">
        <f>IF(Tableau1[[#This Row],[Type de réponse]]='Paramètre (masquer)'!$A$10,Tableau1[[#This Row],[Nuit JE/VE]],"")</f>
        <v/>
      </c>
      <c r="AI1593" s="78" t="str">
        <f>IF(Tableau1[[#This Row],[Type de réponse]]='Paramètre (masquer)'!$A$10,Tableau1[[#This Row],[Nuit
VE/SA]],"")</f>
        <v/>
      </c>
      <c r="AJ1593" s="78" t="str">
        <f>IF(Tableau1[[#This Row],[Type de réponse]]='Paramètre (masquer)'!$A$10,Tableau1[[#This Row],[Nuit
SA/DI]],"")</f>
        <v/>
      </c>
      <c r="AK1593" s="78" t="str">
        <f>IF(Tableau1[[#This Row],[Type de réponse]]='Paramètre (masquer)'!$A$10,Tableau1[[#This Row],[Nuit
DI/LU]],"")</f>
        <v/>
      </c>
      <c r="AL1593" s="76" t="str">
        <f>IF(Tableau1[[#This Row],[Nuit
LU /MA]]="Oui",0,IF(Tableau1[[#This Row],[Nuit
LU /MA]]="Non",1,""))</f>
        <v/>
      </c>
      <c r="AM1593" s="76" t="str">
        <f>IF(Tableau1[[#This Row],[Nuit
MA/ ME]]="Oui",0,IF(Tableau1[[#This Row],[Nuit
MA/ ME]]="Non",1,""))</f>
        <v/>
      </c>
      <c r="AN1593" s="76" t="str">
        <f>IF(Tableau1[[#This Row],[Nuit
ME/ JE]]="Oui",0,IF(Tableau1[[#This Row],[Nuit
ME/ JE]]="Non",1,""))</f>
        <v/>
      </c>
      <c r="AO1593" s="76" t="str">
        <f>IF(Tableau1[[#This Row],[Nuit JE/ VE]]="Oui",0,IF(Tableau1[[#This Row],[Nuit JE/ VE]]="Non",1,""))</f>
        <v/>
      </c>
      <c r="AP1593" s="76" t="str">
        <f>IF(Tableau1[[#This Row],[Nuit
VE/ SA]]="Oui",0,IF(Tableau1[[#This Row],[Nuit
VE/ SA]]="Non",1,""))</f>
        <v/>
      </c>
      <c r="AQ1593" s="76" t="str">
        <f>IF(Tableau1[[#This Row],[Nuit
SA/ DI]]="Oui",0,IF(Tableau1[[#This Row],[Nuit
SA/ DI]]="Non",1,""))</f>
        <v/>
      </c>
      <c r="AR1593" s="76" t="str">
        <f>IF(Tableau1[[#This Row],[Nuit
DI/ LU]]="Oui",0,IF(Tableau1[[#This Row],[Nuit
DI/ LU]]="Non",1,""))</f>
        <v/>
      </c>
      <c r="AS1593" s="76" t="str">
        <f>IF(Tableau1[[#This Row],[Type de réponse]]='Paramètre (masquer)'!$A$10,Tableau1[[#This Row],[FE]],"")</f>
        <v/>
      </c>
      <c r="AT1593" s="76" t="str">
        <f>_xlfn.CONCAT(Tableau1[[#This Row],[LUN]:[DIM]])</f>
        <v/>
      </c>
      <c r="AU1593" s="79"/>
      <c r="AV15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3" s="76" t="e">
        <f>Tableau1[[#This Row],[Nbre de nuits sur la période]]*Tableau1[[#This Row],[Nombre de train accédant / nuit *]]</f>
        <v>#VALUE!</v>
      </c>
      <c r="AY1593" s="76" t="e">
        <f>Tableau1[[#This Row],[Uo voies - nuit]]*((59*400/1000)+5)</f>
        <v>#VALUE!</v>
      </c>
    </row>
    <row r="1594" spans="1:51" ht="15.75">
      <c r="A1594" s="51">
        <f t="shared" si="74"/>
        <v>1581</v>
      </c>
      <c r="B1594" s="85"/>
      <c r="C1594" s="52" t="str">
        <f>IFERROR(VLOOKUP(Tableau1[[#This Row],[Site *
Un fichier Excel par DT]],Tableau7[[#All],[Nom de la gare]:[EIC]],5,FALSE),"")</f>
        <v/>
      </c>
      <c r="D1594" s="77"/>
      <c r="E1594" s="74"/>
      <c r="F1594" s="74"/>
      <c r="G1594" s="76"/>
      <c r="H1594" s="72" t="str">
        <f>IF(Tableau1[[#This Row],[Régime d''utilisation (Quotidien ? Oui ou Non)]]="Oui","Oui","Non")</f>
        <v>Non</v>
      </c>
      <c r="I1594" s="72" t="str">
        <f>IF(Tableau1[[#This Row],[Régime d''utilisation (Quotidien ? Oui ou Non)]]="Oui","Oui","Non")</f>
        <v>Non</v>
      </c>
      <c r="J1594" s="72" t="str">
        <f>IF(Tableau1[[#This Row],[Régime d''utilisation (Quotidien ? Oui ou Non)]]="Oui","Oui","Non")</f>
        <v>Non</v>
      </c>
      <c r="K1594" s="72" t="str">
        <f>IF(Tableau1[[#This Row],[Régime d''utilisation (Quotidien ? Oui ou Non)]]="Oui","Oui","Non")</f>
        <v>Non</v>
      </c>
      <c r="L1594" s="72" t="str">
        <f>IF(Tableau1[[#This Row],[Régime d''utilisation (Quotidien ? Oui ou Non)]]="Oui","Oui","Non")</f>
        <v>Non</v>
      </c>
      <c r="M1594" s="72" t="str">
        <f>IF(Tableau1[[#This Row],[Régime d''utilisation (Quotidien ? Oui ou Non)]]="Oui","Oui","Non")</f>
        <v>Non</v>
      </c>
      <c r="N1594" s="72" t="str">
        <f>IF(Tableau1[[#This Row],[Régime d''utilisation (Quotidien ? Oui ou Non)]]="Oui","Oui","Non")</f>
        <v>Non</v>
      </c>
      <c r="O1594" s="72" t="str">
        <f>IF(Tableau1[[#This Row],[Régime d''utilisation (Quotidien ? Oui ou Non)]]="Oui","Oui","Non")</f>
        <v>Non</v>
      </c>
      <c r="P1594" s="76"/>
      <c r="Q1594" s="76"/>
      <c r="R1594" s="76"/>
      <c r="S1594" s="52" t="str">
        <f t="shared" si="72"/>
        <v>Compris entre 00h00 et 5h00</v>
      </c>
      <c r="T1594" s="76"/>
      <c r="U1594" s="53" t="str">
        <f t="shared" si="73"/>
        <v>Voyageur</v>
      </c>
      <c r="V1594" s="76"/>
      <c r="W1594" s="76"/>
      <c r="X1594" s="76"/>
      <c r="Y1594" s="76"/>
      <c r="Z1594" s="76"/>
      <c r="AA1594" s="76"/>
      <c r="AB1594" s="53">
        <f>400</f>
        <v>400</v>
      </c>
      <c r="AC1594" s="78" t="str">
        <f>IF(Tableau1[[#This Row],[Type de réponse]]='Paramètre (masquer)'!$A$10,Tableau1[[#This Row],[Période de début *]],"")</f>
        <v/>
      </c>
      <c r="AD1594" s="78" t="str">
        <f>IF(Tableau1[[#This Row],[Type de réponse]]='Paramètre (masquer)'!$A$10,Tableau1[[#This Row],[Période de fin *]],"")</f>
        <v/>
      </c>
      <c r="AE1594" s="78" t="str">
        <f>IF(Tableau1[[#This Row],[Type de réponse]]='Paramètre (masquer)'!$A$10,Tableau1[[#This Row],[Nuit
LU/MA]],"")</f>
        <v/>
      </c>
      <c r="AF1594" s="78" t="str">
        <f>IF(Tableau1[[#This Row],[Type de réponse]]='Paramètre (masquer)'!$A$10,Tableau1[[#This Row],[Nuit
MA/ME]],"")</f>
        <v/>
      </c>
      <c r="AG1594" s="78" t="str">
        <f>IF(Tableau1[[#This Row],[Type de réponse]]='Paramètre (masquer)'!$A$10,Tableau1[[#This Row],[Nuit
ME/JE]],"")</f>
        <v/>
      </c>
      <c r="AH1594" s="78" t="str">
        <f>IF(Tableau1[[#This Row],[Type de réponse]]='Paramètre (masquer)'!$A$10,Tableau1[[#This Row],[Nuit JE/VE]],"")</f>
        <v/>
      </c>
      <c r="AI1594" s="78" t="str">
        <f>IF(Tableau1[[#This Row],[Type de réponse]]='Paramètre (masquer)'!$A$10,Tableau1[[#This Row],[Nuit
VE/SA]],"")</f>
        <v/>
      </c>
      <c r="AJ1594" s="78" t="str">
        <f>IF(Tableau1[[#This Row],[Type de réponse]]='Paramètre (masquer)'!$A$10,Tableau1[[#This Row],[Nuit
SA/DI]],"")</f>
        <v/>
      </c>
      <c r="AK1594" s="78" t="str">
        <f>IF(Tableau1[[#This Row],[Type de réponse]]='Paramètre (masquer)'!$A$10,Tableau1[[#This Row],[Nuit
DI/LU]],"")</f>
        <v/>
      </c>
      <c r="AL1594" s="76" t="str">
        <f>IF(Tableau1[[#This Row],[Nuit
LU /MA]]="Oui",0,IF(Tableau1[[#This Row],[Nuit
LU /MA]]="Non",1,""))</f>
        <v/>
      </c>
      <c r="AM1594" s="76" t="str">
        <f>IF(Tableau1[[#This Row],[Nuit
MA/ ME]]="Oui",0,IF(Tableau1[[#This Row],[Nuit
MA/ ME]]="Non",1,""))</f>
        <v/>
      </c>
      <c r="AN1594" s="76" t="str">
        <f>IF(Tableau1[[#This Row],[Nuit
ME/ JE]]="Oui",0,IF(Tableau1[[#This Row],[Nuit
ME/ JE]]="Non",1,""))</f>
        <v/>
      </c>
      <c r="AO1594" s="76" t="str">
        <f>IF(Tableau1[[#This Row],[Nuit JE/ VE]]="Oui",0,IF(Tableau1[[#This Row],[Nuit JE/ VE]]="Non",1,""))</f>
        <v/>
      </c>
      <c r="AP1594" s="76" t="str">
        <f>IF(Tableau1[[#This Row],[Nuit
VE/ SA]]="Oui",0,IF(Tableau1[[#This Row],[Nuit
VE/ SA]]="Non",1,""))</f>
        <v/>
      </c>
      <c r="AQ1594" s="76" t="str">
        <f>IF(Tableau1[[#This Row],[Nuit
SA/ DI]]="Oui",0,IF(Tableau1[[#This Row],[Nuit
SA/ DI]]="Non",1,""))</f>
        <v/>
      </c>
      <c r="AR1594" s="76" t="str">
        <f>IF(Tableau1[[#This Row],[Nuit
DI/ LU]]="Oui",0,IF(Tableau1[[#This Row],[Nuit
DI/ LU]]="Non",1,""))</f>
        <v/>
      </c>
      <c r="AS1594" s="76" t="str">
        <f>IF(Tableau1[[#This Row],[Type de réponse]]='Paramètre (masquer)'!$A$10,Tableau1[[#This Row],[FE]],"")</f>
        <v/>
      </c>
      <c r="AT1594" s="76" t="str">
        <f>_xlfn.CONCAT(Tableau1[[#This Row],[LUN]:[DIM]])</f>
        <v/>
      </c>
      <c r="AU1594" s="79"/>
      <c r="AV15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4" s="76" t="e">
        <f>Tableau1[[#This Row],[Nbre de nuits sur la période]]*Tableau1[[#This Row],[Nombre de train accédant / nuit *]]</f>
        <v>#VALUE!</v>
      </c>
      <c r="AY1594" s="76" t="e">
        <f>Tableau1[[#This Row],[Uo voies - nuit]]*((59*400/1000)+5)</f>
        <v>#VALUE!</v>
      </c>
    </row>
    <row r="1595" spans="1:51" ht="15.75">
      <c r="A1595" s="51">
        <f t="shared" si="74"/>
        <v>1582</v>
      </c>
      <c r="B1595" s="85"/>
      <c r="C1595" s="52" t="str">
        <f>IFERROR(VLOOKUP(Tableau1[[#This Row],[Site *
Un fichier Excel par DT]],Tableau7[[#All],[Nom de la gare]:[EIC]],5,FALSE),"")</f>
        <v/>
      </c>
      <c r="D1595" s="77"/>
      <c r="E1595" s="74"/>
      <c r="F1595" s="74"/>
      <c r="G1595" s="76"/>
      <c r="H1595" s="72" t="str">
        <f>IF(Tableau1[[#This Row],[Régime d''utilisation (Quotidien ? Oui ou Non)]]="Oui","Oui","Non")</f>
        <v>Non</v>
      </c>
      <c r="I1595" s="72" t="str">
        <f>IF(Tableau1[[#This Row],[Régime d''utilisation (Quotidien ? Oui ou Non)]]="Oui","Oui","Non")</f>
        <v>Non</v>
      </c>
      <c r="J1595" s="72" t="str">
        <f>IF(Tableau1[[#This Row],[Régime d''utilisation (Quotidien ? Oui ou Non)]]="Oui","Oui","Non")</f>
        <v>Non</v>
      </c>
      <c r="K1595" s="72" t="str">
        <f>IF(Tableau1[[#This Row],[Régime d''utilisation (Quotidien ? Oui ou Non)]]="Oui","Oui","Non")</f>
        <v>Non</v>
      </c>
      <c r="L1595" s="72" t="str">
        <f>IF(Tableau1[[#This Row],[Régime d''utilisation (Quotidien ? Oui ou Non)]]="Oui","Oui","Non")</f>
        <v>Non</v>
      </c>
      <c r="M1595" s="72" t="str">
        <f>IF(Tableau1[[#This Row],[Régime d''utilisation (Quotidien ? Oui ou Non)]]="Oui","Oui","Non")</f>
        <v>Non</v>
      </c>
      <c r="N1595" s="72" t="str">
        <f>IF(Tableau1[[#This Row],[Régime d''utilisation (Quotidien ? Oui ou Non)]]="Oui","Oui","Non")</f>
        <v>Non</v>
      </c>
      <c r="O1595" s="72" t="str">
        <f>IF(Tableau1[[#This Row],[Régime d''utilisation (Quotidien ? Oui ou Non)]]="Oui","Oui","Non")</f>
        <v>Non</v>
      </c>
      <c r="P1595" s="76"/>
      <c r="Q1595" s="76"/>
      <c r="R1595" s="76"/>
      <c r="S1595" s="52" t="str">
        <f t="shared" si="72"/>
        <v>Compris entre 00h00 et 5h00</v>
      </c>
      <c r="T1595" s="76"/>
      <c r="U1595" s="53" t="str">
        <f t="shared" si="73"/>
        <v>Voyageur</v>
      </c>
      <c r="V1595" s="76"/>
      <c r="W1595" s="76"/>
      <c r="X1595" s="76"/>
      <c r="Y1595" s="76"/>
      <c r="Z1595" s="76"/>
      <c r="AA1595" s="76"/>
      <c r="AB1595" s="53">
        <f>400</f>
        <v>400</v>
      </c>
      <c r="AC1595" s="78" t="str">
        <f>IF(Tableau1[[#This Row],[Type de réponse]]='Paramètre (masquer)'!$A$10,Tableau1[[#This Row],[Période de début *]],"")</f>
        <v/>
      </c>
      <c r="AD1595" s="78" t="str">
        <f>IF(Tableau1[[#This Row],[Type de réponse]]='Paramètre (masquer)'!$A$10,Tableau1[[#This Row],[Période de fin *]],"")</f>
        <v/>
      </c>
      <c r="AE1595" s="78" t="str">
        <f>IF(Tableau1[[#This Row],[Type de réponse]]='Paramètre (masquer)'!$A$10,Tableau1[[#This Row],[Nuit
LU/MA]],"")</f>
        <v/>
      </c>
      <c r="AF1595" s="78" t="str">
        <f>IF(Tableau1[[#This Row],[Type de réponse]]='Paramètre (masquer)'!$A$10,Tableau1[[#This Row],[Nuit
MA/ME]],"")</f>
        <v/>
      </c>
      <c r="AG1595" s="78" t="str">
        <f>IF(Tableau1[[#This Row],[Type de réponse]]='Paramètre (masquer)'!$A$10,Tableau1[[#This Row],[Nuit
ME/JE]],"")</f>
        <v/>
      </c>
      <c r="AH1595" s="78" t="str">
        <f>IF(Tableau1[[#This Row],[Type de réponse]]='Paramètre (masquer)'!$A$10,Tableau1[[#This Row],[Nuit JE/VE]],"")</f>
        <v/>
      </c>
      <c r="AI1595" s="78" t="str">
        <f>IF(Tableau1[[#This Row],[Type de réponse]]='Paramètre (masquer)'!$A$10,Tableau1[[#This Row],[Nuit
VE/SA]],"")</f>
        <v/>
      </c>
      <c r="AJ1595" s="78" t="str">
        <f>IF(Tableau1[[#This Row],[Type de réponse]]='Paramètre (masquer)'!$A$10,Tableau1[[#This Row],[Nuit
SA/DI]],"")</f>
        <v/>
      </c>
      <c r="AK1595" s="78" t="str">
        <f>IF(Tableau1[[#This Row],[Type de réponse]]='Paramètre (masquer)'!$A$10,Tableau1[[#This Row],[Nuit
DI/LU]],"")</f>
        <v/>
      </c>
      <c r="AL1595" s="76" t="str">
        <f>IF(Tableau1[[#This Row],[Nuit
LU /MA]]="Oui",0,IF(Tableau1[[#This Row],[Nuit
LU /MA]]="Non",1,""))</f>
        <v/>
      </c>
      <c r="AM1595" s="76" t="str">
        <f>IF(Tableau1[[#This Row],[Nuit
MA/ ME]]="Oui",0,IF(Tableau1[[#This Row],[Nuit
MA/ ME]]="Non",1,""))</f>
        <v/>
      </c>
      <c r="AN1595" s="76" t="str">
        <f>IF(Tableau1[[#This Row],[Nuit
ME/ JE]]="Oui",0,IF(Tableau1[[#This Row],[Nuit
ME/ JE]]="Non",1,""))</f>
        <v/>
      </c>
      <c r="AO1595" s="76" t="str">
        <f>IF(Tableau1[[#This Row],[Nuit JE/ VE]]="Oui",0,IF(Tableau1[[#This Row],[Nuit JE/ VE]]="Non",1,""))</f>
        <v/>
      </c>
      <c r="AP1595" s="76" t="str">
        <f>IF(Tableau1[[#This Row],[Nuit
VE/ SA]]="Oui",0,IF(Tableau1[[#This Row],[Nuit
VE/ SA]]="Non",1,""))</f>
        <v/>
      </c>
      <c r="AQ1595" s="76" t="str">
        <f>IF(Tableau1[[#This Row],[Nuit
SA/ DI]]="Oui",0,IF(Tableau1[[#This Row],[Nuit
SA/ DI]]="Non",1,""))</f>
        <v/>
      </c>
      <c r="AR1595" s="76" t="str">
        <f>IF(Tableau1[[#This Row],[Nuit
DI/ LU]]="Oui",0,IF(Tableau1[[#This Row],[Nuit
DI/ LU]]="Non",1,""))</f>
        <v/>
      </c>
      <c r="AS1595" s="76" t="str">
        <f>IF(Tableau1[[#This Row],[Type de réponse]]='Paramètre (masquer)'!$A$10,Tableau1[[#This Row],[FE]],"")</f>
        <v/>
      </c>
      <c r="AT1595" s="76" t="str">
        <f>_xlfn.CONCAT(Tableau1[[#This Row],[LUN]:[DIM]])</f>
        <v/>
      </c>
      <c r="AU1595" s="79"/>
      <c r="AV15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5" s="76" t="e">
        <f>Tableau1[[#This Row],[Nbre de nuits sur la période]]*Tableau1[[#This Row],[Nombre de train accédant / nuit *]]</f>
        <v>#VALUE!</v>
      </c>
      <c r="AY1595" s="76" t="e">
        <f>Tableau1[[#This Row],[Uo voies - nuit]]*((59*400/1000)+5)</f>
        <v>#VALUE!</v>
      </c>
    </row>
    <row r="1596" spans="1:51" ht="15.75">
      <c r="A1596" s="51">
        <f t="shared" si="74"/>
        <v>1583</v>
      </c>
      <c r="B1596" s="85"/>
      <c r="C1596" s="52" t="str">
        <f>IFERROR(VLOOKUP(Tableau1[[#This Row],[Site *
Un fichier Excel par DT]],Tableau7[[#All],[Nom de la gare]:[EIC]],5,FALSE),"")</f>
        <v/>
      </c>
      <c r="D1596" s="77"/>
      <c r="E1596" s="74"/>
      <c r="F1596" s="74"/>
      <c r="G1596" s="76"/>
      <c r="H1596" s="72" t="str">
        <f>IF(Tableau1[[#This Row],[Régime d''utilisation (Quotidien ? Oui ou Non)]]="Oui","Oui","Non")</f>
        <v>Non</v>
      </c>
      <c r="I1596" s="72" t="str">
        <f>IF(Tableau1[[#This Row],[Régime d''utilisation (Quotidien ? Oui ou Non)]]="Oui","Oui","Non")</f>
        <v>Non</v>
      </c>
      <c r="J1596" s="72" t="str">
        <f>IF(Tableau1[[#This Row],[Régime d''utilisation (Quotidien ? Oui ou Non)]]="Oui","Oui","Non")</f>
        <v>Non</v>
      </c>
      <c r="K1596" s="72" t="str">
        <f>IF(Tableau1[[#This Row],[Régime d''utilisation (Quotidien ? Oui ou Non)]]="Oui","Oui","Non")</f>
        <v>Non</v>
      </c>
      <c r="L1596" s="72" t="str">
        <f>IF(Tableau1[[#This Row],[Régime d''utilisation (Quotidien ? Oui ou Non)]]="Oui","Oui","Non")</f>
        <v>Non</v>
      </c>
      <c r="M1596" s="72" t="str">
        <f>IF(Tableau1[[#This Row],[Régime d''utilisation (Quotidien ? Oui ou Non)]]="Oui","Oui","Non")</f>
        <v>Non</v>
      </c>
      <c r="N1596" s="72" t="str">
        <f>IF(Tableau1[[#This Row],[Régime d''utilisation (Quotidien ? Oui ou Non)]]="Oui","Oui","Non")</f>
        <v>Non</v>
      </c>
      <c r="O1596" s="72" t="str">
        <f>IF(Tableau1[[#This Row],[Régime d''utilisation (Quotidien ? Oui ou Non)]]="Oui","Oui","Non")</f>
        <v>Non</v>
      </c>
      <c r="P1596" s="76"/>
      <c r="Q1596" s="76"/>
      <c r="R1596" s="76"/>
      <c r="S1596" s="52" t="str">
        <f t="shared" si="72"/>
        <v>Compris entre 00h00 et 5h00</v>
      </c>
      <c r="T1596" s="76"/>
      <c r="U1596" s="53" t="str">
        <f t="shared" si="73"/>
        <v>Voyageur</v>
      </c>
      <c r="V1596" s="76"/>
      <c r="W1596" s="76"/>
      <c r="X1596" s="76"/>
      <c r="Y1596" s="76"/>
      <c r="Z1596" s="76"/>
      <c r="AA1596" s="76"/>
      <c r="AB1596" s="53">
        <f>400</f>
        <v>400</v>
      </c>
      <c r="AC1596" s="78" t="str">
        <f>IF(Tableau1[[#This Row],[Type de réponse]]='Paramètre (masquer)'!$A$10,Tableau1[[#This Row],[Période de début *]],"")</f>
        <v/>
      </c>
      <c r="AD1596" s="78" t="str">
        <f>IF(Tableau1[[#This Row],[Type de réponse]]='Paramètre (masquer)'!$A$10,Tableau1[[#This Row],[Période de fin *]],"")</f>
        <v/>
      </c>
      <c r="AE1596" s="78" t="str">
        <f>IF(Tableau1[[#This Row],[Type de réponse]]='Paramètre (masquer)'!$A$10,Tableau1[[#This Row],[Nuit
LU/MA]],"")</f>
        <v/>
      </c>
      <c r="AF1596" s="78" t="str">
        <f>IF(Tableau1[[#This Row],[Type de réponse]]='Paramètre (masquer)'!$A$10,Tableau1[[#This Row],[Nuit
MA/ME]],"")</f>
        <v/>
      </c>
      <c r="AG1596" s="78" t="str">
        <f>IF(Tableau1[[#This Row],[Type de réponse]]='Paramètre (masquer)'!$A$10,Tableau1[[#This Row],[Nuit
ME/JE]],"")</f>
        <v/>
      </c>
      <c r="AH1596" s="78" t="str">
        <f>IF(Tableau1[[#This Row],[Type de réponse]]='Paramètre (masquer)'!$A$10,Tableau1[[#This Row],[Nuit JE/VE]],"")</f>
        <v/>
      </c>
      <c r="AI1596" s="78" t="str">
        <f>IF(Tableau1[[#This Row],[Type de réponse]]='Paramètre (masquer)'!$A$10,Tableau1[[#This Row],[Nuit
VE/SA]],"")</f>
        <v/>
      </c>
      <c r="AJ1596" s="78" t="str">
        <f>IF(Tableau1[[#This Row],[Type de réponse]]='Paramètre (masquer)'!$A$10,Tableau1[[#This Row],[Nuit
SA/DI]],"")</f>
        <v/>
      </c>
      <c r="AK1596" s="78" t="str">
        <f>IF(Tableau1[[#This Row],[Type de réponse]]='Paramètre (masquer)'!$A$10,Tableau1[[#This Row],[Nuit
DI/LU]],"")</f>
        <v/>
      </c>
      <c r="AL1596" s="76" t="str">
        <f>IF(Tableau1[[#This Row],[Nuit
LU /MA]]="Oui",0,IF(Tableau1[[#This Row],[Nuit
LU /MA]]="Non",1,""))</f>
        <v/>
      </c>
      <c r="AM1596" s="76" t="str">
        <f>IF(Tableau1[[#This Row],[Nuit
MA/ ME]]="Oui",0,IF(Tableau1[[#This Row],[Nuit
MA/ ME]]="Non",1,""))</f>
        <v/>
      </c>
      <c r="AN1596" s="76" t="str">
        <f>IF(Tableau1[[#This Row],[Nuit
ME/ JE]]="Oui",0,IF(Tableau1[[#This Row],[Nuit
ME/ JE]]="Non",1,""))</f>
        <v/>
      </c>
      <c r="AO1596" s="76" t="str">
        <f>IF(Tableau1[[#This Row],[Nuit JE/ VE]]="Oui",0,IF(Tableau1[[#This Row],[Nuit JE/ VE]]="Non",1,""))</f>
        <v/>
      </c>
      <c r="AP1596" s="76" t="str">
        <f>IF(Tableau1[[#This Row],[Nuit
VE/ SA]]="Oui",0,IF(Tableau1[[#This Row],[Nuit
VE/ SA]]="Non",1,""))</f>
        <v/>
      </c>
      <c r="AQ1596" s="76" t="str">
        <f>IF(Tableau1[[#This Row],[Nuit
SA/ DI]]="Oui",0,IF(Tableau1[[#This Row],[Nuit
SA/ DI]]="Non",1,""))</f>
        <v/>
      </c>
      <c r="AR1596" s="76" t="str">
        <f>IF(Tableau1[[#This Row],[Nuit
DI/ LU]]="Oui",0,IF(Tableau1[[#This Row],[Nuit
DI/ LU]]="Non",1,""))</f>
        <v/>
      </c>
      <c r="AS1596" s="76" t="str">
        <f>IF(Tableau1[[#This Row],[Type de réponse]]='Paramètre (masquer)'!$A$10,Tableau1[[#This Row],[FE]],"")</f>
        <v/>
      </c>
      <c r="AT1596" s="76" t="str">
        <f>_xlfn.CONCAT(Tableau1[[#This Row],[LUN]:[DIM]])</f>
        <v/>
      </c>
      <c r="AU1596" s="79"/>
      <c r="AV15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6" s="76" t="e">
        <f>Tableau1[[#This Row],[Nbre de nuits sur la période]]*Tableau1[[#This Row],[Nombre de train accédant / nuit *]]</f>
        <v>#VALUE!</v>
      </c>
      <c r="AY1596" s="76" t="e">
        <f>Tableau1[[#This Row],[Uo voies - nuit]]*((59*400/1000)+5)</f>
        <v>#VALUE!</v>
      </c>
    </row>
    <row r="1597" spans="1:51" ht="15.75">
      <c r="A1597" s="51">
        <f t="shared" si="74"/>
        <v>1584</v>
      </c>
      <c r="B1597" s="85"/>
      <c r="C1597" s="52" t="str">
        <f>IFERROR(VLOOKUP(Tableau1[[#This Row],[Site *
Un fichier Excel par DT]],Tableau7[[#All],[Nom de la gare]:[EIC]],5,FALSE),"")</f>
        <v/>
      </c>
      <c r="D1597" s="77"/>
      <c r="E1597" s="74"/>
      <c r="F1597" s="74"/>
      <c r="G1597" s="76"/>
      <c r="H1597" s="72" t="str">
        <f>IF(Tableau1[[#This Row],[Régime d''utilisation (Quotidien ? Oui ou Non)]]="Oui","Oui","Non")</f>
        <v>Non</v>
      </c>
      <c r="I1597" s="72" t="str">
        <f>IF(Tableau1[[#This Row],[Régime d''utilisation (Quotidien ? Oui ou Non)]]="Oui","Oui","Non")</f>
        <v>Non</v>
      </c>
      <c r="J1597" s="72" t="str">
        <f>IF(Tableau1[[#This Row],[Régime d''utilisation (Quotidien ? Oui ou Non)]]="Oui","Oui","Non")</f>
        <v>Non</v>
      </c>
      <c r="K1597" s="72" t="str">
        <f>IF(Tableau1[[#This Row],[Régime d''utilisation (Quotidien ? Oui ou Non)]]="Oui","Oui","Non")</f>
        <v>Non</v>
      </c>
      <c r="L1597" s="72" t="str">
        <f>IF(Tableau1[[#This Row],[Régime d''utilisation (Quotidien ? Oui ou Non)]]="Oui","Oui","Non")</f>
        <v>Non</v>
      </c>
      <c r="M1597" s="72" t="str">
        <f>IF(Tableau1[[#This Row],[Régime d''utilisation (Quotidien ? Oui ou Non)]]="Oui","Oui","Non")</f>
        <v>Non</v>
      </c>
      <c r="N1597" s="72" t="str">
        <f>IF(Tableau1[[#This Row],[Régime d''utilisation (Quotidien ? Oui ou Non)]]="Oui","Oui","Non")</f>
        <v>Non</v>
      </c>
      <c r="O1597" s="72" t="str">
        <f>IF(Tableau1[[#This Row],[Régime d''utilisation (Quotidien ? Oui ou Non)]]="Oui","Oui","Non")</f>
        <v>Non</v>
      </c>
      <c r="P1597" s="76"/>
      <c r="Q1597" s="76"/>
      <c r="R1597" s="76"/>
      <c r="S1597" s="52" t="str">
        <f t="shared" si="72"/>
        <v>Compris entre 00h00 et 5h00</v>
      </c>
      <c r="T1597" s="76"/>
      <c r="U1597" s="53" t="str">
        <f t="shared" si="73"/>
        <v>Voyageur</v>
      </c>
      <c r="V1597" s="76"/>
      <c r="W1597" s="76"/>
      <c r="X1597" s="76"/>
      <c r="Y1597" s="76"/>
      <c r="Z1597" s="76"/>
      <c r="AA1597" s="76"/>
      <c r="AB1597" s="53">
        <f>400</f>
        <v>400</v>
      </c>
      <c r="AC1597" s="78" t="str">
        <f>IF(Tableau1[[#This Row],[Type de réponse]]='Paramètre (masquer)'!$A$10,Tableau1[[#This Row],[Période de début *]],"")</f>
        <v/>
      </c>
      <c r="AD1597" s="78" t="str">
        <f>IF(Tableau1[[#This Row],[Type de réponse]]='Paramètre (masquer)'!$A$10,Tableau1[[#This Row],[Période de fin *]],"")</f>
        <v/>
      </c>
      <c r="AE1597" s="78" t="str">
        <f>IF(Tableau1[[#This Row],[Type de réponse]]='Paramètre (masquer)'!$A$10,Tableau1[[#This Row],[Nuit
LU/MA]],"")</f>
        <v/>
      </c>
      <c r="AF1597" s="78" t="str">
        <f>IF(Tableau1[[#This Row],[Type de réponse]]='Paramètre (masquer)'!$A$10,Tableau1[[#This Row],[Nuit
MA/ME]],"")</f>
        <v/>
      </c>
      <c r="AG1597" s="78" t="str">
        <f>IF(Tableau1[[#This Row],[Type de réponse]]='Paramètre (masquer)'!$A$10,Tableau1[[#This Row],[Nuit
ME/JE]],"")</f>
        <v/>
      </c>
      <c r="AH1597" s="78" t="str">
        <f>IF(Tableau1[[#This Row],[Type de réponse]]='Paramètre (masquer)'!$A$10,Tableau1[[#This Row],[Nuit JE/VE]],"")</f>
        <v/>
      </c>
      <c r="AI1597" s="78" t="str">
        <f>IF(Tableau1[[#This Row],[Type de réponse]]='Paramètre (masquer)'!$A$10,Tableau1[[#This Row],[Nuit
VE/SA]],"")</f>
        <v/>
      </c>
      <c r="AJ1597" s="78" t="str">
        <f>IF(Tableau1[[#This Row],[Type de réponse]]='Paramètre (masquer)'!$A$10,Tableau1[[#This Row],[Nuit
SA/DI]],"")</f>
        <v/>
      </c>
      <c r="AK1597" s="78" t="str">
        <f>IF(Tableau1[[#This Row],[Type de réponse]]='Paramètre (masquer)'!$A$10,Tableau1[[#This Row],[Nuit
DI/LU]],"")</f>
        <v/>
      </c>
      <c r="AL1597" s="76" t="str">
        <f>IF(Tableau1[[#This Row],[Nuit
LU /MA]]="Oui",0,IF(Tableau1[[#This Row],[Nuit
LU /MA]]="Non",1,""))</f>
        <v/>
      </c>
      <c r="AM1597" s="76" t="str">
        <f>IF(Tableau1[[#This Row],[Nuit
MA/ ME]]="Oui",0,IF(Tableau1[[#This Row],[Nuit
MA/ ME]]="Non",1,""))</f>
        <v/>
      </c>
      <c r="AN1597" s="76" t="str">
        <f>IF(Tableau1[[#This Row],[Nuit
ME/ JE]]="Oui",0,IF(Tableau1[[#This Row],[Nuit
ME/ JE]]="Non",1,""))</f>
        <v/>
      </c>
      <c r="AO1597" s="76" t="str">
        <f>IF(Tableau1[[#This Row],[Nuit JE/ VE]]="Oui",0,IF(Tableau1[[#This Row],[Nuit JE/ VE]]="Non",1,""))</f>
        <v/>
      </c>
      <c r="AP1597" s="76" t="str">
        <f>IF(Tableau1[[#This Row],[Nuit
VE/ SA]]="Oui",0,IF(Tableau1[[#This Row],[Nuit
VE/ SA]]="Non",1,""))</f>
        <v/>
      </c>
      <c r="AQ1597" s="76" t="str">
        <f>IF(Tableau1[[#This Row],[Nuit
SA/ DI]]="Oui",0,IF(Tableau1[[#This Row],[Nuit
SA/ DI]]="Non",1,""))</f>
        <v/>
      </c>
      <c r="AR1597" s="76" t="str">
        <f>IF(Tableau1[[#This Row],[Nuit
DI/ LU]]="Oui",0,IF(Tableau1[[#This Row],[Nuit
DI/ LU]]="Non",1,""))</f>
        <v/>
      </c>
      <c r="AS1597" s="76" t="str">
        <f>IF(Tableau1[[#This Row],[Type de réponse]]='Paramètre (masquer)'!$A$10,Tableau1[[#This Row],[FE]],"")</f>
        <v/>
      </c>
      <c r="AT1597" s="76" t="str">
        <f>_xlfn.CONCAT(Tableau1[[#This Row],[LUN]:[DIM]])</f>
        <v/>
      </c>
      <c r="AU1597" s="79"/>
      <c r="AV15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7" s="76" t="e">
        <f>Tableau1[[#This Row],[Nbre de nuits sur la période]]*Tableau1[[#This Row],[Nombre de train accédant / nuit *]]</f>
        <v>#VALUE!</v>
      </c>
      <c r="AY1597" s="76" t="e">
        <f>Tableau1[[#This Row],[Uo voies - nuit]]*((59*400/1000)+5)</f>
        <v>#VALUE!</v>
      </c>
    </row>
    <row r="1598" spans="1:51" ht="15.75">
      <c r="A1598" s="51">
        <f t="shared" si="74"/>
        <v>1585</v>
      </c>
      <c r="B1598" s="85"/>
      <c r="C1598" s="52" t="str">
        <f>IFERROR(VLOOKUP(Tableau1[[#This Row],[Site *
Un fichier Excel par DT]],Tableau7[[#All],[Nom de la gare]:[EIC]],5,FALSE),"")</f>
        <v/>
      </c>
      <c r="D1598" s="77"/>
      <c r="E1598" s="74"/>
      <c r="F1598" s="74"/>
      <c r="G1598" s="76"/>
      <c r="H1598" s="72" t="str">
        <f>IF(Tableau1[[#This Row],[Régime d''utilisation (Quotidien ? Oui ou Non)]]="Oui","Oui","Non")</f>
        <v>Non</v>
      </c>
      <c r="I1598" s="72" t="str">
        <f>IF(Tableau1[[#This Row],[Régime d''utilisation (Quotidien ? Oui ou Non)]]="Oui","Oui","Non")</f>
        <v>Non</v>
      </c>
      <c r="J1598" s="72" t="str">
        <f>IF(Tableau1[[#This Row],[Régime d''utilisation (Quotidien ? Oui ou Non)]]="Oui","Oui","Non")</f>
        <v>Non</v>
      </c>
      <c r="K1598" s="72" t="str">
        <f>IF(Tableau1[[#This Row],[Régime d''utilisation (Quotidien ? Oui ou Non)]]="Oui","Oui","Non")</f>
        <v>Non</v>
      </c>
      <c r="L1598" s="72" t="str">
        <f>IF(Tableau1[[#This Row],[Régime d''utilisation (Quotidien ? Oui ou Non)]]="Oui","Oui","Non")</f>
        <v>Non</v>
      </c>
      <c r="M1598" s="72" t="str">
        <f>IF(Tableau1[[#This Row],[Régime d''utilisation (Quotidien ? Oui ou Non)]]="Oui","Oui","Non")</f>
        <v>Non</v>
      </c>
      <c r="N1598" s="72" t="str">
        <f>IF(Tableau1[[#This Row],[Régime d''utilisation (Quotidien ? Oui ou Non)]]="Oui","Oui","Non")</f>
        <v>Non</v>
      </c>
      <c r="O1598" s="72" t="str">
        <f>IF(Tableau1[[#This Row],[Régime d''utilisation (Quotidien ? Oui ou Non)]]="Oui","Oui","Non")</f>
        <v>Non</v>
      </c>
      <c r="P1598" s="76"/>
      <c r="Q1598" s="76"/>
      <c r="R1598" s="76"/>
      <c r="S1598" s="52" t="str">
        <f t="shared" si="72"/>
        <v>Compris entre 00h00 et 5h00</v>
      </c>
      <c r="T1598" s="76"/>
      <c r="U1598" s="53" t="str">
        <f t="shared" si="73"/>
        <v>Voyageur</v>
      </c>
      <c r="V1598" s="76"/>
      <c r="W1598" s="76"/>
      <c r="X1598" s="76"/>
      <c r="Y1598" s="76"/>
      <c r="Z1598" s="76"/>
      <c r="AA1598" s="76"/>
      <c r="AB1598" s="53">
        <f>400</f>
        <v>400</v>
      </c>
      <c r="AC1598" s="78" t="str">
        <f>IF(Tableau1[[#This Row],[Type de réponse]]='Paramètre (masquer)'!$A$10,Tableau1[[#This Row],[Période de début *]],"")</f>
        <v/>
      </c>
      <c r="AD1598" s="78" t="str">
        <f>IF(Tableau1[[#This Row],[Type de réponse]]='Paramètre (masquer)'!$A$10,Tableau1[[#This Row],[Période de fin *]],"")</f>
        <v/>
      </c>
      <c r="AE1598" s="78" t="str">
        <f>IF(Tableau1[[#This Row],[Type de réponse]]='Paramètre (masquer)'!$A$10,Tableau1[[#This Row],[Nuit
LU/MA]],"")</f>
        <v/>
      </c>
      <c r="AF1598" s="78" t="str">
        <f>IF(Tableau1[[#This Row],[Type de réponse]]='Paramètre (masquer)'!$A$10,Tableau1[[#This Row],[Nuit
MA/ME]],"")</f>
        <v/>
      </c>
      <c r="AG1598" s="78" t="str">
        <f>IF(Tableau1[[#This Row],[Type de réponse]]='Paramètre (masquer)'!$A$10,Tableau1[[#This Row],[Nuit
ME/JE]],"")</f>
        <v/>
      </c>
      <c r="AH1598" s="78" t="str">
        <f>IF(Tableau1[[#This Row],[Type de réponse]]='Paramètre (masquer)'!$A$10,Tableau1[[#This Row],[Nuit JE/VE]],"")</f>
        <v/>
      </c>
      <c r="AI1598" s="78" t="str">
        <f>IF(Tableau1[[#This Row],[Type de réponse]]='Paramètre (masquer)'!$A$10,Tableau1[[#This Row],[Nuit
VE/SA]],"")</f>
        <v/>
      </c>
      <c r="AJ1598" s="78" t="str">
        <f>IF(Tableau1[[#This Row],[Type de réponse]]='Paramètre (masquer)'!$A$10,Tableau1[[#This Row],[Nuit
SA/DI]],"")</f>
        <v/>
      </c>
      <c r="AK1598" s="78" t="str">
        <f>IF(Tableau1[[#This Row],[Type de réponse]]='Paramètre (masquer)'!$A$10,Tableau1[[#This Row],[Nuit
DI/LU]],"")</f>
        <v/>
      </c>
      <c r="AL1598" s="76" t="str">
        <f>IF(Tableau1[[#This Row],[Nuit
LU /MA]]="Oui",0,IF(Tableau1[[#This Row],[Nuit
LU /MA]]="Non",1,""))</f>
        <v/>
      </c>
      <c r="AM1598" s="76" t="str">
        <f>IF(Tableau1[[#This Row],[Nuit
MA/ ME]]="Oui",0,IF(Tableau1[[#This Row],[Nuit
MA/ ME]]="Non",1,""))</f>
        <v/>
      </c>
      <c r="AN1598" s="76" t="str">
        <f>IF(Tableau1[[#This Row],[Nuit
ME/ JE]]="Oui",0,IF(Tableau1[[#This Row],[Nuit
ME/ JE]]="Non",1,""))</f>
        <v/>
      </c>
      <c r="AO1598" s="76" t="str">
        <f>IF(Tableau1[[#This Row],[Nuit JE/ VE]]="Oui",0,IF(Tableau1[[#This Row],[Nuit JE/ VE]]="Non",1,""))</f>
        <v/>
      </c>
      <c r="AP1598" s="76" t="str">
        <f>IF(Tableau1[[#This Row],[Nuit
VE/ SA]]="Oui",0,IF(Tableau1[[#This Row],[Nuit
VE/ SA]]="Non",1,""))</f>
        <v/>
      </c>
      <c r="AQ1598" s="76" t="str">
        <f>IF(Tableau1[[#This Row],[Nuit
SA/ DI]]="Oui",0,IF(Tableau1[[#This Row],[Nuit
SA/ DI]]="Non",1,""))</f>
        <v/>
      </c>
      <c r="AR1598" s="76" t="str">
        <f>IF(Tableau1[[#This Row],[Nuit
DI/ LU]]="Oui",0,IF(Tableau1[[#This Row],[Nuit
DI/ LU]]="Non",1,""))</f>
        <v/>
      </c>
      <c r="AS1598" s="76" t="str">
        <f>IF(Tableau1[[#This Row],[Type de réponse]]='Paramètre (masquer)'!$A$10,Tableau1[[#This Row],[FE]],"")</f>
        <v/>
      </c>
      <c r="AT1598" s="76" t="str">
        <f>_xlfn.CONCAT(Tableau1[[#This Row],[LUN]:[DIM]])</f>
        <v/>
      </c>
      <c r="AU1598" s="79"/>
      <c r="AV15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8" s="76" t="e">
        <f>Tableau1[[#This Row],[Nbre de nuits sur la période]]*Tableau1[[#This Row],[Nombre de train accédant / nuit *]]</f>
        <v>#VALUE!</v>
      </c>
      <c r="AY1598" s="76" t="e">
        <f>Tableau1[[#This Row],[Uo voies - nuit]]*((59*400/1000)+5)</f>
        <v>#VALUE!</v>
      </c>
    </row>
    <row r="1599" spans="1:51" ht="15.75">
      <c r="A1599" s="51">
        <f t="shared" si="74"/>
        <v>1586</v>
      </c>
      <c r="B1599" s="85"/>
      <c r="C1599" s="52" t="str">
        <f>IFERROR(VLOOKUP(Tableau1[[#This Row],[Site *
Un fichier Excel par DT]],Tableau7[[#All],[Nom de la gare]:[EIC]],5,FALSE),"")</f>
        <v/>
      </c>
      <c r="D1599" s="77"/>
      <c r="E1599" s="74"/>
      <c r="F1599" s="74"/>
      <c r="G1599" s="76"/>
      <c r="H1599" s="72" t="str">
        <f>IF(Tableau1[[#This Row],[Régime d''utilisation (Quotidien ? Oui ou Non)]]="Oui","Oui","Non")</f>
        <v>Non</v>
      </c>
      <c r="I1599" s="72" t="str">
        <f>IF(Tableau1[[#This Row],[Régime d''utilisation (Quotidien ? Oui ou Non)]]="Oui","Oui","Non")</f>
        <v>Non</v>
      </c>
      <c r="J1599" s="72" t="str">
        <f>IF(Tableau1[[#This Row],[Régime d''utilisation (Quotidien ? Oui ou Non)]]="Oui","Oui","Non")</f>
        <v>Non</v>
      </c>
      <c r="K1599" s="72" t="str">
        <f>IF(Tableau1[[#This Row],[Régime d''utilisation (Quotidien ? Oui ou Non)]]="Oui","Oui","Non")</f>
        <v>Non</v>
      </c>
      <c r="L1599" s="72" t="str">
        <f>IF(Tableau1[[#This Row],[Régime d''utilisation (Quotidien ? Oui ou Non)]]="Oui","Oui","Non")</f>
        <v>Non</v>
      </c>
      <c r="M1599" s="72" t="str">
        <f>IF(Tableau1[[#This Row],[Régime d''utilisation (Quotidien ? Oui ou Non)]]="Oui","Oui","Non")</f>
        <v>Non</v>
      </c>
      <c r="N1599" s="72" t="str">
        <f>IF(Tableau1[[#This Row],[Régime d''utilisation (Quotidien ? Oui ou Non)]]="Oui","Oui","Non")</f>
        <v>Non</v>
      </c>
      <c r="O1599" s="72" t="str">
        <f>IF(Tableau1[[#This Row],[Régime d''utilisation (Quotidien ? Oui ou Non)]]="Oui","Oui","Non")</f>
        <v>Non</v>
      </c>
      <c r="P1599" s="76"/>
      <c r="Q1599" s="76"/>
      <c r="R1599" s="76"/>
      <c r="S1599" s="52" t="str">
        <f t="shared" si="72"/>
        <v>Compris entre 00h00 et 5h00</v>
      </c>
      <c r="T1599" s="76"/>
      <c r="U1599" s="53" t="str">
        <f t="shared" si="73"/>
        <v>Voyageur</v>
      </c>
      <c r="V1599" s="76"/>
      <c r="W1599" s="76"/>
      <c r="X1599" s="76"/>
      <c r="Y1599" s="76"/>
      <c r="Z1599" s="76"/>
      <c r="AA1599" s="76"/>
      <c r="AB1599" s="53">
        <f>400</f>
        <v>400</v>
      </c>
      <c r="AC1599" s="78" t="str">
        <f>IF(Tableau1[[#This Row],[Type de réponse]]='Paramètre (masquer)'!$A$10,Tableau1[[#This Row],[Période de début *]],"")</f>
        <v/>
      </c>
      <c r="AD1599" s="78" t="str">
        <f>IF(Tableau1[[#This Row],[Type de réponse]]='Paramètre (masquer)'!$A$10,Tableau1[[#This Row],[Période de fin *]],"")</f>
        <v/>
      </c>
      <c r="AE1599" s="78" t="str">
        <f>IF(Tableau1[[#This Row],[Type de réponse]]='Paramètre (masquer)'!$A$10,Tableau1[[#This Row],[Nuit
LU/MA]],"")</f>
        <v/>
      </c>
      <c r="AF1599" s="78" t="str">
        <f>IF(Tableau1[[#This Row],[Type de réponse]]='Paramètre (masquer)'!$A$10,Tableau1[[#This Row],[Nuit
MA/ME]],"")</f>
        <v/>
      </c>
      <c r="AG1599" s="78" t="str">
        <f>IF(Tableau1[[#This Row],[Type de réponse]]='Paramètre (masquer)'!$A$10,Tableau1[[#This Row],[Nuit
ME/JE]],"")</f>
        <v/>
      </c>
      <c r="AH1599" s="78" t="str">
        <f>IF(Tableau1[[#This Row],[Type de réponse]]='Paramètre (masquer)'!$A$10,Tableau1[[#This Row],[Nuit JE/VE]],"")</f>
        <v/>
      </c>
      <c r="AI1599" s="78" t="str">
        <f>IF(Tableau1[[#This Row],[Type de réponse]]='Paramètre (masquer)'!$A$10,Tableau1[[#This Row],[Nuit
VE/SA]],"")</f>
        <v/>
      </c>
      <c r="AJ1599" s="78" t="str">
        <f>IF(Tableau1[[#This Row],[Type de réponse]]='Paramètre (masquer)'!$A$10,Tableau1[[#This Row],[Nuit
SA/DI]],"")</f>
        <v/>
      </c>
      <c r="AK1599" s="78" t="str">
        <f>IF(Tableau1[[#This Row],[Type de réponse]]='Paramètre (masquer)'!$A$10,Tableau1[[#This Row],[Nuit
DI/LU]],"")</f>
        <v/>
      </c>
      <c r="AL1599" s="76" t="str">
        <f>IF(Tableau1[[#This Row],[Nuit
LU /MA]]="Oui",0,IF(Tableau1[[#This Row],[Nuit
LU /MA]]="Non",1,""))</f>
        <v/>
      </c>
      <c r="AM1599" s="76" t="str">
        <f>IF(Tableau1[[#This Row],[Nuit
MA/ ME]]="Oui",0,IF(Tableau1[[#This Row],[Nuit
MA/ ME]]="Non",1,""))</f>
        <v/>
      </c>
      <c r="AN1599" s="76" t="str">
        <f>IF(Tableau1[[#This Row],[Nuit
ME/ JE]]="Oui",0,IF(Tableau1[[#This Row],[Nuit
ME/ JE]]="Non",1,""))</f>
        <v/>
      </c>
      <c r="AO1599" s="76" t="str">
        <f>IF(Tableau1[[#This Row],[Nuit JE/ VE]]="Oui",0,IF(Tableau1[[#This Row],[Nuit JE/ VE]]="Non",1,""))</f>
        <v/>
      </c>
      <c r="AP1599" s="76" t="str">
        <f>IF(Tableau1[[#This Row],[Nuit
VE/ SA]]="Oui",0,IF(Tableau1[[#This Row],[Nuit
VE/ SA]]="Non",1,""))</f>
        <v/>
      </c>
      <c r="AQ1599" s="76" t="str">
        <f>IF(Tableau1[[#This Row],[Nuit
SA/ DI]]="Oui",0,IF(Tableau1[[#This Row],[Nuit
SA/ DI]]="Non",1,""))</f>
        <v/>
      </c>
      <c r="AR1599" s="76" t="str">
        <f>IF(Tableau1[[#This Row],[Nuit
DI/ LU]]="Oui",0,IF(Tableau1[[#This Row],[Nuit
DI/ LU]]="Non",1,""))</f>
        <v/>
      </c>
      <c r="AS1599" s="76" t="str">
        <f>IF(Tableau1[[#This Row],[Type de réponse]]='Paramètre (masquer)'!$A$10,Tableau1[[#This Row],[FE]],"")</f>
        <v/>
      </c>
      <c r="AT1599" s="76" t="str">
        <f>_xlfn.CONCAT(Tableau1[[#This Row],[LUN]:[DIM]])</f>
        <v/>
      </c>
      <c r="AU1599" s="79"/>
      <c r="AV15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9" s="76" t="e">
        <f>Tableau1[[#This Row],[Nbre de nuits sur la période]]*Tableau1[[#This Row],[Nombre de train accédant / nuit *]]</f>
        <v>#VALUE!</v>
      </c>
      <c r="AY1599" s="76" t="e">
        <f>Tableau1[[#This Row],[Uo voies - nuit]]*((59*400/1000)+5)</f>
        <v>#VALUE!</v>
      </c>
    </row>
    <row r="1600" spans="1:51" ht="15.75">
      <c r="A1600" s="51">
        <f t="shared" si="74"/>
        <v>1587</v>
      </c>
      <c r="B1600" s="85"/>
      <c r="C1600" s="52" t="str">
        <f>IFERROR(VLOOKUP(Tableau1[[#This Row],[Site *
Un fichier Excel par DT]],Tableau7[[#All],[Nom de la gare]:[EIC]],5,FALSE),"")</f>
        <v/>
      </c>
      <c r="D1600" s="77"/>
      <c r="E1600" s="74"/>
      <c r="F1600" s="74"/>
      <c r="G1600" s="76"/>
      <c r="H1600" s="72" t="str">
        <f>IF(Tableau1[[#This Row],[Régime d''utilisation (Quotidien ? Oui ou Non)]]="Oui","Oui","Non")</f>
        <v>Non</v>
      </c>
      <c r="I1600" s="72" t="str">
        <f>IF(Tableau1[[#This Row],[Régime d''utilisation (Quotidien ? Oui ou Non)]]="Oui","Oui","Non")</f>
        <v>Non</v>
      </c>
      <c r="J1600" s="72" t="str">
        <f>IF(Tableau1[[#This Row],[Régime d''utilisation (Quotidien ? Oui ou Non)]]="Oui","Oui","Non")</f>
        <v>Non</v>
      </c>
      <c r="K1600" s="72" t="str">
        <f>IF(Tableau1[[#This Row],[Régime d''utilisation (Quotidien ? Oui ou Non)]]="Oui","Oui","Non")</f>
        <v>Non</v>
      </c>
      <c r="L1600" s="72" t="str">
        <f>IF(Tableau1[[#This Row],[Régime d''utilisation (Quotidien ? Oui ou Non)]]="Oui","Oui","Non")</f>
        <v>Non</v>
      </c>
      <c r="M1600" s="72" t="str">
        <f>IF(Tableau1[[#This Row],[Régime d''utilisation (Quotidien ? Oui ou Non)]]="Oui","Oui","Non")</f>
        <v>Non</v>
      </c>
      <c r="N1600" s="72" t="str">
        <f>IF(Tableau1[[#This Row],[Régime d''utilisation (Quotidien ? Oui ou Non)]]="Oui","Oui","Non")</f>
        <v>Non</v>
      </c>
      <c r="O1600" s="72" t="str">
        <f>IF(Tableau1[[#This Row],[Régime d''utilisation (Quotidien ? Oui ou Non)]]="Oui","Oui","Non")</f>
        <v>Non</v>
      </c>
      <c r="P1600" s="76"/>
      <c r="Q1600" s="76"/>
      <c r="R1600" s="76"/>
      <c r="S1600" s="52" t="str">
        <f t="shared" si="72"/>
        <v>Compris entre 00h00 et 5h00</v>
      </c>
      <c r="T1600" s="76"/>
      <c r="U1600" s="53" t="str">
        <f t="shared" si="73"/>
        <v>Voyageur</v>
      </c>
      <c r="V1600" s="76"/>
      <c r="W1600" s="76"/>
      <c r="X1600" s="76"/>
      <c r="Y1600" s="76"/>
      <c r="Z1600" s="76"/>
      <c r="AA1600" s="76"/>
      <c r="AB1600" s="53">
        <f>400</f>
        <v>400</v>
      </c>
      <c r="AC1600" s="78" t="str">
        <f>IF(Tableau1[[#This Row],[Type de réponse]]='Paramètre (masquer)'!$A$10,Tableau1[[#This Row],[Période de début *]],"")</f>
        <v/>
      </c>
      <c r="AD1600" s="78" t="str">
        <f>IF(Tableau1[[#This Row],[Type de réponse]]='Paramètre (masquer)'!$A$10,Tableau1[[#This Row],[Période de fin *]],"")</f>
        <v/>
      </c>
      <c r="AE1600" s="78" t="str">
        <f>IF(Tableau1[[#This Row],[Type de réponse]]='Paramètre (masquer)'!$A$10,Tableau1[[#This Row],[Nuit
LU/MA]],"")</f>
        <v/>
      </c>
      <c r="AF1600" s="78" t="str">
        <f>IF(Tableau1[[#This Row],[Type de réponse]]='Paramètre (masquer)'!$A$10,Tableau1[[#This Row],[Nuit
MA/ME]],"")</f>
        <v/>
      </c>
      <c r="AG1600" s="78" t="str">
        <f>IF(Tableau1[[#This Row],[Type de réponse]]='Paramètre (masquer)'!$A$10,Tableau1[[#This Row],[Nuit
ME/JE]],"")</f>
        <v/>
      </c>
      <c r="AH1600" s="78" t="str">
        <f>IF(Tableau1[[#This Row],[Type de réponse]]='Paramètre (masquer)'!$A$10,Tableau1[[#This Row],[Nuit JE/VE]],"")</f>
        <v/>
      </c>
      <c r="AI1600" s="78" t="str">
        <f>IF(Tableau1[[#This Row],[Type de réponse]]='Paramètre (masquer)'!$A$10,Tableau1[[#This Row],[Nuit
VE/SA]],"")</f>
        <v/>
      </c>
      <c r="AJ1600" s="78" t="str">
        <f>IF(Tableau1[[#This Row],[Type de réponse]]='Paramètre (masquer)'!$A$10,Tableau1[[#This Row],[Nuit
SA/DI]],"")</f>
        <v/>
      </c>
      <c r="AK1600" s="78" t="str">
        <f>IF(Tableau1[[#This Row],[Type de réponse]]='Paramètre (masquer)'!$A$10,Tableau1[[#This Row],[Nuit
DI/LU]],"")</f>
        <v/>
      </c>
      <c r="AL1600" s="76" t="str">
        <f>IF(Tableau1[[#This Row],[Nuit
LU /MA]]="Oui",0,IF(Tableau1[[#This Row],[Nuit
LU /MA]]="Non",1,""))</f>
        <v/>
      </c>
      <c r="AM1600" s="76" t="str">
        <f>IF(Tableau1[[#This Row],[Nuit
MA/ ME]]="Oui",0,IF(Tableau1[[#This Row],[Nuit
MA/ ME]]="Non",1,""))</f>
        <v/>
      </c>
      <c r="AN1600" s="76" t="str">
        <f>IF(Tableau1[[#This Row],[Nuit
ME/ JE]]="Oui",0,IF(Tableau1[[#This Row],[Nuit
ME/ JE]]="Non",1,""))</f>
        <v/>
      </c>
      <c r="AO1600" s="76" t="str">
        <f>IF(Tableau1[[#This Row],[Nuit JE/ VE]]="Oui",0,IF(Tableau1[[#This Row],[Nuit JE/ VE]]="Non",1,""))</f>
        <v/>
      </c>
      <c r="AP1600" s="76" t="str">
        <f>IF(Tableau1[[#This Row],[Nuit
VE/ SA]]="Oui",0,IF(Tableau1[[#This Row],[Nuit
VE/ SA]]="Non",1,""))</f>
        <v/>
      </c>
      <c r="AQ1600" s="76" t="str">
        <f>IF(Tableau1[[#This Row],[Nuit
SA/ DI]]="Oui",0,IF(Tableau1[[#This Row],[Nuit
SA/ DI]]="Non",1,""))</f>
        <v/>
      </c>
      <c r="AR1600" s="76" t="str">
        <f>IF(Tableau1[[#This Row],[Nuit
DI/ LU]]="Oui",0,IF(Tableau1[[#This Row],[Nuit
DI/ LU]]="Non",1,""))</f>
        <v/>
      </c>
      <c r="AS1600" s="76" t="str">
        <f>IF(Tableau1[[#This Row],[Type de réponse]]='Paramètre (masquer)'!$A$10,Tableau1[[#This Row],[FE]],"")</f>
        <v/>
      </c>
      <c r="AT1600" s="76" t="str">
        <f>_xlfn.CONCAT(Tableau1[[#This Row],[LUN]:[DIM]])</f>
        <v/>
      </c>
      <c r="AU1600" s="79"/>
      <c r="AV16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0" s="76" t="e">
        <f>Tableau1[[#This Row],[Nbre de nuits sur la période]]*Tableau1[[#This Row],[Nombre de train accédant / nuit *]]</f>
        <v>#VALUE!</v>
      </c>
      <c r="AY1600" s="76" t="e">
        <f>Tableau1[[#This Row],[Uo voies - nuit]]*((59*400/1000)+5)</f>
        <v>#VALUE!</v>
      </c>
    </row>
    <row r="1601" spans="1:51" ht="15.75">
      <c r="A1601" s="51">
        <f t="shared" si="74"/>
        <v>1588</v>
      </c>
      <c r="B1601" s="85"/>
      <c r="C1601" s="52" t="str">
        <f>IFERROR(VLOOKUP(Tableau1[[#This Row],[Site *
Un fichier Excel par DT]],Tableau7[[#All],[Nom de la gare]:[EIC]],5,FALSE),"")</f>
        <v/>
      </c>
      <c r="D1601" s="77"/>
      <c r="E1601" s="74"/>
      <c r="F1601" s="74"/>
      <c r="G1601" s="76"/>
      <c r="H1601" s="72" t="str">
        <f>IF(Tableau1[[#This Row],[Régime d''utilisation (Quotidien ? Oui ou Non)]]="Oui","Oui","Non")</f>
        <v>Non</v>
      </c>
      <c r="I1601" s="72" t="str">
        <f>IF(Tableau1[[#This Row],[Régime d''utilisation (Quotidien ? Oui ou Non)]]="Oui","Oui","Non")</f>
        <v>Non</v>
      </c>
      <c r="J1601" s="72" t="str">
        <f>IF(Tableau1[[#This Row],[Régime d''utilisation (Quotidien ? Oui ou Non)]]="Oui","Oui","Non")</f>
        <v>Non</v>
      </c>
      <c r="K1601" s="72" t="str">
        <f>IF(Tableau1[[#This Row],[Régime d''utilisation (Quotidien ? Oui ou Non)]]="Oui","Oui","Non")</f>
        <v>Non</v>
      </c>
      <c r="L1601" s="72" t="str">
        <f>IF(Tableau1[[#This Row],[Régime d''utilisation (Quotidien ? Oui ou Non)]]="Oui","Oui","Non")</f>
        <v>Non</v>
      </c>
      <c r="M1601" s="72" t="str">
        <f>IF(Tableau1[[#This Row],[Régime d''utilisation (Quotidien ? Oui ou Non)]]="Oui","Oui","Non")</f>
        <v>Non</v>
      </c>
      <c r="N1601" s="72" t="str">
        <f>IF(Tableau1[[#This Row],[Régime d''utilisation (Quotidien ? Oui ou Non)]]="Oui","Oui","Non")</f>
        <v>Non</v>
      </c>
      <c r="O1601" s="72" t="str">
        <f>IF(Tableau1[[#This Row],[Régime d''utilisation (Quotidien ? Oui ou Non)]]="Oui","Oui","Non")</f>
        <v>Non</v>
      </c>
      <c r="P1601" s="76"/>
      <c r="Q1601" s="76"/>
      <c r="R1601" s="76"/>
      <c r="S1601" s="52" t="str">
        <f t="shared" si="72"/>
        <v>Compris entre 00h00 et 5h00</v>
      </c>
      <c r="T1601" s="76"/>
      <c r="U1601" s="53" t="str">
        <f t="shared" si="73"/>
        <v>Voyageur</v>
      </c>
      <c r="V1601" s="76"/>
      <c r="W1601" s="76"/>
      <c r="X1601" s="76"/>
      <c r="Y1601" s="76"/>
      <c r="Z1601" s="76"/>
      <c r="AA1601" s="76"/>
      <c r="AB1601" s="53">
        <f>400</f>
        <v>400</v>
      </c>
      <c r="AC1601" s="78" t="str">
        <f>IF(Tableau1[[#This Row],[Type de réponse]]='Paramètre (masquer)'!$A$10,Tableau1[[#This Row],[Période de début *]],"")</f>
        <v/>
      </c>
      <c r="AD1601" s="78" t="str">
        <f>IF(Tableau1[[#This Row],[Type de réponse]]='Paramètre (masquer)'!$A$10,Tableau1[[#This Row],[Période de fin *]],"")</f>
        <v/>
      </c>
      <c r="AE1601" s="78" t="str">
        <f>IF(Tableau1[[#This Row],[Type de réponse]]='Paramètre (masquer)'!$A$10,Tableau1[[#This Row],[Nuit
LU/MA]],"")</f>
        <v/>
      </c>
      <c r="AF1601" s="78" t="str">
        <f>IF(Tableau1[[#This Row],[Type de réponse]]='Paramètre (masquer)'!$A$10,Tableau1[[#This Row],[Nuit
MA/ME]],"")</f>
        <v/>
      </c>
      <c r="AG1601" s="78" t="str">
        <f>IF(Tableau1[[#This Row],[Type de réponse]]='Paramètre (masquer)'!$A$10,Tableau1[[#This Row],[Nuit
ME/JE]],"")</f>
        <v/>
      </c>
      <c r="AH1601" s="78" t="str">
        <f>IF(Tableau1[[#This Row],[Type de réponse]]='Paramètre (masquer)'!$A$10,Tableau1[[#This Row],[Nuit JE/VE]],"")</f>
        <v/>
      </c>
      <c r="AI1601" s="78" t="str">
        <f>IF(Tableau1[[#This Row],[Type de réponse]]='Paramètre (masquer)'!$A$10,Tableau1[[#This Row],[Nuit
VE/SA]],"")</f>
        <v/>
      </c>
      <c r="AJ1601" s="78" t="str">
        <f>IF(Tableau1[[#This Row],[Type de réponse]]='Paramètre (masquer)'!$A$10,Tableau1[[#This Row],[Nuit
SA/DI]],"")</f>
        <v/>
      </c>
      <c r="AK1601" s="78" t="str">
        <f>IF(Tableau1[[#This Row],[Type de réponse]]='Paramètre (masquer)'!$A$10,Tableau1[[#This Row],[Nuit
DI/LU]],"")</f>
        <v/>
      </c>
      <c r="AL1601" s="76" t="str">
        <f>IF(Tableau1[[#This Row],[Nuit
LU /MA]]="Oui",0,IF(Tableau1[[#This Row],[Nuit
LU /MA]]="Non",1,""))</f>
        <v/>
      </c>
      <c r="AM1601" s="76" t="str">
        <f>IF(Tableau1[[#This Row],[Nuit
MA/ ME]]="Oui",0,IF(Tableau1[[#This Row],[Nuit
MA/ ME]]="Non",1,""))</f>
        <v/>
      </c>
      <c r="AN1601" s="76" t="str">
        <f>IF(Tableau1[[#This Row],[Nuit
ME/ JE]]="Oui",0,IF(Tableau1[[#This Row],[Nuit
ME/ JE]]="Non",1,""))</f>
        <v/>
      </c>
      <c r="AO1601" s="76" t="str">
        <f>IF(Tableau1[[#This Row],[Nuit JE/ VE]]="Oui",0,IF(Tableau1[[#This Row],[Nuit JE/ VE]]="Non",1,""))</f>
        <v/>
      </c>
      <c r="AP1601" s="76" t="str">
        <f>IF(Tableau1[[#This Row],[Nuit
VE/ SA]]="Oui",0,IF(Tableau1[[#This Row],[Nuit
VE/ SA]]="Non",1,""))</f>
        <v/>
      </c>
      <c r="AQ1601" s="76" t="str">
        <f>IF(Tableau1[[#This Row],[Nuit
SA/ DI]]="Oui",0,IF(Tableau1[[#This Row],[Nuit
SA/ DI]]="Non",1,""))</f>
        <v/>
      </c>
      <c r="AR1601" s="76" t="str">
        <f>IF(Tableau1[[#This Row],[Nuit
DI/ LU]]="Oui",0,IF(Tableau1[[#This Row],[Nuit
DI/ LU]]="Non",1,""))</f>
        <v/>
      </c>
      <c r="AS1601" s="76" t="str">
        <f>IF(Tableau1[[#This Row],[Type de réponse]]='Paramètre (masquer)'!$A$10,Tableau1[[#This Row],[FE]],"")</f>
        <v/>
      </c>
      <c r="AT1601" s="76" t="str">
        <f>_xlfn.CONCAT(Tableau1[[#This Row],[LUN]:[DIM]])</f>
        <v/>
      </c>
      <c r="AU1601" s="79"/>
      <c r="AV16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1" s="76" t="e">
        <f>Tableau1[[#This Row],[Nbre de nuits sur la période]]*Tableau1[[#This Row],[Nombre de train accédant / nuit *]]</f>
        <v>#VALUE!</v>
      </c>
      <c r="AY1601" s="76" t="e">
        <f>Tableau1[[#This Row],[Uo voies - nuit]]*((59*400/1000)+5)</f>
        <v>#VALUE!</v>
      </c>
    </row>
    <row r="1602" spans="1:51" ht="15.75">
      <c r="A1602" s="51">
        <f t="shared" si="74"/>
        <v>1589</v>
      </c>
      <c r="B1602" s="85"/>
      <c r="C1602" s="52" t="str">
        <f>IFERROR(VLOOKUP(Tableau1[[#This Row],[Site *
Un fichier Excel par DT]],Tableau7[[#All],[Nom de la gare]:[EIC]],5,FALSE),"")</f>
        <v/>
      </c>
      <c r="D1602" s="77"/>
      <c r="E1602" s="74"/>
      <c r="F1602" s="74"/>
      <c r="G1602" s="76"/>
      <c r="H1602" s="72" t="str">
        <f>IF(Tableau1[[#This Row],[Régime d''utilisation (Quotidien ? Oui ou Non)]]="Oui","Oui","Non")</f>
        <v>Non</v>
      </c>
      <c r="I1602" s="72" t="str">
        <f>IF(Tableau1[[#This Row],[Régime d''utilisation (Quotidien ? Oui ou Non)]]="Oui","Oui","Non")</f>
        <v>Non</v>
      </c>
      <c r="J1602" s="72" t="str">
        <f>IF(Tableau1[[#This Row],[Régime d''utilisation (Quotidien ? Oui ou Non)]]="Oui","Oui","Non")</f>
        <v>Non</v>
      </c>
      <c r="K1602" s="72" t="str">
        <f>IF(Tableau1[[#This Row],[Régime d''utilisation (Quotidien ? Oui ou Non)]]="Oui","Oui","Non")</f>
        <v>Non</v>
      </c>
      <c r="L1602" s="72" t="str">
        <f>IF(Tableau1[[#This Row],[Régime d''utilisation (Quotidien ? Oui ou Non)]]="Oui","Oui","Non")</f>
        <v>Non</v>
      </c>
      <c r="M1602" s="72" t="str">
        <f>IF(Tableau1[[#This Row],[Régime d''utilisation (Quotidien ? Oui ou Non)]]="Oui","Oui","Non")</f>
        <v>Non</v>
      </c>
      <c r="N1602" s="72" t="str">
        <f>IF(Tableau1[[#This Row],[Régime d''utilisation (Quotidien ? Oui ou Non)]]="Oui","Oui","Non")</f>
        <v>Non</v>
      </c>
      <c r="O1602" s="72" t="str">
        <f>IF(Tableau1[[#This Row],[Régime d''utilisation (Quotidien ? Oui ou Non)]]="Oui","Oui","Non")</f>
        <v>Non</v>
      </c>
      <c r="P1602" s="76"/>
      <c r="Q1602" s="76"/>
      <c r="R1602" s="76"/>
      <c r="S1602" s="52" t="str">
        <f t="shared" si="72"/>
        <v>Compris entre 00h00 et 5h00</v>
      </c>
      <c r="T1602" s="76"/>
      <c r="U1602" s="53" t="str">
        <f t="shared" si="73"/>
        <v>Voyageur</v>
      </c>
      <c r="V1602" s="76"/>
      <c r="W1602" s="76"/>
      <c r="X1602" s="76"/>
      <c r="Y1602" s="76"/>
      <c r="Z1602" s="76"/>
      <c r="AA1602" s="76"/>
      <c r="AB1602" s="53">
        <f>400</f>
        <v>400</v>
      </c>
      <c r="AC1602" s="78" t="str">
        <f>IF(Tableau1[[#This Row],[Type de réponse]]='Paramètre (masquer)'!$A$10,Tableau1[[#This Row],[Période de début *]],"")</f>
        <v/>
      </c>
      <c r="AD1602" s="78" t="str">
        <f>IF(Tableau1[[#This Row],[Type de réponse]]='Paramètre (masquer)'!$A$10,Tableau1[[#This Row],[Période de fin *]],"")</f>
        <v/>
      </c>
      <c r="AE1602" s="78" t="str">
        <f>IF(Tableau1[[#This Row],[Type de réponse]]='Paramètre (masquer)'!$A$10,Tableau1[[#This Row],[Nuit
LU/MA]],"")</f>
        <v/>
      </c>
      <c r="AF1602" s="78" t="str">
        <f>IF(Tableau1[[#This Row],[Type de réponse]]='Paramètre (masquer)'!$A$10,Tableau1[[#This Row],[Nuit
MA/ME]],"")</f>
        <v/>
      </c>
      <c r="AG1602" s="78" t="str">
        <f>IF(Tableau1[[#This Row],[Type de réponse]]='Paramètre (masquer)'!$A$10,Tableau1[[#This Row],[Nuit
ME/JE]],"")</f>
        <v/>
      </c>
      <c r="AH1602" s="78" t="str">
        <f>IF(Tableau1[[#This Row],[Type de réponse]]='Paramètre (masquer)'!$A$10,Tableau1[[#This Row],[Nuit JE/VE]],"")</f>
        <v/>
      </c>
      <c r="AI1602" s="78" t="str">
        <f>IF(Tableau1[[#This Row],[Type de réponse]]='Paramètre (masquer)'!$A$10,Tableau1[[#This Row],[Nuit
VE/SA]],"")</f>
        <v/>
      </c>
      <c r="AJ1602" s="78" t="str">
        <f>IF(Tableau1[[#This Row],[Type de réponse]]='Paramètre (masquer)'!$A$10,Tableau1[[#This Row],[Nuit
SA/DI]],"")</f>
        <v/>
      </c>
      <c r="AK1602" s="78" t="str">
        <f>IF(Tableau1[[#This Row],[Type de réponse]]='Paramètre (masquer)'!$A$10,Tableau1[[#This Row],[Nuit
DI/LU]],"")</f>
        <v/>
      </c>
      <c r="AL1602" s="76" t="str">
        <f>IF(Tableau1[[#This Row],[Nuit
LU /MA]]="Oui",0,IF(Tableau1[[#This Row],[Nuit
LU /MA]]="Non",1,""))</f>
        <v/>
      </c>
      <c r="AM1602" s="76" t="str">
        <f>IF(Tableau1[[#This Row],[Nuit
MA/ ME]]="Oui",0,IF(Tableau1[[#This Row],[Nuit
MA/ ME]]="Non",1,""))</f>
        <v/>
      </c>
      <c r="AN1602" s="76" t="str">
        <f>IF(Tableau1[[#This Row],[Nuit
ME/ JE]]="Oui",0,IF(Tableau1[[#This Row],[Nuit
ME/ JE]]="Non",1,""))</f>
        <v/>
      </c>
      <c r="AO1602" s="76" t="str">
        <f>IF(Tableau1[[#This Row],[Nuit JE/ VE]]="Oui",0,IF(Tableau1[[#This Row],[Nuit JE/ VE]]="Non",1,""))</f>
        <v/>
      </c>
      <c r="AP1602" s="76" t="str">
        <f>IF(Tableau1[[#This Row],[Nuit
VE/ SA]]="Oui",0,IF(Tableau1[[#This Row],[Nuit
VE/ SA]]="Non",1,""))</f>
        <v/>
      </c>
      <c r="AQ1602" s="76" t="str">
        <f>IF(Tableau1[[#This Row],[Nuit
SA/ DI]]="Oui",0,IF(Tableau1[[#This Row],[Nuit
SA/ DI]]="Non",1,""))</f>
        <v/>
      </c>
      <c r="AR1602" s="76" t="str">
        <f>IF(Tableau1[[#This Row],[Nuit
DI/ LU]]="Oui",0,IF(Tableau1[[#This Row],[Nuit
DI/ LU]]="Non",1,""))</f>
        <v/>
      </c>
      <c r="AS1602" s="76" t="str">
        <f>IF(Tableau1[[#This Row],[Type de réponse]]='Paramètre (masquer)'!$A$10,Tableau1[[#This Row],[FE]],"")</f>
        <v/>
      </c>
      <c r="AT1602" s="76" t="str">
        <f>_xlfn.CONCAT(Tableau1[[#This Row],[LUN]:[DIM]])</f>
        <v/>
      </c>
      <c r="AU1602" s="79"/>
      <c r="AV16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2" s="76" t="e">
        <f>Tableau1[[#This Row],[Nbre de nuits sur la période]]*Tableau1[[#This Row],[Nombre de train accédant / nuit *]]</f>
        <v>#VALUE!</v>
      </c>
      <c r="AY1602" s="76" t="e">
        <f>Tableau1[[#This Row],[Uo voies - nuit]]*((59*400/1000)+5)</f>
        <v>#VALUE!</v>
      </c>
    </row>
    <row r="1603" spans="1:51" ht="15.75">
      <c r="A1603" s="51">
        <f t="shared" si="74"/>
        <v>1590</v>
      </c>
      <c r="B1603" s="85"/>
      <c r="C1603" s="52" t="str">
        <f>IFERROR(VLOOKUP(Tableau1[[#This Row],[Site *
Un fichier Excel par DT]],Tableau7[[#All],[Nom de la gare]:[EIC]],5,FALSE),"")</f>
        <v/>
      </c>
      <c r="D1603" s="77"/>
      <c r="E1603" s="74"/>
      <c r="F1603" s="74"/>
      <c r="G1603" s="76"/>
      <c r="H1603" s="72" t="str">
        <f>IF(Tableau1[[#This Row],[Régime d''utilisation (Quotidien ? Oui ou Non)]]="Oui","Oui","Non")</f>
        <v>Non</v>
      </c>
      <c r="I1603" s="72" t="str">
        <f>IF(Tableau1[[#This Row],[Régime d''utilisation (Quotidien ? Oui ou Non)]]="Oui","Oui","Non")</f>
        <v>Non</v>
      </c>
      <c r="J1603" s="72" t="str">
        <f>IF(Tableau1[[#This Row],[Régime d''utilisation (Quotidien ? Oui ou Non)]]="Oui","Oui","Non")</f>
        <v>Non</v>
      </c>
      <c r="K1603" s="72" t="str">
        <f>IF(Tableau1[[#This Row],[Régime d''utilisation (Quotidien ? Oui ou Non)]]="Oui","Oui","Non")</f>
        <v>Non</v>
      </c>
      <c r="L1603" s="72" t="str">
        <f>IF(Tableau1[[#This Row],[Régime d''utilisation (Quotidien ? Oui ou Non)]]="Oui","Oui","Non")</f>
        <v>Non</v>
      </c>
      <c r="M1603" s="72" t="str">
        <f>IF(Tableau1[[#This Row],[Régime d''utilisation (Quotidien ? Oui ou Non)]]="Oui","Oui","Non")</f>
        <v>Non</v>
      </c>
      <c r="N1603" s="72" t="str">
        <f>IF(Tableau1[[#This Row],[Régime d''utilisation (Quotidien ? Oui ou Non)]]="Oui","Oui","Non")</f>
        <v>Non</v>
      </c>
      <c r="O1603" s="72" t="str">
        <f>IF(Tableau1[[#This Row],[Régime d''utilisation (Quotidien ? Oui ou Non)]]="Oui","Oui","Non")</f>
        <v>Non</v>
      </c>
      <c r="P1603" s="76"/>
      <c r="Q1603" s="76"/>
      <c r="R1603" s="76"/>
      <c r="S1603" s="52" t="str">
        <f t="shared" si="72"/>
        <v>Compris entre 00h00 et 5h00</v>
      </c>
      <c r="T1603" s="76"/>
      <c r="U1603" s="53" t="str">
        <f t="shared" si="73"/>
        <v>Voyageur</v>
      </c>
      <c r="V1603" s="76"/>
      <c r="W1603" s="76"/>
      <c r="X1603" s="76"/>
      <c r="Y1603" s="76"/>
      <c r="Z1603" s="76"/>
      <c r="AA1603" s="76"/>
      <c r="AB1603" s="53">
        <f>400</f>
        <v>400</v>
      </c>
      <c r="AC1603" s="78" t="str">
        <f>IF(Tableau1[[#This Row],[Type de réponse]]='Paramètre (masquer)'!$A$10,Tableau1[[#This Row],[Période de début *]],"")</f>
        <v/>
      </c>
      <c r="AD1603" s="78" t="str">
        <f>IF(Tableau1[[#This Row],[Type de réponse]]='Paramètre (masquer)'!$A$10,Tableau1[[#This Row],[Période de fin *]],"")</f>
        <v/>
      </c>
      <c r="AE1603" s="78" t="str">
        <f>IF(Tableau1[[#This Row],[Type de réponse]]='Paramètre (masquer)'!$A$10,Tableau1[[#This Row],[Nuit
LU/MA]],"")</f>
        <v/>
      </c>
      <c r="AF1603" s="78" t="str">
        <f>IF(Tableau1[[#This Row],[Type de réponse]]='Paramètre (masquer)'!$A$10,Tableau1[[#This Row],[Nuit
MA/ME]],"")</f>
        <v/>
      </c>
      <c r="AG1603" s="78" t="str">
        <f>IF(Tableau1[[#This Row],[Type de réponse]]='Paramètre (masquer)'!$A$10,Tableau1[[#This Row],[Nuit
ME/JE]],"")</f>
        <v/>
      </c>
      <c r="AH1603" s="78" t="str">
        <f>IF(Tableau1[[#This Row],[Type de réponse]]='Paramètre (masquer)'!$A$10,Tableau1[[#This Row],[Nuit JE/VE]],"")</f>
        <v/>
      </c>
      <c r="AI1603" s="78" t="str">
        <f>IF(Tableau1[[#This Row],[Type de réponse]]='Paramètre (masquer)'!$A$10,Tableau1[[#This Row],[Nuit
VE/SA]],"")</f>
        <v/>
      </c>
      <c r="AJ1603" s="78" t="str">
        <f>IF(Tableau1[[#This Row],[Type de réponse]]='Paramètre (masquer)'!$A$10,Tableau1[[#This Row],[Nuit
SA/DI]],"")</f>
        <v/>
      </c>
      <c r="AK1603" s="78" t="str">
        <f>IF(Tableau1[[#This Row],[Type de réponse]]='Paramètre (masquer)'!$A$10,Tableau1[[#This Row],[Nuit
DI/LU]],"")</f>
        <v/>
      </c>
      <c r="AL1603" s="76" t="str">
        <f>IF(Tableau1[[#This Row],[Nuit
LU /MA]]="Oui",0,IF(Tableau1[[#This Row],[Nuit
LU /MA]]="Non",1,""))</f>
        <v/>
      </c>
      <c r="AM1603" s="76" t="str">
        <f>IF(Tableau1[[#This Row],[Nuit
MA/ ME]]="Oui",0,IF(Tableau1[[#This Row],[Nuit
MA/ ME]]="Non",1,""))</f>
        <v/>
      </c>
      <c r="AN1603" s="76" t="str">
        <f>IF(Tableau1[[#This Row],[Nuit
ME/ JE]]="Oui",0,IF(Tableau1[[#This Row],[Nuit
ME/ JE]]="Non",1,""))</f>
        <v/>
      </c>
      <c r="AO1603" s="76" t="str">
        <f>IF(Tableau1[[#This Row],[Nuit JE/ VE]]="Oui",0,IF(Tableau1[[#This Row],[Nuit JE/ VE]]="Non",1,""))</f>
        <v/>
      </c>
      <c r="AP1603" s="76" t="str">
        <f>IF(Tableau1[[#This Row],[Nuit
VE/ SA]]="Oui",0,IF(Tableau1[[#This Row],[Nuit
VE/ SA]]="Non",1,""))</f>
        <v/>
      </c>
      <c r="AQ1603" s="76" t="str">
        <f>IF(Tableau1[[#This Row],[Nuit
SA/ DI]]="Oui",0,IF(Tableau1[[#This Row],[Nuit
SA/ DI]]="Non",1,""))</f>
        <v/>
      </c>
      <c r="AR1603" s="76" t="str">
        <f>IF(Tableau1[[#This Row],[Nuit
DI/ LU]]="Oui",0,IF(Tableau1[[#This Row],[Nuit
DI/ LU]]="Non",1,""))</f>
        <v/>
      </c>
      <c r="AS1603" s="76" t="str">
        <f>IF(Tableau1[[#This Row],[Type de réponse]]='Paramètre (masquer)'!$A$10,Tableau1[[#This Row],[FE]],"")</f>
        <v/>
      </c>
      <c r="AT1603" s="76" t="str">
        <f>_xlfn.CONCAT(Tableau1[[#This Row],[LUN]:[DIM]])</f>
        <v/>
      </c>
      <c r="AU1603" s="79"/>
      <c r="AV16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3" s="76" t="e">
        <f>Tableau1[[#This Row],[Nbre de nuits sur la période]]*Tableau1[[#This Row],[Nombre de train accédant / nuit *]]</f>
        <v>#VALUE!</v>
      </c>
      <c r="AY1603" s="76" t="e">
        <f>Tableau1[[#This Row],[Uo voies - nuit]]*((59*400/1000)+5)</f>
        <v>#VALUE!</v>
      </c>
    </row>
    <row r="1604" spans="1:51" ht="15.75">
      <c r="A1604" s="51">
        <f t="shared" si="74"/>
        <v>1591</v>
      </c>
      <c r="B1604" s="85"/>
      <c r="C1604" s="52" t="str">
        <f>IFERROR(VLOOKUP(Tableau1[[#This Row],[Site *
Un fichier Excel par DT]],Tableau7[[#All],[Nom de la gare]:[EIC]],5,FALSE),"")</f>
        <v/>
      </c>
      <c r="D1604" s="77"/>
      <c r="E1604" s="74"/>
      <c r="F1604" s="74"/>
      <c r="G1604" s="76"/>
      <c r="H1604" s="72" t="str">
        <f>IF(Tableau1[[#This Row],[Régime d''utilisation (Quotidien ? Oui ou Non)]]="Oui","Oui","Non")</f>
        <v>Non</v>
      </c>
      <c r="I1604" s="72" t="str">
        <f>IF(Tableau1[[#This Row],[Régime d''utilisation (Quotidien ? Oui ou Non)]]="Oui","Oui","Non")</f>
        <v>Non</v>
      </c>
      <c r="J1604" s="72" t="str">
        <f>IF(Tableau1[[#This Row],[Régime d''utilisation (Quotidien ? Oui ou Non)]]="Oui","Oui","Non")</f>
        <v>Non</v>
      </c>
      <c r="K1604" s="72" t="str">
        <f>IF(Tableau1[[#This Row],[Régime d''utilisation (Quotidien ? Oui ou Non)]]="Oui","Oui","Non")</f>
        <v>Non</v>
      </c>
      <c r="L1604" s="72" t="str">
        <f>IF(Tableau1[[#This Row],[Régime d''utilisation (Quotidien ? Oui ou Non)]]="Oui","Oui","Non")</f>
        <v>Non</v>
      </c>
      <c r="M1604" s="72" t="str">
        <f>IF(Tableau1[[#This Row],[Régime d''utilisation (Quotidien ? Oui ou Non)]]="Oui","Oui","Non")</f>
        <v>Non</v>
      </c>
      <c r="N1604" s="72" t="str">
        <f>IF(Tableau1[[#This Row],[Régime d''utilisation (Quotidien ? Oui ou Non)]]="Oui","Oui","Non")</f>
        <v>Non</v>
      </c>
      <c r="O1604" s="72" t="str">
        <f>IF(Tableau1[[#This Row],[Régime d''utilisation (Quotidien ? Oui ou Non)]]="Oui","Oui","Non")</f>
        <v>Non</v>
      </c>
      <c r="P1604" s="76"/>
      <c r="Q1604" s="76"/>
      <c r="R1604" s="76"/>
      <c r="S1604" s="52" t="str">
        <f t="shared" si="72"/>
        <v>Compris entre 00h00 et 5h00</v>
      </c>
      <c r="T1604" s="76"/>
      <c r="U1604" s="53" t="str">
        <f t="shared" si="73"/>
        <v>Voyageur</v>
      </c>
      <c r="V1604" s="76"/>
      <c r="W1604" s="76"/>
      <c r="X1604" s="76"/>
      <c r="Y1604" s="76"/>
      <c r="Z1604" s="76"/>
      <c r="AA1604" s="76"/>
      <c r="AB1604" s="53">
        <f>400</f>
        <v>400</v>
      </c>
      <c r="AC1604" s="78" t="str">
        <f>IF(Tableau1[[#This Row],[Type de réponse]]='Paramètre (masquer)'!$A$10,Tableau1[[#This Row],[Période de début *]],"")</f>
        <v/>
      </c>
      <c r="AD1604" s="78" t="str">
        <f>IF(Tableau1[[#This Row],[Type de réponse]]='Paramètre (masquer)'!$A$10,Tableau1[[#This Row],[Période de fin *]],"")</f>
        <v/>
      </c>
      <c r="AE1604" s="78" t="str">
        <f>IF(Tableau1[[#This Row],[Type de réponse]]='Paramètre (masquer)'!$A$10,Tableau1[[#This Row],[Nuit
LU/MA]],"")</f>
        <v/>
      </c>
      <c r="AF1604" s="78" t="str">
        <f>IF(Tableau1[[#This Row],[Type de réponse]]='Paramètre (masquer)'!$A$10,Tableau1[[#This Row],[Nuit
MA/ME]],"")</f>
        <v/>
      </c>
      <c r="AG1604" s="78" t="str">
        <f>IF(Tableau1[[#This Row],[Type de réponse]]='Paramètre (masquer)'!$A$10,Tableau1[[#This Row],[Nuit
ME/JE]],"")</f>
        <v/>
      </c>
      <c r="AH1604" s="78" t="str">
        <f>IF(Tableau1[[#This Row],[Type de réponse]]='Paramètre (masquer)'!$A$10,Tableau1[[#This Row],[Nuit JE/VE]],"")</f>
        <v/>
      </c>
      <c r="AI1604" s="78" t="str">
        <f>IF(Tableau1[[#This Row],[Type de réponse]]='Paramètre (masquer)'!$A$10,Tableau1[[#This Row],[Nuit
VE/SA]],"")</f>
        <v/>
      </c>
      <c r="AJ1604" s="78" t="str">
        <f>IF(Tableau1[[#This Row],[Type de réponse]]='Paramètre (masquer)'!$A$10,Tableau1[[#This Row],[Nuit
SA/DI]],"")</f>
        <v/>
      </c>
      <c r="AK1604" s="78" t="str">
        <f>IF(Tableau1[[#This Row],[Type de réponse]]='Paramètre (masquer)'!$A$10,Tableau1[[#This Row],[Nuit
DI/LU]],"")</f>
        <v/>
      </c>
      <c r="AL1604" s="76" t="str">
        <f>IF(Tableau1[[#This Row],[Nuit
LU /MA]]="Oui",0,IF(Tableau1[[#This Row],[Nuit
LU /MA]]="Non",1,""))</f>
        <v/>
      </c>
      <c r="AM1604" s="76" t="str">
        <f>IF(Tableau1[[#This Row],[Nuit
MA/ ME]]="Oui",0,IF(Tableau1[[#This Row],[Nuit
MA/ ME]]="Non",1,""))</f>
        <v/>
      </c>
      <c r="AN1604" s="76" t="str">
        <f>IF(Tableau1[[#This Row],[Nuit
ME/ JE]]="Oui",0,IF(Tableau1[[#This Row],[Nuit
ME/ JE]]="Non",1,""))</f>
        <v/>
      </c>
      <c r="AO1604" s="76" t="str">
        <f>IF(Tableau1[[#This Row],[Nuit JE/ VE]]="Oui",0,IF(Tableau1[[#This Row],[Nuit JE/ VE]]="Non",1,""))</f>
        <v/>
      </c>
      <c r="AP1604" s="76" t="str">
        <f>IF(Tableau1[[#This Row],[Nuit
VE/ SA]]="Oui",0,IF(Tableau1[[#This Row],[Nuit
VE/ SA]]="Non",1,""))</f>
        <v/>
      </c>
      <c r="AQ1604" s="76" t="str">
        <f>IF(Tableau1[[#This Row],[Nuit
SA/ DI]]="Oui",0,IF(Tableau1[[#This Row],[Nuit
SA/ DI]]="Non",1,""))</f>
        <v/>
      </c>
      <c r="AR1604" s="76" t="str">
        <f>IF(Tableau1[[#This Row],[Nuit
DI/ LU]]="Oui",0,IF(Tableau1[[#This Row],[Nuit
DI/ LU]]="Non",1,""))</f>
        <v/>
      </c>
      <c r="AS1604" s="76" t="str">
        <f>IF(Tableau1[[#This Row],[Type de réponse]]='Paramètre (masquer)'!$A$10,Tableau1[[#This Row],[FE]],"")</f>
        <v/>
      </c>
      <c r="AT1604" s="76" t="str">
        <f>_xlfn.CONCAT(Tableau1[[#This Row],[LUN]:[DIM]])</f>
        <v/>
      </c>
      <c r="AU1604" s="79"/>
      <c r="AV16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4" s="76" t="e">
        <f>Tableau1[[#This Row],[Nbre de nuits sur la période]]*Tableau1[[#This Row],[Nombre de train accédant / nuit *]]</f>
        <v>#VALUE!</v>
      </c>
      <c r="AY1604" s="76" t="e">
        <f>Tableau1[[#This Row],[Uo voies - nuit]]*((59*400/1000)+5)</f>
        <v>#VALUE!</v>
      </c>
    </row>
  </sheetData>
  <sheetProtection algorithmName="SHA-512" hashValue="9/hBAw9yFlBQfb3PDnIODj+ZVvmqEBHdfi5bUig2huW0nJ60nZR45NVg6xumdh0GwQOXKXScw5KnAbuqnT0J1A==" saltValue="H7zJFfux3Gp/hBbR/WFizA==" spinCount="100000" sheet="1" objects="1" scenarios="1"/>
  <mergeCells count="19">
    <mergeCell ref="B12:C12"/>
    <mergeCell ref="D12:P12"/>
    <mergeCell ref="Q12:T12"/>
    <mergeCell ref="U12:X12"/>
    <mergeCell ref="Y12:AY12"/>
    <mergeCell ref="M2:T2"/>
    <mergeCell ref="M4:T4"/>
    <mergeCell ref="E2:F2"/>
    <mergeCell ref="E4:F4"/>
    <mergeCell ref="E6:F6"/>
    <mergeCell ref="M3:U3"/>
    <mergeCell ref="H11:N11"/>
    <mergeCell ref="AV4:AX4"/>
    <mergeCell ref="AV6:AX6"/>
    <mergeCell ref="M8:T8"/>
    <mergeCell ref="M6:T6"/>
    <mergeCell ref="AW11:AY11"/>
    <mergeCell ref="AE11:AK11"/>
    <mergeCell ref="AL11:AR11"/>
  </mergeCells>
  <phoneticPr fontId="19" type="noConversion"/>
  <conditionalFormatting sqref="H14:O1604">
    <cfRule type="containsText" dxfId="3" priority="6" operator="containsText" text="Oui">
      <formula>NOT(ISERROR(SEARCH("Oui",H14)))</formula>
    </cfRule>
  </conditionalFormatting>
  <conditionalFormatting sqref="AE14:AK1604">
    <cfRule type="expression" dxfId="2" priority="2">
      <formula>AE14=""</formula>
    </cfRule>
  </conditionalFormatting>
  <conditionalFormatting sqref="AS14:AS1604">
    <cfRule type="expression" dxfId="1" priority="1">
      <formula>AS14=""</formula>
    </cfRule>
  </conditionalFormatting>
  <dataValidations count="5">
    <dataValidation type="date" allowBlank="1" showInputMessage="1" showErrorMessage="1" sqref="AC14:AD1604" xr:uid="{00000000-0002-0000-0200-000001000000}">
      <formula1>45270</formula1>
      <formula2>45640</formula2>
    </dataValidation>
    <dataValidation type="whole" allowBlank="1" showInputMessage="1" showErrorMessage="1" sqref="D14:D1604" xr:uid="{00000000-0002-0000-0200-000002000000}">
      <formula1>0</formula1>
      <formula2>9.99999999999999E+31</formula2>
    </dataValidation>
    <dataValidation type="whole" allowBlank="1" showInputMessage="1" showErrorMessage="1" sqref="P14:P1604" xr:uid="{00000000-0002-0000-0200-000003000000}">
      <formula1>0</formula1>
      <formula2>99999999999999900000</formula2>
    </dataValidation>
    <dataValidation type="date" allowBlank="1" showInputMessage="1" showErrorMessage="1" sqref="C4" xr:uid="{00000000-0002-0000-0200-000004000000}">
      <formula1>1</formula1>
      <formula2>402133</formula2>
    </dataValidation>
    <dataValidation type="list" showInputMessage="1" showErrorMessage="1" errorTitle="Attention" error="Veuillez selectionner une DT (cellule G6)" sqref="B14:B1604" xr:uid="{00000000-0002-0000-0200-000005000000}">
      <formula1>INDIRECT($G$6)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  <ignoredErrors>
    <ignoredError sqref="A14" calculatedColumn="1"/>
  </ignoredErrors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showInputMessage="1" showErrorMessage="1" xr:uid="{00000000-0002-0000-0200-000000000000}">
          <x14:formula1>
            <xm:f>'Paramètre (masquer)'!$A$60:$A$61</xm:f>
          </x14:formula1>
          <xm:sqref>C2</xm:sqref>
        </x14:dataValidation>
        <x14:dataValidation type="date" allowBlank="1" showInputMessage="1" showErrorMessage="1" xr:uid="{A7E901B8-370C-47E3-920D-BF8BB4964665}">
          <x14:formula1>
            <xm:f>'Paramètre (masquer)'!$A$54</xm:f>
          </x14:formula1>
          <x14:formula2>
            <xm:f>'Paramètre (masquer)'!$B$54</xm:f>
          </x14:formula2>
          <xm:sqref>E14:F1604</xm:sqref>
        </x14:dataValidation>
        <x14:dataValidation type="list" allowBlank="1" showInputMessage="1" showErrorMessage="1" xr:uid="{00000000-0002-0000-0200-000007000000}">
          <x14:formula1>
            <xm:f>'Paramètre (masquer)'!$A$6:$A$7</xm:f>
          </x14:formula1>
          <xm:sqref>R14:R1604 AE14:AK1604 AS14:AS1604 G14:O1604 W14:W1604</xm:sqref>
        </x14:dataValidation>
        <x14:dataValidation type="list" allowBlank="1" showInputMessage="1" showErrorMessage="1" xr:uid="{00000000-0002-0000-0200-000008000000}">
          <x14:formula1>
            <xm:f>'Paramètre (masquer)'!$E$1:$O$1</xm:f>
          </x14:formula1>
          <xm:sqref>G6</xm:sqref>
        </x14:dataValidation>
        <x14:dataValidation type="list" allowBlank="1" showInputMessage="1" showErrorMessage="1" xr:uid="{00000000-0002-0000-0200-000009000000}">
          <x14:formula1>
            <xm:f>'Paramètre (masquer)'!$A$10:$A$15</xm:f>
          </x14:formula1>
          <xm:sqref>Y14:Y1604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>
    <tabColor theme="9"/>
  </sheetPr>
  <dimension ref="B1:G2983"/>
  <sheetViews>
    <sheetView showGridLines="0" workbookViewId="0">
      <selection activeCell="B25" sqref="B25"/>
    </sheetView>
  </sheetViews>
  <sheetFormatPr baseColWidth="10" defaultColWidth="11.42578125" defaultRowHeight="15"/>
  <cols>
    <col min="1" max="1" width="1.140625" customWidth="1"/>
    <col min="2" max="2" width="50.5703125" style="48" customWidth="1"/>
    <col min="3" max="3" width="36.7109375" style="48" customWidth="1"/>
    <col min="4" max="6" width="32" style="48" customWidth="1"/>
    <col min="7" max="7" width="59.42578125" style="48" customWidth="1"/>
  </cols>
  <sheetData>
    <row r="1" spans="2:7" s="47" customFormat="1" ht="60" customHeight="1">
      <c r="B1" s="131" t="s">
        <v>3190</v>
      </c>
      <c r="C1" s="131"/>
      <c r="D1" s="131"/>
      <c r="E1" s="131"/>
      <c r="F1" s="131"/>
      <c r="G1" s="131"/>
    </row>
    <row r="2" spans="2:7" ht="6.75" customHeight="1"/>
    <row r="3" spans="2:7" ht="6.75" customHeight="1" thickBot="1"/>
    <row r="4" spans="2:7" ht="15.75" thickBot="1">
      <c r="B4" s="86" t="s">
        <v>104</v>
      </c>
      <c r="C4" s="87" t="s">
        <v>105</v>
      </c>
      <c r="D4" s="132" t="s">
        <v>106</v>
      </c>
      <c r="E4" s="133"/>
    </row>
    <row r="5" spans="2:7" ht="15.75" thickBot="1">
      <c r="B5" s="136" t="s">
        <v>107</v>
      </c>
      <c r="C5" s="137"/>
      <c r="D5" s="134"/>
      <c r="E5" s="135"/>
    </row>
    <row r="6" spans="2:7" ht="6.75" customHeight="1" thickBot="1"/>
    <row r="7" spans="2:7" ht="15.75" thickBot="1">
      <c r="B7" s="49" t="s">
        <v>108</v>
      </c>
      <c r="C7" s="49" t="s">
        <v>109</v>
      </c>
      <c r="D7" s="49" t="s">
        <v>110</v>
      </c>
      <c r="E7" s="49" t="s">
        <v>111</v>
      </c>
      <c r="F7" s="49" t="s">
        <v>57</v>
      </c>
      <c r="G7" s="49" t="s">
        <v>112</v>
      </c>
    </row>
    <row r="8" spans="2:7" ht="15.75" hidden="1" thickBot="1">
      <c r="B8" s="88" t="s">
        <v>113</v>
      </c>
      <c r="C8" s="88">
        <v>87313759</v>
      </c>
      <c r="D8" s="88" t="s">
        <v>114</v>
      </c>
      <c r="E8" s="88" t="s">
        <v>115</v>
      </c>
      <c r="F8" s="88" t="s">
        <v>116</v>
      </c>
      <c r="G8" s="88" t="s">
        <v>117</v>
      </c>
    </row>
    <row r="9" spans="2:7" ht="15.75" hidden="1" thickBot="1">
      <c r="B9" s="88" t="s">
        <v>118</v>
      </c>
      <c r="C9" s="88">
        <v>87481614</v>
      </c>
      <c r="D9" s="88" t="s">
        <v>119</v>
      </c>
      <c r="E9" s="88" t="s">
        <v>120</v>
      </c>
      <c r="F9" s="88" t="s">
        <v>121</v>
      </c>
      <c r="G9" s="88" t="s">
        <v>122</v>
      </c>
    </row>
    <row r="10" spans="2:7" ht="15.75" hidden="1" thickBot="1">
      <c r="B10" s="88" t="s">
        <v>123</v>
      </c>
      <c r="C10" s="88">
        <v>87317362</v>
      </c>
      <c r="D10" s="88" t="s">
        <v>114</v>
      </c>
      <c r="E10" s="88" t="s">
        <v>115</v>
      </c>
      <c r="F10" s="88" t="s">
        <v>116</v>
      </c>
      <c r="G10" s="88" t="s">
        <v>124</v>
      </c>
    </row>
    <row r="11" spans="2:7" ht="15.75" hidden="1" thickBot="1">
      <c r="B11" s="88" t="s">
        <v>125</v>
      </c>
      <c r="C11" s="88">
        <v>87545269</v>
      </c>
      <c r="D11" s="88" t="s">
        <v>126</v>
      </c>
      <c r="E11" s="88" t="s">
        <v>127</v>
      </c>
      <c r="F11" s="88" t="s">
        <v>121</v>
      </c>
      <c r="G11" s="88" t="s">
        <v>128</v>
      </c>
    </row>
    <row r="12" spans="2:7" ht="15.75" hidden="1" thickBot="1">
      <c r="B12" s="88" t="s">
        <v>129</v>
      </c>
      <c r="C12" s="88">
        <v>87381657</v>
      </c>
      <c r="D12" s="88" t="s">
        <v>126</v>
      </c>
      <c r="E12" s="88" t="s">
        <v>127</v>
      </c>
      <c r="F12" s="88" t="s">
        <v>121</v>
      </c>
      <c r="G12" s="88" t="s">
        <v>128</v>
      </c>
    </row>
    <row r="13" spans="2:7" ht="15.75" hidden="1" thickBot="1">
      <c r="B13" s="88" t="s">
        <v>130</v>
      </c>
      <c r="C13" s="88">
        <v>87386052</v>
      </c>
      <c r="D13" s="88" t="s">
        <v>126</v>
      </c>
      <c r="E13" s="88" t="s">
        <v>127</v>
      </c>
      <c r="F13" s="88" t="s">
        <v>121</v>
      </c>
      <c r="G13" s="88" t="s">
        <v>128</v>
      </c>
    </row>
    <row r="14" spans="2:7" ht="15.75" hidden="1" thickBot="1">
      <c r="B14" s="88" t="s">
        <v>131</v>
      </c>
      <c r="C14" s="88">
        <v>87316745</v>
      </c>
      <c r="D14" s="88" t="s">
        <v>114</v>
      </c>
      <c r="E14" s="88" t="s">
        <v>115</v>
      </c>
      <c r="F14" s="88" t="s">
        <v>121</v>
      </c>
      <c r="G14" s="88" t="s">
        <v>117</v>
      </c>
    </row>
    <row r="15" spans="2:7" ht="15.75" hidden="1" thickBot="1">
      <c r="B15" s="88" t="s">
        <v>132</v>
      </c>
      <c r="C15" s="88">
        <v>87342048</v>
      </c>
      <c r="D15" s="88" t="s">
        <v>114</v>
      </c>
      <c r="E15" s="88" t="s">
        <v>115</v>
      </c>
      <c r="F15" s="88" t="s">
        <v>116</v>
      </c>
      <c r="G15" s="88" t="s">
        <v>117</v>
      </c>
    </row>
    <row r="16" spans="2:7" ht="15.75" hidden="1" thickBot="1">
      <c r="B16" s="88" t="s">
        <v>133</v>
      </c>
      <c r="C16" s="88">
        <v>87271460</v>
      </c>
      <c r="D16" s="88" t="s">
        <v>126</v>
      </c>
      <c r="E16" s="88" t="s">
        <v>127</v>
      </c>
      <c r="F16" s="88" t="s">
        <v>121</v>
      </c>
      <c r="G16" s="88" t="s">
        <v>128</v>
      </c>
    </row>
    <row r="17" spans="2:7" ht="15.75" hidden="1" thickBot="1">
      <c r="B17" s="88" t="s">
        <v>134</v>
      </c>
      <c r="C17" s="88">
        <v>87271494</v>
      </c>
      <c r="D17" s="88" t="s">
        <v>126</v>
      </c>
      <c r="E17" s="88" t="s">
        <v>127</v>
      </c>
      <c r="F17" s="88" t="s">
        <v>121</v>
      </c>
      <c r="G17" s="88" t="s">
        <v>135</v>
      </c>
    </row>
    <row r="18" spans="2:7" ht="15.75" hidden="1" thickBot="1">
      <c r="B18" s="88" t="s">
        <v>136</v>
      </c>
      <c r="C18" s="88">
        <v>87001479</v>
      </c>
      <c r="D18" s="88" t="s">
        <v>126</v>
      </c>
      <c r="E18" s="88" t="s">
        <v>127</v>
      </c>
      <c r="F18" s="88" t="s">
        <v>121</v>
      </c>
      <c r="G18" s="88" t="s">
        <v>135</v>
      </c>
    </row>
    <row r="19" spans="2:7" ht="15.75" hidden="1" thickBot="1">
      <c r="B19" s="88" t="s">
        <v>137</v>
      </c>
      <c r="C19" s="88">
        <v>87757559</v>
      </c>
      <c r="D19" s="88" t="s">
        <v>138</v>
      </c>
      <c r="E19" s="88" t="s">
        <v>139</v>
      </c>
      <c r="F19" s="88" t="s">
        <v>121</v>
      </c>
      <c r="G19" s="88" t="s">
        <v>140</v>
      </c>
    </row>
    <row r="20" spans="2:7" ht="15.75" hidden="1" thickBot="1">
      <c r="B20" s="88" t="s">
        <v>141</v>
      </c>
      <c r="C20" s="88">
        <v>87781278</v>
      </c>
      <c r="D20" s="88" t="s">
        <v>142</v>
      </c>
      <c r="E20" s="88" t="s">
        <v>143</v>
      </c>
      <c r="F20" s="88" t="s">
        <v>144</v>
      </c>
      <c r="G20" s="88" t="s">
        <v>145</v>
      </c>
    </row>
    <row r="21" spans="2:7" ht="15.75" hidden="1" thickBot="1">
      <c r="B21" s="88" t="s">
        <v>146</v>
      </c>
      <c r="C21" s="88">
        <v>87586008</v>
      </c>
      <c r="D21" s="88" t="s">
        <v>147</v>
      </c>
      <c r="E21" s="88" t="s">
        <v>148</v>
      </c>
      <c r="F21" s="88" t="s">
        <v>149</v>
      </c>
      <c r="G21" s="88" t="s">
        <v>150</v>
      </c>
    </row>
    <row r="22" spans="2:7" ht="15.75" hidden="1" thickBot="1">
      <c r="B22" s="88" t="s">
        <v>151</v>
      </c>
      <c r="C22" s="88">
        <v>87595157</v>
      </c>
      <c r="D22" s="88" t="s">
        <v>147</v>
      </c>
      <c r="E22" s="88" t="s">
        <v>148</v>
      </c>
      <c r="F22" s="88" t="s">
        <v>149</v>
      </c>
      <c r="G22" s="88" t="s">
        <v>152</v>
      </c>
    </row>
    <row r="23" spans="2:7" ht="15.75" hidden="1" thickBot="1">
      <c r="B23" s="88" t="s">
        <v>153</v>
      </c>
      <c r="C23" s="88">
        <v>87171702</v>
      </c>
      <c r="D23" s="88" t="s">
        <v>114</v>
      </c>
      <c r="E23" s="88" t="s">
        <v>115</v>
      </c>
      <c r="F23" s="88" t="s">
        <v>121</v>
      </c>
      <c r="G23" s="88" t="s">
        <v>117</v>
      </c>
    </row>
    <row r="24" spans="2:7" ht="15.75" hidden="1" thickBot="1">
      <c r="B24" s="88" t="s">
        <v>154</v>
      </c>
      <c r="C24" s="88">
        <v>87485193</v>
      </c>
      <c r="D24" s="88" t="s">
        <v>147</v>
      </c>
      <c r="E24" s="88" t="s">
        <v>148</v>
      </c>
      <c r="F24" s="88" t="s">
        <v>121</v>
      </c>
      <c r="G24" s="88" t="s">
        <v>152</v>
      </c>
    </row>
    <row r="25" spans="2:7" ht="15.75" thickBot="1">
      <c r="B25" s="88" t="s">
        <v>155</v>
      </c>
      <c r="C25" s="88">
        <v>87741421</v>
      </c>
      <c r="D25" s="88" t="s">
        <v>156</v>
      </c>
      <c r="E25" s="88" t="s">
        <v>157</v>
      </c>
      <c r="F25" s="88" t="s">
        <v>121</v>
      </c>
      <c r="G25" s="88" t="s">
        <v>158</v>
      </c>
    </row>
    <row r="26" spans="2:7" ht="15.75" thickBot="1">
      <c r="B26" s="88" t="s">
        <v>159</v>
      </c>
      <c r="C26" s="88">
        <v>87741256</v>
      </c>
      <c r="D26" s="88" t="s">
        <v>156</v>
      </c>
      <c r="E26" s="88" t="s">
        <v>157</v>
      </c>
      <c r="F26" s="88" t="s">
        <v>121</v>
      </c>
      <c r="G26" s="88" t="s">
        <v>158</v>
      </c>
    </row>
    <row r="27" spans="2:7" ht="15.75" thickBot="1">
      <c r="B27" s="88" t="s">
        <v>160</v>
      </c>
      <c r="C27" s="88">
        <v>87734129</v>
      </c>
      <c r="D27" s="88" t="s">
        <v>156</v>
      </c>
      <c r="E27" s="88" t="s">
        <v>157</v>
      </c>
      <c r="F27" s="88" t="s">
        <v>121</v>
      </c>
      <c r="G27" s="88" t="s">
        <v>158</v>
      </c>
    </row>
    <row r="28" spans="2:7" ht="15.75" hidden="1" thickBot="1">
      <c r="B28" s="88" t="s">
        <v>161</v>
      </c>
      <c r="C28" s="88">
        <v>87775858</v>
      </c>
      <c r="D28" s="88" t="s">
        <v>142</v>
      </c>
      <c r="E28" s="88" t="s">
        <v>143</v>
      </c>
      <c r="F28" s="88" t="s">
        <v>144</v>
      </c>
      <c r="G28" s="88" t="s">
        <v>162</v>
      </c>
    </row>
    <row r="29" spans="2:7" ht="15.75" hidden="1" thickBot="1">
      <c r="B29" s="88" t="s">
        <v>163</v>
      </c>
      <c r="C29" s="88">
        <v>87586693</v>
      </c>
      <c r="D29" s="88" t="s">
        <v>147</v>
      </c>
      <c r="E29" s="88" t="s">
        <v>148</v>
      </c>
      <c r="F29" s="88" t="s">
        <v>121</v>
      </c>
      <c r="G29" s="88" t="s">
        <v>152</v>
      </c>
    </row>
    <row r="30" spans="2:7" ht="15.75" hidden="1" thickBot="1">
      <c r="B30" s="88" t="s">
        <v>164</v>
      </c>
      <c r="C30" s="88">
        <v>87185629</v>
      </c>
      <c r="D30" s="88" t="s">
        <v>165</v>
      </c>
      <c r="E30" s="88" t="s">
        <v>166</v>
      </c>
      <c r="F30" s="88" t="s">
        <v>167</v>
      </c>
      <c r="G30" s="88" t="s">
        <v>168</v>
      </c>
    </row>
    <row r="31" spans="2:7" ht="15.75" hidden="1" thickBot="1">
      <c r="B31" s="88" t="s">
        <v>169</v>
      </c>
      <c r="C31" s="88">
        <v>87313221</v>
      </c>
      <c r="D31" s="88" t="s">
        <v>114</v>
      </c>
      <c r="E31" s="88" t="s">
        <v>115</v>
      </c>
      <c r="F31" s="88" t="s">
        <v>116</v>
      </c>
      <c r="G31" s="88" t="s">
        <v>124</v>
      </c>
    </row>
    <row r="32" spans="2:7" ht="15.75" hidden="1" thickBot="1">
      <c r="B32" s="88" t="s">
        <v>170</v>
      </c>
      <c r="C32" s="88">
        <v>87313098</v>
      </c>
      <c r="D32" s="88" t="s">
        <v>114</v>
      </c>
      <c r="E32" s="88" t="s">
        <v>115</v>
      </c>
      <c r="F32" s="88" t="s">
        <v>121</v>
      </c>
      <c r="G32" s="88" t="s">
        <v>124</v>
      </c>
    </row>
    <row r="33" spans="2:7" ht="15.75" hidden="1" thickBot="1">
      <c r="B33" s="88" t="s">
        <v>171</v>
      </c>
      <c r="C33" s="88">
        <v>87775833</v>
      </c>
      <c r="D33" s="88" t="s">
        <v>142</v>
      </c>
      <c r="E33" s="88" t="s">
        <v>143</v>
      </c>
      <c r="F33" s="88" t="s">
        <v>121</v>
      </c>
      <c r="G33" s="88" t="s">
        <v>162</v>
      </c>
    </row>
    <row r="34" spans="2:7" ht="15.75" thickBot="1">
      <c r="B34" s="88" t="s">
        <v>172</v>
      </c>
      <c r="C34" s="88">
        <v>87741769</v>
      </c>
      <c r="D34" s="88" t="s">
        <v>156</v>
      </c>
      <c r="E34" s="88" t="s">
        <v>157</v>
      </c>
      <c r="F34" s="88" t="s">
        <v>121</v>
      </c>
      <c r="G34" s="88" t="s">
        <v>158</v>
      </c>
    </row>
    <row r="35" spans="2:7" ht="15.75" hidden="1" thickBot="1">
      <c r="B35" s="88" t="s">
        <v>173</v>
      </c>
      <c r="C35" s="88">
        <v>87713636</v>
      </c>
      <c r="D35" s="88" t="s">
        <v>165</v>
      </c>
      <c r="E35" s="88" t="s">
        <v>166</v>
      </c>
      <c r="F35" s="88" t="s">
        <v>121</v>
      </c>
      <c r="G35" s="88" t="s">
        <v>168</v>
      </c>
    </row>
    <row r="36" spans="2:7" ht="15.75" hidden="1" thickBot="1">
      <c r="B36" s="88" t="s">
        <v>174</v>
      </c>
      <c r="C36" s="88">
        <v>87751404</v>
      </c>
      <c r="D36" s="88" t="s">
        <v>138</v>
      </c>
      <c r="E36" s="88" t="s">
        <v>139</v>
      </c>
      <c r="F36" s="88" t="s">
        <v>175</v>
      </c>
      <c r="G36" s="88" t="s">
        <v>176</v>
      </c>
    </row>
    <row r="37" spans="2:7" ht="15.75" hidden="1" thickBot="1">
      <c r="B37" s="88" t="s">
        <v>177</v>
      </c>
      <c r="C37" s="88">
        <v>87319012</v>
      </c>
      <c r="D37" s="88" t="s">
        <v>138</v>
      </c>
      <c r="E37" s="88" t="s">
        <v>139</v>
      </c>
      <c r="F37" s="88" t="s">
        <v>121</v>
      </c>
      <c r="G37" s="88" t="s">
        <v>178</v>
      </c>
    </row>
    <row r="38" spans="2:7" ht="15.75" hidden="1" thickBot="1">
      <c r="B38" s="88" t="s">
        <v>179</v>
      </c>
      <c r="C38" s="88">
        <v>87592667</v>
      </c>
      <c r="D38" s="88" t="s">
        <v>147</v>
      </c>
      <c r="E38" s="88" t="s">
        <v>148</v>
      </c>
      <c r="F38" s="88" t="s">
        <v>180</v>
      </c>
      <c r="G38" s="88" t="s">
        <v>152</v>
      </c>
    </row>
    <row r="39" spans="2:7" ht="15.75" thickBot="1">
      <c r="B39" s="88" t="s">
        <v>181</v>
      </c>
      <c r="C39" s="88">
        <v>87741132</v>
      </c>
      <c r="D39" s="88" t="s">
        <v>156</v>
      </c>
      <c r="E39" s="88" t="s">
        <v>157</v>
      </c>
      <c r="F39" s="88" t="s">
        <v>121</v>
      </c>
      <c r="G39" s="88" t="s">
        <v>182</v>
      </c>
    </row>
    <row r="40" spans="2:7" ht="15.75" thickBot="1">
      <c r="B40" s="88" t="s">
        <v>183</v>
      </c>
      <c r="C40" s="88">
        <v>87722744</v>
      </c>
      <c r="D40" s="88" t="s">
        <v>156</v>
      </c>
      <c r="E40" s="88" t="s">
        <v>157</v>
      </c>
      <c r="F40" s="88" t="s">
        <v>121</v>
      </c>
      <c r="G40" s="88" t="s">
        <v>158</v>
      </c>
    </row>
    <row r="41" spans="2:7" ht="15.75" thickBot="1">
      <c r="B41" s="88" t="s">
        <v>184</v>
      </c>
      <c r="C41" s="88">
        <v>87746115</v>
      </c>
      <c r="D41" s="88" t="s">
        <v>156</v>
      </c>
      <c r="E41" s="88" t="s">
        <v>157</v>
      </c>
      <c r="F41" s="88" t="s">
        <v>185</v>
      </c>
      <c r="G41" s="88" t="s">
        <v>158</v>
      </c>
    </row>
    <row r="42" spans="2:7" ht="15.75" hidden="1" thickBot="1">
      <c r="B42" s="88" t="s">
        <v>186</v>
      </c>
      <c r="C42" s="88">
        <v>87313072</v>
      </c>
      <c r="D42" s="88" t="s">
        <v>114</v>
      </c>
      <c r="E42" s="88" t="s">
        <v>115</v>
      </c>
      <c r="F42" s="88" t="s">
        <v>116</v>
      </c>
      <c r="G42" s="88" t="s">
        <v>124</v>
      </c>
    </row>
    <row r="43" spans="2:7" ht="15.75" thickBot="1">
      <c r="B43" s="88" t="s">
        <v>187</v>
      </c>
      <c r="C43" s="88">
        <v>87741645</v>
      </c>
      <c r="D43" s="88" t="s">
        <v>156</v>
      </c>
      <c r="E43" s="88" t="s">
        <v>157</v>
      </c>
      <c r="F43" s="88" t="s">
        <v>185</v>
      </c>
      <c r="G43" s="88" t="s">
        <v>182</v>
      </c>
    </row>
    <row r="44" spans="2:7" ht="15.75" hidden="1" thickBot="1">
      <c r="B44" s="88" t="s">
        <v>188</v>
      </c>
      <c r="C44" s="88">
        <v>87615005</v>
      </c>
      <c r="D44" s="88" t="s">
        <v>142</v>
      </c>
      <c r="E44" s="88" t="s">
        <v>143</v>
      </c>
      <c r="F44" s="88" t="s">
        <v>189</v>
      </c>
      <c r="G44" s="88" t="s">
        <v>145</v>
      </c>
    </row>
    <row r="45" spans="2:7" ht="15.75" hidden="1" thickBot="1">
      <c r="B45" s="88" t="s">
        <v>190</v>
      </c>
      <c r="C45" s="88">
        <v>87615195</v>
      </c>
      <c r="D45" s="88" t="s">
        <v>142</v>
      </c>
      <c r="E45" s="88" t="s">
        <v>143</v>
      </c>
      <c r="F45" s="88" t="s">
        <v>121</v>
      </c>
      <c r="G45" s="88" t="s">
        <v>162</v>
      </c>
    </row>
    <row r="46" spans="2:7" ht="15.75" hidden="1" thickBot="1">
      <c r="B46" s="88" t="s">
        <v>191</v>
      </c>
      <c r="C46" s="88">
        <v>87613398</v>
      </c>
      <c r="D46" s="88" t="s">
        <v>142</v>
      </c>
      <c r="E46" s="88" t="s">
        <v>143</v>
      </c>
      <c r="F46" s="88" t="s">
        <v>121</v>
      </c>
      <c r="G46" s="88" t="s">
        <v>162</v>
      </c>
    </row>
    <row r="47" spans="2:7" ht="15.75" thickBot="1">
      <c r="B47" s="88" t="s">
        <v>192</v>
      </c>
      <c r="C47" s="88">
        <v>87721266</v>
      </c>
      <c r="D47" s="88" t="s">
        <v>156</v>
      </c>
      <c r="E47" s="88" t="s">
        <v>157</v>
      </c>
      <c r="F47" s="88" t="s">
        <v>121</v>
      </c>
      <c r="G47" s="88" t="s">
        <v>182</v>
      </c>
    </row>
    <row r="48" spans="2:7" ht="15.75" hidden="1" thickBot="1">
      <c r="B48" s="88" t="s">
        <v>193</v>
      </c>
      <c r="C48" s="88">
        <v>87444711</v>
      </c>
      <c r="D48" s="88" t="s">
        <v>194</v>
      </c>
      <c r="E48" s="88" t="s">
        <v>195</v>
      </c>
      <c r="F48" s="88" t="s">
        <v>196</v>
      </c>
      <c r="G48" s="88" t="s">
        <v>197</v>
      </c>
    </row>
    <row r="49" spans="2:7" ht="15.75" hidden="1" thickBot="1">
      <c r="B49" s="88" t="s">
        <v>198</v>
      </c>
      <c r="C49" s="88">
        <v>87775288</v>
      </c>
      <c r="D49" s="88" t="s">
        <v>142</v>
      </c>
      <c r="E49" s="88" t="s">
        <v>143</v>
      </c>
      <c r="F49" s="88" t="s">
        <v>144</v>
      </c>
      <c r="G49" s="88" t="s">
        <v>145</v>
      </c>
    </row>
    <row r="50" spans="2:7" ht="15.75" hidden="1" thickBot="1">
      <c r="B50" s="88" t="s">
        <v>199</v>
      </c>
      <c r="C50" s="88">
        <v>87615187</v>
      </c>
      <c r="D50" s="88" t="s">
        <v>142</v>
      </c>
      <c r="E50" s="88" t="s">
        <v>143</v>
      </c>
      <c r="F50" s="88" t="s">
        <v>121</v>
      </c>
      <c r="G50" s="88" t="s">
        <v>162</v>
      </c>
    </row>
    <row r="51" spans="2:7" ht="15.75" hidden="1" thickBot="1">
      <c r="B51" s="88" t="s">
        <v>200</v>
      </c>
      <c r="C51" s="88">
        <v>87594234</v>
      </c>
      <c r="D51" s="88" t="s">
        <v>147</v>
      </c>
      <c r="E51" s="88" t="s">
        <v>148</v>
      </c>
      <c r="F51" s="88" t="s">
        <v>180</v>
      </c>
      <c r="G51" s="88" t="s">
        <v>152</v>
      </c>
    </row>
    <row r="52" spans="2:7" ht="15.75" hidden="1" thickBot="1">
      <c r="B52" s="88" t="s">
        <v>3193</v>
      </c>
      <c r="C52" s="88">
        <v>87113878</v>
      </c>
      <c r="D52" s="88" t="s">
        <v>126</v>
      </c>
      <c r="E52" s="88" t="s">
        <v>127</v>
      </c>
      <c r="F52" s="88" t="s">
        <v>121</v>
      </c>
      <c r="G52" s="88" t="s">
        <v>128</v>
      </c>
    </row>
    <row r="53" spans="2:7" ht="15.75" hidden="1" thickBot="1">
      <c r="B53" s="88" t="s">
        <v>201</v>
      </c>
      <c r="C53" s="88">
        <v>87783654</v>
      </c>
      <c r="D53" s="88" t="s">
        <v>142</v>
      </c>
      <c r="E53" s="88" t="s">
        <v>143</v>
      </c>
      <c r="F53" s="88" t="s">
        <v>121</v>
      </c>
      <c r="G53" s="88" t="s">
        <v>162</v>
      </c>
    </row>
    <row r="54" spans="2:7" ht="15.75" thickBot="1">
      <c r="B54" s="88" t="s">
        <v>202</v>
      </c>
      <c r="C54" s="88">
        <v>87731885</v>
      </c>
      <c r="D54" s="88" t="s">
        <v>156</v>
      </c>
      <c r="E54" s="88" t="s">
        <v>157</v>
      </c>
      <c r="F54" s="88" t="s">
        <v>203</v>
      </c>
      <c r="G54" s="88" t="s">
        <v>158</v>
      </c>
    </row>
    <row r="55" spans="2:7" ht="15.75" hidden="1" thickBot="1">
      <c r="B55" s="88" t="s">
        <v>204</v>
      </c>
      <c r="C55" s="88">
        <v>87182238</v>
      </c>
      <c r="D55" s="88" t="s">
        <v>205</v>
      </c>
      <c r="E55" s="88" t="s">
        <v>206</v>
      </c>
      <c r="F55" s="88" t="s">
        <v>207</v>
      </c>
      <c r="G55" s="88" t="s">
        <v>208</v>
      </c>
    </row>
    <row r="56" spans="2:7" ht="15.75" hidden="1" thickBot="1">
      <c r="B56" s="88" t="s">
        <v>209</v>
      </c>
      <c r="C56" s="88">
        <v>87172262</v>
      </c>
      <c r="D56" s="88" t="s">
        <v>205</v>
      </c>
      <c r="E56" s="88" t="s">
        <v>206</v>
      </c>
      <c r="F56" s="88" t="s">
        <v>121</v>
      </c>
      <c r="G56" s="88" t="s">
        <v>210</v>
      </c>
    </row>
    <row r="57" spans="2:7" ht="15.75" hidden="1" thickBot="1">
      <c r="B57" s="88" t="s">
        <v>211</v>
      </c>
      <c r="C57" s="88">
        <v>87592311</v>
      </c>
      <c r="D57" s="88" t="s">
        <v>147</v>
      </c>
      <c r="E57" s="88" t="s">
        <v>148</v>
      </c>
      <c r="F57" s="88" t="s">
        <v>180</v>
      </c>
      <c r="G57" s="88" t="s">
        <v>152</v>
      </c>
    </row>
    <row r="58" spans="2:7" ht="15.75" thickBot="1">
      <c r="B58" s="88" t="s">
        <v>212</v>
      </c>
      <c r="C58" s="88">
        <v>87743716</v>
      </c>
      <c r="D58" s="88" t="s">
        <v>156</v>
      </c>
      <c r="E58" s="88" t="s">
        <v>157</v>
      </c>
      <c r="F58" s="88" t="s">
        <v>121</v>
      </c>
      <c r="G58" s="88" t="s">
        <v>182</v>
      </c>
    </row>
    <row r="59" spans="2:7" ht="15.75" hidden="1" thickBot="1">
      <c r="B59" s="88" t="s">
        <v>213</v>
      </c>
      <c r="C59" s="88">
        <v>87574343</v>
      </c>
      <c r="D59" s="88" t="s">
        <v>214</v>
      </c>
      <c r="E59" s="88" t="s">
        <v>215</v>
      </c>
      <c r="F59" s="88" t="s">
        <v>180</v>
      </c>
      <c r="G59" s="88" t="s">
        <v>216</v>
      </c>
    </row>
    <row r="60" spans="2:7" ht="15.75" thickBot="1">
      <c r="B60" s="88" t="s">
        <v>217</v>
      </c>
      <c r="C60" s="88">
        <v>87743146</v>
      </c>
      <c r="D60" s="88" t="s">
        <v>156</v>
      </c>
      <c r="E60" s="88" t="s">
        <v>157</v>
      </c>
      <c r="F60" s="88" t="s">
        <v>121</v>
      </c>
      <c r="G60" s="88" t="s">
        <v>158</v>
      </c>
    </row>
    <row r="61" spans="2:7" ht="15.75" hidden="1" thickBot="1">
      <c r="B61" s="88" t="s">
        <v>218</v>
      </c>
      <c r="C61" s="88">
        <v>87313874</v>
      </c>
      <c r="D61" s="88" t="s">
        <v>114</v>
      </c>
      <c r="E61" s="88" t="s">
        <v>115</v>
      </c>
      <c r="F61" s="88" t="s">
        <v>116</v>
      </c>
      <c r="G61" s="88" t="s">
        <v>219</v>
      </c>
    </row>
    <row r="62" spans="2:7" ht="15.75" hidden="1" thickBot="1">
      <c r="B62" s="88" t="s">
        <v>220</v>
      </c>
      <c r="C62" s="88">
        <v>87171744</v>
      </c>
      <c r="D62" s="88" t="s">
        <v>114</v>
      </c>
      <c r="E62" s="88" t="s">
        <v>115</v>
      </c>
      <c r="F62" s="88" t="s">
        <v>121</v>
      </c>
      <c r="G62" s="88" t="s">
        <v>117</v>
      </c>
    </row>
    <row r="63" spans="2:7" ht="15.75" hidden="1" thickBot="1">
      <c r="B63" s="88" t="s">
        <v>221</v>
      </c>
      <c r="C63" s="88">
        <v>87394205</v>
      </c>
      <c r="D63" s="88" t="s">
        <v>214</v>
      </c>
      <c r="E63" s="88" t="s">
        <v>215</v>
      </c>
      <c r="F63" s="88" t="s">
        <v>121</v>
      </c>
      <c r="G63" s="88" t="s">
        <v>222</v>
      </c>
    </row>
    <row r="64" spans="2:7" ht="15.75" thickBot="1">
      <c r="B64" s="88" t="s">
        <v>223</v>
      </c>
      <c r="C64" s="88">
        <v>87721035</v>
      </c>
      <c r="D64" s="88" t="s">
        <v>156</v>
      </c>
      <c r="E64" s="88" t="s">
        <v>157</v>
      </c>
      <c r="F64" s="88" t="s">
        <v>224</v>
      </c>
      <c r="G64" s="88" t="s">
        <v>182</v>
      </c>
    </row>
    <row r="65" spans="2:7" ht="15.75" hidden="1" thickBot="1">
      <c r="B65" s="88" t="s">
        <v>225</v>
      </c>
      <c r="C65" s="88">
        <v>87481192</v>
      </c>
      <c r="D65" s="88" t="s">
        <v>119</v>
      </c>
      <c r="E65" s="88" t="s">
        <v>120</v>
      </c>
      <c r="F65" s="88" t="s">
        <v>226</v>
      </c>
      <c r="G65" s="88" t="s">
        <v>227</v>
      </c>
    </row>
    <row r="66" spans="2:7" ht="15.75" hidden="1" thickBot="1">
      <c r="B66" s="88" t="s">
        <v>228</v>
      </c>
      <c r="C66" s="88">
        <v>87172858</v>
      </c>
      <c r="D66" s="88" t="s">
        <v>205</v>
      </c>
      <c r="E66" s="88" t="s">
        <v>206</v>
      </c>
      <c r="F66" s="88" t="s">
        <v>121</v>
      </c>
      <c r="G66" s="88" t="s">
        <v>210</v>
      </c>
    </row>
    <row r="67" spans="2:7" ht="15.75" hidden="1" thickBot="1">
      <c r="B67" s="88" t="s">
        <v>229</v>
      </c>
      <c r="C67" s="88">
        <v>87575332</v>
      </c>
      <c r="D67" s="88" t="s">
        <v>147</v>
      </c>
      <c r="E67" s="88" t="s">
        <v>148</v>
      </c>
      <c r="F67" s="88" t="s">
        <v>121</v>
      </c>
      <c r="G67" s="88" t="s">
        <v>152</v>
      </c>
    </row>
    <row r="68" spans="2:7" ht="15.75" hidden="1" thickBot="1">
      <c r="B68" s="88" t="s">
        <v>230</v>
      </c>
      <c r="C68" s="88">
        <v>87192419</v>
      </c>
      <c r="D68" s="88" t="s">
        <v>205</v>
      </c>
      <c r="E68" s="88" t="s">
        <v>206</v>
      </c>
      <c r="F68" s="88" t="s">
        <v>121</v>
      </c>
      <c r="G68" s="88" t="s">
        <v>210</v>
      </c>
    </row>
    <row r="69" spans="2:7" ht="15.75" hidden="1" thickBot="1">
      <c r="B69" s="88" t="s">
        <v>231</v>
      </c>
      <c r="C69" s="88">
        <v>87715102</v>
      </c>
      <c r="D69" s="88" t="s">
        <v>165</v>
      </c>
      <c r="E69" s="88" t="s">
        <v>166</v>
      </c>
      <c r="F69" s="88" t="s">
        <v>167</v>
      </c>
      <c r="G69" s="88" t="s">
        <v>168</v>
      </c>
    </row>
    <row r="70" spans="2:7" ht="15.75" hidden="1" thickBot="1">
      <c r="B70" s="88" t="s">
        <v>232</v>
      </c>
      <c r="C70" s="88">
        <v>87381491</v>
      </c>
      <c r="D70" s="88" t="s">
        <v>126</v>
      </c>
      <c r="E70" s="88" t="s">
        <v>127</v>
      </c>
      <c r="F70" s="88" t="s">
        <v>121</v>
      </c>
      <c r="G70" s="88" t="s">
        <v>128</v>
      </c>
    </row>
    <row r="71" spans="2:7" ht="15.75" thickBot="1">
      <c r="B71" s="88" t="s">
        <v>233</v>
      </c>
      <c r="C71" s="88">
        <v>87726406</v>
      </c>
      <c r="D71" s="88" t="s">
        <v>156</v>
      </c>
      <c r="E71" s="88" t="s">
        <v>157</v>
      </c>
      <c r="F71" s="88" t="s">
        <v>121</v>
      </c>
      <c r="G71" s="88" t="s">
        <v>158</v>
      </c>
    </row>
    <row r="72" spans="2:7" ht="15.75" hidden="1" thickBot="1">
      <c r="B72" s="88" t="s">
        <v>234</v>
      </c>
      <c r="C72" s="88">
        <v>87484048</v>
      </c>
      <c r="D72" s="88" t="s">
        <v>119</v>
      </c>
      <c r="E72" s="88" t="s">
        <v>120</v>
      </c>
      <c r="F72" s="88" t="s">
        <v>121</v>
      </c>
      <c r="G72" s="88" t="s">
        <v>122</v>
      </c>
    </row>
    <row r="73" spans="2:7" ht="15.75" hidden="1" thickBot="1">
      <c r="B73" s="88" t="s">
        <v>235</v>
      </c>
      <c r="C73" s="88">
        <v>87484006</v>
      </c>
      <c r="D73" s="88" t="s">
        <v>119</v>
      </c>
      <c r="E73" s="88" t="s">
        <v>120</v>
      </c>
      <c r="F73" s="88" t="s">
        <v>121</v>
      </c>
      <c r="G73" s="88" t="s">
        <v>236</v>
      </c>
    </row>
    <row r="74" spans="2:7" ht="15.75" hidden="1" thickBot="1">
      <c r="B74" s="88" t="s">
        <v>237</v>
      </c>
      <c r="C74" s="88">
        <v>87543090</v>
      </c>
      <c r="D74" s="88" t="s">
        <v>126</v>
      </c>
      <c r="E74" s="88" t="s">
        <v>127</v>
      </c>
      <c r="F74" s="88" t="s">
        <v>238</v>
      </c>
      <c r="G74" s="88" t="s">
        <v>128</v>
      </c>
    </row>
    <row r="75" spans="2:7" ht="15.75" hidden="1" thickBot="1">
      <c r="B75" s="88" t="s">
        <v>239</v>
      </c>
      <c r="C75" s="88">
        <v>87583005</v>
      </c>
      <c r="D75" s="88" t="s">
        <v>147</v>
      </c>
      <c r="E75" s="88" t="s">
        <v>148</v>
      </c>
      <c r="F75" s="88" t="s">
        <v>149</v>
      </c>
      <c r="G75" s="88" t="s">
        <v>150</v>
      </c>
    </row>
    <row r="76" spans="2:7" ht="15.75" hidden="1" thickBot="1">
      <c r="B76" s="88" t="s">
        <v>240</v>
      </c>
      <c r="C76" s="88">
        <v>87485102</v>
      </c>
      <c r="D76" s="88" t="s">
        <v>147</v>
      </c>
      <c r="E76" s="88" t="s">
        <v>148</v>
      </c>
      <c r="F76" s="88" t="s">
        <v>121</v>
      </c>
      <c r="G76" s="88" t="s">
        <v>152</v>
      </c>
    </row>
    <row r="77" spans="2:7" ht="15.75" hidden="1" thickBot="1">
      <c r="B77" s="88" t="s">
        <v>241</v>
      </c>
      <c r="C77" s="88">
        <v>87296566</v>
      </c>
      <c r="D77" s="88" t="s">
        <v>114</v>
      </c>
      <c r="E77" s="88" t="s">
        <v>115</v>
      </c>
      <c r="F77" s="88" t="s">
        <v>121</v>
      </c>
      <c r="G77" s="88" t="s">
        <v>117</v>
      </c>
    </row>
    <row r="78" spans="2:7" ht="15.75" hidden="1" thickBot="1">
      <c r="B78" s="88" t="s">
        <v>242</v>
      </c>
      <c r="C78" s="88">
        <v>87286856</v>
      </c>
      <c r="D78" s="88" t="s">
        <v>114</v>
      </c>
      <c r="E78" s="88" t="s">
        <v>115</v>
      </c>
      <c r="F78" s="88" t="s">
        <v>121</v>
      </c>
      <c r="G78" s="88" t="s">
        <v>117</v>
      </c>
    </row>
    <row r="79" spans="2:7" ht="15.75" thickBot="1">
      <c r="B79" s="88" t="s">
        <v>243</v>
      </c>
      <c r="C79" s="88">
        <v>87746008</v>
      </c>
      <c r="D79" s="88" t="s">
        <v>156</v>
      </c>
      <c r="E79" s="88" t="s">
        <v>157</v>
      </c>
      <c r="F79" s="88" t="s">
        <v>185</v>
      </c>
      <c r="G79" s="88" t="s">
        <v>244</v>
      </c>
    </row>
    <row r="80" spans="2:7" ht="15.75" thickBot="1">
      <c r="B80" s="88" t="s">
        <v>245</v>
      </c>
      <c r="C80" s="88">
        <v>87745497</v>
      </c>
      <c r="D80" s="88" t="s">
        <v>156</v>
      </c>
      <c r="E80" s="88" t="s">
        <v>157</v>
      </c>
      <c r="F80" s="88" t="s">
        <v>185</v>
      </c>
      <c r="G80" s="88" t="s">
        <v>182</v>
      </c>
    </row>
    <row r="81" spans="2:7" ht="15.75" hidden="1" thickBot="1">
      <c r="B81" s="88" t="s">
        <v>246</v>
      </c>
      <c r="C81" s="88">
        <v>87295055</v>
      </c>
      <c r="D81" s="88" t="s">
        <v>114</v>
      </c>
      <c r="E81" s="88" t="s">
        <v>115</v>
      </c>
      <c r="F81" s="88" t="s">
        <v>116</v>
      </c>
      <c r="G81" s="88" t="s">
        <v>117</v>
      </c>
    </row>
    <row r="82" spans="2:7" ht="15.75" thickBot="1">
      <c r="B82" s="88" t="s">
        <v>247</v>
      </c>
      <c r="C82" s="88">
        <v>87721324</v>
      </c>
      <c r="D82" s="88" t="s">
        <v>156</v>
      </c>
      <c r="E82" s="88" t="s">
        <v>157</v>
      </c>
      <c r="F82" s="88" t="s">
        <v>121</v>
      </c>
      <c r="G82" s="88" t="s">
        <v>182</v>
      </c>
    </row>
    <row r="83" spans="2:7" ht="15.75" hidden="1" thickBot="1">
      <c r="B83" s="88" t="s">
        <v>248</v>
      </c>
      <c r="C83" s="88">
        <v>87757567</v>
      </c>
      <c r="D83" s="88" t="s">
        <v>138</v>
      </c>
      <c r="E83" s="88" t="s">
        <v>139</v>
      </c>
      <c r="F83" s="88" t="s">
        <v>121</v>
      </c>
      <c r="G83" s="88" t="s">
        <v>140</v>
      </c>
    </row>
    <row r="84" spans="2:7" ht="15.75" hidden="1" thickBot="1">
      <c r="B84" s="88" t="s">
        <v>249</v>
      </c>
      <c r="C84" s="88">
        <v>87757674</v>
      </c>
      <c r="D84" s="88" t="s">
        <v>138</v>
      </c>
      <c r="E84" s="88" t="s">
        <v>139</v>
      </c>
      <c r="F84" s="88" t="s">
        <v>175</v>
      </c>
      <c r="G84" s="88" t="s">
        <v>250</v>
      </c>
    </row>
    <row r="85" spans="2:7" ht="15.75" hidden="1" thickBot="1">
      <c r="B85" s="88" t="s">
        <v>251</v>
      </c>
      <c r="C85" s="88">
        <v>87317255</v>
      </c>
      <c r="D85" s="88" t="s">
        <v>114</v>
      </c>
      <c r="E85" s="88" t="s">
        <v>115</v>
      </c>
      <c r="F85" s="88" t="s">
        <v>121</v>
      </c>
      <c r="G85" s="88" t="s">
        <v>117</v>
      </c>
    </row>
    <row r="86" spans="2:7" ht="15.75" hidden="1" thickBot="1">
      <c r="B86" s="88" t="s">
        <v>252</v>
      </c>
      <c r="C86" s="88">
        <v>87191643</v>
      </c>
      <c r="D86" s="88" t="s">
        <v>205</v>
      </c>
      <c r="E86" s="88" t="s">
        <v>206</v>
      </c>
      <c r="F86" s="88" t="s">
        <v>253</v>
      </c>
      <c r="G86" s="88" t="s">
        <v>210</v>
      </c>
    </row>
    <row r="87" spans="2:7" ht="15.75" hidden="1" thickBot="1">
      <c r="B87" s="88" t="s">
        <v>254</v>
      </c>
      <c r="C87" s="88">
        <v>87296459</v>
      </c>
      <c r="D87" s="88" t="s">
        <v>114</v>
      </c>
      <c r="E87" s="88" t="s">
        <v>115</v>
      </c>
      <c r="F87" s="88" t="s">
        <v>121</v>
      </c>
      <c r="G87" s="88" t="s">
        <v>117</v>
      </c>
    </row>
    <row r="88" spans="2:7" ht="15.75" hidden="1" thickBot="1">
      <c r="B88" s="88" t="s">
        <v>255</v>
      </c>
      <c r="C88" s="88">
        <v>87582726</v>
      </c>
      <c r="D88" s="88" t="s">
        <v>147</v>
      </c>
      <c r="E88" s="88" t="s">
        <v>148</v>
      </c>
      <c r="F88" s="88" t="s">
        <v>121</v>
      </c>
      <c r="G88" s="88" t="s">
        <v>152</v>
      </c>
    </row>
    <row r="89" spans="2:7" ht="15.75" hidden="1" thickBot="1">
      <c r="B89" s="88" t="s">
        <v>256</v>
      </c>
      <c r="C89" s="88">
        <v>87718155</v>
      </c>
      <c r="D89" s="88" t="s">
        <v>165</v>
      </c>
      <c r="E89" s="88" t="s">
        <v>166</v>
      </c>
      <c r="F89" s="88" t="s">
        <v>167</v>
      </c>
      <c r="G89" s="88" t="s">
        <v>168</v>
      </c>
    </row>
    <row r="90" spans="2:7" ht="15.75" hidden="1" thickBot="1">
      <c r="B90" s="88" t="s">
        <v>257</v>
      </c>
      <c r="C90" s="88">
        <v>87582668</v>
      </c>
      <c r="D90" s="88" t="s">
        <v>147</v>
      </c>
      <c r="E90" s="88" t="s">
        <v>148</v>
      </c>
      <c r="F90" s="88" t="s">
        <v>149</v>
      </c>
      <c r="G90" s="88" t="s">
        <v>258</v>
      </c>
    </row>
    <row r="91" spans="2:7" ht="15.75" hidden="1" thickBot="1">
      <c r="B91" s="88" t="s">
        <v>259</v>
      </c>
      <c r="C91" s="88">
        <v>87718841</v>
      </c>
      <c r="D91" s="88" t="s">
        <v>165</v>
      </c>
      <c r="E91" s="88" t="s">
        <v>166</v>
      </c>
      <c r="F91" s="88" t="s">
        <v>167</v>
      </c>
      <c r="G91" s="88" t="s">
        <v>168</v>
      </c>
    </row>
    <row r="92" spans="2:7" ht="15.75" hidden="1" thickBot="1">
      <c r="B92" s="88" t="s">
        <v>260</v>
      </c>
      <c r="C92" s="88">
        <v>87144410</v>
      </c>
      <c r="D92" s="88" t="s">
        <v>205</v>
      </c>
      <c r="E92" s="88" t="s">
        <v>206</v>
      </c>
      <c r="F92" s="88" t="s">
        <v>253</v>
      </c>
      <c r="G92" s="88" t="s">
        <v>210</v>
      </c>
    </row>
    <row r="93" spans="2:7" ht="15.75" hidden="1" thickBot="1">
      <c r="B93" s="88" t="s">
        <v>261</v>
      </c>
      <c r="C93" s="88">
        <v>87683680</v>
      </c>
      <c r="D93" s="88" t="s">
        <v>165</v>
      </c>
      <c r="E93" s="88" t="s">
        <v>166</v>
      </c>
      <c r="F93" s="88" t="s">
        <v>121</v>
      </c>
      <c r="G93" s="88" t="s">
        <v>168</v>
      </c>
    </row>
    <row r="94" spans="2:7" ht="15.75" hidden="1" thickBot="1">
      <c r="B94" s="88" t="s">
        <v>262</v>
      </c>
      <c r="C94" s="88">
        <v>87580340</v>
      </c>
      <c r="D94" s="88" t="s">
        <v>138</v>
      </c>
      <c r="E94" s="88" t="s">
        <v>139</v>
      </c>
      <c r="F94" s="88" t="s">
        <v>121</v>
      </c>
      <c r="G94" s="88" t="s">
        <v>140</v>
      </c>
    </row>
    <row r="95" spans="2:7" ht="15.75" hidden="1" thickBot="1">
      <c r="B95" s="88" t="s">
        <v>263</v>
      </c>
      <c r="C95" s="88">
        <v>87671479</v>
      </c>
      <c r="D95" s="88" t="s">
        <v>147</v>
      </c>
      <c r="E95" s="88" t="s">
        <v>148</v>
      </c>
      <c r="F95" s="88" t="s">
        <v>121</v>
      </c>
      <c r="G95" s="88" t="s">
        <v>152</v>
      </c>
    </row>
    <row r="96" spans="2:7" ht="15.75" hidden="1" thickBot="1">
      <c r="B96" s="88" t="s">
        <v>264</v>
      </c>
      <c r="C96" s="88">
        <v>87784231</v>
      </c>
      <c r="D96" s="88" t="s">
        <v>142</v>
      </c>
      <c r="E96" s="88" t="s">
        <v>143</v>
      </c>
      <c r="F96" s="88" t="s">
        <v>121</v>
      </c>
      <c r="G96" s="88" t="s">
        <v>145</v>
      </c>
    </row>
    <row r="97" spans="2:7" ht="15.75" hidden="1" thickBot="1">
      <c r="B97" s="88" t="s">
        <v>265</v>
      </c>
      <c r="C97" s="88">
        <v>87444539</v>
      </c>
      <c r="D97" s="88" t="s">
        <v>194</v>
      </c>
      <c r="E97" s="88" t="s">
        <v>195</v>
      </c>
      <c r="F97" s="88" t="s">
        <v>196</v>
      </c>
      <c r="G97" s="88" t="s">
        <v>197</v>
      </c>
    </row>
    <row r="98" spans="2:7" ht="15.75" hidden="1" thickBot="1">
      <c r="B98" s="88" t="s">
        <v>266</v>
      </c>
      <c r="C98" s="88">
        <v>87381848</v>
      </c>
      <c r="D98" s="88" t="s">
        <v>126</v>
      </c>
      <c r="E98" s="88" t="s">
        <v>127</v>
      </c>
      <c r="F98" s="88" t="s">
        <v>121</v>
      </c>
      <c r="G98" s="88" t="s">
        <v>128</v>
      </c>
    </row>
    <row r="99" spans="2:7" ht="15.75" thickBot="1">
      <c r="B99" s="88" t="s">
        <v>267</v>
      </c>
      <c r="C99" s="88">
        <v>87746859</v>
      </c>
      <c r="D99" s="88" t="s">
        <v>156</v>
      </c>
      <c r="E99" s="88" t="s">
        <v>157</v>
      </c>
      <c r="F99" s="88" t="s">
        <v>121</v>
      </c>
      <c r="G99" s="88" t="s">
        <v>158</v>
      </c>
    </row>
    <row r="100" spans="2:7" ht="15.75" hidden="1" thickBot="1">
      <c r="B100" s="88" t="s">
        <v>268</v>
      </c>
      <c r="C100" s="88">
        <v>87597120</v>
      </c>
      <c r="D100" s="88" t="s">
        <v>214</v>
      </c>
      <c r="E100" s="88" t="s">
        <v>215</v>
      </c>
      <c r="F100" s="88" t="s">
        <v>180</v>
      </c>
      <c r="G100" s="88" t="s">
        <v>216</v>
      </c>
    </row>
    <row r="101" spans="2:7" ht="15.75" hidden="1" thickBot="1">
      <c r="B101" s="88" t="s">
        <v>269</v>
      </c>
      <c r="C101" s="88">
        <v>87753657</v>
      </c>
      <c r="D101" s="88" t="s">
        <v>138</v>
      </c>
      <c r="E101" s="88" t="s">
        <v>139</v>
      </c>
      <c r="F101" s="88" t="s">
        <v>175</v>
      </c>
      <c r="G101" s="88" t="s">
        <v>176</v>
      </c>
    </row>
    <row r="102" spans="2:7" ht="15.75" hidden="1" thickBot="1">
      <c r="B102" s="88" t="s">
        <v>270</v>
      </c>
      <c r="C102" s="88">
        <v>87345421</v>
      </c>
      <c r="D102" s="88" t="s">
        <v>114</v>
      </c>
      <c r="E102" s="88" t="s">
        <v>115</v>
      </c>
      <c r="F102" s="88" t="s">
        <v>116</v>
      </c>
      <c r="G102" s="88" t="s">
        <v>117</v>
      </c>
    </row>
    <row r="103" spans="2:7" ht="15.75" hidden="1" thickBot="1">
      <c r="B103" s="88" t="s">
        <v>271</v>
      </c>
      <c r="C103" s="88">
        <v>87286146</v>
      </c>
      <c r="D103" s="88" t="s">
        <v>114</v>
      </c>
      <c r="E103" s="88" t="s">
        <v>115</v>
      </c>
      <c r="F103" s="88" t="s">
        <v>116</v>
      </c>
      <c r="G103" s="88" t="s">
        <v>124</v>
      </c>
    </row>
    <row r="104" spans="2:7" ht="15.75" hidden="1" thickBot="1">
      <c r="B104" s="88" t="s">
        <v>272</v>
      </c>
      <c r="C104" s="88">
        <v>87396549</v>
      </c>
      <c r="D104" s="88" t="s">
        <v>119</v>
      </c>
      <c r="E104" s="88" t="s">
        <v>120</v>
      </c>
      <c r="F104" s="88" t="s">
        <v>226</v>
      </c>
      <c r="G104" s="88" t="s">
        <v>122</v>
      </c>
    </row>
    <row r="105" spans="2:7" ht="15.75" thickBot="1">
      <c r="B105" s="88" t="s">
        <v>273</v>
      </c>
      <c r="C105" s="88">
        <v>87645002</v>
      </c>
      <c r="D105" s="88" t="s">
        <v>156</v>
      </c>
      <c r="E105" s="88" t="s">
        <v>157</v>
      </c>
      <c r="F105" s="88" t="s">
        <v>203</v>
      </c>
      <c r="G105" s="88" t="s">
        <v>158</v>
      </c>
    </row>
    <row r="106" spans="2:7" ht="15.75" hidden="1" thickBot="1">
      <c r="B106" s="88" t="s">
        <v>274</v>
      </c>
      <c r="C106" s="88">
        <v>87545467</v>
      </c>
      <c r="D106" s="88" t="s">
        <v>126</v>
      </c>
      <c r="E106" s="88" t="s">
        <v>127</v>
      </c>
      <c r="F106" s="88" t="s">
        <v>121</v>
      </c>
      <c r="G106" s="88" t="s">
        <v>128</v>
      </c>
    </row>
    <row r="107" spans="2:7" ht="15.75" hidden="1" thickBot="1">
      <c r="B107" s="88" t="s">
        <v>275</v>
      </c>
      <c r="C107" s="88">
        <v>87342014</v>
      </c>
      <c r="D107" s="88" t="s">
        <v>114</v>
      </c>
      <c r="E107" s="88" t="s">
        <v>115</v>
      </c>
      <c r="F107" s="88" t="s">
        <v>116</v>
      </c>
      <c r="G107" s="88" t="s">
        <v>219</v>
      </c>
    </row>
    <row r="108" spans="2:7" ht="15.75" hidden="1" thickBot="1">
      <c r="B108" s="88" t="s">
        <v>276</v>
      </c>
      <c r="C108" s="88">
        <v>87394486</v>
      </c>
      <c r="D108" s="88" t="s">
        <v>214</v>
      </c>
      <c r="E108" s="88" t="s">
        <v>215</v>
      </c>
      <c r="F108" s="88" t="s">
        <v>121</v>
      </c>
      <c r="G108" s="88" t="s">
        <v>222</v>
      </c>
    </row>
    <row r="109" spans="2:7" ht="15.75" thickBot="1">
      <c r="B109" s="88" t="s">
        <v>277</v>
      </c>
      <c r="C109" s="88">
        <v>87726869</v>
      </c>
      <c r="D109" s="88" t="s">
        <v>156</v>
      </c>
      <c r="E109" s="88" t="s">
        <v>157</v>
      </c>
      <c r="F109" s="88" t="s">
        <v>224</v>
      </c>
      <c r="G109" s="88" t="s">
        <v>158</v>
      </c>
    </row>
    <row r="110" spans="2:7" ht="15.75" hidden="1" thickBot="1">
      <c r="B110" s="88" t="s">
        <v>278</v>
      </c>
      <c r="C110" s="88">
        <v>87543058</v>
      </c>
      <c r="D110" s="88" t="s">
        <v>214</v>
      </c>
      <c r="E110" s="88" t="s">
        <v>215</v>
      </c>
      <c r="F110" s="88" t="s">
        <v>180</v>
      </c>
      <c r="G110" s="88" t="s">
        <v>222</v>
      </c>
    </row>
    <row r="111" spans="2:7" ht="15.75" hidden="1" thickBot="1">
      <c r="B111" s="88" t="s">
        <v>279</v>
      </c>
      <c r="C111" s="88">
        <v>87672212</v>
      </c>
      <c r="D111" s="88" t="s">
        <v>147</v>
      </c>
      <c r="E111" s="88" t="s">
        <v>148</v>
      </c>
      <c r="F111" s="88" t="s">
        <v>149</v>
      </c>
      <c r="G111" s="88" t="s">
        <v>152</v>
      </c>
    </row>
    <row r="112" spans="2:7" ht="15.75" thickBot="1">
      <c r="B112" s="88" t="s">
        <v>280</v>
      </c>
      <c r="C112" s="88">
        <v>87734251</v>
      </c>
      <c r="D112" s="88" t="s">
        <v>156</v>
      </c>
      <c r="E112" s="88" t="s">
        <v>157</v>
      </c>
      <c r="F112" s="88" t="s">
        <v>203</v>
      </c>
      <c r="G112" s="88" t="s">
        <v>158</v>
      </c>
    </row>
    <row r="113" spans="2:7" ht="15.75" hidden="1" thickBot="1">
      <c r="B113" s="88" t="s">
        <v>281</v>
      </c>
      <c r="C113" s="88">
        <v>87286864</v>
      </c>
      <c r="D113" s="88" t="s">
        <v>114</v>
      </c>
      <c r="E113" s="88" t="s">
        <v>115</v>
      </c>
      <c r="F113" s="88" t="s">
        <v>121</v>
      </c>
      <c r="G113" s="88" t="s">
        <v>117</v>
      </c>
    </row>
    <row r="114" spans="2:7" ht="15.75" hidden="1" thickBot="1">
      <c r="B114" s="88" t="s">
        <v>282</v>
      </c>
      <c r="C114" s="88">
        <v>87381137</v>
      </c>
      <c r="D114" s="88" t="s">
        <v>126</v>
      </c>
      <c r="E114" s="88" t="s">
        <v>127</v>
      </c>
      <c r="F114" s="88" t="s">
        <v>121</v>
      </c>
      <c r="G114" s="88" t="s">
        <v>128</v>
      </c>
    </row>
    <row r="115" spans="2:7" ht="15.75" hidden="1" thickBot="1">
      <c r="B115" s="88" t="s">
        <v>283</v>
      </c>
      <c r="C115" s="88">
        <v>87763250</v>
      </c>
      <c r="D115" s="88" t="s">
        <v>138</v>
      </c>
      <c r="E115" s="88" t="s">
        <v>139</v>
      </c>
      <c r="F115" s="88" t="s">
        <v>175</v>
      </c>
      <c r="G115" s="88" t="s">
        <v>140</v>
      </c>
    </row>
    <row r="116" spans="2:7" ht="15.75" hidden="1" thickBot="1">
      <c r="B116" s="88" t="s">
        <v>284</v>
      </c>
      <c r="C116" s="88">
        <v>87672162</v>
      </c>
      <c r="D116" s="88" t="s">
        <v>147</v>
      </c>
      <c r="E116" s="88" t="s">
        <v>148</v>
      </c>
      <c r="F116" s="88" t="s">
        <v>121</v>
      </c>
      <c r="G116" s="88" t="s">
        <v>152</v>
      </c>
    </row>
    <row r="117" spans="2:7" ht="15.75" hidden="1" thickBot="1">
      <c r="B117" s="88" t="s">
        <v>285</v>
      </c>
      <c r="C117" s="88">
        <v>87613075</v>
      </c>
      <c r="D117" s="88" t="s">
        <v>142</v>
      </c>
      <c r="E117" s="88" t="s">
        <v>143</v>
      </c>
      <c r="F117" s="88" t="s">
        <v>189</v>
      </c>
      <c r="G117" s="88" t="s">
        <v>162</v>
      </c>
    </row>
    <row r="118" spans="2:7" ht="15.75" hidden="1" thickBot="1">
      <c r="B118" s="88" t="s">
        <v>286</v>
      </c>
      <c r="C118" s="88">
        <v>87545251</v>
      </c>
      <c r="D118" s="88" t="s">
        <v>126</v>
      </c>
      <c r="E118" s="88" t="s">
        <v>127</v>
      </c>
      <c r="F118" s="88" t="s">
        <v>121</v>
      </c>
      <c r="G118" s="88" t="s">
        <v>128</v>
      </c>
    </row>
    <row r="119" spans="2:7" ht="15.75" hidden="1" thickBot="1">
      <c r="B119" s="88" t="s">
        <v>287</v>
      </c>
      <c r="C119" s="88">
        <v>87751750</v>
      </c>
      <c r="D119" s="88" t="s">
        <v>138</v>
      </c>
      <c r="E119" s="88" t="s">
        <v>139</v>
      </c>
      <c r="F119" s="88" t="s">
        <v>175</v>
      </c>
      <c r="G119" s="88" t="s">
        <v>176</v>
      </c>
    </row>
    <row r="120" spans="2:7" ht="15.75" hidden="1" thickBot="1">
      <c r="B120" s="88" t="s">
        <v>288</v>
      </c>
      <c r="C120" s="88">
        <v>87594465</v>
      </c>
      <c r="D120" s="88" t="s">
        <v>147</v>
      </c>
      <c r="E120" s="88" t="s">
        <v>148</v>
      </c>
      <c r="F120" s="88" t="s">
        <v>121</v>
      </c>
      <c r="G120" s="88" t="s">
        <v>152</v>
      </c>
    </row>
    <row r="121" spans="2:7" ht="15.75" hidden="1" thickBot="1">
      <c r="B121" s="88" t="s">
        <v>289</v>
      </c>
      <c r="C121" s="88">
        <v>87386730</v>
      </c>
      <c r="D121" s="88" t="s">
        <v>126</v>
      </c>
      <c r="E121" s="88" t="s">
        <v>127</v>
      </c>
      <c r="F121" s="88" t="s">
        <v>121</v>
      </c>
      <c r="G121" s="88" t="s">
        <v>128</v>
      </c>
    </row>
    <row r="122" spans="2:7" ht="15.75" thickBot="1">
      <c r="B122" s="88" t="s">
        <v>290</v>
      </c>
      <c r="C122" s="88">
        <v>87734111</v>
      </c>
      <c r="D122" s="88" t="s">
        <v>156</v>
      </c>
      <c r="E122" s="88" t="s">
        <v>157</v>
      </c>
      <c r="F122" s="88" t="s">
        <v>121</v>
      </c>
      <c r="G122" s="88" t="s">
        <v>158</v>
      </c>
    </row>
    <row r="123" spans="2:7" ht="15.75" hidden="1" thickBot="1">
      <c r="B123" s="88" t="s">
        <v>291</v>
      </c>
      <c r="C123" s="88">
        <v>87491233</v>
      </c>
      <c r="D123" s="88" t="s">
        <v>147</v>
      </c>
      <c r="E123" s="88" t="s">
        <v>148</v>
      </c>
      <c r="F123" s="88" t="s">
        <v>121</v>
      </c>
      <c r="G123" s="88" t="s">
        <v>152</v>
      </c>
    </row>
    <row r="124" spans="2:7" ht="15.75" hidden="1" thickBot="1">
      <c r="B124" s="88" t="s">
        <v>292</v>
      </c>
      <c r="C124" s="88">
        <v>87611764</v>
      </c>
      <c r="D124" s="88" t="s">
        <v>142</v>
      </c>
      <c r="E124" s="88" t="s">
        <v>143</v>
      </c>
      <c r="F124" s="88" t="s">
        <v>121</v>
      </c>
      <c r="G124" s="88" t="s">
        <v>162</v>
      </c>
    </row>
    <row r="125" spans="2:7" ht="15.75" hidden="1" thickBot="1">
      <c r="B125" s="88" t="s">
        <v>293</v>
      </c>
      <c r="C125" s="88">
        <v>87396572</v>
      </c>
      <c r="D125" s="88" t="s">
        <v>119</v>
      </c>
      <c r="E125" s="88" t="s">
        <v>120</v>
      </c>
      <c r="F125" s="88" t="s">
        <v>226</v>
      </c>
      <c r="G125" s="88" t="s">
        <v>122</v>
      </c>
    </row>
    <row r="126" spans="2:7" ht="15.75" hidden="1" thickBot="1">
      <c r="B126" s="88" t="s">
        <v>294</v>
      </c>
      <c r="C126" s="88">
        <v>87345447</v>
      </c>
      <c r="D126" s="88" t="s">
        <v>114</v>
      </c>
      <c r="E126" s="88" t="s">
        <v>115</v>
      </c>
      <c r="F126" s="88" t="s">
        <v>121</v>
      </c>
      <c r="G126" s="88" t="s">
        <v>117</v>
      </c>
    </row>
    <row r="127" spans="2:7" ht="15.75" hidden="1" thickBot="1">
      <c r="B127" s="88" t="s">
        <v>295</v>
      </c>
      <c r="C127" s="88">
        <v>87342246</v>
      </c>
      <c r="D127" s="88" t="s">
        <v>114</v>
      </c>
      <c r="E127" s="88" t="s">
        <v>115</v>
      </c>
      <c r="F127" s="88" t="s">
        <v>121</v>
      </c>
      <c r="G127" s="88" t="s">
        <v>117</v>
      </c>
    </row>
    <row r="128" spans="2:7" ht="15.75" hidden="1" thickBot="1">
      <c r="B128" s="88" t="s">
        <v>296</v>
      </c>
      <c r="C128" s="88">
        <v>87613224</v>
      </c>
      <c r="D128" s="88" t="s">
        <v>142</v>
      </c>
      <c r="E128" s="88" t="s">
        <v>143</v>
      </c>
      <c r="F128" s="88" t="s">
        <v>121</v>
      </c>
      <c r="G128" s="88" t="s">
        <v>162</v>
      </c>
    </row>
    <row r="129" spans="2:7" ht="15.75" hidden="1" thickBot="1">
      <c r="B129" s="88" t="s">
        <v>297</v>
      </c>
      <c r="C129" s="88">
        <v>87316604</v>
      </c>
      <c r="D129" s="88" t="s">
        <v>114</v>
      </c>
      <c r="E129" s="88" t="s">
        <v>115</v>
      </c>
      <c r="F129" s="88" t="s">
        <v>121</v>
      </c>
      <c r="G129" s="88" t="s">
        <v>117</v>
      </c>
    </row>
    <row r="130" spans="2:7" ht="15.75" hidden="1" thickBot="1">
      <c r="B130" s="88" t="s">
        <v>298</v>
      </c>
      <c r="C130" s="88">
        <v>87191684</v>
      </c>
      <c r="D130" s="88" t="s">
        <v>205</v>
      </c>
      <c r="E130" s="88" t="s">
        <v>206</v>
      </c>
      <c r="F130" s="88" t="s">
        <v>121</v>
      </c>
      <c r="G130" s="88" t="s">
        <v>210</v>
      </c>
    </row>
    <row r="131" spans="2:7" ht="15.75" hidden="1" thickBot="1">
      <c r="B131" s="88" t="s">
        <v>299</v>
      </c>
      <c r="C131" s="88">
        <v>87172122</v>
      </c>
      <c r="D131" s="88" t="s">
        <v>205</v>
      </c>
      <c r="E131" s="88" t="s">
        <v>206</v>
      </c>
      <c r="F131" s="88" t="s">
        <v>121</v>
      </c>
      <c r="G131" s="88" t="s">
        <v>210</v>
      </c>
    </row>
    <row r="132" spans="2:7" ht="15.75" hidden="1" thickBot="1">
      <c r="B132" s="88" t="s">
        <v>300</v>
      </c>
      <c r="C132" s="88">
        <v>87597823</v>
      </c>
      <c r="D132" s="88" t="s">
        <v>147</v>
      </c>
      <c r="E132" s="88" t="s">
        <v>148</v>
      </c>
      <c r="F132" s="88" t="s">
        <v>121</v>
      </c>
      <c r="G132" s="88" t="s">
        <v>152</v>
      </c>
    </row>
    <row r="133" spans="2:7" ht="15.75" hidden="1" thickBot="1">
      <c r="B133" s="88" t="s">
        <v>301</v>
      </c>
      <c r="C133" s="88">
        <v>87611749</v>
      </c>
      <c r="D133" s="88" t="s">
        <v>142</v>
      </c>
      <c r="E133" s="88" t="s">
        <v>143</v>
      </c>
      <c r="F133" s="88" t="s">
        <v>189</v>
      </c>
      <c r="G133" s="88" t="s">
        <v>145</v>
      </c>
    </row>
    <row r="134" spans="2:7" ht="15.75" hidden="1" thickBot="1">
      <c r="B134" s="88" t="s">
        <v>302</v>
      </c>
      <c r="C134" s="88">
        <v>87317230</v>
      </c>
      <c r="D134" s="88" t="s">
        <v>114</v>
      </c>
      <c r="E134" s="88" t="s">
        <v>115</v>
      </c>
      <c r="F134" s="88" t="s">
        <v>121</v>
      </c>
      <c r="G134" s="88" t="s">
        <v>117</v>
      </c>
    </row>
    <row r="135" spans="2:7" ht="15.75" hidden="1" thickBot="1">
      <c r="B135" s="88" t="s">
        <v>303</v>
      </c>
      <c r="C135" s="88">
        <v>87444059</v>
      </c>
      <c r="D135" s="88" t="s">
        <v>194</v>
      </c>
      <c r="E135" s="88" t="s">
        <v>195</v>
      </c>
      <c r="F135" s="88" t="s">
        <v>121</v>
      </c>
      <c r="G135" s="88" t="s">
        <v>304</v>
      </c>
    </row>
    <row r="136" spans="2:7" ht="15.75" hidden="1" thickBot="1">
      <c r="B136" s="88" t="s">
        <v>305</v>
      </c>
      <c r="C136" s="88">
        <v>87281428</v>
      </c>
      <c r="D136" s="88" t="s">
        <v>114</v>
      </c>
      <c r="E136" s="88" t="s">
        <v>115</v>
      </c>
      <c r="F136" s="88" t="s">
        <v>121</v>
      </c>
      <c r="G136" s="88" t="s">
        <v>124</v>
      </c>
    </row>
    <row r="137" spans="2:7" ht="15.75" hidden="1" thickBot="1">
      <c r="B137" s="88" t="s">
        <v>306</v>
      </c>
      <c r="C137" s="88">
        <v>87194357</v>
      </c>
      <c r="D137" s="88" t="s">
        <v>205</v>
      </c>
      <c r="E137" s="88" t="s">
        <v>206</v>
      </c>
      <c r="F137" s="88" t="s">
        <v>253</v>
      </c>
      <c r="G137" s="88" t="s">
        <v>210</v>
      </c>
    </row>
    <row r="138" spans="2:7" ht="15.75" hidden="1" thickBot="1">
      <c r="B138" s="88" t="s">
        <v>307</v>
      </c>
      <c r="C138" s="88">
        <v>87415158</v>
      </c>
      <c r="D138" s="88" t="s">
        <v>194</v>
      </c>
      <c r="E138" s="88" t="s">
        <v>195</v>
      </c>
      <c r="F138" s="88" t="s">
        <v>121</v>
      </c>
      <c r="G138" s="88" t="s">
        <v>197</v>
      </c>
    </row>
    <row r="139" spans="2:7" ht="15.75" thickBot="1">
      <c r="B139" s="88" t="s">
        <v>308</v>
      </c>
      <c r="C139" s="88">
        <v>87562421</v>
      </c>
      <c r="D139" s="88" t="s">
        <v>156</v>
      </c>
      <c r="E139" s="88" t="s">
        <v>157</v>
      </c>
      <c r="F139" s="88" t="s">
        <v>121</v>
      </c>
      <c r="G139" s="88" t="s">
        <v>158</v>
      </c>
    </row>
    <row r="140" spans="2:7" ht="15.75" hidden="1" thickBot="1">
      <c r="B140" s="88" t="s">
        <v>309</v>
      </c>
      <c r="C140" s="88">
        <v>87271411</v>
      </c>
      <c r="D140" s="88" t="s">
        <v>126</v>
      </c>
      <c r="E140" s="88" t="s">
        <v>127</v>
      </c>
      <c r="F140" s="88" t="s">
        <v>310</v>
      </c>
      <c r="G140" s="88" t="s">
        <v>128</v>
      </c>
    </row>
    <row r="141" spans="2:7" ht="15.75" hidden="1" thickBot="1">
      <c r="B141" s="88" t="s">
        <v>311</v>
      </c>
      <c r="C141" s="88">
        <v>87295600</v>
      </c>
      <c r="D141" s="88" t="s">
        <v>114</v>
      </c>
      <c r="E141" s="88" t="s">
        <v>115</v>
      </c>
      <c r="F141" s="88" t="s">
        <v>116</v>
      </c>
      <c r="G141" s="88" t="s">
        <v>124</v>
      </c>
    </row>
    <row r="142" spans="2:7" ht="15.75" hidden="1" thickBot="1">
      <c r="B142" s="88" t="s">
        <v>312</v>
      </c>
      <c r="C142" s="88">
        <v>87313767</v>
      </c>
      <c r="D142" s="88" t="s">
        <v>194</v>
      </c>
      <c r="E142" s="88" t="s">
        <v>195</v>
      </c>
      <c r="F142" s="88" t="s">
        <v>116</v>
      </c>
      <c r="G142" s="88" t="s">
        <v>304</v>
      </c>
    </row>
    <row r="143" spans="2:7" ht="15.75" hidden="1" thickBot="1">
      <c r="B143" s="88" t="s">
        <v>313</v>
      </c>
      <c r="C143" s="88">
        <v>87783266</v>
      </c>
      <c r="D143" s="88" t="s">
        <v>142</v>
      </c>
      <c r="E143" s="88" t="s">
        <v>143</v>
      </c>
      <c r="F143" s="88" t="s">
        <v>144</v>
      </c>
      <c r="G143" s="88" t="s">
        <v>162</v>
      </c>
    </row>
    <row r="144" spans="2:7" ht="15.75" hidden="1" thickBot="1">
      <c r="B144" s="88" t="s">
        <v>314</v>
      </c>
      <c r="C144" s="88">
        <v>87545657</v>
      </c>
      <c r="D144" s="88" t="s">
        <v>214</v>
      </c>
      <c r="E144" s="88" t="s">
        <v>215</v>
      </c>
      <c r="F144" s="88" t="s">
        <v>180</v>
      </c>
      <c r="G144" s="88" t="s">
        <v>222</v>
      </c>
    </row>
    <row r="145" spans="2:7" ht="15.75" hidden="1" thickBot="1">
      <c r="B145" s="88" t="s">
        <v>315</v>
      </c>
      <c r="C145" s="88">
        <v>87476200</v>
      </c>
      <c r="D145" s="88" t="s">
        <v>316</v>
      </c>
      <c r="E145" s="88" t="s">
        <v>120</v>
      </c>
      <c r="F145" s="88" t="s">
        <v>226</v>
      </c>
      <c r="G145" s="88" t="s">
        <v>317</v>
      </c>
    </row>
    <row r="146" spans="2:7" ht="15.75" thickBot="1">
      <c r="B146" s="88" t="s">
        <v>318</v>
      </c>
      <c r="C146" s="88">
        <v>87726760</v>
      </c>
      <c r="D146" s="88" t="s">
        <v>156</v>
      </c>
      <c r="E146" s="88" t="s">
        <v>157</v>
      </c>
      <c r="F146" s="88" t="s">
        <v>121</v>
      </c>
      <c r="G146" s="88" t="s">
        <v>158</v>
      </c>
    </row>
    <row r="147" spans="2:7" ht="15.75" thickBot="1">
      <c r="B147" s="88" t="s">
        <v>319</v>
      </c>
      <c r="C147" s="88">
        <v>87734244</v>
      </c>
      <c r="D147" s="88" t="s">
        <v>156</v>
      </c>
      <c r="E147" s="88" t="s">
        <v>157</v>
      </c>
      <c r="F147" s="88" t="s">
        <v>121</v>
      </c>
      <c r="G147" s="88" t="s">
        <v>158</v>
      </c>
    </row>
    <row r="148" spans="2:7" ht="15.75" hidden="1" thickBot="1">
      <c r="B148" s="88" t="s">
        <v>320</v>
      </c>
      <c r="C148" s="88">
        <v>87611384</v>
      </c>
      <c r="D148" s="88" t="s">
        <v>142</v>
      </c>
      <c r="E148" s="88" t="s">
        <v>143</v>
      </c>
      <c r="F148" s="88" t="s">
        <v>189</v>
      </c>
      <c r="G148" s="88" t="s">
        <v>145</v>
      </c>
    </row>
    <row r="149" spans="2:7" ht="15.75" hidden="1" thickBot="1">
      <c r="B149" s="88" t="s">
        <v>321</v>
      </c>
      <c r="C149" s="88">
        <v>87694570</v>
      </c>
      <c r="D149" s="88" t="s">
        <v>165</v>
      </c>
      <c r="E149" s="88" t="s">
        <v>166</v>
      </c>
      <c r="F149" s="88" t="s">
        <v>167</v>
      </c>
      <c r="G149" s="88" t="s">
        <v>168</v>
      </c>
    </row>
    <row r="150" spans="2:7" ht="15.75" thickBot="1">
      <c r="B150" s="88" t="s">
        <v>322</v>
      </c>
      <c r="C150" s="88">
        <v>87641415</v>
      </c>
      <c r="D150" s="88" t="s">
        <v>156</v>
      </c>
      <c r="E150" s="88" t="s">
        <v>157</v>
      </c>
      <c r="F150" s="88" t="s">
        <v>203</v>
      </c>
      <c r="G150" s="88" t="s">
        <v>158</v>
      </c>
    </row>
    <row r="151" spans="2:7" ht="15.75" hidden="1" thickBot="1">
      <c r="B151" s="88" t="s">
        <v>323</v>
      </c>
      <c r="C151" s="88">
        <v>87683573</v>
      </c>
      <c r="D151" s="88" t="s">
        <v>165</v>
      </c>
      <c r="E151" s="88" t="s">
        <v>166</v>
      </c>
      <c r="F151" s="88" t="s">
        <v>121</v>
      </c>
      <c r="G151" s="88" t="s">
        <v>324</v>
      </c>
    </row>
    <row r="152" spans="2:7" ht="15.75" hidden="1" thickBot="1">
      <c r="B152" s="88" t="s">
        <v>325</v>
      </c>
      <c r="C152" s="88">
        <v>87713347</v>
      </c>
      <c r="D152" s="88" t="s">
        <v>165</v>
      </c>
      <c r="E152" s="88" t="s">
        <v>166</v>
      </c>
      <c r="F152" s="88" t="s">
        <v>167</v>
      </c>
      <c r="G152" s="88" t="s">
        <v>324</v>
      </c>
    </row>
    <row r="153" spans="2:7" ht="15.75" hidden="1" thickBot="1">
      <c r="B153" s="88" t="s">
        <v>326</v>
      </c>
      <c r="C153" s="88">
        <v>87683789</v>
      </c>
      <c r="D153" s="88" t="s">
        <v>165</v>
      </c>
      <c r="E153" s="88" t="s">
        <v>166</v>
      </c>
      <c r="F153" s="88" t="s">
        <v>327</v>
      </c>
      <c r="G153" s="88" t="s">
        <v>168</v>
      </c>
    </row>
    <row r="154" spans="2:7" ht="15.75" hidden="1" thickBot="1">
      <c r="B154" s="88" t="s">
        <v>328</v>
      </c>
      <c r="C154" s="88">
        <v>87171579</v>
      </c>
      <c r="D154" s="88" t="s">
        <v>205</v>
      </c>
      <c r="E154" s="88" t="s">
        <v>206</v>
      </c>
      <c r="F154" s="88" t="s">
        <v>121</v>
      </c>
      <c r="G154" s="88" t="s">
        <v>210</v>
      </c>
    </row>
    <row r="155" spans="2:7" ht="30.75" hidden="1" thickBot="1">
      <c r="B155" s="50" t="s">
        <v>329</v>
      </c>
      <c r="C155" s="88">
        <v>87543207</v>
      </c>
      <c r="D155" s="88" t="s">
        <v>126</v>
      </c>
      <c r="E155" s="88" t="s">
        <v>127</v>
      </c>
      <c r="F155" s="88" t="s">
        <v>121</v>
      </c>
      <c r="G155" s="88" t="s">
        <v>128</v>
      </c>
    </row>
    <row r="156" spans="2:7" ht="15.75" hidden="1" thickBot="1">
      <c r="B156" s="88" t="s">
        <v>330</v>
      </c>
      <c r="C156" s="88">
        <v>87381038</v>
      </c>
      <c r="D156" s="88" t="s">
        <v>126</v>
      </c>
      <c r="E156" s="88" t="s">
        <v>127</v>
      </c>
      <c r="F156" s="88" t="s">
        <v>121</v>
      </c>
      <c r="G156" s="88" t="s">
        <v>128</v>
      </c>
    </row>
    <row r="157" spans="2:7" ht="15.75" hidden="1" thickBot="1">
      <c r="B157" s="88" t="s">
        <v>331</v>
      </c>
      <c r="C157" s="88">
        <v>87381046</v>
      </c>
      <c r="D157" s="88" t="s">
        <v>126</v>
      </c>
      <c r="E157" s="88" t="s">
        <v>127</v>
      </c>
      <c r="F157" s="88" t="s">
        <v>121</v>
      </c>
      <c r="G157" s="88" t="s">
        <v>128</v>
      </c>
    </row>
    <row r="158" spans="2:7" ht="15.75" hidden="1" thickBot="1">
      <c r="B158" s="88" t="s">
        <v>332</v>
      </c>
      <c r="C158" s="88">
        <v>87295725</v>
      </c>
      <c r="D158" s="88" t="s">
        <v>114</v>
      </c>
      <c r="E158" s="88" t="s">
        <v>115</v>
      </c>
      <c r="F158" s="88" t="s">
        <v>121</v>
      </c>
      <c r="G158" s="88" t="s">
        <v>117</v>
      </c>
    </row>
    <row r="159" spans="2:7" ht="15.75" hidden="1" thickBot="1">
      <c r="B159" s="88" t="s">
        <v>333</v>
      </c>
      <c r="C159" s="88">
        <v>87295733</v>
      </c>
      <c r="D159" s="88" t="s">
        <v>114</v>
      </c>
      <c r="E159" s="88" t="s">
        <v>115</v>
      </c>
      <c r="F159" s="88" t="s">
        <v>116</v>
      </c>
      <c r="G159" s="88" t="s">
        <v>124</v>
      </c>
    </row>
    <row r="160" spans="2:7" ht="15.75" hidden="1" thickBot="1">
      <c r="B160" s="88" t="s">
        <v>334</v>
      </c>
      <c r="C160" s="88">
        <v>87765008</v>
      </c>
      <c r="D160" s="88" t="s">
        <v>138</v>
      </c>
      <c r="E160" s="88" t="s">
        <v>139</v>
      </c>
      <c r="F160" s="88" t="s">
        <v>121</v>
      </c>
      <c r="G160" s="88" t="s">
        <v>176</v>
      </c>
    </row>
    <row r="161" spans="2:7" ht="15.75" hidden="1" thickBot="1">
      <c r="B161" s="88" t="s">
        <v>335</v>
      </c>
      <c r="C161" s="88">
        <v>87318964</v>
      </c>
      <c r="D161" s="88" t="s">
        <v>138</v>
      </c>
      <c r="E161" s="88" t="s">
        <v>139</v>
      </c>
      <c r="F161" s="88" t="s">
        <v>121</v>
      </c>
      <c r="G161" s="88" t="s">
        <v>336</v>
      </c>
    </row>
    <row r="162" spans="2:7" ht="15.75" hidden="1" thickBot="1">
      <c r="B162" s="88" t="s">
        <v>337</v>
      </c>
      <c r="C162" s="88">
        <v>87981902</v>
      </c>
      <c r="D162" s="88" t="s">
        <v>138</v>
      </c>
      <c r="E162" s="88" t="s">
        <v>139</v>
      </c>
      <c r="F162" s="88" t="s">
        <v>121</v>
      </c>
      <c r="G162" s="50" t="s">
        <v>336</v>
      </c>
    </row>
    <row r="163" spans="2:7" ht="15.75" hidden="1" thickBot="1">
      <c r="B163" s="88" t="s">
        <v>338</v>
      </c>
      <c r="C163" s="88">
        <v>87616011</v>
      </c>
      <c r="D163" s="88" t="s">
        <v>142</v>
      </c>
      <c r="E163" s="88" t="s">
        <v>143</v>
      </c>
      <c r="F163" s="88" t="s">
        <v>121</v>
      </c>
      <c r="G163" s="50" t="s">
        <v>162</v>
      </c>
    </row>
    <row r="164" spans="2:7" ht="15.75" hidden="1" thickBot="1">
      <c r="B164" s="88" t="s">
        <v>339</v>
      </c>
      <c r="C164" s="88">
        <v>87342584</v>
      </c>
      <c r="D164" s="88" t="s">
        <v>114</v>
      </c>
      <c r="E164" s="88" t="s">
        <v>115</v>
      </c>
      <c r="F164" s="88" t="s">
        <v>121</v>
      </c>
      <c r="G164" s="88" t="s">
        <v>117</v>
      </c>
    </row>
    <row r="165" spans="2:7" ht="15.75" hidden="1" thickBot="1">
      <c r="B165" s="88" t="s">
        <v>340</v>
      </c>
      <c r="C165" s="88">
        <v>87576439</v>
      </c>
      <c r="D165" s="88" t="s">
        <v>214</v>
      </c>
      <c r="E165" s="88" t="s">
        <v>215</v>
      </c>
      <c r="F165" s="88" t="s">
        <v>180</v>
      </c>
      <c r="G165" s="88" t="s">
        <v>222</v>
      </c>
    </row>
    <row r="166" spans="2:7" ht="15.75" hidden="1" thickBot="1">
      <c r="B166" s="88" t="s">
        <v>341</v>
      </c>
      <c r="C166" s="88">
        <v>87718551</v>
      </c>
      <c r="D166" s="88" t="s">
        <v>165</v>
      </c>
      <c r="E166" s="88" t="s">
        <v>166</v>
      </c>
      <c r="F166" s="88" t="s">
        <v>121</v>
      </c>
      <c r="G166" s="88" t="s">
        <v>168</v>
      </c>
    </row>
    <row r="167" spans="2:7" ht="15.75" hidden="1" thickBot="1">
      <c r="B167" s="88" t="s">
        <v>342</v>
      </c>
      <c r="C167" s="88">
        <v>87448514</v>
      </c>
      <c r="D167" s="88" t="s">
        <v>194</v>
      </c>
      <c r="E167" s="88" t="s">
        <v>195</v>
      </c>
      <c r="F167" s="88" t="s">
        <v>196</v>
      </c>
      <c r="G167" s="88" t="s">
        <v>304</v>
      </c>
    </row>
    <row r="168" spans="2:7" ht="15.75" hidden="1" thickBot="1">
      <c r="B168" s="88" t="s">
        <v>343</v>
      </c>
      <c r="C168" s="88">
        <v>87313296</v>
      </c>
      <c r="D168" s="88" t="s">
        <v>114</v>
      </c>
      <c r="E168" s="88" t="s">
        <v>115</v>
      </c>
      <c r="F168" s="88" t="s">
        <v>121</v>
      </c>
      <c r="G168" s="88" t="s">
        <v>117</v>
      </c>
    </row>
    <row r="169" spans="2:7" ht="15.75" hidden="1" thickBot="1">
      <c r="B169" s="88" t="s">
        <v>344</v>
      </c>
      <c r="C169" s="88">
        <v>87611533</v>
      </c>
      <c r="D169" s="88" t="s">
        <v>142</v>
      </c>
      <c r="E169" s="88" t="s">
        <v>143</v>
      </c>
      <c r="F169" s="88" t="s">
        <v>189</v>
      </c>
      <c r="G169" s="88" t="s">
        <v>162</v>
      </c>
    </row>
    <row r="170" spans="2:7" ht="15.75" hidden="1" thickBot="1">
      <c r="B170" s="88" t="s">
        <v>345</v>
      </c>
      <c r="C170" s="88">
        <v>87171561</v>
      </c>
      <c r="D170" s="88" t="s">
        <v>205</v>
      </c>
      <c r="E170" s="88" t="s">
        <v>206</v>
      </c>
      <c r="F170" s="88" t="s">
        <v>121</v>
      </c>
      <c r="G170" s="88" t="s">
        <v>210</v>
      </c>
    </row>
    <row r="171" spans="2:7" ht="15.75" hidden="1" thickBot="1">
      <c r="B171" s="88" t="s">
        <v>346</v>
      </c>
      <c r="C171" s="88">
        <v>87437806</v>
      </c>
      <c r="D171" s="88" t="s">
        <v>147</v>
      </c>
      <c r="E171" s="88" t="s">
        <v>148</v>
      </c>
      <c r="F171" s="88" t="s">
        <v>121</v>
      </c>
      <c r="G171" s="88" t="s">
        <v>152</v>
      </c>
    </row>
    <row r="172" spans="2:7" ht="15.75" hidden="1" thickBot="1">
      <c r="B172" s="88" t="s">
        <v>347</v>
      </c>
      <c r="C172" s="88">
        <v>87571638</v>
      </c>
      <c r="D172" s="88" t="s">
        <v>214</v>
      </c>
      <c r="E172" s="88" t="s">
        <v>215</v>
      </c>
      <c r="F172" s="88" t="s">
        <v>180</v>
      </c>
      <c r="G172" s="88" t="s">
        <v>222</v>
      </c>
    </row>
    <row r="173" spans="2:7" ht="15.75" hidden="1" thickBot="1">
      <c r="B173" s="88" t="s">
        <v>348</v>
      </c>
      <c r="C173" s="88">
        <v>87574442</v>
      </c>
      <c r="D173" s="88" t="s">
        <v>214</v>
      </c>
      <c r="E173" s="88" t="s">
        <v>215</v>
      </c>
      <c r="F173" s="88" t="s">
        <v>121</v>
      </c>
      <c r="G173" s="88" t="s">
        <v>222</v>
      </c>
    </row>
    <row r="174" spans="2:7" ht="15.75" hidden="1" thickBot="1">
      <c r="B174" s="88" t="s">
        <v>349</v>
      </c>
      <c r="C174" s="88">
        <v>87141408</v>
      </c>
      <c r="D174" s="88" t="s">
        <v>205</v>
      </c>
      <c r="E174" s="88" t="s">
        <v>206</v>
      </c>
      <c r="F174" s="88" t="s">
        <v>121</v>
      </c>
      <c r="G174" s="88" t="s">
        <v>210</v>
      </c>
    </row>
    <row r="175" spans="2:7" ht="15.75" thickBot="1">
      <c r="B175" s="88" t="s">
        <v>350</v>
      </c>
      <c r="C175" s="88">
        <v>87722538</v>
      </c>
      <c r="D175" s="88" t="s">
        <v>156</v>
      </c>
      <c r="E175" s="88" t="s">
        <v>157</v>
      </c>
      <c r="F175" s="88" t="s">
        <v>121</v>
      </c>
      <c r="G175" s="88" t="s">
        <v>158</v>
      </c>
    </row>
    <row r="176" spans="2:7" ht="15.75" thickBot="1">
      <c r="B176" s="88" t="s">
        <v>351</v>
      </c>
      <c r="C176" s="88">
        <v>87721563</v>
      </c>
      <c r="D176" s="88" t="s">
        <v>156</v>
      </c>
      <c r="E176" s="88" t="s">
        <v>157</v>
      </c>
      <c r="F176" s="88" t="s">
        <v>121</v>
      </c>
      <c r="G176" s="88" t="s">
        <v>158</v>
      </c>
    </row>
    <row r="177" spans="2:7" ht="15.75" hidden="1" thickBot="1">
      <c r="B177" s="88" t="s">
        <v>352</v>
      </c>
      <c r="C177" s="88">
        <v>87613604</v>
      </c>
      <c r="D177" s="88" t="s">
        <v>142</v>
      </c>
      <c r="E177" s="88" t="s">
        <v>143</v>
      </c>
      <c r="F177" s="88" t="s">
        <v>189</v>
      </c>
      <c r="G177" s="88" t="s">
        <v>162</v>
      </c>
    </row>
    <row r="178" spans="2:7" ht="15.75" hidden="1" thickBot="1">
      <c r="B178" s="88" t="s">
        <v>353</v>
      </c>
      <c r="C178" s="88">
        <v>87684191</v>
      </c>
      <c r="D178" s="88" t="s">
        <v>126</v>
      </c>
      <c r="E178" s="88" t="s">
        <v>127</v>
      </c>
      <c r="F178" s="88" t="s">
        <v>121</v>
      </c>
      <c r="G178" s="88" t="s">
        <v>354</v>
      </c>
    </row>
    <row r="179" spans="2:7" ht="15.75" hidden="1" thickBot="1">
      <c r="B179" s="88" t="s">
        <v>355</v>
      </c>
      <c r="C179" s="88">
        <v>87783647</v>
      </c>
      <c r="D179" s="88" t="s">
        <v>142</v>
      </c>
      <c r="E179" s="88" t="s">
        <v>143</v>
      </c>
      <c r="F179" s="88" t="s">
        <v>121</v>
      </c>
      <c r="G179" s="88" t="s">
        <v>162</v>
      </c>
    </row>
    <row r="180" spans="2:7" ht="15.75" hidden="1" thickBot="1">
      <c r="B180" s="88" t="s">
        <v>356</v>
      </c>
      <c r="C180" s="88">
        <v>87764571</v>
      </c>
      <c r="D180" s="88" t="s">
        <v>142</v>
      </c>
      <c r="E180" s="88" t="s">
        <v>143</v>
      </c>
      <c r="F180" s="88" t="s">
        <v>121</v>
      </c>
      <c r="G180" s="88" t="s">
        <v>162</v>
      </c>
    </row>
    <row r="181" spans="2:7" ht="15.75" hidden="1" thickBot="1">
      <c r="B181" s="88" t="s">
        <v>357</v>
      </c>
      <c r="C181" s="88">
        <v>87773457</v>
      </c>
      <c r="D181" s="88" t="s">
        <v>142</v>
      </c>
      <c r="E181" s="88" t="s">
        <v>143</v>
      </c>
      <c r="F181" s="88" t="s">
        <v>121</v>
      </c>
      <c r="G181" s="88" t="s">
        <v>145</v>
      </c>
    </row>
    <row r="182" spans="2:7" ht="15.75" hidden="1" thickBot="1">
      <c r="B182" s="88" t="s">
        <v>358</v>
      </c>
      <c r="C182" s="88">
        <v>87394411</v>
      </c>
      <c r="D182" s="88" t="s">
        <v>214</v>
      </c>
      <c r="E182" s="88" t="s">
        <v>215</v>
      </c>
      <c r="F182" s="88" t="s">
        <v>121</v>
      </c>
      <c r="G182" s="88" t="s">
        <v>222</v>
      </c>
    </row>
    <row r="183" spans="2:7" ht="15.75" hidden="1" thickBot="1">
      <c r="B183" s="88" t="s">
        <v>359</v>
      </c>
      <c r="C183" s="88">
        <v>87286179</v>
      </c>
      <c r="D183" s="88" t="s">
        <v>114</v>
      </c>
      <c r="E183" s="88" t="s">
        <v>115</v>
      </c>
      <c r="F183" s="88" t="s">
        <v>121</v>
      </c>
      <c r="G183" s="88" t="s">
        <v>124</v>
      </c>
    </row>
    <row r="184" spans="2:7" ht="15.75" hidden="1" thickBot="1">
      <c r="B184" s="88" t="s">
        <v>360</v>
      </c>
      <c r="C184" s="88">
        <v>87342592</v>
      </c>
      <c r="D184" s="88" t="s">
        <v>114</v>
      </c>
      <c r="E184" s="88" t="s">
        <v>115</v>
      </c>
      <c r="F184" s="88" t="s">
        <v>121</v>
      </c>
      <c r="G184" s="88" t="s">
        <v>117</v>
      </c>
    </row>
    <row r="185" spans="2:7" ht="15.75" hidden="1" thickBot="1">
      <c r="B185" s="88" t="s">
        <v>361</v>
      </c>
      <c r="C185" s="88">
        <v>87144147</v>
      </c>
      <c r="D185" s="88" t="s">
        <v>205</v>
      </c>
      <c r="E185" s="88" t="s">
        <v>206</v>
      </c>
      <c r="F185" s="88" t="s">
        <v>253</v>
      </c>
      <c r="G185" s="88" t="s">
        <v>210</v>
      </c>
    </row>
    <row r="186" spans="2:7" ht="15.75" hidden="1" thickBot="1">
      <c r="B186" s="88" t="s">
        <v>362</v>
      </c>
      <c r="C186" s="88">
        <v>87141531</v>
      </c>
      <c r="D186" s="88" t="s">
        <v>205</v>
      </c>
      <c r="E186" s="88" t="s">
        <v>206</v>
      </c>
      <c r="F186" s="88" t="s">
        <v>121</v>
      </c>
      <c r="G186" s="88" t="s">
        <v>210</v>
      </c>
    </row>
    <row r="187" spans="2:7" ht="15.75" hidden="1" thickBot="1">
      <c r="B187" s="88" t="s">
        <v>363</v>
      </c>
      <c r="C187" s="88">
        <v>87286872</v>
      </c>
      <c r="D187" s="88" t="s">
        <v>114</v>
      </c>
      <c r="E187" s="88" t="s">
        <v>115</v>
      </c>
      <c r="F187" s="88" t="s">
        <v>121</v>
      </c>
      <c r="G187" s="88" t="s">
        <v>117</v>
      </c>
    </row>
    <row r="188" spans="2:7" ht="15.75" hidden="1" thickBot="1">
      <c r="B188" s="88" t="s">
        <v>364</v>
      </c>
      <c r="C188" s="88">
        <v>87313569</v>
      </c>
      <c r="D188" s="88" t="s">
        <v>114</v>
      </c>
      <c r="E188" s="88" t="s">
        <v>115</v>
      </c>
      <c r="F188" s="88" t="s">
        <v>121</v>
      </c>
      <c r="G188" s="88" t="s">
        <v>117</v>
      </c>
    </row>
    <row r="189" spans="2:7" ht="15.75" thickBot="1">
      <c r="B189" s="88" t="s">
        <v>365</v>
      </c>
      <c r="C189" s="88">
        <v>87723718</v>
      </c>
      <c r="D189" s="88" t="s">
        <v>156</v>
      </c>
      <c r="E189" s="88" t="s">
        <v>157</v>
      </c>
      <c r="F189" s="88" t="s">
        <v>121</v>
      </c>
      <c r="G189" s="88" t="s">
        <v>158</v>
      </c>
    </row>
    <row r="190" spans="2:7" ht="15.75" hidden="1" thickBot="1">
      <c r="B190" s="88" t="s">
        <v>366</v>
      </c>
      <c r="C190" s="88">
        <v>87571604</v>
      </c>
      <c r="D190" s="88" t="s">
        <v>214</v>
      </c>
      <c r="E190" s="88" t="s">
        <v>215</v>
      </c>
      <c r="F190" s="88" t="s">
        <v>121</v>
      </c>
      <c r="G190" s="88" t="s">
        <v>222</v>
      </c>
    </row>
    <row r="191" spans="2:7" ht="15.75" hidden="1" thickBot="1">
      <c r="B191" s="88" t="s">
        <v>367</v>
      </c>
      <c r="C191" s="88">
        <v>87681437</v>
      </c>
      <c r="D191" s="88" t="s">
        <v>126</v>
      </c>
      <c r="E191" s="88" t="s">
        <v>127</v>
      </c>
      <c r="F191" s="88" t="s">
        <v>121</v>
      </c>
      <c r="G191" s="88" t="s">
        <v>128</v>
      </c>
    </row>
    <row r="192" spans="2:7" ht="15.75" hidden="1" thickBot="1">
      <c r="B192" s="88" t="s">
        <v>368</v>
      </c>
      <c r="C192" s="88">
        <v>87111864</v>
      </c>
      <c r="D192" s="88" t="s">
        <v>142</v>
      </c>
      <c r="E192" s="88" t="s">
        <v>143</v>
      </c>
      <c r="F192" s="88" t="s">
        <v>121</v>
      </c>
      <c r="G192" s="88" t="s">
        <v>162</v>
      </c>
    </row>
    <row r="193" spans="2:7" ht="15.75" hidden="1" thickBot="1">
      <c r="B193" s="88" t="s">
        <v>369</v>
      </c>
      <c r="C193" s="88">
        <v>87783324</v>
      </c>
      <c r="D193" s="88" t="s">
        <v>142</v>
      </c>
      <c r="E193" s="88" t="s">
        <v>143</v>
      </c>
      <c r="F193" s="88" t="s">
        <v>121</v>
      </c>
      <c r="G193" s="88" t="s">
        <v>162</v>
      </c>
    </row>
    <row r="194" spans="2:7" ht="15.75" hidden="1" thickBot="1">
      <c r="B194" s="88" t="s">
        <v>370</v>
      </c>
      <c r="C194" s="88">
        <v>87755223</v>
      </c>
      <c r="D194" s="88" t="s">
        <v>138</v>
      </c>
      <c r="E194" s="88" t="s">
        <v>139</v>
      </c>
      <c r="F194" s="88" t="s">
        <v>175</v>
      </c>
      <c r="G194" s="88" t="s">
        <v>176</v>
      </c>
    </row>
    <row r="195" spans="2:7" ht="15.75" hidden="1" thickBot="1">
      <c r="B195" s="88" t="s">
        <v>371</v>
      </c>
      <c r="C195" s="88">
        <v>87474189</v>
      </c>
      <c r="D195" s="88" t="s">
        <v>316</v>
      </c>
      <c r="E195" s="88" t="s">
        <v>120</v>
      </c>
      <c r="F195" s="88" t="s">
        <v>226</v>
      </c>
      <c r="G195" s="88" t="s">
        <v>372</v>
      </c>
    </row>
    <row r="196" spans="2:7" ht="15.75" hidden="1" thickBot="1">
      <c r="B196" s="88" t="s">
        <v>373</v>
      </c>
      <c r="C196" s="88">
        <v>87182840</v>
      </c>
      <c r="D196" s="88" t="s">
        <v>205</v>
      </c>
      <c r="E196" s="88" t="s">
        <v>206</v>
      </c>
      <c r="F196" s="88" t="s">
        <v>207</v>
      </c>
      <c r="G196" s="88" t="s">
        <v>210</v>
      </c>
    </row>
    <row r="197" spans="2:7" ht="15.75" hidden="1" thickBot="1">
      <c r="B197" s="88" t="s">
        <v>374</v>
      </c>
      <c r="C197" s="88">
        <v>87784298</v>
      </c>
      <c r="D197" s="88" t="s">
        <v>142</v>
      </c>
      <c r="E197" s="88" t="s">
        <v>143</v>
      </c>
      <c r="F197" s="88" t="s">
        <v>121</v>
      </c>
      <c r="G197" s="88" t="s">
        <v>162</v>
      </c>
    </row>
    <row r="198" spans="2:7" ht="15.75" hidden="1" thickBot="1">
      <c r="B198" s="88" t="s">
        <v>375</v>
      </c>
      <c r="C198" s="88">
        <v>87615757</v>
      </c>
      <c r="D198" s="88" t="s">
        <v>142</v>
      </c>
      <c r="E198" s="88" t="s">
        <v>143</v>
      </c>
      <c r="F198" s="88" t="s">
        <v>121</v>
      </c>
      <c r="G198" s="88" t="s">
        <v>162</v>
      </c>
    </row>
    <row r="199" spans="2:7" ht="15.75" hidden="1" thickBot="1">
      <c r="B199" s="88" t="s">
        <v>376</v>
      </c>
      <c r="C199" s="88">
        <v>87411264</v>
      </c>
      <c r="D199" s="88" t="s">
        <v>194</v>
      </c>
      <c r="E199" s="88" t="s">
        <v>195</v>
      </c>
      <c r="F199" s="88" t="s">
        <v>121</v>
      </c>
      <c r="G199" s="88" t="s">
        <v>197</v>
      </c>
    </row>
    <row r="200" spans="2:7" ht="15.75" hidden="1" thickBot="1">
      <c r="B200" s="88" t="s">
        <v>377</v>
      </c>
      <c r="C200" s="88">
        <v>87297291</v>
      </c>
      <c r="D200" s="88" t="s">
        <v>114</v>
      </c>
      <c r="E200" s="88" t="s">
        <v>115</v>
      </c>
      <c r="F200" s="88" t="s">
        <v>121</v>
      </c>
      <c r="G200" s="88" t="s">
        <v>117</v>
      </c>
    </row>
    <row r="201" spans="2:7" ht="15.75" hidden="1" thickBot="1">
      <c r="B201" s="88" t="s">
        <v>378</v>
      </c>
      <c r="C201" s="88">
        <v>87783563</v>
      </c>
      <c r="D201" s="88" t="s">
        <v>142</v>
      </c>
      <c r="E201" s="88" t="s">
        <v>143</v>
      </c>
      <c r="F201" s="88" t="s">
        <v>121</v>
      </c>
      <c r="G201" s="88" t="s">
        <v>162</v>
      </c>
    </row>
    <row r="202" spans="2:7" ht="15.75" hidden="1" thickBot="1">
      <c r="B202" s="88" t="s">
        <v>379</v>
      </c>
      <c r="C202" s="88">
        <v>87175042</v>
      </c>
      <c r="D202" s="88" t="s">
        <v>205</v>
      </c>
      <c r="E202" s="88" t="s">
        <v>206</v>
      </c>
      <c r="F202" s="88" t="s">
        <v>253</v>
      </c>
      <c r="G202" s="88" t="s">
        <v>208</v>
      </c>
    </row>
    <row r="203" spans="2:7" ht="15.75" hidden="1" thickBot="1">
      <c r="B203" s="88" t="s">
        <v>380</v>
      </c>
      <c r="C203" s="88">
        <v>87192658</v>
      </c>
      <c r="D203" s="88" t="s">
        <v>205</v>
      </c>
      <c r="E203" s="88" t="s">
        <v>206</v>
      </c>
      <c r="F203" s="88" t="s">
        <v>253</v>
      </c>
      <c r="G203" s="88" t="s">
        <v>210</v>
      </c>
    </row>
    <row r="204" spans="2:7" ht="15.75" hidden="1" thickBot="1">
      <c r="B204" s="88" t="s">
        <v>381</v>
      </c>
      <c r="C204" s="88">
        <v>87214247</v>
      </c>
      <c r="D204" s="88" t="s">
        <v>205</v>
      </c>
      <c r="E204" s="88" t="s">
        <v>206</v>
      </c>
      <c r="F204" s="88" t="s">
        <v>207</v>
      </c>
      <c r="G204" s="88" t="s">
        <v>208</v>
      </c>
    </row>
    <row r="205" spans="2:7" ht="15.75" hidden="1" thickBot="1">
      <c r="B205" s="88" t="s">
        <v>382</v>
      </c>
      <c r="C205" s="88">
        <v>87582759</v>
      </c>
      <c r="D205" s="88" t="s">
        <v>147</v>
      </c>
      <c r="E205" s="88" t="s">
        <v>148</v>
      </c>
      <c r="F205" s="88" t="s">
        <v>121</v>
      </c>
      <c r="G205" s="88" t="s">
        <v>152</v>
      </c>
    </row>
    <row r="206" spans="2:7" ht="15.75" hidden="1" thickBot="1">
      <c r="B206" s="88" t="s">
        <v>383</v>
      </c>
      <c r="C206" s="88">
        <v>87118299</v>
      </c>
      <c r="D206" s="88" t="s">
        <v>205</v>
      </c>
      <c r="E206" s="88" t="s">
        <v>206</v>
      </c>
      <c r="F206" s="88" t="s">
        <v>253</v>
      </c>
      <c r="G206" s="88" t="s">
        <v>210</v>
      </c>
    </row>
    <row r="207" spans="2:7" ht="15.75" thickBot="1">
      <c r="B207" s="88" t="s">
        <v>384</v>
      </c>
      <c r="C207" s="88">
        <v>87723767</v>
      </c>
      <c r="D207" s="88" t="s">
        <v>156</v>
      </c>
      <c r="E207" s="88" t="s">
        <v>157</v>
      </c>
      <c r="F207" s="88" t="s">
        <v>121</v>
      </c>
      <c r="G207" s="88" t="s">
        <v>158</v>
      </c>
    </row>
    <row r="208" spans="2:7" ht="15.75" thickBot="1">
      <c r="B208" s="88" t="s">
        <v>385</v>
      </c>
      <c r="C208" s="88">
        <v>87726778</v>
      </c>
      <c r="D208" s="88" t="s">
        <v>156</v>
      </c>
      <c r="E208" s="88" t="s">
        <v>157</v>
      </c>
      <c r="F208" s="88" t="s">
        <v>121</v>
      </c>
      <c r="G208" s="88" t="s">
        <v>158</v>
      </c>
    </row>
    <row r="209" spans="2:7" ht="15.75" hidden="1" thickBot="1">
      <c r="B209" s="88" t="s">
        <v>386</v>
      </c>
      <c r="C209" s="88">
        <v>87184200</v>
      </c>
      <c r="D209" s="88" t="s">
        <v>165</v>
      </c>
      <c r="E209" s="88" t="s">
        <v>166</v>
      </c>
      <c r="F209" s="88" t="s">
        <v>121</v>
      </c>
      <c r="G209" s="88" t="s">
        <v>168</v>
      </c>
    </row>
    <row r="210" spans="2:7" ht="15.75" hidden="1" thickBot="1">
      <c r="B210" s="88" t="s">
        <v>387</v>
      </c>
      <c r="C210" s="88">
        <v>87699223</v>
      </c>
      <c r="D210" s="88" t="s">
        <v>214</v>
      </c>
      <c r="E210" s="88" t="s">
        <v>215</v>
      </c>
      <c r="F210" s="88" t="s">
        <v>121</v>
      </c>
      <c r="G210" s="88" t="s">
        <v>388</v>
      </c>
    </row>
    <row r="211" spans="2:7" ht="15.75" hidden="1" thickBot="1">
      <c r="B211" s="88" t="s">
        <v>389</v>
      </c>
      <c r="C211" s="88">
        <v>87191601</v>
      </c>
      <c r="D211" s="88" t="s">
        <v>205</v>
      </c>
      <c r="E211" s="88" t="s">
        <v>206</v>
      </c>
      <c r="F211" s="88" t="s">
        <v>121</v>
      </c>
      <c r="G211" s="88" t="s">
        <v>210</v>
      </c>
    </row>
    <row r="212" spans="2:7" ht="15.75" hidden="1" thickBot="1">
      <c r="B212" s="88" t="s">
        <v>390</v>
      </c>
      <c r="C212" s="88">
        <v>87581850</v>
      </c>
      <c r="D212" s="88" t="s">
        <v>147</v>
      </c>
      <c r="E212" s="88" t="s">
        <v>148</v>
      </c>
      <c r="F212" s="88" t="s">
        <v>149</v>
      </c>
      <c r="G212" s="88" t="s">
        <v>152</v>
      </c>
    </row>
    <row r="213" spans="2:7" ht="15.75" hidden="1" thickBot="1">
      <c r="B213" s="88" t="s">
        <v>391</v>
      </c>
      <c r="C213" s="88">
        <v>87481770</v>
      </c>
      <c r="D213" s="88" t="s">
        <v>119</v>
      </c>
      <c r="E213" s="88" t="s">
        <v>120</v>
      </c>
      <c r="F213" s="88" t="s">
        <v>121</v>
      </c>
      <c r="G213" s="88" t="s">
        <v>122</v>
      </c>
    </row>
    <row r="214" spans="2:7" ht="15.75" hidden="1" thickBot="1">
      <c r="B214" s="88" t="s">
        <v>392</v>
      </c>
      <c r="C214" s="88">
        <v>87574152</v>
      </c>
      <c r="D214" s="88" t="s">
        <v>214</v>
      </c>
      <c r="E214" s="88" t="s">
        <v>215</v>
      </c>
      <c r="F214" s="88" t="s">
        <v>121</v>
      </c>
      <c r="G214" s="88" t="s">
        <v>222</v>
      </c>
    </row>
    <row r="215" spans="2:7" ht="15.75" hidden="1" thickBot="1">
      <c r="B215" s="88" t="s">
        <v>393</v>
      </c>
      <c r="C215" s="88">
        <v>87718460</v>
      </c>
      <c r="D215" s="88" t="s">
        <v>165</v>
      </c>
      <c r="E215" s="88" t="s">
        <v>166</v>
      </c>
      <c r="F215" s="88" t="s">
        <v>121</v>
      </c>
      <c r="G215" s="88" t="s">
        <v>324</v>
      </c>
    </row>
    <row r="216" spans="2:7" ht="15.75" thickBot="1">
      <c r="B216" s="88" t="s">
        <v>394</v>
      </c>
      <c r="C216" s="88">
        <v>87726448</v>
      </c>
      <c r="D216" s="88" t="s">
        <v>156</v>
      </c>
      <c r="E216" s="88" t="s">
        <v>157</v>
      </c>
      <c r="F216" s="88" t="s">
        <v>224</v>
      </c>
      <c r="G216" s="88" t="s">
        <v>158</v>
      </c>
    </row>
    <row r="217" spans="2:7" ht="15.75" hidden="1" thickBot="1">
      <c r="B217" s="88" t="s">
        <v>395</v>
      </c>
      <c r="C217" s="88">
        <v>87175133</v>
      </c>
      <c r="D217" s="88" t="s">
        <v>205</v>
      </c>
      <c r="E217" s="88" t="s">
        <v>206</v>
      </c>
      <c r="F217" s="88" t="s">
        <v>121</v>
      </c>
      <c r="G217" s="88" t="s">
        <v>210</v>
      </c>
    </row>
    <row r="218" spans="2:7" ht="15.75" hidden="1" thickBot="1">
      <c r="B218" s="88" t="s">
        <v>396</v>
      </c>
      <c r="C218" s="88">
        <v>87444067</v>
      </c>
      <c r="D218" s="88" t="s">
        <v>194</v>
      </c>
      <c r="E218" s="88" t="s">
        <v>195</v>
      </c>
      <c r="F218" s="88" t="s">
        <v>196</v>
      </c>
      <c r="G218" s="88" t="s">
        <v>197</v>
      </c>
    </row>
    <row r="219" spans="2:7" ht="15.75" hidden="1" thickBot="1">
      <c r="B219" s="88" t="s">
        <v>397</v>
      </c>
      <c r="C219" s="88">
        <v>87141218</v>
      </c>
      <c r="D219" s="88" t="s">
        <v>205</v>
      </c>
      <c r="E219" s="88" t="s">
        <v>206</v>
      </c>
      <c r="F219" s="88" t="s">
        <v>121</v>
      </c>
      <c r="G219" s="88" t="s">
        <v>208</v>
      </c>
    </row>
    <row r="220" spans="2:7" ht="15.75" hidden="1" thickBot="1">
      <c r="B220" s="88" t="s">
        <v>398</v>
      </c>
      <c r="C220" s="88">
        <v>87673004</v>
      </c>
      <c r="D220" s="88" t="s">
        <v>147</v>
      </c>
      <c r="E220" s="88" t="s">
        <v>148</v>
      </c>
      <c r="F220" s="88" t="s">
        <v>149</v>
      </c>
      <c r="G220" s="88" t="s">
        <v>150</v>
      </c>
    </row>
    <row r="221" spans="2:7" ht="15.75" hidden="1" thickBot="1">
      <c r="B221" s="88" t="s">
        <v>399</v>
      </c>
      <c r="C221" s="88">
        <v>87171462</v>
      </c>
      <c r="D221" s="88" t="s">
        <v>205</v>
      </c>
      <c r="E221" s="88" t="s">
        <v>206</v>
      </c>
      <c r="F221" s="88" t="s">
        <v>253</v>
      </c>
      <c r="G221" s="88" t="s">
        <v>208</v>
      </c>
    </row>
    <row r="222" spans="2:7" ht="15.75" hidden="1" thickBot="1">
      <c r="B222" s="88" t="s">
        <v>400</v>
      </c>
      <c r="C222" s="88">
        <v>87611723</v>
      </c>
      <c r="D222" s="88" t="s">
        <v>142</v>
      </c>
      <c r="E222" s="88" t="s">
        <v>143</v>
      </c>
      <c r="F222" s="88" t="s">
        <v>189</v>
      </c>
      <c r="G222" s="88" t="s">
        <v>162</v>
      </c>
    </row>
    <row r="223" spans="2:7" ht="15.75" hidden="1" thickBot="1">
      <c r="B223" s="88" t="s">
        <v>401</v>
      </c>
      <c r="C223" s="88">
        <v>87696468</v>
      </c>
      <c r="D223" s="88" t="s">
        <v>165</v>
      </c>
      <c r="E223" s="88" t="s">
        <v>166</v>
      </c>
      <c r="F223" s="88" t="s">
        <v>121</v>
      </c>
      <c r="G223" s="88" t="s">
        <v>168</v>
      </c>
    </row>
    <row r="224" spans="2:7" ht="15.75" hidden="1" thickBot="1">
      <c r="B224" s="88" t="s">
        <v>402</v>
      </c>
      <c r="C224" s="88">
        <v>87317610</v>
      </c>
      <c r="D224" s="88" t="s">
        <v>114</v>
      </c>
      <c r="E224" s="88" t="s">
        <v>115</v>
      </c>
      <c r="F224" s="88" t="s">
        <v>121</v>
      </c>
      <c r="G224" s="88" t="s">
        <v>117</v>
      </c>
    </row>
    <row r="225" spans="2:7" ht="15.75" hidden="1" thickBot="1">
      <c r="B225" s="88" t="s">
        <v>403</v>
      </c>
      <c r="C225" s="88">
        <v>87775023</v>
      </c>
      <c r="D225" s="88" t="s">
        <v>142</v>
      </c>
      <c r="E225" s="88" t="s">
        <v>143</v>
      </c>
      <c r="F225" s="88" t="s">
        <v>144</v>
      </c>
      <c r="G225" s="88" t="s">
        <v>162</v>
      </c>
    </row>
    <row r="226" spans="2:7" ht="15.75" hidden="1" thickBot="1">
      <c r="B226" s="88" t="s">
        <v>404</v>
      </c>
      <c r="C226" s="88">
        <v>87574160</v>
      </c>
      <c r="D226" s="88" t="s">
        <v>214</v>
      </c>
      <c r="E226" s="88" t="s">
        <v>215</v>
      </c>
      <c r="F226" s="88" t="s">
        <v>180</v>
      </c>
      <c r="G226" s="88" t="s">
        <v>216</v>
      </c>
    </row>
    <row r="227" spans="2:7" ht="15.75" hidden="1" thickBot="1">
      <c r="B227" s="88" t="s">
        <v>405</v>
      </c>
      <c r="C227" s="88">
        <v>87756379</v>
      </c>
      <c r="D227" s="88" t="s">
        <v>138</v>
      </c>
      <c r="E227" s="88" t="s">
        <v>139</v>
      </c>
      <c r="F227" s="88" t="s">
        <v>175</v>
      </c>
      <c r="G227" s="88" t="s">
        <v>176</v>
      </c>
    </row>
    <row r="228" spans="2:7" ht="15.75" hidden="1" thickBot="1">
      <c r="B228" s="88" t="s">
        <v>406</v>
      </c>
      <c r="C228" s="88">
        <v>87387183</v>
      </c>
      <c r="D228" s="88" t="s">
        <v>194</v>
      </c>
      <c r="E228" s="88" t="s">
        <v>195</v>
      </c>
      <c r="F228" s="88" t="s">
        <v>121</v>
      </c>
      <c r="G228" s="88" t="s">
        <v>304</v>
      </c>
    </row>
    <row r="229" spans="2:7" ht="15.75" hidden="1" thickBot="1">
      <c r="B229" s="88" t="s">
        <v>407</v>
      </c>
      <c r="C229" s="88">
        <v>87713545</v>
      </c>
      <c r="D229" s="88" t="s">
        <v>165</v>
      </c>
      <c r="E229" s="88" t="s">
        <v>166</v>
      </c>
      <c r="F229" s="88" t="s">
        <v>121</v>
      </c>
      <c r="G229" s="88" t="s">
        <v>324</v>
      </c>
    </row>
    <row r="230" spans="2:7" ht="15.75" hidden="1" thickBot="1">
      <c r="B230" s="88" t="s">
        <v>408</v>
      </c>
      <c r="C230" s="88">
        <v>87317198</v>
      </c>
      <c r="D230" s="88" t="s">
        <v>114</v>
      </c>
      <c r="E230" s="88" t="s">
        <v>115</v>
      </c>
      <c r="F230" s="88" t="s">
        <v>121</v>
      </c>
      <c r="G230" s="88" t="s">
        <v>117</v>
      </c>
    </row>
    <row r="231" spans="2:7" ht="15.75" hidden="1" thickBot="1">
      <c r="B231" s="88" t="s">
        <v>409</v>
      </c>
      <c r="C231" s="88">
        <v>87582700</v>
      </c>
      <c r="D231" s="88" t="s">
        <v>147</v>
      </c>
      <c r="E231" s="88" t="s">
        <v>148</v>
      </c>
      <c r="F231" s="88" t="s">
        <v>149</v>
      </c>
      <c r="G231" s="88" t="s">
        <v>258</v>
      </c>
    </row>
    <row r="232" spans="2:7" ht="15.75" hidden="1" thickBot="1">
      <c r="B232" s="88" t="s">
        <v>410</v>
      </c>
      <c r="C232" s="88">
        <v>87313510</v>
      </c>
      <c r="D232" s="88" t="s">
        <v>114</v>
      </c>
      <c r="E232" s="88" t="s">
        <v>115</v>
      </c>
      <c r="F232" s="88" t="s">
        <v>310</v>
      </c>
      <c r="G232" s="88" t="s">
        <v>124</v>
      </c>
    </row>
    <row r="233" spans="2:7" ht="15.75" hidden="1" thickBot="1">
      <c r="B233" s="88" t="s">
        <v>411</v>
      </c>
      <c r="C233" s="88">
        <v>87485342</v>
      </c>
      <c r="D233" s="88" t="s">
        <v>147</v>
      </c>
      <c r="E233" s="88" t="s">
        <v>148</v>
      </c>
      <c r="F233" s="88" t="s">
        <v>121</v>
      </c>
      <c r="G233" s="88" t="s">
        <v>152</v>
      </c>
    </row>
    <row r="234" spans="2:7" ht="15.75" hidden="1" thickBot="1">
      <c r="B234" s="88" t="s">
        <v>412</v>
      </c>
      <c r="C234" s="88">
        <v>87775809</v>
      </c>
      <c r="D234" s="88" t="s">
        <v>142</v>
      </c>
      <c r="E234" s="88" t="s">
        <v>143</v>
      </c>
      <c r="F234" s="88" t="s">
        <v>121</v>
      </c>
      <c r="G234" s="88" t="s">
        <v>162</v>
      </c>
    </row>
    <row r="235" spans="2:7" ht="15.75" hidden="1" thickBot="1">
      <c r="B235" s="88" t="s">
        <v>413</v>
      </c>
      <c r="C235" s="88">
        <v>87382002</v>
      </c>
      <c r="D235" s="88" t="s">
        <v>126</v>
      </c>
      <c r="E235" s="88" t="s">
        <v>127</v>
      </c>
      <c r="F235" s="88" t="s">
        <v>121</v>
      </c>
      <c r="G235" s="88" t="s">
        <v>128</v>
      </c>
    </row>
    <row r="236" spans="2:7" ht="15.75" hidden="1" thickBot="1">
      <c r="B236" s="88" t="s">
        <v>414</v>
      </c>
      <c r="C236" s="88">
        <v>87781609</v>
      </c>
      <c r="D236" s="88" t="s">
        <v>142</v>
      </c>
      <c r="E236" s="88" t="s">
        <v>143</v>
      </c>
      <c r="F236" s="88" t="s">
        <v>144</v>
      </c>
      <c r="G236" s="88" t="s">
        <v>162</v>
      </c>
    </row>
    <row r="237" spans="2:7" ht="15.75" hidden="1" thickBot="1">
      <c r="B237" s="88" t="s">
        <v>415</v>
      </c>
      <c r="C237" s="88">
        <v>87765198</v>
      </c>
      <c r="D237" s="88" t="s">
        <v>138</v>
      </c>
      <c r="E237" s="88" t="s">
        <v>139</v>
      </c>
      <c r="F237" s="88" t="s">
        <v>121</v>
      </c>
      <c r="G237" s="88" t="s">
        <v>140</v>
      </c>
    </row>
    <row r="238" spans="2:7" ht="15.75" hidden="1" thickBot="1">
      <c r="B238" s="88" t="s">
        <v>416</v>
      </c>
      <c r="C238" s="88">
        <v>87672774</v>
      </c>
      <c r="D238" s="88" t="s">
        <v>147</v>
      </c>
      <c r="E238" s="88" t="s">
        <v>148</v>
      </c>
      <c r="F238" s="88" t="s">
        <v>149</v>
      </c>
      <c r="G238" s="88" t="s">
        <v>152</v>
      </c>
    </row>
    <row r="239" spans="2:7" ht="15.75" hidden="1" thickBot="1">
      <c r="B239" s="88" t="s">
        <v>417</v>
      </c>
      <c r="C239" s="88">
        <v>87581801</v>
      </c>
      <c r="D239" s="88" t="s">
        <v>147</v>
      </c>
      <c r="E239" s="88" t="s">
        <v>148</v>
      </c>
      <c r="F239" s="88" t="s">
        <v>149</v>
      </c>
      <c r="G239" s="88" t="s">
        <v>152</v>
      </c>
    </row>
    <row r="240" spans="2:7" ht="15.75" hidden="1" thickBot="1">
      <c r="B240" s="88" t="s">
        <v>418</v>
      </c>
      <c r="C240" s="88">
        <v>87491076</v>
      </c>
      <c r="D240" s="88" t="s">
        <v>147</v>
      </c>
      <c r="E240" s="88" t="s">
        <v>148</v>
      </c>
      <c r="F240" s="88" t="s">
        <v>149</v>
      </c>
      <c r="G240" s="88" t="s">
        <v>152</v>
      </c>
    </row>
    <row r="241" spans="2:7" ht="15.75" hidden="1" thickBot="1">
      <c r="B241" s="88" t="s">
        <v>419</v>
      </c>
      <c r="C241" s="88">
        <v>87184002</v>
      </c>
      <c r="D241" s="88" t="s">
        <v>165</v>
      </c>
      <c r="E241" s="88" t="s">
        <v>166</v>
      </c>
      <c r="F241" s="88" t="s">
        <v>207</v>
      </c>
      <c r="G241" s="88" t="s">
        <v>324</v>
      </c>
    </row>
    <row r="242" spans="2:7" ht="15.75" hidden="1" thickBot="1">
      <c r="B242" s="88" t="s">
        <v>420</v>
      </c>
      <c r="C242" s="88">
        <v>87300822</v>
      </c>
      <c r="D242" s="88" t="s">
        <v>165</v>
      </c>
      <c r="E242" s="88" t="s">
        <v>166</v>
      </c>
      <c r="F242" s="88" t="s">
        <v>121</v>
      </c>
      <c r="G242" s="88" t="s">
        <v>421</v>
      </c>
    </row>
    <row r="243" spans="2:7" ht="15.75" hidden="1" thickBot="1">
      <c r="B243" s="88" t="s">
        <v>422</v>
      </c>
      <c r="C243" s="88">
        <v>87592485</v>
      </c>
      <c r="D243" s="88" t="s">
        <v>147</v>
      </c>
      <c r="E243" s="88" t="s">
        <v>148</v>
      </c>
      <c r="F243" s="88" t="s">
        <v>180</v>
      </c>
      <c r="G243" s="88" t="s">
        <v>152</v>
      </c>
    </row>
    <row r="244" spans="2:7" ht="15.75" thickBot="1">
      <c r="B244" s="88" t="s">
        <v>423</v>
      </c>
      <c r="C244" s="88">
        <v>87745000</v>
      </c>
      <c r="D244" s="88" t="s">
        <v>156</v>
      </c>
      <c r="E244" s="88" t="s">
        <v>157</v>
      </c>
      <c r="F244" s="88" t="s">
        <v>185</v>
      </c>
      <c r="G244" s="50" t="s">
        <v>244</v>
      </c>
    </row>
    <row r="245" spans="2:7" ht="15.75" hidden="1" thickBot="1">
      <c r="B245" s="88" t="s">
        <v>424</v>
      </c>
      <c r="C245" s="88">
        <v>87473165</v>
      </c>
      <c r="D245" s="88" t="s">
        <v>316</v>
      </c>
      <c r="E245" s="88" t="s">
        <v>120</v>
      </c>
      <c r="F245" s="88" t="s">
        <v>121</v>
      </c>
      <c r="G245" s="88" t="s">
        <v>372</v>
      </c>
    </row>
    <row r="246" spans="2:7" ht="15.75" thickBot="1">
      <c r="B246" s="88" t="s">
        <v>425</v>
      </c>
      <c r="C246" s="88">
        <v>87641068</v>
      </c>
      <c r="D246" s="88" t="s">
        <v>156</v>
      </c>
      <c r="E246" s="88" t="s">
        <v>157</v>
      </c>
      <c r="F246" s="88" t="s">
        <v>121</v>
      </c>
      <c r="G246" s="88" t="s">
        <v>158</v>
      </c>
    </row>
    <row r="247" spans="2:7" ht="15.75" hidden="1" thickBot="1">
      <c r="B247" s="88" t="s">
        <v>426</v>
      </c>
      <c r="C247" s="88">
        <v>87141804</v>
      </c>
      <c r="D247" s="88" t="s">
        <v>205</v>
      </c>
      <c r="E247" s="88" t="s">
        <v>206</v>
      </c>
      <c r="F247" s="88" t="s">
        <v>121</v>
      </c>
      <c r="G247" s="88" t="s">
        <v>210</v>
      </c>
    </row>
    <row r="248" spans="2:7" ht="15.75" thickBot="1">
      <c r="B248" s="88" t="s">
        <v>427</v>
      </c>
      <c r="C248" s="88">
        <v>87721357</v>
      </c>
      <c r="D248" s="88" t="s">
        <v>156</v>
      </c>
      <c r="E248" s="88" t="s">
        <v>157</v>
      </c>
      <c r="F248" s="88" t="s">
        <v>121</v>
      </c>
      <c r="G248" s="88" t="s">
        <v>182</v>
      </c>
    </row>
    <row r="249" spans="2:7" ht="15.75" hidden="1" thickBot="1">
      <c r="B249" s="88" t="s">
        <v>428</v>
      </c>
      <c r="C249" s="88">
        <v>87393116</v>
      </c>
      <c r="D249" s="88" t="s">
        <v>126</v>
      </c>
      <c r="E249" s="88" t="s">
        <v>127</v>
      </c>
      <c r="F249" s="88" t="s">
        <v>121</v>
      </c>
      <c r="G249" s="88" t="s">
        <v>128</v>
      </c>
    </row>
    <row r="250" spans="2:7" ht="15.75" thickBot="1">
      <c r="B250" s="88" t="s">
        <v>429</v>
      </c>
      <c r="C250" s="88">
        <v>87743526</v>
      </c>
      <c r="D250" s="88" t="s">
        <v>156</v>
      </c>
      <c r="E250" s="88" t="s">
        <v>157</v>
      </c>
      <c r="F250" s="88" t="s">
        <v>121</v>
      </c>
      <c r="G250" s="88" t="s">
        <v>158</v>
      </c>
    </row>
    <row r="251" spans="2:7" ht="15.75" hidden="1" thickBot="1">
      <c r="B251" s="88" t="s">
        <v>430</v>
      </c>
      <c r="C251" s="88">
        <v>87276550</v>
      </c>
      <c r="D251" s="88" t="s">
        <v>126</v>
      </c>
      <c r="E251" s="88" t="s">
        <v>127</v>
      </c>
      <c r="F251" s="88" t="s">
        <v>121</v>
      </c>
      <c r="G251" s="88" t="s">
        <v>128</v>
      </c>
    </row>
    <row r="252" spans="2:7" ht="15.75" hidden="1" thickBot="1">
      <c r="B252" s="88" t="s">
        <v>431</v>
      </c>
      <c r="C252" s="88">
        <v>87595876</v>
      </c>
      <c r="D252" s="88" t="s">
        <v>147</v>
      </c>
      <c r="E252" s="88" t="s">
        <v>148</v>
      </c>
      <c r="F252" s="88" t="s">
        <v>121</v>
      </c>
      <c r="G252" s="88" t="s">
        <v>152</v>
      </c>
    </row>
    <row r="253" spans="2:7" ht="15.75" hidden="1" thickBot="1">
      <c r="B253" s="88" t="s">
        <v>432</v>
      </c>
      <c r="C253" s="88">
        <v>87783670</v>
      </c>
      <c r="D253" s="88" t="s">
        <v>142</v>
      </c>
      <c r="E253" s="88" t="s">
        <v>143</v>
      </c>
      <c r="F253" s="88" t="s">
        <v>121</v>
      </c>
      <c r="G253" s="88" t="s">
        <v>162</v>
      </c>
    </row>
    <row r="254" spans="2:7" ht="15.75" hidden="1" thickBot="1">
      <c r="B254" s="88" t="s">
        <v>433</v>
      </c>
      <c r="C254" s="88">
        <v>87476408</v>
      </c>
      <c r="D254" s="88" t="s">
        <v>316</v>
      </c>
      <c r="E254" s="88" t="s">
        <v>120</v>
      </c>
      <c r="F254" s="88" t="s">
        <v>121</v>
      </c>
      <c r="G254" s="88" t="s">
        <v>372</v>
      </c>
    </row>
    <row r="255" spans="2:7" ht="15.75" hidden="1" thickBot="1">
      <c r="B255" s="88" t="s">
        <v>434</v>
      </c>
      <c r="C255" s="88">
        <v>87784892</v>
      </c>
      <c r="D255" s="88" t="s">
        <v>142</v>
      </c>
      <c r="E255" s="88" t="s">
        <v>143</v>
      </c>
      <c r="F255" s="88" t="s">
        <v>121</v>
      </c>
      <c r="G255" s="88" t="s">
        <v>162</v>
      </c>
    </row>
    <row r="256" spans="2:7" ht="15.75" hidden="1" thickBot="1">
      <c r="B256" s="88" t="s">
        <v>435</v>
      </c>
      <c r="C256" s="88">
        <v>87673285</v>
      </c>
      <c r="D256" s="88" t="s">
        <v>147</v>
      </c>
      <c r="E256" s="88" t="s">
        <v>148</v>
      </c>
      <c r="F256" s="88" t="s">
        <v>121</v>
      </c>
      <c r="G256" s="88" t="s">
        <v>152</v>
      </c>
    </row>
    <row r="257" spans="2:7" ht="15.75" hidden="1" thickBot="1">
      <c r="B257" s="88" t="s">
        <v>436</v>
      </c>
      <c r="C257" s="88">
        <v>87192302</v>
      </c>
      <c r="D257" s="88" t="s">
        <v>205</v>
      </c>
      <c r="E257" s="88" t="s">
        <v>206</v>
      </c>
      <c r="F257" s="88" t="s">
        <v>207</v>
      </c>
      <c r="G257" s="88" t="s">
        <v>210</v>
      </c>
    </row>
    <row r="258" spans="2:7" ht="15.75" hidden="1" thickBot="1">
      <c r="B258" s="88" t="s">
        <v>437</v>
      </c>
      <c r="C258" s="88">
        <v>87214122</v>
      </c>
      <c r="D258" s="88" t="s">
        <v>205</v>
      </c>
      <c r="E258" s="88" t="s">
        <v>206</v>
      </c>
      <c r="F258" s="88" t="s">
        <v>121</v>
      </c>
      <c r="G258" s="88" t="s">
        <v>208</v>
      </c>
    </row>
    <row r="259" spans="2:7" ht="15.75" hidden="1" thickBot="1">
      <c r="B259" s="88" t="s">
        <v>438</v>
      </c>
      <c r="C259" s="88">
        <v>87576447</v>
      </c>
      <c r="D259" s="88" t="s">
        <v>214</v>
      </c>
      <c r="E259" s="88" t="s">
        <v>215</v>
      </c>
      <c r="F259" s="88" t="s">
        <v>121</v>
      </c>
      <c r="G259" s="88" t="s">
        <v>222</v>
      </c>
    </row>
    <row r="260" spans="2:7" ht="15.75" thickBot="1">
      <c r="B260" s="88" t="s">
        <v>439</v>
      </c>
      <c r="C260" s="88">
        <v>87726885</v>
      </c>
      <c r="D260" s="88" t="s">
        <v>156</v>
      </c>
      <c r="E260" s="88" t="s">
        <v>157</v>
      </c>
      <c r="F260" s="88" t="s">
        <v>224</v>
      </c>
      <c r="G260" s="88" t="s">
        <v>158</v>
      </c>
    </row>
    <row r="261" spans="2:7" ht="15.75" hidden="1" thickBot="1">
      <c r="B261" s="88" t="s">
        <v>440</v>
      </c>
      <c r="C261" s="88">
        <v>87584268</v>
      </c>
      <c r="D261" s="88" t="s">
        <v>147</v>
      </c>
      <c r="E261" s="88" t="s">
        <v>148</v>
      </c>
      <c r="F261" s="88" t="s">
        <v>149</v>
      </c>
      <c r="G261" s="88" t="s">
        <v>258</v>
      </c>
    </row>
    <row r="262" spans="2:7" ht="15.75" hidden="1" thickBot="1">
      <c r="B262" s="88" t="s">
        <v>441</v>
      </c>
      <c r="C262" s="88">
        <v>87281105</v>
      </c>
      <c r="D262" s="88" t="s">
        <v>114</v>
      </c>
      <c r="E262" s="88" t="s">
        <v>115</v>
      </c>
      <c r="F262" s="88" t="s">
        <v>121</v>
      </c>
      <c r="G262" s="88" t="s">
        <v>124</v>
      </c>
    </row>
    <row r="263" spans="2:7" ht="15.75" hidden="1" thickBot="1">
      <c r="B263" s="88" t="s">
        <v>442</v>
      </c>
      <c r="C263" s="88">
        <v>87295808</v>
      </c>
      <c r="D263" s="88" t="s">
        <v>114</v>
      </c>
      <c r="E263" s="88" t="s">
        <v>115</v>
      </c>
      <c r="F263" s="88" t="s">
        <v>116</v>
      </c>
      <c r="G263" s="88" t="s">
        <v>117</v>
      </c>
    </row>
    <row r="264" spans="2:7" ht="15.75" hidden="1" thickBot="1">
      <c r="B264" s="88" t="s">
        <v>443</v>
      </c>
      <c r="C264" s="88">
        <v>87444299</v>
      </c>
      <c r="D264" s="88" t="s">
        <v>194</v>
      </c>
      <c r="E264" s="88" t="s">
        <v>195</v>
      </c>
      <c r="F264" s="88" t="s">
        <v>196</v>
      </c>
      <c r="G264" s="88" t="s">
        <v>197</v>
      </c>
    </row>
    <row r="265" spans="2:7" ht="15.75" hidden="1" thickBot="1">
      <c r="B265" s="88" t="s">
        <v>444</v>
      </c>
      <c r="C265" s="88">
        <v>87592352</v>
      </c>
      <c r="D265" s="88" t="s">
        <v>147</v>
      </c>
      <c r="E265" s="88" t="s">
        <v>148</v>
      </c>
      <c r="F265" s="88" t="s">
        <v>121</v>
      </c>
      <c r="G265" s="88" t="s">
        <v>152</v>
      </c>
    </row>
    <row r="266" spans="2:7" ht="15.75" hidden="1" thickBot="1">
      <c r="B266" s="88" t="s">
        <v>445</v>
      </c>
      <c r="C266" s="88">
        <v>87215335</v>
      </c>
      <c r="D266" s="88" t="s">
        <v>205</v>
      </c>
      <c r="E266" s="88" t="s">
        <v>206</v>
      </c>
      <c r="F266" s="88" t="s">
        <v>207</v>
      </c>
      <c r="G266" s="88" t="s">
        <v>210</v>
      </c>
    </row>
    <row r="267" spans="2:7" ht="15.75" hidden="1" thickBot="1">
      <c r="B267" s="88" t="s">
        <v>446</v>
      </c>
      <c r="C267" s="88">
        <v>87141424</v>
      </c>
      <c r="D267" s="88" t="s">
        <v>205</v>
      </c>
      <c r="E267" s="88" t="s">
        <v>206</v>
      </c>
      <c r="F267" s="88" t="s">
        <v>121</v>
      </c>
      <c r="G267" s="88" t="s">
        <v>210</v>
      </c>
    </row>
    <row r="268" spans="2:7" ht="15.75" hidden="1" thickBot="1">
      <c r="B268" s="88" t="s">
        <v>447</v>
      </c>
      <c r="C268" s="88">
        <v>87345553</v>
      </c>
      <c r="D268" s="88" t="s">
        <v>114</v>
      </c>
      <c r="E268" s="88" t="s">
        <v>115</v>
      </c>
      <c r="F268" s="88" t="s">
        <v>121</v>
      </c>
      <c r="G268" s="88" t="s">
        <v>117</v>
      </c>
    </row>
    <row r="269" spans="2:7" ht="15.75" hidden="1" thickBot="1">
      <c r="B269" s="88" t="s">
        <v>448</v>
      </c>
      <c r="C269" s="88">
        <v>87300863</v>
      </c>
      <c r="D269" s="88" t="s">
        <v>165</v>
      </c>
      <c r="E269" s="88" t="s">
        <v>166</v>
      </c>
      <c r="F269" s="88" t="s">
        <v>121</v>
      </c>
      <c r="G269" s="88" t="s">
        <v>421</v>
      </c>
    </row>
    <row r="270" spans="2:7" ht="15.75" hidden="1" thickBot="1">
      <c r="B270" s="88" t="s">
        <v>449</v>
      </c>
      <c r="C270" s="88">
        <v>87718015</v>
      </c>
      <c r="D270" s="88" t="s">
        <v>165</v>
      </c>
      <c r="E270" s="88" t="s">
        <v>166</v>
      </c>
      <c r="F270" s="88" t="s">
        <v>121</v>
      </c>
      <c r="G270" s="50" t="s">
        <v>168</v>
      </c>
    </row>
    <row r="271" spans="2:7" ht="15.75" hidden="1" thickBot="1">
      <c r="B271" s="88" t="s">
        <v>450</v>
      </c>
      <c r="C271" s="88">
        <v>87718007</v>
      </c>
      <c r="D271" s="88" t="s">
        <v>165</v>
      </c>
      <c r="E271" s="88" t="s">
        <v>166</v>
      </c>
      <c r="F271" s="88" t="s">
        <v>121</v>
      </c>
      <c r="G271" s="88" t="s">
        <v>451</v>
      </c>
    </row>
    <row r="272" spans="2:7" ht="15.75" hidden="1" thickBot="1">
      <c r="B272" s="88" t="s">
        <v>452</v>
      </c>
      <c r="C272" s="88">
        <v>87471219</v>
      </c>
      <c r="D272" s="88" t="s">
        <v>119</v>
      </c>
      <c r="E272" s="88" t="s">
        <v>120</v>
      </c>
      <c r="F272" s="88" t="s">
        <v>226</v>
      </c>
      <c r="G272" s="88" t="s">
        <v>122</v>
      </c>
    </row>
    <row r="273" spans="2:7" ht="15.75" hidden="1" thickBot="1">
      <c r="B273" s="88" t="s">
        <v>453</v>
      </c>
      <c r="C273" s="88">
        <v>87276642</v>
      </c>
      <c r="D273" s="88" t="s">
        <v>126</v>
      </c>
      <c r="E273" s="88" t="s">
        <v>127</v>
      </c>
      <c r="F273" s="88" t="s">
        <v>121</v>
      </c>
      <c r="G273" s="88" t="s">
        <v>128</v>
      </c>
    </row>
    <row r="274" spans="2:7" ht="15.75" thickBot="1">
      <c r="B274" s="88" t="s">
        <v>454</v>
      </c>
      <c r="C274" s="88">
        <v>87696336</v>
      </c>
      <c r="D274" s="88" t="s">
        <v>156</v>
      </c>
      <c r="E274" s="88" t="s">
        <v>157</v>
      </c>
      <c r="F274" s="88" t="s">
        <v>121</v>
      </c>
      <c r="G274" s="88" t="s">
        <v>158</v>
      </c>
    </row>
    <row r="275" spans="2:7" ht="15.75" hidden="1" thickBot="1">
      <c r="B275" s="88" t="s">
        <v>455</v>
      </c>
      <c r="C275" s="88">
        <v>87594747</v>
      </c>
      <c r="D275" s="88" t="s">
        <v>142</v>
      </c>
      <c r="E275" s="88" t="s">
        <v>143</v>
      </c>
      <c r="F275" s="88" t="s">
        <v>121</v>
      </c>
      <c r="G275" s="88" t="s">
        <v>162</v>
      </c>
    </row>
    <row r="276" spans="2:7" ht="15.75" hidden="1" thickBot="1">
      <c r="B276" s="88" t="s">
        <v>456</v>
      </c>
      <c r="C276" s="88">
        <v>87342006</v>
      </c>
      <c r="D276" s="88" t="s">
        <v>114</v>
      </c>
      <c r="E276" s="88" t="s">
        <v>115</v>
      </c>
      <c r="F276" s="88" t="s">
        <v>116</v>
      </c>
      <c r="G276" s="88" t="s">
        <v>124</v>
      </c>
    </row>
    <row r="277" spans="2:7" ht="15.75" hidden="1" thickBot="1">
      <c r="B277" s="88" t="s">
        <v>457</v>
      </c>
      <c r="C277" s="88">
        <v>87471045</v>
      </c>
      <c r="D277" s="88" t="s">
        <v>316</v>
      </c>
      <c r="E277" s="88" t="s">
        <v>120</v>
      </c>
      <c r="F277" s="88" t="s">
        <v>121</v>
      </c>
      <c r="G277" s="88" t="s">
        <v>372</v>
      </c>
    </row>
    <row r="278" spans="2:7" ht="15.75" hidden="1" thickBot="1">
      <c r="B278" s="88" t="s">
        <v>458</v>
      </c>
      <c r="C278" s="88">
        <v>87343160</v>
      </c>
      <c r="D278" s="88" t="s">
        <v>114</v>
      </c>
      <c r="E278" s="88" t="s">
        <v>115</v>
      </c>
      <c r="F278" s="88" t="s">
        <v>121</v>
      </c>
      <c r="G278" s="88" t="s">
        <v>117</v>
      </c>
    </row>
    <row r="279" spans="2:7" ht="15.75" hidden="1" thickBot="1">
      <c r="B279" s="88" t="s">
        <v>459</v>
      </c>
      <c r="C279" s="88">
        <v>87342402</v>
      </c>
      <c r="D279" s="88" t="s">
        <v>114</v>
      </c>
      <c r="E279" s="88" t="s">
        <v>115</v>
      </c>
      <c r="F279" s="88" t="s">
        <v>121</v>
      </c>
      <c r="G279" s="88" t="s">
        <v>117</v>
      </c>
    </row>
    <row r="280" spans="2:7" ht="15.75" hidden="1" thickBot="1">
      <c r="B280" s="88" t="s">
        <v>460</v>
      </c>
      <c r="C280" s="88">
        <v>87393363</v>
      </c>
      <c r="D280" s="88" t="s">
        <v>126</v>
      </c>
      <c r="E280" s="88" t="s">
        <v>127</v>
      </c>
      <c r="F280" s="88" t="s">
        <v>121</v>
      </c>
      <c r="G280" s="88" t="s">
        <v>128</v>
      </c>
    </row>
    <row r="281" spans="2:7" ht="15.75" thickBot="1">
      <c r="B281" s="88" t="s">
        <v>461</v>
      </c>
      <c r="C281" s="88">
        <v>87723544</v>
      </c>
      <c r="D281" s="88" t="s">
        <v>156</v>
      </c>
      <c r="E281" s="88" t="s">
        <v>157</v>
      </c>
      <c r="F281" s="88" t="s">
        <v>121</v>
      </c>
      <c r="G281" s="88" t="s">
        <v>182</v>
      </c>
    </row>
    <row r="282" spans="2:7" ht="15.75" hidden="1" thickBot="1">
      <c r="B282" s="88" t="s">
        <v>462</v>
      </c>
      <c r="C282" s="88">
        <v>87781005</v>
      </c>
      <c r="D282" s="88" t="s">
        <v>142</v>
      </c>
      <c r="E282" s="88" t="s">
        <v>143</v>
      </c>
      <c r="F282" s="88" t="s">
        <v>144</v>
      </c>
      <c r="G282" s="88" t="s">
        <v>463</v>
      </c>
    </row>
    <row r="283" spans="2:7" ht="15.75" hidden="1" thickBot="1">
      <c r="B283" s="88" t="s">
        <v>464</v>
      </c>
      <c r="C283" s="88">
        <v>87342097</v>
      </c>
      <c r="D283" s="88" t="s">
        <v>114</v>
      </c>
      <c r="E283" s="88" t="s">
        <v>115</v>
      </c>
      <c r="F283" s="88" t="s">
        <v>121</v>
      </c>
      <c r="G283" s="88" t="s">
        <v>117</v>
      </c>
    </row>
    <row r="284" spans="2:7" ht="15.75" hidden="1" thickBot="1">
      <c r="B284" s="88" t="s">
        <v>465</v>
      </c>
      <c r="C284" s="88">
        <v>87673400</v>
      </c>
      <c r="D284" s="88" t="s">
        <v>147</v>
      </c>
      <c r="E284" s="88" t="s">
        <v>148</v>
      </c>
      <c r="F284" s="88" t="s">
        <v>149</v>
      </c>
      <c r="G284" s="88" t="s">
        <v>150</v>
      </c>
    </row>
    <row r="285" spans="2:7" ht="15.75" hidden="1" thickBot="1">
      <c r="B285" s="88" t="s">
        <v>466</v>
      </c>
      <c r="C285" s="88">
        <v>87328328</v>
      </c>
      <c r="D285" s="88" t="s">
        <v>126</v>
      </c>
      <c r="E285" s="88" t="s">
        <v>127</v>
      </c>
      <c r="F285" s="88" t="s">
        <v>121</v>
      </c>
      <c r="G285" s="88" t="s">
        <v>128</v>
      </c>
    </row>
    <row r="286" spans="2:7" ht="15.75" hidden="1" thickBot="1">
      <c r="B286" s="88" t="s">
        <v>467</v>
      </c>
      <c r="C286" s="88">
        <v>87673699</v>
      </c>
      <c r="D286" s="88" t="s">
        <v>147</v>
      </c>
      <c r="E286" s="88" t="s">
        <v>148</v>
      </c>
      <c r="F286" s="88" t="s">
        <v>121</v>
      </c>
      <c r="G286" s="88" t="s">
        <v>152</v>
      </c>
    </row>
    <row r="287" spans="2:7" ht="15.75" hidden="1" thickBot="1">
      <c r="B287" s="88" t="s">
        <v>468</v>
      </c>
      <c r="C287" s="88">
        <v>87691949</v>
      </c>
      <c r="D287" s="88" t="s">
        <v>147</v>
      </c>
      <c r="E287" s="88" t="s">
        <v>148</v>
      </c>
      <c r="F287" s="88" t="s">
        <v>121</v>
      </c>
      <c r="G287" s="88" t="s">
        <v>152</v>
      </c>
    </row>
    <row r="288" spans="2:7" ht="15.75" hidden="1" thickBot="1">
      <c r="B288" s="88" t="s">
        <v>469</v>
      </c>
      <c r="C288" s="88">
        <v>87393546</v>
      </c>
      <c r="D288" s="88" t="s">
        <v>126</v>
      </c>
      <c r="E288" s="88" t="s">
        <v>127</v>
      </c>
      <c r="F288" s="88" t="s">
        <v>121</v>
      </c>
      <c r="G288" s="88" t="s">
        <v>128</v>
      </c>
    </row>
    <row r="289" spans="2:7" ht="15.75" hidden="1" thickBot="1">
      <c r="B289" s="88" t="s">
        <v>470</v>
      </c>
      <c r="C289" s="88">
        <v>87144188</v>
      </c>
      <c r="D289" s="88" t="s">
        <v>205</v>
      </c>
      <c r="E289" s="88" t="s">
        <v>206</v>
      </c>
      <c r="F289" s="88" t="s">
        <v>121</v>
      </c>
      <c r="G289" s="88" t="s">
        <v>210</v>
      </c>
    </row>
    <row r="290" spans="2:7" ht="15.75" hidden="1" thickBot="1">
      <c r="B290" s="88" t="s">
        <v>471</v>
      </c>
      <c r="C290" s="88">
        <v>87582478</v>
      </c>
      <c r="D290" s="88" t="s">
        <v>147</v>
      </c>
      <c r="E290" s="88" t="s">
        <v>148</v>
      </c>
      <c r="F290" s="88" t="s">
        <v>121</v>
      </c>
      <c r="G290" s="88" t="s">
        <v>258</v>
      </c>
    </row>
    <row r="291" spans="2:7" ht="15.75" hidden="1" thickBot="1">
      <c r="B291" s="88" t="s">
        <v>472</v>
      </c>
      <c r="C291" s="88">
        <v>87576306</v>
      </c>
      <c r="D291" s="88" t="s">
        <v>214</v>
      </c>
      <c r="E291" s="88" t="s">
        <v>215</v>
      </c>
      <c r="F291" s="88" t="s">
        <v>121</v>
      </c>
      <c r="G291" s="88" t="s">
        <v>222</v>
      </c>
    </row>
    <row r="292" spans="2:7" ht="15.75" hidden="1" thickBot="1">
      <c r="B292" s="88" t="s">
        <v>473</v>
      </c>
      <c r="C292" s="88">
        <v>87345140</v>
      </c>
      <c r="D292" s="88" t="s">
        <v>114</v>
      </c>
      <c r="E292" s="88" t="s">
        <v>115</v>
      </c>
      <c r="F292" s="88" t="s">
        <v>121</v>
      </c>
      <c r="G292" s="88" t="s">
        <v>124</v>
      </c>
    </row>
    <row r="293" spans="2:7" ht="15.75" hidden="1" thickBot="1">
      <c r="B293" s="88" t="s">
        <v>474</v>
      </c>
      <c r="C293" s="88">
        <v>87757690</v>
      </c>
      <c r="D293" s="88" t="s">
        <v>138</v>
      </c>
      <c r="E293" s="88" t="s">
        <v>139</v>
      </c>
      <c r="F293" s="88" t="s">
        <v>121</v>
      </c>
      <c r="G293" s="88" t="s">
        <v>176</v>
      </c>
    </row>
    <row r="294" spans="2:7" ht="15.75" hidden="1" thickBot="1">
      <c r="B294" s="88" t="s">
        <v>475</v>
      </c>
      <c r="C294" s="88">
        <v>87212308</v>
      </c>
      <c r="D294" s="88" t="s">
        <v>205</v>
      </c>
      <c r="E294" s="88" t="s">
        <v>206</v>
      </c>
      <c r="F294" s="88" t="s">
        <v>207</v>
      </c>
      <c r="G294" s="88" t="s">
        <v>210</v>
      </c>
    </row>
    <row r="295" spans="2:7" ht="15.75" thickBot="1">
      <c r="B295" s="88" t="s">
        <v>476</v>
      </c>
      <c r="C295" s="88">
        <v>87741470</v>
      </c>
      <c r="D295" s="88" t="s">
        <v>156</v>
      </c>
      <c r="E295" s="88" t="s">
        <v>157</v>
      </c>
      <c r="F295" s="88" t="s">
        <v>185</v>
      </c>
      <c r="G295" s="88" t="s">
        <v>158</v>
      </c>
    </row>
    <row r="296" spans="2:7" ht="15.75" hidden="1" thickBot="1">
      <c r="B296" s="88" t="s">
        <v>477</v>
      </c>
      <c r="C296" s="88">
        <v>87213611</v>
      </c>
      <c r="D296" s="88" t="s">
        <v>205</v>
      </c>
      <c r="E296" s="88" t="s">
        <v>206</v>
      </c>
      <c r="F296" s="88" t="s">
        <v>121</v>
      </c>
      <c r="G296" s="88" t="s">
        <v>208</v>
      </c>
    </row>
    <row r="297" spans="2:7" ht="15.75" hidden="1" thickBot="1">
      <c r="B297" s="88" t="s">
        <v>478</v>
      </c>
      <c r="C297" s="88">
        <v>87182576</v>
      </c>
      <c r="D297" s="88" t="s">
        <v>205</v>
      </c>
      <c r="E297" s="88" t="s">
        <v>206</v>
      </c>
      <c r="F297" s="88" t="s">
        <v>121</v>
      </c>
      <c r="G297" s="88" t="s">
        <v>210</v>
      </c>
    </row>
    <row r="298" spans="2:7" ht="15.75" hidden="1" thickBot="1">
      <c r="B298" s="88" t="s">
        <v>479</v>
      </c>
      <c r="C298" s="88">
        <v>87141135</v>
      </c>
      <c r="D298" s="88" t="s">
        <v>205</v>
      </c>
      <c r="E298" s="88" t="s">
        <v>206</v>
      </c>
      <c r="F298" s="88" t="s">
        <v>121</v>
      </c>
      <c r="G298" s="88" t="s">
        <v>208</v>
      </c>
    </row>
    <row r="299" spans="2:7" ht="15.75" hidden="1" thickBot="1">
      <c r="B299" s="88" t="s">
        <v>480</v>
      </c>
      <c r="C299" s="88">
        <v>87713073</v>
      </c>
      <c r="D299" s="88" t="s">
        <v>165</v>
      </c>
      <c r="E299" s="88" t="s">
        <v>166</v>
      </c>
      <c r="F299" s="88" t="s">
        <v>121</v>
      </c>
      <c r="G299" s="88" t="s">
        <v>168</v>
      </c>
    </row>
    <row r="300" spans="2:7" ht="15.75" hidden="1" thickBot="1">
      <c r="B300" s="88" t="s">
        <v>481</v>
      </c>
      <c r="C300" s="88">
        <v>87313809</v>
      </c>
      <c r="D300" s="88" t="s">
        <v>194</v>
      </c>
      <c r="E300" s="88" t="s">
        <v>195</v>
      </c>
      <c r="F300" s="88" t="s">
        <v>121</v>
      </c>
      <c r="G300" s="88" t="s">
        <v>304</v>
      </c>
    </row>
    <row r="301" spans="2:7" ht="15.75" hidden="1" thickBot="1">
      <c r="B301" s="88" t="s">
        <v>482</v>
      </c>
      <c r="C301" s="88">
        <v>87317248</v>
      </c>
      <c r="D301" s="88" t="s">
        <v>114</v>
      </c>
      <c r="E301" s="88" t="s">
        <v>115</v>
      </c>
      <c r="F301" s="88" t="s">
        <v>121</v>
      </c>
      <c r="G301" s="88" t="s">
        <v>117</v>
      </c>
    </row>
    <row r="302" spans="2:7" ht="15.75" hidden="1" thickBot="1">
      <c r="B302" s="88" t="s">
        <v>483</v>
      </c>
      <c r="C302" s="88">
        <v>87581728</v>
      </c>
      <c r="D302" s="88" t="s">
        <v>147</v>
      </c>
      <c r="E302" s="88" t="s">
        <v>148</v>
      </c>
      <c r="F302" s="88" t="s">
        <v>149</v>
      </c>
      <c r="G302" s="88" t="s">
        <v>258</v>
      </c>
    </row>
    <row r="303" spans="2:7" ht="15.75" hidden="1" thickBot="1">
      <c r="B303" s="88" t="s">
        <v>484</v>
      </c>
      <c r="C303" s="88">
        <v>87694612</v>
      </c>
      <c r="D303" s="88" t="s">
        <v>165</v>
      </c>
      <c r="E303" s="88" t="s">
        <v>166</v>
      </c>
      <c r="F303" s="88" t="s">
        <v>121</v>
      </c>
      <c r="G303" s="88" t="s">
        <v>168</v>
      </c>
    </row>
    <row r="304" spans="2:7" ht="15.75" hidden="1" thickBot="1">
      <c r="B304" s="88" t="s">
        <v>485</v>
      </c>
      <c r="C304" s="88">
        <v>87574475</v>
      </c>
      <c r="D304" s="88" t="s">
        <v>214</v>
      </c>
      <c r="E304" s="88" t="s">
        <v>215</v>
      </c>
      <c r="F304" s="88" t="s">
        <v>121</v>
      </c>
      <c r="G304" s="88" t="s">
        <v>216</v>
      </c>
    </row>
    <row r="305" spans="2:7" ht="15.75" hidden="1" thickBot="1">
      <c r="B305" s="88" t="s">
        <v>486</v>
      </c>
      <c r="C305" s="88">
        <v>87574004</v>
      </c>
      <c r="D305" s="88" t="s">
        <v>214</v>
      </c>
      <c r="E305" s="88" t="s">
        <v>215</v>
      </c>
      <c r="F305" s="88" t="s">
        <v>121</v>
      </c>
      <c r="G305" s="88" t="s">
        <v>216</v>
      </c>
    </row>
    <row r="306" spans="2:7" ht="15.75" hidden="1" thickBot="1">
      <c r="B306" s="88" t="s">
        <v>487</v>
      </c>
      <c r="C306" s="88">
        <v>87444380</v>
      </c>
      <c r="D306" s="88" t="s">
        <v>194</v>
      </c>
      <c r="E306" s="88" t="s">
        <v>195</v>
      </c>
      <c r="F306" s="88" t="s">
        <v>121</v>
      </c>
      <c r="G306" s="88" t="s">
        <v>304</v>
      </c>
    </row>
    <row r="307" spans="2:7" ht="15.75" thickBot="1">
      <c r="B307" s="88" t="s">
        <v>488</v>
      </c>
      <c r="C307" s="88">
        <v>87726471</v>
      </c>
      <c r="D307" s="88" t="s">
        <v>156</v>
      </c>
      <c r="E307" s="88" t="s">
        <v>157</v>
      </c>
      <c r="F307" s="88" t="s">
        <v>224</v>
      </c>
      <c r="G307" s="88" t="s">
        <v>158</v>
      </c>
    </row>
    <row r="308" spans="2:7" ht="15.75" hidden="1" thickBot="1">
      <c r="B308" s="88" t="s">
        <v>489</v>
      </c>
      <c r="C308" s="88">
        <v>87172049</v>
      </c>
      <c r="D308" s="88" t="s">
        <v>205</v>
      </c>
      <c r="E308" s="88" t="s">
        <v>206</v>
      </c>
      <c r="F308" s="88" t="s">
        <v>121</v>
      </c>
      <c r="G308" s="88" t="s">
        <v>210</v>
      </c>
    </row>
    <row r="309" spans="2:7" ht="15.75" hidden="1" thickBot="1">
      <c r="B309" s="88" t="s">
        <v>490</v>
      </c>
      <c r="C309" s="88">
        <v>87296269</v>
      </c>
      <c r="D309" s="88" t="s">
        <v>114</v>
      </c>
      <c r="E309" s="88" t="s">
        <v>115</v>
      </c>
      <c r="F309" s="88" t="s">
        <v>121</v>
      </c>
      <c r="G309" s="88" t="s">
        <v>124</v>
      </c>
    </row>
    <row r="310" spans="2:7" ht="15.75" hidden="1" thickBot="1">
      <c r="B310" s="88" t="s">
        <v>491</v>
      </c>
      <c r="C310" s="88">
        <v>87684407</v>
      </c>
      <c r="D310" s="88" t="s">
        <v>126</v>
      </c>
      <c r="E310" s="88" t="s">
        <v>127</v>
      </c>
      <c r="F310" s="88" t="s">
        <v>121</v>
      </c>
      <c r="G310" s="88" t="s">
        <v>354</v>
      </c>
    </row>
    <row r="311" spans="2:7" ht="15.75" hidden="1" thickBot="1">
      <c r="B311" s="88" t="s">
        <v>492</v>
      </c>
      <c r="C311" s="88">
        <v>87381079</v>
      </c>
      <c r="D311" s="88" t="s">
        <v>126</v>
      </c>
      <c r="E311" s="88" t="s">
        <v>127</v>
      </c>
      <c r="F311" s="88" t="s">
        <v>493</v>
      </c>
      <c r="G311" s="88" t="s">
        <v>128</v>
      </c>
    </row>
    <row r="312" spans="2:7" ht="15.75" thickBot="1">
      <c r="B312" s="88" t="s">
        <v>494</v>
      </c>
      <c r="C312" s="88">
        <v>87721787</v>
      </c>
      <c r="D312" s="88" t="s">
        <v>156</v>
      </c>
      <c r="E312" s="88" t="s">
        <v>157</v>
      </c>
      <c r="F312" s="88" t="s">
        <v>121</v>
      </c>
      <c r="G312" s="88" t="s">
        <v>158</v>
      </c>
    </row>
    <row r="313" spans="2:7" ht="15.75" hidden="1" thickBot="1">
      <c r="B313" s="88" t="s">
        <v>495</v>
      </c>
      <c r="C313" s="88">
        <v>87682203</v>
      </c>
      <c r="D313" s="88" t="s">
        <v>126</v>
      </c>
      <c r="E313" s="88" t="s">
        <v>127</v>
      </c>
      <c r="F313" s="88" t="s">
        <v>121</v>
      </c>
      <c r="G313" s="88" t="s">
        <v>128</v>
      </c>
    </row>
    <row r="314" spans="2:7" ht="15.75" hidden="1" thickBot="1">
      <c r="B314" s="88" t="s">
        <v>496</v>
      </c>
      <c r="C314" s="88">
        <v>87342071</v>
      </c>
      <c r="D314" s="88" t="s">
        <v>114</v>
      </c>
      <c r="E314" s="88" t="s">
        <v>115</v>
      </c>
      <c r="F314" s="88" t="s">
        <v>116</v>
      </c>
      <c r="G314" s="88" t="s">
        <v>117</v>
      </c>
    </row>
    <row r="315" spans="2:7" ht="15.75" hidden="1" thickBot="1">
      <c r="B315" s="88" t="s">
        <v>497</v>
      </c>
      <c r="C315" s="88">
        <v>87543082</v>
      </c>
      <c r="D315" s="88" t="s">
        <v>214</v>
      </c>
      <c r="E315" s="88" t="s">
        <v>215</v>
      </c>
      <c r="F315" s="88" t="s">
        <v>121</v>
      </c>
      <c r="G315" s="88" t="s">
        <v>222</v>
      </c>
    </row>
    <row r="316" spans="2:7" ht="15.75" thickBot="1">
      <c r="B316" s="88" t="s">
        <v>498</v>
      </c>
      <c r="C316" s="88">
        <v>87645184</v>
      </c>
      <c r="D316" s="88" t="s">
        <v>156</v>
      </c>
      <c r="E316" s="88" t="s">
        <v>157</v>
      </c>
      <c r="F316" s="88" t="s">
        <v>121</v>
      </c>
      <c r="G316" s="88" t="s">
        <v>158</v>
      </c>
    </row>
    <row r="317" spans="2:7" ht="15.75" thickBot="1">
      <c r="B317" s="88" t="s">
        <v>499</v>
      </c>
      <c r="C317" s="88">
        <v>87726190</v>
      </c>
      <c r="D317" s="88" t="s">
        <v>156</v>
      </c>
      <c r="E317" s="88" t="s">
        <v>157</v>
      </c>
      <c r="F317" s="88" t="s">
        <v>121</v>
      </c>
      <c r="G317" s="88" t="s">
        <v>158</v>
      </c>
    </row>
    <row r="318" spans="2:7" ht="15.75" hidden="1" thickBot="1">
      <c r="B318" s="88" t="s">
        <v>500</v>
      </c>
      <c r="C318" s="88">
        <v>87381152</v>
      </c>
      <c r="D318" s="88" t="s">
        <v>126</v>
      </c>
      <c r="E318" s="88" t="s">
        <v>127</v>
      </c>
      <c r="F318" s="88" t="s">
        <v>121</v>
      </c>
      <c r="G318" s="88" t="s">
        <v>128</v>
      </c>
    </row>
    <row r="319" spans="2:7" ht="15.75" hidden="1" thickBot="1">
      <c r="B319" s="88" t="s">
        <v>501</v>
      </c>
      <c r="C319" s="88">
        <v>87413351</v>
      </c>
      <c r="D319" s="88" t="s">
        <v>194</v>
      </c>
      <c r="E319" s="88" t="s">
        <v>195</v>
      </c>
      <c r="F319" s="88" t="s">
        <v>121</v>
      </c>
      <c r="G319" s="88" t="s">
        <v>304</v>
      </c>
    </row>
    <row r="320" spans="2:7" ht="15.75" hidden="1" thickBot="1">
      <c r="B320" s="88" t="s">
        <v>502</v>
      </c>
      <c r="C320" s="88">
        <v>87764357</v>
      </c>
      <c r="D320" s="88" t="s">
        <v>138</v>
      </c>
      <c r="E320" s="88" t="s">
        <v>139</v>
      </c>
      <c r="F320" s="88" t="s">
        <v>121</v>
      </c>
      <c r="G320" s="88" t="s">
        <v>176</v>
      </c>
    </row>
    <row r="321" spans="2:7" ht="15.75" hidden="1" thickBot="1">
      <c r="B321" s="88" t="s">
        <v>503</v>
      </c>
      <c r="C321" s="88">
        <v>87182709</v>
      </c>
      <c r="D321" s="88" t="s">
        <v>205</v>
      </c>
      <c r="E321" s="88" t="s">
        <v>206</v>
      </c>
      <c r="F321" s="88" t="s">
        <v>121</v>
      </c>
      <c r="G321" s="88" t="s">
        <v>208</v>
      </c>
    </row>
    <row r="322" spans="2:7" ht="15.75" hidden="1" thickBot="1">
      <c r="B322" s="88" t="s">
        <v>504</v>
      </c>
      <c r="C322" s="88">
        <v>87142224</v>
      </c>
      <c r="D322" s="88" t="s">
        <v>205</v>
      </c>
      <c r="E322" s="88" t="s">
        <v>206</v>
      </c>
      <c r="F322" s="88" t="s">
        <v>253</v>
      </c>
      <c r="G322" s="88" t="s">
        <v>210</v>
      </c>
    </row>
    <row r="323" spans="2:7" ht="15.75" hidden="1" thickBot="1">
      <c r="B323" s="88" t="s">
        <v>505</v>
      </c>
      <c r="C323" s="88">
        <v>87784801</v>
      </c>
      <c r="D323" s="88" t="s">
        <v>142</v>
      </c>
      <c r="E323" s="88" t="s">
        <v>143</v>
      </c>
      <c r="F323" s="88" t="s">
        <v>121</v>
      </c>
      <c r="G323" s="88" t="s">
        <v>162</v>
      </c>
    </row>
    <row r="324" spans="2:7" ht="15.75" hidden="1" thickBot="1">
      <c r="B324" s="88" t="s">
        <v>506</v>
      </c>
      <c r="C324" s="88">
        <v>87113407</v>
      </c>
      <c r="D324" s="88" t="s">
        <v>126</v>
      </c>
      <c r="E324" s="88" t="s">
        <v>127</v>
      </c>
      <c r="F324" s="88" t="s">
        <v>121</v>
      </c>
      <c r="G324" s="88" t="s">
        <v>128</v>
      </c>
    </row>
    <row r="325" spans="2:7" ht="15.75" hidden="1" thickBot="1">
      <c r="B325" s="88" t="s">
        <v>507</v>
      </c>
      <c r="C325" s="88">
        <v>87478065</v>
      </c>
      <c r="D325" s="88" t="s">
        <v>316</v>
      </c>
      <c r="E325" s="88" t="s">
        <v>120</v>
      </c>
      <c r="F325" s="88" t="s">
        <v>121</v>
      </c>
      <c r="G325" s="88" t="s">
        <v>372</v>
      </c>
    </row>
    <row r="326" spans="2:7" ht="15.75" hidden="1" thickBot="1">
      <c r="B326" s="88" t="s">
        <v>508</v>
      </c>
      <c r="C326" s="88">
        <v>87545731</v>
      </c>
      <c r="D326" s="88" t="s">
        <v>214</v>
      </c>
      <c r="E326" s="88" t="s">
        <v>215</v>
      </c>
      <c r="F326" s="88" t="s">
        <v>180</v>
      </c>
      <c r="G326" s="88" t="s">
        <v>222</v>
      </c>
    </row>
    <row r="327" spans="2:7" ht="15.75" thickBot="1">
      <c r="B327" s="88" t="s">
        <v>509</v>
      </c>
      <c r="C327" s="88">
        <v>87746339</v>
      </c>
      <c r="D327" s="88" t="s">
        <v>156</v>
      </c>
      <c r="E327" s="88" t="s">
        <v>157</v>
      </c>
      <c r="F327" s="88" t="s">
        <v>185</v>
      </c>
      <c r="G327" s="88" t="s">
        <v>182</v>
      </c>
    </row>
    <row r="328" spans="2:7" ht="15.75" hidden="1" thickBot="1">
      <c r="B328" s="88" t="s">
        <v>510</v>
      </c>
      <c r="C328" s="88">
        <v>87415893</v>
      </c>
      <c r="D328" s="88" t="s">
        <v>126</v>
      </c>
      <c r="E328" s="88" t="s">
        <v>127</v>
      </c>
      <c r="F328" s="88" t="s">
        <v>121</v>
      </c>
      <c r="G328" s="88" t="s">
        <v>128</v>
      </c>
    </row>
    <row r="329" spans="2:7" ht="15.75" thickBot="1">
      <c r="B329" s="88" t="s">
        <v>511</v>
      </c>
      <c r="C329" s="88">
        <v>87745596</v>
      </c>
      <c r="D329" s="88" t="s">
        <v>156</v>
      </c>
      <c r="E329" s="88" t="s">
        <v>157</v>
      </c>
      <c r="F329" s="88" t="s">
        <v>185</v>
      </c>
      <c r="G329" s="88" t="s">
        <v>182</v>
      </c>
    </row>
    <row r="330" spans="2:7" ht="15.75" thickBot="1">
      <c r="B330" s="88" t="s">
        <v>512</v>
      </c>
      <c r="C330" s="88">
        <v>87726414</v>
      </c>
      <c r="D330" s="88" t="s">
        <v>156</v>
      </c>
      <c r="E330" s="88" t="s">
        <v>157</v>
      </c>
      <c r="F330" s="88" t="s">
        <v>224</v>
      </c>
      <c r="G330" s="88" t="s">
        <v>158</v>
      </c>
    </row>
    <row r="331" spans="2:7" ht="15.75" hidden="1" thickBot="1">
      <c r="B331" s="88" t="s">
        <v>513</v>
      </c>
      <c r="C331" s="88">
        <v>87276444</v>
      </c>
      <c r="D331" s="88" t="s">
        <v>114</v>
      </c>
      <c r="E331" s="88" t="s">
        <v>115</v>
      </c>
      <c r="F331" s="88" t="s">
        <v>121</v>
      </c>
      <c r="G331" s="88" t="s">
        <v>117</v>
      </c>
    </row>
    <row r="332" spans="2:7" ht="15.75" hidden="1" thickBot="1">
      <c r="B332" s="88" t="s">
        <v>514</v>
      </c>
      <c r="C332" s="88">
        <v>87581009</v>
      </c>
      <c r="D332" s="88" t="s">
        <v>147</v>
      </c>
      <c r="E332" s="88" t="s">
        <v>148</v>
      </c>
      <c r="F332" s="88" t="s">
        <v>121</v>
      </c>
      <c r="G332" s="88" t="s">
        <v>515</v>
      </c>
    </row>
    <row r="333" spans="2:7" ht="15.75" hidden="1" thickBot="1">
      <c r="B333" s="88" t="s">
        <v>516</v>
      </c>
      <c r="C333" s="88">
        <v>87491019</v>
      </c>
      <c r="D333" s="88" t="s">
        <v>147</v>
      </c>
      <c r="E333" s="88" t="s">
        <v>148</v>
      </c>
      <c r="F333" s="88" t="s">
        <v>121</v>
      </c>
      <c r="G333" s="88" t="s">
        <v>152</v>
      </c>
    </row>
    <row r="334" spans="2:7" ht="15.75" hidden="1" thickBot="1">
      <c r="B334" s="88" t="s">
        <v>517</v>
      </c>
      <c r="C334" s="88">
        <v>87276717</v>
      </c>
      <c r="D334" s="88" t="s">
        <v>114</v>
      </c>
      <c r="E334" s="88" t="s">
        <v>115</v>
      </c>
      <c r="F334" s="88" t="s">
        <v>121</v>
      </c>
      <c r="G334" s="88" t="s">
        <v>124</v>
      </c>
    </row>
    <row r="335" spans="2:7" ht="15.75" hidden="1" thickBot="1">
      <c r="B335" s="88" t="s">
        <v>518</v>
      </c>
      <c r="C335" s="88">
        <v>87481200</v>
      </c>
      <c r="D335" s="88" t="s">
        <v>119</v>
      </c>
      <c r="E335" s="88" t="s">
        <v>120</v>
      </c>
      <c r="F335" s="88" t="s">
        <v>121</v>
      </c>
      <c r="G335" s="88" t="s">
        <v>122</v>
      </c>
    </row>
    <row r="336" spans="2:7" ht="15.75" hidden="1" thickBot="1">
      <c r="B336" s="88" t="s">
        <v>519</v>
      </c>
      <c r="C336" s="88">
        <v>87673095</v>
      </c>
      <c r="D336" s="88" t="s">
        <v>147</v>
      </c>
      <c r="E336" s="88" t="s">
        <v>148</v>
      </c>
      <c r="F336" s="88" t="s">
        <v>121</v>
      </c>
      <c r="G336" s="88" t="s">
        <v>152</v>
      </c>
    </row>
    <row r="337" spans="2:7" ht="15.75" hidden="1" thickBot="1">
      <c r="B337" s="88" t="s">
        <v>520</v>
      </c>
      <c r="C337" s="88">
        <v>87345389</v>
      </c>
      <c r="D337" s="88" t="s">
        <v>114</v>
      </c>
      <c r="E337" s="88" t="s">
        <v>115</v>
      </c>
      <c r="F337" s="88" t="s">
        <v>121</v>
      </c>
      <c r="G337" s="88" t="s">
        <v>117</v>
      </c>
    </row>
    <row r="338" spans="2:7" ht="15.75" hidden="1" thickBot="1">
      <c r="B338" s="88" t="s">
        <v>521</v>
      </c>
      <c r="C338" s="88">
        <v>87775346</v>
      </c>
      <c r="D338" s="88" t="s">
        <v>142</v>
      </c>
      <c r="E338" s="88" t="s">
        <v>143</v>
      </c>
      <c r="F338" s="88" t="s">
        <v>121</v>
      </c>
      <c r="G338" s="88" t="s">
        <v>162</v>
      </c>
    </row>
    <row r="339" spans="2:7" ht="15.75" hidden="1" thickBot="1">
      <c r="B339" s="88" t="s">
        <v>522</v>
      </c>
      <c r="C339" s="88">
        <v>87276485</v>
      </c>
      <c r="D339" s="88" t="s">
        <v>126</v>
      </c>
      <c r="E339" s="88" t="s">
        <v>127</v>
      </c>
      <c r="F339" s="88" t="s">
        <v>121</v>
      </c>
      <c r="G339" s="88" t="s">
        <v>128</v>
      </c>
    </row>
    <row r="340" spans="2:7" ht="15.75" hidden="1" thickBot="1">
      <c r="B340" s="88" t="s">
        <v>523</v>
      </c>
      <c r="C340" s="88">
        <v>87382440</v>
      </c>
      <c r="D340" s="88" t="s">
        <v>126</v>
      </c>
      <c r="E340" s="88" t="s">
        <v>127</v>
      </c>
      <c r="F340" s="88" t="s">
        <v>121</v>
      </c>
      <c r="G340" s="88" t="s">
        <v>128</v>
      </c>
    </row>
    <row r="341" spans="2:7" ht="15.75" hidden="1" thickBot="1">
      <c r="B341" s="88" t="s">
        <v>524</v>
      </c>
      <c r="C341" s="88">
        <v>87543181</v>
      </c>
      <c r="D341" s="88" t="s">
        <v>126</v>
      </c>
      <c r="E341" s="88" t="s">
        <v>127</v>
      </c>
      <c r="F341" s="88" t="s">
        <v>121</v>
      </c>
      <c r="G341" s="88" t="s">
        <v>128</v>
      </c>
    </row>
    <row r="342" spans="2:7" ht="15.75" hidden="1" thickBot="1">
      <c r="B342" s="88" t="s">
        <v>525</v>
      </c>
      <c r="C342" s="88">
        <v>87725473</v>
      </c>
      <c r="D342" s="88" t="s">
        <v>147</v>
      </c>
      <c r="E342" s="88" t="s">
        <v>127</v>
      </c>
      <c r="F342" s="88" t="s">
        <v>121</v>
      </c>
      <c r="G342" s="88" t="s">
        <v>152</v>
      </c>
    </row>
    <row r="343" spans="2:7" ht="15.75" hidden="1" thickBot="1">
      <c r="B343" s="88" t="s">
        <v>526</v>
      </c>
      <c r="C343" s="88">
        <v>87317586</v>
      </c>
      <c r="D343" s="88" t="s">
        <v>114</v>
      </c>
      <c r="E343" s="88" t="s">
        <v>115</v>
      </c>
      <c r="F343" s="88" t="s">
        <v>121</v>
      </c>
      <c r="G343" s="88" t="s">
        <v>124</v>
      </c>
    </row>
    <row r="344" spans="2:7" ht="15.75" hidden="1" thickBot="1">
      <c r="B344" s="88" t="s">
        <v>527</v>
      </c>
      <c r="C344" s="88">
        <v>87317016</v>
      </c>
      <c r="D344" s="88" t="s">
        <v>114</v>
      </c>
      <c r="E344" s="88" t="s">
        <v>115</v>
      </c>
      <c r="F344" s="88" t="s">
        <v>121</v>
      </c>
      <c r="G344" s="88" t="s">
        <v>124</v>
      </c>
    </row>
    <row r="345" spans="2:7" ht="15.75" hidden="1" thickBot="1">
      <c r="B345" s="88" t="s">
        <v>528</v>
      </c>
      <c r="C345" s="88">
        <v>87757534</v>
      </c>
      <c r="D345" s="88" t="s">
        <v>138</v>
      </c>
      <c r="E345" s="88" t="s">
        <v>139</v>
      </c>
      <c r="F345" s="88" t="s">
        <v>121</v>
      </c>
      <c r="G345" s="88" t="s">
        <v>140</v>
      </c>
    </row>
    <row r="346" spans="2:7" ht="15.75" hidden="1" thickBot="1">
      <c r="B346" s="88" t="s">
        <v>529</v>
      </c>
      <c r="C346" s="88">
        <v>87545178</v>
      </c>
      <c r="D346" s="88" t="s">
        <v>126</v>
      </c>
      <c r="E346" s="88" t="s">
        <v>127</v>
      </c>
      <c r="F346" s="88" t="s">
        <v>121</v>
      </c>
      <c r="G346" s="88" t="s">
        <v>128</v>
      </c>
    </row>
    <row r="347" spans="2:7" ht="15.75" hidden="1" thickBot="1">
      <c r="B347" s="88" t="s">
        <v>530</v>
      </c>
      <c r="C347" s="88">
        <v>87281279</v>
      </c>
      <c r="D347" s="88" t="s">
        <v>114</v>
      </c>
      <c r="E347" s="88" t="s">
        <v>115</v>
      </c>
      <c r="F347" s="88" t="s">
        <v>121</v>
      </c>
      <c r="G347" s="88" t="s">
        <v>117</v>
      </c>
    </row>
    <row r="348" spans="2:7" ht="15.75" hidden="1" thickBot="1">
      <c r="B348" s="88" t="s">
        <v>531</v>
      </c>
      <c r="C348" s="88">
        <v>87214775</v>
      </c>
      <c r="D348" s="88" t="s">
        <v>205</v>
      </c>
      <c r="E348" s="88" t="s">
        <v>206</v>
      </c>
      <c r="F348" s="88" t="s">
        <v>121</v>
      </c>
      <c r="G348" s="88" t="s">
        <v>210</v>
      </c>
    </row>
    <row r="349" spans="2:7" ht="15.75" thickBot="1">
      <c r="B349" s="88" t="s">
        <v>532</v>
      </c>
      <c r="C349" s="88">
        <v>87743005</v>
      </c>
      <c r="D349" s="88" t="s">
        <v>156</v>
      </c>
      <c r="E349" s="88" t="s">
        <v>157</v>
      </c>
      <c r="F349" s="88" t="s">
        <v>185</v>
      </c>
      <c r="G349" s="88" t="s">
        <v>182</v>
      </c>
    </row>
    <row r="350" spans="2:7" ht="15.75" hidden="1" thickBot="1">
      <c r="B350" s="88" t="s">
        <v>533</v>
      </c>
      <c r="C350" s="88">
        <v>87576207</v>
      </c>
      <c r="D350" s="88" t="s">
        <v>214</v>
      </c>
      <c r="E350" s="88" t="s">
        <v>215</v>
      </c>
      <c r="F350" s="88" t="s">
        <v>180</v>
      </c>
      <c r="G350" s="88" t="s">
        <v>216</v>
      </c>
    </row>
    <row r="351" spans="2:7" ht="15.75" hidden="1" thickBot="1">
      <c r="B351" s="88" t="s">
        <v>534</v>
      </c>
      <c r="C351" s="88">
        <v>87784876</v>
      </c>
      <c r="D351" s="88" t="s">
        <v>142</v>
      </c>
      <c r="E351" s="88" t="s">
        <v>143</v>
      </c>
      <c r="F351" s="88" t="s">
        <v>144</v>
      </c>
      <c r="G351" s="88" t="s">
        <v>162</v>
      </c>
    </row>
    <row r="352" spans="2:7" ht="15.75" hidden="1" thickBot="1">
      <c r="B352" s="88" t="s">
        <v>535</v>
      </c>
      <c r="C352" s="88">
        <v>87481242</v>
      </c>
      <c r="D352" s="88" t="s">
        <v>119</v>
      </c>
      <c r="E352" s="88" t="s">
        <v>120</v>
      </c>
      <c r="F352" s="88" t="s">
        <v>121</v>
      </c>
      <c r="G352" s="88" t="s">
        <v>122</v>
      </c>
    </row>
    <row r="353" spans="2:7" ht="15.75" thickBot="1">
      <c r="B353" s="88" t="s">
        <v>536</v>
      </c>
      <c r="C353" s="88">
        <v>87723429</v>
      </c>
      <c r="D353" s="88" t="s">
        <v>156</v>
      </c>
      <c r="E353" s="88" t="s">
        <v>157</v>
      </c>
      <c r="F353" s="88" t="s">
        <v>224</v>
      </c>
      <c r="G353" s="88" t="s">
        <v>182</v>
      </c>
    </row>
    <row r="354" spans="2:7" ht="15.75" thickBot="1">
      <c r="B354" s="88" t="s">
        <v>537</v>
      </c>
      <c r="C354" s="88">
        <v>87741793</v>
      </c>
      <c r="D354" s="88" t="s">
        <v>156</v>
      </c>
      <c r="E354" s="88" t="s">
        <v>157</v>
      </c>
      <c r="F354" s="88" t="s">
        <v>121</v>
      </c>
      <c r="G354" s="88" t="s">
        <v>182</v>
      </c>
    </row>
    <row r="355" spans="2:7" ht="15.75" hidden="1" thickBot="1">
      <c r="B355" s="88" t="s">
        <v>538</v>
      </c>
      <c r="C355" s="88">
        <v>87415323</v>
      </c>
      <c r="D355" s="88" t="s">
        <v>194</v>
      </c>
      <c r="E355" s="88" t="s">
        <v>195</v>
      </c>
      <c r="F355" s="88" t="s">
        <v>121</v>
      </c>
      <c r="G355" s="88" t="s">
        <v>304</v>
      </c>
    </row>
    <row r="356" spans="2:7" ht="15.75" hidden="1" thickBot="1">
      <c r="B356" s="88" t="s">
        <v>539</v>
      </c>
      <c r="C356" s="88">
        <v>87486324</v>
      </c>
      <c r="D356" s="88" t="s">
        <v>119</v>
      </c>
      <c r="E356" s="88" t="s">
        <v>120</v>
      </c>
      <c r="F356" s="88" t="s">
        <v>121</v>
      </c>
      <c r="G356" s="88" t="s">
        <v>122</v>
      </c>
    </row>
    <row r="357" spans="2:7" ht="15.75" hidden="1" thickBot="1">
      <c r="B357" s="88" t="s">
        <v>540</v>
      </c>
      <c r="C357" s="88">
        <v>87684118</v>
      </c>
      <c r="D357" s="88" t="s">
        <v>126</v>
      </c>
      <c r="E357" s="88" t="s">
        <v>127</v>
      </c>
      <c r="F357" s="88" t="s">
        <v>121</v>
      </c>
      <c r="G357" s="88" t="s">
        <v>128</v>
      </c>
    </row>
    <row r="358" spans="2:7" ht="15.75" hidden="1" thickBot="1">
      <c r="B358" s="88" t="s">
        <v>541</v>
      </c>
      <c r="C358" s="88">
        <v>87393603</v>
      </c>
      <c r="D358" s="88" t="s">
        <v>194</v>
      </c>
      <c r="E358" s="88" t="s">
        <v>195</v>
      </c>
      <c r="F358" s="88" t="s">
        <v>121</v>
      </c>
      <c r="G358" s="88" t="s">
        <v>304</v>
      </c>
    </row>
    <row r="359" spans="2:7" ht="15.75" hidden="1" thickBot="1">
      <c r="B359" s="88" t="s">
        <v>542</v>
      </c>
      <c r="C359" s="88">
        <v>87481176</v>
      </c>
      <c r="D359" s="88" t="s">
        <v>119</v>
      </c>
      <c r="E359" s="88" t="s">
        <v>120</v>
      </c>
      <c r="F359" s="88" t="s">
        <v>121</v>
      </c>
      <c r="G359" s="88" t="s">
        <v>122</v>
      </c>
    </row>
    <row r="360" spans="2:7" ht="15.75" hidden="1" thickBot="1">
      <c r="B360" s="88" t="s">
        <v>543</v>
      </c>
      <c r="C360" s="88">
        <v>87611095</v>
      </c>
      <c r="D360" s="88" t="s">
        <v>142</v>
      </c>
      <c r="E360" s="88" t="s">
        <v>143</v>
      </c>
      <c r="F360" s="88" t="s">
        <v>189</v>
      </c>
      <c r="G360" s="88" t="s">
        <v>145</v>
      </c>
    </row>
    <row r="361" spans="2:7" ht="15.75" hidden="1" thickBot="1">
      <c r="B361" s="88" t="s">
        <v>544</v>
      </c>
      <c r="C361" s="88">
        <v>87682138</v>
      </c>
      <c r="D361" s="88" t="s">
        <v>126</v>
      </c>
      <c r="E361" s="88" t="s">
        <v>127</v>
      </c>
      <c r="F361" s="88" t="s">
        <v>121</v>
      </c>
      <c r="G361" s="88" t="s">
        <v>128</v>
      </c>
    </row>
    <row r="362" spans="2:7" ht="15.75" thickBot="1">
      <c r="B362" s="88" t="s">
        <v>545</v>
      </c>
      <c r="C362" s="88">
        <v>87726216</v>
      </c>
      <c r="D362" s="88" t="s">
        <v>156</v>
      </c>
      <c r="E362" s="88" t="s">
        <v>157</v>
      </c>
      <c r="F362" s="88" t="s">
        <v>224</v>
      </c>
      <c r="G362" s="88" t="s">
        <v>158</v>
      </c>
    </row>
    <row r="363" spans="2:7" ht="15.75" hidden="1" thickBot="1">
      <c r="B363" s="88" t="s">
        <v>546</v>
      </c>
      <c r="C363" s="88">
        <v>87681478</v>
      </c>
      <c r="D363" s="88" t="s">
        <v>126</v>
      </c>
      <c r="E363" s="88" t="s">
        <v>127</v>
      </c>
      <c r="F363" s="88" t="s">
        <v>121</v>
      </c>
      <c r="G363" s="88" t="s">
        <v>128</v>
      </c>
    </row>
    <row r="364" spans="2:7" ht="15.75" hidden="1" thickBot="1">
      <c r="B364" s="88" t="s">
        <v>547</v>
      </c>
      <c r="C364" s="88">
        <v>87174433</v>
      </c>
      <c r="D364" s="88" t="s">
        <v>205</v>
      </c>
      <c r="E364" s="88" t="s">
        <v>206</v>
      </c>
      <c r="F364" s="88" t="s">
        <v>121</v>
      </c>
      <c r="G364" s="88" t="s">
        <v>210</v>
      </c>
    </row>
    <row r="365" spans="2:7" ht="15.75" hidden="1" thickBot="1">
      <c r="B365" s="88" t="s">
        <v>548</v>
      </c>
      <c r="C365" s="88">
        <v>87193177</v>
      </c>
      <c r="D365" s="88" t="s">
        <v>205</v>
      </c>
      <c r="E365" s="88" t="s">
        <v>206</v>
      </c>
      <c r="F365" s="88" t="s">
        <v>253</v>
      </c>
      <c r="G365" s="88" t="s">
        <v>210</v>
      </c>
    </row>
    <row r="366" spans="2:7" ht="15.75" hidden="1" thickBot="1">
      <c r="B366" s="88" t="s">
        <v>549</v>
      </c>
      <c r="C366" s="88">
        <v>87313213</v>
      </c>
      <c r="D366" s="88" t="s">
        <v>114</v>
      </c>
      <c r="E366" s="88" t="s">
        <v>115</v>
      </c>
      <c r="F366" s="88" t="s">
        <v>121</v>
      </c>
      <c r="G366" s="88" t="s">
        <v>117</v>
      </c>
    </row>
    <row r="367" spans="2:7" ht="15.75" hidden="1" thickBot="1">
      <c r="B367" s="88" t="s">
        <v>550</v>
      </c>
      <c r="C367" s="88">
        <v>87615054</v>
      </c>
      <c r="D367" s="88" t="s">
        <v>142</v>
      </c>
      <c r="E367" s="88" t="s">
        <v>143</v>
      </c>
      <c r="F367" s="88" t="s">
        <v>189</v>
      </c>
      <c r="G367" s="88" t="s">
        <v>162</v>
      </c>
    </row>
    <row r="368" spans="2:7" ht="15.75" hidden="1" thickBot="1">
      <c r="B368" s="88" t="s">
        <v>551</v>
      </c>
      <c r="C368" s="88">
        <v>87476242</v>
      </c>
      <c r="D368" s="88" t="s">
        <v>316</v>
      </c>
      <c r="E368" s="88" t="s">
        <v>120</v>
      </c>
      <c r="F368" s="88" t="s">
        <v>121</v>
      </c>
      <c r="G368" s="88" t="s">
        <v>372</v>
      </c>
    </row>
    <row r="369" spans="2:7" ht="15.75" thickBot="1">
      <c r="B369" s="88" t="s">
        <v>552</v>
      </c>
      <c r="C369" s="88">
        <v>87726901</v>
      </c>
      <c r="D369" s="88" t="s">
        <v>156</v>
      </c>
      <c r="E369" s="88" t="s">
        <v>157</v>
      </c>
      <c r="F369" s="88" t="s">
        <v>121</v>
      </c>
      <c r="G369" s="88" t="s">
        <v>158</v>
      </c>
    </row>
    <row r="370" spans="2:7" ht="15.75" hidden="1" thickBot="1">
      <c r="B370" s="88" t="s">
        <v>553</v>
      </c>
      <c r="C370" s="88">
        <v>87611822</v>
      </c>
      <c r="D370" s="88" t="s">
        <v>142</v>
      </c>
      <c r="E370" s="88" t="s">
        <v>143</v>
      </c>
      <c r="F370" s="88" t="s">
        <v>121</v>
      </c>
      <c r="G370" s="88" t="s">
        <v>145</v>
      </c>
    </row>
    <row r="371" spans="2:7" ht="15.75" hidden="1" thickBot="1">
      <c r="B371" s="88" t="s">
        <v>554</v>
      </c>
      <c r="C371" s="88">
        <v>87713644</v>
      </c>
      <c r="D371" s="88" t="s">
        <v>165</v>
      </c>
      <c r="E371" s="88" t="s">
        <v>166</v>
      </c>
      <c r="F371" s="88" t="s">
        <v>121</v>
      </c>
      <c r="G371" s="88" t="s">
        <v>168</v>
      </c>
    </row>
    <row r="372" spans="2:7" ht="15.75" hidden="1" thickBot="1">
      <c r="B372" s="88" t="s">
        <v>555</v>
      </c>
      <c r="C372" s="88">
        <v>87413344</v>
      </c>
      <c r="D372" s="88" t="s">
        <v>194</v>
      </c>
      <c r="E372" s="88" t="s">
        <v>195</v>
      </c>
      <c r="F372" s="88" t="s">
        <v>121</v>
      </c>
      <c r="G372" s="88" t="s">
        <v>197</v>
      </c>
    </row>
    <row r="373" spans="2:7" ht="15.75" hidden="1" thickBot="1">
      <c r="B373" s="88" t="s">
        <v>556</v>
      </c>
      <c r="C373" s="88">
        <v>87345108</v>
      </c>
      <c r="D373" s="88" t="s">
        <v>114</v>
      </c>
      <c r="E373" s="88" t="s">
        <v>115</v>
      </c>
      <c r="F373" s="88" t="s">
        <v>121</v>
      </c>
      <c r="G373" s="88" t="s">
        <v>117</v>
      </c>
    </row>
    <row r="374" spans="2:7" ht="15.75" hidden="1" thickBot="1">
      <c r="B374" s="88" t="s">
        <v>557</v>
      </c>
      <c r="C374" s="88">
        <v>87756833</v>
      </c>
      <c r="D374" s="88" t="s">
        <v>138</v>
      </c>
      <c r="E374" s="88" t="s">
        <v>139</v>
      </c>
      <c r="F374" s="88" t="s">
        <v>175</v>
      </c>
      <c r="G374" s="88" t="s">
        <v>140</v>
      </c>
    </row>
    <row r="375" spans="2:7" ht="15.75" hidden="1" thickBot="1">
      <c r="B375" s="88" t="s">
        <v>558</v>
      </c>
      <c r="C375" s="88">
        <v>87182659</v>
      </c>
      <c r="D375" s="88" t="s">
        <v>205</v>
      </c>
      <c r="E375" s="88" t="s">
        <v>206</v>
      </c>
      <c r="F375" s="88" t="s">
        <v>121</v>
      </c>
      <c r="G375" s="88" t="s">
        <v>210</v>
      </c>
    </row>
    <row r="376" spans="2:7" ht="15.75" hidden="1" thickBot="1">
      <c r="B376" s="88" t="s">
        <v>559</v>
      </c>
      <c r="C376" s="88">
        <v>87473827</v>
      </c>
      <c r="D376" s="88" t="s">
        <v>316</v>
      </c>
      <c r="E376" s="88" t="s">
        <v>120</v>
      </c>
      <c r="F376" s="88" t="s">
        <v>121</v>
      </c>
      <c r="G376" s="88" t="s">
        <v>372</v>
      </c>
    </row>
    <row r="377" spans="2:7" ht="15.75" hidden="1" thickBot="1">
      <c r="B377" s="88" t="s">
        <v>560</v>
      </c>
      <c r="C377" s="88">
        <v>87487249</v>
      </c>
      <c r="D377" s="88" t="s">
        <v>147</v>
      </c>
      <c r="E377" s="88" t="s">
        <v>148</v>
      </c>
      <c r="F377" s="88" t="s">
        <v>226</v>
      </c>
      <c r="G377" s="88" t="s">
        <v>152</v>
      </c>
    </row>
    <row r="378" spans="2:7" ht="15.75" hidden="1" thickBot="1">
      <c r="B378" s="88" t="s">
        <v>561</v>
      </c>
      <c r="C378" s="88">
        <v>87474007</v>
      </c>
      <c r="D378" s="88" t="s">
        <v>316</v>
      </c>
      <c r="E378" s="88" t="s">
        <v>120</v>
      </c>
      <c r="F378" s="88" t="s">
        <v>226</v>
      </c>
      <c r="G378" s="88" t="s">
        <v>317</v>
      </c>
    </row>
    <row r="379" spans="2:7" ht="15.75" hidden="1" thickBot="1">
      <c r="B379" s="88" t="s">
        <v>562</v>
      </c>
      <c r="C379" s="88">
        <v>87471102</v>
      </c>
      <c r="D379" s="88" t="s">
        <v>316</v>
      </c>
      <c r="E379" s="88" t="s">
        <v>120</v>
      </c>
      <c r="F379" s="88" t="s">
        <v>121</v>
      </c>
      <c r="G379" s="88" t="s">
        <v>372</v>
      </c>
    </row>
    <row r="380" spans="2:7" ht="15.75" hidden="1" thickBot="1">
      <c r="B380" s="88" t="s">
        <v>563</v>
      </c>
      <c r="C380" s="88">
        <v>87594762</v>
      </c>
      <c r="D380" s="88" t="s">
        <v>142</v>
      </c>
      <c r="E380" s="88" t="s">
        <v>143</v>
      </c>
      <c r="F380" s="88" t="s">
        <v>121</v>
      </c>
      <c r="G380" s="88" t="s">
        <v>162</v>
      </c>
    </row>
    <row r="381" spans="2:7" ht="15.75" hidden="1" thickBot="1">
      <c r="B381" s="88" t="s">
        <v>564</v>
      </c>
      <c r="C381" s="88">
        <v>87313247</v>
      </c>
      <c r="D381" s="88" t="s">
        <v>114</v>
      </c>
      <c r="E381" s="88" t="s">
        <v>115</v>
      </c>
      <c r="F381" s="88" t="s">
        <v>196</v>
      </c>
      <c r="G381" s="88" t="s">
        <v>117</v>
      </c>
    </row>
    <row r="382" spans="2:7" ht="15.75" hidden="1" thickBot="1">
      <c r="B382" s="88" t="s">
        <v>565</v>
      </c>
      <c r="C382" s="88">
        <v>87545194</v>
      </c>
      <c r="D382" s="88" t="s">
        <v>126</v>
      </c>
      <c r="E382" s="88" t="s">
        <v>127</v>
      </c>
      <c r="F382" s="88" t="s">
        <v>238</v>
      </c>
      <c r="G382" s="88" t="s">
        <v>128</v>
      </c>
    </row>
    <row r="383" spans="2:7" ht="15.75" hidden="1" thickBot="1">
      <c r="B383" s="88" t="s">
        <v>566</v>
      </c>
      <c r="C383" s="88">
        <v>87712265</v>
      </c>
      <c r="D383" s="88" t="s">
        <v>165</v>
      </c>
      <c r="E383" s="88" t="s">
        <v>166</v>
      </c>
      <c r="F383" s="88" t="s">
        <v>121</v>
      </c>
      <c r="G383" s="88" t="s">
        <v>168</v>
      </c>
    </row>
    <row r="384" spans="2:7" ht="15.75" hidden="1" thickBot="1">
      <c r="B384" s="88" t="s">
        <v>567</v>
      </c>
      <c r="C384" s="88">
        <v>87394270</v>
      </c>
      <c r="D384" s="88" t="s">
        <v>194</v>
      </c>
      <c r="E384" s="88" t="s">
        <v>195</v>
      </c>
      <c r="F384" s="88" t="s">
        <v>238</v>
      </c>
      <c r="G384" s="88" t="s">
        <v>304</v>
      </c>
    </row>
    <row r="385" spans="2:7" ht="15.75" hidden="1" thickBot="1">
      <c r="B385" s="88" t="s">
        <v>568</v>
      </c>
      <c r="C385" s="88">
        <v>87444042</v>
      </c>
      <c r="D385" s="88" t="s">
        <v>194</v>
      </c>
      <c r="E385" s="88" t="s">
        <v>195</v>
      </c>
      <c r="F385" s="88" t="s">
        <v>121</v>
      </c>
      <c r="G385" s="88" t="s">
        <v>304</v>
      </c>
    </row>
    <row r="386" spans="2:7" ht="15.75" hidden="1" thickBot="1">
      <c r="B386" s="88" t="s">
        <v>569</v>
      </c>
      <c r="C386" s="88">
        <v>87171322</v>
      </c>
      <c r="D386" s="88" t="s">
        <v>205</v>
      </c>
      <c r="E386" s="88" t="s">
        <v>206</v>
      </c>
      <c r="F386" s="88" t="s">
        <v>121</v>
      </c>
      <c r="G386" s="88" t="s">
        <v>210</v>
      </c>
    </row>
    <row r="387" spans="2:7" ht="15.75" hidden="1" thickBot="1">
      <c r="B387" s="88" t="s">
        <v>570</v>
      </c>
      <c r="C387" s="88">
        <v>87545483</v>
      </c>
      <c r="D387" s="88" t="s">
        <v>126</v>
      </c>
      <c r="E387" s="88" t="s">
        <v>127</v>
      </c>
      <c r="F387" s="88" t="s">
        <v>121</v>
      </c>
      <c r="G387" s="88" t="s">
        <v>128</v>
      </c>
    </row>
    <row r="388" spans="2:7" ht="15.75" hidden="1" thickBot="1">
      <c r="B388" s="88" t="s">
        <v>571</v>
      </c>
      <c r="C388" s="88">
        <v>87545491</v>
      </c>
      <c r="D388" s="88" t="s">
        <v>126</v>
      </c>
      <c r="E388" s="88" t="s">
        <v>127</v>
      </c>
      <c r="F388" s="88" t="s">
        <v>121</v>
      </c>
      <c r="G388" s="88" t="s">
        <v>128</v>
      </c>
    </row>
    <row r="389" spans="2:7" ht="15.75" hidden="1" thickBot="1">
      <c r="B389" s="88" t="s">
        <v>572</v>
      </c>
      <c r="C389" s="88">
        <v>87381624</v>
      </c>
      <c r="D389" s="88" t="s">
        <v>126</v>
      </c>
      <c r="E389" s="88" t="s">
        <v>127</v>
      </c>
      <c r="F389" s="88" t="s">
        <v>121</v>
      </c>
      <c r="G389" s="88" t="s">
        <v>128</v>
      </c>
    </row>
    <row r="390" spans="2:7" ht="15.75" hidden="1" thickBot="1">
      <c r="B390" s="88" t="s">
        <v>573</v>
      </c>
      <c r="C390" s="88">
        <v>87763607</v>
      </c>
      <c r="D390" s="88" t="s">
        <v>138</v>
      </c>
      <c r="E390" s="88" t="s">
        <v>139</v>
      </c>
      <c r="F390" s="88" t="s">
        <v>175</v>
      </c>
      <c r="G390" s="88" t="s">
        <v>176</v>
      </c>
    </row>
    <row r="391" spans="2:7" ht="15.75" hidden="1" thickBot="1">
      <c r="B391" s="88" t="s">
        <v>574</v>
      </c>
      <c r="C391" s="88">
        <v>87696088</v>
      </c>
      <c r="D391" s="88" t="s">
        <v>214</v>
      </c>
      <c r="E391" s="88" t="s">
        <v>215</v>
      </c>
      <c r="F391" s="88" t="s">
        <v>121</v>
      </c>
      <c r="G391" s="88" t="s">
        <v>222</v>
      </c>
    </row>
    <row r="392" spans="2:7" ht="15.75" hidden="1" thickBot="1">
      <c r="B392" s="88" t="s">
        <v>575</v>
      </c>
      <c r="C392" s="88">
        <v>87592063</v>
      </c>
      <c r="D392" s="88" t="s">
        <v>147</v>
      </c>
      <c r="E392" s="88" t="s">
        <v>148</v>
      </c>
      <c r="F392" s="88" t="s">
        <v>121</v>
      </c>
      <c r="G392" s="88" t="s">
        <v>152</v>
      </c>
    </row>
    <row r="393" spans="2:7" ht="15.75" thickBot="1">
      <c r="B393" s="88" t="s">
        <v>576</v>
      </c>
      <c r="C393" s="88">
        <v>87722728</v>
      </c>
      <c r="D393" s="88" t="s">
        <v>156</v>
      </c>
      <c r="E393" s="88" t="s">
        <v>157</v>
      </c>
      <c r="F393" s="88" t="s">
        <v>224</v>
      </c>
      <c r="G393" s="88" t="s">
        <v>182</v>
      </c>
    </row>
    <row r="394" spans="2:7" ht="15.75" thickBot="1">
      <c r="B394" s="88" t="s">
        <v>577</v>
      </c>
      <c r="C394" s="88">
        <v>87747451</v>
      </c>
      <c r="D394" s="88" t="s">
        <v>156</v>
      </c>
      <c r="E394" s="88" t="s">
        <v>157</v>
      </c>
      <c r="F394" s="88" t="s">
        <v>121</v>
      </c>
      <c r="G394" s="88" t="s">
        <v>182</v>
      </c>
    </row>
    <row r="395" spans="2:7" ht="15.75" hidden="1" thickBot="1">
      <c r="B395" s="88" t="s">
        <v>578</v>
      </c>
      <c r="C395" s="88">
        <v>87317180</v>
      </c>
      <c r="D395" s="88" t="s">
        <v>114</v>
      </c>
      <c r="E395" s="88" t="s">
        <v>115</v>
      </c>
      <c r="F395" s="88" t="s">
        <v>121</v>
      </c>
      <c r="G395" s="88" t="s">
        <v>117</v>
      </c>
    </row>
    <row r="396" spans="2:7" ht="15.75" hidden="1" thickBot="1">
      <c r="B396" s="88" t="s">
        <v>579</v>
      </c>
      <c r="C396" s="88">
        <v>87694596</v>
      </c>
      <c r="D396" s="88" t="s">
        <v>165</v>
      </c>
      <c r="E396" s="88" t="s">
        <v>166</v>
      </c>
      <c r="F396" s="88" t="s">
        <v>121</v>
      </c>
      <c r="G396" s="88" t="s">
        <v>168</v>
      </c>
    </row>
    <row r="397" spans="2:7" ht="15.75" thickBot="1">
      <c r="B397" s="88" t="s">
        <v>580</v>
      </c>
      <c r="C397" s="88">
        <v>87131961</v>
      </c>
      <c r="D397" s="88" t="s">
        <v>156</v>
      </c>
      <c r="E397" s="88" t="s">
        <v>157</v>
      </c>
      <c r="F397" s="88" t="s">
        <v>121</v>
      </c>
      <c r="G397" s="88" t="s">
        <v>158</v>
      </c>
    </row>
    <row r="398" spans="2:7" ht="15.75" hidden="1" thickBot="1">
      <c r="B398" s="88" t="s">
        <v>581</v>
      </c>
      <c r="C398" s="88">
        <v>87415364</v>
      </c>
      <c r="D398" s="88" t="s">
        <v>194</v>
      </c>
      <c r="E398" s="88" t="s">
        <v>195</v>
      </c>
      <c r="F398" s="88" t="s">
        <v>121</v>
      </c>
      <c r="G398" s="88" t="s">
        <v>304</v>
      </c>
    </row>
    <row r="399" spans="2:7" ht="15.75" thickBot="1">
      <c r="B399" s="88" t="s">
        <v>582</v>
      </c>
      <c r="C399" s="88">
        <v>87734269</v>
      </c>
      <c r="D399" s="88" t="s">
        <v>156</v>
      </c>
      <c r="E399" s="88" t="s">
        <v>157</v>
      </c>
      <c r="F399" s="88" t="s">
        <v>203</v>
      </c>
      <c r="G399" s="88" t="s">
        <v>158</v>
      </c>
    </row>
    <row r="400" spans="2:7" ht="15.75" hidden="1" thickBot="1">
      <c r="B400" s="88" t="s">
        <v>583</v>
      </c>
      <c r="C400" s="88">
        <v>87448084</v>
      </c>
      <c r="D400" s="88" t="s">
        <v>194</v>
      </c>
      <c r="E400" s="88" t="s">
        <v>195</v>
      </c>
      <c r="F400" s="88" t="s">
        <v>121</v>
      </c>
      <c r="G400" s="88" t="s">
        <v>304</v>
      </c>
    </row>
    <row r="401" spans="2:7" ht="15.75" hidden="1" thickBot="1">
      <c r="B401" s="88" t="s">
        <v>584</v>
      </c>
      <c r="C401" s="88">
        <v>87594002</v>
      </c>
      <c r="D401" s="88" t="s">
        <v>147</v>
      </c>
      <c r="E401" s="88" t="s">
        <v>148</v>
      </c>
      <c r="F401" s="88" t="s">
        <v>180</v>
      </c>
      <c r="G401" s="88" t="s">
        <v>150</v>
      </c>
    </row>
    <row r="402" spans="2:7" ht="15.75" hidden="1" thickBot="1">
      <c r="B402" s="88" t="s">
        <v>585</v>
      </c>
      <c r="C402" s="88">
        <v>87473074</v>
      </c>
      <c r="D402" s="88" t="s">
        <v>316</v>
      </c>
      <c r="E402" s="88" t="s">
        <v>120</v>
      </c>
      <c r="F402" s="88" t="s">
        <v>121</v>
      </c>
      <c r="G402" s="88" t="s">
        <v>372</v>
      </c>
    </row>
    <row r="403" spans="2:7" ht="15.75" hidden="1" thickBot="1">
      <c r="B403" s="88" t="s">
        <v>586</v>
      </c>
      <c r="C403" s="88">
        <v>87394452</v>
      </c>
      <c r="D403" s="88" t="s">
        <v>214</v>
      </c>
      <c r="E403" s="88" t="s">
        <v>215</v>
      </c>
      <c r="F403" s="88" t="s">
        <v>180</v>
      </c>
      <c r="G403" s="88" t="s">
        <v>222</v>
      </c>
    </row>
    <row r="404" spans="2:7" ht="15.75" hidden="1" thickBot="1">
      <c r="B404" s="88" t="s">
        <v>587</v>
      </c>
      <c r="C404" s="88">
        <v>87694166</v>
      </c>
      <c r="D404" s="88" t="s">
        <v>165</v>
      </c>
      <c r="E404" s="88" t="s">
        <v>166</v>
      </c>
      <c r="F404" s="88" t="s">
        <v>121</v>
      </c>
      <c r="G404" s="88" t="s">
        <v>168</v>
      </c>
    </row>
    <row r="405" spans="2:7" ht="15.75" hidden="1" thickBot="1">
      <c r="B405" s="88" t="s">
        <v>588</v>
      </c>
      <c r="C405" s="88">
        <v>87581736</v>
      </c>
      <c r="D405" s="88" t="s">
        <v>147</v>
      </c>
      <c r="E405" s="88" t="s">
        <v>148</v>
      </c>
      <c r="F405" s="88" t="s">
        <v>121</v>
      </c>
      <c r="G405" s="88" t="s">
        <v>152</v>
      </c>
    </row>
    <row r="406" spans="2:7" ht="15.75" hidden="1" thickBot="1">
      <c r="B406" s="88" t="s">
        <v>589</v>
      </c>
      <c r="C406" s="88">
        <v>87212134</v>
      </c>
      <c r="D406" s="88" t="s">
        <v>205</v>
      </c>
      <c r="E406" s="88" t="s">
        <v>206</v>
      </c>
      <c r="F406" s="88" t="s">
        <v>121</v>
      </c>
      <c r="G406" s="88" t="s">
        <v>208</v>
      </c>
    </row>
    <row r="407" spans="2:7" ht="15.75" hidden="1" thickBot="1">
      <c r="B407" s="88" t="s">
        <v>590</v>
      </c>
      <c r="C407" s="88">
        <v>87345439</v>
      </c>
      <c r="D407" s="88" t="s">
        <v>114</v>
      </c>
      <c r="E407" s="88" t="s">
        <v>115</v>
      </c>
      <c r="F407" s="88" t="s">
        <v>121</v>
      </c>
      <c r="G407" s="88" t="s">
        <v>117</v>
      </c>
    </row>
    <row r="408" spans="2:7" ht="15.75" hidden="1" thickBot="1">
      <c r="B408" s="88" t="s">
        <v>591</v>
      </c>
      <c r="C408" s="88">
        <v>87682120</v>
      </c>
      <c r="D408" s="88" t="s">
        <v>126</v>
      </c>
      <c r="E408" s="88" t="s">
        <v>127</v>
      </c>
      <c r="F408" s="88" t="s">
        <v>121</v>
      </c>
      <c r="G408" s="88" t="s">
        <v>128</v>
      </c>
    </row>
    <row r="409" spans="2:7" ht="15.75" hidden="1" thickBot="1">
      <c r="B409" s="88" t="s">
        <v>592</v>
      </c>
      <c r="C409" s="88">
        <v>87144154</v>
      </c>
      <c r="D409" s="88" t="s">
        <v>205</v>
      </c>
      <c r="E409" s="88" t="s">
        <v>206</v>
      </c>
      <c r="F409" s="88" t="s">
        <v>253</v>
      </c>
      <c r="G409" s="88" t="s">
        <v>210</v>
      </c>
    </row>
    <row r="410" spans="2:7" ht="15.75" hidden="1" thickBot="1">
      <c r="B410" s="88" t="s">
        <v>593</v>
      </c>
      <c r="C410" s="88">
        <v>87276451</v>
      </c>
      <c r="D410" s="88" t="s">
        <v>126</v>
      </c>
      <c r="E410" s="88" t="s">
        <v>127</v>
      </c>
      <c r="F410" s="88" t="s">
        <v>310</v>
      </c>
      <c r="G410" s="88" t="s">
        <v>354</v>
      </c>
    </row>
    <row r="411" spans="2:7" ht="15.75" hidden="1" thickBot="1">
      <c r="B411" s="88" t="s">
        <v>594</v>
      </c>
      <c r="C411" s="88">
        <v>87471037</v>
      </c>
      <c r="D411" s="88" t="s">
        <v>316</v>
      </c>
      <c r="E411" s="88" t="s">
        <v>120</v>
      </c>
      <c r="F411" s="88" t="s">
        <v>121</v>
      </c>
      <c r="G411" s="88" t="s">
        <v>595</v>
      </c>
    </row>
    <row r="412" spans="2:7" ht="15.75" thickBot="1">
      <c r="B412" s="88" t="s">
        <v>596</v>
      </c>
      <c r="C412" s="88">
        <v>87726158</v>
      </c>
      <c r="D412" s="88" t="s">
        <v>156</v>
      </c>
      <c r="E412" s="88" t="s">
        <v>157</v>
      </c>
      <c r="F412" s="88" t="s">
        <v>121</v>
      </c>
      <c r="G412" s="88" t="s">
        <v>158</v>
      </c>
    </row>
    <row r="413" spans="2:7" ht="15.75" hidden="1" thickBot="1">
      <c r="B413" s="88" t="s">
        <v>597</v>
      </c>
      <c r="C413" s="88">
        <v>87592162</v>
      </c>
      <c r="D413" s="88" t="s">
        <v>147</v>
      </c>
      <c r="E413" s="88" t="s">
        <v>148</v>
      </c>
      <c r="F413" s="88" t="s">
        <v>180</v>
      </c>
      <c r="G413" s="88" t="s">
        <v>152</v>
      </c>
    </row>
    <row r="414" spans="2:7" ht="15.75" hidden="1" thickBot="1">
      <c r="B414" s="88" t="s">
        <v>598</v>
      </c>
      <c r="C414" s="88">
        <v>87316067</v>
      </c>
      <c r="D414" s="88" t="s">
        <v>114</v>
      </c>
      <c r="E414" s="88" t="s">
        <v>115</v>
      </c>
      <c r="F414" s="88" t="s">
        <v>121</v>
      </c>
      <c r="G414" s="88" t="s">
        <v>117</v>
      </c>
    </row>
    <row r="415" spans="2:7" ht="15.75" hidden="1" thickBot="1">
      <c r="B415" s="88" t="s">
        <v>599</v>
      </c>
      <c r="C415" s="88">
        <v>87342105</v>
      </c>
      <c r="D415" s="88" t="s">
        <v>114</v>
      </c>
      <c r="E415" s="88" t="s">
        <v>115</v>
      </c>
      <c r="F415" s="88" t="s">
        <v>121</v>
      </c>
      <c r="G415" s="88" t="s">
        <v>124</v>
      </c>
    </row>
    <row r="416" spans="2:7" ht="15.75" hidden="1" thickBot="1">
      <c r="B416" s="88" t="s">
        <v>600</v>
      </c>
      <c r="C416" s="88">
        <v>87681510</v>
      </c>
      <c r="D416" s="88" t="s">
        <v>126</v>
      </c>
      <c r="E416" s="88" t="s">
        <v>127</v>
      </c>
      <c r="F416" s="88" t="s">
        <v>121</v>
      </c>
      <c r="G416" s="88" t="s">
        <v>354</v>
      </c>
    </row>
    <row r="417" spans="2:7" ht="15.75" hidden="1" thickBot="1">
      <c r="B417" s="88" t="s">
        <v>601</v>
      </c>
      <c r="C417" s="88">
        <v>87296244</v>
      </c>
      <c r="D417" s="88" t="s">
        <v>114</v>
      </c>
      <c r="E417" s="88" t="s">
        <v>115</v>
      </c>
      <c r="F417" s="88" t="s">
        <v>116</v>
      </c>
      <c r="G417" s="88" t="s">
        <v>117</v>
      </c>
    </row>
    <row r="418" spans="2:7" ht="15.75" hidden="1" thickBot="1">
      <c r="B418" s="88" t="s">
        <v>602</v>
      </c>
      <c r="C418" s="88">
        <v>87491191</v>
      </c>
      <c r="D418" s="88" t="s">
        <v>147</v>
      </c>
      <c r="E418" s="88" t="s">
        <v>148</v>
      </c>
      <c r="F418" s="88" t="s">
        <v>121</v>
      </c>
      <c r="G418" s="88" t="s">
        <v>152</v>
      </c>
    </row>
    <row r="419" spans="2:7" ht="15.75" hidden="1" thickBot="1">
      <c r="B419" s="88" t="s">
        <v>603</v>
      </c>
      <c r="C419" s="88">
        <v>87597708</v>
      </c>
      <c r="D419" s="88" t="s">
        <v>147</v>
      </c>
      <c r="E419" s="88" t="s">
        <v>148</v>
      </c>
      <c r="F419" s="88" t="s">
        <v>121</v>
      </c>
      <c r="G419" s="88" t="s">
        <v>152</v>
      </c>
    </row>
    <row r="420" spans="2:7" ht="15.75" hidden="1" thickBot="1">
      <c r="B420" s="88" t="s">
        <v>604</v>
      </c>
      <c r="C420" s="88">
        <v>87592741</v>
      </c>
      <c r="D420" s="88" t="s">
        <v>147</v>
      </c>
      <c r="E420" s="88" t="s">
        <v>148</v>
      </c>
      <c r="F420" s="88" t="s">
        <v>180</v>
      </c>
      <c r="G420" s="88" t="s">
        <v>152</v>
      </c>
    </row>
    <row r="421" spans="2:7" ht="15.75" hidden="1" thickBot="1">
      <c r="B421" s="88" t="s">
        <v>605</v>
      </c>
      <c r="C421" s="88">
        <v>87672634</v>
      </c>
      <c r="D421" s="88" t="s">
        <v>147</v>
      </c>
      <c r="E421" s="88" t="s">
        <v>148</v>
      </c>
      <c r="F421" s="88" t="s">
        <v>121</v>
      </c>
      <c r="G421" s="88" t="s">
        <v>152</v>
      </c>
    </row>
    <row r="422" spans="2:7" ht="15.75" hidden="1" thickBot="1">
      <c r="B422" s="88" t="s">
        <v>606</v>
      </c>
      <c r="C422" s="88">
        <v>87718122</v>
      </c>
      <c r="D422" s="88" t="s">
        <v>165</v>
      </c>
      <c r="E422" s="88" t="s">
        <v>166</v>
      </c>
      <c r="F422" s="88" t="s">
        <v>121</v>
      </c>
      <c r="G422" s="88" t="s">
        <v>168</v>
      </c>
    </row>
    <row r="423" spans="2:7" ht="15.75" hidden="1" thickBot="1">
      <c r="B423" s="88" t="s">
        <v>607</v>
      </c>
      <c r="C423" s="88">
        <v>87582684</v>
      </c>
      <c r="D423" s="88" t="s">
        <v>147</v>
      </c>
      <c r="E423" s="88" t="s">
        <v>148</v>
      </c>
      <c r="F423" s="88" t="s">
        <v>121</v>
      </c>
      <c r="G423" s="88" t="s">
        <v>152</v>
      </c>
    </row>
    <row r="424" spans="2:7" ht="15.75" hidden="1" thickBot="1">
      <c r="B424" s="88" t="s">
        <v>608</v>
      </c>
      <c r="C424" s="88">
        <v>87444000</v>
      </c>
      <c r="D424" s="88" t="s">
        <v>194</v>
      </c>
      <c r="E424" s="88" t="s">
        <v>195</v>
      </c>
      <c r="F424" s="88" t="s">
        <v>196</v>
      </c>
      <c r="G424" s="88" t="s">
        <v>609</v>
      </c>
    </row>
    <row r="425" spans="2:7" ht="15.75" hidden="1" thickBot="1">
      <c r="B425" s="88" t="s">
        <v>610</v>
      </c>
      <c r="C425" s="88">
        <v>87317321</v>
      </c>
      <c r="D425" s="88" t="s">
        <v>114</v>
      </c>
      <c r="E425" s="88" t="s">
        <v>115</v>
      </c>
      <c r="F425" s="88" t="s">
        <v>116</v>
      </c>
      <c r="G425" s="88" t="s">
        <v>117</v>
      </c>
    </row>
    <row r="426" spans="2:7" ht="15.75" hidden="1" thickBot="1">
      <c r="B426" s="88" t="s">
        <v>611</v>
      </c>
      <c r="C426" s="88">
        <v>87756320</v>
      </c>
      <c r="D426" s="88" t="s">
        <v>138</v>
      </c>
      <c r="E426" s="88" t="s">
        <v>139</v>
      </c>
      <c r="F426" s="88" t="s">
        <v>175</v>
      </c>
      <c r="G426" s="88" t="s">
        <v>176</v>
      </c>
    </row>
    <row r="427" spans="2:7" ht="15.75" hidden="1" thickBot="1">
      <c r="B427" s="88" t="s">
        <v>612</v>
      </c>
      <c r="C427" s="88">
        <v>87613000</v>
      </c>
      <c r="D427" s="88" t="s">
        <v>142</v>
      </c>
      <c r="E427" s="88" t="s">
        <v>143</v>
      </c>
      <c r="F427" s="88" t="s">
        <v>189</v>
      </c>
      <c r="G427" s="88" t="s">
        <v>145</v>
      </c>
    </row>
    <row r="428" spans="2:7" ht="15.75" hidden="1" thickBot="1">
      <c r="B428" s="88" t="s">
        <v>613</v>
      </c>
      <c r="C428" s="88">
        <v>87317263</v>
      </c>
      <c r="D428" s="88" t="s">
        <v>114</v>
      </c>
      <c r="E428" s="88" t="s">
        <v>115</v>
      </c>
      <c r="F428" s="88" t="s">
        <v>121</v>
      </c>
      <c r="G428" s="88" t="s">
        <v>124</v>
      </c>
    </row>
    <row r="429" spans="2:7" ht="15.75" hidden="1" thickBot="1">
      <c r="B429" s="88" t="s">
        <v>614</v>
      </c>
      <c r="C429" s="88">
        <v>87281071</v>
      </c>
      <c r="D429" s="88" t="s">
        <v>114</v>
      </c>
      <c r="E429" s="88" t="s">
        <v>115</v>
      </c>
      <c r="F429" s="88" t="s">
        <v>121</v>
      </c>
      <c r="G429" s="88" t="s">
        <v>124</v>
      </c>
    </row>
    <row r="430" spans="2:7" ht="15.75" hidden="1" thickBot="1">
      <c r="B430" s="88" t="s">
        <v>615</v>
      </c>
      <c r="C430" s="88">
        <v>87473546</v>
      </c>
      <c r="D430" s="88" t="s">
        <v>316</v>
      </c>
      <c r="E430" s="88" t="s">
        <v>120</v>
      </c>
      <c r="F430" s="88" t="s">
        <v>226</v>
      </c>
      <c r="G430" s="88" t="s">
        <v>372</v>
      </c>
    </row>
    <row r="431" spans="2:7" ht="15.75" hidden="1" thickBot="1">
      <c r="B431" s="88" t="s">
        <v>616</v>
      </c>
      <c r="C431" s="88">
        <v>87342543</v>
      </c>
      <c r="D431" s="88" t="s">
        <v>114</v>
      </c>
      <c r="E431" s="88" t="s">
        <v>115</v>
      </c>
      <c r="F431" s="88" t="s">
        <v>121</v>
      </c>
      <c r="G431" s="88" t="s">
        <v>117</v>
      </c>
    </row>
    <row r="432" spans="2:7" ht="15.75" hidden="1" thickBot="1">
      <c r="B432" s="88" t="s">
        <v>617</v>
      </c>
      <c r="C432" s="88">
        <v>87673657</v>
      </c>
      <c r="D432" s="88" t="s">
        <v>147</v>
      </c>
      <c r="E432" s="88" t="s">
        <v>148</v>
      </c>
      <c r="F432" s="88" t="s">
        <v>121</v>
      </c>
      <c r="G432" s="88" t="s">
        <v>152</v>
      </c>
    </row>
    <row r="433" spans="2:7" ht="15.75" hidden="1" thickBot="1">
      <c r="B433" s="88" t="s">
        <v>618</v>
      </c>
      <c r="C433" s="88">
        <v>87345520</v>
      </c>
      <c r="D433" s="88" t="s">
        <v>114</v>
      </c>
      <c r="E433" s="88" t="s">
        <v>115</v>
      </c>
      <c r="F433" s="88" t="s">
        <v>116</v>
      </c>
      <c r="G433" s="88" t="s">
        <v>124</v>
      </c>
    </row>
    <row r="434" spans="2:7" ht="15.75" hidden="1" thickBot="1">
      <c r="B434" s="88" t="s">
        <v>619</v>
      </c>
      <c r="C434" s="88">
        <v>87783340</v>
      </c>
      <c r="D434" s="88" t="s">
        <v>142</v>
      </c>
      <c r="E434" s="88" t="s">
        <v>143</v>
      </c>
      <c r="F434" s="88" t="s">
        <v>121</v>
      </c>
      <c r="G434" s="88" t="s">
        <v>162</v>
      </c>
    </row>
    <row r="435" spans="2:7" ht="15.75" hidden="1" thickBot="1">
      <c r="B435" s="88" t="s">
        <v>620</v>
      </c>
      <c r="C435" s="88">
        <v>87615229</v>
      </c>
      <c r="D435" s="88" t="s">
        <v>142</v>
      </c>
      <c r="E435" s="88" t="s">
        <v>143</v>
      </c>
      <c r="F435" s="88" t="s">
        <v>121</v>
      </c>
      <c r="G435" s="88" t="s">
        <v>162</v>
      </c>
    </row>
    <row r="436" spans="2:7" ht="15.75" hidden="1" thickBot="1">
      <c r="B436" s="88" t="s">
        <v>621</v>
      </c>
      <c r="C436" s="88">
        <v>87757625</v>
      </c>
      <c r="D436" s="88" t="s">
        <v>138</v>
      </c>
      <c r="E436" s="88" t="s">
        <v>139</v>
      </c>
      <c r="F436" s="88" t="s">
        <v>175</v>
      </c>
      <c r="G436" s="88" t="s">
        <v>250</v>
      </c>
    </row>
    <row r="437" spans="2:7" ht="15.75" hidden="1" thickBot="1">
      <c r="B437" s="88" t="s">
        <v>622</v>
      </c>
      <c r="C437" s="88">
        <v>87757617</v>
      </c>
      <c r="D437" s="88" t="s">
        <v>138</v>
      </c>
      <c r="E437" s="88" t="s">
        <v>139</v>
      </c>
      <c r="F437" s="88" t="s">
        <v>121</v>
      </c>
      <c r="G437" s="88" t="s">
        <v>176</v>
      </c>
    </row>
    <row r="438" spans="2:7" ht="15.75" hidden="1" thickBot="1">
      <c r="B438" s="88" t="s">
        <v>623</v>
      </c>
      <c r="C438" s="88">
        <v>87345413</v>
      </c>
      <c r="D438" s="88" t="s">
        <v>114</v>
      </c>
      <c r="E438" s="88" t="s">
        <v>115</v>
      </c>
      <c r="F438" s="88" t="s">
        <v>121</v>
      </c>
      <c r="G438" s="88" t="s">
        <v>117</v>
      </c>
    </row>
    <row r="439" spans="2:7" ht="15.75" hidden="1" thickBot="1">
      <c r="B439" s="88" t="s">
        <v>624</v>
      </c>
      <c r="C439" s="88">
        <v>87756460</v>
      </c>
      <c r="D439" s="88" t="s">
        <v>138</v>
      </c>
      <c r="E439" s="88" t="s">
        <v>139</v>
      </c>
      <c r="F439" s="88" t="s">
        <v>121</v>
      </c>
      <c r="G439" s="88" t="s">
        <v>140</v>
      </c>
    </row>
    <row r="440" spans="2:7" ht="15.75" hidden="1" thickBot="1">
      <c r="B440" s="88" t="s">
        <v>625</v>
      </c>
      <c r="C440" s="88">
        <v>87756395</v>
      </c>
      <c r="D440" s="88" t="s">
        <v>138</v>
      </c>
      <c r="E440" s="88" t="s">
        <v>139</v>
      </c>
      <c r="F440" s="88" t="s">
        <v>121</v>
      </c>
      <c r="G440" s="88" t="s">
        <v>140</v>
      </c>
    </row>
    <row r="441" spans="2:7" ht="15.75" hidden="1" thickBot="1">
      <c r="B441" s="88" t="s">
        <v>626</v>
      </c>
      <c r="C441" s="88">
        <v>87613109</v>
      </c>
      <c r="D441" s="88" t="s">
        <v>142</v>
      </c>
      <c r="E441" s="88" t="s">
        <v>143</v>
      </c>
      <c r="F441" s="88" t="s">
        <v>189</v>
      </c>
      <c r="G441" s="88" t="s">
        <v>145</v>
      </c>
    </row>
    <row r="442" spans="2:7" ht="15.75" hidden="1" thickBot="1">
      <c r="B442" s="88" t="s">
        <v>627</v>
      </c>
      <c r="C442" s="88">
        <v>87671156</v>
      </c>
      <c r="D442" s="88" t="s">
        <v>142</v>
      </c>
      <c r="E442" s="88" t="s">
        <v>143</v>
      </c>
      <c r="F442" s="88" t="s">
        <v>189</v>
      </c>
      <c r="G442" s="88" t="s">
        <v>162</v>
      </c>
    </row>
    <row r="443" spans="2:7" ht="15.75" hidden="1" thickBot="1">
      <c r="B443" s="88" t="s">
        <v>628</v>
      </c>
      <c r="C443" s="88">
        <v>87447144</v>
      </c>
      <c r="D443" s="88" t="s">
        <v>194</v>
      </c>
      <c r="E443" s="88" t="s">
        <v>195</v>
      </c>
      <c r="F443" s="88" t="s">
        <v>121</v>
      </c>
      <c r="G443" s="88" t="s">
        <v>304</v>
      </c>
    </row>
    <row r="444" spans="2:7" ht="15.75" hidden="1" thickBot="1">
      <c r="B444" s="88" t="s">
        <v>629</v>
      </c>
      <c r="C444" s="88">
        <v>87611061</v>
      </c>
      <c r="D444" s="88" t="s">
        <v>142</v>
      </c>
      <c r="E444" s="88" t="s">
        <v>143</v>
      </c>
      <c r="F444" s="88" t="s">
        <v>189</v>
      </c>
      <c r="G444" s="88" t="s">
        <v>145</v>
      </c>
    </row>
    <row r="445" spans="2:7" ht="15.75" hidden="1" thickBot="1">
      <c r="B445" s="88" t="s">
        <v>630</v>
      </c>
      <c r="C445" s="88">
        <v>87615286</v>
      </c>
      <c r="D445" s="88" t="s">
        <v>142</v>
      </c>
      <c r="E445" s="88" t="s">
        <v>143</v>
      </c>
      <c r="F445" s="88" t="s">
        <v>144</v>
      </c>
      <c r="G445" s="88" t="s">
        <v>463</v>
      </c>
    </row>
    <row r="446" spans="2:7" ht="15.75" hidden="1" thickBot="1">
      <c r="B446" s="88" t="s">
        <v>631</v>
      </c>
      <c r="C446" s="88">
        <v>87447243</v>
      </c>
      <c r="D446" s="88" t="s">
        <v>194</v>
      </c>
      <c r="E446" s="88" t="s">
        <v>195</v>
      </c>
      <c r="F446" s="88" t="s">
        <v>196</v>
      </c>
      <c r="G446" s="88" t="s">
        <v>197</v>
      </c>
    </row>
    <row r="447" spans="2:7" ht="15.75" hidden="1" thickBot="1">
      <c r="B447" s="88" t="s">
        <v>632</v>
      </c>
      <c r="C447" s="88">
        <v>87473504</v>
      </c>
      <c r="D447" s="88" t="s">
        <v>316</v>
      </c>
      <c r="E447" s="88" t="s">
        <v>120</v>
      </c>
      <c r="F447" s="88" t="s">
        <v>226</v>
      </c>
      <c r="G447" s="88" t="s">
        <v>372</v>
      </c>
    </row>
    <row r="448" spans="2:7" ht="15.75" hidden="1" thickBot="1">
      <c r="B448" s="88" t="s">
        <v>633</v>
      </c>
      <c r="C448" s="88">
        <v>87172353</v>
      </c>
      <c r="D448" s="88" t="s">
        <v>205</v>
      </c>
      <c r="E448" s="88" t="s">
        <v>206</v>
      </c>
      <c r="F448" s="88" t="s">
        <v>253</v>
      </c>
      <c r="G448" s="88" t="s">
        <v>210</v>
      </c>
    </row>
    <row r="449" spans="2:7" ht="15.75" hidden="1" thickBot="1">
      <c r="B449" s="88" t="s">
        <v>634</v>
      </c>
      <c r="C449" s="88">
        <v>87615625</v>
      </c>
      <c r="D449" s="88" t="s">
        <v>142</v>
      </c>
      <c r="E449" s="88" t="s">
        <v>143</v>
      </c>
      <c r="F449" s="88" t="s">
        <v>189</v>
      </c>
      <c r="G449" s="88" t="s">
        <v>162</v>
      </c>
    </row>
    <row r="450" spans="2:7" ht="15.75" hidden="1" thickBot="1">
      <c r="B450" s="88" t="s">
        <v>635</v>
      </c>
      <c r="C450" s="88">
        <v>87473561</v>
      </c>
      <c r="D450" s="88" t="s">
        <v>316</v>
      </c>
      <c r="E450" s="88" t="s">
        <v>120</v>
      </c>
      <c r="F450" s="88" t="s">
        <v>121</v>
      </c>
      <c r="G450" s="88" t="s">
        <v>372</v>
      </c>
    </row>
    <row r="451" spans="2:7" ht="15.75" hidden="1" thickBot="1">
      <c r="B451" s="88" t="s">
        <v>636</v>
      </c>
      <c r="C451" s="88">
        <v>87756478</v>
      </c>
      <c r="D451" s="88" t="s">
        <v>138</v>
      </c>
      <c r="E451" s="88" t="s">
        <v>139</v>
      </c>
      <c r="F451" s="88" t="s">
        <v>121</v>
      </c>
      <c r="G451" s="88" t="s">
        <v>176</v>
      </c>
    </row>
    <row r="452" spans="2:7" ht="15.75" hidden="1" thickBot="1">
      <c r="B452" s="88" t="s">
        <v>637</v>
      </c>
      <c r="C452" s="88">
        <v>87755371</v>
      </c>
      <c r="D452" s="88" t="s">
        <v>138</v>
      </c>
      <c r="E452" s="88" t="s">
        <v>139</v>
      </c>
      <c r="F452" s="88" t="s">
        <v>175</v>
      </c>
      <c r="G452" s="88" t="s">
        <v>140</v>
      </c>
    </row>
    <row r="453" spans="2:7" ht="15.75" hidden="1" thickBot="1">
      <c r="B453" s="88" t="s">
        <v>638</v>
      </c>
      <c r="C453" s="88">
        <v>87765735</v>
      </c>
      <c r="D453" s="88" t="s">
        <v>138</v>
      </c>
      <c r="E453" s="88" t="s">
        <v>139</v>
      </c>
      <c r="F453" s="88" t="s">
        <v>175</v>
      </c>
      <c r="G453" s="88" t="s">
        <v>176</v>
      </c>
    </row>
    <row r="454" spans="2:7" ht="15.75" hidden="1" thickBot="1">
      <c r="B454" s="88" t="s">
        <v>639</v>
      </c>
      <c r="C454" s="88">
        <v>87753566</v>
      </c>
      <c r="D454" s="88" t="s">
        <v>138</v>
      </c>
      <c r="E454" s="88" t="s">
        <v>139</v>
      </c>
      <c r="F454" s="88" t="s">
        <v>121</v>
      </c>
      <c r="G454" s="88" t="s">
        <v>140</v>
      </c>
    </row>
    <row r="455" spans="2:7" ht="15.75" thickBot="1">
      <c r="B455" s="88" t="s">
        <v>640</v>
      </c>
      <c r="C455" s="88">
        <v>87208553</v>
      </c>
      <c r="D455" s="88" t="s">
        <v>156</v>
      </c>
      <c r="E455" s="88" t="s">
        <v>157</v>
      </c>
      <c r="F455" s="88" t="s">
        <v>121</v>
      </c>
      <c r="G455" s="88" t="s">
        <v>158</v>
      </c>
    </row>
    <row r="456" spans="2:7" ht="15.75" thickBot="1">
      <c r="B456" s="88" t="s">
        <v>641</v>
      </c>
      <c r="C456" s="88">
        <v>87741223</v>
      </c>
      <c r="D456" s="88" t="s">
        <v>156</v>
      </c>
      <c r="E456" s="88" t="s">
        <v>157</v>
      </c>
      <c r="F456" s="88" t="s">
        <v>121</v>
      </c>
      <c r="G456" s="88" t="s">
        <v>158</v>
      </c>
    </row>
    <row r="457" spans="2:7" ht="15.75" hidden="1" thickBot="1">
      <c r="B457" s="88" t="s">
        <v>642</v>
      </c>
      <c r="C457" s="88">
        <v>87751776</v>
      </c>
      <c r="D457" s="88" t="s">
        <v>138</v>
      </c>
      <c r="E457" s="88" t="s">
        <v>139</v>
      </c>
      <c r="F457" s="88" t="s">
        <v>175</v>
      </c>
      <c r="G457" s="88" t="s">
        <v>176</v>
      </c>
    </row>
    <row r="458" spans="2:7" ht="15.75" hidden="1" thickBot="1">
      <c r="B458" s="88" t="s">
        <v>643</v>
      </c>
      <c r="C458" s="88">
        <v>87615039</v>
      </c>
      <c r="D458" s="88" t="s">
        <v>142</v>
      </c>
      <c r="E458" s="88" t="s">
        <v>143</v>
      </c>
      <c r="F458" s="88" t="s">
        <v>189</v>
      </c>
      <c r="G458" s="88" t="s">
        <v>145</v>
      </c>
    </row>
    <row r="459" spans="2:7" ht="15.75" hidden="1" thickBot="1">
      <c r="B459" s="88" t="s">
        <v>644</v>
      </c>
      <c r="C459" s="88">
        <v>87611665</v>
      </c>
      <c r="D459" s="88" t="s">
        <v>142</v>
      </c>
      <c r="E459" s="88" t="s">
        <v>143</v>
      </c>
      <c r="F459" s="88" t="s">
        <v>189</v>
      </c>
      <c r="G459" s="88" t="s">
        <v>145</v>
      </c>
    </row>
    <row r="460" spans="2:7" ht="15.75" hidden="1" thickBot="1">
      <c r="B460" s="88" t="s">
        <v>645</v>
      </c>
      <c r="C460" s="88">
        <v>87611897</v>
      </c>
      <c r="D460" s="88" t="s">
        <v>142</v>
      </c>
      <c r="E460" s="88" t="s">
        <v>143</v>
      </c>
      <c r="F460" s="88" t="s">
        <v>189</v>
      </c>
      <c r="G460" s="88" t="s">
        <v>162</v>
      </c>
    </row>
    <row r="461" spans="2:7" ht="15.75" hidden="1" thickBot="1">
      <c r="B461" s="88" t="s">
        <v>646</v>
      </c>
      <c r="C461" s="88">
        <v>87584136</v>
      </c>
      <c r="D461" s="88" t="s">
        <v>147</v>
      </c>
      <c r="E461" s="88" t="s">
        <v>148</v>
      </c>
      <c r="F461" s="88" t="s">
        <v>149</v>
      </c>
      <c r="G461" s="88" t="s">
        <v>258</v>
      </c>
    </row>
    <row r="462" spans="2:7" ht="15.75" hidden="1" thickBot="1">
      <c r="B462" s="88" t="s">
        <v>647</v>
      </c>
      <c r="C462" s="88">
        <v>87615468</v>
      </c>
      <c r="D462" s="88" t="s">
        <v>142</v>
      </c>
      <c r="E462" s="88" t="s">
        <v>143</v>
      </c>
      <c r="F462" s="88" t="s">
        <v>189</v>
      </c>
      <c r="G462" s="88" t="s">
        <v>145</v>
      </c>
    </row>
    <row r="463" spans="2:7" ht="15.75" hidden="1" thickBot="1">
      <c r="B463" s="88" t="s">
        <v>648</v>
      </c>
      <c r="C463" s="88">
        <v>87345587</v>
      </c>
      <c r="D463" s="88" t="s">
        <v>114</v>
      </c>
      <c r="E463" s="88" t="s">
        <v>115</v>
      </c>
      <c r="F463" s="88" t="s">
        <v>121</v>
      </c>
      <c r="G463" s="88" t="s">
        <v>117</v>
      </c>
    </row>
    <row r="464" spans="2:7" ht="15.75" hidden="1" thickBot="1">
      <c r="B464" s="88" t="s">
        <v>649</v>
      </c>
      <c r="C464" s="88">
        <v>87581538</v>
      </c>
      <c r="D464" s="88" t="s">
        <v>147</v>
      </c>
      <c r="E464" s="88" t="s">
        <v>148</v>
      </c>
      <c r="F464" s="88" t="s">
        <v>121</v>
      </c>
      <c r="G464" s="88" t="s">
        <v>152</v>
      </c>
    </row>
    <row r="465" spans="2:7" ht="15.75" hidden="1" thickBot="1">
      <c r="B465" s="88" t="s">
        <v>650</v>
      </c>
      <c r="C465" s="88">
        <v>87582841</v>
      </c>
      <c r="D465" s="88" t="s">
        <v>147</v>
      </c>
      <c r="E465" s="88" t="s">
        <v>148</v>
      </c>
      <c r="F465" s="88" t="s">
        <v>121</v>
      </c>
      <c r="G465" s="88" t="s">
        <v>152</v>
      </c>
    </row>
    <row r="466" spans="2:7" ht="15.75" hidden="1" thickBot="1">
      <c r="B466" s="88" t="s">
        <v>651</v>
      </c>
      <c r="C466" s="88">
        <v>87713008</v>
      </c>
      <c r="D466" s="88" t="s">
        <v>165</v>
      </c>
      <c r="E466" s="88" t="s">
        <v>166</v>
      </c>
      <c r="F466" s="88" t="s">
        <v>121</v>
      </c>
      <c r="G466" s="88" t="s">
        <v>168</v>
      </c>
    </row>
    <row r="467" spans="2:7" ht="15.75" hidden="1" thickBot="1">
      <c r="B467" s="88" t="s">
        <v>652</v>
      </c>
      <c r="C467" s="88">
        <v>87473066</v>
      </c>
      <c r="D467" s="88" t="s">
        <v>316</v>
      </c>
      <c r="E467" s="88" t="s">
        <v>120</v>
      </c>
      <c r="F467" s="88" t="s">
        <v>121</v>
      </c>
      <c r="G467" s="88" t="s">
        <v>372</v>
      </c>
    </row>
    <row r="468" spans="2:7" ht="15.75" hidden="1" thickBot="1">
      <c r="B468" s="88" t="s">
        <v>653</v>
      </c>
      <c r="C468" s="88">
        <v>87713859</v>
      </c>
      <c r="D468" s="88" t="s">
        <v>165</v>
      </c>
      <c r="E468" s="88" t="s">
        <v>166</v>
      </c>
      <c r="F468" s="88" t="s">
        <v>167</v>
      </c>
      <c r="G468" s="88" t="s">
        <v>168</v>
      </c>
    </row>
    <row r="469" spans="2:7" ht="15.75" hidden="1" thickBot="1">
      <c r="B469" s="88" t="s">
        <v>654</v>
      </c>
      <c r="C469" s="88">
        <v>87765503</v>
      </c>
      <c r="D469" s="88" t="s">
        <v>138</v>
      </c>
      <c r="E469" s="88" t="s">
        <v>139</v>
      </c>
      <c r="F469" s="88" t="s">
        <v>175</v>
      </c>
      <c r="G469" s="88" t="s">
        <v>176</v>
      </c>
    </row>
    <row r="470" spans="2:7" ht="15.75" hidden="1" thickBot="1">
      <c r="B470" s="88" t="s">
        <v>655</v>
      </c>
      <c r="C470" s="88">
        <v>87491217</v>
      </c>
      <c r="D470" s="88" t="s">
        <v>147</v>
      </c>
      <c r="E470" s="88" t="s">
        <v>148</v>
      </c>
      <c r="F470" s="88" t="s">
        <v>121</v>
      </c>
      <c r="G470" s="88" t="s">
        <v>152</v>
      </c>
    </row>
    <row r="471" spans="2:7" ht="15.75" hidden="1" thickBot="1">
      <c r="B471" s="88" t="s">
        <v>656</v>
      </c>
      <c r="C471" s="88">
        <v>87611079</v>
      </c>
      <c r="D471" s="88" t="s">
        <v>142</v>
      </c>
      <c r="E471" s="88" t="s">
        <v>143</v>
      </c>
      <c r="F471" s="88" t="s">
        <v>121</v>
      </c>
      <c r="G471" s="88" t="s">
        <v>145</v>
      </c>
    </row>
    <row r="472" spans="2:7" ht="15.75" hidden="1" thickBot="1">
      <c r="B472" s="88" t="s">
        <v>657</v>
      </c>
      <c r="C472" s="88">
        <v>87781542</v>
      </c>
      <c r="D472" s="88" t="s">
        <v>142</v>
      </c>
      <c r="E472" s="88" t="s">
        <v>143</v>
      </c>
      <c r="F472" s="88" t="s">
        <v>121</v>
      </c>
      <c r="G472" s="88" t="s">
        <v>162</v>
      </c>
    </row>
    <row r="473" spans="2:7" ht="15.75" hidden="1" thickBot="1">
      <c r="B473" s="88" t="s">
        <v>658</v>
      </c>
      <c r="C473" s="88">
        <v>87141572</v>
      </c>
      <c r="D473" s="88" t="s">
        <v>205</v>
      </c>
      <c r="E473" s="88" t="s">
        <v>206</v>
      </c>
      <c r="F473" s="88" t="s">
        <v>121</v>
      </c>
      <c r="G473" s="88" t="s">
        <v>210</v>
      </c>
    </row>
    <row r="474" spans="2:7" ht="15.75" hidden="1" thickBot="1">
      <c r="B474" s="88" t="s">
        <v>659</v>
      </c>
      <c r="C474" s="88">
        <v>87581595</v>
      </c>
      <c r="D474" s="88" t="s">
        <v>147</v>
      </c>
      <c r="E474" s="88" t="s">
        <v>148</v>
      </c>
      <c r="F474" s="88" t="s">
        <v>121</v>
      </c>
      <c r="G474" s="88" t="s">
        <v>258</v>
      </c>
    </row>
    <row r="475" spans="2:7" ht="15.75" hidden="1" thickBot="1">
      <c r="B475" s="88" t="s">
        <v>660</v>
      </c>
      <c r="C475" s="88">
        <v>87785006</v>
      </c>
      <c r="D475" s="88" t="s">
        <v>142</v>
      </c>
      <c r="E475" s="88" t="s">
        <v>143</v>
      </c>
      <c r="F475" s="88" t="s">
        <v>144</v>
      </c>
      <c r="G475" s="88" t="s">
        <v>162</v>
      </c>
    </row>
    <row r="476" spans="2:7" ht="15.75" hidden="1" thickBot="1">
      <c r="B476" s="88" t="s">
        <v>661</v>
      </c>
      <c r="C476" s="88">
        <v>87543033</v>
      </c>
      <c r="D476" s="88" t="s">
        <v>214</v>
      </c>
      <c r="E476" s="88" t="s">
        <v>215</v>
      </c>
      <c r="F476" s="88" t="s">
        <v>121</v>
      </c>
      <c r="G476" s="88" t="s">
        <v>222</v>
      </c>
    </row>
    <row r="477" spans="2:7" ht="15.75" hidden="1" thickBot="1">
      <c r="B477" s="88" t="s">
        <v>662</v>
      </c>
      <c r="C477" s="88">
        <v>87696492</v>
      </c>
      <c r="D477" s="88" t="s">
        <v>165</v>
      </c>
      <c r="E477" s="88" t="s">
        <v>166</v>
      </c>
      <c r="F477" s="88" t="s">
        <v>203</v>
      </c>
      <c r="G477" s="88" t="s">
        <v>168</v>
      </c>
    </row>
    <row r="478" spans="2:7" ht="15.75" hidden="1" thickBot="1">
      <c r="B478" s="88" t="s">
        <v>663</v>
      </c>
      <c r="C478" s="88">
        <v>87382655</v>
      </c>
      <c r="D478" s="88" t="s">
        <v>126</v>
      </c>
      <c r="E478" s="88" t="s">
        <v>127</v>
      </c>
      <c r="F478" s="88" t="s">
        <v>121</v>
      </c>
      <c r="G478" s="88" t="s">
        <v>128</v>
      </c>
    </row>
    <row r="479" spans="2:7" ht="15.75" hidden="1" thickBot="1">
      <c r="B479" s="88" t="s">
        <v>664</v>
      </c>
      <c r="C479" s="88">
        <v>87381905</v>
      </c>
      <c r="D479" s="88" t="s">
        <v>126</v>
      </c>
      <c r="E479" s="88" t="s">
        <v>127</v>
      </c>
      <c r="F479" s="88" t="s">
        <v>121</v>
      </c>
      <c r="G479" s="88" t="s">
        <v>128</v>
      </c>
    </row>
    <row r="480" spans="2:7" ht="15.75" hidden="1" thickBot="1">
      <c r="B480" s="88" t="s">
        <v>665</v>
      </c>
      <c r="C480" s="88">
        <v>87382499</v>
      </c>
      <c r="D480" s="88" t="s">
        <v>126</v>
      </c>
      <c r="E480" s="88" t="s">
        <v>127</v>
      </c>
      <c r="F480" s="88" t="s">
        <v>121</v>
      </c>
      <c r="G480" s="88" t="s">
        <v>128</v>
      </c>
    </row>
    <row r="481" spans="2:7" ht="15.75" hidden="1" thickBot="1">
      <c r="B481" s="88" t="s">
        <v>666</v>
      </c>
      <c r="C481" s="88">
        <v>87487280</v>
      </c>
      <c r="D481" s="88" t="s">
        <v>147</v>
      </c>
      <c r="E481" s="88" t="s">
        <v>148</v>
      </c>
      <c r="F481" s="88" t="s">
        <v>121</v>
      </c>
      <c r="G481" s="88" t="s">
        <v>152</v>
      </c>
    </row>
    <row r="482" spans="2:7" ht="15.75" hidden="1" thickBot="1">
      <c r="B482" s="88" t="s">
        <v>667</v>
      </c>
      <c r="C482" s="88">
        <v>87182410</v>
      </c>
      <c r="D482" s="88" t="s">
        <v>205</v>
      </c>
      <c r="E482" s="88" t="s">
        <v>206</v>
      </c>
      <c r="F482" s="88" t="s">
        <v>121</v>
      </c>
      <c r="G482" s="88" t="s">
        <v>208</v>
      </c>
    </row>
    <row r="483" spans="2:7" ht="15.75" hidden="1" thickBot="1">
      <c r="B483" s="88" t="s">
        <v>668</v>
      </c>
      <c r="C483" s="88">
        <v>87276063</v>
      </c>
      <c r="D483" s="88" t="s">
        <v>126</v>
      </c>
      <c r="E483" s="88" t="s">
        <v>127</v>
      </c>
      <c r="F483" s="88" t="s">
        <v>121</v>
      </c>
      <c r="G483" s="88" t="s">
        <v>128</v>
      </c>
    </row>
    <row r="484" spans="2:7" ht="15.75" hidden="1" thickBot="1">
      <c r="B484" s="88" t="s">
        <v>669</v>
      </c>
      <c r="C484" s="88">
        <v>87582742</v>
      </c>
      <c r="D484" s="88" t="s">
        <v>147</v>
      </c>
      <c r="E484" s="88" t="s">
        <v>148</v>
      </c>
      <c r="F484" s="88" t="s">
        <v>121</v>
      </c>
      <c r="G484" s="88" t="s">
        <v>258</v>
      </c>
    </row>
    <row r="485" spans="2:7" ht="15.75" thickBot="1">
      <c r="B485" s="88" t="s">
        <v>670</v>
      </c>
      <c r="C485" s="88">
        <v>87723452</v>
      </c>
      <c r="D485" s="88" t="s">
        <v>156</v>
      </c>
      <c r="E485" s="88" t="s">
        <v>157</v>
      </c>
      <c r="F485" s="88" t="s">
        <v>121</v>
      </c>
      <c r="G485" s="88" t="s">
        <v>158</v>
      </c>
    </row>
    <row r="486" spans="2:7" ht="15.75" hidden="1" thickBot="1">
      <c r="B486" s="88" t="s">
        <v>671</v>
      </c>
      <c r="C486" s="88">
        <v>87682161</v>
      </c>
      <c r="D486" s="88" t="s">
        <v>126</v>
      </c>
      <c r="E486" s="88" t="s">
        <v>127</v>
      </c>
      <c r="F486" s="88" t="s">
        <v>121</v>
      </c>
      <c r="G486" s="88" t="s">
        <v>128</v>
      </c>
    </row>
    <row r="487" spans="2:7" ht="15.75" hidden="1" thickBot="1">
      <c r="B487" s="88" t="s">
        <v>672</v>
      </c>
      <c r="C487" s="88">
        <v>87334490</v>
      </c>
      <c r="D487" s="88" t="s">
        <v>316</v>
      </c>
      <c r="E487" s="88" t="s">
        <v>120</v>
      </c>
      <c r="F487" s="88" t="s">
        <v>121</v>
      </c>
      <c r="G487" s="88" t="s">
        <v>595</v>
      </c>
    </row>
    <row r="488" spans="2:7" ht="15.75" thickBot="1">
      <c r="B488" s="88" t="s">
        <v>673</v>
      </c>
      <c r="C488" s="88">
        <v>87743302</v>
      </c>
      <c r="D488" s="88" t="s">
        <v>156</v>
      </c>
      <c r="E488" s="88" t="s">
        <v>157</v>
      </c>
      <c r="F488" s="88" t="s">
        <v>121</v>
      </c>
      <c r="G488" s="88" t="s">
        <v>158</v>
      </c>
    </row>
    <row r="489" spans="2:7" ht="15.75" hidden="1" thickBot="1">
      <c r="B489" s="88" t="s">
        <v>674</v>
      </c>
      <c r="C489" s="88">
        <v>87592873</v>
      </c>
      <c r="D489" s="88" t="s">
        <v>147</v>
      </c>
      <c r="E489" s="88" t="s">
        <v>148</v>
      </c>
      <c r="F489" s="88" t="s">
        <v>149</v>
      </c>
      <c r="G489" s="88" t="s">
        <v>152</v>
      </c>
    </row>
    <row r="490" spans="2:7" ht="15.75" hidden="1" thickBot="1">
      <c r="B490" s="88" t="s">
        <v>675</v>
      </c>
      <c r="C490" s="88">
        <v>87597112</v>
      </c>
      <c r="D490" s="88" t="s">
        <v>214</v>
      </c>
      <c r="E490" s="88" t="s">
        <v>215</v>
      </c>
      <c r="F490" s="88" t="s">
        <v>121</v>
      </c>
      <c r="G490" s="88" t="s">
        <v>222</v>
      </c>
    </row>
    <row r="491" spans="2:7" ht="15.75" thickBot="1">
      <c r="B491" s="88" t="s">
        <v>676</v>
      </c>
      <c r="C491" s="88">
        <v>87747212</v>
      </c>
      <c r="D491" s="88" t="s">
        <v>156</v>
      </c>
      <c r="E491" s="88" t="s">
        <v>157</v>
      </c>
      <c r="F491" s="88" t="s">
        <v>121</v>
      </c>
      <c r="G491" s="88" t="s">
        <v>158</v>
      </c>
    </row>
    <row r="492" spans="2:7" ht="15.75" hidden="1" thickBot="1">
      <c r="B492" s="88" t="s">
        <v>677</v>
      </c>
      <c r="C492" s="88">
        <v>87576223</v>
      </c>
      <c r="D492" s="88" t="s">
        <v>214</v>
      </c>
      <c r="E492" s="88" t="s">
        <v>215</v>
      </c>
      <c r="F492" s="88" t="s">
        <v>121</v>
      </c>
      <c r="G492" s="88" t="s">
        <v>222</v>
      </c>
    </row>
    <row r="493" spans="2:7" ht="15.75" hidden="1" thickBot="1">
      <c r="B493" s="88" t="s">
        <v>678</v>
      </c>
      <c r="C493" s="88">
        <v>87713578</v>
      </c>
      <c r="D493" s="88" t="s">
        <v>165</v>
      </c>
      <c r="E493" s="88" t="s">
        <v>166</v>
      </c>
      <c r="F493" s="88" t="s">
        <v>167</v>
      </c>
      <c r="G493" s="88" t="s">
        <v>324</v>
      </c>
    </row>
    <row r="494" spans="2:7" ht="15.75" hidden="1" thickBot="1">
      <c r="B494" s="88" t="s">
        <v>679</v>
      </c>
      <c r="C494" s="88">
        <v>87574111</v>
      </c>
      <c r="D494" s="88" t="s">
        <v>214</v>
      </c>
      <c r="E494" s="88" t="s">
        <v>215</v>
      </c>
      <c r="F494" s="88" t="s">
        <v>121</v>
      </c>
      <c r="G494" s="88" t="s">
        <v>222</v>
      </c>
    </row>
    <row r="495" spans="2:7" ht="15.75" hidden="1" thickBot="1">
      <c r="B495" s="88" t="s">
        <v>680</v>
      </c>
      <c r="C495" s="88">
        <v>87583690</v>
      </c>
      <c r="D495" s="88" t="s">
        <v>147</v>
      </c>
      <c r="E495" s="88" t="s">
        <v>148</v>
      </c>
      <c r="F495" s="88" t="s">
        <v>121</v>
      </c>
      <c r="G495" s="88" t="s">
        <v>152</v>
      </c>
    </row>
    <row r="496" spans="2:7" ht="15.75" hidden="1" thickBot="1">
      <c r="B496" s="88" t="s">
        <v>681</v>
      </c>
      <c r="C496" s="88">
        <v>87481390</v>
      </c>
      <c r="D496" s="88" t="s">
        <v>119</v>
      </c>
      <c r="E496" s="88" t="s">
        <v>120</v>
      </c>
      <c r="F496" s="88" t="s">
        <v>226</v>
      </c>
      <c r="G496" s="88" t="s">
        <v>227</v>
      </c>
    </row>
    <row r="497" spans="2:7" ht="15.75" hidden="1" thickBot="1">
      <c r="B497" s="88" t="s">
        <v>682</v>
      </c>
      <c r="C497" s="88">
        <v>87484204</v>
      </c>
      <c r="D497" s="88" t="s">
        <v>119</v>
      </c>
      <c r="E497" s="88" t="s">
        <v>120</v>
      </c>
      <c r="F497" s="88" t="s">
        <v>121</v>
      </c>
      <c r="G497" s="88" t="s">
        <v>227</v>
      </c>
    </row>
    <row r="498" spans="2:7" ht="15.75" hidden="1" thickBot="1">
      <c r="B498" s="88" t="s">
        <v>683</v>
      </c>
      <c r="C498" s="88">
        <v>87174003</v>
      </c>
      <c r="D498" s="88" t="s">
        <v>205</v>
      </c>
      <c r="E498" s="88" t="s">
        <v>206</v>
      </c>
      <c r="F498" s="88" t="s">
        <v>253</v>
      </c>
      <c r="G498" s="88" t="s">
        <v>208</v>
      </c>
    </row>
    <row r="499" spans="2:7" ht="15.75" hidden="1" thickBot="1">
      <c r="B499" s="88" t="s">
        <v>684</v>
      </c>
      <c r="C499" s="88">
        <v>87725002</v>
      </c>
      <c r="D499" s="88" t="s">
        <v>165</v>
      </c>
      <c r="E499" s="88" t="s">
        <v>166</v>
      </c>
      <c r="F499" s="88" t="s">
        <v>167</v>
      </c>
      <c r="G499" s="88" t="s">
        <v>324</v>
      </c>
    </row>
    <row r="500" spans="2:7" ht="15.75" thickBot="1">
      <c r="B500" s="88" t="s">
        <v>685</v>
      </c>
      <c r="C500" s="88">
        <v>87734731</v>
      </c>
      <c r="D500" s="88" t="s">
        <v>156</v>
      </c>
      <c r="E500" s="88" t="s">
        <v>157</v>
      </c>
      <c r="F500" s="88" t="s">
        <v>121</v>
      </c>
      <c r="G500" s="88" t="s">
        <v>158</v>
      </c>
    </row>
    <row r="501" spans="2:7" ht="15.75" hidden="1" thickBot="1">
      <c r="B501" s="88" t="s">
        <v>686</v>
      </c>
      <c r="C501" s="88">
        <v>87545152</v>
      </c>
      <c r="D501" s="88" t="s">
        <v>126</v>
      </c>
      <c r="E501" s="88" t="s">
        <v>127</v>
      </c>
      <c r="F501" s="88" t="s">
        <v>121</v>
      </c>
      <c r="G501" s="88" t="s">
        <v>128</v>
      </c>
    </row>
    <row r="502" spans="2:7" ht="15.75" thickBot="1">
      <c r="B502" s="88" t="s">
        <v>687</v>
      </c>
      <c r="C502" s="88">
        <v>87741009</v>
      </c>
      <c r="D502" s="88" t="s">
        <v>156</v>
      </c>
      <c r="E502" s="88" t="s">
        <v>157</v>
      </c>
      <c r="F502" s="88" t="s">
        <v>121</v>
      </c>
      <c r="G502" s="88" t="s">
        <v>244</v>
      </c>
    </row>
    <row r="503" spans="2:7" ht="15.75" hidden="1" thickBot="1">
      <c r="B503" s="88" t="s">
        <v>688</v>
      </c>
      <c r="C503" s="88">
        <v>87276725</v>
      </c>
      <c r="D503" s="88" t="s">
        <v>114</v>
      </c>
      <c r="E503" s="88" t="s">
        <v>115</v>
      </c>
      <c r="F503" s="88" t="s">
        <v>121</v>
      </c>
      <c r="G503" s="88" t="s">
        <v>124</v>
      </c>
    </row>
    <row r="504" spans="2:7" ht="15.75" hidden="1" thickBot="1">
      <c r="B504" s="88" t="s">
        <v>689</v>
      </c>
      <c r="C504" s="88">
        <v>87775221</v>
      </c>
      <c r="D504" s="88" t="s">
        <v>142</v>
      </c>
      <c r="E504" s="88" t="s">
        <v>143</v>
      </c>
      <c r="F504" s="88" t="s">
        <v>144</v>
      </c>
      <c r="G504" s="88" t="s">
        <v>162</v>
      </c>
    </row>
    <row r="505" spans="2:7" ht="15.75" hidden="1" thickBot="1">
      <c r="B505" s="88" t="s">
        <v>690</v>
      </c>
      <c r="C505" s="88">
        <v>87571463</v>
      </c>
      <c r="D505" s="88" t="s">
        <v>214</v>
      </c>
      <c r="E505" s="88" t="s">
        <v>215</v>
      </c>
      <c r="F505" s="88" t="s">
        <v>121</v>
      </c>
      <c r="G505" s="88" t="s">
        <v>222</v>
      </c>
    </row>
    <row r="506" spans="2:7" ht="15.75" thickBot="1">
      <c r="B506" s="88" t="s">
        <v>691</v>
      </c>
      <c r="C506" s="88">
        <v>87721829</v>
      </c>
      <c r="D506" s="88" t="s">
        <v>156</v>
      </c>
      <c r="E506" s="88" t="s">
        <v>157</v>
      </c>
      <c r="F506" s="88" t="s">
        <v>121</v>
      </c>
      <c r="G506" s="88" t="s">
        <v>158</v>
      </c>
    </row>
    <row r="507" spans="2:7" ht="15.75" thickBot="1">
      <c r="B507" s="88" t="s">
        <v>692</v>
      </c>
      <c r="C507" s="88">
        <v>87462085</v>
      </c>
      <c r="D507" s="88" t="s">
        <v>156</v>
      </c>
      <c r="E507" s="88" t="s">
        <v>157</v>
      </c>
      <c r="F507" s="88" t="s">
        <v>121</v>
      </c>
      <c r="G507" s="88" t="s">
        <v>158</v>
      </c>
    </row>
    <row r="508" spans="2:7" ht="15.75" thickBot="1">
      <c r="B508" s="88" t="s">
        <v>693</v>
      </c>
      <c r="C508" s="88">
        <v>87746784</v>
      </c>
      <c r="D508" s="88" t="s">
        <v>156</v>
      </c>
      <c r="E508" s="88" t="s">
        <v>157</v>
      </c>
      <c r="F508" s="88" t="s">
        <v>185</v>
      </c>
      <c r="G508" s="88" t="s">
        <v>182</v>
      </c>
    </row>
    <row r="509" spans="2:7" ht="15.75" thickBot="1">
      <c r="B509" s="88" t="s">
        <v>694</v>
      </c>
      <c r="C509" s="88">
        <v>87741231</v>
      </c>
      <c r="D509" s="88" t="s">
        <v>156</v>
      </c>
      <c r="E509" s="88" t="s">
        <v>157</v>
      </c>
      <c r="F509" s="88" t="s">
        <v>121</v>
      </c>
      <c r="G509" s="88" t="s">
        <v>158</v>
      </c>
    </row>
    <row r="510" spans="2:7" ht="15.75" hidden="1" thickBot="1">
      <c r="B510" s="88" t="s">
        <v>695</v>
      </c>
      <c r="C510" s="88">
        <v>87276030</v>
      </c>
      <c r="D510" s="88" t="s">
        <v>126</v>
      </c>
      <c r="E510" s="88" t="s">
        <v>127</v>
      </c>
      <c r="F510" s="88" t="s">
        <v>121</v>
      </c>
      <c r="G510" s="88" t="s">
        <v>128</v>
      </c>
    </row>
    <row r="511" spans="2:7" ht="15.75" hidden="1" thickBot="1">
      <c r="B511" s="88" t="s">
        <v>696</v>
      </c>
      <c r="C511" s="88">
        <v>87393058</v>
      </c>
      <c r="D511" s="88" t="s">
        <v>126</v>
      </c>
      <c r="E511" s="88" t="s">
        <v>127</v>
      </c>
      <c r="F511" s="88" t="s">
        <v>121</v>
      </c>
      <c r="G511" s="88" t="s">
        <v>128</v>
      </c>
    </row>
    <row r="512" spans="2:7" ht="15.75" hidden="1" thickBot="1">
      <c r="B512" s="88" t="s">
        <v>697</v>
      </c>
      <c r="C512" s="88">
        <v>87396275</v>
      </c>
      <c r="D512" s="88" t="s">
        <v>119</v>
      </c>
      <c r="E512" s="88" t="s">
        <v>120</v>
      </c>
      <c r="F512" s="88" t="s">
        <v>226</v>
      </c>
      <c r="G512" s="88" t="s">
        <v>122</v>
      </c>
    </row>
    <row r="513" spans="2:7" ht="15.75" hidden="1" thickBot="1">
      <c r="B513" s="88" t="s">
        <v>698</v>
      </c>
      <c r="C513" s="88">
        <v>87171926</v>
      </c>
      <c r="D513" s="88" t="s">
        <v>205</v>
      </c>
      <c r="E513" s="88" t="s">
        <v>206</v>
      </c>
      <c r="F513" s="88" t="s">
        <v>121</v>
      </c>
      <c r="G513" s="50" t="s">
        <v>421</v>
      </c>
    </row>
    <row r="514" spans="2:7" ht="15.75" hidden="1" thickBot="1">
      <c r="B514" s="88" t="s">
        <v>699</v>
      </c>
      <c r="C514" s="88">
        <v>87276519</v>
      </c>
      <c r="D514" s="88" t="s">
        <v>126</v>
      </c>
      <c r="E514" s="88" t="s">
        <v>127</v>
      </c>
      <c r="F514" s="88" t="s">
        <v>121</v>
      </c>
      <c r="G514" s="88" t="s">
        <v>128</v>
      </c>
    </row>
    <row r="515" spans="2:7" ht="15.75" hidden="1" thickBot="1">
      <c r="B515" s="88" t="s">
        <v>700</v>
      </c>
      <c r="C515" s="88">
        <v>87682450</v>
      </c>
      <c r="D515" s="88" t="s">
        <v>126</v>
      </c>
      <c r="E515" s="88" t="s">
        <v>127</v>
      </c>
      <c r="F515" s="88" t="s">
        <v>121</v>
      </c>
      <c r="G515" s="88" t="s">
        <v>128</v>
      </c>
    </row>
    <row r="516" spans="2:7" ht="15.75" hidden="1" thickBot="1">
      <c r="B516" s="88" t="s">
        <v>701</v>
      </c>
      <c r="C516" s="88">
        <v>87185348</v>
      </c>
      <c r="D516" s="88" t="s">
        <v>165</v>
      </c>
      <c r="E516" s="88" t="s">
        <v>166</v>
      </c>
      <c r="F516" s="88" t="s">
        <v>121</v>
      </c>
      <c r="G516" s="88" t="s">
        <v>168</v>
      </c>
    </row>
    <row r="517" spans="2:7" ht="15.75" hidden="1" thickBot="1">
      <c r="B517" s="88" t="s">
        <v>702</v>
      </c>
      <c r="C517" s="88">
        <v>87715326</v>
      </c>
      <c r="D517" s="88" t="s">
        <v>165</v>
      </c>
      <c r="E517" s="88" t="s">
        <v>166</v>
      </c>
      <c r="F517" s="88" t="s">
        <v>121</v>
      </c>
      <c r="G517" s="88" t="s">
        <v>168</v>
      </c>
    </row>
    <row r="518" spans="2:7" ht="15.75" hidden="1" thickBot="1">
      <c r="B518" s="88" t="s">
        <v>703</v>
      </c>
      <c r="C518" s="88">
        <v>87352047</v>
      </c>
      <c r="D518" s="88" t="s">
        <v>165</v>
      </c>
      <c r="E518" s="88" t="s">
        <v>166</v>
      </c>
      <c r="F518" s="88" t="s">
        <v>121</v>
      </c>
      <c r="G518" s="88" t="s">
        <v>168</v>
      </c>
    </row>
    <row r="519" spans="2:7" ht="15.75" hidden="1" thickBot="1">
      <c r="B519" s="88" t="s">
        <v>704</v>
      </c>
      <c r="C519" s="88">
        <v>87115873</v>
      </c>
      <c r="D519" s="88" t="s">
        <v>126</v>
      </c>
      <c r="E519" s="88" t="s">
        <v>127</v>
      </c>
      <c r="F519" s="88" t="s">
        <v>121</v>
      </c>
      <c r="G519" s="88" t="s">
        <v>128</v>
      </c>
    </row>
    <row r="520" spans="2:7" ht="15.75" hidden="1" thickBot="1">
      <c r="B520" s="88" t="s">
        <v>705</v>
      </c>
      <c r="C520" s="88">
        <v>87141085</v>
      </c>
      <c r="D520" s="88" t="s">
        <v>205</v>
      </c>
      <c r="E520" s="88" t="s">
        <v>206</v>
      </c>
      <c r="F520" s="88" t="s">
        <v>253</v>
      </c>
      <c r="G520" s="88" t="s">
        <v>210</v>
      </c>
    </row>
    <row r="521" spans="2:7" ht="15.75" hidden="1" thickBot="1">
      <c r="B521" s="88" t="s">
        <v>706</v>
      </c>
      <c r="C521" s="88">
        <v>87683128</v>
      </c>
      <c r="D521" s="88" t="s">
        <v>165</v>
      </c>
      <c r="E521" s="88" t="s">
        <v>166</v>
      </c>
      <c r="F521" s="88" t="s">
        <v>121</v>
      </c>
      <c r="G521" s="88" t="s">
        <v>168</v>
      </c>
    </row>
    <row r="522" spans="2:7" ht="15.75" hidden="1" thickBot="1">
      <c r="B522" s="88" t="s">
        <v>707</v>
      </c>
      <c r="C522" s="88">
        <v>87683615</v>
      </c>
      <c r="D522" s="88" t="s">
        <v>165</v>
      </c>
      <c r="E522" s="88" t="s">
        <v>166</v>
      </c>
      <c r="F522" s="88" t="s">
        <v>121</v>
      </c>
      <c r="G522" s="88" t="s">
        <v>168</v>
      </c>
    </row>
    <row r="523" spans="2:7" ht="15.75" hidden="1" thickBot="1">
      <c r="B523" s="88" t="s">
        <v>708</v>
      </c>
      <c r="C523" s="88">
        <v>87484352</v>
      </c>
      <c r="D523" s="88" t="s">
        <v>119</v>
      </c>
      <c r="E523" s="88" t="s">
        <v>120</v>
      </c>
      <c r="F523" s="88" t="s">
        <v>121</v>
      </c>
      <c r="G523" s="88" t="s">
        <v>122</v>
      </c>
    </row>
    <row r="524" spans="2:7" ht="15.75" hidden="1" thickBot="1">
      <c r="B524" s="88" t="s">
        <v>709</v>
      </c>
      <c r="C524" s="88">
        <v>87783530</v>
      </c>
      <c r="D524" s="88" t="s">
        <v>142</v>
      </c>
      <c r="E524" s="88" t="s">
        <v>143</v>
      </c>
      <c r="F524" s="88" t="s">
        <v>144</v>
      </c>
      <c r="G524" s="88" t="s">
        <v>162</v>
      </c>
    </row>
    <row r="525" spans="2:7" ht="15.75" hidden="1" thickBot="1">
      <c r="B525" s="88" t="s">
        <v>710</v>
      </c>
      <c r="C525" s="88">
        <v>87116509</v>
      </c>
      <c r="D525" s="88" t="s">
        <v>126</v>
      </c>
      <c r="E525" s="88" t="s">
        <v>127</v>
      </c>
      <c r="F525" s="88" t="s">
        <v>121</v>
      </c>
      <c r="G525" s="88" t="s">
        <v>128</v>
      </c>
    </row>
    <row r="526" spans="2:7" ht="15.75" hidden="1" thickBot="1">
      <c r="B526" s="88" t="s">
        <v>711</v>
      </c>
      <c r="C526" s="88">
        <v>87381475</v>
      </c>
      <c r="D526" s="88" t="s">
        <v>126</v>
      </c>
      <c r="E526" s="88" t="s">
        <v>127</v>
      </c>
      <c r="F526" s="88" t="s">
        <v>121</v>
      </c>
      <c r="G526" s="88" t="s">
        <v>128</v>
      </c>
    </row>
    <row r="527" spans="2:7" ht="15.75" hidden="1" thickBot="1">
      <c r="B527" s="88" t="s">
        <v>712</v>
      </c>
      <c r="C527" s="88">
        <v>87481051</v>
      </c>
      <c r="D527" s="88" t="s">
        <v>119</v>
      </c>
      <c r="E527" s="88" t="s">
        <v>120</v>
      </c>
      <c r="F527" s="88" t="s">
        <v>226</v>
      </c>
      <c r="G527" s="88" t="s">
        <v>122</v>
      </c>
    </row>
    <row r="528" spans="2:7" ht="15.75" hidden="1" thickBot="1">
      <c r="B528" s="88" t="s">
        <v>713</v>
      </c>
      <c r="C528" s="88">
        <v>87696302</v>
      </c>
      <c r="D528" s="88" t="s">
        <v>165</v>
      </c>
      <c r="E528" s="88" t="s">
        <v>166</v>
      </c>
      <c r="F528" s="88" t="s">
        <v>121</v>
      </c>
      <c r="G528" s="88" t="s">
        <v>168</v>
      </c>
    </row>
    <row r="529" spans="2:7" ht="15.75" hidden="1" thickBot="1">
      <c r="B529" s="88" t="s">
        <v>714</v>
      </c>
      <c r="C529" s="88">
        <v>87276113</v>
      </c>
      <c r="D529" s="88" t="s">
        <v>114</v>
      </c>
      <c r="E529" s="88" t="s">
        <v>115</v>
      </c>
      <c r="F529" s="88" t="s">
        <v>121</v>
      </c>
      <c r="G529" s="88" t="s">
        <v>124</v>
      </c>
    </row>
    <row r="530" spans="2:7" ht="15.75" hidden="1" thickBot="1">
      <c r="B530" s="88" t="s">
        <v>715</v>
      </c>
      <c r="C530" s="88">
        <v>87486332</v>
      </c>
      <c r="D530" s="88" t="s">
        <v>119</v>
      </c>
      <c r="E530" s="88" t="s">
        <v>120</v>
      </c>
      <c r="F530" s="88" t="s">
        <v>226</v>
      </c>
      <c r="G530" s="88" t="s">
        <v>122</v>
      </c>
    </row>
    <row r="531" spans="2:7" ht="15.75" hidden="1" thickBot="1">
      <c r="B531" s="88" t="s">
        <v>716</v>
      </c>
      <c r="C531" s="88">
        <v>87734343</v>
      </c>
      <c r="D531" s="88" t="s">
        <v>142</v>
      </c>
      <c r="E531" s="88" t="s">
        <v>143</v>
      </c>
      <c r="F531" s="88" t="s">
        <v>121</v>
      </c>
      <c r="G531" s="88" t="s">
        <v>162</v>
      </c>
    </row>
    <row r="532" spans="2:7" ht="15.75" thickBot="1">
      <c r="B532" s="88" t="s">
        <v>717</v>
      </c>
      <c r="C532" s="88">
        <v>87722710</v>
      </c>
      <c r="D532" s="88" t="s">
        <v>156</v>
      </c>
      <c r="E532" s="88" t="s">
        <v>157</v>
      </c>
      <c r="F532" s="88" t="s">
        <v>121</v>
      </c>
      <c r="G532" s="88" t="s">
        <v>158</v>
      </c>
    </row>
    <row r="533" spans="2:7" ht="15.75" hidden="1" thickBot="1">
      <c r="B533" s="88" t="s">
        <v>718</v>
      </c>
      <c r="C533" s="88">
        <v>87276162</v>
      </c>
      <c r="D533" s="88" t="s">
        <v>126</v>
      </c>
      <c r="E533" s="88" t="s">
        <v>127</v>
      </c>
      <c r="F533" s="88" t="s">
        <v>121</v>
      </c>
      <c r="G533" s="88" t="s">
        <v>354</v>
      </c>
    </row>
    <row r="534" spans="2:7" ht="15.75" thickBot="1">
      <c r="B534" s="88" t="s">
        <v>719</v>
      </c>
      <c r="C534" s="88">
        <v>87721530</v>
      </c>
      <c r="D534" s="88" t="s">
        <v>156</v>
      </c>
      <c r="E534" s="88" t="s">
        <v>157</v>
      </c>
      <c r="F534" s="88" t="s">
        <v>121</v>
      </c>
      <c r="G534" s="88" t="s">
        <v>182</v>
      </c>
    </row>
    <row r="535" spans="2:7" ht="15.75" hidden="1" thickBot="1">
      <c r="B535" s="88" t="s">
        <v>720</v>
      </c>
      <c r="C535" s="88">
        <v>87172007</v>
      </c>
      <c r="D535" s="88" t="s">
        <v>205</v>
      </c>
      <c r="E535" s="88" t="s">
        <v>206</v>
      </c>
      <c r="F535" s="88" t="s">
        <v>253</v>
      </c>
      <c r="G535" s="88" t="s">
        <v>208</v>
      </c>
    </row>
    <row r="536" spans="2:7" ht="15.75" hidden="1" thickBot="1">
      <c r="B536" s="88" t="s">
        <v>721</v>
      </c>
      <c r="C536" s="88">
        <v>87144055</v>
      </c>
      <c r="D536" s="88" t="s">
        <v>205</v>
      </c>
      <c r="E536" s="88" t="s">
        <v>206</v>
      </c>
      <c r="F536" s="88" t="s">
        <v>121</v>
      </c>
      <c r="G536" s="88" t="s">
        <v>208</v>
      </c>
    </row>
    <row r="537" spans="2:7" ht="15.75" hidden="1" thickBot="1">
      <c r="B537" s="88" t="s">
        <v>722</v>
      </c>
      <c r="C537" s="88">
        <v>87381194</v>
      </c>
      <c r="D537" s="88" t="s">
        <v>126</v>
      </c>
      <c r="E537" s="88" t="s">
        <v>127</v>
      </c>
      <c r="F537" s="88" t="s">
        <v>121</v>
      </c>
      <c r="G537" s="88" t="s">
        <v>128</v>
      </c>
    </row>
    <row r="538" spans="2:7" ht="15.75" hidden="1" thickBot="1">
      <c r="B538" s="88" t="s">
        <v>723</v>
      </c>
      <c r="C538" s="88">
        <v>87394007</v>
      </c>
      <c r="D538" s="88" t="s">
        <v>214</v>
      </c>
      <c r="E538" s="88" t="s">
        <v>215</v>
      </c>
      <c r="F538" s="88" t="s">
        <v>180</v>
      </c>
      <c r="G538" s="88" t="s">
        <v>216</v>
      </c>
    </row>
    <row r="539" spans="2:7" ht="15.75" hidden="1" thickBot="1">
      <c r="B539" s="88" t="s">
        <v>724</v>
      </c>
      <c r="C539" s="88">
        <v>87682419</v>
      </c>
      <c r="D539" s="88" t="s">
        <v>126</v>
      </c>
      <c r="E539" s="88" t="s">
        <v>127</v>
      </c>
      <c r="F539" s="88" t="s">
        <v>121</v>
      </c>
      <c r="G539" s="88" t="s">
        <v>354</v>
      </c>
    </row>
    <row r="540" spans="2:7" ht="15.75" hidden="1" thickBot="1">
      <c r="B540" s="88" t="s">
        <v>725</v>
      </c>
      <c r="C540" s="88">
        <v>87575225</v>
      </c>
      <c r="D540" s="88" t="s">
        <v>147</v>
      </c>
      <c r="E540" s="88" t="s">
        <v>148</v>
      </c>
      <c r="F540" s="88" t="s">
        <v>121</v>
      </c>
      <c r="G540" s="88" t="s">
        <v>152</v>
      </c>
    </row>
    <row r="541" spans="2:7" ht="15.75" hidden="1" thickBot="1">
      <c r="B541" s="88" t="s">
        <v>726</v>
      </c>
      <c r="C541" s="88">
        <v>87583443</v>
      </c>
      <c r="D541" s="88" t="s">
        <v>147</v>
      </c>
      <c r="E541" s="88" t="s">
        <v>148</v>
      </c>
      <c r="F541" s="88" t="s">
        <v>121</v>
      </c>
      <c r="G541" s="88" t="s">
        <v>152</v>
      </c>
    </row>
    <row r="542" spans="2:7" ht="15.75" hidden="1" thickBot="1">
      <c r="B542" s="88" t="s">
        <v>727</v>
      </c>
      <c r="C542" s="88">
        <v>87775148</v>
      </c>
      <c r="D542" s="88" t="s">
        <v>142</v>
      </c>
      <c r="E542" s="88" t="s">
        <v>143</v>
      </c>
      <c r="F542" s="88" t="s">
        <v>121</v>
      </c>
      <c r="G542" s="88" t="s">
        <v>162</v>
      </c>
    </row>
    <row r="543" spans="2:7" ht="15.75" thickBot="1">
      <c r="B543" s="88" t="s">
        <v>728</v>
      </c>
      <c r="C543" s="88">
        <v>87722561</v>
      </c>
      <c r="D543" s="88" t="s">
        <v>156</v>
      </c>
      <c r="E543" s="88" t="s">
        <v>157</v>
      </c>
      <c r="F543" s="88" t="s">
        <v>224</v>
      </c>
      <c r="G543" s="88" t="s">
        <v>182</v>
      </c>
    </row>
    <row r="544" spans="2:7" ht="15.75" hidden="1" thickBot="1">
      <c r="B544" s="88" t="s">
        <v>729</v>
      </c>
      <c r="C544" s="88">
        <v>87751230</v>
      </c>
      <c r="D544" s="88" t="s">
        <v>138</v>
      </c>
      <c r="E544" s="88" t="s">
        <v>139</v>
      </c>
      <c r="F544" s="88" t="s">
        <v>121</v>
      </c>
      <c r="G544" s="88" t="s">
        <v>140</v>
      </c>
    </row>
    <row r="545" spans="2:7" ht="15.75" hidden="1" thickBot="1">
      <c r="B545" s="88" t="s">
        <v>730</v>
      </c>
      <c r="C545" s="88">
        <v>87471524</v>
      </c>
      <c r="D545" s="88" t="s">
        <v>316</v>
      </c>
      <c r="E545" s="88" t="s">
        <v>120</v>
      </c>
      <c r="F545" s="88" t="s">
        <v>121</v>
      </c>
      <c r="G545" s="88" t="s">
        <v>595</v>
      </c>
    </row>
    <row r="546" spans="2:7" ht="15.75" hidden="1" thickBot="1">
      <c r="B546" s="88" t="s">
        <v>731</v>
      </c>
      <c r="C546" s="88">
        <v>87481648</v>
      </c>
      <c r="D546" s="88" t="s">
        <v>119</v>
      </c>
      <c r="E546" s="88" t="s">
        <v>120</v>
      </c>
      <c r="F546" s="88" t="s">
        <v>226</v>
      </c>
      <c r="G546" s="88" t="s">
        <v>122</v>
      </c>
    </row>
    <row r="547" spans="2:7" ht="15.75" hidden="1" thickBot="1">
      <c r="B547" s="88" t="s">
        <v>732</v>
      </c>
      <c r="C547" s="88">
        <v>87590372</v>
      </c>
      <c r="D547" s="88" t="s">
        <v>119</v>
      </c>
      <c r="E547" s="88" t="s">
        <v>120</v>
      </c>
      <c r="F547" s="88" t="s">
        <v>121</v>
      </c>
      <c r="G547" s="88" t="s">
        <v>122</v>
      </c>
    </row>
    <row r="548" spans="2:7" ht="15.75" hidden="1" thickBot="1">
      <c r="B548" s="88" t="s">
        <v>733</v>
      </c>
      <c r="C548" s="88">
        <v>87683136</v>
      </c>
      <c r="D548" s="88" t="s">
        <v>165</v>
      </c>
      <c r="E548" s="88" t="s">
        <v>166</v>
      </c>
      <c r="F548" s="88" t="s">
        <v>121</v>
      </c>
      <c r="G548" s="88" t="s">
        <v>168</v>
      </c>
    </row>
    <row r="549" spans="2:7" ht="15.75" hidden="1" thickBot="1">
      <c r="B549" s="88" t="s">
        <v>734</v>
      </c>
      <c r="C549" s="88">
        <v>87545756</v>
      </c>
      <c r="D549" s="88" t="s">
        <v>214</v>
      </c>
      <c r="E549" s="88" t="s">
        <v>215</v>
      </c>
      <c r="F549" s="88" t="s">
        <v>180</v>
      </c>
      <c r="G549" s="88" t="s">
        <v>216</v>
      </c>
    </row>
    <row r="550" spans="2:7" ht="15.75" hidden="1" thickBot="1">
      <c r="B550" s="88" t="s">
        <v>735</v>
      </c>
      <c r="C550" s="88">
        <v>87543066</v>
      </c>
      <c r="D550" s="88" t="s">
        <v>214</v>
      </c>
      <c r="E550" s="88" t="s">
        <v>215</v>
      </c>
      <c r="F550" s="88" t="s">
        <v>121</v>
      </c>
      <c r="G550" s="88" t="s">
        <v>222</v>
      </c>
    </row>
    <row r="551" spans="2:7" ht="15.75" hidden="1" thickBot="1">
      <c r="B551" s="88" t="s">
        <v>736</v>
      </c>
      <c r="C551" s="88">
        <v>87595165</v>
      </c>
      <c r="D551" s="88" t="s">
        <v>147</v>
      </c>
      <c r="E551" s="88" t="s">
        <v>148</v>
      </c>
      <c r="F551" s="88" t="s">
        <v>149</v>
      </c>
      <c r="G551" s="88" t="s">
        <v>152</v>
      </c>
    </row>
    <row r="552" spans="2:7" ht="15.75" hidden="1" thickBot="1">
      <c r="B552" s="88" t="s">
        <v>737</v>
      </c>
      <c r="C552" s="88">
        <v>87474064</v>
      </c>
      <c r="D552" s="88" t="s">
        <v>316</v>
      </c>
      <c r="E552" s="88" t="s">
        <v>120</v>
      </c>
      <c r="F552" s="88" t="s">
        <v>121</v>
      </c>
      <c r="G552" s="88" t="s">
        <v>372</v>
      </c>
    </row>
    <row r="553" spans="2:7" ht="15.75" hidden="1" thickBot="1">
      <c r="B553" s="88" t="s">
        <v>738</v>
      </c>
      <c r="C553" s="88">
        <v>87592105</v>
      </c>
      <c r="D553" s="88" t="s">
        <v>147</v>
      </c>
      <c r="E553" s="88" t="s">
        <v>148</v>
      </c>
      <c r="F553" s="88" t="s">
        <v>121</v>
      </c>
      <c r="G553" s="88" t="s">
        <v>152</v>
      </c>
    </row>
    <row r="554" spans="2:7" ht="15.75" hidden="1" thickBot="1">
      <c r="B554" s="88" t="s">
        <v>739</v>
      </c>
      <c r="C554" s="88">
        <v>87491506</v>
      </c>
      <c r="D554" s="88" t="s">
        <v>147</v>
      </c>
      <c r="E554" s="88" t="s">
        <v>148</v>
      </c>
      <c r="F554" s="88" t="s">
        <v>149</v>
      </c>
      <c r="G554" s="88" t="s">
        <v>152</v>
      </c>
    </row>
    <row r="555" spans="2:7" ht="15.75" hidden="1" thickBot="1">
      <c r="B555" s="88" t="s">
        <v>740</v>
      </c>
      <c r="C555" s="88">
        <v>87576298</v>
      </c>
      <c r="D555" s="88" t="s">
        <v>214</v>
      </c>
      <c r="E555" s="88" t="s">
        <v>215</v>
      </c>
      <c r="F555" s="88" t="s">
        <v>180</v>
      </c>
      <c r="G555" s="88" t="s">
        <v>222</v>
      </c>
    </row>
    <row r="556" spans="2:7" ht="15.75" hidden="1" thickBot="1">
      <c r="B556" s="88" t="s">
        <v>741</v>
      </c>
      <c r="C556" s="88">
        <v>87574665</v>
      </c>
      <c r="D556" s="88" t="s">
        <v>214</v>
      </c>
      <c r="E556" s="88" t="s">
        <v>215</v>
      </c>
      <c r="F556" s="88" t="s">
        <v>180</v>
      </c>
      <c r="G556" s="88" t="s">
        <v>222</v>
      </c>
    </row>
    <row r="557" spans="2:7" ht="15.75" hidden="1" thickBot="1">
      <c r="B557" s="88" t="s">
        <v>742</v>
      </c>
      <c r="C557" s="88">
        <v>87597005</v>
      </c>
      <c r="D557" s="88" t="s">
        <v>214</v>
      </c>
      <c r="E557" s="88" t="s">
        <v>215</v>
      </c>
      <c r="F557" s="88" t="s">
        <v>180</v>
      </c>
      <c r="G557" s="88" t="s">
        <v>216</v>
      </c>
    </row>
    <row r="558" spans="2:7" ht="15.75" hidden="1" thickBot="1">
      <c r="B558" s="88" t="s">
        <v>743</v>
      </c>
      <c r="C558" s="88">
        <v>87116582</v>
      </c>
      <c r="D558" s="88" t="s">
        <v>114</v>
      </c>
      <c r="E558" s="88" t="s">
        <v>115</v>
      </c>
      <c r="F558" s="88" t="s">
        <v>744</v>
      </c>
      <c r="G558" s="88" t="s">
        <v>124</v>
      </c>
    </row>
    <row r="559" spans="2:7" ht="15.75" hidden="1" thickBot="1">
      <c r="B559" s="88" t="s">
        <v>745</v>
      </c>
      <c r="C559" s="88">
        <v>87144071</v>
      </c>
      <c r="D559" s="88" t="s">
        <v>205</v>
      </c>
      <c r="E559" s="88" t="s">
        <v>206</v>
      </c>
      <c r="F559" s="88" t="s">
        <v>121</v>
      </c>
      <c r="G559" s="88" t="s">
        <v>208</v>
      </c>
    </row>
    <row r="560" spans="2:7" ht="15.75" hidden="1" thickBot="1">
      <c r="B560" s="88" t="s">
        <v>746</v>
      </c>
      <c r="C560" s="88">
        <v>87485110</v>
      </c>
      <c r="D560" s="88" t="s">
        <v>147</v>
      </c>
      <c r="E560" s="88" t="s">
        <v>148</v>
      </c>
      <c r="F560" s="88" t="s">
        <v>121</v>
      </c>
      <c r="G560" s="88" t="s">
        <v>152</v>
      </c>
    </row>
    <row r="561" spans="2:7" ht="15.75" hidden="1" thickBot="1">
      <c r="B561" s="88" t="s">
        <v>747</v>
      </c>
      <c r="C561" s="88">
        <v>87473140</v>
      </c>
      <c r="D561" s="88" t="s">
        <v>316</v>
      </c>
      <c r="E561" s="88" t="s">
        <v>120</v>
      </c>
      <c r="F561" s="88" t="s">
        <v>121</v>
      </c>
      <c r="G561" s="88" t="s">
        <v>372</v>
      </c>
    </row>
    <row r="562" spans="2:7" ht="15.75" hidden="1" thickBot="1">
      <c r="B562" s="88" t="s">
        <v>748</v>
      </c>
      <c r="C562" s="88">
        <v>87696856</v>
      </c>
      <c r="D562" s="88" t="s">
        <v>165</v>
      </c>
      <c r="E562" s="88" t="s">
        <v>166</v>
      </c>
      <c r="F562" s="88" t="s">
        <v>327</v>
      </c>
      <c r="G562" s="88" t="s">
        <v>168</v>
      </c>
    </row>
    <row r="563" spans="2:7" ht="15.75" hidden="1" thickBot="1">
      <c r="B563" s="88" t="s">
        <v>749</v>
      </c>
      <c r="C563" s="88">
        <v>87575142</v>
      </c>
      <c r="D563" s="88" t="s">
        <v>147</v>
      </c>
      <c r="E563" s="88" t="s">
        <v>148</v>
      </c>
      <c r="F563" s="88" t="s">
        <v>149</v>
      </c>
      <c r="G563" s="88" t="s">
        <v>258</v>
      </c>
    </row>
    <row r="564" spans="2:7" ht="15.75" thickBot="1">
      <c r="B564" s="88" t="s">
        <v>750</v>
      </c>
      <c r="C564" s="88">
        <v>87721753</v>
      </c>
      <c r="D564" s="88" t="s">
        <v>156</v>
      </c>
      <c r="E564" s="88" t="s">
        <v>157</v>
      </c>
      <c r="F564" s="88" t="s">
        <v>121</v>
      </c>
      <c r="G564" s="88" t="s">
        <v>158</v>
      </c>
    </row>
    <row r="565" spans="2:7" ht="15.75" hidden="1" thickBot="1">
      <c r="B565" s="88" t="s">
        <v>751</v>
      </c>
      <c r="C565" s="88">
        <v>87694778</v>
      </c>
      <c r="D565" s="88" t="s">
        <v>165</v>
      </c>
      <c r="E565" s="88" t="s">
        <v>166</v>
      </c>
      <c r="F565" s="88" t="s">
        <v>121</v>
      </c>
      <c r="G565" s="88" t="s">
        <v>168</v>
      </c>
    </row>
    <row r="566" spans="2:7" ht="15.75" hidden="1" thickBot="1">
      <c r="B566" s="88" t="s">
        <v>752</v>
      </c>
      <c r="C566" s="88">
        <v>87712679</v>
      </c>
      <c r="D566" s="88" t="s">
        <v>165</v>
      </c>
      <c r="E566" s="88" t="s">
        <v>166</v>
      </c>
      <c r="F566" s="88" t="s">
        <v>121</v>
      </c>
      <c r="G566" s="88" t="s">
        <v>168</v>
      </c>
    </row>
    <row r="567" spans="2:7" ht="15.75" hidden="1" thickBot="1">
      <c r="B567" s="88" t="s">
        <v>753</v>
      </c>
      <c r="C567" s="88">
        <v>87313478</v>
      </c>
      <c r="D567" s="88" t="s">
        <v>114</v>
      </c>
      <c r="E567" s="88" t="s">
        <v>115</v>
      </c>
      <c r="F567" s="88" t="s">
        <v>116</v>
      </c>
      <c r="G567" s="88" t="s">
        <v>117</v>
      </c>
    </row>
    <row r="568" spans="2:7" ht="15.75" hidden="1" thickBot="1">
      <c r="B568" s="88" t="s">
        <v>754</v>
      </c>
      <c r="C568" s="88">
        <v>87142000</v>
      </c>
      <c r="D568" s="88" t="s">
        <v>205</v>
      </c>
      <c r="E568" s="88" t="s">
        <v>206</v>
      </c>
      <c r="F568" s="88" t="s">
        <v>253</v>
      </c>
      <c r="G568" s="88" t="s">
        <v>208</v>
      </c>
    </row>
    <row r="569" spans="2:7" ht="15.75" hidden="1" thickBot="1">
      <c r="B569" s="88" t="s">
        <v>755</v>
      </c>
      <c r="C569" s="88">
        <v>87381228</v>
      </c>
      <c r="D569" s="88" t="s">
        <v>114</v>
      </c>
      <c r="E569" s="88" t="s">
        <v>115</v>
      </c>
      <c r="F569" s="88" t="s">
        <v>121</v>
      </c>
      <c r="G569" s="88" t="s">
        <v>124</v>
      </c>
    </row>
    <row r="570" spans="2:7" ht="15.75" hidden="1" thickBot="1">
      <c r="B570" s="88" t="s">
        <v>756</v>
      </c>
      <c r="C570" s="88">
        <v>87296616</v>
      </c>
      <c r="D570" s="88" t="s">
        <v>114</v>
      </c>
      <c r="E570" s="88" t="s">
        <v>115</v>
      </c>
      <c r="F570" s="88" t="s">
        <v>116</v>
      </c>
      <c r="G570" s="88" t="s">
        <v>124</v>
      </c>
    </row>
    <row r="571" spans="2:7" ht="15.75" hidden="1" thickBot="1">
      <c r="B571" s="88" t="s">
        <v>757</v>
      </c>
      <c r="C571" s="88">
        <v>87393173</v>
      </c>
      <c r="D571" s="88" t="s">
        <v>126</v>
      </c>
      <c r="E571" s="88" t="s">
        <v>127</v>
      </c>
      <c r="F571" s="88" t="s">
        <v>121</v>
      </c>
      <c r="G571" s="88" t="s">
        <v>128</v>
      </c>
    </row>
    <row r="572" spans="2:7" ht="15.75" hidden="1" thickBot="1">
      <c r="B572" s="88" t="s">
        <v>758</v>
      </c>
      <c r="C572" s="88">
        <v>87382333</v>
      </c>
      <c r="D572" s="88" t="s">
        <v>126</v>
      </c>
      <c r="E572" s="88" t="s">
        <v>127</v>
      </c>
      <c r="F572" s="88" t="s">
        <v>121</v>
      </c>
      <c r="G572" s="88" t="s">
        <v>128</v>
      </c>
    </row>
    <row r="573" spans="2:7" ht="15.75" hidden="1" thickBot="1">
      <c r="B573" s="88" t="s">
        <v>759</v>
      </c>
      <c r="C573" s="88">
        <v>87393207</v>
      </c>
      <c r="D573" s="88" t="s">
        <v>126</v>
      </c>
      <c r="E573" s="88" t="s">
        <v>127</v>
      </c>
      <c r="F573" s="88" t="s">
        <v>121</v>
      </c>
      <c r="G573" s="88" t="s">
        <v>128</v>
      </c>
    </row>
    <row r="574" spans="2:7" ht="15.75" thickBot="1">
      <c r="B574" s="88" t="s">
        <v>760</v>
      </c>
      <c r="C574" s="88">
        <v>87721415</v>
      </c>
      <c r="D574" s="88" t="s">
        <v>156</v>
      </c>
      <c r="E574" s="88" t="s">
        <v>157</v>
      </c>
      <c r="F574" s="88" t="s">
        <v>121</v>
      </c>
      <c r="G574" s="88" t="s">
        <v>158</v>
      </c>
    </row>
    <row r="575" spans="2:7" ht="15.75" thickBot="1">
      <c r="B575" s="88" t="s">
        <v>761</v>
      </c>
      <c r="C575" s="88">
        <v>87746701</v>
      </c>
      <c r="D575" s="88" t="s">
        <v>156</v>
      </c>
      <c r="E575" s="88" t="s">
        <v>157</v>
      </c>
      <c r="F575" s="88" t="s">
        <v>185</v>
      </c>
      <c r="G575" s="88" t="s">
        <v>158</v>
      </c>
    </row>
    <row r="576" spans="2:7" ht="15.75" hidden="1" thickBot="1">
      <c r="B576" s="88" t="s">
        <v>762</v>
      </c>
      <c r="C576" s="88">
        <v>87694398</v>
      </c>
      <c r="D576" s="88" t="s">
        <v>165</v>
      </c>
      <c r="E576" s="88" t="s">
        <v>166</v>
      </c>
      <c r="F576" s="88" t="s">
        <v>121</v>
      </c>
      <c r="G576" s="88" t="s">
        <v>168</v>
      </c>
    </row>
    <row r="577" spans="2:7" ht="15.75" hidden="1" thickBot="1">
      <c r="B577" s="88" t="s">
        <v>763</v>
      </c>
      <c r="C577" s="88">
        <v>87116111</v>
      </c>
      <c r="D577" s="88" t="s">
        <v>126</v>
      </c>
      <c r="E577" s="88" t="s">
        <v>127</v>
      </c>
      <c r="F577" s="88" t="s">
        <v>121</v>
      </c>
      <c r="G577" s="88" t="s">
        <v>128</v>
      </c>
    </row>
    <row r="578" spans="2:7" ht="15.75" hidden="1" thickBot="1">
      <c r="B578" s="88" t="s">
        <v>764</v>
      </c>
      <c r="C578" s="88">
        <v>87484246</v>
      </c>
      <c r="D578" s="88" t="s">
        <v>119</v>
      </c>
      <c r="E578" s="88" t="s">
        <v>120</v>
      </c>
      <c r="F578" s="88" t="s">
        <v>226</v>
      </c>
      <c r="G578" s="88" t="s">
        <v>227</v>
      </c>
    </row>
    <row r="579" spans="2:7" ht="15.75" hidden="1" thickBot="1">
      <c r="B579" s="88" t="s">
        <v>765</v>
      </c>
      <c r="C579" s="88">
        <v>87683532</v>
      </c>
      <c r="D579" s="88" t="s">
        <v>165</v>
      </c>
      <c r="E579" s="88" t="s">
        <v>166</v>
      </c>
      <c r="F579" s="88" t="s">
        <v>121</v>
      </c>
      <c r="G579" s="88" t="s">
        <v>168</v>
      </c>
    </row>
    <row r="580" spans="2:7" ht="15.75" hidden="1" thickBot="1">
      <c r="B580" s="88" t="s">
        <v>766</v>
      </c>
      <c r="C580" s="88">
        <v>87546317</v>
      </c>
      <c r="D580" s="88" t="s">
        <v>126</v>
      </c>
      <c r="E580" s="88" t="s">
        <v>127</v>
      </c>
      <c r="F580" s="88" t="s">
        <v>121</v>
      </c>
      <c r="G580" s="88" t="s">
        <v>128</v>
      </c>
    </row>
    <row r="581" spans="2:7" ht="15.75" hidden="1" thickBot="1">
      <c r="B581" s="88" t="s">
        <v>767</v>
      </c>
      <c r="C581" s="88">
        <v>87141382</v>
      </c>
      <c r="D581" s="88" t="s">
        <v>205</v>
      </c>
      <c r="E581" s="88" t="s">
        <v>206</v>
      </c>
      <c r="F581" s="88" t="s">
        <v>121</v>
      </c>
      <c r="G581" s="88" t="s">
        <v>210</v>
      </c>
    </row>
    <row r="582" spans="2:7" ht="15.75" hidden="1" thickBot="1">
      <c r="B582" s="88" t="s">
        <v>768</v>
      </c>
      <c r="C582" s="88">
        <v>87574491</v>
      </c>
      <c r="D582" s="88" t="s">
        <v>214</v>
      </c>
      <c r="E582" s="88" t="s">
        <v>215</v>
      </c>
      <c r="F582" s="88" t="s">
        <v>121</v>
      </c>
      <c r="G582" s="88" t="s">
        <v>222</v>
      </c>
    </row>
    <row r="583" spans="2:7" ht="15.75" hidden="1" thickBot="1">
      <c r="B583" s="88" t="s">
        <v>769</v>
      </c>
      <c r="C583" s="88">
        <v>87317495</v>
      </c>
      <c r="D583" s="88" t="s">
        <v>114</v>
      </c>
      <c r="E583" s="88" t="s">
        <v>115</v>
      </c>
      <c r="F583" s="88" t="s">
        <v>121</v>
      </c>
      <c r="G583" s="88" t="s">
        <v>117</v>
      </c>
    </row>
    <row r="584" spans="2:7" ht="15.75" hidden="1" thickBot="1">
      <c r="B584" s="88" t="s">
        <v>3194</v>
      </c>
      <c r="C584" s="88">
        <v>87444877</v>
      </c>
      <c r="D584" s="88" t="s">
        <v>194</v>
      </c>
      <c r="E584" s="88" t="s">
        <v>195</v>
      </c>
      <c r="F584" s="88" t="s">
        <v>196</v>
      </c>
      <c r="G584" s="88" t="s">
        <v>197</v>
      </c>
    </row>
    <row r="585" spans="2:7" ht="15.75" thickBot="1">
      <c r="B585" s="88" t="s">
        <v>770</v>
      </c>
      <c r="C585" s="88">
        <v>87721761</v>
      </c>
      <c r="D585" s="88" t="s">
        <v>156</v>
      </c>
      <c r="E585" s="88" t="s">
        <v>157</v>
      </c>
      <c r="F585" s="88" t="s">
        <v>121</v>
      </c>
      <c r="G585" s="88" t="s">
        <v>158</v>
      </c>
    </row>
    <row r="586" spans="2:7" ht="15.75" hidden="1" thickBot="1">
      <c r="B586" s="88" t="s">
        <v>771</v>
      </c>
      <c r="C586" s="88">
        <v>87471458</v>
      </c>
      <c r="D586" s="88" t="s">
        <v>316</v>
      </c>
      <c r="E586" s="88" t="s">
        <v>120</v>
      </c>
      <c r="F586" s="88" t="s">
        <v>121</v>
      </c>
      <c r="G586" s="88" t="s">
        <v>372</v>
      </c>
    </row>
    <row r="587" spans="2:7" ht="15.75" hidden="1" thickBot="1">
      <c r="B587" s="88" t="s">
        <v>772</v>
      </c>
      <c r="C587" s="88">
        <v>87175117</v>
      </c>
      <c r="D587" s="88" t="s">
        <v>205</v>
      </c>
      <c r="E587" s="88" t="s">
        <v>206</v>
      </c>
      <c r="F587" s="88" t="s">
        <v>121</v>
      </c>
      <c r="G587" s="88" t="s">
        <v>210</v>
      </c>
    </row>
    <row r="588" spans="2:7" ht="15.75" hidden="1" thickBot="1">
      <c r="B588" s="88" t="s">
        <v>773</v>
      </c>
      <c r="C588" s="88">
        <v>87543041</v>
      </c>
      <c r="D588" s="88" t="s">
        <v>214</v>
      </c>
      <c r="E588" s="88" t="s">
        <v>215</v>
      </c>
      <c r="F588" s="88" t="s">
        <v>121</v>
      </c>
      <c r="G588" s="88" t="s">
        <v>222</v>
      </c>
    </row>
    <row r="589" spans="2:7" ht="15.75" hidden="1" thickBot="1">
      <c r="B589" s="88" t="s">
        <v>774</v>
      </c>
      <c r="C589" s="88">
        <v>87276311</v>
      </c>
      <c r="D589" s="88" t="s">
        <v>114</v>
      </c>
      <c r="E589" s="88" t="s">
        <v>115</v>
      </c>
      <c r="F589" s="88" t="s">
        <v>310</v>
      </c>
      <c r="G589" s="88" t="s">
        <v>117</v>
      </c>
    </row>
    <row r="590" spans="2:7" ht="15.75" hidden="1" thickBot="1">
      <c r="B590" s="88" t="s">
        <v>775</v>
      </c>
      <c r="C590" s="88">
        <v>87116574</v>
      </c>
      <c r="D590" s="88" t="s">
        <v>114</v>
      </c>
      <c r="E590" s="88" t="s">
        <v>115</v>
      </c>
      <c r="F590" s="88" t="s">
        <v>121</v>
      </c>
      <c r="G590" s="88" t="s">
        <v>117</v>
      </c>
    </row>
    <row r="591" spans="2:7" ht="15.75" thickBot="1">
      <c r="B591" s="88" t="s">
        <v>776</v>
      </c>
      <c r="C591" s="88">
        <v>87741116</v>
      </c>
      <c r="D591" s="88" t="s">
        <v>156</v>
      </c>
      <c r="E591" s="88" t="s">
        <v>157</v>
      </c>
      <c r="F591" s="88" t="s">
        <v>121</v>
      </c>
      <c r="G591" s="88" t="s">
        <v>158</v>
      </c>
    </row>
    <row r="592" spans="2:7" ht="15.75" hidden="1" thickBot="1">
      <c r="B592" s="88" t="s">
        <v>777</v>
      </c>
      <c r="C592" s="88">
        <v>87571687</v>
      </c>
      <c r="D592" s="88" t="s">
        <v>214</v>
      </c>
      <c r="E592" s="88" t="s">
        <v>215</v>
      </c>
      <c r="F592" s="88" t="s">
        <v>121</v>
      </c>
      <c r="G592" s="88" t="s">
        <v>216</v>
      </c>
    </row>
    <row r="593" spans="2:7" ht="15.75" hidden="1" thickBot="1">
      <c r="B593" s="88" t="s">
        <v>778</v>
      </c>
      <c r="C593" s="88">
        <v>87783290</v>
      </c>
      <c r="D593" s="88" t="s">
        <v>142</v>
      </c>
      <c r="E593" s="88" t="s">
        <v>143</v>
      </c>
      <c r="F593" s="88" t="s">
        <v>121</v>
      </c>
      <c r="G593" s="88" t="s">
        <v>162</v>
      </c>
    </row>
    <row r="594" spans="2:7" ht="15.75" hidden="1" thickBot="1">
      <c r="B594" s="88" t="s">
        <v>779</v>
      </c>
      <c r="C594" s="88">
        <v>87574848</v>
      </c>
      <c r="D594" s="88" t="s">
        <v>214</v>
      </c>
      <c r="E594" s="88" t="s">
        <v>215</v>
      </c>
      <c r="F594" s="88" t="s">
        <v>121</v>
      </c>
      <c r="G594" s="88" t="s">
        <v>222</v>
      </c>
    </row>
    <row r="595" spans="2:7" ht="15.75" hidden="1" thickBot="1">
      <c r="B595" s="88" t="s">
        <v>780</v>
      </c>
      <c r="C595" s="88">
        <v>87342220</v>
      </c>
      <c r="D595" s="88" t="s">
        <v>114</v>
      </c>
      <c r="E595" s="88" t="s">
        <v>115</v>
      </c>
      <c r="F595" s="88" t="s">
        <v>116</v>
      </c>
      <c r="G595" s="88" t="s">
        <v>117</v>
      </c>
    </row>
    <row r="596" spans="2:7" ht="15.75" hidden="1" thickBot="1">
      <c r="B596" s="88" t="s">
        <v>781</v>
      </c>
      <c r="C596" s="88">
        <v>87545285</v>
      </c>
      <c r="D596" s="88" t="s">
        <v>126</v>
      </c>
      <c r="E596" s="88" t="s">
        <v>127</v>
      </c>
      <c r="F596" s="88" t="s">
        <v>238</v>
      </c>
      <c r="G596" s="88" t="s">
        <v>128</v>
      </c>
    </row>
    <row r="597" spans="2:7" ht="15.75" hidden="1" thickBot="1">
      <c r="B597" s="88" t="s">
        <v>782</v>
      </c>
      <c r="C597" s="88">
        <v>87484303</v>
      </c>
      <c r="D597" s="88" t="s">
        <v>119</v>
      </c>
      <c r="E597" s="88" t="s">
        <v>120</v>
      </c>
      <c r="F597" s="88" t="s">
        <v>226</v>
      </c>
      <c r="G597" s="88" t="s">
        <v>227</v>
      </c>
    </row>
    <row r="598" spans="2:7" ht="15.75" hidden="1" thickBot="1">
      <c r="B598" s="88" t="s">
        <v>783</v>
      </c>
      <c r="C598" s="88">
        <v>87763425</v>
      </c>
      <c r="D598" s="88" t="s">
        <v>138</v>
      </c>
      <c r="E598" s="88" t="s">
        <v>139</v>
      </c>
      <c r="F598" s="88" t="s">
        <v>175</v>
      </c>
      <c r="G598" s="88" t="s">
        <v>140</v>
      </c>
    </row>
    <row r="599" spans="2:7" ht="15.75" hidden="1" thickBot="1">
      <c r="B599" s="88" t="s">
        <v>784</v>
      </c>
      <c r="C599" s="88">
        <v>87574301</v>
      </c>
      <c r="D599" s="88" t="s">
        <v>214</v>
      </c>
      <c r="E599" s="88" t="s">
        <v>215</v>
      </c>
      <c r="F599" s="88" t="s">
        <v>121</v>
      </c>
      <c r="G599" s="88" t="s">
        <v>222</v>
      </c>
    </row>
    <row r="600" spans="2:7" ht="15.75" hidden="1" thickBot="1">
      <c r="B600" s="88" t="s">
        <v>785</v>
      </c>
      <c r="C600" s="88">
        <v>87571836</v>
      </c>
      <c r="D600" s="88" t="s">
        <v>214</v>
      </c>
      <c r="E600" s="88" t="s">
        <v>215</v>
      </c>
      <c r="F600" s="88" t="s">
        <v>121</v>
      </c>
      <c r="G600" s="88" t="s">
        <v>216</v>
      </c>
    </row>
    <row r="601" spans="2:7" ht="15.75" hidden="1" thickBot="1">
      <c r="B601" s="88" t="s">
        <v>786</v>
      </c>
      <c r="C601" s="88">
        <v>87713198</v>
      </c>
      <c r="D601" s="88" t="s">
        <v>165</v>
      </c>
      <c r="E601" s="88" t="s">
        <v>166</v>
      </c>
      <c r="F601" s="88" t="s">
        <v>327</v>
      </c>
      <c r="G601" s="88" t="s">
        <v>168</v>
      </c>
    </row>
    <row r="602" spans="2:7" ht="15.75" hidden="1" thickBot="1">
      <c r="B602" s="88" t="s">
        <v>787</v>
      </c>
      <c r="C602" s="88">
        <v>87313551</v>
      </c>
      <c r="D602" s="88" t="s">
        <v>114</v>
      </c>
      <c r="E602" s="88" t="s">
        <v>115</v>
      </c>
      <c r="F602" s="88" t="s">
        <v>121</v>
      </c>
      <c r="G602" s="88" t="s">
        <v>117</v>
      </c>
    </row>
    <row r="603" spans="2:7" ht="15.75" hidden="1" thickBot="1">
      <c r="B603" s="88" t="s">
        <v>788</v>
      </c>
      <c r="C603" s="88">
        <v>87694646</v>
      </c>
      <c r="D603" s="88" t="s">
        <v>165</v>
      </c>
      <c r="E603" s="88" t="s">
        <v>166</v>
      </c>
      <c r="F603" s="88" t="s">
        <v>121</v>
      </c>
      <c r="G603" s="88" t="s">
        <v>168</v>
      </c>
    </row>
    <row r="604" spans="2:7" ht="15.75" thickBot="1">
      <c r="B604" s="88" t="s">
        <v>789</v>
      </c>
      <c r="C604" s="88">
        <v>87721746</v>
      </c>
      <c r="D604" s="88" t="s">
        <v>156</v>
      </c>
      <c r="E604" s="88" t="s">
        <v>157</v>
      </c>
      <c r="F604" s="88" t="s">
        <v>121</v>
      </c>
      <c r="G604" s="88" t="s">
        <v>158</v>
      </c>
    </row>
    <row r="605" spans="2:7" ht="15.75" thickBot="1">
      <c r="B605" s="88" t="s">
        <v>790</v>
      </c>
      <c r="C605" s="88">
        <v>87743344</v>
      </c>
      <c r="D605" s="88" t="s">
        <v>156</v>
      </c>
      <c r="E605" s="88" t="s">
        <v>157</v>
      </c>
      <c r="F605" s="88" t="s">
        <v>121</v>
      </c>
      <c r="G605" s="88" t="s">
        <v>158</v>
      </c>
    </row>
    <row r="606" spans="2:7" ht="15.75" hidden="1" thickBot="1">
      <c r="B606" s="88" t="s">
        <v>791</v>
      </c>
      <c r="C606" s="88">
        <v>87296178</v>
      </c>
      <c r="D606" s="88" t="s">
        <v>114</v>
      </c>
      <c r="E606" s="88" t="s">
        <v>115</v>
      </c>
      <c r="F606" s="88" t="s">
        <v>121</v>
      </c>
      <c r="G606" s="88" t="s">
        <v>117</v>
      </c>
    </row>
    <row r="607" spans="2:7" ht="15.75" hidden="1" thickBot="1">
      <c r="B607" s="88" t="s">
        <v>792</v>
      </c>
      <c r="C607" s="88">
        <v>87391565</v>
      </c>
      <c r="D607" s="88" t="s">
        <v>126</v>
      </c>
      <c r="E607" s="88" t="s">
        <v>127</v>
      </c>
      <c r="F607" s="88" t="s">
        <v>238</v>
      </c>
      <c r="G607" s="88" t="s">
        <v>128</v>
      </c>
    </row>
    <row r="608" spans="2:7" ht="15.75" hidden="1" thickBot="1">
      <c r="B608" s="88" t="s">
        <v>793</v>
      </c>
      <c r="C608" s="88">
        <v>87696807</v>
      </c>
      <c r="D608" s="88" t="s">
        <v>165</v>
      </c>
      <c r="E608" s="88" t="s">
        <v>166</v>
      </c>
      <c r="F608" s="88" t="s">
        <v>327</v>
      </c>
      <c r="G608" s="88" t="s">
        <v>168</v>
      </c>
    </row>
    <row r="609" spans="2:7" ht="15.75" thickBot="1">
      <c r="B609" s="88" t="s">
        <v>794</v>
      </c>
      <c r="C609" s="88">
        <v>87747626</v>
      </c>
      <c r="D609" s="88" t="s">
        <v>156</v>
      </c>
      <c r="E609" s="88" t="s">
        <v>157</v>
      </c>
      <c r="F609" s="88" t="s">
        <v>121</v>
      </c>
      <c r="G609" s="88" t="s">
        <v>158</v>
      </c>
    </row>
    <row r="610" spans="2:7" ht="15.75" hidden="1" thickBot="1">
      <c r="B610" s="88" t="s">
        <v>795</v>
      </c>
      <c r="C610" s="88">
        <v>87411819</v>
      </c>
      <c r="D610" s="88" t="s">
        <v>194</v>
      </c>
      <c r="E610" s="88" t="s">
        <v>195</v>
      </c>
      <c r="F610" s="88" t="s">
        <v>196</v>
      </c>
      <c r="G610" s="88" t="s">
        <v>197</v>
      </c>
    </row>
    <row r="611" spans="2:7" ht="15.75" hidden="1" thickBot="1">
      <c r="B611" s="88" t="s">
        <v>796</v>
      </c>
      <c r="C611" s="88">
        <v>87313304</v>
      </c>
      <c r="D611" s="88" t="s">
        <v>114</v>
      </c>
      <c r="E611" s="88" t="s">
        <v>115</v>
      </c>
      <c r="F611" s="88" t="s">
        <v>121</v>
      </c>
      <c r="G611" s="88" t="s">
        <v>124</v>
      </c>
    </row>
    <row r="612" spans="2:7" ht="15.75" thickBot="1">
      <c r="B612" s="88" t="s">
        <v>797</v>
      </c>
      <c r="C612" s="88">
        <v>87782607</v>
      </c>
      <c r="D612" s="88" t="s">
        <v>156</v>
      </c>
      <c r="E612" s="88" t="s">
        <v>157</v>
      </c>
      <c r="F612" s="88" t="s">
        <v>121</v>
      </c>
      <c r="G612" s="88" t="s">
        <v>182</v>
      </c>
    </row>
    <row r="613" spans="2:7" ht="15.75" thickBot="1">
      <c r="B613" s="88" t="s">
        <v>798</v>
      </c>
      <c r="C613" s="88">
        <v>87396895</v>
      </c>
      <c r="D613" s="88" t="s">
        <v>156</v>
      </c>
      <c r="E613" s="88" t="s">
        <v>157</v>
      </c>
      <c r="F613" s="88" t="s">
        <v>121</v>
      </c>
      <c r="G613" s="88" t="s">
        <v>158</v>
      </c>
    </row>
    <row r="614" spans="2:7" ht="15.75" hidden="1" thickBot="1">
      <c r="B614" s="88" t="s">
        <v>799</v>
      </c>
      <c r="C614" s="88">
        <v>87175737</v>
      </c>
      <c r="D614" s="88" t="s">
        <v>205</v>
      </c>
      <c r="E614" s="88" t="s">
        <v>206</v>
      </c>
      <c r="F614" s="88" t="s">
        <v>253</v>
      </c>
      <c r="G614" s="88" t="s">
        <v>210</v>
      </c>
    </row>
    <row r="615" spans="2:7" ht="15.75" thickBot="1">
      <c r="B615" s="88" t="s">
        <v>800</v>
      </c>
      <c r="C615" s="88">
        <v>87734004</v>
      </c>
      <c r="D615" s="88" t="s">
        <v>156</v>
      </c>
      <c r="E615" s="88" t="s">
        <v>157</v>
      </c>
      <c r="F615" s="88" t="s">
        <v>203</v>
      </c>
      <c r="G615" s="88" t="s">
        <v>244</v>
      </c>
    </row>
    <row r="616" spans="2:7" ht="15.75" hidden="1" thickBot="1">
      <c r="B616" s="88" t="s">
        <v>801</v>
      </c>
      <c r="C616" s="88">
        <v>87184622</v>
      </c>
      <c r="D616" s="88" t="s">
        <v>165</v>
      </c>
      <c r="E616" s="88" t="s">
        <v>166</v>
      </c>
      <c r="F616" s="88" t="s">
        <v>121</v>
      </c>
      <c r="G616" s="88" t="s">
        <v>168</v>
      </c>
    </row>
    <row r="617" spans="2:7" ht="15.75" hidden="1" thickBot="1">
      <c r="B617" s="88" t="s">
        <v>802</v>
      </c>
      <c r="C617" s="88">
        <v>87381129</v>
      </c>
      <c r="D617" s="88" t="s">
        <v>126</v>
      </c>
      <c r="E617" s="88" t="s">
        <v>127</v>
      </c>
      <c r="F617" s="88" t="s">
        <v>121</v>
      </c>
      <c r="G617" s="88" t="s">
        <v>128</v>
      </c>
    </row>
    <row r="618" spans="2:7" ht="15.75" hidden="1" thickBot="1">
      <c r="B618" s="88" t="s">
        <v>803</v>
      </c>
      <c r="C618" s="88">
        <v>87491134</v>
      </c>
      <c r="D618" s="88" t="s">
        <v>147</v>
      </c>
      <c r="E618" s="88" t="s">
        <v>148</v>
      </c>
      <c r="F618" s="88" t="s">
        <v>121</v>
      </c>
      <c r="G618" s="88" t="s">
        <v>152</v>
      </c>
    </row>
    <row r="619" spans="2:7" ht="15.75" hidden="1" thickBot="1">
      <c r="B619" s="88" t="s">
        <v>804</v>
      </c>
      <c r="C619" s="88">
        <v>87481440</v>
      </c>
      <c r="D619" s="88" t="s">
        <v>119</v>
      </c>
      <c r="E619" s="88" t="s">
        <v>120</v>
      </c>
      <c r="F619" s="88" t="s">
        <v>226</v>
      </c>
      <c r="G619" s="88" t="s">
        <v>227</v>
      </c>
    </row>
    <row r="620" spans="2:7" ht="15.75" hidden="1" thickBot="1">
      <c r="B620" s="88" t="s">
        <v>805</v>
      </c>
      <c r="C620" s="88">
        <v>87574509</v>
      </c>
      <c r="D620" s="88" t="s">
        <v>214</v>
      </c>
      <c r="E620" s="88" t="s">
        <v>215</v>
      </c>
      <c r="F620" s="88" t="s">
        <v>180</v>
      </c>
      <c r="G620" s="88" t="s">
        <v>222</v>
      </c>
    </row>
    <row r="621" spans="2:7" ht="15.75" thickBot="1">
      <c r="B621" s="88" t="s">
        <v>806</v>
      </c>
      <c r="C621" s="88">
        <v>87746370</v>
      </c>
      <c r="D621" s="88" t="s">
        <v>156</v>
      </c>
      <c r="E621" s="88" t="s">
        <v>157</v>
      </c>
      <c r="F621" s="88" t="s">
        <v>185</v>
      </c>
      <c r="G621" s="88" t="s">
        <v>182</v>
      </c>
    </row>
    <row r="622" spans="2:7" ht="15.75" hidden="1" thickBot="1">
      <c r="B622" s="88" t="s">
        <v>807</v>
      </c>
      <c r="C622" s="88">
        <v>87672139</v>
      </c>
      <c r="D622" s="88" t="s">
        <v>147</v>
      </c>
      <c r="E622" s="88" t="s">
        <v>148</v>
      </c>
      <c r="F622" s="88" t="s">
        <v>121</v>
      </c>
      <c r="G622" s="88" t="s">
        <v>152</v>
      </c>
    </row>
    <row r="623" spans="2:7" ht="15.75" hidden="1" thickBot="1">
      <c r="B623" s="88" t="s">
        <v>808</v>
      </c>
      <c r="C623" s="88">
        <v>87473579</v>
      </c>
      <c r="D623" s="88" t="s">
        <v>316</v>
      </c>
      <c r="E623" s="88" t="s">
        <v>120</v>
      </c>
      <c r="F623" s="88" t="s">
        <v>121</v>
      </c>
      <c r="G623" s="88" t="s">
        <v>372</v>
      </c>
    </row>
    <row r="624" spans="2:7" ht="15.75" hidden="1" thickBot="1">
      <c r="B624" s="88" t="s">
        <v>809</v>
      </c>
      <c r="C624" s="88">
        <v>87476259</v>
      </c>
      <c r="D624" s="88" t="s">
        <v>316</v>
      </c>
      <c r="E624" s="88" t="s">
        <v>120</v>
      </c>
      <c r="F624" s="88" t="s">
        <v>121</v>
      </c>
      <c r="G624" s="88" t="s">
        <v>372</v>
      </c>
    </row>
    <row r="625" spans="2:7" ht="15.75" hidden="1" thickBot="1">
      <c r="B625" s="88" t="s">
        <v>810</v>
      </c>
      <c r="C625" s="88">
        <v>87393272</v>
      </c>
      <c r="D625" s="88" t="s">
        <v>126</v>
      </c>
      <c r="E625" s="88" t="s">
        <v>127</v>
      </c>
      <c r="F625" s="88" t="s">
        <v>121</v>
      </c>
      <c r="G625" s="88" t="s">
        <v>128</v>
      </c>
    </row>
    <row r="626" spans="2:7" ht="15.75" hidden="1" thickBot="1">
      <c r="B626" s="88" t="s">
        <v>811</v>
      </c>
      <c r="C626" s="88">
        <v>87784256</v>
      </c>
      <c r="D626" s="88" t="s">
        <v>142</v>
      </c>
      <c r="E626" s="88" t="s">
        <v>143</v>
      </c>
      <c r="F626" s="88" t="s">
        <v>121</v>
      </c>
      <c r="G626" s="88" t="s">
        <v>162</v>
      </c>
    </row>
    <row r="627" spans="2:7" ht="15.75" hidden="1" thickBot="1">
      <c r="B627" s="88" t="s">
        <v>812</v>
      </c>
      <c r="C627" s="88">
        <v>87713321</v>
      </c>
      <c r="D627" s="88" t="s">
        <v>165</v>
      </c>
      <c r="E627" s="88" t="s">
        <v>166</v>
      </c>
      <c r="F627" s="88" t="s">
        <v>121</v>
      </c>
      <c r="G627" s="88" t="s">
        <v>168</v>
      </c>
    </row>
    <row r="628" spans="2:7" ht="15.75" thickBot="1">
      <c r="B628" s="88" t="s">
        <v>813</v>
      </c>
      <c r="C628" s="88">
        <v>87721225</v>
      </c>
      <c r="D628" s="88" t="s">
        <v>156</v>
      </c>
      <c r="E628" s="88" t="s">
        <v>157</v>
      </c>
      <c r="F628" s="88" t="s">
        <v>121</v>
      </c>
      <c r="G628" s="88" t="s">
        <v>158</v>
      </c>
    </row>
    <row r="629" spans="2:7" ht="15.75" hidden="1" thickBot="1">
      <c r="B629" s="88" t="s">
        <v>814</v>
      </c>
      <c r="C629" s="88">
        <v>87182014</v>
      </c>
      <c r="D629" s="88" t="s">
        <v>205</v>
      </c>
      <c r="E629" s="88" t="s">
        <v>206</v>
      </c>
      <c r="F629" s="88" t="s">
        <v>207</v>
      </c>
      <c r="G629" s="88" t="s">
        <v>208</v>
      </c>
    </row>
    <row r="630" spans="2:7" ht="15.75" hidden="1" thickBot="1">
      <c r="B630" s="88" t="s">
        <v>815</v>
      </c>
      <c r="C630" s="88">
        <v>87402297</v>
      </c>
      <c r="D630" s="88" t="s">
        <v>205</v>
      </c>
      <c r="E630" s="88" t="s">
        <v>206</v>
      </c>
      <c r="F630" s="88" t="s">
        <v>121</v>
      </c>
      <c r="G630" s="88" t="s">
        <v>210</v>
      </c>
    </row>
    <row r="631" spans="2:7" ht="15.75" hidden="1" thickBot="1">
      <c r="B631" s="88" t="s">
        <v>816</v>
      </c>
      <c r="C631" s="88">
        <v>87181222</v>
      </c>
      <c r="D631" s="88" t="s">
        <v>205</v>
      </c>
      <c r="E631" s="88" t="s">
        <v>206</v>
      </c>
      <c r="F631" s="88" t="s">
        <v>121</v>
      </c>
      <c r="G631" s="88" t="s">
        <v>210</v>
      </c>
    </row>
    <row r="632" spans="2:7" ht="15.75" hidden="1" thickBot="1">
      <c r="B632" s="88" t="s">
        <v>817</v>
      </c>
      <c r="C632" s="88">
        <v>87381087</v>
      </c>
      <c r="D632" s="88" t="s">
        <v>126</v>
      </c>
      <c r="E632" s="88" t="s">
        <v>127</v>
      </c>
      <c r="F632" s="88" t="s">
        <v>121</v>
      </c>
      <c r="G632" s="88" t="s">
        <v>128</v>
      </c>
    </row>
    <row r="633" spans="2:7" ht="15.75" hidden="1" thickBot="1">
      <c r="B633" s="88" t="s">
        <v>818</v>
      </c>
      <c r="C633" s="88">
        <v>87184556</v>
      </c>
      <c r="D633" s="88" t="s">
        <v>165</v>
      </c>
      <c r="E633" s="88" t="s">
        <v>166</v>
      </c>
      <c r="F633" s="88" t="s">
        <v>121</v>
      </c>
      <c r="G633" s="88" t="s">
        <v>168</v>
      </c>
    </row>
    <row r="634" spans="2:7" ht="15.75" hidden="1" thickBot="1">
      <c r="B634" s="88" t="s">
        <v>819</v>
      </c>
      <c r="C634" s="88">
        <v>87611467</v>
      </c>
      <c r="D634" s="88" t="s">
        <v>142</v>
      </c>
      <c r="E634" s="88" t="s">
        <v>143</v>
      </c>
      <c r="F634" s="88" t="s">
        <v>189</v>
      </c>
      <c r="G634" s="88" t="s">
        <v>145</v>
      </c>
    </row>
    <row r="635" spans="2:7" ht="15.75" hidden="1" thickBot="1">
      <c r="B635" s="88" t="s">
        <v>820</v>
      </c>
      <c r="C635" s="88">
        <v>87611921</v>
      </c>
      <c r="D635" s="88" t="s">
        <v>142</v>
      </c>
      <c r="E635" s="88" t="s">
        <v>143</v>
      </c>
      <c r="F635" s="88" t="s">
        <v>121</v>
      </c>
      <c r="G635" s="88" t="s">
        <v>145</v>
      </c>
    </row>
    <row r="636" spans="2:7" ht="15.75" hidden="1" thickBot="1">
      <c r="B636" s="88" t="s">
        <v>821</v>
      </c>
      <c r="C636" s="88">
        <v>87144386</v>
      </c>
      <c r="D636" s="88" t="s">
        <v>205</v>
      </c>
      <c r="E636" s="88" t="s">
        <v>206</v>
      </c>
      <c r="F636" s="88" t="s">
        <v>121</v>
      </c>
      <c r="G636" s="88" t="s">
        <v>210</v>
      </c>
    </row>
    <row r="637" spans="2:7" ht="15.75" hidden="1" thickBot="1">
      <c r="B637" s="88" t="s">
        <v>822</v>
      </c>
      <c r="C637" s="88">
        <v>87478057</v>
      </c>
      <c r="D637" s="88" t="s">
        <v>316</v>
      </c>
      <c r="E637" s="88" t="s">
        <v>120</v>
      </c>
      <c r="F637" s="88" t="s">
        <v>121</v>
      </c>
      <c r="G637" s="88" t="s">
        <v>595</v>
      </c>
    </row>
    <row r="638" spans="2:7" ht="15.75" hidden="1" thickBot="1">
      <c r="B638" s="88" t="s">
        <v>823</v>
      </c>
      <c r="C638" s="88">
        <v>87682146</v>
      </c>
      <c r="D638" s="88" t="s">
        <v>126</v>
      </c>
      <c r="E638" s="88" t="s">
        <v>127</v>
      </c>
      <c r="F638" s="88" t="s">
        <v>121</v>
      </c>
      <c r="G638" s="88" t="s">
        <v>128</v>
      </c>
    </row>
    <row r="639" spans="2:7" ht="15.75" hidden="1" thickBot="1">
      <c r="B639" s="88" t="s">
        <v>824</v>
      </c>
      <c r="C639" s="88">
        <v>87286260</v>
      </c>
      <c r="D639" s="88" t="s">
        <v>114</v>
      </c>
      <c r="E639" s="88" t="s">
        <v>115</v>
      </c>
      <c r="F639" s="88" t="s">
        <v>121</v>
      </c>
      <c r="G639" s="88" t="s">
        <v>117</v>
      </c>
    </row>
    <row r="640" spans="2:7" ht="15.75" hidden="1" thickBot="1">
      <c r="B640" s="88" t="s">
        <v>825</v>
      </c>
      <c r="C640" s="88">
        <v>87476457</v>
      </c>
      <c r="D640" s="88" t="s">
        <v>316</v>
      </c>
      <c r="E640" s="88" t="s">
        <v>120</v>
      </c>
      <c r="F640" s="88" t="s">
        <v>121</v>
      </c>
      <c r="G640" s="88" t="s">
        <v>372</v>
      </c>
    </row>
    <row r="641" spans="2:7" ht="15.75" hidden="1" thickBot="1">
      <c r="B641" s="88" t="s">
        <v>826</v>
      </c>
      <c r="C641" s="88">
        <v>87175257</v>
      </c>
      <c r="D641" s="88" t="s">
        <v>205</v>
      </c>
      <c r="E641" s="88" t="s">
        <v>206</v>
      </c>
      <c r="F641" s="88" t="s">
        <v>253</v>
      </c>
      <c r="G641" s="88" t="s">
        <v>208</v>
      </c>
    </row>
    <row r="642" spans="2:7" ht="15.75" hidden="1" thickBot="1">
      <c r="B642" s="88" t="s">
        <v>827</v>
      </c>
      <c r="C642" s="88">
        <v>87272047</v>
      </c>
      <c r="D642" s="88" t="s">
        <v>126</v>
      </c>
      <c r="E642" s="88" t="s">
        <v>127</v>
      </c>
      <c r="F642" s="88" t="s">
        <v>121</v>
      </c>
      <c r="G642" s="88" t="s">
        <v>354</v>
      </c>
    </row>
    <row r="643" spans="2:7" ht="15.75" hidden="1" thickBot="1">
      <c r="B643" s="88" t="s">
        <v>828</v>
      </c>
      <c r="C643" s="88">
        <v>87276691</v>
      </c>
      <c r="D643" s="88" t="s">
        <v>114</v>
      </c>
      <c r="E643" s="88" t="s">
        <v>115</v>
      </c>
      <c r="F643" s="88" t="s">
        <v>310</v>
      </c>
      <c r="G643" s="88" t="s">
        <v>124</v>
      </c>
    </row>
    <row r="644" spans="2:7" ht="15.75" hidden="1" thickBot="1">
      <c r="B644" s="88" t="s">
        <v>829</v>
      </c>
      <c r="C644" s="88">
        <v>87571430</v>
      </c>
      <c r="D644" s="88" t="s">
        <v>214</v>
      </c>
      <c r="E644" s="88" t="s">
        <v>215</v>
      </c>
      <c r="F644" s="88" t="s">
        <v>121</v>
      </c>
      <c r="G644" s="88" t="s">
        <v>222</v>
      </c>
    </row>
    <row r="645" spans="2:7" ht="15.75" hidden="1" thickBot="1">
      <c r="B645" s="88" t="s">
        <v>830</v>
      </c>
      <c r="C645" s="88">
        <v>87594382</v>
      </c>
      <c r="D645" s="88" t="s">
        <v>147</v>
      </c>
      <c r="E645" s="88" t="s">
        <v>148</v>
      </c>
      <c r="F645" s="88" t="s">
        <v>121</v>
      </c>
      <c r="G645" s="88" t="s">
        <v>152</v>
      </c>
    </row>
    <row r="646" spans="2:7" ht="15.75" hidden="1" thickBot="1">
      <c r="B646" s="88" t="s">
        <v>831</v>
      </c>
      <c r="C646" s="88">
        <v>87394288</v>
      </c>
      <c r="D646" s="88" t="s">
        <v>194</v>
      </c>
      <c r="E646" s="88" t="s">
        <v>195</v>
      </c>
      <c r="F646" s="88" t="s">
        <v>180</v>
      </c>
      <c r="G646" s="88" t="s">
        <v>304</v>
      </c>
    </row>
    <row r="647" spans="2:7" ht="15.75" hidden="1" thickBot="1">
      <c r="B647" s="88" t="s">
        <v>832</v>
      </c>
      <c r="C647" s="88">
        <v>87684290</v>
      </c>
      <c r="D647" s="88" t="s">
        <v>214</v>
      </c>
      <c r="E647" s="88" t="s">
        <v>215</v>
      </c>
      <c r="F647" s="88" t="s">
        <v>327</v>
      </c>
      <c r="G647" s="88" t="s">
        <v>222</v>
      </c>
    </row>
    <row r="648" spans="2:7" ht="15.75" hidden="1" thickBot="1">
      <c r="B648" s="88" t="s">
        <v>833</v>
      </c>
      <c r="C648" s="88">
        <v>87381459</v>
      </c>
      <c r="D648" s="88" t="s">
        <v>126</v>
      </c>
      <c r="E648" s="88" t="s">
        <v>127</v>
      </c>
      <c r="F648" s="88" t="s">
        <v>121</v>
      </c>
      <c r="G648" s="88" t="s">
        <v>128</v>
      </c>
    </row>
    <row r="649" spans="2:7" ht="15.75" hidden="1" thickBot="1">
      <c r="B649" s="88" t="s">
        <v>834</v>
      </c>
      <c r="C649" s="88">
        <v>87381897</v>
      </c>
      <c r="D649" s="88" t="s">
        <v>126</v>
      </c>
      <c r="E649" s="88" t="s">
        <v>127</v>
      </c>
      <c r="F649" s="88" t="s">
        <v>121</v>
      </c>
      <c r="G649" s="88" t="s">
        <v>128</v>
      </c>
    </row>
    <row r="650" spans="2:7" ht="15.75" hidden="1" thickBot="1">
      <c r="B650" s="88" t="s">
        <v>835</v>
      </c>
      <c r="C650" s="88">
        <v>87396218</v>
      </c>
      <c r="D650" s="88" t="s">
        <v>119</v>
      </c>
      <c r="E650" s="88" t="s">
        <v>120</v>
      </c>
      <c r="F650" s="88" t="s">
        <v>226</v>
      </c>
      <c r="G650" s="88" t="s">
        <v>122</v>
      </c>
    </row>
    <row r="651" spans="2:7" ht="15.75" hidden="1" thickBot="1">
      <c r="B651" s="88" t="s">
        <v>836</v>
      </c>
      <c r="C651" s="88">
        <v>87394155</v>
      </c>
      <c r="D651" s="88" t="s">
        <v>214</v>
      </c>
      <c r="E651" s="88" t="s">
        <v>215</v>
      </c>
      <c r="F651" s="88" t="s">
        <v>121</v>
      </c>
      <c r="G651" s="88" t="s">
        <v>222</v>
      </c>
    </row>
    <row r="652" spans="2:7" ht="15.75" hidden="1" thickBot="1">
      <c r="B652" s="88" t="s">
        <v>837</v>
      </c>
      <c r="C652" s="88">
        <v>87144287</v>
      </c>
      <c r="D652" s="88" t="s">
        <v>205</v>
      </c>
      <c r="E652" s="88" t="s">
        <v>206</v>
      </c>
      <c r="F652" s="88" t="s">
        <v>253</v>
      </c>
      <c r="G652" s="88" t="s">
        <v>210</v>
      </c>
    </row>
    <row r="653" spans="2:7" ht="15.75" hidden="1" thickBot="1">
      <c r="B653" s="88" t="s">
        <v>838</v>
      </c>
      <c r="C653" s="88">
        <v>87345116</v>
      </c>
      <c r="D653" s="88" t="s">
        <v>114</v>
      </c>
      <c r="E653" s="88" t="s">
        <v>115</v>
      </c>
      <c r="F653" s="88" t="s">
        <v>116</v>
      </c>
      <c r="G653" s="88" t="s">
        <v>117</v>
      </c>
    </row>
    <row r="654" spans="2:7" ht="15.75" hidden="1" thickBot="1">
      <c r="B654" s="88" t="s">
        <v>839</v>
      </c>
      <c r="C654" s="88">
        <v>87681007</v>
      </c>
      <c r="D654" s="88" t="s">
        <v>126</v>
      </c>
      <c r="E654" s="88" t="s">
        <v>127</v>
      </c>
      <c r="F654" s="88" t="s">
        <v>327</v>
      </c>
      <c r="G654" s="88" t="s">
        <v>128</v>
      </c>
    </row>
    <row r="655" spans="2:7" ht="15.75" hidden="1" thickBot="1">
      <c r="B655" s="88" t="s">
        <v>840</v>
      </c>
      <c r="C655" s="88">
        <v>87313056</v>
      </c>
      <c r="D655" s="88" t="s">
        <v>114</v>
      </c>
      <c r="E655" s="88" t="s">
        <v>115</v>
      </c>
      <c r="F655" s="88" t="s">
        <v>116</v>
      </c>
      <c r="G655" s="88" t="s">
        <v>124</v>
      </c>
    </row>
    <row r="656" spans="2:7" ht="15.75" hidden="1" thickBot="1">
      <c r="B656" s="88" t="s">
        <v>841</v>
      </c>
      <c r="C656" s="88">
        <v>87696617</v>
      </c>
      <c r="D656" s="88" t="s">
        <v>165</v>
      </c>
      <c r="E656" s="88" t="s">
        <v>166</v>
      </c>
      <c r="F656" s="88" t="s">
        <v>203</v>
      </c>
      <c r="G656" s="88" t="s">
        <v>168</v>
      </c>
    </row>
    <row r="657" spans="2:7" ht="15.75" hidden="1" thickBot="1">
      <c r="B657" s="88" t="s">
        <v>842</v>
      </c>
      <c r="C657" s="88">
        <v>87144196</v>
      </c>
      <c r="D657" s="88" t="s">
        <v>205</v>
      </c>
      <c r="E657" s="88" t="s">
        <v>206</v>
      </c>
      <c r="F657" s="88" t="s">
        <v>121</v>
      </c>
      <c r="G657" s="88" t="s">
        <v>210</v>
      </c>
    </row>
    <row r="658" spans="2:7" ht="15.75" hidden="1" thickBot="1">
      <c r="B658" s="88" t="s">
        <v>843</v>
      </c>
      <c r="C658" s="88">
        <v>87272286</v>
      </c>
      <c r="D658" s="88" t="s">
        <v>114</v>
      </c>
      <c r="E658" s="88" t="s">
        <v>115</v>
      </c>
      <c r="F658" s="88" t="s">
        <v>121</v>
      </c>
      <c r="G658" s="88" t="s">
        <v>117</v>
      </c>
    </row>
    <row r="659" spans="2:7" ht="15.75" hidden="1" thickBot="1">
      <c r="B659" s="88" t="s">
        <v>844</v>
      </c>
      <c r="C659" s="88">
        <v>87481820</v>
      </c>
      <c r="D659" s="88" t="s">
        <v>119</v>
      </c>
      <c r="E659" s="88" t="s">
        <v>120</v>
      </c>
      <c r="F659" s="88" t="s">
        <v>226</v>
      </c>
      <c r="G659" s="88" t="s">
        <v>122</v>
      </c>
    </row>
    <row r="660" spans="2:7" ht="15.75" hidden="1" thickBot="1">
      <c r="B660" s="88" t="s">
        <v>845</v>
      </c>
      <c r="C660" s="88">
        <v>87613802</v>
      </c>
      <c r="D660" s="88" t="s">
        <v>142</v>
      </c>
      <c r="E660" s="88" t="s">
        <v>143</v>
      </c>
      <c r="F660" s="88" t="s">
        <v>121</v>
      </c>
      <c r="G660" s="88" t="s">
        <v>162</v>
      </c>
    </row>
    <row r="661" spans="2:7" ht="15.75" hidden="1" thickBot="1">
      <c r="B661" s="88" t="s">
        <v>846</v>
      </c>
      <c r="C661" s="88">
        <v>87713537</v>
      </c>
      <c r="D661" s="88" t="s">
        <v>165</v>
      </c>
      <c r="E661" s="88" t="s">
        <v>166</v>
      </c>
      <c r="F661" s="88" t="s">
        <v>121</v>
      </c>
      <c r="G661" s="88" t="s">
        <v>168</v>
      </c>
    </row>
    <row r="662" spans="2:7" ht="15.75" hidden="1" thickBot="1">
      <c r="B662" s="88" t="s">
        <v>847</v>
      </c>
      <c r="C662" s="88">
        <v>87381863</v>
      </c>
      <c r="D662" s="88" t="s">
        <v>126</v>
      </c>
      <c r="E662" s="88" t="s">
        <v>127</v>
      </c>
      <c r="F662" s="88" t="s">
        <v>493</v>
      </c>
      <c r="G662" s="88" t="s">
        <v>128</v>
      </c>
    </row>
    <row r="663" spans="2:7" ht="15.75" hidden="1" thickBot="1">
      <c r="B663" s="88" t="s">
        <v>848</v>
      </c>
      <c r="C663" s="88">
        <v>87192401</v>
      </c>
      <c r="D663" s="88" t="s">
        <v>205</v>
      </c>
      <c r="E663" s="88" t="s">
        <v>206</v>
      </c>
      <c r="F663" s="88" t="s">
        <v>121</v>
      </c>
      <c r="G663" s="88" t="s">
        <v>210</v>
      </c>
    </row>
    <row r="664" spans="2:7" ht="15.75" hidden="1" thickBot="1">
      <c r="B664" s="88" t="s">
        <v>849</v>
      </c>
      <c r="C664" s="88">
        <v>87594481</v>
      </c>
      <c r="D664" s="88" t="s">
        <v>147</v>
      </c>
      <c r="E664" s="88" t="s">
        <v>148</v>
      </c>
      <c r="F664" s="88" t="s">
        <v>121</v>
      </c>
      <c r="G664" s="88" t="s">
        <v>152</v>
      </c>
    </row>
    <row r="665" spans="2:7" ht="15.75" hidden="1" thickBot="1">
      <c r="B665" s="88" t="s">
        <v>850</v>
      </c>
      <c r="C665" s="88">
        <v>87345132</v>
      </c>
      <c r="D665" s="88" t="s">
        <v>114</v>
      </c>
      <c r="E665" s="88" t="s">
        <v>115</v>
      </c>
      <c r="F665" s="88" t="s">
        <v>121</v>
      </c>
      <c r="G665" s="88" t="s">
        <v>117</v>
      </c>
    </row>
    <row r="666" spans="2:7" ht="15.75" hidden="1" thickBot="1">
      <c r="B666" s="88" t="s">
        <v>851</v>
      </c>
      <c r="C666" s="88">
        <v>87471326</v>
      </c>
      <c r="D666" s="88" t="s">
        <v>316</v>
      </c>
      <c r="E666" s="88" t="s">
        <v>120</v>
      </c>
      <c r="F666" s="88" t="s">
        <v>121</v>
      </c>
      <c r="G666" s="88" t="s">
        <v>372</v>
      </c>
    </row>
    <row r="667" spans="2:7" ht="15.75" hidden="1" thickBot="1">
      <c r="B667" s="88" t="s">
        <v>852</v>
      </c>
      <c r="C667" s="88">
        <v>87594119</v>
      </c>
      <c r="D667" s="88" t="s">
        <v>147</v>
      </c>
      <c r="E667" s="88" t="s">
        <v>148</v>
      </c>
      <c r="F667" s="88" t="s">
        <v>121</v>
      </c>
      <c r="G667" s="88" t="s">
        <v>152</v>
      </c>
    </row>
    <row r="668" spans="2:7" ht="15.75" hidden="1" thickBot="1">
      <c r="B668" s="88" t="s">
        <v>853</v>
      </c>
      <c r="C668" s="88">
        <v>87478180</v>
      </c>
      <c r="D668" s="88" t="s">
        <v>316</v>
      </c>
      <c r="E668" s="88" t="s">
        <v>120</v>
      </c>
      <c r="F668" s="88" t="s">
        <v>121</v>
      </c>
      <c r="G668" s="88" t="s">
        <v>372</v>
      </c>
    </row>
    <row r="669" spans="2:7" ht="15.75" hidden="1" thickBot="1">
      <c r="B669" s="88" t="s">
        <v>854</v>
      </c>
      <c r="C669" s="88">
        <v>87696146</v>
      </c>
      <c r="D669" s="88" t="s">
        <v>165</v>
      </c>
      <c r="E669" s="88" t="s">
        <v>166</v>
      </c>
      <c r="F669" s="88" t="s">
        <v>203</v>
      </c>
      <c r="G669" s="88" t="s">
        <v>324</v>
      </c>
    </row>
    <row r="670" spans="2:7" ht="15.75" hidden="1" thickBot="1">
      <c r="B670" s="88" t="s">
        <v>855</v>
      </c>
      <c r="C670" s="88">
        <v>87171769</v>
      </c>
      <c r="D670" s="88" t="s">
        <v>114</v>
      </c>
      <c r="E670" s="88" t="s">
        <v>115</v>
      </c>
      <c r="F670" s="88" t="s">
        <v>121</v>
      </c>
      <c r="G670" s="88" t="s">
        <v>117</v>
      </c>
    </row>
    <row r="671" spans="2:7" ht="15.75" hidden="1" thickBot="1">
      <c r="B671" s="88" t="s">
        <v>856</v>
      </c>
      <c r="C671" s="88">
        <v>87281402</v>
      </c>
      <c r="D671" s="88" t="s">
        <v>114</v>
      </c>
      <c r="E671" s="88" t="s">
        <v>115</v>
      </c>
      <c r="F671" s="88" t="s">
        <v>116</v>
      </c>
      <c r="G671" s="88" t="s">
        <v>117</v>
      </c>
    </row>
    <row r="672" spans="2:7" ht="15.75" hidden="1" thickBot="1">
      <c r="B672" s="88" t="s">
        <v>857</v>
      </c>
      <c r="C672" s="88">
        <v>87481804</v>
      </c>
      <c r="D672" s="88" t="s">
        <v>119</v>
      </c>
      <c r="E672" s="88" t="s">
        <v>120</v>
      </c>
      <c r="F672" s="88" t="s">
        <v>121</v>
      </c>
      <c r="G672" s="88" t="s">
        <v>122</v>
      </c>
    </row>
    <row r="673" spans="2:7" ht="15.75" hidden="1" thickBot="1">
      <c r="B673" s="88" t="s">
        <v>858</v>
      </c>
      <c r="C673" s="88">
        <v>87615120</v>
      </c>
      <c r="D673" s="88" t="s">
        <v>142</v>
      </c>
      <c r="E673" s="88" t="s">
        <v>143</v>
      </c>
      <c r="F673" s="88" t="s">
        <v>121</v>
      </c>
      <c r="G673" s="88" t="s">
        <v>162</v>
      </c>
    </row>
    <row r="674" spans="2:7" ht="15.75" hidden="1" thickBot="1">
      <c r="B674" s="88" t="s">
        <v>859</v>
      </c>
      <c r="C674" s="88">
        <v>87141416</v>
      </c>
      <c r="D674" s="88" t="s">
        <v>205</v>
      </c>
      <c r="E674" s="88" t="s">
        <v>206</v>
      </c>
      <c r="F674" s="88" t="s">
        <v>253</v>
      </c>
      <c r="G674" s="88" t="s">
        <v>210</v>
      </c>
    </row>
    <row r="675" spans="2:7" ht="15.75" hidden="1" thickBot="1">
      <c r="B675" s="88" t="s">
        <v>860</v>
      </c>
      <c r="C675" s="88">
        <v>87615203</v>
      </c>
      <c r="D675" s="88" t="s">
        <v>142</v>
      </c>
      <c r="E675" s="88" t="s">
        <v>143</v>
      </c>
      <c r="F675" s="88" t="s">
        <v>121</v>
      </c>
      <c r="G675" s="88" t="s">
        <v>162</v>
      </c>
    </row>
    <row r="676" spans="2:7" ht="15.75" hidden="1" thickBot="1">
      <c r="B676" s="88" t="s">
        <v>861</v>
      </c>
      <c r="C676" s="88">
        <v>87696831</v>
      </c>
      <c r="D676" s="88" t="s">
        <v>165</v>
      </c>
      <c r="E676" s="88" t="s">
        <v>166</v>
      </c>
      <c r="F676" s="88" t="s">
        <v>327</v>
      </c>
      <c r="G676" s="88" t="s">
        <v>168</v>
      </c>
    </row>
    <row r="677" spans="2:7" ht="15.75" hidden="1" thickBot="1">
      <c r="B677" s="88" t="s">
        <v>862</v>
      </c>
      <c r="C677" s="88">
        <v>87444232</v>
      </c>
      <c r="D677" s="88" t="s">
        <v>194</v>
      </c>
      <c r="E677" s="88" t="s">
        <v>195</v>
      </c>
      <c r="F677" s="88" t="s">
        <v>121</v>
      </c>
      <c r="G677" s="88" t="s">
        <v>304</v>
      </c>
    </row>
    <row r="678" spans="2:7" ht="15.75" hidden="1" thickBot="1">
      <c r="B678" s="88" t="s">
        <v>863</v>
      </c>
      <c r="C678" s="88">
        <v>87116301</v>
      </c>
      <c r="D678" s="88" t="s">
        <v>126</v>
      </c>
      <c r="E678" s="88" t="s">
        <v>127</v>
      </c>
      <c r="F678" s="88" t="s">
        <v>744</v>
      </c>
      <c r="G678" s="88" t="s">
        <v>128</v>
      </c>
    </row>
    <row r="679" spans="2:7" ht="15.75" hidden="1" thickBot="1">
      <c r="B679" s="88" t="s">
        <v>864</v>
      </c>
      <c r="C679" s="88">
        <v>87382200</v>
      </c>
      <c r="D679" s="88" t="s">
        <v>126</v>
      </c>
      <c r="E679" s="88" t="s">
        <v>127</v>
      </c>
      <c r="F679" s="88" t="s">
        <v>121</v>
      </c>
      <c r="G679" s="88" t="s">
        <v>128</v>
      </c>
    </row>
    <row r="680" spans="2:7" ht="15.75" hidden="1" thickBot="1">
      <c r="B680" s="88" t="s">
        <v>865</v>
      </c>
      <c r="C680" s="88">
        <v>87571448</v>
      </c>
      <c r="D680" s="88" t="s">
        <v>214</v>
      </c>
      <c r="E680" s="88" t="s">
        <v>215</v>
      </c>
      <c r="F680" s="88" t="s">
        <v>121</v>
      </c>
      <c r="G680" s="88" t="s">
        <v>222</v>
      </c>
    </row>
    <row r="681" spans="2:7" ht="15.75" hidden="1" thickBot="1">
      <c r="B681" s="88" t="s">
        <v>866</v>
      </c>
      <c r="C681" s="88">
        <v>87342063</v>
      </c>
      <c r="D681" s="88" t="s">
        <v>114</v>
      </c>
      <c r="E681" s="88" t="s">
        <v>115</v>
      </c>
      <c r="F681" s="88" t="s">
        <v>121</v>
      </c>
      <c r="G681" s="88" t="s">
        <v>117</v>
      </c>
    </row>
    <row r="682" spans="2:7" ht="15.75" hidden="1" thickBot="1">
      <c r="B682" s="88" t="s">
        <v>867</v>
      </c>
      <c r="C682" s="88">
        <v>87192211</v>
      </c>
      <c r="D682" s="88" t="s">
        <v>205</v>
      </c>
      <c r="E682" s="88" t="s">
        <v>206</v>
      </c>
      <c r="F682" s="88" t="s">
        <v>121</v>
      </c>
      <c r="G682" s="88" t="s">
        <v>210</v>
      </c>
    </row>
    <row r="683" spans="2:7" ht="15.75" hidden="1" thickBot="1">
      <c r="B683" s="88" t="s">
        <v>868</v>
      </c>
      <c r="C683" s="88">
        <v>87171710</v>
      </c>
      <c r="D683" s="88" t="s">
        <v>205</v>
      </c>
      <c r="E683" s="88" t="s">
        <v>206</v>
      </c>
      <c r="F683" s="88" t="s">
        <v>121</v>
      </c>
      <c r="G683" s="88" t="s">
        <v>210</v>
      </c>
    </row>
    <row r="684" spans="2:7" ht="15.75" hidden="1" thickBot="1">
      <c r="B684" s="88" t="s">
        <v>869</v>
      </c>
      <c r="C684" s="88">
        <v>87781161</v>
      </c>
      <c r="D684" s="88" t="s">
        <v>142</v>
      </c>
      <c r="E684" s="88" t="s">
        <v>143</v>
      </c>
      <c r="F684" s="88" t="s">
        <v>121</v>
      </c>
      <c r="G684" s="88" t="s">
        <v>162</v>
      </c>
    </row>
    <row r="685" spans="2:7" ht="15.75" hidden="1" thickBot="1">
      <c r="B685" s="88" t="s">
        <v>870</v>
      </c>
      <c r="C685" s="88">
        <v>87394494</v>
      </c>
      <c r="D685" s="88" t="s">
        <v>214</v>
      </c>
      <c r="E685" s="88" t="s">
        <v>215</v>
      </c>
      <c r="F685" s="88" t="s">
        <v>121</v>
      </c>
      <c r="G685" s="88" t="s">
        <v>222</v>
      </c>
    </row>
    <row r="686" spans="2:7" ht="15.75" hidden="1" thickBot="1">
      <c r="B686" s="88" t="s">
        <v>871</v>
      </c>
      <c r="C686" s="88">
        <v>87765180</v>
      </c>
      <c r="D686" s="88" t="s">
        <v>138</v>
      </c>
      <c r="E686" s="88" t="s">
        <v>139</v>
      </c>
      <c r="F686" s="88" t="s">
        <v>121</v>
      </c>
      <c r="G686" s="88" t="s">
        <v>140</v>
      </c>
    </row>
    <row r="687" spans="2:7" ht="15.75" hidden="1" thickBot="1">
      <c r="B687" s="88" t="s">
        <v>872</v>
      </c>
      <c r="C687" s="88">
        <v>87394221</v>
      </c>
      <c r="D687" s="88" t="s">
        <v>214</v>
      </c>
      <c r="E687" s="88" t="s">
        <v>215</v>
      </c>
      <c r="F687" s="88" t="s">
        <v>180</v>
      </c>
      <c r="G687" s="88" t="s">
        <v>216</v>
      </c>
    </row>
    <row r="688" spans="2:7" ht="15.75" hidden="1" thickBot="1">
      <c r="B688" s="88" t="s">
        <v>873</v>
      </c>
      <c r="C688" s="88">
        <v>87718270</v>
      </c>
      <c r="D688" s="88" t="s">
        <v>165</v>
      </c>
      <c r="E688" s="88" t="s">
        <v>166</v>
      </c>
      <c r="F688" s="88" t="s">
        <v>121</v>
      </c>
      <c r="G688" s="88" t="s">
        <v>168</v>
      </c>
    </row>
    <row r="689" spans="2:7" ht="15.75" hidden="1" thickBot="1">
      <c r="B689" s="88" t="s">
        <v>874</v>
      </c>
      <c r="C689" s="88">
        <v>87592840</v>
      </c>
      <c r="D689" s="88" t="s">
        <v>147</v>
      </c>
      <c r="E689" s="88" t="s">
        <v>148</v>
      </c>
      <c r="F689" s="88" t="s">
        <v>121</v>
      </c>
      <c r="G689" s="88" t="s">
        <v>152</v>
      </c>
    </row>
    <row r="690" spans="2:7" ht="15.75" hidden="1" thickBot="1">
      <c r="B690" s="88" t="s">
        <v>875</v>
      </c>
      <c r="C690" s="88">
        <v>87447110</v>
      </c>
      <c r="D690" s="88" t="s">
        <v>194</v>
      </c>
      <c r="E690" s="88" t="s">
        <v>195</v>
      </c>
      <c r="F690" s="88" t="s">
        <v>196</v>
      </c>
      <c r="G690" s="88" t="s">
        <v>197</v>
      </c>
    </row>
    <row r="691" spans="2:7" ht="15.75" hidden="1" thickBot="1">
      <c r="B691" s="88" t="s">
        <v>876</v>
      </c>
      <c r="C691" s="88">
        <v>87584516</v>
      </c>
      <c r="D691" s="88" t="s">
        <v>147</v>
      </c>
      <c r="E691" s="88" t="s">
        <v>148</v>
      </c>
      <c r="F691" s="88" t="s">
        <v>149</v>
      </c>
      <c r="G691" s="88" t="s">
        <v>258</v>
      </c>
    </row>
    <row r="692" spans="2:7" ht="15.75" hidden="1" thickBot="1">
      <c r="B692" s="88" t="s">
        <v>877</v>
      </c>
      <c r="C692" s="88">
        <v>87584425</v>
      </c>
      <c r="D692" s="88" t="s">
        <v>147</v>
      </c>
      <c r="E692" s="88" t="s">
        <v>148</v>
      </c>
      <c r="F692" s="88" t="s">
        <v>121</v>
      </c>
      <c r="G692" s="88" t="s">
        <v>152</v>
      </c>
    </row>
    <row r="693" spans="2:7" ht="15.75" thickBot="1">
      <c r="B693" s="88" t="s">
        <v>878</v>
      </c>
      <c r="C693" s="88">
        <v>87721241</v>
      </c>
      <c r="D693" s="88" t="s">
        <v>156</v>
      </c>
      <c r="E693" s="88" t="s">
        <v>157</v>
      </c>
      <c r="F693" s="88" t="s">
        <v>121</v>
      </c>
      <c r="G693" s="88" t="s">
        <v>158</v>
      </c>
    </row>
    <row r="694" spans="2:7" ht="15.75" hidden="1" thickBot="1">
      <c r="B694" s="88" t="s">
        <v>879</v>
      </c>
      <c r="C694" s="88">
        <v>87313544</v>
      </c>
      <c r="D694" s="88" t="s">
        <v>114</v>
      </c>
      <c r="E694" s="88" t="s">
        <v>115</v>
      </c>
      <c r="F694" s="88" t="s">
        <v>121</v>
      </c>
      <c r="G694" s="88" t="s">
        <v>117</v>
      </c>
    </row>
    <row r="695" spans="2:7" ht="15.75" hidden="1" thickBot="1">
      <c r="B695" s="88" t="s">
        <v>880</v>
      </c>
      <c r="C695" s="88">
        <v>87613232</v>
      </c>
      <c r="D695" s="88" t="s">
        <v>142</v>
      </c>
      <c r="E695" s="88" t="s">
        <v>143</v>
      </c>
      <c r="F695" s="88" t="s">
        <v>121</v>
      </c>
      <c r="G695" s="88" t="s">
        <v>162</v>
      </c>
    </row>
    <row r="696" spans="2:7" ht="15.75" hidden="1" thickBot="1">
      <c r="B696" s="88" t="s">
        <v>881</v>
      </c>
      <c r="C696" s="88">
        <v>87683649</v>
      </c>
      <c r="D696" s="88" t="s">
        <v>165</v>
      </c>
      <c r="E696" s="88" t="s">
        <v>166</v>
      </c>
      <c r="F696" s="88" t="s">
        <v>121</v>
      </c>
      <c r="G696" s="88" t="s">
        <v>168</v>
      </c>
    </row>
    <row r="697" spans="2:7" ht="15.75" hidden="1" thickBot="1">
      <c r="B697" s="88" t="s">
        <v>882</v>
      </c>
      <c r="C697" s="88">
        <v>87725713</v>
      </c>
      <c r="D697" s="88" t="s">
        <v>165</v>
      </c>
      <c r="E697" s="88" t="s">
        <v>166</v>
      </c>
      <c r="F697" s="88" t="s">
        <v>121</v>
      </c>
      <c r="G697" s="88" t="s">
        <v>168</v>
      </c>
    </row>
    <row r="698" spans="2:7" ht="15.75" hidden="1" thickBot="1">
      <c r="B698" s="88" t="s">
        <v>883</v>
      </c>
      <c r="C698" s="88">
        <v>87116772</v>
      </c>
      <c r="D698" s="88" t="s">
        <v>126</v>
      </c>
      <c r="E698" s="88" t="s">
        <v>127</v>
      </c>
      <c r="F698" s="88" t="s">
        <v>121</v>
      </c>
      <c r="G698" s="88" t="s">
        <v>128</v>
      </c>
    </row>
    <row r="699" spans="2:7" ht="15.75" hidden="1" thickBot="1">
      <c r="B699" s="88" t="s">
        <v>884</v>
      </c>
      <c r="C699" s="88">
        <v>87276006</v>
      </c>
      <c r="D699" s="88" t="s">
        <v>114</v>
      </c>
      <c r="E699" s="88" t="s">
        <v>115</v>
      </c>
      <c r="F699" s="88" t="s">
        <v>310</v>
      </c>
      <c r="G699" s="88" t="s">
        <v>124</v>
      </c>
    </row>
    <row r="700" spans="2:7" ht="15.75" thickBot="1">
      <c r="B700" s="88" t="s">
        <v>885</v>
      </c>
      <c r="C700" s="88">
        <v>87723502</v>
      </c>
      <c r="D700" s="88" t="s">
        <v>156</v>
      </c>
      <c r="E700" s="88" t="s">
        <v>157</v>
      </c>
      <c r="F700" s="88" t="s">
        <v>121</v>
      </c>
      <c r="G700" s="88" t="s">
        <v>158</v>
      </c>
    </row>
    <row r="701" spans="2:7" ht="15.75" hidden="1" thickBot="1">
      <c r="B701" s="88" t="s">
        <v>886</v>
      </c>
      <c r="C701" s="88">
        <v>87296152</v>
      </c>
      <c r="D701" s="88" t="s">
        <v>114</v>
      </c>
      <c r="E701" s="88" t="s">
        <v>115</v>
      </c>
      <c r="F701" s="88" t="s">
        <v>121</v>
      </c>
      <c r="G701" s="88" t="s">
        <v>117</v>
      </c>
    </row>
    <row r="702" spans="2:7" ht="15.75" hidden="1" thickBot="1">
      <c r="B702" s="88" t="s">
        <v>887</v>
      </c>
      <c r="C702" s="88">
        <v>87271593</v>
      </c>
      <c r="D702" s="88" t="s">
        <v>114</v>
      </c>
      <c r="E702" s="88" t="s">
        <v>115</v>
      </c>
      <c r="F702" s="88" t="s">
        <v>310</v>
      </c>
      <c r="G702" s="88" t="s">
        <v>124</v>
      </c>
    </row>
    <row r="703" spans="2:7" ht="15.75" thickBot="1">
      <c r="B703" s="88" t="s">
        <v>888</v>
      </c>
      <c r="C703" s="88">
        <v>87761783</v>
      </c>
      <c r="D703" s="88" t="s">
        <v>156</v>
      </c>
      <c r="E703" s="88" t="s">
        <v>157</v>
      </c>
      <c r="F703" s="88" t="s">
        <v>224</v>
      </c>
      <c r="G703" s="88" t="s">
        <v>158</v>
      </c>
    </row>
    <row r="704" spans="2:7" ht="15.75" hidden="1" thickBot="1">
      <c r="B704" s="88" t="s">
        <v>889</v>
      </c>
      <c r="C704" s="88">
        <v>87608802</v>
      </c>
      <c r="D704" s="88" t="s">
        <v>126</v>
      </c>
      <c r="E704" s="88" t="s">
        <v>127</v>
      </c>
      <c r="F704" s="88" t="s">
        <v>121</v>
      </c>
      <c r="G704" s="88" t="s">
        <v>128</v>
      </c>
    </row>
    <row r="705" spans="2:7" ht="15.75" hidden="1" thickBot="1">
      <c r="B705" s="88" t="s">
        <v>890</v>
      </c>
      <c r="C705" s="88">
        <v>87396226</v>
      </c>
      <c r="D705" s="88" t="s">
        <v>119</v>
      </c>
      <c r="E705" s="88" t="s">
        <v>120</v>
      </c>
      <c r="F705" s="88" t="s">
        <v>121</v>
      </c>
      <c r="G705" s="88" t="s">
        <v>122</v>
      </c>
    </row>
    <row r="706" spans="2:7" ht="15.75" hidden="1" thickBot="1">
      <c r="B706" s="88" t="s">
        <v>891</v>
      </c>
      <c r="C706" s="88">
        <v>87281055</v>
      </c>
      <c r="D706" s="88" t="s">
        <v>114</v>
      </c>
      <c r="E706" s="88" t="s">
        <v>115</v>
      </c>
      <c r="F706" s="88" t="s">
        <v>121</v>
      </c>
      <c r="G706" s="88" t="s">
        <v>117</v>
      </c>
    </row>
    <row r="707" spans="2:7" ht="15.75" hidden="1" thickBot="1">
      <c r="B707" s="88" t="s">
        <v>892</v>
      </c>
      <c r="C707" s="88">
        <v>87286716</v>
      </c>
      <c r="D707" s="88" t="s">
        <v>114</v>
      </c>
      <c r="E707" s="88" t="s">
        <v>115</v>
      </c>
      <c r="F707" s="88" t="s">
        <v>121</v>
      </c>
      <c r="G707" s="88" t="s">
        <v>117</v>
      </c>
    </row>
    <row r="708" spans="2:7" ht="15.75" hidden="1" thickBot="1">
      <c r="B708" s="88" t="s">
        <v>893</v>
      </c>
      <c r="C708" s="88">
        <v>87672600</v>
      </c>
      <c r="D708" s="88" t="s">
        <v>147</v>
      </c>
      <c r="E708" s="88" t="s">
        <v>148</v>
      </c>
      <c r="F708" s="88" t="s">
        <v>121</v>
      </c>
      <c r="G708" s="88" t="s">
        <v>152</v>
      </c>
    </row>
    <row r="709" spans="2:7" ht="15.75" hidden="1" thickBot="1">
      <c r="B709" s="88" t="s">
        <v>894</v>
      </c>
      <c r="C709" s="88">
        <v>87753491</v>
      </c>
      <c r="D709" s="88" t="s">
        <v>138</v>
      </c>
      <c r="E709" s="88" t="s">
        <v>139</v>
      </c>
      <c r="F709" s="88" t="s">
        <v>121</v>
      </c>
      <c r="G709" s="88" t="s">
        <v>140</v>
      </c>
    </row>
    <row r="710" spans="2:7" ht="15.75" hidden="1" thickBot="1">
      <c r="B710" s="88" t="s">
        <v>895</v>
      </c>
      <c r="C710" s="88">
        <v>87756338</v>
      </c>
      <c r="D710" s="88" t="s">
        <v>138</v>
      </c>
      <c r="E710" s="88" t="s">
        <v>139</v>
      </c>
      <c r="F710" s="88" t="s">
        <v>121</v>
      </c>
      <c r="G710" s="88" t="s">
        <v>176</v>
      </c>
    </row>
    <row r="711" spans="2:7" ht="15.75" hidden="1" thickBot="1">
      <c r="B711" s="88" t="s">
        <v>896</v>
      </c>
      <c r="C711" s="88">
        <v>87271874</v>
      </c>
      <c r="D711" s="88" t="s">
        <v>114</v>
      </c>
      <c r="E711" s="88" t="s">
        <v>115</v>
      </c>
      <c r="F711" s="88" t="s">
        <v>116</v>
      </c>
      <c r="G711" s="88" t="s">
        <v>117</v>
      </c>
    </row>
    <row r="712" spans="2:7" ht="15.75" hidden="1" thickBot="1">
      <c r="B712" s="88" t="s">
        <v>897</v>
      </c>
      <c r="C712" s="88">
        <v>87116640</v>
      </c>
      <c r="D712" s="88" t="s">
        <v>126</v>
      </c>
      <c r="E712" s="88" t="s">
        <v>127</v>
      </c>
      <c r="F712" s="88" t="s">
        <v>121</v>
      </c>
      <c r="G712" s="88" t="s">
        <v>128</v>
      </c>
    </row>
    <row r="713" spans="2:7" ht="15.75" hidden="1" thickBot="1">
      <c r="B713" s="88" t="s">
        <v>898</v>
      </c>
      <c r="C713" s="88">
        <v>87491266</v>
      </c>
      <c r="D713" s="88" t="s">
        <v>147</v>
      </c>
      <c r="E713" s="88" t="s">
        <v>148</v>
      </c>
      <c r="F713" s="88" t="s">
        <v>121</v>
      </c>
      <c r="G713" s="88" t="s">
        <v>152</v>
      </c>
    </row>
    <row r="714" spans="2:7" ht="15.75" hidden="1" thickBot="1">
      <c r="B714" s="88" t="s">
        <v>899</v>
      </c>
      <c r="C714" s="88">
        <v>87755355</v>
      </c>
      <c r="D714" s="88" t="s">
        <v>138</v>
      </c>
      <c r="E714" s="88" t="s">
        <v>139</v>
      </c>
      <c r="F714" s="88" t="s">
        <v>121</v>
      </c>
      <c r="G714" s="88" t="s">
        <v>140</v>
      </c>
    </row>
    <row r="715" spans="2:7" ht="15.75" hidden="1" thickBot="1">
      <c r="B715" s="88" t="s">
        <v>900</v>
      </c>
      <c r="C715" s="88">
        <v>87481457</v>
      </c>
      <c r="D715" s="88" t="s">
        <v>119</v>
      </c>
      <c r="E715" s="88" t="s">
        <v>120</v>
      </c>
      <c r="F715" s="88" t="s">
        <v>121</v>
      </c>
      <c r="G715" s="88" t="s">
        <v>122</v>
      </c>
    </row>
    <row r="716" spans="2:7" ht="15.75" hidden="1" thickBot="1">
      <c r="B716" s="88" t="s">
        <v>901</v>
      </c>
      <c r="C716" s="88">
        <v>87342410</v>
      </c>
      <c r="D716" s="88" t="s">
        <v>114</v>
      </c>
      <c r="E716" s="88" t="s">
        <v>115</v>
      </c>
      <c r="F716" s="88" t="s">
        <v>121</v>
      </c>
      <c r="G716" s="88" t="s">
        <v>117</v>
      </c>
    </row>
    <row r="717" spans="2:7" ht="15.75" hidden="1" thickBot="1">
      <c r="B717" s="88" t="s">
        <v>902</v>
      </c>
      <c r="C717" s="88">
        <v>87142125</v>
      </c>
      <c r="D717" s="88" t="s">
        <v>205</v>
      </c>
      <c r="E717" s="88" t="s">
        <v>206</v>
      </c>
      <c r="F717" s="88" t="s">
        <v>121</v>
      </c>
      <c r="G717" s="88" t="s">
        <v>210</v>
      </c>
    </row>
    <row r="718" spans="2:7" ht="15.75" thickBot="1">
      <c r="B718" s="88" t="s">
        <v>903</v>
      </c>
      <c r="C718" s="88">
        <v>87741074</v>
      </c>
      <c r="D718" s="88" t="s">
        <v>156</v>
      </c>
      <c r="E718" s="88" t="s">
        <v>157</v>
      </c>
      <c r="F718" s="88" t="s">
        <v>185</v>
      </c>
      <c r="G718" s="88" t="s">
        <v>182</v>
      </c>
    </row>
    <row r="719" spans="2:7" ht="15.75" hidden="1" thickBot="1">
      <c r="B719" s="88" t="s">
        <v>904</v>
      </c>
      <c r="C719" s="88">
        <v>87214551</v>
      </c>
      <c r="D719" s="88" t="s">
        <v>205</v>
      </c>
      <c r="E719" s="88" t="s">
        <v>206</v>
      </c>
      <c r="F719" s="88" t="s">
        <v>121</v>
      </c>
      <c r="G719" s="88" t="s">
        <v>210</v>
      </c>
    </row>
    <row r="720" spans="2:7" ht="15.75" hidden="1" thickBot="1">
      <c r="B720" s="88" t="s">
        <v>905</v>
      </c>
      <c r="C720" s="88">
        <v>87214213</v>
      </c>
      <c r="D720" s="88" t="s">
        <v>205</v>
      </c>
      <c r="E720" s="88" t="s">
        <v>206</v>
      </c>
      <c r="F720" s="88" t="s">
        <v>121</v>
      </c>
      <c r="G720" s="88" t="s">
        <v>210</v>
      </c>
    </row>
    <row r="721" spans="2:7" ht="15.75" hidden="1" thickBot="1">
      <c r="B721" s="88" t="s">
        <v>906</v>
      </c>
      <c r="C721" s="88">
        <v>87615484</v>
      </c>
      <c r="D721" s="88" t="s">
        <v>142</v>
      </c>
      <c r="E721" s="88" t="s">
        <v>143</v>
      </c>
      <c r="F721" s="88" t="s">
        <v>121</v>
      </c>
      <c r="G721" s="88" t="s">
        <v>162</v>
      </c>
    </row>
    <row r="722" spans="2:7" ht="15.75" hidden="1" thickBot="1">
      <c r="B722" s="88" t="s">
        <v>907</v>
      </c>
      <c r="C722" s="88">
        <v>87271536</v>
      </c>
      <c r="D722" s="88" t="s">
        <v>126</v>
      </c>
      <c r="E722" s="88" t="s">
        <v>127</v>
      </c>
      <c r="F722" s="88" t="s">
        <v>121</v>
      </c>
      <c r="G722" s="88" t="s">
        <v>128</v>
      </c>
    </row>
    <row r="723" spans="2:7" ht="15.75" hidden="1" thickBot="1">
      <c r="B723" s="88" t="s">
        <v>908</v>
      </c>
      <c r="C723" s="88">
        <v>87575126</v>
      </c>
      <c r="D723" s="88" t="s">
        <v>147</v>
      </c>
      <c r="E723" s="88" t="s">
        <v>148</v>
      </c>
      <c r="F723" s="88" t="s">
        <v>121</v>
      </c>
      <c r="G723" s="88" t="s">
        <v>152</v>
      </c>
    </row>
    <row r="724" spans="2:7" ht="15.75" hidden="1" thickBot="1">
      <c r="B724" s="88" t="s">
        <v>909</v>
      </c>
      <c r="C724" s="88">
        <v>87700146</v>
      </c>
      <c r="D724" s="88" t="s">
        <v>165</v>
      </c>
      <c r="E724" s="88" t="s">
        <v>166</v>
      </c>
      <c r="F724" s="88" t="s">
        <v>121</v>
      </c>
      <c r="G724" s="88" t="s">
        <v>168</v>
      </c>
    </row>
    <row r="725" spans="2:7" ht="15.75" hidden="1" thickBot="1">
      <c r="B725" s="88" t="s">
        <v>910</v>
      </c>
      <c r="C725" s="88">
        <v>87182253</v>
      </c>
      <c r="D725" s="88" t="s">
        <v>205</v>
      </c>
      <c r="E725" s="88" t="s">
        <v>206</v>
      </c>
      <c r="F725" s="88" t="s">
        <v>121</v>
      </c>
      <c r="G725" s="88" t="s">
        <v>210</v>
      </c>
    </row>
    <row r="726" spans="2:7" ht="15.75" hidden="1" thickBot="1">
      <c r="B726" s="88" t="s">
        <v>911</v>
      </c>
      <c r="C726" s="88">
        <v>87718312</v>
      </c>
      <c r="D726" s="88" t="s">
        <v>165</v>
      </c>
      <c r="E726" s="88" t="s">
        <v>166</v>
      </c>
      <c r="F726" s="88" t="s">
        <v>121</v>
      </c>
      <c r="G726" s="88" t="s">
        <v>168</v>
      </c>
    </row>
    <row r="727" spans="2:7" ht="15.75" hidden="1" thickBot="1">
      <c r="B727" s="88" t="s">
        <v>912</v>
      </c>
      <c r="C727" s="88">
        <v>87317081</v>
      </c>
      <c r="D727" s="88" t="s">
        <v>114</v>
      </c>
      <c r="E727" s="88" t="s">
        <v>115</v>
      </c>
      <c r="F727" s="88" t="s">
        <v>121</v>
      </c>
      <c r="G727" s="88" t="s">
        <v>117</v>
      </c>
    </row>
    <row r="728" spans="2:7" ht="15.75" hidden="1" thickBot="1">
      <c r="B728" s="88" t="s">
        <v>913</v>
      </c>
      <c r="C728" s="88">
        <v>87315044</v>
      </c>
      <c r="D728" s="88" t="s">
        <v>114</v>
      </c>
      <c r="E728" s="88" t="s">
        <v>115</v>
      </c>
      <c r="F728" s="88" t="s">
        <v>116</v>
      </c>
      <c r="G728" s="88" t="s">
        <v>117</v>
      </c>
    </row>
    <row r="729" spans="2:7" ht="15.75" thickBot="1">
      <c r="B729" s="88" t="s">
        <v>914</v>
      </c>
      <c r="C729" s="88">
        <v>87721449</v>
      </c>
      <c r="D729" s="88" t="s">
        <v>156</v>
      </c>
      <c r="E729" s="88" t="s">
        <v>157</v>
      </c>
      <c r="F729" s="88" t="s">
        <v>121</v>
      </c>
      <c r="G729" s="88" t="s">
        <v>158</v>
      </c>
    </row>
    <row r="730" spans="2:7" ht="15.75" thickBot="1">
      <c r="B730" s="88" t="s">
        <v>915</v>
      </c>
      <c r="C730" s="88">
        <v>87721480</v>
      </c>
      <c r="D730" s="88" t="s">
        <v>156</v>
      </c>
      <c r="E730" s="88" t="s">
        <v>157</v>
      </c>
      <c r="F730" s="88" t="s">
        <v>121</v>
      </c>
      <c r="G730" s="88" t="s">
        <v>158</v>
      </c>
    </row>
    <row r="731" spans="2:7" ht="15.75" thickBot="1">
      <c r="B731" s="88" t="s">
        <v>916</v>
      </c>
      <c r="C731" s="88">
        <v>87734673</v>
      </c>
      <c r="D731" s="88" t="s">
        <v>156</v>
      </c>
      <c r="E731" s="88" t="s">
        <v>157</v>
      </c>
      <c r="F731" s="88" t="s">
        <v>203</v>
      </c>
      <c r="G731" s="88" t="s">
        <v>158</v>
      </c>
    </row>
    <row r="732" spans="2:7" ht="15.75" hidden="1" thickBot="1">
      <c r="B732" s="88" t="s">
        <v>917</v>
      </c>
      <c r="C732" s="88">
        <v>87673202</v>
      </c>
      <c r="D732" s="88" t="s">
        <v>147</v>
      </c>
      <c r="E732" s="88" t="s">
        <v>148</v>
      </c>
      <c r="F732" s="88" t="s">
        <v>149</v>
      </c>
      <c r="G732" s="88" t="s">
        <v>150</v>
      </c>
    </row>
    <row r="733" spans="2:7" ht="15.75" hidden="1" thickBot="1">
      <c r="B733" s="88" t="s">
        <v>918</v>
      </c>
      <c r="C733" s="88">
        <v>87696484</v>
      </c>
      <c r="D733" s="88" t="s">
        <v>165</v>
      </c>
      <c r="E733" s="88" t="s">
        <v>166</v>
      </c>
      <c r="F733" s="88" t="s">
        <v>203</v>
      </c>
      <c r="G733" s="88" t="s">
        <v>168</v>
      </c>
    </row>
    <row r="734" spans="2:7" ht="15.75" hidden="1" thickBot="1">
      <c r="B734" s="88" t="s">
        <v>919</v>
      </c>
      <c r="C734" s="88">
        <v>87613174</v>
      </c>
      <c r="D734" s="88" t="s">
        <v>142</v>
      </c>
      <c r="E734" s="88" t="s">
        <v>143</v>
      </c>
      <c r="F734" s="88" t="s">
        <v>189</v>
      </c>
      <c r="G734" s="88" t="s">
        <v>162</v>
      </c>
    </row>
    <row r="735" spans="2:7" ht="15.75" hidden="1" thickBot="1">
      <c r="B735" s="88" t="s">
        <v>920</v>
      </c>
      <c r="C735" s="88">
        <v>87184440</v>
      </c>
      <c r="D735" s="88" t="s">
        <v>165</v>
      </c>
      <c r="E735" s="88" t="s">
        <v>166</v>
      </c>
      <c r="F735" s="88" t="s">
        <v>121</v>
      </c>
      <c r="G735" s="88" t="s">
        <v>168</v>
      </c>
    </row>
    <row r="736" spans="2:7" ht="15.75" hidden="1" thickBot="1">
      <c r="B736" s="88" t="s">
        <v>921</v>
      </c>
      <c r="C736" s="88">
        <v>87718429</v>
      </c>
      <c r="D736" s="88" t="s">
        <v>165</v>
      </c>
      <c r="E736" s="88" t="s">
        <v>166</v>
      </c>
      <c r="F736" s="88" t="s">
        <v>167</v>
      </c>
      <c r="G736" s="88" t="s">
        <v>168</v>
      </c>
    </row>
    <row r="737" spans="2:7" ht="15.75" hidden="1" thickBot="1">
      <c r="B737" s="88" t="s">
        <v>922</v>
      </c>
      <c r="C737" s="88">
        <v>87343459</v>
      </c>
      <c r="D737" s="88" t="s">
        <v>114</v>
      </c>
      <c r="E737" s="88" t="s">
        <v>115</v>
      </c>
      <c r="F737" s="88" t="s">
        <v>121</v>
      </c>
      <c r="G737" s="88" t="s">
        <v>117</v>
      </c>
    </row>
    <row r="738" spans="2:7" ht="15.75" hidden="1" thickBot="1">
      <c r="B738" s="88" t="s">
        <v>923</v>
      </c>
      <c r="C738" s="88">
        <v>87297143</v>
      </c>
      <c r="D738" s="88" t="s">
        <v>114</v>
      </c>
      <c r="E738" s="88" t="s">
        <v>115</v>
      </c>
      <c r="F738" s="88" t="s">
        <v>121</v>
      </c>
      <c r="G738" s="88" t="s">
        <v>117</v>
      </c>
    </row>
    <row r="739" spans="2:7" ht="15.75" hidden="1" thickBot="1">
      <c r="B739" s="88" t="s">
        <v>924</v>
      </c>
      <c r="C739" s="88">
        <v>87212183</v>
      </c>
      <c r="D739" s="88" t="s">
        <v>205</v>
      </c>
      <c r="E739" s="88" t="s">
        <v>206</v>
      </c>
      <c r="F739" s="88" t="s">
        <v>121</v>
      </c>
      <c r="G739" s="88" t="s">
        <v>208</v>
      </c>
    </row>
    <row r="740" spans="2:7" ht="15.75" hidden="1" thickBot="1">
      <c r="B740" s="88" t="s">
        <v>925</v>
      </c>
      <c r="C740" s="88">
        <v>87276345</v>
      </c>
      <c r="D740" s="88" t="s">
        <v>126</v>
      </c>
      <c r="E740" s="88" t="s">
        <v>127</v>
      </c>
      <c r="F740" s="88" t="s">
        <v>121</v>
      </c>
      <c r="G740" s="88" t="s">
        <v>128</v>
      </c>
    </row>
    <row r="741" spans="2:7" ht="15.75" hidden="1" thickBot="1">
      <c r="B741" s="88" t="s">
        <v>926</v>
      </c>
      <c r="C741" s="88">
        <v>87287185</v>
      </c>
      <c r="D741" s="88" t="s">
        <v>114</v>
      </c>
      <c r="E741" s="88" t="s">
        <v>115</v>
      </c>
      <c r="F741" s="88" t="s">
        <v>121</v>
      </c>
      <c r="G741" s="88" t="s">
        <v>117</v>
      </c>
    </row>
    <row r="742" spans="2:7" ht="15.75" hidden="1" thickBot="1">
      <c r="B742" s="88" t="s">
        <v>927</v>
      </c>
      <c r="C742" s="88">
        <v>87172064</v>
      </c>
      <c r="D742" s="88" t="s">
        <v>205</v>
      </c>
      <c r="E742" s="88" t="s">
        <v>206</v>
      </c>
      <c r="F742" s="88" t="s">
        <v>253</v>
      </c>
      <c r="G742" s="88" t="s">
        <v>210</v>
      </c>
    </row>
    <row r="743" spans="2:7" ht="15.75" hidden="1" thickBot="1">
      <c r="B743" s="88" t="s">
        <v>928</v>
      </c>
      <c r="C743" s="88">
        <v>87141648</v>
      </c>
      <c r="D743" s="88" t="s">
        <v>205</v>
      </c>
      <c r="E743" s="88" t="s">
        <v>206</v>
      </c>
      <c r="F743" s="88" t="s">
        <v>121</v>
      </c>
      <c r="G743" s="88" t="s">
        <v>210</v>
      </c>
    </row>
    <row r="744" spans="2:7" ht="15.75" thickBot="1">
      <c r="B744" s="88" t="s">
        <v>929</v>
      </c>
      <c r="C744" s="88">
        <v>87761841</v>
      </c>
      <c r="D744" s="88" t="s">
        <v>156</v>
      </c>
      <c r="E744" s="88" t="s">
        <v>157</v>
      </c>
      <c r="F744" s="88" t="s">
        <v>224</v>
      </c>
      <c r="G744" s="88" t="s">
        <v>158</v>
      </c>
    </row>
    <row r="745" spans="2:7" ht="15.75" hidden="1" thickBot="1">
      <c r="B745" s="88" t="s">
        <v>930</v>
      </c>
      <c r="C745" s="88">
        <v>87182113</v>
      </c>
      <c r="D745" s="88" t="s">
        <v>205</v>
      </c>
      <c r="E745" s="88" t="s">
        <v>206</v>
      </c>
      <c r="F745" s="88" t="s">
        <v>121</v>
      </c>
      <c r="G745" s="88" t="s">
        <v>210</v>
      </c>
    </row>
    <row r="746" spans="2:7" ht="15.75" hidden="1" thickBot="1">
      <c r="B746" s="88" t="s">
        <v>931</v>
      </c>
      <c r="C746" s="88">
        <v>87415018</v>
      </c>
      <c r="D746" s="88" t="s">
        <v>194</v>
      </c>
      <c r="E746" s="88" t="s">
        <v>195</v>
      </c>
      <c r="F746" s="88" t="s">
        <v>196</v>
      </c>
      <c r="G746" s="88" t="s">
        <v>197</v>
      </c>
    </row>
    <row r="747" spans="2:7" ht="15.75" hidden="1" thickBot="1">
      <c r="B747" s="88" t="s">
        <v>932</v>
      </c>
      <c r="C747" s="88">
        <v>87193250</v>
      </c>
      <c r="D747" s="88" t="s">
        <v>205</v>
      </c>
      <c r="E747" s="88" t="s">
        <v>206</v>
      </c>
      <c r="F747" s="88" t="s">
        <v>253</v>
      </c>
      <c r="G747" s="88" t="s">
        <v>210</v>
      </c>
    </row>
    <row r="748" spans="2:7" ht="15.75" hidden="1" thickBot="1">
      <c r="B748" s="88" t="s">
        <v>933</v>
      </c>
      <c r="C748" s="88">
        <v>87214296</v>
      </c>
      <c r="D748" s="88" t="s">
        <v>205</v>
      </c>
      <c r="E748" s="88" t="s">
        <v>206</v>
      </c>
      <c r="F748" s="88" t="s">
        <v>121</v>
      </c>
      <c r="G748" s="88" t="s">
        <v>210</v>
      </c>
    </row>
    <row r="749" spans="2:7" ht="15.75" hidden="1" thickBot="1">
      <c r="B749" s="88" t="s">
        <v>934</v>
      </c>
      <c r="C749" s="88">
        <v>87694695</v>
      </c>
      <c r="D749" s="88" t="s">
        <v>165</v>
      </c>
      <c r="E749" s="88" t="s">
        <v>166</v>
      </c>
      <c r="F749" s="88" t="s">
        <v>167</v>
      </c>
      <c r="G749" s="88" t="s">
        <v>168</v>
      </c>
    </row>
    <row r="750" spans="2:7" ht="15.75" hidden="1" thickBot="1">
      <c r="B750" s="88" t="s">
        <v>935</v>
      </c>
      <c r="C750" s="88">
        <v>87713040</v>
      </c>
      <c r="D750" s="88" t="s">
        <v>165</v>
      </c>
      <c r="E750" s="88" t="s">
        <v>166</v>
      </c>
      <c r="F750" s="88" t="s">
        <v>121</v>
      </c>
      <c r="G750" s="88" t="s">
        <v>451</v>
      </c>
    </row>
    <row r="751" spans="2:7" ht="15.75" hidden="1" thickBot="1">
      <c r="B751" s="88" t="s">
        <v>936</v>
      </c>
      <c r="C751" s="88">
        <v>87192666</v>
      </c>
      <c r="D751" s="88" t="s">
        <v>205</v>
      </c>
      <c r="E751" s="88" t="s">
        <v>206</v>
      </c>
      <c r="F751" s="88" t="s">
        <v>121</v>
      </c>
      <c r="G751" s="88" t="s">
        <v>210</v>
      </c>
    </row>
    <row r="752" spans="2:7" ht="15.75" hidden="1" thickBot="1">
      <c r="B752" s="88" t="s">
        <v>937</v>
      </c>
      <c r="C752" s="88">
        <v>87478164</v>
      </c>
      <c r="D752" s="88" t="s">
        <v>316</v>
      </c>
      <c r="E752" s="88" t="s">
        <v>120</v>
      </c>
      <c r="F752" s="88" t="s">
        <v>226</v>
      </c>
      <c r="G752" s="88" t="s">
        <v>372</v>
      </c>
    </row>
    <row r="753" spans="2:7" ht="15.75" hidden="1" thickBot="1">
      <c r="B753" s="88" t="s">
        <v>938</v>
      </c>
      <c r="C753" s="88">
        <v>87478040</v>
      </c>
      <c r="D753" s="88" t="s">
        <v>316</v>
      </c>
      <c r="E753" s="88" t="s">
        <v>120</v>
      </c>
      <c r="F753" s="88" t="s">
        <v>121</v>
      </c>
      <c r="G753" s="88" t="s">
        <v>372</v>
      </c>
    </row>
    <row r="754" spans="2:7" ht="15.75" hidden="1" thickBot="1">
      <c r="B754" s="88" t="s">
        <v>939</v>
      </c>
      <c r="C754" s="88">
        <v>87474015</v>
      </c>
      <c r="D754" s="88" t="s">
        <v>316</v>
      </c>
      <c r="E754" s="88" t="s">
        <v>120</v>
      </c>
      <c r="F754" s="88" t="s">
        <v>121</v>
      </c>
      <c r="G754" s="88" t="s">
        <v>372</v>
      </c>
    </row>
    <row r="755" spans="2:7" ht="15.75" hidden="1" thickBot="1">
      <c r="B755" s="88" t="s">
        <v>940</v>
      </c>
      <c r="C755" s="88">
        <v>87575191</v>
      </c>
      <c r="D755" s="88" t="s">
        <v>147</v>
      </c>
      <c r="E755" s="88" t="s">
        <v>148</v>
      </c>
      <c r="F755" s="88" t="s">
        <v>121</v>
      </c>
      <c r="G755" s="88" t="s">
        <v>152</v>
      </c>
    </row>
    <row r="756" spans="2:7" ht="15.75" hidden="1" thickBot="1">
      <c r="B756" s="88" t="s">
        <v>941</v>
      </c>
      <c r="C756" s="88">
        <v>87444414</v>
      </c>
      <c r="D756" s="88" t="s">
        <v>194</v>
      </c>
      <c r="E756" s="88" t="s">
        <v>195</v>
      </c>
      <c r="F756" s="88" t="s">
        <v>121</v>
      </c>
      <c r="G756" s="88" t="s">
        <v>304</v>
      </c>
    </row>
    <row r="757" spans="2:7" ht="15.75" hidden="1" thickBot="1">
      <c r="B757" s="88" t="s">
        <v>942</v>
      </c>
      <c r="C757" s="88">
        <v>87337378</v>
      </c>
      <c r="D757" s="88" t="s">
        <v>194</v>
      </c>
      <c r="E757" s="88" t="s">
        <v>195</v>
      </c>
      <c r="F757" s="88" t="s">
        <v>121</v>
      </c>
      <c r="G757" s="88" t="s">
        <v>304</v>
      </c>
    </row>
    <row r="758" spans="2:7" ht="15.75" hidden="1" thickBot="1">
      <c r="B758" s="88" t="s">
        <v>943</v>
      </c>
      <c r="C758" s="88">
        <v>87144030</v>
      </c>
      <c r="D758" s="88" t="s">
        <v>205</v>
      </c>
      <c r="E758" s="88" t="s">
        <v>206</v>
      </c>
      <c r="F758" s="88" t="s">
        <v>121</v>
      </c>
      <c r="G758" s="88" t="s">
        <v>210</v>
      </c>
    </row>
    <row r="759" spans="2:7" ht="15.75" hidden="1" thickBot="1">
      <c r="B759" s="88" t="s">
        <v>944</v>
      </c>
      <c r="C759" s="88">
        <v>87478073</v>
      </c>
      <c r="D759" s="88" t="s">
        <v>316</v>
      </c>
      <c r="E759" s="88" t="s">
        <v>120</v>
      </c>
      <c r="F759" s="88" t="s">
        <v>121</v>
      </c>
      <c r="G759" s="88" t="s">
        <v>595</v>
      </c>
    </row>
    <row r="760" spans="2:7" ht="15.75" hidden="1" thickBot="1">
      <c r="B760" s="88" t="s">
        <v>945</v>
      </c>
      <c r="C760" s="88">
        <v>87713412</v>
      </c>
      <c r="D760" s="88" t="s">
        <v>165</v>
      </c>
      <c r="E760" s="88" t="s">
        <v>166</v>
      </c>
      <c r="F760" s="88" t="s">
        <v>167</v>
      </c>
      <c r="G760" s="88" t="s">
        <v>324</v>
      </c>
    </row>
    <row r="761" spans="2:7" ht="15.75" hidden="1" thickBot="1">
      <c r="B761" s="88" t="s">
        <v>946</v>
      </c>
      <c r="C761" s="88">
        <v>87141119</v>
      </c>
      <c r="D761" s="88" t="s">
        <v>205</v>
      </c>
      <c r="E761" s="88" t="s">
        <v>206</v>
      </c>
      <c r="F761" s="88" t="s">
        <v>121</v>
      </c>
      <c r="G761" s="88" t="s">
        <v>208</v>
      </c>
    </row>
    <row r="762" spans="2:7" ht="15.75" hidden="1" thickBot="1">
      <c r="B762" s="88" t="s">
        <v>947</v>
      </c>
      <c r="C762" s="88">
        <v>87718213</v>
      </c>
      <c r="D762" s="88" t="s">
        <v>165</v>
      </c>
      <c r="E762" s="88" t="s">
        <v>166</v>
      </c>
      <c r="F762" s="88" t="s">
        <v>121</v>
      </c>
      <c r="G762" s="88" t="s">
        <v>168</v>
      </c>
    </row>
    <row r="763" spans="2:7" ht="15.75" hidden="1" thickBot="1">
      <c r="B763" s="88" t="s">
        <v>948</v>
      </c>
      <c r="C763" s="88">
        <v>87396200</v>
      </c>
      <c r="D763" s="88" t="s">
        <v>119</v>
      </c>
      <c r="E763" s="88" t="s">
        <v>120</v>
      </c>
      <c r="F763" s="88" t="s">
        <v>121</v>
      </c>
      <c r="G763" s="88" t="s">
        <v>122</v>
      </c>
    </row>
    <row r="764" spans="2:7" ht="15.75" thickBot="1">
      <c r="B764" s="88" t="s">
        <v>949</v>
      </c>
      <c r="C764" s="88">
        <v>87721738</v>
      </c>
      <c r="D764" s="88" t="s">
        <v>156</v>
      </c>
      <c r="E764" s="88" t="s">
        <v>157</v>
      </c>
      <c r="F764" s="88" t="s">
        <v>121</v>
      </c>
      <c r="G764" s="88" t="s">
        <v>158</v>
      </c>
    </row>
    <row r="765" spans="2:7" ht="15.75" hidden="1" thickBot="1">
      <c r="B765" s="88" t="s">
        <v>950</v>
      </c>
      <c r="C765" s="88">
        <v>87316109</v>
      </c>
      <c r="D765" s="88" t="s">
        <v>114</v>
      </c>
      <c r="E765" s="88" t="s">
        <v>115</v>
      </c>
      <c r="F765" s="88" t="s">
        <v>121</v>
      </c>
      <c r="G765" s="88" t="s">
        <v>117</v>
      </c>
    </row>
    <row r="766" spans="2:7" ht="15.75" hidden="1" thickBot="1">
      <c r="B766" s="88" t="s">
        <v>951</v>
      </c>
      <c r="C766" s="88">
        <v>87276436</v>
      </c>
      <c r="D766" s="88" t="s">
        <v>126</v>
      </c>
      <c r="E766" s="88" t="s">
        <v>127</v>
      </c>
      <c r="F766" s="88" t="s">
        <v>121</v>
      </c>
      <c r="G766" s="88" t="s">
        <v>128</v>
      </c>
    </row>
    <row r="767" spans="2:7" ht="15.75" hidden="1" thickBot="1">
      <c r="B767" s="88" t="s">
        <v>952</v>
      </c>
      <c r="C767" s="88">
        <v>87295774</v>
      </c>
      <c r="D767" s="88" t="s">
        <v>114</v>
      </c>
      <c r="E767" s="88" t="s">
        <v>115</v>
      </c>
      <c r="F767" s="88" t="s">
        <v>121</v>
      </c>
      <c r="G767" s="88" t="s">
        <v>117</v>
      </c>
    </row>
    <row r="768" spans="2:7" ht="15.75" thickBot="1">
      <c r="B768" s="88" t="s">
        <v>953</v>
      </c>
      <c r="C768" s="88">
        <v>87696427</v>
      </c>
      <c r="D768" s="88" t="s">
        <v>156</v>
      </c>
      <c r="E768" s="88" t="s">
        <v>157</v>
      </c>
      <c r="F768" s="88" t="s">
        <v>121</v>
      </c>
      <c r="G768" s="88" t="s">
        <v>158</v>
      </c>
    </row>
    <row r="769" spans="2:7" ht="15.75" hidden="1" thickBot="1">
      <c r="B769" s="88" t="s">
        <v>954</v>
      </c>
      <c r="C769" s="88">
        <v>87286435</v>
      </c>
      <c r="D769" s="88" t="s">
        <v>114</v>
      </c>
      <c r="E769" s="88" t="s">
        <v>115</v>
      </c>
      <c r="F769" s="88" t="s">
        <v>121</v>
      </c>
      <c r="G769" s="88" t="s">
        <v>124</v>
      </c>
    </row>
    <row r="770" spans="2:7" ht="15.75" hidden="1" thickBot="1">
      <c r="B770" s="88" t="s">
        <v>955</v>
      </c>
      <c r="C770" s="88">
        <v>87172239</v>
      </c>
      <c r="D770" s="88" t="s">
        <v>205</v>
      </c>
      <c r="E770" s="88" t="s">
        <v>206</v>
      </c>
      <c r="F770" s="88" t="s">
        <v>121</v>
      </c>
      <c r="G770" s="88" t="s">
        <v>210</v>
      </c>
    </row>
    <row r="771" spans="2:7" ht="15.75" hidden="1" thickBot="1">
      <c r="B771" s="88" t="s">
        <v>956</v>
      </c>
      <c r="C771" s="88">
        <v>87481721</v>
      </c>
      <c r="D771" s="88" t="s">
        <v>119</v>
      </c>
      <c r="E771" s="88" t="s">
        <v>120</v>
      </c>
      <c r="F771" s="88" t="s">
        <v>226</v>
      </c>
      <c r="G771" s="88" t="s">
        <v>122</v>
      </c>
    </row>
    <row r="772" spans="2:7" ht="15.75" hidden="1" thickBot="1">
      <c r="B772" s="88" t="s">
        <v>957</v>
      </c>
      <c r="C772" s="88">
        <v>87142273</v>
      </c>
      <c r="D772" s="88" t="s">
        <v>205</v>
      </c>
      <c r="E772" s="88" t="s">
        <v>206</v>
      </c>
      <c r="F772" s="88" t="s">
        <v>121</v>
      </c>
      <c r="G772" s="88" t="s">
        <v>210</v>
      </c>
    </row>
    <row r="773" spans="2:7" ht="15.75" thickBot="1">
      <c r="B773" s="88" t="s">
        <v>958</v>
      </c>
      <c r="C773" s="88">
        <v>87764290</v>
      </c>
      <c r="D773" s="88" t="s">
        <v>156</v>
      </c>
      <c r="E773" s="88" t="s">
        <v>157</v>
      </c>
      <c r="F773" s="88" t="s">
        <v>121</v>
      </c>
      <c r="G773" s="88" t="s">
        <v>158</v>
      </c>
    </row>
    <row r="774" spans="2:7" ht="15.75" hidden="1" thickBot="1">
      <c r="B774" s="88" t="s">
        <v>959</v>
      </c>
      <c r="C774" s="88">
        <v>87684233</v>
      </c>
      <c r="D774" s="88" t="s">
        <v>214</v>
      </c>
      <c r="E774" s="88" t="s">
        <v>215</v>
      </c>
      <c r="F774" s="88" t="s">
        <v>121</v>
      </c>
      <c r="G774" s="88" t="s">
        <v>222</v>
      </c>
    </row>
    <row r="775" spans="2:7" ht="15.75" hidden="1" thickBot="1">
      <c r="B775" s="88" t="s">
        <v>960</v>
      </c>
      <c r="C775" s="88">
        <v>87215665</v>
      </c>
      <c r="D775" s="88" t="s">
        <v>205</v>
      </c>
      <c r="E775" s="88" t="s">
        <v>206</v>
      </c>
      <c r="F775" s="88" t="s">
        <v>121</v>
      </c>
      <c r="G775" s="88" t="s">
        <v>210</v>
      </c>
    </row>
    <row r="776" spans="2:7" ht="15.75" hidden="1" thickBot="1">
      <c r="B776" s="88" t="s">
        <v>961</v>
      </c>
      <c r="C776" s="88">
        <v>87141812</v>
      </c>
      <c r="D776" s="88" t="s">
        <v>205</v>
      </c>
      <c r="E776" s="88" t="s">
        <v>206</v>
      </c>
      <c r="F776" s="88" t="s">
        <v>253</v>
      </c>
      <c r="G776" s="88" t="s">
        <v>210</v>
      </c>
    </row>
    <row r="777" spans="2:7" ht="15.75" hidden="1" thickBot="1">
      <c r="B777" s="88" t="s">
        <v>962</v>
      </c>
      <c r="C777" s="88">
        <v>87345009</v>
      </c>
      <c r="D777" s="88" t="s">
        <v>114</v>
      </c>
      <c r="E777" s="88" t="s">
        <v>115</v>
      </c>
      <c r="F777" s="88" t="s">
        <v>116</v>
      </c>
      <c r="G777" s="88" t="s">
        <v>124</v>
      </c>
    </row>
    <row r="778" spans="2:7" ht="15.75" hidden="1" thickBot="1">
      <c r="B778" s="88" t="s">
        <v>963</v>
      </c>
      <c r="C778" s="88">
        <v>87545525</v>
      </c>
      <c r="D778" s="88" t="s">
        <v>126</v>
      </c>
      <c r="E778" s="88" t="s">
        <v>127</v>
      </c>
      <c r="F778" s="88" t="s">
        <v>238</v>
      </c>
      <c r="G778" s="88" t="s">
        <v>128</v>
      </c>
    </row>
    <row r="779" spans="2:7" ht="15.75" hidden="1" thickBot="1">
      <c r="B779" s="88" t="s">
        <v>964</v>
      </c>
      <c r="C779" s="88">
        <v>87540179</v>
      </c>
      <c r="D779" s="88" t="s">
        <v>126</v>
      </c>
      <c r="E779" s="88" t="s">
        <v>127</v>
      </c>
      <c r="F779" s="88" t="s">
        <v>121</v>
      </c>
      <c r="G779" s="88" t="s">
        <v>128</v>
      </c>
    </row>
    <row r="780" spans="2:7" ht="15.75" hidden="1" thickBot="1">
      <c r="B780" s="88" t="s">
        <v>965</v>
      </c>
      <c r="C780" s="88">
        <v>87345165</v>
      </c>
      <c r="D780" s="88" t="s">
        <v>114</v>
      </c>
      <c r="E780" s="88" t="s">
        <v>115</v>
      </c>
      <c r="F780" s="88" t="s">
        <v>116</v>
      </c>
      <c r="G780" s="88" t="s">
        <v>124</v>
      </c>
    </row>
    <row r="781" spans="2:7" ht="15.75" hidden="1" thickBot="1">
      <c r="B781" s="88" t="s">
        <v>966</v>
      </c>
      <c r="C781" s="88">
        <v>87595280</v>
      </c>
      <c r="D781" s="88" t="s">
        <v>147</v>
      </c>
      <c r="E781" s="88" t="s">
        <v>148</v>
      </c>
      <c r="F781" s="88" t="s">
        <v>121</v>
      </c>
      <c r="G781" s="88" t="s">
        <v>152</v>
      </c>
    </row>
    <row r="782" spans="2:7" ht="15.75" hidden="1" thickBot="1">
      <c r="B782" s="88" t="s">
        <v>967</v>
      </c>
      <c r="C782" s="88">
        <v>87271403</v>
      </c>
      <c r="D782" s="88" t="s">
        <v>126</v>
      </c>
      <c r="E782" s="88" t="s">
        <v>127</v>
      </c>
      <c r="F782" s="88" t="s">
        <v>121</v>
      </c>
      <c r="G782" s="88" t="s">
        <v>128</v>
      </c>
    </row>
    <row r="783" spans="2:7" ht="15.75" hidden="1" thickBot="1">
      <c r="B783" s="88" t="s">
        <v>968</v>
      </c>
      <c r="C783" s="88">
        <v>87756775</v>
      </c>
      <c r="D783" s="88" t="s">
        <v>138</v>
      </c>
      <c r="E783" s="88" t="s">
        <v>139</v>
      </c>
      <c r="F783" s="88" t="s">
        <v>121</v>
      </c>
      <c r="G783" s="88" t="s">
        <v>140</v>
      </c>
    </row>
    <row r="784" spans="2:7" ht="15.75" hidden="1" thickBot="1">
      <c r="B784" s="88" t="s">
        <v>969</v>
      </c>
      <c r="C784" s="88">
        <v>87476770</v>
      </c>
      <c r="D784" s="88" t="s">
        <v>119</v>
      </c>
      <c r="E784" s="88" t="s">
        <v>120</v>
      </c>
      <c r="F784" s="88" t="s">
        <v>121</v>
      </c>
      <c r="G784" s="88" t="s">
        <v>122</v>
      </c>
    </row>
    <row r="785" spans="2:7" ht="15.75" hidden="1" thickBot="1">
      <c r="B785" s="88" t="s">
        <v>970</v>
      </c>
      <c r="C785" s="88">
        <v>87316075</v>
      </c>
      <c r="D785" s="88" t="s">
        <v>114</v>
      </c>
      <c r="E785" s="88" t="s">
        <v>115</v>
      </c>
      <c r="F785" s="88" t="s">
        <v>121</v>
      </c>
      <c r="G785" s="88" t="s">
        <v>117</v>
      </c>
    </row>
    <row r="786" spans="2:7" ht="15.75" hidden="1" thickBot="1">
      <c r="B786" s="88" t="s">
        <v>971</v>
      </c>
      <c r="C786" s="88">
        <v>87393488</v>
      </c>
      <c r="D786" s="88" t="s">
        <v>214</v>
      </c>
      <c r="E786" s="88" t="s">
        <v>215</v>
      </c>
      <c r="F786" s="88" t="s">
        <v>238</v>
      </c>
      <c r="G786" s="88" t="s">
        <v>216</v>
      </c>
    </row>
    <row r="787" spans="2:7" ht="15.75" hidden="1" thickBot="1">
      <c r="B787" s="88" t="s">
        <v>972</v>
      </c>
      <c r="C787" s="88">
        <v>87214338</v>
      </c>
      <c r="D787" s="88" t="s">
        <v>205</v>
      </c>
      <c r="E787" s="88" t="s">
        <v>206</v>
      </c>
      <c r="F787" s="88" t="s">
        <v>121</v>
      </c>
      <c r="G787" s="88" t="s">
        <v>210</v>
      </c>
    </row>
    <row r="788" spans="2:7" ht="15.75" hidden="1" thickBot="1">
      <c r="B788" s="88" t="s">
        <v>973</v>
      </c>
      <c r="C788" s="88">
        <v>87571612</v>
      </c>
      <c r="D788" s="88" t="s">
        <v>214</v>
      </c>
      <c r="E788" s="88" t="s">
        <v>215</v>
      </c>
      <c r="F788" s="88" t="s">
        <v>121</v>
      </c>
      <c r="G788" s="88" t="s">
        <v>222</v>
      </c>
    </row>
    <row r="789" spans="2:7" ht="15.75" hidden="1" thickBot="1">
      <c r="B789" s="88" t="s">
        <v>974</v>
      </c>
      <c r="C789" s="88">
        <v>87697342</v>
      </c>
      <c r="D789" s="88" t="s">
        <v>126</v>
      </c>
      <c r="E789" s="88" t="s">
        <v>127</v>
      </c>
      <c r="F789" s="88" t="s">
        <v>121</v>
      </c>
      <c r="G789" s="88" t="s">
        <v>128</v>
      </c>
    </row>
    <row r="790" spans="2:7" ht="15.75" hidden="1" thickBot="1">
      <c r="B790" s="88" t="s">
        <v>975</v>
      </c>
      <c r="C790" s="88">
        <v>87281006</v>
      </c>
      <c r="D790" s="88" t="s">
        <v>114</v>
      </c>
      <c r="E790" s="88" t="s">
        <v>115</v>
      </c>
      <c r="F790" s="88" t="s">
        <v>116</v>
      </c>
      <c r="G790" s="88" t="s">
        <v>124</v>
      </c>
    </row>
    <row r="791" spans="2:7" ht="15.75" hidden="1" thickBot="1">
      <c r="B791" s="88" t="s">
        <v>976</v>
      </c>
      <c r="C791" s="88">
        <v>87171512</v>
      </c>
      <c r="D791" s="88" t="s">
        <v>205</v>
      </c>
      <c r="E791" s="88" t="s">
        <v>206</v>
      </c>
      <c r="F791" s="88" t="s">
        <v>121</v>
      </c>
      <c r="G791" s="88" t="s">
        <v>210</v>
      </c>
    </row>
    <row r="792" spans="2:7" ht="15.75" thickBot="1">
      <c r="B792" s="88" t="s">
        <v>977</v>
      </c>
      <c r="C792" s="88">
        <v>87641449</v>
      </c>
      <c r="D792" s="88" t="s">
        <v>156</v>
      </c>
      <c r="E792" s="88" t="s">
        <v>157</v>
      </c>
      <c r="F792" s="88" t="s">
        <v>121</v>
      </c>
      <c r="G792" s="88" t="s">
        <v>158</v>
      </c>
    </row>
    <row r="793" spans="2:7" ht="15.75" hidden="1" thickBot="1">
      <c r="B793" s="88" t="s">
        <v>978</v>
      </c>
      <c r="C793" s="88">
        <v>87214544</v>
      </c>
      <c r="D793" s="88" t="s">
        <v>205</v>
      </c>
      <c r="E793" s="88" t="s">
        <v>206</v>
      </c>
      <c r="F793" s="88" t="s">
        <v>207</v>
      </c>
      <c r="G793" s="88" t="s">
        <v>208</v>
      </c>
    </row>
    <row r="794" spans="2:7" ht="15.75" hidden="1" thickBot="1">
      <c r="B794" s="88" t="s">
        <v>979</v>
      </c>
      <c r="C794" s="88">
        <v>87281469</v>
      </c>
      <c r="D794" s="88" t="s">
        <v>114</v>
      </c>
      <c r="E794" s="88" t="s">
        <v>115</v>
      </c>
      <c r="F794" s="88" t="s">
        <v>121</v>
      </c>
      <c r="G794" s="88" t="s">
        <v>117</v>
      </c>
    </row>
    <row r="795" spans="2:7" ht="15.75" hidden="1" thickBot="1">
      <c r="B795" s="88" t="s">
        <v>980</v>
      </c>
      <c r="C795" s="88">
        <v>87214106</v>
      </c>
      <c r="D795" s="88" t="s">
        <v>205</v>
      </c>
      <c r="E795" s="88" t="s">
        <v>206</v>
      </c>
      <c r="F795" s="88" t="s">
        <v>121</v>
      </c>
      <c r="G795" s="88" t="s">
        <v>210</v>
      </c>
    </row>
    <row r="796" spans="2:7" ht="15.75" thickBot="1">
      <c r="B796" s="88" t="s">
        <v>981</v>
      </c>
      <c r="C796" s="88">
        <v>87725895</v>
      </c>
      <c r="D796" s="88" t="s">
        <v>156</v>
      </c>
      <c r="E796" s="88" t="s">
        <v>157</v>
      </c>
      <c r="F796" s="88" t="s">
        <v>121</v>
      </c>
      <c r="G796" s="88" t="s">
        <v>182</v>
      </c>
    </row>
    <row r="797" spans="2:7" ht="15.75" hidden="1" thickBot="1">
      <c r="B797" s="88" t="s">
        <v>982</v>
      </c>
      <c r="C797" s="88">
        <v>87710731</v>
      </c>
      <c r="D797" s="88" t="s">
        <v>165</v>
      </c>
      <c r="E797" s="88" t="s">
        <v>166</v>
      </c>
      <c r="F797" s="88" t="s">
        <v>121</v>
      </c>
      <c r="G797" s="88" t="s">
        <v>168</v>
      </c>
    </row>
    <row r="798" spans="2:7" ht="15.75" hidden="1" thickBot="1">
      <c r="B798" s="88" t="s">
        <v>983</v>
      </c>
      <c r="C798" s="88">
        <v>87212357</v>
      </c>
      <c r="D798" s="88" t="s">
        <v>205</v>
      </c>
      <c r="E798" s="88" t="s">
        <v>206</v>
      </c>
      <c r="F798" s="88" t="s">
        <v>121</v>
      </c>
      <c r="G798" s="88" t="s">
        <v>210</v>
      </c>
    </row>
    <row r="799" spans="2:7" ht="15.75" hidden="1" thickBot="1">
      <c r="B799" s="88" t="s">
        <v>984</v>
      </c>
      <c r="C799" s="88">
        <v>87444547</v>
      </c>
      <c r="D799" s="88" t="s">
        <v>194</v>
      </c>
      <c r="E799" s="88" t="s">
        <v>195</v>
      </c>
      <c r="F799" s="88" t="s">
        <v>121</v>
      </c>
      <c r="G799" s="88" t="s">
        <v>304</v>
      </c>
    </row>
    <row r="800" spans="2:7" ht="15.75" hidden="1" thickBot="1">
      <c r="B800" s="88" t="s">
        <v>985</v>
      </c>
      <c r="C800" s="88">
        <v>87276394</v>
      </c>
      <c r="D800" s="88" t="s">
        <v>126</v>
      </c>
      <c r="E800" s="88" t="s">
        <v>127</v>
      </c>
      <c r="F800" s="88" t="s">
        <v>121</v>
      </c>
      <c r="G800" s="88" t="s">
        <v>128</v>
      </c>
    </row>
    <row r="801" spans="2:7" ht="15.75" hidden="1" thickBot="1">
      <c r="B801" s="88" t="s">
        <v>986</v>
      </c>
      <c r="C801" s="88">
        <v>87484113</v>
      </c>
      <c r="D801" s="88" t="s">
        <v>119</v>
      </c>
      <c r="E801" s="88" t="s">
        <v>120</v>
      </c>
      <c r="F801" s="88" t="s">
        <v>226</v>
      </c>
      <c r="G801" s="88" t="s">
        <v>122</v>
      </c>
    </row>
    <row r="802" spans="2:7" ht="15.75" thickBot="1">
      <c r="B802" s="88" t="s">
        <v>987</v>
      </c>
      <c r="C802" s="88">
        <v>87721506</v>
      </c>
      <c r="D802" s="88" t="s">
        <v>156</v>
      </c>
      <c r="E802" s="88" t="s">
        <v>157</v>
      </c>
      <c r="F802" s="88" t="s">
        <v>121</v>
      </c>
      <c r="G802" s="88" t="s">
        <v>182</v>
      </c>
    </row>
    <row r="803" spans="2:7" ht="15.75" hidden="1" thickBot="1">
      <c r="B803" s="88" t="s">
        <v>988</v>
      </c>
      <c r="C803" s="88">
        <v>87594168</v>
      </c>
      <c r="D803" s="88" t="s">
        <v>147</v>
      </c>
      <c r="E803" s="88" t="s">
        <v>148</v>
      </c>
      <c r="F803" s="88" t="s">
        <v>121</v>
      </c>
      <c r="G803" s="88" t="s">
        <v>152</v>
      </c>
    </row>
    <row r="804" spans="2:7" ht="15.75" hidden="1" thickBot="1">
      <c r="B804" s="88" t="s">
        <v>989</v>
      </c>
      <c r="C804" s="88">
        <v>87545475</v>
      </c>
      <c r="D804" s="88" t="s">
        <v>126</v>
      </c>
      <c r="E804" s="88" t="s">
        <v>127</v>
      </c>
      <c r="F804" s="88" t="s">
        <v>121</v>
      </c>
      <c r="G804" s="88" t="s">
        <v>128</v>
      </c>
    </row>
    <row r="805" spans="2:7" ht="15.75" hidden="1" thickBot="1">
      <c r="B805" s="88" t="s">
        <v>990</v>
      </c>
      <c r="C805" s="88">
        <v>87597153</v>
      </c>
      <c r="D805" s="88" t="s">
        <v>214</v>
      </c>
      <c r="E805" s="88" t="s">
        <v>215</v>
      </c>
      <c r="F805" s="88" t="s">
        <v>121</v>
      </c>
      <c r="G805" s="88" t="s">
        <v>222</v>
      </c>
    </row>
    <row r="806" spans="2:7" ht="15.75" hidden="1" thickBot="1">
      <c r="B806" s="88" t="s">
        <v>991</v>
      </c>
      <c r="C806" s="88">
        <v>87214239</v>
      </c>
      <c r="D806" s="88" t="s">
        <v>205</v>
      </c>
      <c r="E806" s="88" t="s">
        <v>206</v>
      </c>
      <c r="F806" s="88" t="s">
        <v>121</v>
      </c>
      <c r="G806" s="88" t="s">
        <v>210</v>
      </c>
    </row>
    <row r="807" spans="2:7" ht="15.75" hidden="1" thickBot="1">
      <c r="B807" s="88" t="s">
        <v>992</v>
      </c>
      <c r="C807" s="88">
        <v>87141200</v>
      </c>
      <c r="D807" s="88" t="s">
        <v>205</v>
      </c>
      <c r="E807" s="88" t="s">
        <v>206</v>
      </c>
      <c r="F807" s="88" t="s">
        <v>121</v>
      </c>
      <c r="G807" s="88" t="s">
        <v>210</v>
      </c>
    </row>
    <row r="808" spans="2:7" ht="15.75" hidden="1" thickBot="1">
      <c r="B808" s="88" t="s">
        <v>993</v>
      </c>
      <c r="C808" s="88">
        <v>87411173</v>
      </c>
      <c r="D808" s="88" t="s">
        <v>194</v>
      </c>
      <c r="E808" s="88" t="s">
        <v>195</v>
      </c>
      <c r="F808" s="88" t="s">
        <v>121</v>
      </c>
      <c r="G808" s="88" t="s">
        <v>197</v>
      </c>
    </row>
    <row r="809" spans="2:7" ht="15.75" hidden="1" thickBot="1">
      <c r="B809" s="88" t="s">
        <v>994</v>
      </c>
      <c r="C809" s="88">
        <v>87784207</v>
      </c>
      <c r="D809" s="88" t="s">
        <v>142</v>
      </c>
      <c r="E809" s="88" t="s">
        <v>143</v>
      </c>
      <c r="F809" s="88" t="s">
        <v>121</v>
      </c>
      <c r="G809" s="88" t="s">
        <v>162</v>
      </c>
    </row>
    <row r="810" spans="2:7" ht="15.75" hidden="1" thickBot="1">
      <c r="B810" s="88" t="s">
        <v>995</v>
      </c>
      <c r="C810" s="88">
        <v>87144436</v>
      </c>
      <c r="D810" s="88" t="s">
        <v>205</v>
      </c>
      <c r="E810" s="88" t="s">
        <v>206</v>
      </c>
      <c r="F810" s="88" t="s">
        <v>121</v>
      </c>
      <c r="G810" s="88" t="s">
        <v>210</v>
      </c>
    </row>
    <row r="811" spans="2:7" ht="15.75" hidden="1" thickBot="1">
      <c r="B811" s="88" t="s">
        <v>996</v>
      </c>
      <c r="C811" s="88">
        <v>87214536</v>
      </c>
      <c r="D811" s="88" t="s">
        <v>205</v>
      </c>
      <c r="E811" s="88" t="s">
        <v>206</v>
      </c>
      <c r="F811" s="88" t="s">
        <v>121</v>
      </c>
      <c r="G811" s="88" t="s">
        <v>210</v>
      </c>
    </row>
    <row r="812" spans="2:7" ht="15.75" hidden="1" thickBot="1">
      <c r="B812" s="88" t="s">
        <v>997</v>
      </c>
      <c r="C812" s="88">
        <v>87116046</v>
      </c>
      <c r="D812" s="88" t="s">
        <v>126</v>
      </c>
      <c r="E812" s="88" t="s">
        <v>127</v>
      </c>
      <c r="F812" s="88" t="s">
        <v>121</v>
      </c>
      <c r="G812" s="88" t="s">
        <v>128</v>
      </c>
    </row>
    <row r="813" spans="2:7" ht="15.75" hidden="1" thickBot="1">
      <c r="B813" s="88" t="s">
        <v>998</v>
      </c>
      <c r="C813" s="88">
        <v>87276022</v>
      </c>
      <c r="D813" s="88" t="s">
        <v>126</v>
      </c>
      <c r="E813" s="88" t="s">
        <v>127</v>
      </c>
      <c r="F813" s="88" t="s">
        <v>121</v>
      </c>
      <c r="G813" s="88" t="s">
        <v>128</v>
      </c>
    </row>
    <row r="814" spans="2:7" ht="15.75" hidden="1" thickBot="1">
      <c r="B814" s="88" t="s">
        <v>999</v>
      </c>
      <c r="C814" s="88">
        <v>87287276</v>
      </c>
      <c r="D814" s="88" t="s">
        <v>114</v>
      </c>
      <c r="E814" s="88" t="s">
        <v>115</v>
      </c>
      <c r="F814" s="88" t="s">
        <v>121</v>
      </c>
      <c r="G814" s="88" t="s">
        <v>117</v>
      </c>
    </row>
    <row r="815" spans="2:7" ht="15.75" hidden="1" thickBot="1">
      <c r="B815" s="88" t="s">
        <v>1000</v>
      </c>
      <c r="C815" s="88">
        <v>87765826</v>
      </c>
      <c r="D815" s="88" t="s">
        <v>138</v>
      </c>
      <c r="E815" s="88" t="s">
        <v>139</v>
      </c>
      <c r="F815" s="88" t="s">
        <v>121</v>
      </c>
      <c r="G815" s="88" t="s">
        <v>140</v>
      </c>
    </row>
    <row r="816" spans="2:7" ht="15.75" hidden="1" thickBot="1">
      <c r="B816" s="88" t="s">
        <v>1001</v>
      </c>
      <c r="C816" s="88">
        <v>87214528</v>
      </c>
      <c r="D816" s="88" t="s">
        <v>205</v>
      </c>
      <c r="E816" s="88" t="s">
        <v>206</v>
      </c>
      <c r="F816" s="88" t="s">
        <v>121</v>
      </c>
      <c r="G816" s="88" t="s">
        <v>208</v>
      </c>
    </row>
    <row r="817" spans="2:7" ht="15.75" hidden="1" thickBot="1">
      <c r="B817" s="88" t="s">
        <v>1002</v>
      </c>
      <c r="C817" s="88">
        <v>87575357</v>
      </c>
      <c r="D817" s="88" t="s">
        <v>147</v>
      </c>
      <c r="E817" s="88" t="s">
        <v>148</v>
      </c>
      <c r="F817" s="88" t="s">
        <v>121</v>
      </c>
      <c r="G817" s="88" t="s">
        <v>152</v>
      </c>
    </row>
    <row r="818" spans="2:7" ht="15.75" hidden="1" thickBot="1">
      <c r="B818" s="88" t="s">
        <v>1003</v>
      </c>
      <c r="C818" s="88">
        <v>87171553</v>
      </c>
      <c r="D818" s="88" t="s">
        <v>205</v>
      </c>
      <c r="E818" s="88" t="s">
        <v>206</v>
      </c>
      <c r="F818" s="88" t="s">
        <v>121</v>
      </c>
      <c r="G818" s="88" t="s">
        <v>208</v>
      </c>
    </row>
    <row r="819" spans="2:7" ht="15.75" hidden="1" thickBot="1">
      <c r="B819" s="88" t="s">
        <v>1004</v>
      </c>
      <c r="C819" s="88">
        <v>87394114</v>
      </c>
      <c r="D819" s="88" t="s">
        <v>214</v>
      </c>
      <c r="E819" s="88" t="s">
        <v>215</v>
      </c>
      <c r="F819" s="88" t="s">
        <v>121</v>
      </c>
      <c r="G819" s="88" t="s">
        <v>216</v>
      </c>
    </row>
    <row r="820" spans="2:7" ht="15.75" hidden="1" thickBot="1">
      <c r="B820" s="88" t="s">
        <v>1005</v>
      </c>
      <c r="C820" s="88">
        <v>87214221</v>
      </c>
      <c r="D820" s="88" t="s">
        <v>205</v>
      </c>
      <c r="E820" s="88" t="s">
        <v>206</v>
      </c>
      <c r="F820" s="88" t="s">
        <v>121</v>
      </c>
      <c r="G820" s="88" t="s">
        <v>210</v>
      </c>
    </row>
    <row r="821" spans="2:7" ht="15.75" thickBot="1">
      <c r="B821" s="88" t="s">
        <v>1006</v>
      </c>
      <c r="C821" s="88">
        <v>87741280</v>
      </c>
      <c r="D821" s="88" t="s">
        <v>156</v>
      </c>
      <c r="E821" s="88" t="s">
        <v>157</v>
      </c>
      <c r="F821" s="88" t="s">
        <v>121</v>
      </c>
      <c r="G821" s="88" t="s">
        <v>158</v>
      </c>
    </row>
    <row r="822" spans="2:7" ht="15.75" hidden="1" thickBot="1">
      <c r="B822" s="88" t="s">
        <v>1007</v>
      </c>
      <c r="C822" s="88">
        <v>87144006</v>
      </c>
      <c r="D822" s="88" t="s">
        <v>205</v>
      </c>
      <c r="E822" s="88" t="s">
        <v>206</v>
      </c>
      <c r="F822" s="88" t="s">
        <v>253</v>
      </c>
      <c r="G822" s="88" t="s">
        <v>208</v>
      </c>
    </row>
    <row r="823" spans="2:7" ht="15.75" hidden="1" thickBot="1">
      <c r="B823" s="88" t="s">
        <v>1008</v>
      </c>
      <c r="C823" s="88">
        <v>87271122</v>
      </c>
      <c r="D823" s="88" t="s">
        <v>126</v>
      </c>
      <c r="E823" s="88" t="s">
        <v>127</v>
      </c>
      <c r="F823" s="88" t="s">
        <v>121</v>
      </c>
      <c r="G823" s="88" t="s">
        <v>128</v>
      </c>
    </row>
    <row r="824" spans="2:7" ht="15.75" hidden="1" thickBot="1">
      <c r="B824" s="88" t="s">
        <v>1009</v>
      </c>
      <c r="C824" s="88">
        <v>87697300</v>
      </c>
      <c r="D824" s="88" t="s">
        <v>126</v>
      </c>
      <c r="E824" s="88" t="s">
        <v>127</v>
      </c>
      <c r="F824" s="88" t="s">
        <v>121</v>
      </c>
      <c r="G824" s="88" t="s">
        <v>128</v>
      </c>
    </row>
    <row r="825" spans="2:7" ht="15.75" hidden="1" thickBot="1">
      <c r="B825" s="88" t="s">
        <v>1010</v>
      </c>
      <c r="C825" s="88">
        <v>87545228</v>
      </c>
      <c r="D825" s="88" t="s">
        <v>126</v>
      </c>
      <c r="E825" s="88" t="s">
        <v>127</v>
      </c>
      <c r="F825" s="88" t="s">
        <v>121</v>
      </c>
      <c r="G825" s="88" t="s">
        <v>128</v>
      </c>
    </row>
    <row r="826" spans="2:7" ht="15.75" hidden="1" thickBot="1">
      <c r="B826" s="88" t="s">
        <v>1011</v>
      </c>
      <c r="C826" s="88">
        <v>87271148</v>
      </c>
      <c r="D826" s="88" t="s">
        <v>126</v>
      </c>
      <c r="E826" s="88" t="s">
        <v>127</v>
      </c>
      <c r="F826" s="88" t="s">
        <v>121</v>
      </c>
      <c r="G826" s="88" t="s">
        <v>128</v>
      </c>
    </row>
    <row r="827" spans="2:7" ht="15.75" hidden="1" thickBot="1">
      <c r="B827" s="88" t="s">
        <v>1012</v>
      </c>
      <c r="C827" s="88">
        <v>87697292</v>
      </c>
      <c r="D827" s="88" t="s">
        <v>126</v>
      </c>
      <c r="E827" s="88" t="s">
        <v>127</v>
      </c>
      <c r="F827" s="88" t="s">
        <v>121</v>
      </c>
      <c r="G827" s="88" t="s">
        <v>128</v>
      </c>
    </row>
    <row r="828" spans="2:7" ht="15.75" hidden="1" thickBot="1">
      <c r="B828" s="88" t="s">
        <v>1013</v>
      </c>
      <c r="C828" s="88">
        <v>87276147</v>
      </c>
      <c r="D828" s="88" t="s">
        <v>126</v>
      </c>
      <c r="E828" s="88" t="s">
        <v>127</v>
      </c>
      <c r="F828" s="88" t="s">
        <v>310</v>
      </c>
      <c r="G828" s="88" t="s">
        <v>354</v>
      </c>
    </row>
    <row r="829" spans="2:7" ht="15.75" hidden="1" thickBot="1">
      <c r="B829" s="88" t="s">
        <v>1014</v>
      </c>
      <c r="C829" s="88">
        <v>87386763</v>
      </c>
      <c r="D829" s="88" t="s">
        <v>126</v>
      </c>
      <c r="E829" s="88" t="s">
        <v>127</v>
      </c>
      <c r="F829" s="88" t="s">
        <v>121</v>
      </c>
      <c r="G829" s="88" t="s">
        <v>128</v>
      </c>
    </row>
    <row r="830" spans="2:7" ht="15.75" hidden="1" thickBot="1">
      <c r="B830" s="88" t="s">
        <v>1015</v>
      </c>
      <c r="C830" s="88">
        <v>87413732</v>
      </c>
      <c r="D830" s="88" t="s">
        <v>194</v>
      </c>
      <c r="E830" s="88" t="s">
        <v>195</v>
      </c>
      <c r="F830" s="88" t="s">
        <v>121</v>
      </c>
      <c r="G830" s="88" t="s">
        <v>304</v>
      </c>
    </row>
    <row r="831" spans="2:7" ht="15.75" hidden="1" thickBot="1">
      <c r="B831" s="88" t="s">
        <v>1016</v>
      </c>
      <c r="C831" s="88">
        <v>87381418</v>
      </c>
      <c r="D831" s="88" t="s">
        <v>126</v>
      </c>
      <c r="E831" s="88" t="s">
        <v>127</v>
      </c>
      <c r="F831" s="88" t="s">
        <v>121</v>
      </c>
      <c r="G831" s="88" t="s">
        <v>128</v>
      </c>
    </row>
    <row r="832" spans="2:7" ht="15.75" hidden="1" thickBot="1">
      <c r="B832" s="88" t="s">
        <v>1017</v>
      </c>
      <c r="C832" s="88">
        <v>87590356</v>
      </c>
      <c r="D832" s="88" t="s">
        <v>119</v>
      </c>
      <c r="E832" s="88" t="s">
        <v>120</v>
      </c>
      <c r="F832" s="88" t="s">
        <v>121</v>
      </c>
      <c r="G832" s="88" t="s">
        <v>122</v>
      </c>
    </row>
    <row r="833" spans="2:7" ht="15.75" hidden="1" thickBot="1">
      <c r="B833" s="88" t="s">
        <v>1018</v>
      </c>
      <c r="C833" s="88">
        <v>87276055</v>
      </c>
      <c r="D833" s="88" t="s">
        <v>126</v>
      </c>
      <c r="E833" s="88" t="s">
        <v>127</v>
      </c>
      <c r="F833" s="88" t="s">
        <v>121</v>
      </c>
      <c r="G833" s="88" t="s">
        <v>128</v>
      </c>
    </row>
    <row r="834" spans="2:7" ht="15.75" hidden="1" thickBot="1">
      <c r="B834" s="88" t="s">
        <v>1019</v>
      </c>
      <c r="C834" s="88">
        <v>87534131</v>
      </c>
      <c r="D834" s="88" t="s">
        <v>126</v>
      </c>
      <c r="E834" s="88" t="s">
        <v>127</v>
      </c>
      <c r="F834" s="88" t="s">
        <v>121</v>
      </c>
      <c r="G834" s="88" t="s">
        <v>128</v>
      </c>
    </row>
    <row r="835" spans="2:7" ht="15.75" hidden="1" thickBot="1">
      <c r="B835" s="88" t="s">
        <v>1020</v>
      </c>
      <c r="C835" s="88">
        <v>87276584</v>
      </c>
      <c r="D835" s="88" t="s">
        <v>126</v>
      </c>
      <c r="E835" s="88" t="s">
        <v>127</v>
      </c>
      <c r="F835" s="88" t="s">
        <v>121</v>
      </c>
      <c r="G835" s="88" t="s">
        <v>128</v>
      </c>
    </row>
    <row r="836" spans="2:7" ht="15.75" hidden="1" thickBot="1">
      <c r="B836" s="88" t="s">
        <v>1021</v>
      </c>
      <c r="C836" s="88">
        <v>87784843</v>
      </c>
      <c r="D836" s="88" t="s">
        <v>142</v>
      </c>
      <c r="E836" s="88" t="s">
        <v>143</v>
      </c>
      <c r="F836" s="88" t="s">
        <v>121</v>
      </c>
      <c r="G836" s="88" t="s">
        <v>162</v>
      </c>
    </row>
    <row r="837" spans="2:7" ht="15.75" hidden="1" thickBot="1">
      <c r="B837" s="88" t="s">
        <v>1022</v>
      </c>
      <c r="C837" s="88">
        <v>87214148</v>
      </c>
      <c r="D837" s="88" t="s">
        <v>205</v>
      </c>
      <c r="E837" s="88" t="s">
        <v>206</v>
      </c>
      <c r="F837" s="88" t="s">
        <v>121</v>
      </c>
      <c r="G837" s="88" t="s">
        <v>208</v>
      </c>
    </row>
    <row r="838" spans="2:7" ht="15.75" hidden="1" thickBot="1">
      <c r="B838" s="88" t="s">
        <v>1023</v>
      </c>
      <c r="C838" s="88">
        <v>87116327</v>
      </c>
      <c r="D838" s="88" t="s">
        <v>126</v>
      </c>
      <c r="E838" s="88" t="s">
        <v>127</v>
      </c>
      <c r="F838" s="88" t="s">
        <v>121</v>
      </c>
      <c r="G838" s="88" t="s">
        <v>128</v>
      </c>
    </row>
    <row r="839" spans="2:7" ht="15.75" hidden="1" thickBot="1">
      <c r="B839" s="88" t="s">
        <v>1024</v>
      </c>
      <c r="C839" s="88">
        <v>87611707</v>
      </c>
      <c r="D839" s="88" t="s">
        <v>142</v>
      </c>
      <c r="E839" s="88" t="s">
        <v>143</v>
      </c>
      <c r="F839" s="88" t="s">
        <v>121</v>
      </c>
      <c r="G839" s="88" t="s">
        <v>162</v>
      </c>
    </row>
    <row r="840" spans="2:7" ht="15.75" hidden="1" thickBot="1">
      <c r="B840" s="88" t="s">
        <v>1025</v>
      </c>
      <c r="C840" s="88">
        <v>87345496</v>
      </c>
      <c r="D840" s="88" t="s">
        <v>114</v>
      </c>
      <c r="E840" s="88" t="s">
        <v>115</v>
      </c>
      <c r="F840" s="88" t="s">
        <v>121</v>
      </c>
      <c r="G840" s="88" t="s">
        <v>117</v>
      </c>
    </row>
    <row r="841" spans="2:7" ht="15.75" hidden="1" thickBot="1">
      <c r="B841" s="88" t="s">
        <v>1026</v>
      </c>
      <c r="C841" s="88">
        <v>87272096</v>
      </c>
      <c r="D841" s="88" t="s">
        <v>114</v>
      </c>
      <c r="E841" s="88" t="s">
        <v>115</v>
      </c>
      <c r="F841" s="88" t="s">
        <v>121</v>
      </c>
      <c r="G841" s="88" t="s">
        <v>117</v>
      </c>
    </row>
    <row r="842" spans="2:7" ht="15.75" hidden="1" thickBot="1">
      <c r="B842" s="88" t="s">
        <v>1027</v>
      </c>
      <c r="C842" s="88">
        <v>87615211</v>
      </c>
      <c r="D842" s="88" t="s">
        <v>142</v>
      </c>
      <c r="E842" s="88" t="s">
        <v>143</v>
      </c>
      <c r="F842" s="88" t="s">
        <v>121</v>
      </c>
      <c r="G842" s="88" t="s">
        <v>162</v>
      </c>
    </row>
    <row r="843" spans="2:7" ht="15.75" hidden="1" thickBot="1">
      <c r="B843" s="88" t="s">
        <v>1028</v>
      </c>
      <c r="C843" s="88">
        <v>87281113</v>
      </c>
      <c r="D843" s="88" t="s">
        <v>114</v>
      </c>
      <c r="E843" s="88" t="s">
        <v>115</v>
      </c>
      <c r="F843" s="88" t="s">
        <v>121</v>
      </c>
      <c r="G843" s="88" t="s">
        <v>124</v>
      </c>
    </row>
    <row r="844" spans="2:7" ht="15.75" hidden="1" thickBot="1">
      <c r="B844" s="88" t="s">
        <v>1029</v>
      </c>
      <c r="C844" s="88">
        <v>87681601</v>
      </c>
      <c r="D844" s="88" t="s">
        <v>126</v>
      </c>
      <c r="E844" s="88" t="s">
        <v>127</v>
      </c>
      <c r="F844" s="88" t="s">
        <v>121</v>
      </c>
      <c r="G844" s="88" t="s">
        <v>128</v>
      </c>
    </row>
    <row r="845" spans="2:7" ht="15.75" hidden="1" thickBot="1">
      <c r="B845" s="88" t="s">
        <v>1030</v>
      </c>
      <c r="C845" s="88">
        <v>87784827</v>
      </c>
      <c r="D845" s="88" t="s">
        <v>142</v>
      </c>
      <c r="E845" s="88" t="s">
        <v>143</v>
      </c>
      <c r="F845" s="88" t="s">
        <v>121</v>
      </c>
      <c r="G845" s="88" t="s">
        <v>162</v>
      </c>
    </row>
    <row r="846" spans="2:7" ht="15.75" hidden="1" thickBot="1">
      <c r="B846" s="88" t="s">
        <v>1031</v>
      </c>
      <c r="C846" s="88">
        <v>87313387</v>
      </c>
      <c r="D846" s="88" t="s">
        <v>114</v>
      </c>
      <c r="E846" s="88" t="s">
        <v>115</v>
      </c>
      <c r="F846" s="88" t="s">
        <v>121</v>
      </c>
      <c r="G846" s="88" t="s">
        <v>117</v>
      </c>
    </row>
    <row r="847" spans="2:7" ht="15.75" thickBot="1">
      <c r="B847" s="88" t="s">
        <v>1032</v>
      </c>
      <c r="C847" s="88">
        <v>87722579</v>
      </c>
      <c r="D847" s="88" t="s">
        <v>156</v>
      </c>
      <c r="E847" s="88" t="s">
        <v>157</v>
      </c>
      <c r="F847" s="88" t="s">
        <v>121</v>
      </c>
      <c r="G847" s="88" t="s">
        <v>158</v>
      </c>
    </row>
    <row r="848" spans="2:7" ht="15.75" hidden="1" thickBot="1">
      <c r="B848" s="88" t="s">
        <v>1033</v>
      </c>
      <c r="C848" s="88">
        <v>87571422</v>
      </c>
      <c r="D848" s="88" t="s">
        <v>214</v>
      </c>
      <c r="E848" s="88" t="s">
        <v>215</v>
      </c>
      <c r="F848" s="88" t="s">
        <v>121</v>
      </c>
      <c r="G848" s="88" t="s">
        <v>222</v>
      </c>
    </row>
    <row r="849" spans="2:7" ht="15.75" hidden="1" thickBot="1">
      <c r="B849" s="88" t="s">
        <v>1034</v>
      </c>
      <c r="C849" s="88">
        <v>87175794</v>
      </c>
      <c r="D849" s="88" t="s">
        <v>205</v>
      </c>
      <c r="E849" s="88" t="s">
        <v>206</v>
      </c>
      <c r="F849" s="88" t="s">
        <v>121</v>
      </c>
      <c r="G849" s="88" t="s">
        <v>210</v>
      </c>
    </row>
    <row r="850" spans="2:7" ht="15.75" hidden="1" thickBot="1">
      <c r="B850" s="88" t="s">
        <v>1035</v>
      </c>
      <c r="C850" s="88">
        <v>87413328</v>
      </c>
      <c r="D850" s="88" t="s">
        <v>194</v>
      </c>
      <c r="E850" s="88" t="s">
        <v>195</v>
      </c>
      <c r="F850" s="88" t="s">
        <v>121</v>
      </c>
      <c r="G850" s="88" t="s">
        <v>304</v>
      </c>
    </row>
    <row r="851" spans="2:7" ht="15.75" hidden="1" thickBot="1">
      <c r="B851" s="88" t="s">
        <v>1036</v>
      </c>
      <c r="C851" s="88">
        <v>87718536</v>
      </c>
      <c r="D851" s="88" t="s">
        <v>165</v>
      </c>
      <c r="E851" s="88" t="s">
        <v>166</v>
      </c>
      <c r="F851" s="88" t="s">
        <v>121</v>
      </c>
      <c r="G851" s="88" t="s">
        <v>168</v>
      </c>
    </row>
    <row r="852" spans="2:7" ht="15.75" hidden="1" thickBot="1">
      <c r="B852" s="88" t="s">
        <v>1037</v>
      </c>
      <c r="C852" s="88">
        <v>87545137</v>
      </c>
      <c r="D852" s="88" t="s">
        <v>126</v>
      </c>
      <c r="E852" s="88" t="s">
        <v>127</v>
      </c>
      <c r="F852" s="88" t="s">
        <v>238</v>
      </c>
      <c r="G852" s="88" t="s">
        <v>128</v>
      </c>
    </row>
    <row r="853" spans="2:7" ht="15.75" hidden="1" thickBot="1">
      <c r="B853" s="88" t="s">
        <v>1038</v>
      </c>
      <c r="C853" s="88">
        <v>87694141</v>
      </c>
      <c r="D853" s="88" t="s">
        <v>165</v>
      </c>
      <c r="E853" s="88" t="s">
        <v>166</v>
      </c>
      <c r="F853" s="88" t="s">
        <v>167</v>
      </c>
      <c r="G853" s="88" t="s">
        <v>168</v>
      </c>
    </row>
    <row r="854" spans="2:7" ht="15.75" hidden="1" thickBot="1">
      <c r="B854" s="88" t="s">
        <v>1039</v>
      </c>
      <c r="C854" s="88">
        <v>87317065</v>
      </c>
      <c r="D854" s="88" t="s">
        <v>114</v>
      </c>
      <c r="E854" s="88" t="s">
        <v>115</v>
      </c>
      <c r="F854" s="88" t="s">
        <v>121</v>
      </c>
      <c r="G854" s="88" t="s">
        <v>124</v>
      </c>
    </row>
    <row r="855" spans="2:7" ht="15.75" hidden="1" thickBot="1">
      <c r="B855" s="88" t="s">
        <v>1040</v>
      </c>
      <c r="C855" s="88">
        <v>87683201</v>
      </c>
      <c r="D855" s="88" t="s">
        <v>165</v>
      </c>
      <c r="E855" s="88" t="s">
        <v>166</v>
      </c>
      <c r="F855" s="88" t="s">
        <v>121</v>
      </c>
      <c r="G855" s="88" t="s">
        <v>168</v>
      </c>
    </row>
    <row r="856" spans="2:7" ht="15.75" hidden="1" thickBot="1">
      <c r="B856" s="88" t="s">
        <v>1041</v>
      </c>
      <c r="C856" s="88">
        <v>87144642</v>
      </c>
      <c r="D856" s="88" t="s">
        <v>205</v>
      </c>
      <c r="E856" s="88" t="s">
        <v>206</v>
      </c>
      <c r="F856" s="88" t="s">
        <v>253</v>
      </c>
      <c r="G856" s="88" t="s">
        <v>210</v>
      </c>
    </row>
    <row r="857" spans="2:7" ht="15.75" hidden="1" thickBot="1">
      <c r="B857" s="88" t="s">
        <v>1042</v>
      </c>
      <c r="C857" s="88">
        <v>87545145</v>
      </c>
      <c r="D857" s="88" t="s">
        <v>126</v>
      </c>
      <c r="E857" s="88" t="s">
        <v>127</v>
      </c>
      <c r="F857" s="88" t="s">
        <v>121</v>
      </c>
      <c r="G857" s="88" t="s">
        <v>128</v>
      </c>
    </row>
    <row r="858" spans="2:7" ht="15.75" hidden="1" thickBot="1">
      <c r="B858" s="88" t="s">
        <v>1043</v>
      </c>
      <c r="C858" s="88">
        <v>87484154</v>
      </c>
      <c r="D858" s="88" t="s">
        <v>119</v>
      </c>
      <c r="E858" s="88" t="s">
        <v>120</v>
      </c>
      <c r="F858" s="88" t="s">
        <v>121</v>
      </c>
      <c r="G858" s="88" t="s">
        <v>122</v>
      </c>
    </row>
    <row r="859" spans="2:7" ht="15.75" hidden="1" thickBot="1">
      <c r="B859" s="88" t="s">
        <v>1044</v>
      </c>
      <c r="C859" s="88">
        <v>87317537</v>
      </c>
      <c r="D859" s="88" t="s">
        <v>194</v>
      </c>
      <c r="E859" s="88" t="s">
        <v>195</v>
      </c>
      <c r="F859" s="88" t="s">
        <v>121</v>
      </c>
      <c r="G859" s="88" t="s">
        <v>304</v>
      </c>
    </row>
    <row r="860" spans="2:7" ht="15.75" hidden="1" thickBot="1">
      <c r="B860" s="88" t="s">
        <v>1045</v>
      </c>
      <c r="C860" s="88">
        <v>87175141</v>
      </c>
      <c r="D860" s="88" t="s">
        <v>205</v>
      </c>
      <c r="E860" s="88" t="s">
        <v>206</v>
      </c>
      <c r="F860" s="88" t="s">
        <v>121</v>
      </c>
      <c r="G860" s="88" t="s">
        <v>210</v>
      </c>
    </row>
    <row r="861" spans="2:7" ht="15.75" thickBot="1">
      <c r="B861" s="88" t="s">
        <v>1046</v>
      </c>
      <c r="C861" s="88">
        <v>87745679</v>
      </c>
      <c r="D861" s="88" t="s">
        <v>156</v>
      </c>
      <c r="E861" s="88" t="s">
        <v>157</v>
      </c>
      <c r="F861" s="88" t="s">
        <v>185</v>
      </c>
      <c r="G861" s="88" t="s">
        <v>182</v>
      </c>
    </row>
    <row r="862" spans="2:7" ht="15.75" hidden="1" thickBot="1">
      <c r="B862" s="88" t="s">
        <v>1047</v>
      </c>
      <c r="C862" s="88">
        <v>87387001</v>
      </c>
      <c r="D862" s="88" t="s">
        <v>194</v>
      </c>
      <c r="E862" s="88" t="s">
        <v>195</v>
      </c>
      <c r="F862" s="88" t="s">
        <v>121</v>
      </c>
      <c r="G862" s="88" t="s">
        <v>609</v>
      </c>
    </row>
    <row r="863" spans="2:7" ht="15.75" hidden="1" thickBot="1">
      <c r="B863" s="88" t="s">
        <v>1048</v>
      </c>
      <c r="C863" s="88">
        <v>87478552</v>
      </c>
      <c r="D863" s="88" t="s">
        <v>119</v>
      </c>
      <c r="E863" s="88" t="s">
        <v>120</v>
      </c>
      <c r="F863" s="88" t="s">
        <v>226</v>
      </c>
      <c r="G863" s="88" t="s">
        <v>227</v>
      </c>
    </row>
    <row r="864" spans="2:7" ht="15.75" hidden="1" thickBot="1">
      <c r="B864" s="88" t="s">
        <v>1049</v>
      </c>
      <c r="C864" s="88">
        <v>87681361</v>
      </c>
      <c r="D864" s="88" t="s">
        <v>126</v>
      </c>
      <c r="E864" s="88" t="s">
        <v>127</v>
      </c>
      <c r="F864" s="88" t="s">
        <v>121</v>
      </c>
      <c r="G864" s="88" t="s">
        <v>128</v>
      </c>
    </row>
    <row r="865" spans="2:7" ht="15.75" hidden="1" thickBot="1">
      <c r="B865" s="88" t="s">
        <v>1050</v>
      </c>
      <c r="C865" s="88">
        <v>87681387</v>
      </c>
      <c r="D865" s="88" t="s">
        <v>126</v>
      </c>
      <c r="E865" s="88" t="s">
        <v>127</v>
      </c>
      <c r="F865" s="88" t="s">
        <v>121</v>
      </c>
      <c r="G865" s="88" t="s">
        <v>128</v>
      </c>
    </row>
    <row r="866" spans="2:7" ht="15.75" hidden="1" thickBot="1">
      <c r="B866" s="88" t="s">
        <v>1051</v>
      </c>
      <c r="C866" s="88">
        <v>87592881</v>
      </c>
      <c r="D866" s="88" t="s">
        <v>147</v>
      </c>
      <c r="E866" s="88" t="s">
        <v>148</v>
      </c>
      <c r="F866" s="88" t="s">
        <v>121</v>
      </c>
      <c r="G866" s="88" t="s">
        <v>152</v>
      </c>
    </row>
    <row r="867" spans="2:7" ht="15.75" hidden="1" thickBot="1">
      <c r="B867" s="88" t="s">
        <v>1052</v>
      </c>
      <c r="C867" s="88">
        <v>87592121</v>
      </c>
      <c r="D867" s="88" t="s">
        <v>147</v>
      </c>
      <c r="E867" s="88" t="s">
        <v>148</v>
      </c>
      <c r="F867" s="88" t="s">
        <v>121</v>
      </c>
      <c r="G867" s="88" t="s">
        <v>152</v>
      </c>
    </row>
    <row r="868" spans="2:7" ht="15.75" hidden="1" thickBot="1">
      <c r="B868" s="88" t="s">
        <v>1053</v>
      </c>
      <c r="C868" s="88">
        <v>87212266</v>
      </c>
      <c r="D868" s="88" t="s">
        <v>205</v>
      </c>
      <c r="E868" s="88" t="s">
        <v>206</v>
      </c>
      <c r="F868" s="88" t="s">
        <v>121</v>
      </c>
      <c r="G868" s="88" t="s">
        <v>210</v>
      </c>
    </row>
    <row r="869" spans="2:7" ht="15.75" hidden="1" thickBot="1">
      <c r="B869" s="88" t="s">
        <v>1054</v>
      </c>
      <c r="C869" s="88">
        <v>87342527</v>
      </c>
      <c r="D869" s="88" t="s">
        <v>114</v>
      </c>
      <c r="E869" s="88" t="s">
        <v>115</v>
      </c>
      <c r="F869" s="88" t="s">
        <v>121</v>
      </c>
      <c r="G869" s="88" t="s">
        <v>117</v>
      </c>
    </row>
    <row r="870" spans="2:7" ht="15.75" hidden="1" thickBot="1">
      <c r="B870" s="88" t="s">
        <v>1055</v>
      </c>
      <c r="C870" s="88">
        <v>87193516</v>
      </c>
      <c r="D870" s="88" t="s">
        <v>205</v>
      </c>
      <c r="E870" s="88" t="s">
        <v>206</v>
      </c>
      <c r="F870" s="88" t="s">
        <v>121</v>
      </c>
      <c r="G870" s="88" t="s">
        <v>210</v>
      </c>
    </row>
    <row r="871" spans="2:7" ht="15.75" hidden="1" thickBot="1">
      <c r="B871" s="88" t="s">
        <v>1056</v>
      </c>
      <c r="C871" s="88">
        <v>87116277</v>
      </c>
      <c r="D871" s="88" t="s">
        <v>126</v>
      </c>
      <c r="E871" s="88" t="s">
        <v>127</v>
      </c>
      <c r="F871" s="88" t="s">
        <v>121</v>
      </c>
      <c r="G871" s="88" t="s">
        <v>128</v>
      </c>
    </row>
    <row r="872" spans="2:7" ht="15.75" hidden="1" thickBot="1">
      <c r="B872" s="88" t="s">
        <v>1057</v>
      </c>
      <c r="C872" s="88">
        <v>87193524</v>
      </c>
      <c r="D872" s="88" t="s">
        <v>205</v>
      </c>
      <c r="E872" s="88" t="s">
        <v>206</v>
      </c>
      <c r="F872" s="88" t="s">
        <v>121</v>
      </c>
      <c r="G872" s="88" t="s">
        <v>210</v>
      </c>
    </row>
    <row r="873" spans="2:7" ht="15.75" hidden="1" thickBot="1">
      <c r="B873" s="88" t="s">
        <v>1058</v>
      </c>
      <c r="C873" s="88">
        <v>87576173</v>
      </c>
      <c r="D873" s="88" t="s">
        <v>214</v>
      </c>
      <c r="E873" s="88" t="s">
        <v>215</v>
      </c>
      <c r="F873" s="88" t="s">
        <v>121</v>
      </c>
      <c r="G873" s="88" t="s">
        <v>216</v>
      </c>
    </row>
    <row r="874" spans="2:7" ht="15.75" hidden="1" thickBot="1">
      <c r="B874" s="88" t="s">
        <v>1059</v>
      </c>
      <c r="C874" s="88">
        <v>87193359</v>
      </c>
      <c r="D874" s="88" t="s">
        <v>205</v>
      </c>
      <c r="E874" s="88" t="s">
        <v>206</v>
      </c>
      <c r="F874" s="88" t="s">
        <v>121</v>
      </c>
      <c r="G874" s="88" t="s">
        <v>208</v>
      </c>
    </row>
    <row r="875" spans="2:7" ht="15.75" hidden="1" thickBot="1">
      <c r="B875" s="88" t="s">
        <v>1060</v>
      </c>
      <c r="C875" s="88">
        <v>87413542</v>
      </c>
      <c r="D875" s="88" t="s">
        <v>194</v>
      </c>
      <c r="E875" s="88" t="s">
        <v>195</v>
      </c>
      <c r="F875" s="88" t="s">
        <v>196</v>
      </c>
      <c r="G875" s="88" t="s">
        <v>197</v>
      </c>
    </row>
    <row r="876" spans="2:7" ht="15.75" hidden="1" thickBot="1">
      <c r="B876" s="88" t="s">
        <v>1061</v>
      </c>
      <c r="C876" s="88">
        <v>87144212</v>
      </c>
      <c r="D876" s="88" t="s">
        <v>205</v>
      </c>
      <c r="E876" s="88" t="s">
        <v>206</v>
      </c>
      <c r="F876" s="88" t="s">
        <v>121</v>
      </c>
      <c r="G876" s="88" t="s">
        <v>210</v>
      </c>
    </row>
    <row r="877" spans="2:7" ht="15.75" hidden="1" thickBot="1">
      <c r="B877" s="88" t="s">
        <v>1062</v>
      </c>
      <c r="C877" s="88">
        <v>87182626</v>
      </c>
      <c r="D877" s="88" t="s">
        <v>205</v>
      </c>
      <c r="E877" s="88" t="s">
        <v>206</v>
      </c>
      <c r="F877" s="88" t="s">
        <v>121</v>
      </c>
      <c r="G877" s="88" t="s">
        <v>210</v>
      </c>
    </row>
    <row r="878" spans="2:7" ht="15.75" hidden="1" thickBot="1">
      <c r="B878" s="88" t="s">
        <v>1063</v>
      </c>
      <c r="C878" s="88">
        <v>87597849</v>
      </c>
      <c r="D878" s="88" t="s">
        <v>147</v>
      </c>
      <c r="E878" s="88" t="s">
        <v>148</v>
      </c>
      <c r="F878" s="88" t="s">
        <v>121</v>
      </c>
      <c r="G878" s="88" t="s">
        <v>152</v>
      </c>
    </row>
    <row r="879" spans="2:7" ht="15.75" hidden="1" thickBot="1">
      <c r="B879" s="88" t="s">
        <v>1064</v>
      </c>
      <c r="C879" s="88">
        <v>87611962</v>
      </c>
      <c r="D879" s="88" t="s">
        <v>142</v>
      </c>
      <c r="E879" s="88" t="s">
        <v>143</v>
      </c>
      <c r="F879" s="88" t="s">
        <v>121</v>
      </c>
      <c r="G879" s="88" t="s">
        <v>162</v>
      </c>
    </row>
    <row r="880" spans="2:7" ht="15.75" hidden="1" thickBot="1">
      <c r="B880" s="88" t="s">
        <v>1065</v>
      </c>
      <c r="C880" s="88">
        <v>87172874</v>
      </c>
      <c r="D880" s="88" t="s">
        <v>205</v>
      </c>
      <c r="E880" s="88" t="s">
        <v>206</v>
      </c>
      <c r="F880" s="88" t="s">
        <v>121</v>
      </c>
      <c r="G880" s="88" t="s">
        <v>210</v>
      </c>
    </row>
    <row r="881" spans="2:7" ht="15.75" hidden="1" thickBot="1">
      <c r="B881" s="88" t="s">
        <v>1066</v>
      </c>
      <c r="C881" s="88">
        <v>87684241</v>
      </c>
      <c r="D881" s="88" t="s">
        <v>214</v>
      </c>
      <c r="E881" s="88" t="s">
        <v>215</v>
      </c>
      <c r="F881" s="88" t="s">
        <v>121</v>
      </c>
      <c r="G881" s="88" t="s">
        <v>222</v>
      </c>
    </row>
    <row r="882" spans="2:7" ht="15.75" hidden="1" thickBot="1">
      <c r="B882" s="88" t="s">
        <v>1067</v>
      </c>
      <c r="C882" s="88">
        <v>87316752</v>
      </c>
      <c r="D882" s="88" t="s">
        <v>114</v>
      </c>
      <c r="E882" s="88" t="s">
        <v>115</v>
      </c>
      <c r="F882" s="88" t="s">
        <v>121</v>
      </c>
      <c r="G882" s="88" t="s">
        <v>117</v>
      </c>
    </row>
    <row r="883" spans="2:7" ht="15.75" hidden="1" thickBot="1">
      <c r="B883" s="88" t="s">
        <v>1068</v>
      </c>
      <c r="C883" s="88">
        <v>87313742</v>
      </c>
      <c r="D883" s="88" t="s">
        <v>114</v>
      </c>
      <c r="E883" s="88" t="s">
        <v>115</v>
      </c>
      <c r="F883" s="88" t="s">
        <v>121</v>
      </c>
      <c r="G883" s="88" t="s">
        <v>117</v>
      </c>
    </row>
    <row r="884" spans="2:7" ht="15.75" hidden="1" thickBot="1">
      <c r="B884" s="88" t="s">
        <v>1069</v>
      </c>
      <c r="C884" s="88">
        <v>87317503</v>
      </c>
      <c r="D884" s="88" t="s">
        <v>114</v>
      </c>
      <c r="E884" s="88" t="s">
        <v>115</v>
      </c>
      <c r="F884" s="88" t="s">
        <v>121</v>
      </c>
      <c r="G884" s="88" t="s">
        <v>117</v>
      </c>
    </row>
    <row r="885" spans="2:7" ht="15.75" thickBot="1">
      <c r="B885" s="88" t="s">
        <v>1070</v>
      </c>
      <c r="C885" s="88">
        <v>87726877</v>
      </c>
      <c r="D885" s="88" t="s">
        <v>156</v>
      </c>
      <c r="E885" s="88" t="s">
        <v>157</v>
      </c>
      <c r="F885" s="88" t="s">
        <v>121</v>
      </c>
      <c r="G885" s="88" t="s">
        <v>182</v>
      </c>
    </row>
    <row r="886" spans="2:7" ht="15.75" hidden="1" thickBot="1">
      <c r="B886" s="88" t="s">
        <v>1071</v>
      </c>
      <c r="C886" s="88">
        <v>87144626</v>
      </c>
      <c r="D886" s="88" t="s">
        <v>205</v>
      </c>
      <c r="E886" s="88" t="s">
        <v>206</v>
      </c>
      <c r="F886" s="88" t="s">
        <v>253</v>
      </c>
      <c r="G886" s="88" t="s">
        <v>210</v>
      </c>
    </row>
    <row r="887" spans="2:7" ht="15.75" hidden="1" thickBot="1">
      <c r="B887" s="88" t="s">
        <v>1072</v>
      </c>
      <c r="C887" s="88">
        <v>87613091</v>
      </c>
      <c r="D887" s="88" t="s">
        <v>142</v>
      </c>
      <c r="E887" s="88" t="s">
        <v>143</v>
      </c>
      <c r="F887" s="88" t="s">
        <v>121</v>
      </c>
      <c r="G887" s="88" t="s">
        <v>145</v>
      </c>
    </row>
    <row r="888" spans="2:7" ht="15.75" thickBot="1">
      <c r="B888" s="88" t="s">
        <v>1073</v>
      </c>
      <c r="C888" s="88">
        <v>87726729</v>
      </c>
      <c r="D888" s="88" t="s">
        <v>156</v>
      </c>
      <c r="E888" s="88" t="s">
        <v>157</v>
      </c>
      <c r="F888" s="88" t="s">
        <v>224</v>
      </c>
      <c r="G888" s="88" t="s">
        <v>182</v>
      </c>
    </row>
    <row r="889" spans="2:7" ht="15.75" hidden="1" thickBot="1">
      <c r="B889" s="88" t="s">
        <v>1074</v>
      </c>
      <c r="C889" s="88">
        <v>87171330</v>
      </c>
      <c r="D889" s="88" t="s">
        <v>205</v>
      </c>
      <c r="E889" s="88" t="s">
        <v>206</v>
      </c>
      <c r="F889" s="88" t="s">
        <v>121</v>
      </c>
      <c r="G889" s="88" t="s">
        <v>208</v>
      </c>
    </row>
    <row r="890" spans="2:7" ht="15.75" hidden="1" thickBot="1">
      <c r="B890" s="88" t="s">
        <v>1075</v>
      </c>
      <c r="C890" s="88">
        <v>87296871</v>
      </c>
      <c r="D890" s="88" t="s">
        <v>114</v>
      </c>
      <c r="E890" s="88" t="s">
        <v>115</v>
      </c>
      <c r="F890" s="88" t="s">
        <v>116</v>
      </c>
      <c r="G890" s="88" t="s">
        <v>117</v>
      </c>
    </row>
    <row r="891" spans="2:7" ht="15.75" hidden="1" thickBot="1">
      <c r="B891" s="88" t="s">
        <v>1076</v>
      </c>
      <c r="C891" s="88">
        <v>87181040</v>
      </c>
      <c r="D891" s="88" t="s">
        <v>205</v>
      </c>
      <c r="E891" s="88" t="s">
        <v>206</v>
      </c>
      <c r="F891" s="88" t="s">
        <v>121</v>
      </c>
      <c r="G891" s="88" t="s">
        <v>210</v>
      </c>
    </row>
    <row r="892" spans="2:7" ht="15.75" hidden="1" thickBot="1">
      <c r="B892" s="88" t="s">
        <v>1077</v>
      </c>
      <c r="C892" s="88">
        <v>87212118</v>
      </c>
      <c r="D892" s="88" t="s">
        <v>205</v>
      </c>
      <c r="E892" s="88" t="s">
        <v>206</v>
      </c>
      <c r="F892" s="88" t="s">
        <v>207</v>
      </c>
      <c r="G892" s="88" t="s">
        <v>210</v>
      </c>
    </row>
    <row r="893" spans="2:7" ht="15.75" hidden="1" thickBot="1">
      <c r="B893" s="88" t="s">
        <v>1078</v>
      </c>
      <c r="C893" s="88">
        <v>87214676</v>
      </c>
      <c r="D893" s="88" t="s">
        <v>205</v>
      </c>
      <c r="E893" s="88" t="s">
        <v>206</v>
      </c>
      <c r="F893" s="88" t="s">
        <v>121</v>
      </c>
      <c r="G893" s="88" t="s">
        <v>210</v>
      </c>
    </row>
    <row r="894" spans="2:7" ht="15.75" hidden="1" thickBot="1">
      <c r="B894" s="88" t="s">
        <v>1079</v>
      </c>
      <c r="C894" s="88">
        <v>87725663</v>
      </c>
      <c r="D894" s="88" t="s">
        <v>165</v>
      </c>
      <c r="E894" s="88" t="s">
        <v>166</v>
      </c>
      <c r="F894" s="88" t="s">
        <v>121</v>
      </c>
      <c r="G894" s="88" t="s">
        <v>168</v>
      </c>
    </row>
    <row r="895" spans="2:7" ht="15.75" hidden="1" thickBot="1">
      <c r="B895" s="88" t="s">
        <v>1080</v>
      </c>
      <c r="C895" s="88">
        <v>87696633</v>
      </c>
      <c r="D895" s="88" t="s">
        <v>165</v>
      </c>
      <c r="E895" s="88" t="s">
        <v>166</v>
      </c>
      <c r="F895" s="88" t="s">
        <v>121</v>
      </c>
      <c r="G895" s="88" t="s">
        <v>168</v>
      </c>
    </row>
    <row r="896" spans="2:7" ht="15.75" hidden="1" thickBot="1">
      <c r="B896" s="88" t="s">
        <v>1081</v>
      </c>
      <c r="C896" s="88">
        <v>87576108</v>
      </c>
      <c r="D896" s="88" t="s">
        <v>214</v>
      </c>
      <c r="E896" s="88" t="s">
        <v>215</v>
      </c>
      <c r="F896" s="88" t="s">
        <v>121</v>
      </c>
      <c r="G896" s="88" t="s">
        <v>222</v>
      </c>
    </row>
    <row r="897" spans="2:7" ht="15.75" hidden="1" thickBot="1">
      <c r="B897" s="88" t="s">
        <v>1082</v>
      </c>
      <c r="C897" s="88">
        <v>87611616</v>
      </c>
      <c r="D897" s="88" t="s">
        <v>142</v>
      </c>
      <c r="E897" s="88" t="s">
        <v>143</v>
      </c>
      <c r="F897" s="88" t="s">
        <v>189</v>
      </c>
      <c r="G897" s="88" t="s">
        <v>145</v>
      </c>
    </row>
    <row r="898" spans="2:7" ht="15.75" hidden="1" thickBot="1">
      <c r="B898" s="88" t="s">
        <v>1083</v>
      </c>
      <c r="C898" s="88">
        <v>87447649</v>
      </c>
      <c r="D898" s="88" t="s">
        <v>194</v>
      </c>
      <c r="E898" s="88" t="s">
        <v>195</v>
      </c>
      <c r="F898" s="88" t="s">
        <v>196</v>
      </c>
      <c r="G898" s="88" t="s">
        <v>304</v>
      </c>
    </row>
    <row r="899" spans="2:7" ht="15.75" hidden="1" thickBot="1">
      <c r="B899" s="88" t="s">
        <v>1084</v>
      </c>
      <c r="C899" s="88">
        <v>87775379</v>
      </c>
      <c r="D899" s="88" t="s">
        <v>142</v>
      </c>
      <c r="E899" s="88" t="s">
        <v>143</v>
      </c>
      <c r="F899" s="88" t="s">
        <v>121</v>
      </c>
      <c r="G899" s="88" t="s">
        <v>162</v>
      </c>
    </row>
    <row r="900" spans="2:7" ht="15.75" hidden="1" thickBot="1">
      <c r="B900" s="88" t="s">
        <v>1085</v>
      </c>
      <c r="C900" s="88">
        <v>87682211</v>
      </c>
      <c r="D900" s="88" t="s">
        <v>126</v>
      </c>
      <c r="E900" s="88" t="s">
        <v>127</v>
      </c>
      <c r="F900" s="88" t="s">
        <v>121</v>
      </c>
      <c r="G900" s="88" t="s">
        <v>128</v>
      </c>
    </row>
    <row r="901" spans="2:7" ht="15.75" hidden="1" thickBot="1">
      <c r="B901" s="88" t="s">
        <v>1086</v>
      </c>
      <c r="C901" s="88">
        <v>87682427</v>
      </c>
      <c r="D901" s="88" t="s">
        <v>126</v>
      </c>
      <c r="E901" s="88" t="s">
        <v>127</v>
      </c>
      <c r="F901" s="88" t="s">
        <v>121</v>
      </c>
      <c r="G901" s="88" t="s">
        <v>354</v>
      </c>
    </row>
    <row r="902" spans="2:7" ht="15.75" hidden="1" thickBot="1">
      <c r="B902" s="88" t="s">
        <v>1087</v>
      </c>
      <c r="C902" s="88">
        <v>87713586</v>
      </c>
      <c r="D902" s="88" t="s">
        <v>165</v>
      </c>
      <c r="E902" s="88" t="s">
        <v>166</v>
      </c>
      <c r="F902" s="88" t="s">
        <v>121</v>
      </c>
      <c r="G902" s="88" t="s">
        <v>168</v>
      </c>
    </row>
    <row r="903" spans="2:7" ht="15.75" hidden="1" thickBot="1">
      <c r="B903" s="88" t="s">
        <v>1088</v>
      </c>
      <c r="C903" s="88">
        <v>87491159</v>
      </c>
      <c r="D903" s="88" t="s">
        <v>147</v>
      </c>
      <c r="E903" s="88" t="s">
        <v>148</v>
      </c>
      <c r="F903" s="88" t="s">
        <v>121</v>
      </c>
      <c r="G903" s="88" t="s">
        <v>152</v>
      </c>
    </row>
    <row r="904" spans="2:7" ht="15.75" hidden="1" thickBot="1">
      <c r="B904" s="88" t="s">
        <v>1089</v>
      </c>
      <c r="C904" s="88">
        <v>87756858</v>
      </c>
      <c r="D904" s="88" t="s">
        <v>138</v>
      </c>
      <c r="E904" s="88" t="s">
        <v>139</v>
      </c>
      <c r="F904" s="88" t="s">
        <v>121</v>
      </c>
      <c r="G904" s="88" t="s">
        <v>140</v>
      </c>
    </row>
    <row r="905" spans="2:7" ht="15.75" hidden="1" thickBot="1">
      <c r="B905" s="88" t="s">
        <v>1090</v>
      </c>
      <c r="C905" s="88">
        <v>87393405</v>
      </c>
      <c r="D905" s="88" t="s">
        <v>126</v>
      </c>
      <c r="E905" s="88" t="s">
        <v>127</v>
      </c>
      <c r="F905" s="88" t="s">
        <v>121</v>
      </c>
      <c r="G905" s="88" t="s">
        <v>128</v>
      </c>
    </row>
    <row r="906" spans="2:7" ht="15.75" hidden="1" thickBot="1">
      <c r="B906" s="88" t="s">
        <v>1091</v>
      </c>
      <c r="C906" s="88">
        <v>87141051</v>
      </c>
      <c r="D906" s="88" t="s">
        <v>205</v>
      </c>
      <c r="E906" s="88" t="s">
        <v>206</v>
      </c>
      <c r="F906" s="88" t="s">
        <v>121</v>
      </c>
      <c r="G906" s="88" t="s">
        <v>210</v>
      </c>
    </row>
    <row r="907" spans="2:7" ht="15.75" hidden="1" thickBot="1">
      <c r="B907" s="88" t="s">
        <v>1092</v>
      </c>
      <c r="C907" s="88">
        <v>87784769</v>
      </c>
      <c r="D907" s="88" t="s">
        <v>142</v>
      </c>
      <c r="E907" s="88" t="s">
        <v>143</v>
      </c>
      <c r="F907" s="88" t="s">
        <v>121</v>
      </c>
      <c r="G907" s="88" t="s">
        <v>162</v>
      </c>
    </row>
    <row r="908" spans="2:7" ht="15.75" hidden="1" thickBot="1">
      <c r="B908" s="88" t="s">
        <v>1093</v>
      </c>
      <c r="C908" s="88">
        <v>87784819</v>
      </c>
      <c r="D908" s="88" t="s">
        <v>142</v>
      </c>
      <c r="E908" s="88" t="s">
        <v>143</v>
      </c>
      <c r="F908" s="88" t="s">
        <v>144</v>
      </c>
      <c r="G908" s="88" t="s">
        <v>162</v>
      </c>
    </row>
    <row r="909" spans="2:7" ht="15.75" hidden="1" thickBot="1">
      <c r="B909" s="88" t="s">
        <v>1094</v>
      </c>
      <c r="C909" s="88">
        <v>87193003</v>
      </c>
      <c r="D909" s="88" t="s">
        <v>205</v>
      </c>
      <c r="E909" s="88" t="s">
        <v>206</v>
      </c>
      <c r="F909" s="88" t="s">
        <v>253</v>
      </c>
      <c r="G909" s="88" t="s">
        <v>208</v>
      </c>
    </row>
    <row r="910" spans="2:7" ht="15.75" hidden="1" thickBot="1">
      <c r="B910" s="88" t="s">
        <v>1095</v>
      </c>
      <c r="C910" s="88">
        <v>87313833</v>
      </c>
      <c r="D910" s="88" t="s">
        <v>114</v>
      </c>
      <c r="E910" s="88" t="s">
        <v>115</v>
      </c>
      <c r="F910" s="88" t="s">
        <v>121</v>
      </c>
      <c r="G910" s="88" t="s">
        <v>117</v>
      </c>
    </row>
    <row r="911" spans="2:7" ht="15.75" hidden="1" thickBot="1">
      <c r="B911" s="88" t="s">
        <v>1096</v>
      </c>
      <c r="C911" s="88">
        <v>87485326</v>
      </c>
      <c r="D911" s="88" t="s">
        <v>147</v>
      </c>
      <c r="E911" s="88" t="s">
        <v>148</v>
      </c>
      <c r="F911" s="88" t="s">
        <v>121</v>
      </c>
      <c r="G911" s="88" t="s">
        <v>152</v>
      </c>
    </row>
    <row r="912" spans="2:7" ht="15.75" hidden="1" thickBot="1">
      <c r="B912" s="88" t="s">
        <v>1097</v>
      </c>
      <c r="C912" s="88">
        <v>87753442</v>
      </c>
      <c r="D912" s="88" t="s">
        <v>138</v>
      </c>
      <c r="E912" s="88" t="s">
        <v>139</v>
      </c>
      <c r="F912" s="88" t="s">
        <v>121</v>
      </c>
      <c r="G912" s="88" t="s">
        <v>140</v>
      </c>
    </row>
    <row r="913" spans="2:7" ht="15.75" hidden="1" thickBot="1">
      <c r="B913" s="88" t="s">
        <v>1098</v>
      </c>
      <c r="C913" s="88">
        <v>87413377</v>
      </c>
      <c r="D913" s="88" t="s">
        <v>194</v>
      </c>
      <c r="E913" s="88" t="s">
        <v>195</v>
      </c>
      <c r="F913" s="88" t="s">
        <v>121</v>
      </c>
      <c r="G913" s="88" t="s">
        <v>304</v>
      </c>
    </row>
    <row r="914" spans="2:7" ht="15.75" hidden="1" thickBot="1">
      <c r="B914" s="88" t="s">
        <v>1099</v>
      </c>
      <c r="C914" s="88">
        <v>87214734</v>
      </c>
      <c r="D914" s="88" t="s">
        <v>205</v>
      </c>
      <c r="E914" s="88" t="s">
        <v>206</v>
      </c>
      <c r="F914" s="88" t="s">
        <v>121</v>
      </c>
      <c r="G914" s="88" t="s">
        <v>210</v>
      </c>
    </row>
    <row r="915" spans="2:7" ht="15.75" hidden="1" thickBot="1">
      <c r="B915" s="88" t="s">
        <v>1100</v>
      </c>
      <c r="C915" s="88">
        <v>87141036</v>
      </c>
      <c r="D915" s="88" t="s">
        <v>205</v>
      </c>
      <c r="E915" s="88" t="s">
        <v>206</v>
      </c>
      <c r="F915" s="88" t="s">
        <v>121</v>
      </c>
      <c r="G915" s="88" t="s">
        <v>210</v>
      </c>
    </row>
    <row r="916" spans="2:7" ht="15.75" hidden="1" thickBot="1">
      <c r="B916" s="88" t="s">
        <v>1101</v>
      </c>
      <c r="C916" s="88">
        <v>87471201</v>
      </c>
      <c r="D916" s="88" t="s">
        <v>316</v>
      </c>
      <c r="E916" s="88" t="s">
        <v>120</v>
      </c>
      <c r="F916" s="88" t="s">
        <v>121</v>
      </c>
      <c r="G916" s="88" t="s">
        <v>372</v>
      </c>
    </row>
    <row r="917" spans="2:7" ht="15.75" hidden="1" thickBot="1">
      <c r="B917" s="88" t="s">
        <v>1102</v>
      </c>
      <c r="C917" s="88">
        <v>87486316</v>
      </c>
      <c r="D917" s="88" t="s">
        <v>119</v>
      </c>
      <c r="E917" s="88" t="s">
        <v>120</v>
      </c>
      <c r="F917" s="88" t="s">
        <v>121</v>
      </c>
      <c r="G917" s="88" t="s">
        <v>122</v>
      </c>
    </row>
    <row r="918" spans="2:7" ht="15.75" hidden="1" thickBot="1">
      <c r="B918" s="88" t="s">
        <v>1103</v>
      </c>
      <c r="C918" s="88">
        <v>87313841</v>
      </c>
      <c r="D918" s="88" t="s">
        <v>114</v>
      </c>
      <c r="E918" s="88" t="s">
        <v>115</v>
      </c>
      <c r="F918" s="88" t="s">
        <v>121</v>
      </c>
      <c r="G918" s="88" t="s">
        <v>117</v>
      </c>
    </row>
    <row r="919" spans="2:7" ht="15.75" hidden="1" thickBot="1">
      <c r="B919" s="88" t="s">
        <v>1104</v>
      </c>
      <c r="C919" s="88">
        <v>87342204</v>
      </c>
      <c r="D919" s="88" t="s">
        <v>114</v>
      </c>
      <c r="E919" s="88" t="s">
        <v>115</v>
      </c>
      <c r="F919" s="88" t="s">
        <v>121</v>
      </c>
      <c r="G919" s="88" t="s">
        <v>117</v>
      </c>
    </row>
    <row r="920" spans="2:7" ht="15.75" hidden="1" thickBot="1">
      <c r="B920" s="88" t="s">
        <v>1105</v>
      </c>
      <c r="C920" s="88">
        <v>87696229</v>
      </c>
      <c r="D920" s="88" t="s">
        <v>165</v>
      </c>
      <c r="E920" s="88" t="s">
        <v>166</v>
      </c>
      <c r="F920" s="88" t="s">
        <v>203</v>
      </c>
      <c r="G920" s="88" t="s">
        <v>168</v>
      </c>
    </row>
    <row r="921" spans="2:7" ht="15.75" hidden="1" thickBot="1">
      <c r="B921" s="88" t="s">
        <v>1106</v>
      </c>
      <c r="C921" s="88">
        <v>87295048</v>
      </c>
      <c r="D921" s="88" t="s">
        <v>114</v>
      </c>
      <c r="E921" s="88" t="s">
        <v>115</v>
      </c>
      <c r="F921" s="88" t="s">
        <v>116</v>
      </c>
      <c r="G921" s="88" t="s">
        <v>124</v>
      </c>
    </row>
    <row r="922" spans="2:7" ht="15.75" thickBot="1">
      <c r="B922" s="88" t="s">
        <v>1107</v>
      </c>
      <c r="C922" s="88">
        <v>87726737</v>
      </c>
      <c r="D922" s="88" t="s">
        <v>156</v>
      </c>
      <c r="E922" s="88" t="s">
        <v>157</v>
      </c>
      <c r="F922" s="88" t="s">
        <v>121</v>
      </c>
      <c r="G922" s="88" t="s">
        <v>158</v>
      </c>
    </row>
    <row r="923" spans="2:7" ht="15.75" hidden="1" thickBot="1">
      <c r="B923" s="88" t="s">
        <v>1108</v>
      </c>
      <c r="C923" s="88">
        <v>87417444</v>
      </c>
      <c r="D923" s="88" t="s">
        <v>205</v>
      </c>
      <c r="E923" s="88" t="s">
        <v>206</v>
      </c>
      <c r="F923" s="88" t="s">
        <v>121</v>
      </c>
      <c r="G923" s="88" t="s">
        <v>210</v>
      </c>
    </row>
    <row r="924" spans="2:7" ht="15.75" thickBot="1">
      <c r="B924" s="88" t="s">
        <v>1109</v>
      </c>
      <c r="C924" s="88">
        <v>87722702</v>
      </c>
      <c r="D924" s="88" t="s">
        <v>156</v>
      </c>
      <c r="E924" s="88" t="s">
        <v>157</v>
      </c>
      <c r="F924" s="88" t="s">
        <v>121</v>
      </c>
      <c r="G924" s="88" t="s">
        <v>158</v>
      </c>
    </row>
    <row r="925" spans="2:7" ht="15.75" hidden="1" thickBot="1">
      <c r="B925" s="88" t="s">
        <v>1110</v>
      </c>
      <c r="C925" s="88">
        <v>87276071</v>
      </c>
      <c r="D925" s="88" t="s">
        <v>126</v>
      </c>
      <c r="E925" s="88" t="s">
        <v>127</v>
      </c>
      <c r="F925" s="88" t="s">
        <v>121</v>
      </c>
      <c r="G925" s="88" t="s">
        <v>128</v>
      </c>
    </row>
    <row r="926" spans="2:7" ht="15.75" hidden="1" thickBot="1">
      <c r="B926" s="88" t="s">
        <v>1111</v>
      </c>
      <c r="C926" s="88">
        <v>87718304</v>
      </c>
      <c r="D926" s="88" t="s">
        <v>165</v>
      </c>
      <c r="E926" s="88" t="s">
        <v>166</v>
      </c>
      <c r="F926" s="88" t="s">
        <v>167</v>
      </c>
      <c r="G926" s="88" t="s">
        <v>168</v>
      </c>
    </row>
    <row r="927" spans="2:7" ht="15.75" hidden="1" thickBot="1">
      <c r="B927" s="88" t="s">
        <v>1112</v>
      </c>
      <c r="C927" s="88">
        <v>87715136</v>
      </c>
      <c r="D927" s="88" t="s">
        <v>165</v>
      </c>
      <c r="E927" s="88" t="s">
        <v>166</v>
      </c>
      <c r="F927" s="88" t="s">
        <v>167</v>
      </c>
      <c r="G927" s="88" t="s">
        <v>324</v>
      </c>
    </row>
    <row r="928" spans="2:7" ht="15.75" hidden="1" thickBot="1">
      <c r="B928" s="88" t="s">
        <v>3195</v>
      </c>
      <c r="C928" s="88">
        <v>87113894</v>
      </c>
      <c r="D928" s="88" t="s">
        <v>126</v>
      </c>
      <c r="E928" s="88" t="s">
        <v>127</v>
      </c>
      <c r="F928" s="88" t="s">
        <v>121</v>
      </c>
      <c r="G928" s="88" t="s">
        <v>128</v>
      </c>
    </row>
    <row r="929" spans="2:7" ht="15.75" hidden="1" thickBot="1">
      <c r="B929" s="88" t="s">
        <v>1113</v>
      </c>
      <c r="C929" s="88">
        <v>87757500</v>
      </c>
      <c r="D929" s="88" t="s">
        <v>138</v>
      </c>
      <c r="E929" s="88" t="s">
        <v>139</v>
      </c>
      <c r="F929" s="88" t="s">
        <v>121</v>
      </c>
      <c r="G929" s="88" t="s">
        <v>176</v>
      </c>
    </row>
    <row r="930" spans="2:7" ht="15.75" hidden="1" thickBot="1">
      <c r="B930" s="88" t="s">
        <v>1114</v>
      </c>
      <c r="C930" s="88">
        <v>87757518</v>
      </c>
      <c r="D930" s="88" t="s">
        <v>138</v>
      </c>
      <c r="E930" s="88" t="s">
        <v>139</v>
      </c>
      <c r="F930" s="88" t="s">
        <v>121</v>
      </c>
      <c r="G930" s="88" t="s">
        <v>140</v>
      </c>
    </row>
    <row r="931" spans="2:7" ht="15.75" hidden="1" thickBot="1">
      <c r="B931" s="88" t="s">
        <v>1115</v>
      </c>
      <c r="C931" s="88">
        <v>87444182</v>
      </c>
      <c r="D931" s="88" t="s">
        <v>194</v>
      </c>
      <c r="E931" s="88" t="s">
        <v>195</v>
      </c>
      <c r="F931" s="88" t="s">
        <v>121</v>
      </c>
      <c r="G931" s="88" t="s">
        <v>304</v>
      </c>
    </row>
    <row r="932" spans="2:7" ht="15.75" hidden="1" thickBot="1">
      <c r="B932" s="88" t="s">
        <v>1116</v>
      </c>
      <c r="C932" s="88">
        <v>87276659</v>
      </c>
      <c r="D932" s="88" t="s">
        <v>126</v>
      </c>
      <c r="E932" s="88" t="s">
        <v>127</v>
      </c>
      <c r="F932" s="88" t="s">
        <v>121</v>
      </c>
      <c r="G932" s="88" t="s">
        <v>128</v>
      </c>
    </row>
    <row r="933" spans="2:7" ht="15.75" hidden="1" thickBot="1">
      <c r="B933" s="88" t="s">
        <v>1117</v>
      </c>
      <c r="C933" s="88">
        <v>87296293</v>
      </c>
      <c r="D933" s="88" t="s">
        <v>114</v>
      </c>
      <c r="E933" s="88" t="s">
        <v>115</v>
      </c>
      <c r="F933" s="88" t="s">
        <v>116</v>
      </c>
      <c r="G933" s="88" t="s">
        <v>117</v>
      </c>
    </row>
    <row r="934" spans="2:7" ht="15.75" hidden="1" thickBot="1">
      <c r="B934" s="88" t="s">
        <v>1118</v>
      </c>
      <c r="C934" s="88">
        <v>87574533</v>
      </c>
      <c r="D934" s="88" t="s">
        <v>214</v>
      </c>
      <c r="E934" s="88" t="s">
        <v>215</v>
      </c>
      <c r="F934" s="88" t="s">
        <v>121</v>
      </c>
      <c r="G934" s="88" t="s">
        <v>222</v>
      </c>
    </row>
    <row r="935" spans="2:7" ht="15.75" hidden="1" thickBot="1">
      <c r="B935" s="88" t="s">
        <v>1119</v>
      </c>
      <c r="C935" s="88">
        <v>87286641</v>
      </c>
      <c r="D935" s="88" t="s">
        <v>114</v>
      </c>
      <c r="E935" s="88" t="s">
        <v>115</v>
      </c>
      <c r="F935" s="88" t="s">
        <v>121</v>
      </c>
      <c r="G935" s="88" t="s">
        <v>117</v>
      </c>
    </row>
    <row r="936" spans="2:7" ht="15.75" hidden="1" thickBot="1">
      <c r="B936" s="88" t="s">
        <v>1120</v>
      </c>
      <c r="C936" s="88">
        <v>87342212</v>
      </c>
      <c r="D936" s="88" t="s">
        <v>114</v>
      </c>
      <c r="E936" s="88" t="s">
        <v>115</v>
      </c>
      <c r="F936" s="88" t="s">
        <v>121</v>
      </c>
      <c r="G936" s="88" t="s">
        <v>117</v>
      </c>
    </row>
    <row r="937" spans="2:7" ht="15.75" hidden="1" thickBot="1">
      <c r="B937" s="88" t="s">
        <v>1121</v>
      </c>
      <c r="C937" s="88">
        <v>87592360</v>
      </c>
      <c r="D937" s="88" t="s">
        <v>147</v>
      </c>
      <c r="E937" s="88" t="s">
        <v>148</v>
      </c>
      <c r="F937" s="88" t="s">
        <v>121</v>
      </c>
      <c r="G937" s="88" t="s">
        <v>152</v>
      </c>
    </row>
    <row r="938" spans="2:7" ht="15.75" hidden="1" thickBot="1">
      <c r="B938" s="88" t="s">
        <v>1122</v>
      </c>
      <c r="C938" s="88">
        <v>87142240</v>
      </c>
      <c r="D938" s="88" t="s">
        <v>205</v>
      </c>
      <c r="E938" s="88" t="s">
        <v>206</v>
      </c>
      <c r="F938" s="88" t="s">
        <v>121</v>
      </c>
      <c r="G938" s="88" t="s">
        <v>210</v>
      </c>
    </row>
    <row r="939" spans="2:7" ht="15.75" thickBot="1">
      <c r="B939" s="88" t="s">
        <v>1123</v>
      </c>
      <c r="C939" s="88">
        <v>87741629</v>
      </c>
      <c r="D939" s="88" t="s">
        <v>156</v>
      </c>
      <c r="E939" s="88" t="s">
        <v>157</v>
      </c>
      <c r="F939" s="88" t="s">
        <v>185</v>
      </c>
      <c r="G939" s="88" t="s">
        <v>158</v>
      </c>
    </row>
    <row r="940" spans="2:7" ht="15.75" hidden="1" thickBot="1">
      <c r="B940" s="88" t="s">
        <v>1124</v>
      </c>
      <c r="C940" s="88">
        <v>87773556</v>
      </c>
      <c r="D940" s="88" t="s">
        <v>142</v>
      </c>
      <c r="E940" s="88" t="s">
        <v>143</v>
      </c>
      <c r="F940" s="88" t="s">
        <v>121</v>
      </c>
      <c r="G940" s="88" t="s">
        <v>145</v>
      </c>
    </row>
    <row r="941" spans="2:7" ht="15.75" hidden="1" thickBot="1">
      <c r="B941" s="88" t="s">
        <v>1125</v>
      </c>
      <c r="C941" s="88">
        <v>87141077</v>
      </c>
      <c r="D941" s="88" t="s">
        <v>205</v>
      </c>
      <c r="E941" s="88" t="s">
        <v>206</v>
      </c>
      <c r="F941" s="88" t="s">
        <v>253</v>
      </c>
      <c r="G941" s="88" t="s">
        <v>210</v>
      </c>
    </row>
    <row r="942" spans="2:7" ht="15.75" hidden="1" thickBot="1">
      <c r="B942" s="88" t="s">
        <v>1126</v>
      </c>
      <c r="C942" s="88">
        <v>87473876</v>
      </c>
      <c r="D942" s="88" t="s">
        <v>316</v>
      </c>
      <c r="E942" s="88" t="s">
        <v>120</v>
      </c>
      <c r="F942" s="88" t="s">
        <v>121</v>
      </c>
      <c r="G942" s="88" t="s">
        <v>372</v>
      </c>
    </row>
    <row r="943" spans="2:7" ht="15.75" hidden="1" thickBot="1">
      <c r="B943" s="88" t="s">
        <v>1127</v>
      </c>
      <c r="C943" s="88">
        <v>87172098</v>
      </c>
      <c r="D943" s="88" t="s">
        <v>205</v>
      </c>
      <c r="E943" s="88" t="s">
        <v>206</v>
      </c>
      <c r="F943" s="88" t="s">
        <v>121</v>
      </c>
      <c r="G943" s="88" t="s">
        <v>210</v>
      </c>
    </row>
    <row r="944" spans="2:7" ht="15.75" hidden="1" thickBot="1">
      <c r="B944" s="88" t="s">
        <v>1128</v>
      </c>
      <c r="C944" s="88">
        <v>87192088</v>
      </c>
      <c r="D944" s="88" t="s">
        <v>205</v>
      </c>
      <c r="E944" s="88" t="s">
        <v>206</v>
      </c>
      <c r="F944" s="88" t="s">
        <v>253</v>
      </c>
      <c r="G944" s="88" t="s">
        <v>210</v>
      </c>
    </row>
    <row r="945" spans="2:7" ht="15.75" hidden="1" thickBot="1">
      <c r="B945" s="88" t="s">
        <v>1129</v>
      </c>
      <c r="C945" s="88">
        <v>87765446</v>
      </c>
      <c r="D945" s="88" t="s">
        <v>138</v>
      </c>
      <c r="E945" s="88" t="s">
        <v>139</v>
      </c>
      <c r="F945" s="88" t="s">
        <v>121</v>
      </c>
      <c r="G945" s="88" t="s">
        <v>140</v>
      </c>
    </row>
    <row r="946" spans="2:7" ht="15.75" hidden="1" thickBot="1">
      <c r="B946" s="88" t="s">
        <v>1130</v>
      </c>
      <c r="C946" s="88">
        <v>87113514</v>
      </c>
      <c r="D946" s="88" t="s">
        <v>126</v>
      </c>
      <c r="E946" s="88" t="s">
        <v>127</v>
      </c>
      <c r="F946" s="88" t="s">
        <v>744</v>
      </c>
      <c r="G946" s="88" t="s">
        <v>128</v>
      </c>
    </row>
    <row r="947" spans="2:7" ht="15.75" hidden="1" thickBot="1">
      <c r="B947" s="88" t="s">
        <v>1131</v>
      </c>
      <c r="C947" s="88">
        <v>87615252</v>
      </c>
      <c r="D947" s="88" t="s">
        <v>142</v>
      </c>
      <c r="E947" s="88" t="s">
        <v>143</v>
      </c>
      <c r="F947" s="88" t="s">
        <v>121</v>
      </c>
      <c r="G947" s="88" t="s">
        <v>145</v>
      </c>
    </row>
    <row r="948" spans="2:7" ht="15.75" hidden="1" thickBot="1">
      <c r="B948" s="88" t="s">
        <v>1132</v>
      </c>
      <c r="C948" s="88">
        <v>87415620</v>
      </c>
      <c r="D948" s="88" t="s">
        <v>194</v>
      </c>
      <c r="E948" s="88" t="s">
        <v>195</v>
      </c>
      <c r="F948" s="88" t="s">
        <v>121</v>
      </c>
      <c r="G948" s="88" t="s">
        <v>197</v>
      </c>
    </row>
    <row r="949" spans="2:7" ht="15.75" hidden="1" thickBot="1">
      <c r="B949" s="88" t="s">
        <v>1133</v>
      </c>
      <c r="C949" s="88">
        <v>87775130</v>
      </c>
      <c r="D949" s="88" t="s">
        <v>142</v>
      </c>
      <c r="E949" s="88" t="s">
        <v>143</v>
      </c>
      <c r="F949" s="88" t="s">
        <v>121</v>
      </c>
      <c r="G949" s="88" t="s">
        <v>162</v>
      </c>
    </row>
    <row r="950" spans="2:7" ht="15.75" hidden="1" thickBot="1">
      <c r="B950" s="88" t="s">
        <v>1134</v>
      </c>
      <c r="C950" s="88">
        <v>87497461</v>
      </c>
      <c r="D950" s="88" t="s">
        <v>142</v>
      </c>
      <c r="E950" s="88" t="s">
        <v>143</v>
      </c>
      <c r="F950" s="88" t="s">
        <v>121</v>
      </c>
      <c r="G950" s="88" t="s">
        <v>162</v>
      </c>
    </row>
    <row r="951" spans="2:7" ht="15.75" hidden="1" thickBot="1">
      <c r="B951" s="88" t="s">
        <v>1135</v>
      </c>
      <c r="C951" s="88">
        <v>87694638</v>
      </c>
      <c r="D951" s="88" t="s">
        <v>165</v>
      </c>
      <c r="E951" s="88" t="s">
        <v>166</v>
      </c>
      <c r="F951" s="88" t="s">
        <v>121</v>
      </c>
      <c r="G951" s="88" t="s">
        <v>168</v>
      </c>
    </row>
    <row r="952" spans="2:7" ht="15.75" hidden="1" thickBot="1">
      <c r="B952" s="88" t="s">
        <v>1136</v>
      </c>
      <c r="C952" s="88">
        <v>87212332</v>
      </c>
      <c r="D952" s="88" t="s">
        <v>205</v>
      </c>
      <c r="E952" s="88" t="s">
        <v>206</v>
      </c>
      <c r="F952" s="88" t="s">
        <v>121</v>
      </c>
      <c r="G952" s="88" t="s">
        <v>208</v>
      </c>
    </row>
    <row r="953" spans="2:7" ht="15.75" hidden="1" thickBot="1">
      <c r="B953" s="88" t="s">
        <v>1137</v>
      </c>
      <c r="C953" s="88">
        <v>87672618</v>
      </c>
      <c r="D953" s="88" t="s">
        <v>147</v>
      </c>
      <c r="E953" s="88" t="s">
        <v>148</v>
      </c>
      <c r="F953" s="88" t="s">
        <v>121</v>
      </c>
      <c r="G953" s="88" t="s">
        <v>152</v>
      </c>
    </row>
    <row r="954" spans="2:7" ht="15.75" hidden="1" thickBot="1">
      <c r="B954" s="88" t="s">
        <v>1138</v>
      </c>
      <c r="C954" s="88">
        <v>87191742</v>
      </c>
      <c r="D954" s="88" t="s">
        <v>205</v>
      </c>
      <c r="E954" s="88" t="s">
        <v>206</v>
      </c>
      <c r="F954" s="88" t="s">
        <v>121</v>
      </c>
      <c r="G954" s="88" t="s">
        <v>210</v>
      </c>
    </row>
    <row r="955" spans="2:7" ht="15.75" thickBot="1">
      <c r="B955" s="88" t="s">
        <v>1139</v>
      </c>
      <c r="C955" s="88">
        <v>87732404</v>
      </c>
      <c r="D955" s="88" t="s">
        <v>156</v>
      </c>
      <c r="E955" s="88" t="s">
        <v>157</v>
      </c>
      <c r="F955" s="88" t="s">
        <v>203</v>
      </c>
      <c r="G955" s="88" t="s">
        <v>158</v>
      </c>
    </row>
    <row r="956" spans="2:7" ht="15.75" hidden="1" thickBot="1">
      <c r="B956" s="88" t="s">
        <v>1140</v>
      </c>
      <c r="C956" s="88">
        <v>87313262</v>
      </c>
      <c r="D956" s="88" t="s">
        <v>114</v>
      </c>
      <c r="E956" s="88" t="s">
        <v>115</v>
      </c>
      <c r="F956" s="88" t="s">
        <v>310</v>
      </c>
      <c r="G956" s="88" t="s">
        <v>117</v>
      </c>
    </row>
    <row r="957" spans="2:7" ht="15.75" hidden="1" thickBot="1">
      <c r="B957" s="88" t="s">
        <v>1141</v>
      </c>
      <c r="C957" s="88">
        <v>87763003</v>
      </c>
      <c r="D957" s="88" t="s">
        <v>138</v>
      </c>
      <c r="E957" s="88" t="s">
        <v>139</v>
      </c>
      <c r="F957" s="88" t="s">
        <v>175</v>
      </c>
      <c r="G957" s="88" t="s">
        <v>176</v>
      </c>
    </row>
    <row r="958" spans="2:7" ht="15.75" hidden="1" thickBot="1">
      <c r="B958" s="88" t="s">
        <v>1142</v>
      </c>
      <c r="C958" s="88">
        <v>87393439</v>
      </c>
      <c r="D958" s="88" t="s">
        <v>126</v>
      </c>
      <c r="E958" s="88" t="s">
        <v>127</v>
      </c>
      <c r="F958" s="88" t="s">
        <v>121</v>
      </c>
      <c r="G958" s="88" t="s">
        <v>128</v>
      </c>
    </row>
    <row r="959" spans="2:7" ht="15.75" hidden="1" thickBot="1">
      <c r="B959" s="88" t="s">
        <v>1143</v>
      </c>
      <c r="C959" s="88">
        <v>87382259</v>
      </c>
      <c r="D959" s="88" t="s">
        <v>126</v>
      </c>
      <c r="E959" s="88" t="s">
        <v>127</v>
      </c>
      <c r="F959" s="88" t="s">
        <v>121</v>
      </c>
      <c r="G959" s="88" t="s">
        <v>128</v>
      </c>
    </row>
    <row r="960" spans="2:7" ht="15.75" hidden="1" thickBot="1">
      <c r="B960" s="88" t="s">
        <v>1144</v>
      </c>
      <c r="C960" s="88">
        <v>87691436</v>
      </c>
      <c r="D960" s="88" t="s">
        <v>165</v>
      </c>
      <c r="E960" s="88" t="s">
        <v>166</v>
      </c>
      <c r="F960" s="88" t="s">
        <v>121</v>
      </c>
      <c r="G960" s="88" t="s">
        <v>168</v>
      </c>
    </row>
    <row r="961" spans="2:7" ht="15.75" hidden="1" thickBot="1">
      <c r="B961" s="88" t="s">
        <v>1145</v>
      </c>
      <c r="C961" s="88">
        <v>87751420</v>
      </c>
      <c r="D961" s="88" t="s">
        <v>138</v>
      </c>
      <c r="E961" s="88" t="s">
        <v>139</v>
      </c>
      <c r="F961" s="88" t="s">
        <v>175</v>
      </c>
      <c r="G961" s="88" t="s">
        <v>176</v>
      </c>
    </row>
    <row r="962" spans="2:7" ht="15.75" hidden="1" thickBot="1">
      <c r="B962" s="88" t="s">
        <v>1146</v>
      </c>
      <c r="C962" s="88">
        <v>87584235</v>
      </c>
      <c r="D962" s="88" t="s">
        <v>147</v>
      </c>
      <c r="E962" s="88" t="s">
        <v>148</v>
      </c>
      <c r="F962" s="88" t="s">
        <v>121</v>
      </c>
      <c r="G962" s="88" t="s">
        <v>152</v>
      </c>
    </row>
    <row r="963" spans="2:7" ht="15.75" hidden="1" thickBot="1">
      <c r="B963" s="88" t="s">
        <v>3196</v>
      </c>
      <c r="C963" s="88">
        <v>87113860</v>
      </c>
      <c r="D963" s="88" t="s">
        <v>126</v>
      </c>
      <c r="E963" s="88" t="s">
        <v>127</v>
      </c>
      <c r="F963" s="88" t="s">
        <v>121</v>
      </c>
      <c r="G963" s="88" t="s">
        <v>128</v>
      </c>
    </row>
    <row r="964" spans="2:7" ht="15.75" hidden="1" thickBot="1">
      <c r="B964" s="88" t="s">
        <v>1147</v>
      </c>
      <c r="C964" s="88">
        <v>87381566</v>
      </c>
      <c r="D964" s="88" t="s">
        <v>126</v>
      </c>
      <c r="E964" s="88" t="s">
        <v>127</v>
      </c>
      <c r="F964" s="88" t="s">
        <v>493</v>
      </c>
      <c r="G964" s="88" t="s">
        <v>128</v>
      </c>
    </row>
    <row r="965" spans="2:7" ht="15.75" hidden="1" thickBot="1">
      <c r="B965" s="88" t="s">
        <v>1148</v>
      </c>
      <c r="C965" s="88">
        <v>87276196</v>
      </c>
      <c r="D965" s="88" t="s">
        <v>126</v>
      </c>
      <c r="E965" s="88" t="s">
        <v>127</v>
      </c>
      <c r="F965" s="88" t="s">
        <v>121</v>
      </c>
      <c r="G965" s="88" t="s">
        <v>128</v>
      </c>
    </row>
    <row r="966" spans="2:7" ht="15.75" hidden="1" thickBot="1">
      <c r="B966" s="88" t="s">
        <v>1149</v>
      </c>
      <c r="C966" s="88">
        <v>87491225</v>
      </c>
      <c r="D966" s="88" t="s">
        <v>147</v>
      </c>
      <c r="E966" s="88" t="s">
        <v>148</v>
      </c>
      <c r="F966" s="88" t="s">
        <v>121</v>
      </c>
      <c r="G966" s="88" t="s">
        <v>152</v>
      </c>
    </row>
    <row r="967" spans="2:7" ht="15.75" hidden="1" thickBot="1">
      <c r="B967" s="88" t="s">
        <v>1150</v>
      </c>
      <c r="C967" s="88">
        <v>87393348</v>
      </c>
      <c r="D967" s="88" t="s">
        <v>126</v>
      </c>
      <c r="E967" s="88" t="s">
        <v>127</v>
      </c>
      <c r="F967" s="88" t="s">
        <v>121</v>
      </c>
      <c r="G967" s="88" t="s">
        <v>128</v>
      </c>
    </row>
    <row r="968" spans="2:7" ht="15.75" hidden="1" thickBot="1">
      <c r="B968" s="88" t="s">
        <v>1151</v>
      </c>
      <c r="C968" s="88">
        <v>87582403</v>
      </c>
      <c r="D968" s="88" t="s">
        <v>147</v>
      </c>
      <c r="E968" s="88" t="s">
        <v>148</v>
      </c>
      <c r="F968" s="88" t="s">
        <v>121</v>
      </c>
      <c r="G968" s="88" t="s">
        <v>258</v>
      </c>
    </row>
    <row r="969" spans="2:7" ht="15.75" hidden="1" thickBot="1">
      <c r="B969" s="88" t="s">
        <v>1152</v>
      </c>
      <c r="C969" s="88">
        <v>87212258</v>
      </c>
      <c r="D969" s="88" t="s">
        <v>205</v>
      </c>
      <c r="E969" s="88" t="s">
        <v>206</v>
      </c>
      <c r="F969" s="88" t="s">
        <v>121</v>
      </c>
      <c r="G969" s="88" t="s">
        <v>210</v>
      </c>
    </row>
    <row r="970" spans="2:7" ht="15.75" hidden="1" thickBot="1">
      <c r="B970" s="88" t="s">
        <v>1153</v>
      </c>
      <c r="C970" s="88">
        <v>87713842</v>
      </c>
      <c r="D970" s="88" t="s">
        <v>165</v>
      </c>
      <c r="E970" s="88" t="s">
        <v>166</v>
      </c>
      <c r="F970" s="88" t="s">
        <v>121</v>
      </c>
      <c r="G970" s="88" t="s">
        <v>168</v>
      </c>
    </row>
    <row r="971" spans="2:7" ht="15.75" hidden="1" thickBot="1">
      <c r="B971" s="88" t="s">
        <v>1154</v>
      </c>
      <c r="C971" s="88">
        <v>87694653</v>
      </c>
      <c r="D971" s="88" t="s">
        <v>165</v>
      </c>
      <c r="E971" s="88" t="s">
        <v>166</v>
      </c>
      <c r="F971" s="88" t="s">
        <v>121</v>
      </c>
      <c r="G971" s="88" t="s">
        <v>168</v>
      </c>
    </row>
    <row r="972" spans="2:7" ht="15.75" hidden="1" thickBot="1">
      <c r="B972" s="88" t="s">
        <v>1155</v>
      </c>
      <c r="C972" s="88">
        <v>87775791</v>
      </c>
      <c r="D972" s="88" t="s">
        <v>142</v>
      </c>
      <c r="E972" s="88" t="s">
        <v>143</v>
      </c>
      <c r="F972" s="88" t="s">
        <v>121</v>
      </c>
      <c r="G972" s="88" t="s">
        <v>162</v>
      </c>
    </row>
    <row r="973" spans="2:7" ht="15.75" hidden="1" thickBot="1">
      <c r="B973" s="88" t="s">
        <v>1156</v>
      </c>
      <c r="C973" s="88">
        <v>87713313</v>
      </c>
      <c r="D973" s="88" t="s">
        <v>165</v>
      </c>
      <c r="E973" s="88" t="s">
        <v>166</v>
      </c>
      <c r="F973" s="88" t="s">
        <v>167</v>
      </c>
      <c r="G973" s="88" t="s">
        <v>324</v>
      </c>
    </row>
    <row r="974" spans="2:7" ht="15.75" hidden="1" thickBot="1">
      <c r="B974" s="88" t="s">
        <v>1157</v>
      </c>
      <c r="C974" s="88">
        <v>87271205</v>
      </c>
      <c r="D974" s="88" t="s">
        <v>126</v>
      </c>
      <c r="E974" s="88" t="s">
        <v>127</v>
      </c>
      <c r="F974" s="88" t="s">
        <v>310</v>
      </c>
      <c r="G974" s="88" t="s">
        <v>128</v>
      </c>
    </row>
    <row r="975" spans="2:7" ht="15.75" hidden="1" thickBot="1">
      <c r="B975" s="88" t="s">
        <v>1158</v>
      </c>
      <c r="C975" s="88">
        <v>87775213</v>
      </c>
      <c r="D975" s="88" t="s">
        <v>142</v>
      </c>
      <c r="E975" s="88" t="s">
        <v>143</v>
      </c>
      <c r="F975" s="88" t="s">
        <v>144</v>
      </c>
      <c r="G975" s="88" t="s">
        <v>162</v>
      </c>
    </row>
    <row r="976" spans="2:7" ht="15.75" hidden="1" thickBot="1">
      <c r="B976" s="88" t="s">
        <v>1159</v>
      </c>
      <c r="C976" s="88">
        <v>87171587</v>
      </c>
      <c r="D976" s="88" t="s">
        <v>205</v>
      </c>
      <c r="E976" s="88" t="s">
        <v>206</v>
      </c>
      <c r="F976" s="88" t="s">
        <v>121</v>
      </c>
      <c r="G976" s="88" t="s">
        <v>210</v>
      </c>
    </row>
    <row r="977" spans="2:7" ht="15.75" hidden="1" thickBot="1">
      <c r="B977" s="88" t="s">
        <v>1160</v>
      </c>
      <c r="C977" s="88">
        <v>87214254</v>
      </c>
      <c r="D977" s="88" t="s">
        <v>205</v>
      </c>
      <c r="E977" s="88" t="s">
        <v>206</v>
      </c>
      <c r="F977" s="88" t="s">
        <v>121</v>
      </c>
      <c r="G977" s="88" t="s">
        <v>210</v>
      </c>
    </row>
    <row r="978" spans="2:7" ht="15.75" thickBot="1">
      <c r="B978" s="88" t="s">
        <v>1161</v>
      </c>
      <c r="C978" s="88">
        <v>87734046</v>
      </c>
      <c r="D978" s="88" t="s">
        <v>156</v>
      </c>
      <c r="E978" s="88" t="s">
        <v>157</v>
      </c>
      <c r="F978" s="88" t="s">
        <v>121</v>
      </c>
      <c r="G978" s="88" t="s">
        <v>158</v>
      </c>
    </row>
    <row r="979" spans="2:7" ht="15.75" hidden="1" thickBot="1">
      <c r="B979" s="88" t="s">
        <v>1162</v>
      </c>
      <c r="C979" s="88">
        <v>87476309</v>
      </c>
      <c r="D979" s="88" t="s">
        <v>316</v>
      </c>
      <c r="E979" s="88" t="s">
        <v>120</v>
      </c>
      <c r="F979" s="88" t="s">
        <v>121</v>
      </c>
      <c r="G979" s="88" t="s">
        <v>372</v>
      </c>
    </row>
    <row r="980" spans="2:7" ht="15.75" hidden="1" thickBot="1">
      <c r="B980" s="88" t="s">
        <v>1163</v>
      </c>
      <c r="C980" s="88">
        <v>87713503</v>
      </c>
      <c r="D980" s="88" t="s">
        <v>165</v>
      </c>
      <c r="E980" s="88" t="s">
        <v>166</v>
      </c>
      <c r="F980" s="88" t="s">
        <v>167</v>
      </c>
      <c r="G980" s="88" t="s">
        <v>168</v>
      </c>
    </row>
    <row r="981" spans="2:7" ht="15.75" hidden="1" thickBot="1">
      <c r="B981" s="88" t="s">
        <v>1164</v>
      </c>
      <c r="C981" s="88">
        <v>87281121</v>
      </c>
      <c r="D981" s="88" t="s">
        <v>114</v>
      </c>
      <c r="E981" s="88" t="s">
        <v>115</v>
      </c>
      <c r="F981" s="88" t="s">
        <v>121</v>
      </c>
      <c r="G981" s="88" t="s">
        <v>117</v>
      </c>
    </row>
    <row r="982" spans="2:7" ht="15.75" hidden="1" thickBot="1">
      <c r="B982" s="88" t="s">
        <v>1165</v>
      </c>
      <c r="C982" s="88">
        <v>87576876</v>
      </c>
      <c r="D982" s="88" t="s">
        <v>214</v>
      </c>
      <c r="E982" s="88" t="s">
        <v>215</v>
      </c>
      <c r="F982" s="88" t="s">
        <v>121</v>
      </c>
      <c r="G982" s="88" t="s">
        <v>222</v>
      </c>
    </row>
    <row r="983" spans="2:7" ht="15.75" hidden="1" thickBot="1">
      <c r="B983" s="88" t="s">
        <v>1166</v>
      </c>
      <c r="C983" s="88">
        <v>87594325</v>
      </c>
      <c r="D983" s="88" t="s">
        <v>142</v>
      </c>
      <c r="E983" s="88" t="s">
        <v>143</v>
      </c>
      <c r="F983" s="88" t="s">
        <v>121</v>
      </c>
      <c r="G983" s="88" t="s">
        <v>162</v>
      </c>
    </row>
    <row r="984" spans="2:7" ht="15.75" hidden="1" thickBot="1">
      <c r="B984" s="88" t="s">
        <v>1167</v>
      </c>
      <c r="C984" s="88">
        <v>87718577</v>
      </c>
      <c r="D984" s="88" t="s">
        <v>165</v>
      </c>
      <c r="E984" s="88" t="s">
        <v>166</v>
      </c>
      <c r="F984" s="88" t="s">
        <v>121</v>
      </c>
      <c r="G984" s="88" t="s">
        <v>168</v>
      </c>
    </row>
    <row r="985" spans="2:7" ht="15.75" hidden="1" thickBot="1">
      <c r="B985" s="88" t="s">
        <v>1168</v>
      </c>
      <c r="C985" s="88">
        <v>87694869</v>
      </c>
      <c r="D985" s="88" t="s">
        <v>165</v>
      </c>
      <c r="E985" s="88" t="s">
        <v>166</v>
      </c>
      <c r="F985" s="88" t="s">
        <v>121</v>
      </c>
      <c r="G985" s="88" t="s">
        <v>168</v>
      </c>
    </row>
    <row r="986" spans="2:7" ht="15.75" hidden="1" thickBot="1">
      <c r="B986" s="88" t="s">
        <v>1169</v>
      </c>
      <c r="C986" s="88">
        <v>87611772</v>
      </c>
      <c r="D986" s="88" t="s">
        <v>142</v>
      </c>
      <c r="E986" s="88" t="s">
        <v>143</v>
      </c>
      <c r="F986" s="88" t="s">
        <v>121</v>
      </c>
      <c r="G986" s="88" t="s">
        <v>162</v>
      </c>
    </row>
    <row r="987" spans="2:7" ht="15.75" hidden="1" thickBot="1">
      <c r="B987" s="88" t="s">
        <v>1170</v>
      </c>
      <c r="C987" s="88">
        <v>87582858</v>
      </c>
      <c r="D987" s="88" t="s">
        <v>147</v>
      </c>
      <c r="E987" s="88" t="s">
        <v>148</v>
      </c>
      <c r="F987" s="88" t="s">
        <v>121</v>
      </c>
      <c r="G987" s="88" t="s">
        <v>152</v>
      </c>
    </row>
    <row r="988" spans="2:7" ht="15.75" hidden="1" thickBot="1">
      <c r="B988" s="88" t="s">
        <v>1171</v>
      </c>
      <c r="C988" s="88">
        <v>87381244</v>
      </c>
      <c r="D988" s="88" t="s">
        <v>194</v>
      </c>
      <c r="E988" s="88" t="s">
        <v>195</v>
      </c>
      <c r="F988" s="88" t="s">
        <v>493</v>
      </c>
      <c r="G988" s="88" t="s">
        <v>197</v>
      </c>
    </row>
    <row r="989" spans="2:7" ht="15.75" hidden="1" thickBot="1">
      <c r="B989" s="88" t="s">
        <v>1172</v>
      </c>
      <c r="C989" s="88">
        <v>87172130</v>
      </c>
      <c r="D989" s="88" t="s">
        <v>205</v>
      </c>
      <c r="E989" s="88" t="s">
        <v>206</v>
      </c>
      <c r="F989" s="88" t="s">
        <v>253</v>
      </c>
      <c r="G989" s="88" t="s">
        <v>210</v>
      </c>
    </row>
    <row r="990" spans="2:7" ht="15.75" thickBot="1">
      <c r="B990" s="88" t="s">
        <v>1173</v>
      </c>
      <c r="C990" s="88">
        <v>87722405</v>
      </c>
      <c r="D990" s="88" t="s">
        <v>156</v>
      </c>
      <c r="E990" s="88" t="s">
        <v>157</v>
      </c>
      <c r="F990" s="88" t="s">
        <v>224</v>
      </c>
      <c r="G990" s="88" t="s">
        <v>182</v>
      </c>
    </row>
    <row r="991" spans="2:7" ht="15.75" thickBot="1">
      <c r="B991" s="88" t="s">
        <v>1174</v>
      </c>
      <c r="C991" s="88">
        <v>87722439</v>
      </c>
      <c r="D991" s="88" t="s">
        <v>156</v>
      </c>
      <c r="E991" s="88" t="s">
        <v>157</v>
      </c>
      <c r="F991" s="88" t="s">
        <v>121</v>
      </c>
      <c r="G991" s="88" t="s">
        <v>158</v>
      </c>
    </row>
    <row r="992" spans="2:7" ht="15.75" hidden="1" thickBot="1">
      <c r="B992" s="88" t="s">
        <v>1175</v>
      </c>
      <c r="C992" s="88">
        <v>87415349</v>
      </c>
      <c r="D992" s="88" t="s">
        <v>194</v>
      </c>
      <c r="E992" s="88" t="s">
        <v>195</v>
      </c>
      <c r="F992" s="88" t="s">
        <v>121</v>
      </c>
      <c r="G992" s="88" t="s">
        <v>304</v>
      </c>
    </row>
    <row r="993" spans="2:7" ht="15.75" hidden="1" thickBot="1">
      <c r="B993" s="88" t="s">
        <v>1176</v>
      </c>
      <c r="C993" s="88">
        <v>87757641</v>
      </c>
      <c r="D993" s="88" t="s">
        <v>138</v>
      </c>
      <c r="E993" s="88" t="s">
        <v>139</v>
      </c>
      <c r="F993" s="88" t="s">
        <v>121</v>
      </c>
      <c r="G993" s="88" t="s">
        <v>176</v>
      </c>
    </row>
    <row r="994" spans="2:7" ht="15.75" hidden="1" thickBot="1">
      <c r="B994" s="88" t="s">
        <v>1177</v>
      </c>
      <c r="C994" s="88">
        <v>87618082</v>
      </c>
      <c r="D994" s="88" t="s">
        <v>142</v>
      </c>
      <c r="E994" s="88" t="s">
        <v>143</v>
      </c>
      <c r="F994" s="88" t="s">
        <v>121</v>
      </c>
      <c r="G994" s="88" t="s">
        <v>162</v>
      </c>
    </row>
    <row r="995" spans="2:7" ht="15.75" thickBot="1">
      <c r="B995" s="88" t="s">
        <v>1178</v>
      </c>
      <c r="C995" s="88">
        <v>87747477</v>
      </c>
      <c r="D995" s="88" t="s">
        <v>156</v>
      </c>
      <c r="E995" s="88" t="s">
        <v>157</v>
      </c>
      <c r="F995" s="88" t="s">
        <v>121</v>
      </c>
      <c r="G995" s="88" t="s">
        <v>182</v>
      </c>
    </row>
    <row r="996" spans="2:7" ht="15.75" hidden="1" thickBot="1">
      <c r="B996" s="88" t="s">
        <v>1179</v>
      </c>
      <c r="C996" s="88">
        <v>87755397</v>
      </c>
      <c r="D996" s="88" t="s">
        <v>138</v>
      </c>
      <c r="E996" s="88" t="s">
        <v>139</v>
      </c>
      <c r="F996" s="88" t="s">
        <v>121</v>
      </c>
      <c r="G996" s="88" t="s">
        <v>140</v>
      </c>
    </row>
    <row r="997" spans="2:7" ht="15.75" hidden="1" thickBot="1">
      <c r="B997" s="88" t="s">
        <v>1180</v>
      </c>
      <c r="C997" s="88">
        <v>87481432</v>
      </c>
      <c r="D997" s="88" t="s">
        <v>119</v>
      </c>
      <c r="E997" s="88" t="s">
        <v>120</v>
      </c>
      <c r="F997" s="88" t="s">
        <v>121</v>
      </c>
      <c r="G997" s="88" t="s">
        <v>122</v>
      </c>
    </row>
    <row r="998" spans="2:7" ht="15.75" hidden="1" thickBot="1">
      <c r="B998" s="88" t="s">
        <v>1181</v>
      </c>
      <c r="C998" s="88">
        <v>87613141</v>
      </c>
      <c r="D998" s="88" t="s">
        <v>142</v>
      </c>
      <c r="E998" s="88" t="s">
        <v>143</v>
      </c>
      <c r="F998" s="88" t="s">
        <v>189</v>
      </c>
      <c r="G998" s="88" t="s">
        <v>162</v>
      </c>
    </row>
    <row r="999" spans="2:7" ht="15.75" hidden="1" thickBot="1">
      <c r="B999" s="88" t="s">
        <v>1182</v>
      </c>
      <c r="C999" s="88">
        <v>87473801</v>
      </c>
      <c r="D999" s="88" t="s">
        <v>316</v>
      </c>
      <c r="E999" s="88" t="s">
        <v>120</v>
      </c>
      <c r="F999" s="88" t="s">
        <v>121</v>
      </c>
      <c r="G999" s="88" t="s">
        <v>372</v>
      </c>
    </row>
    <row r="1000" spans="2:7" ht="15.75" hidden="1" thickBot="1">
      <c r="B1000" s="88" t="s">
        <v>1183</v>
      </c>
      <c r="C1000" s="88">
        <v>87381293</v>
      </c>
      <c r="D1000" s="88" t="s">
        <v>194</v>
      </c>
      <c r="E1000" s="88" t="s">
        <v>195</v>
      </c>
      <c r="F1000" s="88" t="s">
        <v>121</v>
      </c>
      <c r="G1000" s="88" t="s">
        <v>304</v>
      </c>
    </row>
    <row r="1001" spans="2:7" ht="15.75" hidden="1" thickBot="1">
      <c r="B1001" s="88" t="s">
        <v>1184</v>
      </c>
      <c r="C1001" s="88">
        <v>87276246</v>
      </c>
      <c r="D1001" s="88" t="s">
        <v>126</v>
      </c>
      <c r="E1001" s="88" t="s">
        <v>127</v>
      </c>
      <c r="F1001" s="88" t="s">
        <v>310</v>
      </c>
      <c r="G1001" s="88" t="s">
        <v>128</v>
      </c>
    </row>
    <row r="1002" spans="2:7" ht="15.75" hidden="1" thickBot="1">
      <c r="B1002" s="88" t="s">
        <v>1185</v>
      </c>
      <c r="C1002" s="88">
        <v>87214270</v>
      </c>
      <c r="D1002" s="88" t="s">
        <v>205</v>
      </c>
      <c r="E1002" s="88" t="s">
        <v>206</v>
      </c>
      <c r="F1002" s="88" t="s">
        <v>121</v>
      </c>
      <c r="G1002" s="88" t="s">
        <v>210</v>
      </c>
    </row>
    <row r="1003" spans="2:7" ht="15.75" hidden="1" thickBot="1">
      <c r="B1003" s="88" t="s">
        <v>1186</v>
      </c>
      <c r="C1003" s="88">
        <v>87212241</v>
      </c>
      <c r="D1003" s="88" t="s">
        <v>205</v>
      </c>
      <c r="E1003" s="88" t="s">
        <v>206</v>
      </c>
      <c r="F1003" s="88" t="s">
        <v>121</v>
      </c>
      <c r="G1003" s="88" t="s">
        <v>210</v>
      </c>
    </row>
    <row r="1004" spans="2:7" ht="15.75" hidden="1" thickBot="1">
      <c r="B1004" s="88" t="s">
        <v>1187</v>
      </c>
      <c r="C1004" s="88">
        <v>87181131</v>
      </c>
      <c r="D1004" s="88" t="s">
        <v>205</v>
      </c>
      <c r="E1004" s="88" t="s">
        <v>206</v>
      </c>
      <c r="F1004" s="88" t="s">
        <v>121</v>
      </c>
      <c r="G1004" s="88" t="s">
        <v>210</v>
      </c>
    </row>
    <row r="1005" spans="2:7" ht="15.75" hidden="1" thickBot="1">
      <c r="B1005" s="88" t="s">
        <v>1188</v>
      </c>
      <c r="C1005" s="88">
        <v>87615377</v>
      </c>
      <c r="D1005" s="88" t="s">
        <v>142</v>
      </c>
      <c r="E1005" s="88" t="s">
        <v>143</v>
      </c>
      <c r="F1005" s="88" t="s">
        <v>121</v>
      </c>
      <c r="G1005" s="88" t="s">
        <v>162</v>
      </c>
    </row>
    <row r="1006" spans="2:7" ht="15.75" hidden="1" thickBot="1">
      <c r="B1006" s="88" t="s">
        <v>1189</v>
      </c>
      <c r="C1006" s="88">
        <v>87613059</v>
      </c>
      <c r="D1006" s="88" t="s">
        <v>142</v>
      </c>
      <c r="E1006" s="88" t="s">
        <v>143</v>
      </c>
      <c r="F1006" s="88" t="s">
        <v>121</v>
      </c>
      <c r="G1006" s="88" t="s">
        <v>162</v>
      </c>
    </row>
    <row r="1007" spans="2:7" ht="15.75" hidden="1" thickBot="1">
      <c r="B1007" s="88" t="s">
        <v>1190</v>
      </c>
      <c r="C1007" s="88">
        <v>87681353</v>
      </c>
      <c r="D1007" s="88" t="s">
        <v>126</v>
      </c>
      <c r="E1007" s="88" t="s">
        <v>127</v>
      </c>
      <c r="F1007" s="88" t="s">
        <v>121</v>
      </c>
      <c r="G1007" s="88" t="s">
        <v>128</v>
      </c>
    </row>
    <row r="1008" spans="2:7" ht="15.75" hidden="1" thickBot="1">
      <c r="B1008" s="88" t="s">
        <v>1191</v>
      </c>
      <c r="C1008" s="88">
        <v>87775254</v>
      </c>
      <c r="D1008" s="88" t="s">
        <v>142</v>
      </c>
      <c r="E1008" s="88" t="s">
        <v>143</v>
      </c>
      <c r="F1008" s="88" t="s">
        <v>121</v>
      </c>
      <c r="G1008" s="88" t="s">
        <v>162</v>
      </c>
    </row>
    <row r="1009" spans="2:7" ht="15.75" hidden="1" thickBot="1">
      <c r="B1009" s="88" t="s">
        <v>1192</v>
      </c>
      <c r="C1009" s="88">
        <v>87281311</v>
      </c>
      <c r="D1009" s="88" t="s">
        <v>114</v>
      </c>
      <c r="E1009" s="88" t="s">
        <v>115</v>
      </c>
      <c r="F1009" s="88" t="s">
        <v>116</v>
      </c>
      <c r="G1009" s="88" t="s">
        <v>117</v>
      </c>
    </row>
    <row r="1010" spans="2:7" ht="15.75" hidden="1" thickBot="1">
      <c r="B1010" s="88" t="s">
        <v>1193</v>
      </c>
      <c r="C1010" s="88">
        <v>87184432</v>
      </c>
      <c r="D1010" s="88" t="s">
        <v>165</v>
      </c>
      <c r="E1010" s="88" t="s">
        <v>166</v>
      </c>
      <c r="F1010" s="88" t="s">
        <v>121</v>
      </c>
      <c r="G1010" s="88" t="s">
        <v>168</v>
      </c>
    </row>
    <row r="1011" spans="2:7" ht="15.75" hidden="1" thickBot="1">
      <c r="B1011" s="88" t="s">
        <v>1194</v>
      </c>
      <c r="C1011" s="88">
        <v>87313734</v>
      </c>
      <c r="D1011" s="88" t="s">
        <v>114</v>
      </c>
      <c r="E1011" s="88" t="s">
        <v>115</v>
      </c>
      <c r="F1011" s="88" t="s">
        <v>116</v>
      </c>
      <c r="G1011" s="88" t="s">
        <v>117</v>
      </c>
    </row>
    <row r="1012" spans="2:7" ht="15.75" hidden="1" thickBot="1">
      <c r="B1012" s="88" t="s">
        <v>1195</v>
      </c>
      <c r="C1012" s="88">
        <v>87447680</v>
      </c>
      <c r="D1012" s="88" t="s">
        <v>194</v>
      </c>
      <c r="E1012" s="88" t="s">
        <v>195</v>
      </c>
      <c r="F1012" s="88" t="s">
        <v>196</v>
      </c>
      <c r="G1012" s="88" t="s">
        <v>197</v>
      </c>
    </row>
    <row r="1013" spans="2:7" ht="15.75" hidden="1" thickBot="1">
      <c r="B1013" s="88" t="s">
        <v>1196</v>
      </c>
      <c r="C1013" s="88">
        <v>87757724</v>
      </c>
      <c r="D1013" s="88" t="s">
        <v>138</v>
      </c>
      <c r="E1013" s="88" t="s">
        <v>139</v>
      </c>
      <c r="F1013" s="88" t="s">
        <v>175</v>
      </c>
      <c r="G1013" s="88" t="s">
        <v>176</v>
      </c>
    </row>
    <row r="1014" spans="2:7" ht="15.75" hidden="1" thickBot="1">
      <c r="B1014" s="88" t="s">
        <v>1197</v>
      </c>
      <c r="C1014" s="88">
        <v>87281246</v>
      </c>
      <c r="D1014" s="88" t="s">
        <v>114</v>
      </c>
      <c r="E1014" s="88" t="s">
        <v>115</v>
      </c>
      <c r="F1014" s="88" t="s">
        <v>121</v>
      </c>
      <c r="G1014" s="88" t="s">
        <v>117</v>
      </c>
    </row>
    <row r="1015" spans="2:7" ht="15.75" thickBot="1">
      <c r="B1015" s="88" t="s">
        <v>1198</v>
      </c>
      <c r="C1015" s="88">
        <v>87747006</v>
      </c>
      <c r="D1015" s="88" t="s">
        <v>156</v>
      </c>
      <c r="E1015" s="88" t="s">
        <v>157</v>
      </c>
      <c r="F1015" s="88" t="s">
        <v>185</v>
      </c>
      <c r="G1015" s="88" t="s">
        <v>1199</v>
      </c>
    </row>
    <row r="1016" spans="2:7" ht="15.75" thickBot="1">
      <c r="B1016" s="88" t="s">
        <v>1200</v>
      </c>
      <c r="C1016" s="88">
        <v>87747402</v>
      </c>
      <c r="D1016" s="88" t="s">
        <v>156</v>
      </c>
      <c r="E1016" s="88" t="s">
        <v>157</v>
      </c>
      <c r="F1016" s="88" t="s">
        <v>121</v>
      </c>
      <c r="G1016" s="88" t="s">
        <v>182</v>
      </c>
    </row>
    <row r="1017" spans="2:7" ht="15.75" hidden="1" thickBot="1">
      <c r="B1017" s="88" t="s">
        <v>1201</v>
      </c>
      <c r="C1017" s="88">
        <v>87214593</v>
      </c>
      <c r="D1017" s="88" t="s">
        <v>205</v>
      </c>
      <c r="E1017" s="88" t="s">
        <v>206</v>
      </c>
      <c r="F1017" s="88" t="s">
        <v>207</v>
      </c>
      <c r="G1017" s="88" t="s">
        <v>208</v>
      </c>
    </row>
    <row r="1018" spans="2:7" ht="15.75" thickBot="1">
      <c r="B1018" s="88" t="s">
        <v>1202</v>
      </c>
      <c r="C1018" s="88">
        <v>87746107</v>
      </c>
      <c r="D1018" s="88" t="s">
        <v>156</v>
      </c>
      <c r="E1018" s="88" t="s">
        <v>157</v>
      </c>
      <c r="F1018" s="88" t="s">
        <v>185</v>
      </c>
      <c r="G1018" s="88" t="s">
        <v>158</v>
      </c>
    </row>
    <row r="1019" spans="2:7" ht="15.75" thickBot="1">
      <c r="B1019" s="88" t="s">
        <v>1203</v>
      </c>
      <c r="C1019" s="88">
        <v>87741611</v>
      </c>
      <c r="D1019" s="88" t="s">
        <v>156</v>
      </c>
      <c r="E1019" s="88" t="s">
        <v>157</v>
      </c>
      <c r="F1019" s="88" t="s">
        <v>185</v>
      </c>
      <c r="G1019" s="88" t="s">
        <v>158</v>
      </c>
    </row>
    <row r="1020" spans="2:7" ht="15.75" hidden="1" thickBot="1">
      <c r="B1020" s="88" t="s">
        <v>1204</v>
      </c>
      <c r="C1020" s="88">
        <v>87116012</v>
      </c>
      <c r="D1020" s="88" t="s">
        <v>126</v>
      </c>
      <c r="E1020" s="88" t="s">
        <v>127</v>
      </c>
      <c r="F1020" s="88" t="s">
        <v>744</v>
      </c>
      <c r="G1020" s="88" t="s">
        <v>128</v>
      </c>
    </row>
    <row r="1021" spans="2:7" ht="15.75" hidden="1" thickBot="1">
      <c r="B1021" s="88" t="s">
        <v>1205</v>
      </c>
      <c r="C1021" s="88">
        <v>87681379</v>
      </c>
      <c r="D1021" s="88" t="s">
        <v>126</v>
      </c>
      <c r="E1021" s="88" t="s">
        <v>127</v>
      </c>
      <c r="F1021" s="88" t="s">
        <v>121</v>
      </c>
      <c r="G1021" s="88" t="s">
        <v>128</v>
      </c>
    </row>
    <row r="1022" spans="2:7" ht="15.75" thickBot="1">
      <c r="B1022" s="88" t="s">
        <v>1206</v>
      </c>
      <c r="C1022" s="88">
        <v>87722298</v>
      </c>
      <c r="D1022" s="88" t="s">
        <v>156</v>
      </c>
      <c r="E1022" s="88" t="s">
        <v>157</v>
      </c>
      <c r="F1022" s="88" t="s">
        <v>121</v>
      </c>
      <c r="G1022" s="88" t="s">
        <v>158</v>
      </c>
    </row>
    <row r="1023" spans="2:7" ht="15.75" hidden="1" thickBot="1">
      <c r="B1023" s="88" t="s">
        <v>1207</v>
      </c>
      <c r="C1023" s="88">
        <v>87611673</v>
      </c>
      <c r="D1023" s="88" t="s">
        <v>142</v>
      </c>
      <c r="E1023" s="88" t="s">
        <v>143</v>
      </c>
      <c r="F1023" s="88" t="s">
        <v>121</v>
      </c>
      <c r="G1023" s="88" t="s">
        <v>162</v>
      </c>
    </row>
    <row r="1024" spans="2:7" ht="15.75" thickBot="1">
      <c r="B1024" s="88" t="s">
        <v>1208</v>
      </c>
      <c r="C1024" s="88">
        <v>87746248</v>
      </c>
      <c r="D1024" s="88" t="s">
        <v>156</v>
      </c>
      <c r="E1024" s="88" t="s">
        <v>157</v>
      </c>
      <c r="F1024" s="88" t="s">
        <v>121</v>
      </c>
      <c r="G1024" s="88" t="s">
        <v>158</v>
      </c>
    </row>
    <row r="1025" spans="2:7" ht="15.75" hidden="1" thickBot="1">
      <c r="B1025" s="88" t="s">
        <v>1209</v>
      </c>
      <c r="C1025" s="88">
        <v>87276592</v>
      </c>
      <c r="D1025" s="88" t="s">
        <v>126</v>
      </c>
      <c r="E1025" s="88" t="s">
        <v>127</v>
      </c>
      <c r="F1025" s="88" t="s">
        <v>121</v>
      </c>
      <c r="G1025" s="88" t="s">
        <v>128</v>
      </c>
    </row>
    <row r="1026" spans="2:7" ht="15.75" hidden="1" thickBot="1">
      <c r="B1026" s="88" t="s">
        <v>1210</v>
      </c>
      <c r="C1026" s="88">
        <v>87276360</v>
      </c>
      <c r="D1026" s="88" t="s">
        <v>126</v>
      </c>
      <c r="E1026" s="88" t="s">
        <v>127</v>
      </c>
      <c r="F1026" s="88" t="s">
        <v>121</v>
      </c>
      <c r="G1026" s="88" t="s">
        <v>128</v>
      </c>
    </row>
    <row r="1027" spans="2:7" ht="15.75" hidden="1" thickBot="1">
      <c r="B1027" s="88" t="s">
        <v>1211</v>
      </c>
      <c r="C1027" s="88">
        <v>87142265</v>
      </c>
      <c r="D1027" s="88" t="s">
        <v>205</v>
      </c>
      <c r="E1027" s="88" t="s">
        <v>206</v>
      </c>
      <c r="F1027" s="88" t="s">
        <v>253</v>
      </c>
      <c r="G1027" s="88" t="s">
        <v>210</v>
      </c>
    </row>
    <row r="1028" spans="2:7" ht="15.75" hidden="1" thickBot="1">
      <c r="B1028" s="88" t="s">
        <v>1212</v>
      </c>
      <c r="C1028" s="88">
        <v>87116269</v>
      </c>
      <c r="D1028" s="88" t="s">
        <v>126</v>
      </c>
      <c r="E1028" s="88" t="s">
        <v>127</v>
      </c>
      <c r="F1028" s="88" t="s">
        <v>121</v>
      </c>
      <c r="G1028" s="88" t="s">
        <v>354</v>
      </c>
    </row>
    <row r="1029" spans="2:7" ht="15.75" hidden="1" thickBot="1">
      <c r="B1029" s="88" t="s">
        <v>1213</v>
      </c>
      <c r="C1029" s="88">
        <v>87597609</v>
      </c>
      <c r="D1029" s="88" t="s">
        <v>147</v>
      </c>
      <c r="E1029" s="88" t="s">
        <v>148</v>
      </c>
      <c r="F1029" s="88" t="s">
        <v>121</v>
      </c>
      <c r="G1029" s="88" t="s">
        <v>152</v>
      </c>
    </row>
    <row r="1030" spans="2:7" ht="15.75" hidden="1" thickBot="1">
      <c r="B1030" s="88" t="s">
        <v>1214</v>
      </c>
      <c r="C1030" s="88">
        <v>87673459</v>
      </c>
      <c r="D1030" s="88" t="s">
        <v>147</v>
      </c>
      <c r="E1030" s="88" t="s">
        <v>148</v>
      </c>
      <c r="F1030" s="88" t="s">
        <v>121</v>
      </c>
      <c r="G1030" s="88" t="s">
        <v>152</v>
      </c>
    </row>
    <row r="1031" spans="2:7" ht="15.75" hidden="1" thickBot="1">
      <c r="B1031" s="88" t="s">
        <v>1215</v>
      </c>
      <c r="C1031" s="88">
        <v>87471151</v>
      </c>
      <c r="D1031" s="88" t="s">
        <v>316</v>
      </c>
      <c r="E1031" s="88" t="s">
        <v>120</v>
      </c>
      <c r="F1031" s="88" t="s">
        <v>121</v>
      </c>
      <c r="G1031" s="88" t="s">
        <v>595</v>
      </c>
    </row>
    <row r="1032" spans="2:7" ht="15.75" hidden="1" thickBot="1">
      <c r="B1032" s="88" t="s">
        <v>1216</v>
      </c>
      <c r="C1032" s="88">
        <v>87171736</v>
      </c>
      <c r="D1032" s="88" t="s">
        <v>114</v>
      </c>
      <c r="E1032" s="88" t="s">
        <v>115</v>
      </c>
      <c r="F1032" s="88" t="s">
        <v>253</v>
      </c>
      <c r="G1032" s="88" t="s">
        <v>124</v>
      </c>
    </row>
    <row r="1033" spans="2:7" ht="15.75" hidden="1" thickBot="1">
      <c r="B1033" s="88" t="s">
        <v>1217</v>
      </c>
      <c r="C1033" s="88">
        <v>87545129</v>
      </c>
      <c r="D1033" s="88" t="s">
        <v>126</v>
      </c>
      <c r="E1033" s="88" t="s">
        <v>127</v>
      </c>
      <c r="F1033" s="88" t="s">
        <v>121</v>
      </c>
      <c r="G1033" s="88" t="s">
        <v>354</v>
      </c>
    </row>
    <row r="1034" spans="2:7" ht="15.75" hidden="1" thickBot="1">
      <c r="B1034" s="88" t="s">
        <v>1218</v>
      </c>
      <c r="C1034" s="88">
        <v>87474296</v>
      </c>
      <c r="D1034" s="88" t="s">
        <v>316</v>
      </c>
      <c r="E1034" s="88" t="s">
        <v>120</v>
      </c>
      <c r="F1034" s="88" t="s">
        <v>121</v>
      </c>
      <c r="G1034" s="88" t="s">
        <v>372</v>
      </c>
    </row>
    <row r="1035" spans="2:7" ht="15.75" hidden="1" thickBot="1">
      <c r="B1035" s="88" t="s">
        <v>1219</v>
      </c>
      <c r="C1035" s="88">
        <v>87473207</v>
      </c>
      <c r="D1035" s="88" t="s">
        <v>316</v>
      </c>
      <c r="E1035" s="88" t="s">
        <v>120</v>
      </c>
      <c r="F1035" s="88" t="s">
        <v>226</v>
      </c>
      <c r="G1035" s="88" t="s">
        <v>595</v>
      </c>
    </row>
    <row r="1036" spans="2:7" ht="15.75" hidden="1" thickBot="1">
      <c r="B1036" s="88" t="s">
        <v>1220</v>
      </c>
      <c r="C1036" s="88">
        <v>87582619</v>
      </c>
      <c r="D1036" s="88" t="s">
        <v>147</v>
      </c>
      <c r="E1036" s="88" t="s">
        <v>148</v>
      </c>
      <c r="F1036" s="88" t="s">
        <v>121</v>
      </c>
      <c r="G1036" s="88" t="s">
        <v>258</v>
      </c>
    </row>
    <row r="1037" spans="2:7" ht="15.75" hidden="1" thickBot="1">
      <c r="B1037" s="88" t="s">
        <v>1221</v>
      </c>
      <c r="C1037" s="88">
        <v>87213223</v>
      </c>
      <c r="D1037" s="88" t="s">
        <v>205</v>
      </c>
      <c r="E1037" s="88" t="s">
        <v>206</v>
      </c>
      <c r="F1037" s="88" t="s">
        <v>121</v>
      </c>
      <c r="G1037" s="88" t="s">
        <v>210</v>
      </c>
    </row>
    <row r="1038" spans="2:7" ht="15.75" hidden="1" thickBot="1">
      <c r="B1038" s="88" t="s">
        <v>1222</v>
      </c>
      <c r="C1038" s="88">
        <v>87182386</v>
      </c>
      <c r="D1038" s="88" t="s">
        <v>205</v>
      </c>
      <c r="E1038" s="88" t="s">
        <v>206</v>
      </c>
      <c r="F1038" s="88" t="s">
        <v>121</v>
      </c>
      <c r="G1038" s="88" t="s">
        <v>210</v>
      </c>
    </row>
    <row r="1039" spans="2:7" ht="15.75" hidden="1" thickBot="1">
      <c r="B1039" s="88" t="s">
        <v>1223</v>
      </c>
      <c r="C1039" s="88">
        <v>87182089</v>
      </c>
      <c r="D1039" s="88" t="s">
        <v>205</v>
      </c>
      <c r="E1039" s="88" t="s">
        <v>206</v>
      </c>
      <c r="F1039" s="88" t="s">
        <v>121</v>
      </c>
      <c r="G1039" s="88" t="s">
        <v>208</v>
      </c>
    </row>
    <row r="1040" spans="2:7" ht="15.75" hidden="1" thickBot="1">
      <c r="B1040" s="88" t="s">
        <v>1224</v>
      </c>
      <c r="C1040" s="88">
        <v>87297523</v>
      </c>
      <c r="D1040" s="88" t="s">
        <v>114</v>
      </c>
      <c r="E1040" s="88" t="s">
        <v>115</v>
      </c>
      <c r="F1040" s="88" t="s">
        <v>121</v>
      </c>
      <c r="G1040" s="88" t="s">
        <v>117</v>
      </c>
    </row>
    <row r="1041" spans="2:7" ht="15.75" hidden="1" thickBot="1">
      <c r="B1041" s="88" t="s">
        <v>1225</v>
      </c>
      <c r="C1041" s="88">
        <v>87191114</v>
      </c>
      <c r="D1041" s="88" t="s">
        <v>205</v>
      </c>
      <c r="E1041" s="88" t="s">
        <v>206</v>
      </c>
      <c r="F1041" s="88" t="s">
        <v>253</v>
      </c>
      <c r="G1041" s="88" t="s">
        <v>208</v>
      </c>
    </row>
    <row r="1042" spans="2:7" ht="15.75" hidden="1" thickBot="1">
      <c r="B1042" s="88" t="s">
        <v>1226</v>
      </c>
      <c r="C1042" s="88">
        <v>87213058</v>
      </c>
      <c r="D1042" s="88" t="s">
        <v>205</v>
      </c>
      <c r="E1042" s="88" t="s">
        <v>206</v>
      </c>
      <c r="F1042" s="88" t="s">
        <v>207</v>
      </c>
      <c r="G1042" s="88" t="s">
        <v>208</v>
      </c>
    </row>
    <row r="1043" spans="2:7" ht="15.75" hidden="1" thickBot="1">
      <c r="B1043" s="88" t="s">
        <v>1227</v>
      </c>
      <c r="C1043" s="88">
        <v>87673640</v>
      </c>
      <c r="D1043" s="88" t="s">
        <v>147</v>
      </c>
      <c r="E1043" s="88" t="s">
        <v>148</v>
      </c>
      <c r="F1043" s="88" t="s">
        <v>121</v>
      </c>
      <c r="G1043" s="88" t="s">
        <v>152</v>
      </c>
    </row>
    <row r="1044" spans="2:7" ht="15.75" hidden="1" thickBot="1">
      <c r="B1044" s="88" t="s">
        <v>1228</v>
      </c>
      <c r="C1044" s="88">
        <v>87345280</v>
      </c>
      <c r="D1044" s="88" t="s">
        <v>114</v>
      </c>
      <c r="E1044" s="88" t="s">
        <v>115</v>
      </c>
      <c r="F1044" s="88" t="s">
        <v>121</v>
      </c>
      <c r="G1044" s="88" t="s">
        <v>117</v>
      </c>
    </row>
    <row r="1045" spans="2:7" ht="15.75" hidden="1" thickBot="1">
      <c r="B1045" s="88" t="s">
        <v>1229</v>
      </c>
      <c r="C1045" s="88">
        <v>87590331</v>
      </c>
      <c r="D1045" s="88" t="s">
        <v>119</v>
      </c>
      <c r="E1045" s="88" t="s">
        <v>120</v>
      </c>
      <c r="F1045" s="88" t="s">
        <v>121</v>
      </c>
      <c r="G1045" s="88" t="s">
        <v>122</v>
      </c>
    </row>
    <row r="1046" spans="2:7" ht="15.75" hidden="1" thickBot="1">
      <c r="B1046" s="88" t="s">
        <v>1230</v>
      </c>
      <c r="C1046" s="88">
        <v>87313494</v>
      </c>
      <c r="D1046" s="88" t="s">
        <v>114</v>
      </c>
      <c r="E1046" s="88" t="s">
        <v>115</v>
      </c>
      <c r="F1046" s="88" t="s">
        <v>121</v>
      </c>
      <c r="G1046" s="88" t="s">
        <v>124</v>
      </c>
    </row>
    <row r="1047" spans="2:7" ht="15.75" hidden="1" thickBot="1">
      <c r="B1047" s="88" t="s">
        <v>1231</v>
      </c>
      <c r="C1047" s="88">
        <v>87342261</v>
      </c>
      <c r="D1047" s="88" t="s">
        <v>114</v>
      </c>
      <c r="E1047" s="88" t="s">
        <v>115</v>
      </c>
      <c r="F1047" s="88" t="s">
        <v>121</v>
      </c>
      <c r="G1047" s="88" t="s">
        <v>117</v>
      </c>
    </row>
    <row r="1048" spans="2:7" ht="15.75" hidden="1" thickBot="1">
      <c r="B1048" s="88" t="s">
        <v>1232</v>
      </c>
      <c r="C1048" s="88">
        <v>87313114</v>
      </c>
      <c r="D1048" s="88" t="s">
        <v>114</v>
      </c>
      <c r="E1048" s="88" t="s">
        <v>115</v>
      </c>
      <c r="F1048" s="88" t="s">
        <v>121</v>
      </c>
      <c r="G1048" s="88" t="s">
        <v>117</v>
      </c>
    </row>
    <row r="1049" spans="2:7" ht="15.75" hidden="1" thickBot="1">
      <c r="B1049" s="88" t="s">
        <v>1233</v>
      </c>
      <c r="C1049" s="88">
        <v>87413302</v>
      </c>
      <c r="D1049" s="88" t="s">
        <v>194</v>
      </c>
      <c r="E1049" s="88" t="s">
        <v>195</v>
      </c>
      <c r="F1049" s="88" t="s">
        <v>121</v>
      </c>
      <c r="G1049" s="88" t="s">
        <v>304</v>
      </c>
    </row>
    <row r="1050" spans="2:7" ht="15.75" hidden="1" thickBot="1">
      <c r="B1050" s="88" t="s">
        <v>1234</v>
      </c>
      <c r="C1050" s="88">
        <v>87413708</v>
      </c>
      <c r="D1050" s="88" t="s">
        <v>194</v>
      </c>
      <c r="E1050" s="88" t="s">
        <v>195</v>
      </c>
      <c r="F1050" s="88" t="s">
        <v>121</v>
      </c>
      <c r="G1050" s="88" t="s">
        <v>304</v>
      </c>
    </row>
    <row r="1051" spans="2:7" ht="15.75" hidden="1" thickBot="1">
      <c r="B1051" s="88" t="s">
        <v>1235</v>
      </c>
      <c r="C1051" s="88">
        <v>87313338</v>
      </c>
      <c r="D1051" s="88" t="s">
        <v>114</v>
      </c>
      <c r="E1051" s="88" t="s">
        <v>115</v>
      </c>
      <c r="F1051" s="88" t="s">
        <v>121</v>
      </c>
      <c r="G1051" s="88" t="s">
        <v>117</v>
      </c>
    </row>
    <row r="1052" spans="2:7" ht="15.75" hidden="1" thickBot="1">
      <c r="B1052" s="88" t="s">
        <v>1236</v>
      </c>
      <c r="C1052" s="88">
        <v>87181024</v>
      </c>
      <c r="D1052" s="88" t="s">
        <v>205</v>
      </c>
      <c r="E1052" s="88" t="s">
        <v>206</v>
      </c>
      <c r="F1052" s="88" t="s">
        <v>121</v>
      </c>
      <c r="G1052" s="88" t="s">
        <v>210</v>
      </c>
    </row>
    <row r="1053" spans="2:7" ht="15.75" hidden="1" thickBot="1">
      <c r="B1053" s="88" t="s">
        <v>1237</v>
      </c>
      <c r="C1053" s="88">
        <v>87192724</v>
      </c>
      <c r="D1053" s="88" t="s">
        <v>205</v>
      </c>
      <c r="E1053" s="88" t="s">
        <v>206</v>
      </c>
      <c r="F1053" s="88" t="s">
        <v>121</v>
      </c>
      <c r="G1053" s="88" t="s">
        <v>210</v>
      </c>
    </row>
    <row r="1054" spans="2:7" ht="15.75" hidden="1" thickBot="1">
      <c r="B1054" s="88" t="s">
        <v>1238</v>
      </c>
      <c r="C1054" s="88">
        <v>87286096</v>
      </c>
      <c r="D1054" s="88" t="s">
        <v>114</v>
      </c>
      <c r="E1054" s="88" t="s">
        <v>115</v>
      </c>
      <c r="F1054" s="88" t="s">
        <v>116</v>
      </c>
      <c r="G1054" s="88" t="s">
        <v>117</v>
      </c>
    </row>
    <row r="1055" spans="2:7" ht="15.75" hidden="1" thickBot="1">
      <c r="B1055" s="88" t="s">
        <v>1239</v>
      </c>
      <c r="C1055" s="88">
        <v>87281899</v>
      </c>
      <c r="D1055" s="88" t="s">
        <v>126</v>
      </c>
      <c r="E1055" s="88" t="s">
        <v>127</v>
      </c>
      <c r="F1055" s="88" t="s">
        <v>121</v>
      </c>
      <c r="G1055" s="88" t="s">
        <v>128</v>
      </c>
    </row>
    <row r="1056" spans="2:7" ht="15.75" hidden="1" thickBot="1">
      <c r="B1056" s="88" t="s">
        <v>1240</v>
      </c>
      <c r="C1056" s="88">
        <v>87313882</v>
      </c>
      <c r="D1056" s="88" t="s">
        <v>114</v>
      </c>
      <c r="E1056" s="88" t="s">
        <v>115</v>
      </c>
      <c r="F1056" s="88" t="s">
        <v>121</v>
      </c>
      <c r="G1056" s="88" t="s">
        <v>1241</v>
      </c>
    </row>
    <row r="1057" spans="2:7" ht="15.75" hidden="1" thickBot="1">
      <c r="B1057" s="88" t="s">
        <v>1242</v>
      </c>
      <c r="C1057" s="88">
        <v>87295568</v>
      </c>
      <c r="D1057" s="88" t="s">
        <v>114</v>
      </c>
      <c r="E1057" s="88" t="s">
        <v>115</v>
      </c>
      <c r="F1057" s="88" t="s">
        <v>121</v>
      </c>
      <c r="G1057" s="88" t="s">
        <v>117</v>
      </c>
    </row>
    <row r="1058" spans="2:7" ht="15.75" hidden="1" thickBot="1">
      <c r="B1058" s="88" t="s">
        <v>1243</v>
      </c>
      <c r="C1058" s="88">
        <v>87191239</v>
      </c>
      <c r="D1058" s="88" t="s">
        <v>205</v>
      </c>
      <c r="E1058" s="88" t="s">
        <v>206</v>
      </c>
      <c r="F1058" s="88" t="s">
        <v>253</v>
      </c>
      <c r="G1058" s="88" t="s">
        <v>210</v>
      </c>
    </row>
    <row r="1059" spans="2:7" ht="15.75" hidden="1" thickBot="1">
      <c r="B1059" s="88" t="s">
        <v>1244</v>
      </c>
      <c r="C1059" s="88">
        <v>87172106</v>
      </c>
      <c r="D1059" s="88" t="s">
        <v>205</v>
      </c>
      <c r="E1059" s="88" t="s">
        <v>206</v>
      </c>
      <c r="F1059" s="88" t="s">
        <v>121</v>
      </c>
      <c r="G1059" s="88" t="s">
        <v>210</v>
      </c>
    </row>
    <row r="1060" spans="2:7" ht="15.75" hidden="1" thickBot="1">
      <c r="B1060" s="88" t="s">
        <v>1245</v>
      </c>
      <c r="C1060" s="88">
        <v>87286302</v>
      </c>
      <c r="D1060" s="88" t="s">
        <v>114</v>
      </c>
      <c r="E1060" s="88" t="s">
        <v>115</v>
      </c>
      <c r="F1060" s="88" t="s">
        <v>116</v>
      </c>
      <c r="G1060" s="88" t="s">
        <v>124</v>
      </c>
    </row>
    <row r="1061" spans="2:7" ht="15.75" hidden="1" thickBot="1">
      <c r="B1061" s="88" t="s">
        <v>1246</v>
      </c>
      <c r="C1061" s="88">
        <v>87214627</v>
      </c>
      <c r="D1061" s="88" t="s">
        <v>205</v>
      </c>
      <c r="E1061" s="88" t="s">
        <v>206</v>
      </c>
      <c r="F1061" s="88" t="s">
        <v>121</v>
      </c>
      <c r="G1061" s="88" t="s">
        <v>210</v>
      </c>
    </row>
    <row r="1062" spans="2:7" ht="15.75" hidden="1" thickBot="1">
      <c r="B1062" s="88" t="s">
        <v>1247</v>
      </c>
      <c r="C1062" s="88">
        <v>87316398</v>
      </c>
      <c r="D1062" s="88" t="s">
        <v>114</v>
      </c>
      <c r="E1062" s="88" t="s">
        <v>115</v>
      </c>
      <c r="F1062" s="88" t="s">
        <v>121</v>
      </c>
      <c r="G1062" s="88" t="s">
        <v>117</v>
      </c>
    </row>
    <row r="1063" spans="2:7" ht="15.75" hidden="1" thickBot="1">
      <c r="B1063" s="88" t="s">
        <v>1248</v>
      </c>
      <c r="C1063" s="88">
        <v>87316059</v>
      </c>
      <c r="D1063" s="88" t="s">
        <v>114</v>
      </c>
      <c r="E1063" s="88" t="s">
        <v>115</v>
      </c>
      <c r="F1063" s="88" t="s">
        <v>121</v>
      </c>
      <c r="G1063" s="88" t="s">
        <v>117</v>
      </c>
    </row>
    <row r="1064" spans="2:7" ht="15.75" hidden="1" thickBot="1">
      <c r="B1064" s="88" t="s">
        <v>1249</v>
      </c>
      <c r="C1064" s="88">
        <v>87286062</v>
      </c>
      <c r="D1064" s="88" t="s">
        <v>114</v>
      </c>
      <c r="E1064" s="88" t="s">
        <v>115</v>
      </c>
      <c r="F1064" s="88" t="s">
        <v>121</v>
      </c>
      <c r="G1064" s="88" t="s">
        <v>117</v>
      </c>
    </row>
    <row r="1065" spans="2:7" ht="15.75" hidden="1" thickBot="1">
      <c r="B1065" s="88" t="s">
        <v>1250</v>
      </c>
      <c r="C1065" s="88">
        <v>87677005</v>
      </c>
      <c r="D1065" s="88" t="s">
        <v>147</v>
      </c>
      <c r="E1065" s="88" t="s">
        <v>148</v>
      </c>
      <c r="F1065" s="88" t="s">
        <v>149</v>
      </c>
      <c r="G1065" s="88" t="s">
        <v>258</v>
      </c>
    </row>
    <row r="1066" spans="2:7" ht="15.75" hidden="1" thickBot="1">
      <c r="B1066" s="88" t="s">
        <v>1251</v>
      </c>
      <c r="C1066" s="88">
        <v>87345157</v>
      </c>
      <c r="D1066" s="88" t="s">
        <v>114</v>
      </c>
      <c r="E1066" s="88" t="s">
        <v>115</v>
      </c>
      <c r="F1066" s="88" t="s">
        <v>121</v>
      </c>
      <c r="G1066" s="88" t="s">
        <v>124</v>
      </c>
    </row>
    <row r="1067" spans="2:7" ht="15.75" hidden="1" thickBot="1">
      <c r="B1067" s="88" t="s">
        <v>1252</v>
      </c>
      <c r="C1067" s="88">
        <v>87281139</v>
      </c>
      <c r="D1067" s="88" t="s">
        <v>114</v>
      </c>
      <c r="E1067" s="88" t="s">
        <v>115</v>
      </c>
      <c r="F1067" s="88" t="s">
        <v>121</v>
      </c>
      <c r="G1067" s="88" t="s">
        <v>117</v>
      </c>
    </row>
    <row r="1068" spans="2:7" ht="15.75" hidden="1" thickBot="1">
      <c r="B1068" s="88" t="s">
        <v>1253</v>
      </c>
      <c r="C1068" s="88">
        <v>87193672</v>
      </c>
      <c r="D1068" s="88" t="s">
        <v>205</v>
      </c>
      <c r="E1068" s="88" t="s">
        <v>206</v>
      </c>
      <c r="F1068" s="88" t="s">
        <v>121</v>
      </c>
      <c r="G1068" s="88" t="s">
        <v>210</v>
      </c>
    </row>
    <row r="1069" spans="2:7" ht="15.75" hidden="1" thickBot="1">
      <c r="B1069" s="88" t="s">
        <v>1254</v>
      </c>
      <c r="C1069" s="88">
        <v>87381889</v>
      </c>
      <c r="D1069" s="88" t="s">
        <v>126</v>
      </c>
      <c r="E1069" s="88" t="s">
        <v>127</v>
      </c>
      <c r="F1069" s="88" t="s">
        <v>121</v>
      </c>
      <c r="G1069" s="88" t="s">
        <v>128</v>
      </c>
    </row>
    <row r="1070" spans="2:7" ht="15.75" hidden="1" thickBot="1">
      <c r="B1070" s="88" t="s">
        <v>1255</v>
      </c>
      <c r="C1070" s="88">
        <v>87313692</v>
      </c>
      <c r="D1070" s="88" t="s">
        <v>114</v>
      </c>
      <c r="E1070" s="88" t="s">
        <v>115</v>
      </c>
      <c r="F1070" s="88" t="s">
        <v>121</v>
      </c>
      <c r="G1070" s="88" t="s">
        <v>117</v>
      </c>
    </row>
    <row r="1071" spans="2:7" ht="15.75" hidden="1" thickBot="1">
      <c r="B1071" s="88" t="s">
        <v>1256</v>
      </c>
      <c r="C1071" s="88">
        <v>87184507</v>
      </c>
      <c r="D1071" s="88" t="s">
        <v>165</v>
      </c>
      <c r="E1071" s="88" t="s">
        <v>166</v>
      </c>
      <c r="F1071" s="88" t="s">
        <v>121</v>
      </c>
      <c r="G1071" s="88" t="s">
        <v>324</v>
      </c>
    </row>
    <row r="1072" spans="2:7" ht="15.75" hidden="1" thickBot="1">
      <c r="B1072" s="88" t="s">
        <v>1257</v>
      </c>
      <c r="C1072" s="88">
        <v>87682435</v>
      </c>
      <c r="D1072" s="88" t="s">
        <v>126</v>
      </c>
      <c r="E1072" s="88" t="s">
        <v>127</v>
      </c>
      <c r="F1072" s="88" t="s">
        <v>327</v>
      </c>
      <c r="G1072" s="88" t="s">
        <v>354</v>
      </c>
    </row>
    <row r="1073" spans="2:7" ht="15.75" hidden="1" thickBot="1">
      <c r="B1073" s="88" t="s">
        <v>1258</v>
      </c>
      <c r="C1073" s="88">
        <v>87313585</v>
      </c>
      <c r="D1073" s="88" t="s">
        <v>114</v>
      </c>
      <c r="E1073" s="88" t="s">
        <v>115</v>
      </c>
      <c r="F1073" s="88" t="s">
        <v>121</v>
      </c>
      <c r="G1073" s="88" t="s">
        <v>117</v>
      </c>
    </row>
    <row r="1074" spans="2:7" ht="15.75" hidden="1" thickBot="1">
      <c r="B1074" s="88" t="s">
        <v>1259</v>
      </c>
      <c r="C1074" s="88">
        <v>87193383</v>
      </c>
      <c r="D1074" s="88" t="s">
        <v>205</v>
      </c>
      <c r="E1074" s="88" t="s">
        <v>206</v>
      </c>
      <c r="F1074" s="88" t="s">
        <v>121</v>
      </c>
      <c r="G1074" s="88" t="s">
        <v>210</v>
      </c>
    </row>
    <row r="1075" spans="2:7" ht="15.75" hidden="1" thickBot="1">
      <c r="B1075" s="88" t="s">
        <v>1260</v>
      </c>
      <c r="C1075" s="88">
        <v>87212340</v>
      </c>
      <c r="D1075" s="88" t="s">
        <v>205</v>
      </c>
      <c r="E1075" s="88" t="s">
        <v>206</v>
      </c>
      <c r="F1075" s="88" t="s">
        <v>121</v>
      </c>
      <c r="G1075" s="88" t="s">
        <v>208</v>
      </c>
    </row>
    <row r="1076" spans="2:7" ht="15.75" hidden="1" thickBot="1">
      <c r="B1076" s="88" t="s">
        <v>1261</v>
      </c>
      <c r="C1076" s="88">
        <v>87182329</v>
      </c>
      <c r="D1076" s="88" t="s">
        <v>205</v>
      </c>
      <c r="E1076" s="88" t="s">
        <v>206</v>
      </c>
      <c r="F1076" s="88" t="s">
        <v>121</v>
      </c>
      <c r="G1076" s="88" t="s">
        <v>210</v>
      </c>
    </row>
    <row r="1077" spans="2:7" ht="15.75" hidden="1" thickBot="1">
      <c r="B1077" s="88" t="s">
        <v>1262</v>
      </c>
      <c r="C1077" s="88">
        <v>87317107</v>
      </c>
      <c r="D1077" s="88" t="s">
        <v>114</v>
      </c>
      <c r="E1077" s="88" t="s">
        <v>115</v>
      </c>
      <c r="F1077" s="88" t="s">
        <v>121</v>
      </c>
      <c r="G1077" s="88" t="s">
        <v>117</v>
      </c>
    </row>
    <row r="1078" spans="2:7" ht="15.75" hidden="1" thickBot="1">
      <c r="B1078" s="88" t="s">
        <v>1263</v>
      </c>
      <c r="C1078" s="88">
        <v>87317222</v>
      </c>
      <c r="D1078" s="88" t="s">
        <v>114</v>
      </c>
      <c r="E1078" s="88" t="s">
        <v>115</v>
      </c>
      <c r="F1078" s="88" t="s">
        <v>121</v>
      </c>
      <c r="G1078" s="88" t="s">
        <v>117</v>
      </c>
    </row>
    <row r="1079" spans="2:7" ht="15.75" hidden="1" thickBot="1">
      <c r="B1079" s="88" t="s">
        <v>1264</v>
      </c>
      <c r="C1079" s="88">
        <v>87191163</v>
      </c>
      <c r="D1079" s="88" t="s">
        <v>205</v>
      </c>
      <c r="E1079" s="88" t="s">
        <v>206</v>
      </c>
      <c r="F1079" s="88" t="s">
        <v>121</v>
      </c>
      <c r="G1079" s="88" t="s">
        <v>208</v>
      </c>
    </row>
    <row r="1080" spans="2:7" ht="15.75" hidden="1" thickBot="1">
      <c r="B1080" s="88" t="s">
        <v>1265</v>
      </c>
      <c r="C1080" s="88">
        <v>87345561</v>
      </c>
      <c r="D1080" s="88" t="s">
        <v>114</v>
      </c>
      <c r="E1080" s="88" t="s">
        <v>115</v>
      </c>
      <c r="F1080" s="88" t="s">
        <v>121</v>
      </c>
      <c r="G1080" s="88" t="s">
        <v>117</v>
      </c>
    </row>
    <row r="1081" spans="2:7" ht="15.75" hidden="1" thickBot="1">
      <c r="B1081" s="88" t="s">
        <v>1266</v>
      </c>
      <c r="C1081" s="88">
        <v>87324335</v>
      </c>
      <c r="D1081" s="88" t="s">
        <v>114</v>
      </c>
      <c r="E1081" s="88" t="s">
        <v>115</v>
      </c>
      <c r="F1081" s="88" t="s">
        <v>121</v>
      </c>
      <c r="G1081" s="88" t="s">
        <v>117</v>
      </c>
    </row>
    <row r="1082" spans="2:7" ht="15.75" hidden="1" thickBot="1">
      <c r="B1082" s="88" t="s">
        <v>1267</v>
      </c>
      <c r="C1082" s="88">
        <v>87212167</v>
      </c>
      <c r="D1082" s="88" t="s">
        <v>205</v>
      </c>
      <c r="E1082" s="88" t="s">
        <v>206</v>
      </c>
      <c r="F1082" s="88" t="s">
        <v>207</v>
      </c>
      <c r="G1082" s="88" t="s">
        <v>208</v>
      </c>
    </row>
    <row r="1083" spans="2:7" ht="15.75" hidden="1" thickBot="1">
      <c r="B1083" s="88" t="s">
        <v>1268</v>
      </c>
      <c r="C1083" s="88">
        <v>87213413</v>
      </c>
      <c r="D1083" s="88" t="s">
        <v>205</v>
      </c>
      <c r="E1083" s="88" t="s">
        <v>206</v>
      </c>
      <c r="F1083" s="88" t="s">
        <v>121</v>
      </c>
      <c r="G1083" s="88" t="s">
        <v>210</v>
      </c>
    </row>
    <row r="1084" spans="2:7" ht="15.75" hidden="1" thickBot="1">
      <c r="B1084" s="88" t="s">
        <v>1269</v>
      </c>
      <c r="C1084" s="88">
        <v>87338517</v>
      </c>
      <c r="D1084" s="88" t="s">
        <v>205</v>
      </c>
      <c r="E1084" s="88" t="s">
        <v>206</v>
      </c>
      <c r="F1084" s="88" t="s">
        <v>121</v>
      </c>
      <c r="G1084" s="88" t="s">
        <v>210</v>
      </c>
    </row>
    <row r="1085" spans="2:7" ht="15.75" hidden="1" thickBot="1">
      <c r="B1085" s="88" t="s">
        <v>1270</v>
      </c>
      <c r="C1085" s="88">
        <v>87213686</v>
      </c>
      <c r="D1085" s="88" t="s">
        <v>205</v>
      </c>
      <c r="E1085" s="88" t="s">
        <v>206</v>
      </c>
      <c r="F1085" s="88" t="s">
        <v>121</v>
      </c>
      <c r="G1085" s="88" t="s">
        <v>208</v>
      </c>
    </row>
    <row r="1086" spans="2:7" ht="15.75" hidden="1" thickBot="1">
      <c r="B1086" s="88" t="s">
        <v>1271</v>
      </c>
      <c r="C1086" s="88">
        <v>87213447</v>
      </c>
      <c r="D1086" s="88" t="s">
        <v>205</v>
      </c>
      <c r="E1086" s="88" t="s">
        <v>206</v>
      </c>
      <c r="F1086" s="88" t="s">
        <v>121</v>
      </c>
      <c r="G1086" s="88" t="s">
        <v>210</v>
      </c>
    </row>
    <row r="1087" spans="2:7" ht="15.75" hidden="1" thickBot="1">
      <c r="B1087" s="88" t="s">
        <v>1272</v>
      </c>
      <c r="C1087" s="88">
        <v>87193276</v>
      </c>
      <c r="D1087" s="88" t="s">
        <v>205</v>
      </c>
      <c r="E1087" s="88" t="s">
        <v>206</v>
      </c>
      <c r="F1087" s="88" t="s">
        <v>121</v>
      </c>
      <c r="G1087" s="88" t="s">
        <v>210</v>
      </c>
    </row>
    <row r="1088" spans="2:7" ht="15.75" hidden="1" thickBot="1">
      <c r="B1088" s="88" t="s">
        <v>1273</v>
      </c>
      <c r="C1088" s="88">
        <v>87191692</v>
      </c>
      <c r="D1088" s="88" t="s">
        <v>205</v>
      </c>
      <c r="E1088" s="88" t="s">
        <v>206</v>
      </c>
      <c r="F1088" s="88" t="s">
        <v>121</v>
      </c>
      <c r="G1088" s="88" t="s">
        <v>210</v>
      </c>
    </row>
    <row r="1089" spans="2:7" ht="15.75" hidden="1" thickBot="1">
      <c r="B1089" s="88" t="s">
        <v>1274</v>
      </c>
      <c r="C1089" s="88">
        <v>87393462</v>
      </c>
      <c r="D1089" s="88" t="s">
        <v>126</v>
      </c>
      <c r="E1089" s="88" t="s">
        <v>127</v>
      </c>
      <c r="F1089" s="88" t="s">
        <v>121</v>
      </c>
      <c r="G1089" s="88" t="s">
        <v>128</v>
      </c>
    </row>
    <row r="1090" spans="2:7" ht="15.75" hidden="1" thickBot="1">
      <c r="B1090" s="88" t="s">
        <v>1275</v>
      </c>
      <c r="C1090" s="88">
        <v>87141473</v>
      </c>
      <c r="D1090" s="88" t="s">
        <v>205</v>
      </c>
      <c r="E1090" s="88" t="s">
        <v>206</v>
      </c>
      <c r="F1090" s="88" t="s">
        <v>121</v>
      </c>
      <c r="G1090" s="88" t="s">
        <v>210</v>
      </c>
    </row>
    <row r="1091" spans="2:7" ht="15.75" hidden="1" thickBot="1">
      <c r="B1091" s="88" t="s">
        <v>1276</v>
      </c>
      <c r="C1091" s="88">
        <v>87386409</v>
      </c>
      <c r="D1091" s="88" t="s">
        <v>126</v>
      </c>
      <c r="E1091" s="88" t="s">
        <v>127</v>
      </c>
      <c r="F1091" s="88" t="s">
        <v>121</v>
      </c>
      <c r="G1091" s="88" t="s">
        <v>128</v>
      </c>
    </row>
    <row r="1092" spans="2:7" ht="15.75" hidden="1" thickBot="1">
      <c r="B1092" s="88" t="s">
        <v>1277</v>
      </c>
      <c r="C1092" s="88">
        <v>87444406</v>
      </c>
      <c r="D1092" s="88" t="s">
        <v>194</v>
      </c>
      <c r="E1092" s="88" t="s">
        <v>195</v>
      </c>
      <c r="F1092" s="88" t="s">
        <v>121</v>
      </c>
      <c r="G1092" s="88" t="s">
        <v>304</v>
      </c>
    </row>
    <row r="1093" spans="2:7" ht="15.75" hidden="1" thickBot="1">
      <c r="B1093" s="88" t="s">
        <v>1278</v>
      </c>
      <c r="C1093" s="88">
        <v>87193540</v>
      </c>
      <c r="D1093" s="88" t="s">
        <v>205</v>
      </c>
      <c r="E1093" s="88" t="s">
        <v>206</v>
      </c>
      <c r="F1093" s="88" t="s">
        <v>121</v>
      </c>
      <c r="G1093" s="88" t="s">
        <v>210</v>
      </c>
    </row>
    <row r="1094" spans="2:7" ht="15.75" hidden="1" thickBot="1">
      <c r="B1094" s="88" t="s">
        <v>1279</v>
      </c>
      <c r="C1094" s="88">
        <v>87213454</v>
      </c>
      <c r="D1094" s="88" t="s">
        <v>205</v>
      </c>
      <c r="E1094" s="88" t="s">
        <v>206</v>
      </c>
      <c r="F1094" s="88" t="s">
        <v>121</v>
      </c>
      <c r="G1094" s="88" t="s">
        <v>210</v>
      </c>
    </row>
    <row r="1095" spans="2:7" ht="15.75" thickBot="1">
      <c r="B1095" s="88" t="s">
        <v>1280</v>
      </c>
      <c r="C1095" s="88">
        <v>87641217</v>
      </c>
      <c r="D1095" s="88" t="s">
        <v>156</v>
      </c>
      <c r="E1095" s="88" t="s">
        <v>157</v>
      </c>
      <c r="F1095" s="88" t="s">
        <v>121</v>
      </c>
      <c r="G1095" s="88" t="s">
        <v>158</v>
      </c>
    </row>
    <row r="1096" spans="2:7" ht="15.75" hidden="1" thickBot="1">
      <c r="B1096" s="88" t="s">
        <v>1281</v>
      </c>
      <c r="C1096" s="88">
        <v>87755629</v>
      </c>
      <c r="D1096" s="88" t="s">
        <v>138</v>
      </c>
      <c r="E1096" s="88" t="s">
        <v>139</v>
      </c>
      <c r="F1096" s="88" t="s">
        <v>175</v>
      </c>
      <c r="G1096" s="88" t="s">
        <v>176</v>
      </c>
    </row>
    <row r="1097" spans="2:7" ht="15.75" hidden="1" thickBot="1">
      <c r="B1097" s="88" t="s">
        <v>1282</v>
      </c>
      <c r="C1097" s="88">
        <v>87144220</v>
      </c>
      <c r="D1097" s="88" t="s">
        <v>205</v>
      </c>
      <c r="E1097" s="88" t="s">
        <v>206</v>
      </c>
      <c r="F1097" s="88" t="s">
        <v>121</v>
      </c>
      <c r="G1097" s="88" t="s">
        <v>210</v>
      </c>
    </row>
    <row r="1098" spans="2:7" ht="15.75" hidden="1" thickBot="1">
      <c r="B1098" s="88" t="s">
        <v>1283</v>
      </c>
      <c r="C1098" s="88">
        <v>87144089</v>
      </c>
      <c r="D1098" s="88" t="s">
        <v>205</v>
      </c>
      <c r="E1098" s="88" t="s">
        <v>206</v>
      </c>
      <c r="F1098" s="88" t="s">
        <v>121</v>
      </c>
      <c r="G1098" s="88" t="s">
        <v>210</v>
      </c>
    </row>
    <row r="1099" spans="2:7" ht="15.75" hidden="1" thickBot="1">
      <c r="B1099" s="88" t="s">
        <v>1284</v>
      </c>
      <c r="C1099" s="88">
        <v>87215103</v>
      </c>
      <c r="D1099" s="88" t="s">
        <v>205</v>
      </c>
      <c r="E1099" s="88" t="s">
        <v>206</v>
      </c>
      <c r="F1099" s="88" t="s">
        <v>121</v>
      </c>
      <c r="G1099" s="88" t="s">
        <v>210</v>
      </c>
    </row>
    <row r="1100" spans="2:7" ht="15.75" hidden="1" thickBot="1">
      <c r="B1100" s="88" t="s">
        <v>1285</v>
      </c>
      <c r="C1100" s="88">
        <v>87393561</v>
      </c>
      <c r="D1100" s="88" t="s">
        <v>126</v>
      </c>
      <c r="E1100" s="88" t="s">
        <v>127</v>
      </c>
      <c r="F1100" s="88" t="s">
        <v>121</v>
      </c>
      <c r="G1100" s="88" t="s">
        <v>128</v>
      </c>
    </row>
    <row r="1101" spans="2:7" ht="15.75" hidden="1" thickBot="1">
      <c r="B1101" s="88" t="s">
        <v>1286</v>
      </c>
      <c r="C1101" s="88">
        <v>87784561</v>
      </c>
      <c r="D1101" s="88" t="s">
        <v>142</v>
      </c>
      <c r="E1101" s="88" t="s">
        <v>143</v>
      </c>
      <c r="F1101" s="88" t="s">
        <v>121</v>
      </c>
      <c r="G1101" s="88" t="s">
        <v>162</v>
      </c>
    </row>
    <row r="1102" spans="2:7" ht="15.75" hidden="1" thickBot="1">
      <c r="B1102" s="88" t="s">
        <v>1287</v>
      </c>
      <c r="C1102" s="88">
        <v>87182204</v>
      </c>
      <c r="D1102" s="88" t="s">
        <v>205</v>
      </c>
      <c r="E1102" s="88" t="s">
        <v>206</v>
      </c>
      <c r="F1102" s="88" t="s">
        <v>121</v>
      </c>
      <c r="G1102" s="88" t="s">
        <v>210</v>
      </c>
    </row>
    <row r="1103" spans="2:7" ht="15.75" hidden="1" thickBot="1">
      <c r="B1103" s="88" t="s">
        <v>1288</v>
      </c>
      <c r="C1103" s="88">
        <v>87394437</v>
      </c>
      <c r="D1103" s="88" t="s">
        <v>214</v>
      </c>
      <c r="E1103" s="88" t="s">
        <v>215</v>
      </c>
      <c r="F1103" s="88" t="s">
        <v>180</v>
      </c>
      <c r="G1103" s="88" t="s">
        <v>216</v>
      </c>
    </row>
    <row r="1104" spans="2:7" ht="15.75" hidden="1" thickBot="1">
      <c r="B1104" s="88" t="s">
        <v>1289</v>
      </c>
      <c r="C1104" s="88">
        <v>87696450</v>
      </c>
      <c r="D1104" s="88" t="s">
        <v>165</v>
      </c>
      <c r="E1104" s="88" t="s">
        <v>166</v>
      </c>
      <c r="F1104" s="88" t="s">
        <v>121</v>
      </c>
      <c r="G1104" s="88" t="s">
        <v>168</v>
      </c>
    </row>
    <row r="1105" spans="2:7" ht="15.75" hidden="1" thickBot="1">
      <c r="B1105" s="88" t="s">
        <v>1290</v>
      </c>
      <c r="C1105" s="88">
        <v>87303875</v>
      </c>
      <c r="D1105" s="88" t="s">
        <v>205</v>
      </c>
      <c r="E1105" s="88" t="s">
        <v>206</v>
      </c>
      <c r="F1105" s="88" t="s">
        <v>121</v>
      </c>
      <c r="G1105" s="88" t="s">
        <v>210</v>
      </c>
    </row>
    <row r="1106" spans="2:7" ht="15.75" hidden="1" thickBot="1">
      <c r="B1106" s="88" t="s">
        <v>1291</v>
      </c>
      <c r="C1106" s="88">
        <v>87484360</v>
      </c>
      <c r="D1106" s="88" t="s">
        <v>119</v>
      </c>
      <c r="E1106" s="88" t="s">
        <v>120</v>
      </c>
      <c r="F1106" s="88" t="s">
        <v>121</v>
      </c>
      <c r="G1106" s="88" t="s">
        <v>122</v>
      </c>
    </row>
    <row r="1107" spans="2:7" ht="15.75" hidden="1" thickBot="1">
      <c r="B1107" s="88" t="s">
        <v>1292</v>
      </c>
      <c r="C1107" s="88">
        <v>87575134</v>
      </c>
      <c r="D1107" s="88" t="s">
        <v>147</v>
      </c>
      <c r="E1107" s="88" t="s">
        <v>148</v>
      </c>
      <c r="F1107" s="88" t="s">
        <v>121</v>
      </c>
      <c r="G1107" s="88" t="s">
        <v>152</v>
      </c>
    </row>
    <row r="1108" spans="2:7" ht="15.75" hidden="1" thickBot="1">
      <c r="B1108" s="88" t="s">
        <v>1293</v>
      </c>
      <c r="C1108" s="88">
        <v>87213785</v>
      </c>
      <c r="D1108" s="88" t="s">
        <v>205</v>
      </c>
      <c r="E1108" s="88" t="s">
        <v>206</v>
      </c>
      <c r="F1108" s="88" t="s">
        <v>121</v>
      </c>
      <c r="G1108" s="88" t="s">
        <v>208</v>
      </c>
    </row>
    <row r="1109" spans="2:7" ht="15.75" hidden="1" thickBot="1">
      <c r="B1109" s="88" t="s">
        <v>1294</v>
      </c>
      <c r="C1109" s="88">
        <v>87393033</v>
      </c>
      <c r="D1109" s="88" t="s">
        <v>126</v>
      </c>
      <c r="E1109" s="88" t="s">
        <v>127</v>
      </c>
      <c r="F1109" s="88" t="s">
        <v>121</v>
      </c>
      <c r="G1109" s="88" t="s">
        <v>128</v>
      </c>
    </row>
    <row r="1110" spans="2:7" ht="15.75" thickBot="1">
      <c r="B1110" s="88" t="s">
        <v>1295</v>
      </c>
      <c r="C1110" s="88">
        <v>87722249</v>
      </c>
      <c r="D1110" s="88" t="s">
        <v>156</v>
      </c>
      <c r="E1110" s="88" t="s">
        <v>157</v>
      </c>
      <c r="F1110" s="88" t="s">
        <v>121</v>
      </c>
      <c r="G1110" s="88" t="s">
        <v>158</v>
      </c>
    </row>
    <row r="1111" spans="2:7" ht="15.75" hidden="1" thickBot="1">
      <c r="B1111" s="88" t="s">
        <v>1296</v>
      </c>
      <c r="C1111" s="88">
        <v>87342279</v>
      </c>
      <c r="D1111" s="88" t="s">
        <v>114</v>
      </c>
      <c r="E1111" s="88" t="s">
        <v>115</v>
      </c>
      <c r="F1111" s="88" t="s">
        <v>116</v>
      </c>
      <c r="G1111" s="88" t="s">
        <v>124</v>
      </c>
    </row>
    <row r="1112" spans="2:7" ht="15.75" hidden="1" thickBot="1">
      <c r="B1112" s="88" t="s">
        <v>1297</v>
      </c>
      <c r="C1112" s="88">
        <v>87116616</v>
      </c>
      <c r="D1112" s="88" t="s">
        <v>126</v>
      </c>
      <c r="E1112" s="88" t="s">
        <v>127</v>
      </c>
      <c r="F1112" s="88" t="s">
        <v>121</v>
      </c>
      <c r="G1112" s="88" t="s">
        <v>354</v>
      </c>
    </row>
    <row r="1113" spans="2:7" ht="15.75" hidden="1" thickBot="1">
      <c r="B1113" s="88" t="s">
        <v>1298</v>
      </c>
      <c r="C1113" s="88">
        <v>87481622</v>
      </c>
      <c r="D1113" s="88" t="s">
        <v>119</v>
      </c>
      <c r="E1113" s="88" t="s">
        <v>120</v>
      </c>
      <c r="F1113" s="88" t="s">
        <v>226</v>
      </c>
      <c r="G1113" s="88" t="s">
        <v>122</v>
      </c>
    </row>
    <row r="1114" spans="2:7" ht="15.75" thickBot="1">
      <c r="B1114" s="88" t="s">
        <v>1299</v>
      </c>
      <c r="C1114" s="88">
        <v>87734202</v>
      </c>
      <c r="D1114" s="88" t="s">
        <v>156</v>
      </c>
      <c r="E1114" s="88" t="s">
        <v>157</v>
      </c>
      <c r="F1114" s="88" t="s">
        <v>203</v>
      </c>
      <c r="G1114" s="88" t="s">
        <v>182</v>
      </c>
    </row>
    <row r="1115" spans="2:7" ht="15.75" hidden="1" thickBot="1">
      <c r="B1115" s="88" t="s">
        <v>1300</v>
      </c>
      <c r="C1115" s="88">
        <v>87381574</v>
      </c>
      <c r="D1115" s="88" t="s">
        <v>126</v>
      </c>
      <c r="E1115" s="88" t="s">
        <v>127</v>
      </c>
      <c r="F1115" s="88" t="s">
        <v>121</v>
      </c>
      <c r="G1115" s="88" t="s">
        <v>128</v>
      </c>
    </row>
    <row r="1116" spans="2:7" ht="15.75" hidden="1" thickBot="1">
      <c r="B1116" s="88" t="s">
        <v>1301</v>
      </c>
      <c r="C1116" s="88">
        <v>87597062</v>
      </c>
      <c r="D1116" s="88" t="s">
        <v>214</v>
      </c>
      <c r="E1116" s="88" t="s">
        <v>215</v>
      </c>
      <c r="F1116" s="88" t="s">
        <v>121</v>
      </c>
      <c r="G1116" s="88" t="s">
        <v>216</v>
      </c>
    </row>
    <row r="1117" spans="2:7" ht="15.75" hidden="1" thickBot="1">
      <c r="B1117" s="88" t="s">
        <v>1302</v>
      </c>
      <c r="C1117" s="88">
        <v>87295063</v>
      </c>
      <c r="D1117" s="88" t="s">
        <v>114</v>
      </c>
      <c r="E1117" s="88" t="s">
        <v>115</v>
      </c>
      <c r="F1117" s="88" t="s">
        <v>116</v>
      </c>
      <c r="G1117" s="88" t="s">
        <v>117</v>
      </c>
    </row>
    <row r="1118" spans="2:7" ht="15.75" hidden="1" thickBot="1">
      <c r="B1118" s="88" t="s">
        <v>1303</v>
      </c>
      <c r="C1118" s="88">
        <v>87393074</v>
      </c>
      <c r="D1118" s="88" t="s">
        <v>126</v>
      </c>
      <c r="E1118" s="88" t="s">
        <v>127</v>
      </c>
      <c r="F1118" s="88" t="s">
        <v>121</v>
      </c>
      <c r="G1118" s="88" t="s">
        <v>128</v>
      </c>
    </row>
    <row r="1119" spans="2:7" ht="15.75" hidden="1" thickBot="1">
      <c r="B1119" s="88" t="s">
        <v>1304</v>
      </c>
      <c r="C1119" s="88">
        <v>87393306</v>
      </c>
      <c r="D1119" s="88" t="s">
        <v>126</v>
      </c>
      <c r="E1119" s="88" t="s">
        <v>127</v>
      </c>
      <c r="F1119" s="88" t="s">
        <v>121</v>
      </c>
      <c r="G1119" s="88" t="s">
        <v>128</v>
      </c>
    </row>
    <row r="1120" spans="2:7" ht="15.75" hidden="1" thickBot="1">
      <c r="B1120" s="88" t="s">
        <v>1305</v>
      </c>
      <c r="C1120" s="88">
        <v>87753418</v>
      </c>
      <c r="D1120" s="88" t="s">
        <v>138</v>
      </c>
      <c r="E1120" s="88" t="s">
        <v>139</v>
      </c>
      <c r="F1120" s="88" t="s">
        <v>121</v>
      </c>
      <c r="G1120" s="88" t="s">
        <v>140</v>
      </c>
    </row>
    <row r="1121" spans="2:7" ht="15.75" hidden="1" thickBot="1">
      <c r="B1121" s="88" t="s">
        <v>1306</v>
      </c>
      <c r="C1121" s="88">
        <v>87577403</v>
      </c>
      <c r="D1121" s="88" t="s">
        <v>147</v>
      </c>
      <c r="E1121" s="88" t="s">
        <v>148</v>
      </c>
      <c r="F1121" s="88" t="s">
        <v>121</v>
      </c>
      <c r="G1121" s="88" t="s">
        <v>152</v>
      </c>
    </row>
    <row r="1122" spans="2:7" ht="15.75" hidden="1" thickBot="1">
      <c r="B1122" s="88" t="s">
        <v>1307</v>
      </c>
      <c r="C1122" s="88">
        <v>87673665</v>
      </c>
      <c r="D1122" s="88" t="s">
        <v>147</v>
      </c>
      <c r="E1122" s="88" t="s">
        <v>148</v>
      </c>
      <c r="F1122" s="88" t="s">
        <v>121</v>
      </c>
      <c r="G1122" s="88" t="s">
        <v>152</v>
      </c>
    </row>
    <row r="1123" spans="2:7" ht="15.75" hidden="1" thickBot="1">
      <c r="B1123" s="88" t="s">
        <v>1308</v>
      </c>
      <c r="C1123" s="88">
        <v>87545301</v>
      </c>
      <c r="D1123" s="88" t="s">
        <v>126</v>
      </c>
      <c r="E1123" s="88" t="s">
        <v>127</v>
      </c>
      <c r="F1123" s="88" t="s">
        <v>238</v>
      </c>
      <c r="G1123" s="88" t="s">
        <v>128</v>
      </c>
    </row>
    <row r="1124" spans="2:7" ht="15.75" hidden="1" thickBot="1">
      <c r="B1124" s="88" t="s">
        <v>1309</v>
      </c>
      <c r="C1124" s="88">
        <v>87345397</v>
      </c>
      <c r="D1124" s="88" t="s">
        <v>114</v>
      </c>
      <c r="E1124" s="88" t="s">
        <v>115</v>
      </c>
      <c r="F1124" s="88" t="s">
        <v>121</v>
      </c>
      <c r="G1124" s="88" t="s">
        <v>117</v>
      </c>
    </row>
    <row r="1125" spans="2:7" ht="15.75" hidden="1" thickBot="1">
      <c r="B1125" s="88" t="s">
        <v>1310</v>
      </c>
      <c r="C1125" s="88">
        <v>87413716</v>
      </c>
      <c r="D1125" s="88" t="s">
        <v>194</v>
      </c>
      <c r="E1125" s="88" t="s">
        <v>195</v>
      </c>
      <c r="F1125" s="88" t="s">
        <v>121</v>
      </c>
      <c r="G1125" s="88" t="s">
        <v>304</v>
      </c>
    </row>
    <row r="1126" spans="2:7" ht="15.75" hidden="1" thickBot="1">
      <c r="B1126" s="88" t="s">
        <v>1311</v>
      </c>
      <c r="C1126" s="88">
        <v>87471334</v>
      </c>
      <c r="D1126" s="88" t="s">
        <v>316</v>
      </c>
      <c r="E1126" s="88" t="s">
        <v>120</v>
      </c>
      <c r="F1126" s="88" t="s">
        <v>121</v>
      </c>
      <c r="G1126" s="88" t="s">
        <v>595</v>
      </c>
    </row>
    <row r="1127" spans="2:7" ht="15.75" hidden="1" thickBot="1">
      <c r="B1127" s="88" t="s">
        <v>1312</v>
      </c>
      <c r="C1127" s="88">
        <v>87491472</v>
      </c>
      <c r="D1127" s="88" t="s">
        <v>147</v>
      </c>
      <c r="E1127" s="88" t="s">
        <v>148</v>
      </c>
      <c r="F1127" s="88" t="s">
        <v>121</v>
      </c>
      <c r="G1127" s="88" t="s">
        <v>152</v>
      </c>
    </row>
    <row r="1128" spans="2:7" ht="15.75" thickBot="1">
      <c r="B1128" s="88" t="s">
        <v>1313</v>
      </c>
      <c r="C1128" s="88">
        <v>87747535</v>
      </c>
      <c r="D1128" s="88" t="s">
        <v>156</v>
      </c>
      <c r="E1128" s="88" t="s">
        <v>157</v>
      </c>
      <c r="F1128" s="88" t="s">
        <v>121</v>
      </c>
      <c r="G1128" s="88" t="s">
        <v>158</v>
      </c>
    </row>
    <row r="1129" spans="2:7" ht="15.75" hidden="1" thickBot="1">
      <c r="B1129" s="88" t="s">
        <v>1314</v>
      </c>
      <c r="C1129" s="88">
        <v>87141010</v>
      </c>
      <c r="D1129" s="88" t="s">
        <v>205</v>
      </c>
      <c r="E1129" s="88" t="s">
        <v>206</v>
      </c>
      <c r="F1129" s="88" t="s">
        <v>253</v>
      </c>
      <c r="G1129" s="88" t="s">
        <v>210</v>
      </c>
    </row>
    <row r="1130" spans="2:7" ht="15.75" hidden="1" thickBot="1">
      <c r="B1130" s="88" t="s">
        <v>1315</v>
      </c>
      <c r="C1130" s="88">
        <v>87594085</v>
      </c>
      <c r="D1130" s="88" t="s">
        <v>147</v>
      </c>
      <c r="E1130" s="88" t="s">
        <v>148</v>
      </c>
      <c r="F1130" s="88" t="s">
        <v>121</v>
      </c>
      <c r="G1130" s="88" t="s">
        <v>152</v>
      </c>
    </row>
    <row r="1131" spans="2:7" ht="15.75" hidden="1" thickBot="1">
      <c r="B1131" s="88" t="s">
        <v>1316</v>
      </c>
      <c r="C1131" s="88">
        <v>87575217</v>
      </c>
      <c r="D1131" s="88" t="s">
        <v>147</v>
      </c>
      <c r="E1131" s="88" t="s">
        <v>148</v>
      </c>
      <c r="F1131" s="88" t="s">
        <v>121</v>
      </c>
      <c r="G1131" s="88" t="s">
        <v>152</v>
      </c>
    </row>
    <row r="1132" spans="2:7" ht="15.75" hidden="1" thickBot="1">
      <c r="B1132" s="88" t="s">
        <v>1317</v>
      </c>
      <c r="C1132" s="88">
        <v>87272013</v>
      </c>
      <c r="D1132" s="88" t="s">
        <v>114</v>
      </c>
      <c r="E1132" s="88" t="s">
        <v>115</v>
      </c>
      <c r="F1132" s="88" t="s">
        <v>121</v>
      </c>
      <c r="G1132" s="88" t="s">
        <v>117</v>
      </c>
    </row>
    <row r="1133" spans="2:7" ht="15.75" hidden="1" thickBot="1">
      <c r="B1133" s="88" t="s">
        <v>1318</v>
      </c>
      <c r="C1133" s="88">
        <v>87393066</v>
      </c>
      <c r="D1133" s="88" t="s">
        <v>126</v>
      </c>
      <c r="E1133" s="88" t="s">
        <v>127</v>
      </c>
      <c r="F1133" s="88" t="s">
        <v>121</v>
      </c>
      <c r="G1133" s="88" t="s">
        <v>128</v>
      </c>
    </row>
    <row r="1134" spans="2:7" ht="15.75" hidden="1" thickBot="1">
      <c r="B1134" s="88" t="s">
        <v>1319</v>
      </c>
      <c r="C1134" s="88">
        <v>87295014</v>
      </c>
      <c r="D1134" s="88" t="s">
        <v>114</v>
      </c>
      <c r="E1134" s="88" t="s">
        <v>115</v>
      </c>
      <c r="F1134" s="88" t="s">
        <v>121</v>
      </c>
      <c r="G1134" s="88" t="s">
        <v>117</v>
      </c>
    </row>
    <row r="1135" spans="2:7" ht="15.75" hidden="1" thickBot="1">
      <c r="B1135" s="88" t="s">
        <v>1320</v>
      </c>
      <c r="C1135" s="88">
        <v>87191700</v>
      </c>
      <c r="D1135" s="88" t="s">
        <v>205</v>
      </c>
      <c r="E1135" s="88" t="s">
        <v>206</v>
      </c>
      <c r="F1135" s="88" t="s">
        <v>121</v>
      </c>
      <c r="G1135" s="88" t="s">
        <v>210</v>
      </c>
    </row>
    <row r="1136" spans="2:7" ht="15.75" hidden="1" thickBot="1">
      <c r="B1136" s="88" t="s">
        <v>1321</v>
      </c>
      <c r="C1136" s="88">
        <v>87683243</v>
      </c>
      <c r="D1136" s="88" t="s">
        <v>165</v>
      </c>
      <c r="E1136" s="88" t="s">
        <v>166</v>
      </c>
      <c r="F1136" s="88" t="s">
        <v>327</v>
      </c>
      <c r="G1136" s="88" t="s">
        <v>324</v>
      </c>
    </row>
    <row r="1137" spans="2:7" ht="15.75" hidden="1" thickBot="1">
      <c r="B1137" s="88" t="s">
        <v>1322</v>
      </c>
      <c r="C1137" s="88">
        <v>87172031</v>
      </c>
      <c r="D1137" s="88" t="s">
        <v>205</v>
      </c>
      <c r="E1137" s="88" t="s">
        <v>206</v>
      </c>
      <c r="F1137" s="88" t="s">
        <v>121</v>
      </c>
      <c r="G1137" s="88" t="s">
        <v>210</v>
      </c>
    </row>
    <row r="1138" spans="2:7" ht="15.75" hidden="1" thickBot="1">
      <c r="B1138" s="88" t="s">
        <v>1323</v>
      </c>
      <c r="C1138" s="88">
        <v>87175091</v>
      </c>
      <c r="D1138" s="88" t="s">
        <v>205</v>
      </c>
      <c r="E1138" s="88" t="s">
        <v>206</v>
      </c>
      <c r="F1138" s="88" t="s">
        <v>253</v>
      </c>
      <c r="G1138" s="88" t="s">
        <v>210</v>
      </c>
    </row>
    <row r="1139" spans="2:7" ht="15.75" hidden="1" thickBot="1">
      <c r="B1139" s="88" t="s">
        <v>1324</v>
      </c>
      <c r="C1139" s="88">
        <v>87784710</v>
      </c>
      <c r="D1139" s="88" t="s">
        <v>142</v>
      </c>
      <c r="E1139" s="88" t="s">
        <v>143</v>
      </c>
      <c r="F1139" s="88" t="s">
        <v>121</v>
      </c>
      <c r="G1139" s="88" t="s">
        <v>162</v>
      </c>
    </row>
    <row r="1140" spans="2:7" ht="15.75" hidden="1" thickBot="1">
      <c r="B1140" s="88" t="s">
        <v>1325</v>
      </c>
      <c r="C1140" s="88">
        <v>87700153</v>
      </c>
      <c r="D1140" s="88" t="s">
        <v>165</v>
      </c>
      <c r="E1140" s="88" t="s">
        <v>166</v>
      </c>
      <c r="F1140" s="88" t="s">
        <v>121</v>
      </c>
      <c r="G1140" s="88" t="s">
        <v>168</v>
      </c>
    </row>
    <row r="1141" spans="2:7" ht="15.75" hidden="1" thickBot="1">
      <c r="B1141" s="88" t="s">
        <v>1326</v>
      </c>
      <c r="C1141" s="88">
        <v>87171314</v>
      </c>
      <c r="D1141" s="88" t="s">
        <v>205</v>
      </c>
      <c r="E1141" s="88" t="s">
        <v>206</v>
      </c>
      <c r="F1141" s="88" t="s">
        <v>121</v>
      </c>
      <c r="G1141" s="88" t="s">
        <v>210</v>
      </c>
    </row>
    <row r="1142" spans="2:7" ht="15.75" hidden="1" thickBot="1">
      <c r="B1142" s="88" t="s">
        <v>1327</v>
      </c>
      <c r="C1142" s="88">
        <v>87343210</v>
      </c>
      <c r="D1142" s="88" t="s">
        <v>114</v>
      </c>
      <c r="E1142" s="88" t="s">
        <v>115</v>
      </c>
      <c r="F1142" s="88" t="s">
        <v>121</v>
      </c>
      <c r="G1142" s="88" t="s">
        <v>117</v>
      </c>
    </row>
    <row r="1143" spans="2:7" ht="15.75" hidden="1" thickBot="1">
      <c r="B1143" s="88" t="s">
        <v>1328</v>
      </c>
      <c r="C1143" s="88">
        <v>87571885</v>
      </c>
      <c r="D1143" s="88" t="s">
        <v>214</v>
      </c>
      <c r="E1143" s="88" t="s">
        <v>215</v>
      </c>
      <c r="F1143" s="88" t="s">
        <v>121</v>
      </c>
      <c r="G1143" s="88" t="s">
        <v>222</v>
      </c>
    </row>
    <row r="1144" spans="2:7" ht="15.75" hidden="1" thickBot="1">
      <c r="B1144" s="88" t="s">
        <v>1329</v>
      </c>
      <c r="C1144" s="88">
        <v>87313395</v>
      </c>
      <c r="D1144" s="88" t="s">
        <v>114</v>
      </c>
      <c r="E1144" s="88" t="s">
        <v>115</v>
      </c>
      <c r="F1144" s="88" t="s">
        <v>116</v>
      </c>
      <c r="G1144" s="88" t="s">
        <v>117</v>
      </c>
    </row>
    <row r="1145" spans="2:7" ht="15.75" hidden="1" thickBot="1">
      <c r="B1145" s="88" t="s">
        <v>1330</v>
      </c>
      <c r="C1145" s="88">
        <v>87393512</v>
      </c>
      <c r="D1145" s="88" t="s">
        <v>126</v>
      </c>
      <c r="E1145" s="88" t="s">
        <v>127</v>
      </c>
      <c r="F1145" s="88" t="s">
        <v>121</v>
      </c>
      <c r="G1145" s="88" t="s">
        <v>128</v>
      </c>
    </row>
    <row r="1146" spans="2:7" ht="15.75" hidden="1" thickBot="1">
      <c r="B1146" s="88" t="s">
        <v>1331</v>
      </c>
      <c r="C1146" s="88">
        <v>87757666</v>
      </c>
      <c r="D1146" s="88" t="s">
        <v>138</v>
      </c>
      <c r="E1146" s="88" t="s">
        <v>139</v>
      </c>
      <c r="F1146" s="88" t="s">
        <v>121</v>
      </c>
      <c r="G1146" s="88" t="s">
        <v>176</v>
      </c>
    </row>
    <row r="1147" spans="2:7" ht="15.75" hidden="1" thickBot="1">
      <c r="B1147" s="88" t="s">
        <v>1332</v>
      </c>
      <c r="C1147" s="88">
        <v>87545244</v>
      </c>
      <c r="D1147" s="88" t="s">
        <v>126</v>
      </c>
      <c r="E1147" s="88" t="s">
        <v>127</v>
      </c>
      <c r="F1147" s="88" t="s">
        <v>238</v>
      </c>
      <c r="G1147" s="88" t="s">
        <v>128</v>
      </c>
    </row>
    <row r="1148" spans="2:7" ht="15.75" hidden="1" thickBot="1">
      <c r="B1148" s="88" t="s">
        <v>1333</v>
      </c>
      <c r="C1148" s="88">
        <v>87381558</v>
      </c>
      <c r="D1148" s="88" t="s">
        <v>126</v>
      </c>
      <c r="E1148" s="88" t="s">
        <v>127</v>
      </c>
      <c r="F1148" s="88" t="s">
        <v>121</v>
      </c>
      <c r="G1148" s="88" t="s">
        <v>128</v>
      </c>
    </row>
    <row r="1149" spans="2:7" ht="15.75" hidden="1" thickBot="1">
      <c r="B1149" s="88" t="s">
        <v>1334</v>
      </c>
      <c r="C1149" s="88">
        <v>87193664</v>
      </c>
      <c r="D1149" s="88" t="s">
        <v>205</v>
      </c>
      <c r="E1149" s="88" t="s">
        <v>206</v>
      </c>
      <c r="F1149" s="88" t="s">
        <v>253</v>
      </c>
      <c r="G1149" s="88" t="s">
        <v>210</v>
      </c>
    </row>
    <row r="1150" spans="2:7" ht="15.75" hidden="1" thickBot="1">
      <c r="B1150" s="88" t="s">
        <v>1335</v>
      </c>
      <c r="C1150" s="88">
        <v>87159947</v>
      </c>
      <c r="D1150" s="88" t="s">
        <v>316</v>
      </c>
      <c r="E1150" s="88" t="s">
        <v>120</v>
      </c>
      <c r="F1150" s="88" t="s">
        <v>121</v>
      </c>
      <c r="G1150" s="88" t="s">
        <v>372</v>
      </c>
    </row>
    <row r="1151" spans="2:7" ht="15.75" hidden="1" thickBot="1">
      <c r="B1151" s="88" t="s">
        <v>1336</v>
      </c>
      <c r="C1151" s="88">
        <v>87476432</v>
      </c>
      <c r="D1151" s="88" t="s">
        <v>316</v>
      </c>
      <c r="E1151" s="88" t="s">
        <v>120</v>
      </c>
      <c r="F1151" s="88" t="s">
        <v>121</v>
      </c>
      <c r="G1151" s="88" t="s">
        <v>372</v>
      </c>
    </row>
    <row r="1152" spans="2:7" ht="15.75" hidden="1" thickBot="1">
      <c r="B1152" s="88" t="s">
        <v>1337</v>
      </c>
      <c r="C1152" s="88">
        <v>87474213</v>
      </c>
      <c r="D1152" s="88" t="s">
        <v>316</v>
      </c>
      <c r="E1152" s="88" t="s">
        <v>120</v>
      </c>
      <c r="F1152" s="88" t="s">
        <v>226</v>
      </c>
      <c r="G1152" s="88" t="s">
        <v>372</v>
      </c>
    </row>
    <row r="1153" spans="2:7" ht="15.75" hidden="1" thickBot="1">
      <c r="B1153" s="88" t="s">
        <v>1338</v>
      </c>
      <c r="C1153" s="88">
        <v>87215491</v>
      </c>
      <c r="D1153" s="88" t="s">
        <v>205</v>
      </c>
      <c r="E1153" s="88" t="s">
        <v>206</v>
      </c>
      <c r="F1153" s="88" t="s">
        <v>121</v>
      </c>
      <c r="G1153" s="88" t="s">
        <v>210</v>
      </c>
    </row>
    <row r="1154" spans="2:7" ht="15.75" hidden="1" thickBot="1">
      <c r="B1154" s="88" t="s">
        <v>1339</v>
      </c>
      <c r="C1154" s="88">
        <v>87212324</v>
      </c>
      <c r="D1154" s="88" t="s">
        <v>205</v>
      </c>
      <c r="E1154" s="88" t="s">
        <v>206</v>
      </c>
      <c r="F1154" s="88" t="s">
        <v>121</v>
      </c>
      <c r="G1154" s="88" t="s">
        <v>210</v>
      </c>
    </row>
    <row r="1155" spans="2:7" ht="15.75" hidden="1" thickBot="1">
      <c r="B1155" s="88" t="s">
        <v>1340</v>
      </c>
      <c r="C1155" s="88">
        <v>87191619</v>
      </c>
      <c r="D1155" s="88" t="s">
        <v>205</v>
      </c>
      <c r="E1155" s="88" t="s">
        <v>206</v>
      </c>
      <c r="F1155" s="88" t="s">
        <v>121</v>
      </c>
      <c r="G1155" s="88" t="s">
        <v>210</v>
      </c>
    </row>
    <row r="1156" spans="2:7" ht="15.75" hidden="1" thickBot="1">
      <c r="B1156" s="88" t="s">
        <v>1341</v>
      </c>
      <c r="C1156" s="88">
        <v>87214114</v>
      </c>
      <c r="D1156" s="88" t="s">
        <v>205</v>
      </c>
      <c r="E1156" s="88" t="s">
        <v>206</v>
      </c>
      <c r="F1156" s="88" t="s">
        <v>121</v>
      </c>
      <c r="G1156" s="88" t="s">
        <v>210</v>
      </c>
    </row>
    <row r="1157" spans="2:7" ht="15.75" hidden="1" thickBot="1">
      <c r="B1157" s="88" t="s">
        <v>1342</v>
      </c>
      <c r="C1157" s="88">
        <v>87338525</v>
      </c>
      <c r="D1157" s="88" t="s">
        <v>205</v>
      </c>
      <c r="E1157" s="88" t="s">
        <v>206</v>
      </c>
      <c r="F1157" s="88" t="s">
        <v>121</v>
      </c>
      <c r="G1157" s="88" t="s">
        <v>208</v>
      </c>
    </row>
    <row r="1158" spans="2:7" ht="15.75" hidden="1" thickBot="1">
      <c r="B1158" s="88" t="s">
        <v>1343</v>
      </c>
      <c r="C1158" s="88">
        <v>87182642</v>
      </c>
      <c r="D1158" s="88" t="s">
        <v>205</v>
      </c>
      <c r="E1158" s="88" t="s">
        <v>206</v>
      </c>
      <c r="F1158" s="88" t="s">
        <v>121</v>
      </c>
      <c r="G1158" s="88" t="s">
        <v>210</v>
      </c>
    </row>
    <row r="1159" spans="2:7" ht="15.75" hidden="1" thickBot="1">
      <c r="B1159" s="88" t="s">
        <v>1344</v>
      </c>
      <c r="C1159" s="88">
        <v>87213660</v>
      </c>
      <c r="D1159" s="88" t="s">
        <v>205</v>
      </c>
      <c r="E1159" s="88" t="s">
        <v>206</v>
      </c>
      <c r="F1159" s="88" t="s">
        <v>121</v>
      </c>
      <c r="G1159" s="88" t="s">
        <v>210</v>
      </c>
    </row>
    <row r="1160" spans="2:7" ht="15.75" hidden="1" thickBot="1">
      <c r="B1160" s="88" t="s">
        <v>1345</v>
      </c>
      <c r="C1160" s="88">
        <v>87595595</v>
      </c>
      <c r="D1160" s="88" t="s">
        <v>147</v>
      </c>
      <c r="E1160" s="88" t="s">
        <v>148</v>
      </c>
      <c r="F1160" s="88" t="s">
        <v>121</v>
      </c>
      <c r="G1160" s="88" t="s">
        <v>152</v>
      </c>
    </row>
    <row r="1161" spans="2:7" ht="15.75" hidden="1" thickBot="1">
      <c r="B1161" s="88" t="s">
        <v>1346</v>
      </c>
      <c r="C1161" s="88">
        <v>87635581</v>
      </c>
      <c r="D1161" s="88" t="s">
        <v>138</v>
      </c>
      <c r="E1161" s="88" t="s">
        <v>139</v>
      </c>
      <c r="F1161" s="88" t="s">
        <v>121</v>
      </c>
      <c r="G1161" s="88" t="s">
        <v>140</v>
      </c>
    </row>
    <row r="1162" spans="2:7" ht="15.75" hidden="1" thickBot="1">
      <c r="B1162" s="88" t="s">
        <v>1347</v>
      </c>
      <c r="C1162" s="88">
        <v>87271171</v>
      </c>
      <c r="D1162" s="88" t="s">
        <v>126</v>
      </c>
      <c r="E1162" s="88" t="s">
        <v>127</v>
      </c>
      <c r="F1162" s="88" t="s">
        <v>121</v>
      </c>
      <c r="G1162" s="88" t="s">
        <v>128</v>
      </c>
    </row>
    <row r="1163" spans="2:7" ht="15.75" hidden="1" thickBot="1">
      <c r="B1163" s="88" t="s">
        <v>1348</v>
      </c>
      <c r="C1163" s="88">
        <v>87481069</v>
      </c>
      <c r="D1163" s="88" t="s">
        <v>119</v>
      </c>
      <c r="E1163" s="88" t="s">
        <v>120</v>
      </c>
      <c r="F1163" s="88" t="s">
        <v>121</v>
      </c>
      <c r="G1163" s="88" t="s">
        <v>122</v>
      </c>
    </row>
    <row r="1164" spans="2:7" ht="15.75" hidden="1" thickBot="1">
      <c r="B1164" s="88" t="s">
        <v>1349</v>
      </c>
      <c r="C1164" s="88">
        <v>87342436</v>
      </c>
      <c r="D1164" s="88" t="s">
        <v>114</v>
      </c>
      <c r="E1164" s="88" t="s">
        <v>115</v>
      </c>
      <c r="F1164" s="88" t="s">
        <v>121</v>
      </c>
      <c r="G1164" s="88" t="s">
        <v>124</v>
      </c>
    </row>
    <row r="1165" spans="2:7" ht="15.75" hidden="1" thickBot="1">
      <c r="B1165" s="88" t="s">
        <v>1350</v>
      </c>
      <c r="C1165" s="88">
        <v>87775171</v>
      </c>
      <c r="D1165" s="88" t="s">
        <v>142</v>
      </c>
      <c r="E1165" s="88" t="s">
        <v>143</v>
      </c>
      <c r="F1165" s="88" t="s">
        <v>121</v>
      </c>
      <c r="G1165" s="88" t="s">
        <v>162</v>
      </c>
    </row>
    <row r="1166" spans="2:7" ht="15.75" hidden="1" thickBot="1">
      <c r="B1166" s="88" t="s">
        <v>1351</v>
      </c>
      <c r="C1166" s="88">
        <v>87481697</v>
      </c>
      <c r="D1166" s="88" t="s">
        <v>119</v>
      </c>
      <c r="E1166" s="88" t="s">
        <v>120</v>
      </c>
      <c r="F1166" s="88" t="s">
        <v>121</v>
      </c>
      <c r="G1166" s="88" t="s">
        <v>122</v>
      </c>
    </row>
    <row r="1167" spans="2:7" ht="15.75" hidden="1" thickBot="1">
      <c r="B1167" s="88" t="s">
        <v>1352</v>
      </c>
      <c r="C1167" s="88">
        <v>87481754</v>
      </c>
      <c r="D1167" s="88" t="s">
        <v>119</v>
      </c>
      <c r="E1167" s="88" t="s">
        <v>120</v>
      </c>
      <c r="F1167" s="88" t="s">
        <v>226</v>
      </c>
      <c r="G1167" s="88" t="s">
        <v>227</v>
      </c>
    </row>
    <row r="1168" spans="2:7" ht="15.75" hidden="1" thickBot="1">
      <c r="B1168" s="88" t="s">
        <v>1353</v>
      </c>
      <c r="C1168" s="88">
        <v>87481267</v>
      </c>
      <c r="D1168" s="88" t="s">
        <v>119</v>
      </c>
      <c r="E1168" s="88" t="s">
        <v>120</v>
      </c>
      <c r="F1168" s="88" t="s">
        <v>121</v>
      </c>
      <c r="G1168" s="88" t="s">
        <v>122</v>
      </c>
    </row>
    <row r="1169" spans="2:7" ht="15.75" hidden="1" thickBot="1">
      <c r="B1169" s="88" t="s">
        <v>1354</v>
      </c>
      <c r="C1169" s="88">
        <v>87487843</v>
      </c>
      <c r="D1169" s="88" t="s">
        <v>119</v>
      </c>
      <c r="E1169" s="88" t="s">
        <v>120</v>
      </c>
      <c r="F1169" s="88" t="s">
        <v>121</v>
      </c>
      <c r="G1169" s="88" t="s">
        <v>122</v>
      </c>
    </row>
    <row r="1170" spans="2:7" ht="15.75" hidden="1" thickBot="1">
      <c r="B1170" s="88" t="s">
        <v>1355</v>
      </c>
      <c r="C1170" s="88">
        <v>87387142</v>
      </c>
      <c r="D1170" s="88" t="s">
        <v>194</v>
      </c>
      <c r="E1170" s="88" t="s">
        <v>195</v>
      </c>
      <c r="F1170" s="88" t="s">
        <v>121</v>
      </c>
      <c r="G1170" s="88" t="s">
        <v>304</v>
      </c>
    </row>
    <row r="1171" spans="2:7" ht="15.75" hidden="1" thickBot="1">
      <c r="B1171" s="88" t="s">
        <v>1356</v>
      </c>
      <c r="C1171" s="88">
        <v>87276287</v>
      </c>
      <c r="D1171" s="88" t="s">
        <v>114</v>
      </c>
      <c r="E1171" s="88" t="s">
        <v>115</v>
      </c>
      <c r="F1171" s="88" t="s">
        <v>121</v>
      </c>
      <c r="G1171" s="88" t="s">
        <v>124</v>
      </c>
    </row>
    <row r="1172" spans="2:7" ht="15.75" hidden="1" thickBot="1">
      <c r="B1172" s="88" t="s">
        <v>1357</v>
      </c>
      <c r="C1172" s="88">
        <v>87297085</v>
      </c>
      <c r="D1172" s="88" t="s">
        <v>114</v>
      </c>
      <c r="E1172" s="88" t="s">
        <v>115</v>
      </c>
      <c r="F1172" s="88" t="s">
        <v>121</v>
      </c>
      <c r="G1172" s="88" t="s">
        <v>117</v>
      </c>
    </row>
    <row r="1173" spans="2:7" ht="15.75" hidden="1" thickBot="1">
      <c r="B1173" s="88" t="s">
        <v>1358</v>
      </c>
      <c r="C1173" s="88">
        <v>87756874</v>
      </c>
      <c r="D1173" s="88" t="s">
        <v>138</v>
      </c>
      <c r="E1173" s="88" t="s">
        <v>139</v>
      </c>
      <c r="F1173" s="88" t="s">
        <v>121</v>
      </c>
      <c r="G1173" s="88" t="s">
        <v>140</v>
      </c>
    </row>
    <row r="1174" spans="2:7" ht="15.75" hidden="1" thickBot="1">
      <c r="B1174" s="88" t="s">
        <v>1359</v>
      </c>
      <c r="C1174" s="88">
        <v>87751271</v>
      </c>
      <c r="D1174" s="88" t="s">
        <v>138</v>
      </c>
      <c r="E1174" s="88" t="s">
        <v>139</v>
      </c>
      <c r="F1174" s="88" t="s">
        <v>121</v>
      </c>
      <c r="G1174" s="88" t="s">
        <v>140</v>
      </c>
    </row>
    <row r="1175" spans="2:7" ht="15.75" hidden="1" thickBot="1">
      <c r="B1175" s="88" t="s">
        <v>1360</v>
      </c>
      <c r="C1175" s="88">
        <v>87471094</v>
      </c>
      <c r="D1175" s="88" t="s">
        <v>316</v>
      </c>
      <c r="E1175" s="88" t="s">
        <v>120</v>
      </c>
      <c r="F1175" s="88" t="s">
        <v>226</v>
      </c>
      <c r="G1175" s="88" t="s">
        <v>372</v>
      </c>
    </row>
    <row r="1176" spans="2:7" ht="15.75" thickBot="1">
      <c r="B1176" s="88" t="s">
        <v>1361</v>
      </c>
      <c r="C1176" s="88">
        <v>87645150</v>
      </c>
      <c r="D1176" s="88" t="s">
        <v>156</v>
      </c>
      <c r="E1176" s="88" t="s">
        <v>157</v>
      </c>
      <c r="F1176" s="88" t="s">
        <v>121</v>
      </c>
      <c r="G1176" s="88" t="s">
        <v>158</v>
      </c>
    </row>
    <row r="1177" spans="2:7" ht="15.75" hidden="1" thickBot="1">
      <c r="B1177" s="88" t="s">
        <v>1362</v>
      </c>
      <c r="C1177" s="88">
        <v>87595215</v>
      </c>
      <c r="D1177" s="88" t="s">
        <v>147</v>
      </c>
      <c r="E1177" s="88" t="s">
        <v>148</v>
      </c>
      <c r="F1177" s="88" t="s">
        <v>121</v>
      </c>
      <c r="G1177" s="88" t="s">
        <v>152</v>
      </c>
    </row>
    <row r="1178" spans="2:7" ht="15.75" hidden="1" thickBot="1">
      <c r="B1178" s="88" t="s">
        <v>1363</v>
      </c>
      <c r="C1178" s="88">
        <v>87592147</v>
      </c>
      <c r="D1178" s="88" t="s">
        <v>147</v>
      </c>
      <c r="E1178" s="88" t="s">
        <v>148</v>
      </c>
      <c r="F1178" s="88" t="s">
        <v>121</v>
      </c>
      <c r="G1178" s="88" t="s">
        <v>152</v>
      </c>
    </row>
    <row r="1179" spans="2:7" ht="15.75" hidden="1" thickBot="1">
      <c r="B1179" s="88" t="s">
        <v>1364</v>
      </c>
      <c r="C1179" s="88">
        <v>87382432</v>
      </c>
      <c r="D1179" s="88" t="s">
        <v>126</v>
      </c>
      <c r="E1179" s="88" t="s">
        <v>127</v>
      </c>
      <c r="F1179" s="88" t="s">
        <v>121</v>
      </c>
      <c r="G1179" s="88" t="s">
        <v>128</v>
      </c>
    </row>
    <row r="1180" spans="2:7" ht="15.75" hidden="1" thickBot="1">
      <c r="B1180" s="88" t="s">
        <v>1365</v>
      </c>
      <c r="C1180" s="88">
        <v>87486308</v>
      </c>
      <c r="D1180" s="88" t="s">
        <v>119</v>
      </c>
      <c r="E1180" s="88" t="s">
        <v>120</v>
      </c>
      <c r="F1180" s="88" t="s">
        <v>226</v>
      </c>
      <c r="G1180" s="88" t="s">
        <v>122</v>
      </c>
    </row>
    <row r="1181" spans="2:7" ht="15.75" hidden="1" thickBot="1">
      <c r="B1181" s="88" t="s">
        <v>1366</v>
      </c>
      <c r="C1181" s="88">
        <v>87590364</v>
      </c>
      <c r="D1181" s="88" t="s">
        <v>119</v>
      </c>
      <c r="E1181" s="88" t="s">
        <v>120</v>
      </c>
      <c r="F1181" s="88" t="s">
        <v>121</v>
      </c>
      <c r="G1181" s="88" t="s">
        <v>122</v>
      </c>
    </row>
    <row r="1182" spans="2:7" ht="15.75" hidden="1" thickBot="1">
      <c r="B1182" s="88" t="s">
        <v>1367</v>
      </c>
      <c r="C1182" s="88">
        <v>87481564</v>
      </c>
      <c r="D1182" s="88" t="s">
        <v>119</v>
      </c>
      <c r="E1182" s="88" t="s">
        <v>120</v>
      </c>
      <c r="F1182" s="88" t="s">
        <v>121</v>
      </c>
      <c r="G1182" s="88" t="s">
        <v>122</v>
      </c>
    </row>
    <row r="1183" spans="2:7" ht="15.75" hidden="1" thickBot="1">
      <c r="B1183" s="88" t="s">
        <v>1368</v>
      </c>
      <c r="C1183" s="88">
        <v>87543371</v>
      </c>
      <c r="D1183" s="88" t="s">
        <v>214</v>
      </c>
      <c r="E1183" s="88" t="s">
        <v>215</v>
      </c>
      <c r="F1183" s="88" t="s">
        <v>121</v>
      </c>
      <c r="G1183" s="88" t="s">
        <v>222</v>
      </c>
    </row>
    <row r="1184" spans="2:7" ht="15.75" hidden="1" thickBot="1">
      <c r="B1184" s="88" t="s">
        <v>1369</v>
      </c>
      <c r="C1184" s="88">
        <v>87571802</v>
      </c>
      <c r="D1184" s="88" t="s">
        <v>214</v>
      </c>
      <c r="E1184" s="88" t="s">
        <v>215</v>
      </c>
      <c r="F1184" s="88" t="s">
        <v>121</v>
      </c>
      <c r="G1184" s="88" t="s">
        <v>222</v>
      </c>
    </row>
    <row r="1185" spans="2:7" ht="15.75" hidden="1" thickBot="1">
      <c r="B1185" s="88" t="s">
        <v>1370</v>
      </c>
      <c r="C1185" s="88">
        <v>87696195</v>
      </c>
      <c r="D1185" s="88" t="s">
        <v>165</v>
      </c>
      <c r="E1185" s="88" t="s">
        <v>166</v>
      </c>
      <c r="F1185" s="88" t="s">
        <v>121</v>
      </c>
      <c r="G1185" s="88" t="s">
        <v>324</v>
      </c>
    </row>
    <row r="1186" spans="2:7" ht="15.75" hidden="1" thickBot="1">
      <c r="B1186" s="88" t="s">
        <v>1371</v>
      </c>
      <c r="C1186" s="88">
        <v>87715391</v>
      </c>
      <c r="D1186" s="88" t="s">
        <v>165</v>
      </c>
      <c r="E1186" s="88" t="s">
        <v>166</v>
      </c>
      <c r="F1186" s="88" t="s">
        <v>121</v>
      </c>
      <c r="G1186" s="88" t="s">
        <v>168</v>
      </c>
    </row>
    <row r="1187" spans="2:7" ht="15.75" hidden="1" thickBot="1">
      <c r="B1187" s="88" t="s">
        <v>1372</v>
      </c>
      <c r="C1187" s="88">
        <v>87574251</v>
      </c>
      <c r="D1187" s="88" t="s">
        <v>214</v>
      </c>
      <c r="E1187" s="88" t="s">
        <v>215</v>
      </c>
      <c r="F1187" s="88" t="s">
        <v>121</v>
      </c>
      <c r="G1187" s="88" t="s">
        <v>222</v>
      </c>
    </row>
    <row r="1188" spans="2:7" ht="15.75" hidden="1" thickBot="1">
      <c r="B1188" s="88" t="s">
        <v>1373</v>
      </c>
      <c r="C1188" s="88">
        <v>87715383</v>
      </c>
      <c r="D1188" s="88" t="s">
        <v>165</v>
      </c>
      <c r="E1188" s="88" t="s">
        <v>166</v>
      </c>
      <c r="F1188" s="88" t="s">
        <v>121</v>
      </c>
      <c r="G1188" s="88" t="s">
        <v>168</v>
      </c>
    </row>
    <row r="1189" spans="2:7" ht="15.75" hidden="1" thickBot="1">
      <c r="B1189" s="88" t="s">
        <v>1374</v>
      </c>
      <c r="C1189" s="88">
        <v>87751784</v>
      </c>
      <c r="D1189" s="88" t="s">
        <v>138</v>
      </c>
      <c r="E1189" s="88" t="s">
        <v>139</v>
      </c>
      <c r="F1189" s="88" t="s">
        <v>121</v>
      </c>
      <c r="G1189" s="88" t="s">
        <v>176</v>
      </c>
    </row>
    <row r="1190" spans="2:7" ht="15.75" hidden="1" thickBot="1">
      <c r="B1190" s="88" t="s">
        <v>1375</v>
      </c>
      <c r="C1190" s="88">
        <v>87694737</v>
      </c>
      <c r="D1190" s="88" t="s">
        <v>165</v>
      </c>
      <c r="E1190" s="88" t="s">
        <v>166</v>
      </c>
      <c r="F1190" s="88" t="s">
        <v>121</v>
      </c>
      <c r="G1190" s="88" t="s">
        <v>168</v>
      </c>
    </row>
    <row r="1191" spans="2:7" ht="15.75" hidden="1" thickBot="1">
      <c r="B1191" s="88" t="s">
        <v>1376</v>
      </c>
      <c r="C1191" s="88">
        <v>87592501</v>
      </c>
      <c r="D1191" s="88" t="s">
        <v>147</v>
      </c>
      <c r="E1191" s="88" t="s">
        <v>148</v>
      </c>
      <c r="F1191" s="88" t="s">
        <v>149</v>
      </c>
      <c r="G1191" s="88" t="s">
        <v>152</v>
      </c>
    </row>
    <row r="1192" spans="2:7" ht="15.75" hidden="1" thickBot="1">
      <c r="B1192" s="88" t="s">
        <v>1377</v>
      </c>
      <c r="C1192" s="88">
        <v>87271304</v>
      </c>
      <c r="D1192" s="88" t="s">
        <v>126</v>
      </c>
      <c r="E1192" s="88" t="s">
        <v>127</v>
      </c>
      <c r="F1192" s="88" t="s">
        <v>121</v>
      </c>
      <c r="G1192" s="88" t="s">
        <v>128</v>
      </c>
    </row>
    <row r="1193" spans="2:7" ht="15.75" hidden="1" thickBot="1">
      <c r="B1193" s="88" t="s">
        <v>1378</v>
      </c>
      <c r="C1193" s="88">
        <v>87753541</v>
      </c>
      <c r="D1193" s="88" t="s">
        <v>138</v>
      </c>
      <c r="E1193" s="88" t="s">
        <v>139</v>
      </c>
      <c r="F1193" s="88" t="s">
        <v>121</v>
      </c>
      <c r="G1193" s="88" t="s">
        <v>140</v>
      </c>
    </row>
    <row r="1194" spans="2:7" ht="15.75" hidden="1" thickBot="1">
      <c r="B1194" s="88" t="s">
        <v>1379</v>
      </c>
      <c r="C1194" s="88">
        <v>87755611</v>
      </c>
      <c r="D1194" s="88" t="s">
        <v>138</v>
      </c>
      <c r="E1194" s="88" t="s">
        <v>139</v>
      </c>
      <c r="F1194" s="88" t="s">
        <v>121</v>
      </c>
      <c r="G1194" s="88" t="s">
        <v>140</v>
      </c>
    </row>
    <row r="1195" spans="2:7" ht="15.75" hidden="1" thickBot="1">
      <c r="B1195" s="88" t="s">
        <v>1380</v>
      </c>
      <c r="C1195" s="88">
        <v>87485474</v>
      </c>
      <c r="D1195" s="88" t="s">
        <v>147</v>
      </c>
      <c r="E1195" s="88" t="s">
        <v>148</v>
      </c>
      <c r="F1195" s="88" t="s">
        <v>149</v>
      </c>
      <c r="G1195" s="88" t="s">
        <v>152</v>
      </c>
    </row>
    <row r="1196" spans="2:7" ht="15.75" hidden="1" thickBot="1">
      <c r="B1196" s="88" t="s">
        <v>1381</v>
      </c>
      <c r="C1196" s="88">
        <v>87481689</v>
      </c>
      <c r="D1196" s="88" t="s">
        <v>119</v>
      </c>
      <c r="E1196" s="88" t="s">
        <v>120</v>
      </c>
      <c r="F1196" s="88" t="s">
        <v>121</v>
      </c>
      <c r="G1196" s="88" t="s">
        <v>122</v>
      </c>
    </row>
    <row r="1197" spans="2:7" ht="15.75" hidden="1" thickBot="1">
      <c r="B1197" s="88" t="s">
        <v>1382</v>
      </c>
      <c r="C1197" s="88">
        <v>87382218</v>
      </c>
      <c r="D1197" s="88" t="s">
        <v>126</v>
      </c>
      <c r="E1197" s="88" t="s">
        <v>127</v>
      </c>
      <c r="F1197" s="88" t="s">
        <v>493</v>
      </c>
      <c r="G1197" s="88" t="s">
        <v>128</v>
      </c>
    </row>
    <row r="1198" spans="2:7" ht="15.75" hidden="1" thickBot="1">
      <c r="B1198" s="88" t="s">
        <v>1383</v>
      </c>
      <c r="C1198" s="88">
        <v>87009696</v>
      </c>
      <c r="D1198" s="88" t="s">
        <v>214</v>
      </c>
      <c r="E1198" s="88" t="s">
        <v>215</v>
      </c>
      <c r="F1198" s="88" t="s">
        <v>121</v>
      </c>
      <c r="G1198" s="88" t="s">
        <v>388</v>
      </c>
    </row>
    <row r="1199" spans="2:7" ht="15.75" hidden="1" thickBot="1">
      <c r="B1199" s="88" t="s">
        <v>1384</v>
      </c>
      <c r="C1199" s="88">
        <v>87313239</v>
      </c>
      <c r="D1199" s="88" t="s">
        <v>114</v>
      </c>
      <c r="E1199" s="88" t="s">
        <v>115</v>
      </c>
      <c r="F1199" s="88" t="s">
        <v>121</v>
      </c>
      <c r="G1199" s="88" t="s">
        <v>117</v>
      </c>
    </row>
    <row r="1200" spans="2:7" ht="15.75" hidden="1" thickBot="1">
      <c r="B1200" s="88" t="s">
        <v>1385</v>
      </c>
      <c r="C1200" s="88">
        <v>87296632</v>
      </c>
      <c r="D1200" s="88" t="s">
        <v>114</v>
      </c>
      <c r="E1200" s="88" t="s">
        <v>115</v>
      </c>
      <c r="F1200" s="88" t="s">
        <v>121</v>
      </c>
      <c r="G1200" s="88" t="s">
        <v>124</v>
      </c>
    </row>
    <row r="1201" spans="2:7" ht="15.75" hidden="1" thickBot="1">
      <c r="B1201" s="88" t="s">
        <v>1386</v>
      </c>
      <c r="C1201" s="88">
        <v>87681452</v>
      </c>
      <c r="D1201" s="88" t="s">
        <v>126</v>
      </c>
      <c r="E1201" s="88" t="s">
        <v>127</v>
      </c>
      <c r="F1201" s="88" t="s">
        <v>327</v>
      </c>
      <c r="G1201" s="88" t="s">
        <v>128</v>
      </c>
    </row>
    <row r="1202" spans="2:7" ht="15.75" hidden="1" thickBot="1">
      <c r="B1202" s="88" t="s">
        <v>1387</v>
      </c>
      <c r="C1202" s="88">
        <v>87396325</v>
      </c>
      <c r="D1202" s="88" t="s">
        <v>119</v>
      </c>
      <c r="E1202" s="88" t="s">
        <v>120</v>
      </c>
      <c r="F1202" s="88" t="s">
        <v>226</v>
      </c>
      <c r="G1202" s="88" t="s">
        <v>227</v>
      </c>
    </row>
    <row r="1203" spans="2:7" ht="15.75" hidden="1" thickBot="1">
      <c r="B1203" s="88" t="s">
        <v>1388</v>
      </c>
      <c r="C1203" s="88">
        <v>87576082</v>
      </c>
      <c r="D1203" s="88" t="s">
        <v>214</v>
      </c>
      <c r="E1203" s="88" t="s">
        <v>215</v>
      </c>
      <c r="F1203" s="88" t="s">
        <v>121</v>
      </c>
      <c r="G1203" s="88" t="s">
        <v>222</v>
      </c>
    </row>
    <row r="1204" spans="2:7" ht="15.75" hidden="1" thickBot="1">
      <c r="B1204" s="88" t="s">
        <v>1389</v>
      </c>
      <c r="C1204" s="88">
        <v>87116673</v>
      </c>
      <c r="D1204" s="88" t="s">
        <v>114</v>
      </c>
      <c r="E1204" s="88" t="s">
        <v>115</v>
      </c>
      <c r="F1204" s="88" t="s">
        <v>121</v>
      </c>
      <c r="G1204" s="88" t="s">
        <v>117</v>
      </c>
    </row>
    <row r="1205" spans="2:7" ht="15.75" hidden="1" thickBot="1">
      <c r="B1205" s="88" t="s">
        <v>1390</v>
      </c>
      <c r="C1205" s="88">
        <v>87543124</v>
      </c>
      <c r="D1205" s="88" t="s">
        <v>214</v>
      </c>
      <c r="E1205" s="88" t="s">
        <v>215</v>
      </c>
      <c r="F1205" s="88" t="s">
        <v>121</v>
      </c>
      <c r="G1205" s="88" t="s">
        <v>216</v>
      </c>
    </row>
    <row r="1206" spans="2:7" ht="15.75" hidden="1" thickBot="1">
      <c r="B1206" s="88" t="s">
        <v>1391</v>
      </c>
      <c r="C1206" s="88">
        <v>87116517</v>
      </c>
      <c r="D1206" s="88" t="s">
        <v>126</v>
      </c>
      <c r="E1206" s="88" t="s">
        <v>127</v>
      </c>
      <c r="F1206" s="88" t="s">
        <v>121</v>
      </c>
      <c r="G1206" s="88" t="s">
        <v>128</v>
      </c>
    </row>
    <row r="1207" spans="2:7" ht="15.75" hidden="1" thickBot="1">
      <c r="B1207" s="88" t="s">
        <v>1392</v>
      </c>
      <c r="C1207" s="88">
        <v>87286427</v>
      </c>
      <c r="D1207" s="88" t="s">
        <v>114</v>
      </c>
      <c r="E1207" s="88" t="s">
        <v>115</v>
      </c>
      <c r="F1207" s="88" t="s">
        <v>121</v>
      </c>
      <c r="G1207" s="88" t="s">
        <v>117</v>
      </c>
    </row>
    <row r="1208" spans="2:7" ht="15.75" hidden="1" thickBot="1">
      <c r="B1208" s="88" t="s">
        <v>1393</v>
      </c>
      <c r="C1208" s="88">
        <v>87474221</v>
      </c>
      <c r="D1208" s="88" t="s">
        <v>316</v>
      </c>
      <c r="E1208" s="88" t="s">
        <v>120</v>
      </c>
      <c r="F1208" s="88" t="s">
        <v>121</v>
      </c>
      <c r="G1208" s="88" t="s">
        <v>372</v>
      </c>
    </row>
    <row r="1209" spans="2:7" ht="15.75" thickBot="1">
      <c r="B1209" s="88" t="s">
        <v>1394</v>
      </c>
      <c r="C1209" s="88">
        <v>87726232</v>
      </c>
      <c r="D1209" s="88" t="s">
        <v>156</v>
      </c>
      <c r="E1209" s="88" t="s">
        <v>157</v>
      </c>
      <c r="F1209" s="88" t="s">
        <v>224</v>
      </c>
      <c r="G1209" s="88" t="s">
        <v>158</v>
      </c>
    </row>
    <row r="1210" spans="2:7" ht="15.75" hidden="1" thickBot="1">
      <c r="B1210" s="88" t="s">
        <v>1395</v>
      </c>
      <c r="C1210" s="88">
        <v>87757740</v>
      </c>
      <c r="D1210" s="88" t="s">
        <v>138</v>
      </c>
      <c r="E1210" s="88" t="s">
        <v>139</v>
      </c>
      <c r="F1210" s="88" t="s">
        <v>121</v>
      </c>
      <c r="G1210" s="88" t="s">
        <v>140</v>
      </c>
    </row>
    <row r="1211" spans="2:7" ht="15.75" hidden="1" thickBot="1">
      <c r="B1211" s="88" t="s">
        <v>1396</v>
      </c>
      <c r="C1211" s="88">
        <v>87478081</v>
      </c>
      <c r="D1211" s="88" t="s">
        <v>316</v>
      </c>
      <c r="E1211" s="88" t="s">
        <v>120</v>
      </c>
      <c r="F1211" s="88" t="s">
        <v>121</v>
      </c>
      <c r="G1211" s="88" t="s">
        <v>372</v>
      </c>
    </row>
    <row r="1212" spans="2:7" ht="15.75" hidden="1" thickBot="1">
      <c r="B1212" s="88" t="s">
        <v>1397</v>
      </c>
      <c r="C1212" s="88">
        <v>87381871</v>
      </c>
      <c r="D1212" s="88" t="s">
        <v>126</v>
      </c>
      <c r="E1212" s="88" t="s">
        <v>127</v>
      </c>
      <c r="F1212" s="88" t="s">
        <v>121</v>
      </c>
      <c r="G1212" s="88" t="s">
        <v>128</v>
      </c>
    </row>
    <row r="1213" spans="2:7" ht="15.75" hidden="1" thickBot="1">
      <c r="B1213" s="88" t="s">
        <v>1398</v>
      </c>
      <c r="C1213" s="88">
        <v>87755306</v>
      </c>
      <c r="D1213" s="88" t="s">
        <v>138</v>
      </c>
      <c r="E1213" s="88" t="s">
        <v>139</v>
      </c>
      <c r="F1213" s="88" t="s">
        <v>121</v>
      </c>
      <c r="G1213" s="88" t="s">
        <v>176</v>
      </c>
    </row>
    <row r="1214" spans="2:7" ht="15.75" hidden="1" thickBot="1">
      <c r="B1214" s="88" t="s">
        <v>1399</v>
      </c>
      <c r="C1214" s="88">
        <v>87386003</v>
      </c>
      <c r="D1214" s="88" t="s">
        <v>126</v>
      </c>
      <c r="E1214" s="88" t="s">
        <v>127</v>
      </c>
      <c r="F1214" s="88" t="s">
        <v>493</v>
      </c>
      <c r="G1214" s="88" t="s">
        <v>128</v>
      </c>
    </row>
    <row r="1215" spans="2:7" ht="15.75" hidden="1" thickBot="1">
      <c r="B1215" s="88" t="s">
        <v>1400</v>
      </c>
      <c r="C1215" s="88">
        <v>87584755</v>
      </c>
      <c r="D1215" s="88" t="s">
        <v>147</v>
      </c>
      <c r="E1215" s="88" t="s">
        <v>148</v>
      </c>
      <c r="F1215" s="88" t="s">
        <v>121</v>
      </c>
      <c r="G1215" s="88" t="s">
        <v>152</v>
      </c>
    </row>
    <row r="1216" spans="2:7" ht="15.75" hidden="1" thickBot="1">
      <c r="B1216" s="88" t="s">
        <v>1401</v>
      </c>
      <c r="C1216" s="88">
        <v>87478099</v>
      </c>
      <c r="D1216" s="88" t="s">
        <v>316</v>
      </c>
      <c r="E1216" s="88" t="s">
        <v>120</v>
      </c>
      <c r="F1216" s="88" t="s">
        <v>121</v>
      </c>
      <c r="G1216" s="88" t="s">
        <v>372</v>
      </c>
    </row>
    <row r="1217" spans="2:7" ht="15.75" hidden="1" thickBot="1">
      <c r="B1217" s="88" t="s">
        <v>1402</v>
      </c>
      <c r="C1217" s="88">
        <v>87682476</v>
      </c>
      <c r="D1217" s="88" t="s">
        <v>126</v>
      </c>
      <c r="E1217" s="88" t="s">
        <v>127</v>
      </c>
      <c r="F1217" s="88" t="s">
        <v>121</v>
      </c>
      <c r="G1217" s="88" t="s">
        <v>354</v>
      </c>
    </row>
    <row r="1218" spans="2:7" ht="15.75" hidden="1" thickBot="1">
      <c r="B1218" s="88" t="s">
        <v>1403</v>
      </c>
      <c r="C1218" s="88">
        <v>87491274</v>
      </c>
      <c r="D1218" s="88" t="s">
        <v>147</v>
      </c>
      <c r="E1218" s="88" t="s">
        <v>148</v>
      </c>
      <c r="F1218" s="88" t="s">
        <v>121</v>
      </c>
      <c r="G1218" s="88" t="s">
        <v>152</v>
      </c>
    </row>
    <row r="1219" spans="2:7" ht="15.75" hidden="1" thickBot="1">
      <c r="B1219" s="88" t="s">
        <v>1404</v>
      </c>
      <c r="C1219" s="88">
        <v>87576470</v>
      </c>
      <c r="D1219" s="88" t="s">
        <v>214</v>
      </c>
      <c r="E1219" s="88" t="s">
        <v>215</v>
      </c>
      <c r="F1219" s="88" t="s">
        <v>180</v>
      </c>
      <c r="G1219" s="88" t="s">
        <v>222</v>
      </c>
    </row>
    <row r="1220" spans="2:7" ht="15.75" hidden="1" thickBot="1">
      <c r="B1220" s="88" t="s">
        <v>1405</v>
      </c>
      <c r="C1220" s="88">
        <v>87396036</v>
      </c>
      <c r="D1220" s="88" t="s">
        <v>119</v>
      </c>
      <c r="E1220" s="88" t="s">
        <v>120</v>
      </c>
      <c r="F1220" s="88" t="s">
        <v>121</v>
      </c>
      <c r="G1220" s="88" t="s">
        <v>122</v>
      </c>
    </row>
    <row r="1221" spans="2:7" ht="15.75" hidden="1" thickBot="1">
      <c r="B1221" s="88" t="s">
        <v>1406</v>
      </c>
      <c r="C1221" s="88">
        <v>87313460</v>
      </c>
      <c r="D1221" s="88" t="s">
        <v>114</v>
      </c>
      <c r="E1221" s="88" t="s">
        <v>115</v>
      </c>
      <c r="F1221" s="88" t="s">
        <v>121</v>
      </c>
      <c r="G1221" s="88" t="s">
        <v>117</v>
      </c>
    </row>
    <row r="1222" spans="2:7" ht="15.75" hidden="1" thickBot="1">
      <c r="B1222" s="88" t="s">
        <v>1407</v>
      </c>
      <c r="C1222" s="88">
        <v>87478156</v>
      </c>
      <c r="D1222" s="88" t="s">
        <v>316</v>
      </c>
      <c r="E1222" s="88" t="s">
        <v>120</v>
      </c>
      <c r="F1222" s="88" t="s">
        <v>121</v>
      </c>
      <c r="G1222" s="88" t="s">
        <v>372</v>
      </c>
    </row>
    <row r="1223" spans="2:7" ht="15.75" hidden="1" thickBot="1">
      <c r="B1223" s="88" t="s">
        <v>1408</v>
      </c>
      <c r="C1223" s="88">
        <v>87582635</v>
      </c>
      <c r="D1223" s="88" t="s">
        <v>147</v>
      </c>
      <c r="E1223" s="88" t="s">
        <v>148</v>
      </c>
      <c r="F1223" s="88" t="s">
        <v>121</v>
      </c>
      <c r="G1223" s="88" t="s">
        <v>258</v>
      </c>
    </row>
    <row r="1224" spans="2:7" ht="15.75" hidden="1" thickBot="1">
      <c r="B1224" s="88" t="s">
        <v>1409</v>
      </c>
      <c r="C1224" s="88">
        <v>87396093</v>
      </c>
      <c r="D1224" s="88" t="s">
        <v>119</v>
      </c>
      <c r="E1224" s="88" t="s">
        <v>120</v>
      </c>
      <c r="F1224" s="88" t="s">
        <v>121</v>
      </c>
      <c r="G1224" s="88" t="s">
        <v>122</v>
      </c>
    </row>
    <row r="1225" spans="2:7" ht="15.75" hidden="1" thickBot="1">
      <c r="B1225" s="88" t="s">
        <v>1410</v>
      </c>
      <c r="C1225" s="88">
        <v>87485185</v>
      </c>
      <c r="D1225" s="88" t="s">
        <v>147</v>
      </c>
      <c r="E1225" s="88" t="s">
        <v>148</v>
      </c>
      <c r="F1225" s="88" t="s">
        <v>121</v>
      </c>
      <c r="G1225" s="88" t="s">
        <v>152</v>
      </c>
    </row>
    <row r="1226" spans="2:7" ht="15.75" hidden="1" thickBot="1">
      <c r="B1226" s="88" t="s">
        <v>1411</v>
      </c>
      <c r="C1226" s="88">
        <v>87592337</v>
      </c>
      <c r="D1226" s="88" t="s">
        <v>147</v>
      </c>
      <c r="E1226" s="88" t="s">
        <v>148</v>
      </c>
      <c r="F1226" s="88" t="s">
        <v>121</v>
      </c>
      <c r="G1226" s="88" t="s">
        <v>152</v>
      </c>
    </row>
    <row r="1227" spans="2:7" ht="15.75" thickBot="1">
      <c r="B1227" s="88" t="s">
        <v>1412</v>
      </c>
      <c r="C1227" s="88">
        <v>87746842</v>
      </c>
      <c r="D1227" s="88" t="s">
        <v>156</v>
      </c>
      <c r="E1227" s="88" t="s">
        <v>157</v>
      </c>
      <c r="F1227" s="88" t="s">
        <v>121</v>
      </c>
      <c r="G1227" s="88" t="s">
        <v>158</v>
      </c>
    </row>
    <row r="1228" spans="2:7" ht="15.75" hidden="1" thickBot="1">
      <c r="B1228" s="88" t="s">
        <v>1413</v>
      </c>
      <c r="C1228" s="88">
        <v>87775247</v>
      </c>
      <c r="D1228" s="88" t="s">
        <v>142</v>
      </c>
      <c r="E1228" s="88" t="s">
        <v>143</v>
      </c>
      <c r="F1228" s="88" t="s">
        <v>121</v>
      </c>
      <c r="G1228" s="88" t="s">
        <v>162</v>
      </c>
    </row>
    <row r="1229" spans="2:7" ht="15.75" hidden="1" thickBot="1">
      <c r="B1229" s="88" t="s">
        <v>1414</v>
      </c>
      <c r="C1229" s="88">
        <v>87394254</v>
      </c>
      <c r="D1229" s="88" t="s">
        <v>214</v>
      </c>
      <c r="E1229" s="88" t="s">
        <v>215</v>
      </c>
      <c r="F1229" s="88" t="s">
        <v>121</v>
      </c>
      <c r="G1229" s="88" t="s">
        <v>216</v>
      </c>
    </row>
    <row r="1230" spans="2:7" ht="15.75" hidden="1" thickBot="1">
      <c r="B1230" s="88" t="s">
        <v>1415</v>
      </c>
      <c r="C1230" s="88">
        <v>87286187</v>
      </c>
      <c r="D1230" s="88" t="s">
        <v>114</v>
      </c>
      <c r="E1230" s="88" t="s">
        <v>115</v>
      </c>
      <c r="F1230" s="88" t="s">
        <v>121</v>
      </c>
      <c r="G1230" s="88" t="s">
        <v>117</v>
      </c>
    </row>
    <row r="1231" spans="2:7" ht="15.75" hidden="1" thickBot="1">
      <c r="B1231" s="88" t="s">
        <v>1416</v>
      </c>
      <c r="C1231" s="88">
        <v>87691394</v>
      </c>
      <c r="D1231" s="88" t="s">
        <v>165</v>
      </c>
      <c r="E1231" s="88" t="s">
        <v>166</v>
      </c>
      <c r="F1231" s="88" t="s">
        <v>121</v>
      </c>
      <c r="G1231" s="88" t="s">
        <v>168</v>
      </c>
    </row>
    <row r="1232" spans="2:7" ht="15.75" hidden="1" thickBot="1">
      <c r="B1232" s="88" t="s">
        <v>1417</v>
      </c>
      <c r="C1232" s="88">
        <v>87473124</v>
      </c>
      <c r="D1232" s="88" t="s">
        <v>316</v>
      </c>
      <c r="E1232" s="88" t="s">
        <v>120</v>
      </c>
      <c r="F1232" s="88" t="s">
        <v>121</v>
      </c>
      <c r="G1232" s="88" t="s">
        <v>372</v>
      </c>
    </row>
    <row r="1233" spans="2:7" ht="15.75" hidden="1" thickBot="1">
      <c r="B1233" s="88" t="s">
        <v>1418</v>
      </c>
      <c r="C1233" s="88">
        <v>87571513</v>
      </c>
      <c r="D1233" s="88" t="s">
        <v>214</v>
      </c>
      <c r="E1233" s="88" t="s">
        <v>215</v>
      </c>
      <c r="F1233" s="88" t="s">
        <v>121</v>
      </c>
      <c r="G1233" s="88" t="s">
        <v>222</v>
      </c>
    </row>
    <row r="1234" spans="2:7" ht="15.75" hidden="1" thickBot="1">
      <c r="B1234" s="88" t="s">
        <v>1419</v>
      </c>
      <c r="C1234" s="88">
        <v>87342337</v>
      </c>
      <c r="D1234" s="88" t="s">
        <v>114</v>
      </c>
      <c r="E1234" s="88" t="s">
        <v>115</v>
      </c>
      <c r="F1234" s="88" t="s">
        <v>121</v>
      </c>
      <c r="G1234" s="88" t="s">
        <v>117</v>
      </c>
    </row>
    <row r="1235" spans="2:7" ht="15.75" hidden="1" thickBot="1">
      <c r="B1235" s="88" t="s">
        <v>1420</v>
      </c>
      <c r="C1235" s="88">
        <v>87592808</v>
      </c>
      <c r="D1235" s="88" t="s">
        <v>147</v>
      </c>
      <c r="E1235" s="88" t="s">
        <v>148</v>
      </c>
      <c r="F1235" s="88" t="s">
        <v>121</v>
      </c>
      <c r="G1235" s="88" t="s">
        <v>152</v>
      </c>
    </row>
    <row r="1236" spans="2:7" ht="15.75" thickBot="1">
      <c r="B1236" s="88" t="s">
        <v>1421</v>
      </c>
      <c r="C1236" s="88">
        <v>87641290</v>
      </c>
      <c r="D1236" s="88" t="s">
        <v>156</v>
      </c>
      <c r="E1236" s="88" t="s">
        <v>157</v>
      </c>
      <c r="F1236" s="88" t="s">
        <v>121</v>
      </c>
      <c r="G1236" s="88" t="s">
        <v>158</v>
      </c>
    </row>
    <row r="1237" spans="2:7" ht="15.75" hidden="1" thickBot="1">
      <c r="B1237" s="88" t="s">
        <v>1422</v>
      </c>
      <c r="C1237" s="88">
        <v>87486423</v>
      </c>
      <c r="D1237" s="88" t="s">
        <v>119</v>
      </c>
      <c r="E1237" s="88" t="s">
        <v>120</v>
      </c>
      <c r="F1237" s="88" t="s">
        <v>226</v>
      </c>
      <c r="G1237" s="88" t="s">
        <v>122</v>
      </c>
    </row>
    <row r="1238" spans="2:7" ht="15.75" hidden="1" thickBot="1">
      <c r="B1238" s="88" t="s">
        <v>1423</v>
      </c>
      <c r="C1238" s="88">
        <v>87485508</v>
      </c>
      <c r="D1238" s="88" t="s">
        <v>147</v>
      </c>
      <c r="E1238" s="88" t="s">
        <v>148</v>
      </c>
      <c r="F1238" s="88" t="s">
        <v>121</v>
      </c>
      <c r="G1238" s="88" t="s">
        <v>152</v>
      </c>
    </row>
    <row r="1239" spans="2:7" ht="15.75" hidden="1" thickBot="1">
      <c r="B1239" s="88" t="s">
        <v>1424</v>
      </c>
      <c r="C1239" s="88">
        <v>87545459</v>
      </c>
      <c r="D1239" s="88" t="s">
        <v>126</v>
      </c>
      <c r="E1239" s="88" t="s">
        <v>127</v>
      </c>
      <c r="F1239" s="88" t="s">
        <v>121</v>
      </c>
      <c r="G1239" s="88" t="s">
        <v>128</v>
      </c>
    </row>
    <row r="1240" spans="2:7" ht="15.75" hidden="1" thickBot="1">
      <c r="B1240" s="88" t="s">
        <v>1425</v>
      </c>
      <c r="C1240" s="88">
        <v>87755314</v>
      </c>
      <c r="D1240" s="88" t="s">
        <v>138</v>
      </c>
      <c r="E1240" s="88" t="s">
        <v>139</v>
      </c>
      <c r="F1240" s="88" t="s">
        <v>121</v>
      </c>
      <c r="G1240" s="88" t="s">
        <v>176</v>
      </c>
    </row>
    <row r="1241" spans="2:7" ht="15.75" hidden="1" thickBot="1">
      <c r="B1241" s="88" t="s">
        <v>1426</v>
      </c>
      <c r="C1241" s="88">
        <v>87751743</v>
      </c>
      <c r="D1241" s="88" t="s">
        <v>138</v>
      </c>
      <c r="E1241" s="88" t="s">
        <v>139</v>
      </c>
      <c r="F1241" s="88" t="s">
        <v>121</v>
      </c>
      <c r="G1241" s="88" t="s">
        <v>140</v>
      </c>
    </row>
    <row r="1242" spans="2:7" ht="15.75" hidden="1" thickBot="1">
      <c r="B1242" s="88" t="s">
        <v>1427</v>
      </c>
      <c r="C1242" s="88">
        <v>87164798</v>
      </c>
      <c r="D1242" s="88" t="s">
        <v>126</v>
      </c>
      <c r="E1242" s="88" t="s">
        <v>127</v>
      </c>
      <c r="F1242" s="88" t="s">
        <v>121</v>
      </c>
      <c r="G1242" s="88" t="s">
        <v>128</v>
      </c>
    </row>
    <row r="1243" spans="2:7" ht="15.75" hidden="1" thickBot="1">
      <c r="B1243" s="88" t="s">
        <v>1428</v>
      </c>
      <c r="C1243" s="88">
        <v>87751719</v>
      </c>
      <c r="D1243" s="88" t="s">
        <v>138</v>
      </c>
      <c r="E1243" s="88" t="s">
        <v>139</v>
      </c>
      <c r="F1243" s="88" t="s">
        <v>121</v>
      </c>
      <c r="G1243" s="88" t="s">
        <v>140</v>
      </c>
    </row>
    <row r="1244" spans="2:7" ht="15.75" hidden="1" thickBot="1">
      <c r="B1244" s="88" t="s">
        <v>1429</v>
      </c>
      <c r="C1244" s="88">
        <v>87592295</v>
      </c>
      <c r="D1244" s="88" t="s">
        <v>147</v>
      </c>
      <c r="E1244" s="88" t="s">
        <v>148</v>
      </c>
      <c r="F1244" s="88" t="s">
        <v>121</v>
      </c>
      <c r="G1244" s="88" t="s">
        <v>152</v>
      </c>
    </row>
    <row r="1245" spans="2:7" ht="15.75" hidden="1" thickBot="1">
      <c r="B1245" s="88" t="s">
        <v>1430</v>
      </c>
      <c r="C1245" s="88">
        <v>87313684</v>
      </c>
      <c r="D1245" s="88" t="s">
        <v>114</v>
      </c>
      <c r="E1245" s="88" t="s">
        <v>115</v>
      </c>
      <c r="F1245" s="88" t="s">
        <v>121</v>
      </c>
      <c r="G1245" s="88" t="s">
        <v>117</v>
      </c>
    </row>
    <row r="1246" spans="2:7" ht="15.75" hidden="1" thickBot="1">
      <c r="B1246" s="88" t="s">
        <v>1431</v>
      </c>
      <c r="C1246" s="88">
        <v>87334508</v>
      </c>
      <c r="D1246" s="88" t="s">
        <v>316</v>
      </c>
      <c r="E1246" s="88" t="s">
        <v>120</v>
      </c>
      <c r="F1246" s="88" t="s">
        <v>226</v>
      </c>
      <c r="G1246" s="88" t="s">
        <v>372</v>
      </c>
    </row>
    <row r="1247" spans="2:7" ht="15.75" hidden="1" thickBot="1">
      <c r="B1247" s="88" t="s">
        <v>1432</v>
      </c>
      <c r="C1247" s="88">
        <v>87753574</v>
      </c>
      <c r="D1247" s="88" t="s">
        <v>138</v>
      </c>
      <c r="E1247" s="88" t="s">
        <v>139</v>
      </c>
      <c r="F1247" s="88" t="s">
        <v>121</v>
      </c>
      <c r="G1247" s="88" t="s">
        <v>140</v>
      </c>
    </row>
    <row r="1248" spans="2:7" ht="15.75" hidden="1" thickBot="1">
      <c r="B1248" s="88" t="s">
        <v>1433</v>
      </c>
      <c r="C1248" s="88">
        <v>87582866</v>
      </c>
      <c r="D1248" s="88" t="s">
        <v>147</v>
      </c>
      <c r="E1248" s="88" t="s">
        <v>148</v>
      </c>
      <c r="F1248" s="88" t="s">
        <v>149</v>
      </c>
      <c r="G1248" s="88" t="s">
        <v>258</v>
      </c>
    </row>
    <row r="1249" spans="2:7" ht="15.75" thickBot="1">
      <c r="B1249" s="88" t="s">
        <v>1434</v>
      </c>
      <c r="C1249" s="88">
        <v>87726703</v>
      </c>
      <c r="D1249" s="88" t="s">
        <v>156</v>
      </c>
      <c r="E1249" s="88" t="s">
        <v>157</v>
      </c>
      <c r="F1249" s="88" t="s">
        <v>121</v>
      </c>
      <c r="G1249" s="88" t="s">
        <v>158</v>
      </c>
    </row>
    <row r="1250" spans="2:7" ht="15.75" hidden="1" thickBot="1">
      <c r="B1250" s="88" t="s">
        <v>1435</v>
      </c>
      <c r="C1250" s="88">
        <v>87594416</v>
      </c>
      <c r="D1250" s="88" t="s">
        <v>147</v>
      </c>
      <c r="E1250" s="88" t="s">
        <v>148</v>
      </c>
      <c r="F1250" s="88" t="s">
        <v>121</v>
      </c>
      <c r="G1250" s="88" t="s">
        <v>152</v>
      </c>
    </row>
    <row r="1251" spans="2:7" ht="15.75" hidden="1" thickBot="1">
      <c r="B1251" s="88" t="s">
        <v>1436</v>
      </c>
      <c r="C1251" s="88">
        <v>87715144</v>
      </c>
      <c r="D1251" s="88" t="s">
        <v>165</v>
      </c>
      <c r="E1251" s="88" t="s">
        <v>166</v>
      </c>
      <c r="F1251" s="88" t="s">
        <v>121</v>
      </c>
      <c r="G1251" s="88" t="s">
        <v>168</v>
      </c>
    </row>
    <row r="1252" spans="2:7" ht="15.75" hidden="1" thickBot="1">
      <c r="B1252" s="88" t="s">
        <v>1437</v>
      </c>
      <c r="C1252" s="88">
        <v>87474262</v>
      </c>
      <c r="D1252" s="88" t="s">
        <v>316</v>
      </c>
      <c r="E1252" s="88" t="s">
        <v>120</v>
      </c>
      <c r="F1252" s="88" t="s">
        <v>121</v>
      </c>
      <c r="G1252" s="88" t="s">
        <v>372</v>
      </c>
    </row>
    <row r="1253" spans="2:7" ht="15.75" hidden="1" thickBot="1">
      <c r="B1253" s="88" t="s">
        <v>1438</v>
      </c>
      <c r="C1253" s="88">
        <v>87583427</v>
      </c>
      <c r="D1253" s="88" t="s">
        <v>147</v>
      </c>
      <c r="E1253" s="88" t="s">
        <v>148</v>
      </c>
      <c r="F1253" s="88" t="s">
        <v>149</v>
      </c>
      <c r="G1253" s="88" t="s">
        <v>152</v>
      </c>
    </row>
    <row r="1254" spans="2:7" ht="15.75" hidden="1" thickBot="1">
      <c r="B1254" s="88" t="s">
        <v>1439</v>
      </c>
      <c r="C1254" s="88">
        <v>87485003</v>
      </c>
      <c r="D1254" s="88" t="s">
        <v>147</v>
      </c>
      <c r="E1254" s="88" t="s">
        <v>148</v>
      </c>
      <c r="F1254" s="88" t="s">
        <v>121</v>
      </c>
      <c r="G1254" s="88" t="s">
        <v>150</v>
      </c>
    </row>
    <row r="1255" spans="2:7" ht="15.75" hidden="1" thickBot="1">
      <c r="B1255" s="88" t="s">
        <v>1440</v>
      </c>
      <c r="C1255" s="88">
        <v>87437798</v>
      </c>
      <c r="D1255" s="88" t="s">
        <v>147</v>
      </c>
      <c r="E1255" s="88" t="s">
        <v>148</v>
      </c>
      <c r="F1255" s="88" t="s">
        <v>121</v>
      </c>
      <c r="G1255" s="88" t="s">
        <v>152</v>
      </c>
    </row>
    <row r="1256" spans="2:7" ht="15.75" thickBot="1">
      <c r="B1256" s="88" t="s">
        <v>1441</v>
      </c>
      <c r="C1256" s="88">
        <v>87746305</v>
      </c>
      <c r="D1256" s="88" t="s">
        <v>156</v>
      </c>
      <c r="E1256" s="88" t="s">
        <v>157</v>
      </c>
      <c r="F1256" s="88" t="s">
        <v>185</v>
      </c>
      <c r="G1256" s="88" t="s">
        <v>182</v>
      </c>
    </row>
    <row r="1257" spans="2:7" ht="15.75" hidden="1" thickBot="1">
      <c r="B1257" s="88" t="s">
        <v>1442</v>
      </c>
      <c r="C1257" s="88">
        <v>87486019</v>
      </c>
      <c r="D1257" s="88" t="s">
        <v>119</v>
      </c>
      <c r="E1257" s="88" t="s">
        <v>120</v>
      </c>
      <c r="F1257" s="88" t="s">
        <v>226</v>
      </c>
      <c r="G1257" s="88" t="s">
        <v>227</v>
      </c>
    </row>
    <row r="1258" spans="2:7" ht="15.75" hidden="1" thickBot="1">
      <c r="B1258" s="88" t="s">
        <v>1443</v>
      </c>
      <c r="C1258" s="88">
        <v>87755264</v>
      </c>
      <c r="D1258" s="88" t="s">
        <v>138</v>
      </c>
      <c r="E1258" s="88" t="s">
        <v>139</v>
      </c>
      <c r="F1258" s="88" t="s">
        <v>121</v>
      </c>
      <c r="G1258" s="88" t="s">
        <v>176</v>
      </c>
    </row>
    <row r="1259" spans="2:7" ht="15.75" hidden="1" thickBot="1">
      <c r="B1259" s="88" t="s">
        <v>1444</v>
      </c>
      <c r="C1259" s="88">
        <v>87592378</v>
      </c>
      <c r="D1259" s="88" t="s">
        <v>147</v>
      </c>
      <c r="E1259" s="88" t="s">
        <v>148</v>
      </c>
      <c r="F1259" s="88" t="s">
        <v>121</v>
      </c>
      <c r="G1259" s="88" t="s">
        <v>258</v>
      </c>
    </row>
    <row r="1260" spans="2:7" ht="15.75" hidden="1" thickBot="1">
      <c r="B1260" s="88" t="s">
        <v>1445</v>
      </c>
      <c r="C1260" s="88">
        <v>87286419</v>
      </c>
      <c r="D1260" s="88" t="s">
        <v>114</v>
      </c>
      <c r="E1260" s="88" t="s">
        <v>115</v>
      </c>
      <c r="F1260" s="88" t="s">
        <v>121</v>
      </c>
      <c r="G1260" s="88" t="s">
        <v>117</v>
      </c>
    </row>
    <row r="1261" spans="2:7" ht="15.75" hidden="1" thickBot="1">
      <c r="B1261" s="88" t="s">
        <v>1446</v>
      </c>
      <c r="C1261" s="88">
        <v>87394403</v>
      </c>
      <c r="D1261" s="88" t="s">
        <v>214</v>
      </c>
      <c r="E1261" s="88" t="s">
        <v>215</v>
      </c>
      <c r="F1261" s="88" t="s">
        <v>180</v>
      </c>
      <c r="G1261" s="88" t="s">
        <v>222</v>
      </c>
    </row>
    <row r="1262" spans="2:7" ht="15.75" hidden="1" thickBot="1">
      <c r="B1262" s="88" t="s">
        <v>1447</v>
      </c>
      <c r="C1262" s="88">
        <v>87582643</v>
      </c>
      <c r="D1262" s="88" t="s">
        <v>147</v>
      </c>
      <c r="E1262" s="88" t="s">
        <v>148</v>
      </c>
      <c r="F1262" s="88" t="s">
        <v>149</v>
      </c>
      <c r="G1262" s="88" t="s">
        <v>258</v>
      </c>
    </row>
    <row r="1263" spans="2:7" ht="15.75" thickBot="1">
      <c r="B1263" s="88" t="s">
        <v>1448</v>
      </c>
      <c r="C1263" s="88">
        <v>87721548</v>
      </c>
      <c r="D1263" s="88" t="s">
        <v>156</v>
      </c>
      <c r="E1263" s="88" t="s">
        <v>157</v>
      </c>
      <c r="F1263" s="88" t="s">
        <v>121</v>
      </c>
      <c r="G1263" s="88" t="s">
        <v>182</v>
      </c>
    </row>
    <row r="1264" spans="2:7" ht="15.75" thickBot="1">
      <c r="B1264" s="88" t="s">
        <v>1449</v>
      </c>
      <c r="C1264" s="88">
        <v>87723478</v>
      </c>
      <c r="D1264" s="88" t="s">
        <v>156</v>
      </c>
      <c r="E1264" s="88" t="s">
        <v>157</v>
      </c>
      <c r="F1264" s="88" t="s">
        <v>121</v>
      </c>
      <c r="G1264" s="88" t="s">
        <v>182</v>
      </c>
    </row>
    <row r="1265" spans="2:7" ht="15.75" hidden="1" thickBot="1">
      <c r="B1265" s="88" t="s">
        <v>1450</v>
      </c>
      <c r="C1265" s="88">
        <v>87575183</v>
      </c>
      <c r="D1265" s="88" t="s">
        <v>147</v>
      </c>
      <c r="E1265" s="88" t="s">
        <v>148</v>
      </c>
      <c r="F1265" s="88" t="s">
        <v>149</v>
      </c>
      <c r="G1265" s="88" t="s">
        <v>152</v>
      </c>
    </row>
    <row r="1266" spans="2:7" ht="15.75" hidden="1" thickBot="1">
      <c r="B1266" s="88" t="s">
        <v>1451</v>
      </c>
      <c r="C1266" s="88">
        <v>87756767</v>
      </c>
      <c r="D1266" s="88" t="s">
        <v>138</v>
      </c>
      <c r="E1266" s="88" t="s">
        <v>139</v>
      </c>
      <c r="F1266" s="88" t="s">
        <v>121</v>
      </c>
      <c r="G1266" s="88" t="s">
        <v>140</v>
      </c>
    </row>
    <row r="1267" spans="2:7" ht="15.75" thickBot="1">
      <c r="B1267" s="88" t="s">
        <v>1452</v>
      </c>
      <c r="C1267" s="88">
        <v>87723577</v>
      </c>
      <c r="D1267" s="88" t="s">
        <v>156</v>
      </c>
      <c r="E1267" s="88" t="s">
        <v>157</v>
      </c>
      <c r="F1267" s="88" t="s">
        <v>224</v>
      </c>
      <c r="G1267" s="88" t="s">
        <v>182</v>
      </c>
    </row>
    <row r="1268" spans="2:7" ht="15.75" thickBot="1">
      <c r="B1268" s="88" t="s">
        <v>1453</v>
      </c>
      <c r="C1268" s="88">
        <v>87723395</v>
      </c>
      <c r="D1268" s="88" t="s">
        <v>156</v>
      </c>
      <c r="E1268" s="88" t="s">
        <v>157</v>
      </c>
      <c r="F1268" s="88" t="s">
        <v>121</v>
      </c>
      <c r="G1268" s="88" t="s">
        <v>182</v>
      </c>
    </row>
    <row r="1269" spans="2:7" ht="15.75" hidden="1" thickBot="1">
      <c r="B1269" s="88" t="s">
        <v>1454</v>
      </c>
      <c r="C1269" s="88">
        <v>87393256</v>
      </c>
      <c r="D1269" s="88" t="s">
        <v>126</v>
      </c>
      <c r="E1269" s="88" t="s">
        <v>127</v>
      </c>
      <c r="F1269" s="88" t="s">
        <v>121</v>
      </c>
      <c r="G1269" s="88" t="s">
        <v>128</v>
      </c>
    </row>
    <row r="1270" spans="2:7" ht="15.75" thickBot="1">
      <c r="B1270" s="88" t="s">
        <v>1455</v>
      </c>
      <c r="C1270" s="88">
        <v>87641191</v>
      </c>
      <c r="D1270" s="88" t="s">
        <v>156</v>
      </c>
      <c r="E1270" s="88" t="s">
        <v>157</v>
      </c>
      <c r="F1270" s="88" t="s">
        <v>121</v>
      </c>
      <c r="G1270" s="88" t="s">
        <v>158</v>
      </c>
    </row>
    <row r="1271" spans="2:7" ht="15.75" hidden="1" thickBot="1">
      <c r="B1271" s="88" t="s">
        <v>1456</v>
      </c>
      <c r="C1271" s="88">
        <v>87394171</v>
      </c>
      <c r="D1271" s="88" t="s">
        <v>214</v>
      </c>
      <c r="E1271" s="88" t="s">
        <v>215</v>
      </c>
      <c r="F1271" s="88" t="s">
        <v>121</v>
      </c>
      <c r="G1271" s="88" t="s">
        <v>222</v>
      </c>
    </row>
    <row r="1272" spans="2:7" ht="15.75" hidden="1" thickBot="1">
      <c r="B1272" s="88" t="s">
        <v>1457</v>
      </c>
      <c r="C1272" s="88">
        <v>87212316</v>
      </c>
      <c r="D1272" s="88" t="s">
        <v>205</v>
      </c>
      <c r="E1272" s="88" t="s">
        <v>206</v>
      </c>
      <c r="F1272" s="88" t="s">
        <v>207</v>
      </c>
      <c r="G1272" s="88" t="s">
        <v>210</v>
      </c>
    </row>
    <row r="1273" spans="2:7" ht="15.75" hidden="1" thickBot="1">
      <c r="B1273" s="88" t="s">
        <v>1458</v>
      </c>
      <c r="C1273" s="88">
        <v>87611129</v>
      </c>
      <c r="D1273" s="88" t="s">
        <v>142</v>
      </c>
      <c r="E1273" s="88" t="s">
        <v>143</v>
      </c>
      <c r="F1273" s="88" t="s">
        <v>121</v>
      </c>
      <c r="G1273" s="88" t="s">
        <v>162</v>
      </c>
    </row>
    <row r="1274" spans="2:7" ht="15.75" hidden="1" thickBot="1">
      <c r="B1274" s="88" t="s">
        <v>3197</v>
      </c>
      <c r="C1274" s="88">
        <v>87113886</v>
      </c>
      <c r="D1274" s="88" t="s">
        <v>126</v>
      </c>
      <c r="E1274" s="88" t="s">
        <v>127</v>
      </c>
      <c r="F1274" s="88" t="s">
        <v>121</v>
      </c>
      <c r="G1274" s="88" t="s">
        <v>128</v>
      </c>
    </row>
    <row r="1275" spans="2:7" ht="15.75" hidden="1" thickBot="1">
      <c r="B1275" s="88" t="s">
        <v>1459</v>
      </c>
      <c r="C1275" s="88">
        <v>87612002</v>
      </c>
      <c r="D1275" s="88" t="s">
        <v>142</v>
      </c>
      <c r="E1275" s="88" t="s">
        <v>143</v>
      </c>
      <c r="F1275" s="88" t="s">
        <v>121</v>
      </c>
      <c r="G1275" s="88" t="s">
        <v>145</v>
      </c>
    </row>
    <row r="1276" spans="2:7" ht="15.75" hidden="1" thickBot="1">
      <c r="B1276" s="88" t="s">
        <v>1460</v>
      </c>
      <c r="C1276" s="88">
        <v>87612028</v>
      </c>
      <c r="D1276" s="88" t="s">
        <v>142</v>
      </c>
      <c r="E1276" s="88" t="s">
        <v>143</v>
      </c>
      <c r="F1276" s="88" t="s">
        <v>121</v>
      </c>
      <c r="G1276" s="88" t="s">
        <v>162</v>
      </c>
    </row>
    <row r="1277" spans="2:7" ht="15.75" hidden="1" thickBot="1">
      <c r="B1277" s="88" t="s">
        <v>1461</v>
      </c>
      <c r="C1277" s="88">
        <v>87673293</v>
      </c>
      <c r="D1277" s="88" t="s">
        <v>147</v>
      </c>
      <c r="E1277" s="88" t="s">
        <v>148</v>
      </c>
      <c r="F1277" s="88" t="s">
        <v>121</v>
      </c>
      <c r="G1277" s="88" t="s">
        <v>152</v>
      </c>
    </row>
    <row r="1278" spans="2:7" ht="15.75" hidden="1" thickBot="1">
      <c r="B1278" s="88" t="s">
        <v>1462</v>
      </c>
      <c r="C1278" s="88">
        <v>87715219</v>
      </c>
      <c r="D1278" s="88" t="s">
        <v>165</v>
      </c>
      <c r="E1278" s="88" t="s">
        <v>166</v>
      </c>
      <c r="F1278" s="88" t="s">
        <v>121</v>
      </c>
      <c r="G1278" s="88" t="s">
        <v>168</v>
      </c>
    </row>
    <row r="1279" spans="2:7" ht="15.75" hidden="1" thickBot="1">
      <c r="B1279" s="88" t="s">
        <v>1463</v>
      </c>
      <c r="C1279" s="88">
        <v>87313676</v>
      </c>
      <c r="D1279" s="88" t="s">
        <v>114</v>
      </c>
      <c r="E1279" s="88" t="s">
        <v>115</v>
      </c>
      <c r="F1279" s="88" t="s">
        <v>121</v>
      </c>
      <c r="G1279" s="88" t="s">
        <v>117</v>
      </c>
    </row>
    <row r="1280" spans="2:7" ht="15.75" hidden="1" thickBot="1">
      <c r="B1280" s="88" t="s">
        <v>1464</v>
      </c>
      <c r="C1280" s="88">
        <v>87582551</v>
      </c>
      <c r="D1280" s="88" t="s">
        <v>147</v>
      </c>
      <c r="E1280" s="88" t="s">
        <v>148</v>
      </c>
      <c r="F1280" s="88" t="s">
        <v>149</v>
      </c>
      <c r="G1280" s="88" t="s">
        <v>152</v>
      </c>
    </row>
    <row r="1281" spans="2:7" ht="15.75" hidden="1" thickBot="1">
      <c r="B1281" s="88" t="s">
        <v>1465</v>
      </c>
      <c r="C1281" s="88">
        <v>87615526</v>
      </c>
      <c r="D1281" s="88" t="s">
        <v>142</v>
      </c>
      <c r="E1281" s="88" t="s">
        <v>143</v>
      </c>
      <c r="F1281" s="88" t="s">
        <v>189</v>
      </c>
      <c r="G1281" s="88" t="s">
        <v>162</v>
      </c>
    </row>
    <row r="1282" spans="2:7" ht="15.75" thickBot="1">
      <c r="B1282" s="88" t="s">
        <v>1466</v>
      </c>
      <c r="C1282" s="88">
        <v>87731828</v>
      </c>
      <c r="D1282" s="88" t="s">
        <v>156</v>
      </c>
      <c r="E1282" s="88" t="s">
        <v>157</v>
      </c>
      <c r="F1282" s="88" t="s">
        <v>121</v>
      </c>
      <c r="G1282" s="88" t="s">
        <v>158</v>
      </c>
    </row>
    <row r="1283" spans="2:7" ht="15.75" hidden="1" thickBot="1">
      <c r="B1283" s="88" t="s">
        <v>1467</v>
      </c>
      <c r="C1283" s="88">
        <v>87611434</v>
      </c>
      <c r="D1283" s="88" t="s">
        <v>142</v>
      </c>
      <c r="E1283" s="88" t="s">
        <v>143</v>
      </c>
      <c r="F1283" s="88" t="s">
        <v>121</v>
      </c>
      <c r="G1283" s="88" t="s">
        <v>162</v>
      </c>
    </row>
    <row r="1284" spans="2:7" ht="15.75" hidden="1" thickBot="1">
      <c r="B1284" s="88" t="s">
        <v>1468</v>
      </c>
      <c r="C1284" s="88">
        <v>87592733</v>
      </c>
      <c r="D1284" s="88" t="s">
        <v>147</v>
      </c>
      <c r="E1284" s="88" t="s">
        <v>148</v>
      </c>
      <c r="F1284" s="88" t="s">
        <v>121</v>
      </c>
      <c r="G1284" s="88" t="s">
        <v>152</v>
      </c>
    </row>
    <row r="1285" spans="2:7" ht="15.75" hidden="1" thickBot="1">
      <c r="B1285" s="88" t="s">
        <v>1469</v>
      </c>
      <c r="C1285" s="88">
        <v>87116319</v>
      </c>
      <c r="D1285" s="88" t="s">
        <v>126</v>
      </c>
      <c r="E1285" s="88" t="s">
        <v>127</v>
      </c>
      <c r="F1285" s="88" t="s">
        <v>121</v>
      </c>
      <c r="G1285" s="88" t="s">
        <v>128</v>
      </c>
    </row>
    <row r="1286" spans="2:7" ht="15.75" hidden="1" thickBot="1">
      <c r="B1286" s="88" t="s">
        <v>1470</v>
      </c>
      <c r="C1286" s="88">
        <v>87613471</v>
      </c>
      <c r="D1286" s="88" t="s">
        <v>142</v>
      </c>
      <c r="E1286" s="88" t="s">
        <v>143</v>
      </c>
      <c r="F1286" s="88" t="s">
        <v>189</v>
      </c>
      <c r="G1286" s="88" t="s">
        <v>162</v>
      </c>
    </row>
    <row r="1287" spans="2:7" ht="15.75" hidden="1" thickBot="1">
      <c r="B1287" s="88" t="s">
        <v>1471</v>
      </c>
      <c r="C1287" s="88">
        <v>87172072</v>
      </c>
      <c r="D1287" s="88" t="s">
        <v>205</v>
      </c>
      <c r="E1287" s="88" t="s">
        <v>206</v>
      </c>
      <c r="F1287" s="88" t="s">
        <v>121</v>
      </c>
      <c r="G1287" s="88" t="s">
        <v>210</v>
      </c>
    </row>
    <row r="1288" spans="2:7" ht="15.75" hidden="1" thickBot="1">
      <c r="B1288" s="88" t="s">
        <v>1472</v>
      </c>
      <c r="C1288" s="88">
        <v>87444638</v>
      </c>
      <c r="D1288" s="88" t="s">
        <v>194</v>
      </c>
      <c r="E1288" s="88" t="s">
        <v>195</v>
      </c>
      <c r="F1288" s="88" t="s">
        <v>121</v>
      </c>
      <c r="G1288" s="88" t="s">
        <v>197</v>
      </c>
    </row>
    <row r="1289" spans="2:7" ht="15.75" hidden="1" thickBot="1">
      <c r="B1289" s="88" t="s">
        <v>1473</v>
      </c>
      <c r="C1289" s="88">
        <v>87396556</v>
      </c>
      <c r="D1289" s="88" t="s">
        <v>119</v>
      </c>
      <c r="E1289" s="88" t="s">
        <v>120</v>
      </c>
      <c r="F1289" s="88" t="s">
        <v>121</v>
      </c>
      <c r="G1289" s="88" t="s">
        <v>122</v>
      </c>
    </row>
    <row r="1290" spans="2:7" ht="15.75" hidden="1" thickBot="1">
      <c r="B1290" s="88" t="s">
        <v>1474</v>
      </c>
      <c r="C1290" s="88">
        <v>87276204</v>
      </c>
      <c r="D1290" s="88" t="s">
        <v>114</v>
      </c>
      <c r="E1290" s="88" t="s">
        <v>115</v>
      </c>
      <c r="F1290" s="88" t="s">
        <v>121</v>
      </c>
      <c r="G1290" s="88" t="s">
        <v>124</v>
      </c>
    </row>
    <row r="1291" spans="2:7" ht="15.75" hidden="1" thickBot="1">
      <c r="B1291" s="88" t="s">
        <v>1475</v>
      </c>
      <c r="C1291" s="88">
        <v>87592634</v>
      </c>
      <c r="D1291" s="88" t="s">
        <v>147</v>
      </c>
      <c r="E1291" s="88" t="s">
        <v>148</v>
      </c>
      <c r="F1291" s="88" t="s">
        <v>121</v>
      </c>
      <c r="G1291" s="88" t="s">
        <v>152</v>
      </c>
    </row>
    <row r="1292" spans="2:7" ht="15.75" hidden="1" thickBot="1">
      <c r="B1292" s="88" t="s">
        <v>1476</v>
      </c>
      <c r="C1292" s="88">
        <v>87471144</v>
      </c>
      <c r="D1292" s="88" t="s">
        <v>316</v>
      </c>
      <c r="E1292" s="88" t="s">
        <v>120</v>
      </c>
      <c r="F1292" s="88" t="s">
        <v>121</v>
      </c>
      <c r="G1292" s="88" t="s">
        <v>372</v>
      </c>
    </row>
    <row r="1293" spans="2:7" ht="15.75" hidden="1" thickBot="1">
      <c r="B1293" s="88" t="s">
        <v>1477</v>
      </c>
      <c r="C1293" s="88">
        <v>87783761</v>
      </c>
      <c r="D1293" s="88" t="s">
        <v>142</v>
      </c>
      <c r="E1293" s="88" t="s">
        <v>143</v>
      </c>
      <c r="F1293" s="88" t="s">
        <v>121</v>
      </c>
      <c r="G1293" s="88" t="s">
        <v>162</v>
      </c>
    </row>
    <row r="1294" spans="2:7" ht="15.75" hidden="1" thickBot="1">
      <c r="B1294" s="88" t="s">
        <v>1478</v>
      </c>
      <c r="C1294" s="88">
        <v>87718437</v>
      </c>
      <c r="D1294" s="88" t="s">
        <v>165</v>
      </c>
      <c r="E1294" s="88" t="s">
        <v>166</v>
      </c>
      <c r="F1294" s="88" t="s">
        <v>121</v>
      </c>
      <c r="G1294" s="88" t="s">
        <v>168</v>
      </c>
    </row>
    <row r="1295" spans="2:7" ht="15.75" hidden="1" thickBot="1">
      <c r="B1295" s="88" t="s">
        <v>1479</v>
      </c>
      <c r="C1295" s="88">
        <v>87611947</v>
      </c>
      <c r="D1295" s="88" t="s">
        <v>142</v>
      </c>
      <c r="E1295" s="88" t="s">
        <v>143</v>
      </c>
      <c r="F1295" s="88" t="s">
        <v>121</v>
      </c>
      <c r="G1295" s="88" t="s">
        <v>162</v>
      </c>
    </row>
    <row r="1296" spans="2:7" ht="15.75" hidden="1" thickBot="1">
      <c r="B1296" s="88" t="s">
        <v>1480</v>
      </c>
      <c r="C1296" s="88">
        <v>87613323</v>
      </c>
      <c r="D1296" s="88" t="s">
        <v>142</v>
      </c>
      <c r="E1296" s="88" t="s">
        <v>143</v>
      </c>
      <c r="F1296" s="88" t="s">
        <v>121</v>
      </c>
      <c r="G1296" s="88" t="s">
        <v>162</v>
      </c>
    </row>
    <row r="1297" spans="2:7" ht="15.75" hidden="1" thickBot="1">
      <c r="B1297" s="88" t="s">
        <v>1481</v>
      </c>
      <c r="C1297" s="88">
        <v>87584441</v>
      </c>
      <c r="D1297" s="88" t="s">
        <v>147</v>
      </c>
      <c r="E1297" s="88" t="s">
        <v>148</v>
      </c>
      <c r="F1297" s="88" t="s">
        <v>149</v>
      </c>
      <c r="G1297" s="88" t="s">
        <v>152</v>
      </c>
    </row>
    <row r="1298" spans="2:7" ht="15.75" hidden="1" thickBot="1">
      <c r="B1298" s="88" t="s">
        <v>1482</v>
      </c>
      <c r="C1298" s="88">
        <v>87611855</v>
      </c>
      <c r="D1298" s="88" t="s">
        <v>142</v>
      </c>
      <c r="E1298" s="88" t="s">
        <v>143</v>
      </c>
      <c r="F1298" s="88" t="s">
        <v>121</v>
      </c>
      <c r="G1298" s="88" t="s">
        <v>162</v>
      </c>
    </row>
    <row r="1299" spans="2:7" ht="15.75" hidden="1" thickBot="1">
      <c r="B1299" s="88" t="s">
        <v>1483</v>
      </c>
      <c r="C1299" s="88">
        <v>87753731</v>
      </c>
      <c r="D1299" s="88" t="s">
        <v>138</v>
      </c>
      <c r="E1299" s="88" t="s">
        <v>139</v>
      </c>
      <c r="F1299" s="88" t="s">
        <v>121</v>
      </c>
      <c r="G1299" s="88" t="s">
        <v>140</v>
      </c>
    </row>
    <row r="1300" spans="2:7" ht="15.75" hidden="1" thickBot="1">
      <c r="B1300" s="88" t="s">
        <v>1484</v>
      </c>
      <c r="C1300" s="88">
        <v>87473108</v>
      </c>
      <c r="D1300" s="88" t="s">
        <v>316</v>
      </c>
      <c r="E1300" s="88" t="s">
        <v>120</v>
      </c>
      <c r="F1300" s="88" t="s">
        <v>226</v>
      </c>
      <c r="G1300" s="88" t="s">
        <v>595</v>
      </c>
    </row>
    <row r="1301" spans="2:7" ht="15.75" hidden="1" thickBot="1">
      <c r="B1301" s="88" t="s">
        <v>1485</v>
      </c>
      <c r="C1301" s="88">
        <v>87584243</v>
      </c>
      <c r="D1301" s="88" t="s">
        <v>147</v>
      </c>
      <c r="E1301" s="88" t="s">
        <v>148</v>
      </c>
      <c r="F1301" s="88" t="s">
        <v>121</v>
      </c>
      <c r="G1301" s="88" t="s">
        <v>152</v>
      </c>
    </row>
    <row r="1302" spans="2:7" ht="15.75" hidden="1" thickBot="1">
      <c r="B1302" s="88" t="s">
        <v>1486</v>
      </c>
      <c r="C1302" s="88">
        <v>87582882</v>
      </c>
      <c r="D1302" s="88" t="s">
        <v>147</v>
      </c>
      <c r="E1302" s="88" t="s">
        <v>148</v>
      </c>
      <c r="F1302" s="88" t="s">
        <v>121</v>
      </c>
      <c r="G1302" s="88" t="s">
        <v>152</v>
      </c>
    </row>
    <row r="1303" spans="2:7" ht="15.75" hidden="1" thickBot="1">
      <c r="B1303" s="88" t="s">
        <v>1487</v>
      </c>
      <c r="C1303" s="88">
        <v>87584151</v>
      </c>
      <c r="D1303" s="88" t="s">
        <v>147</v>
      </c>
      <c r="E1303" s="88" t="s">
        <v>148</v>
      </c>
      <c r="F1303" s="88" t="s">
        <v>121</v>
      </c>
      <c r="G1303" s="88" t="s">
        <v>152</v>
      </c>
    </row>
    <row r="1304" spans="2:7" ht="15.75" hidden="1" thickBot="1">
      <c r="B1304" s="88" t="s">
        <v>1488</v>
      </c>
      <c r="C1304" s="88">
        <v>87543140</v>
      </c>
      <c r="D1304" s="88" t="s">
        <v>214</v>
      </c>
      <c r="E1304" s="88" t="s">
        <v>215</v>
      </c>
      <c r="F1304" s="88" t="s">
        <v>121</v>
      </c>
      <c r="G1304" s="88" t="s">
        <v>216</v>
      </c>
    </row>
    <row r="1305" spans="2:7" ht="15.75" thickBot="1">
      <c r="B1305" s="88" t="s">
        <v>1489</v>
      </c>
      <c r="C1305" s="88">
        <v>87721860</v>
      </c>
      <c r="D1305" s="88" t="s">
        <v>156</v>
      </c>
      <c r="E1305" s="88" t="s">
        <v>157</v>
      </c>
      <c r="F1305" s="88" t="s">
        <v>224</v>
      </c>
      <c r="G1305" s="88" t="s">
        <v>158</v>
      </c>
    </row>
    <row r="1306" spans="2:7" ht="15.75" hidden="1" thickBot="1">
      <c r="B1306" s="88" t="s">
        <v>1490</v>
      </c>
      <c r="C1306" s="88">
        <v>87473850</v>
      </c>
      <c r="D1306" s="88" t="s">
        <v>316</v>
      </c>
      <c r="E1306" s="88" t="s">
        <v>120</v>
      </c>
      <c r="F1306" s="88" t="s">
        <v>121</v>
      </c>
      <c r="G1306" s="88" t="s">
        <v>372</v>
      </c>
    </row>
    <row r="1307" spans="2:7" ht="15.75" thickBot="1">
      <c r="B1307" s="88" t="s">
        <v>1491</v>
      </c>
      <c r="C1307" s="88">
        <v>87417501</v>
      </c>
      <c r="D1307" s="88" t="s">
        <v>156</v>
      </c>
      <c r="E1307" s="88" t="s">
        <v>157</v>
      </c>
      <c r="F1307" s="88" t="s">
        <v>121</v>
      </c>
      <c r="G1307" s="88" t="s">
        <v>182</v>
      </c>
    </row>
    <row r="1308" spans="2:7" ht="15.75" hidden="1" thickBot="1">
      <c r="B1308" s="88" t="s">
        <v>1492</v>
      </c>
      <c r="C1308" s="88">
        <v>87286575</v>
      </c>
      <c r="D1308" s="88" t="s">
        <v>114</v>
      </c>
      <c r="E1308" s="88" t="s">
        <v>115</v>
      </c>
      <c r="F1308" s="88" t="s">
        <v>121</v>
      </c>
      <c r="G1308" s="88" t="s">
        <v>117</v>
      </c>
    </row>
    <row r="1309" spans="2:7" ht="15.75" hidden="1" thickBot="1">
      <c r="B1309" s="88" t="s">
        <v>1493</v>
      </c>
      <c r="C1309" s="88">
        <v>87476226</v>
      </c>
      <c r="D1309" s="88" t="s">
        <v>316</v>
      </c>
      <c r="E1309" s="88" t="s">
        <v>120</v>
      </c>
      <c r="F1309" s="88" t="s">
        <v>121</v>
      </c>
      <c r="G1309" s="88" t="s">
        <v>372</v>
      </c>
    </row>
    <row r="1310" spans="2:7" ht="15.75" hidden="1" thickBot="1">
      <c r="B1310" s="88" t="s">
        <v>1494</v>
      </c>
      <c r="C1310" s="88">
        <v>87473264</v>
      </c>
      <c r="D1310" s="88" t="s">
        <v>316</v>
      </c>
      <c r="E1310" s="88" t="s">
        <v>120</v>
      </c>
      <c r="F1310" s="88" t="s">
        <v>121</v>
      </c>
      <c r="G1310" s="88" t="s">
        <v>372</v>
      </c>
    </row>
    <row r="1311" spans="2:7" ht="15.75" hidden="1" thickBot="1">
      <c r="B1311" s="88" t="s">
        <v>1495</v>
      </c>
      <c r="C1311" s="88">
        <v>87474239</v>
      </c>
      <c r="D1311" s="88" t="s">
        <v>316</v>
      </c>
      <c r="E1311" s="88" t="s">
        <v>120</v>
      </c>
      <c r="F1311" s="88" t="s">
        <v>121</v>
      </c>
      <c r="G1311" s="88" t="s">
        <v>595</v>
      </c>
    </row>
    <row r="1312" spans="2:7" ht="15.75" hidden="1" thickBot="1">
      <c r="B1312" s="88" t="s">
        <v>1496</v>
      </c>
      <c r="C1312" s="88">
        <v>87476234</v>
      </c>
      <c r="D1312" s="88" t="s">
        <v>316</v>
      </c>
      <c r="E1312" s="88" t="s">
        <v>120</v>
      </c>
      <c r="F1312" s="88" t="s">
        <v>121</v>
      </c>
      <c r="G1312" s="88" t="s">
        <v>372</v>
      </c>
    </row>
    <row r="1313" spans="2:7" ht="15.75" hidden="1" thickBot="1">
      <c r="B1313" s="88" t="s">
        <v>1497</v>
      </c>
      <c r="C1313" s="88">
        <v>87474270</v>
      </c>
      <c r="D1313" s="88" t="s">
        <v>316</v>
      </c>
      <c r="E1313" s="88" t="s">
        <v>120</v>
      </c>
      <c r="F1313" s="88" t="s">
        <v>226</v>
      </c>
      <c r="G1313" s="88" t="s">
        <v>595</v>
      </c>
    </row>
    <row r="1314" spans="2:7" ht="15.75" hidden="1" thickBot="1">
      <c r="B1314" s="88" t="s">
        <v>1498</v>
      </c>
      <c r="C1314" s="88">
        <v>87295642</v>
      </c>
      <c r="D1314" s="88" t="s">
        <v>114</v>
      </c>
      <c r="E1314" s="88" t="s">
        <v>115</v>
      </c>
      <c r="F1314" s="88" t="s">
        <v>121</v>
      </c>
      <c r="G1314" s="88" t="s">
        <v>117</v>
      </c>
    </row>
    <row r="1315" spans="2:7" ht="15.75" thickBot="1">
      <c r="B1315" s="88" t="s">
        <v>1499</v>
      </c>
      <c r="C1315" s="88">
        <v>87741777</v>
      </c>
      <c r="D1315" s="88" t="s">
        <v>156</v>
      </c>
      <c r="E1315" s="88" t="s">
        <v>157</v>
      </c>
      <c r="F1315" s="88" t="s">
        <v>121</v>
      </c>
      <c r="G1315" s="88" t="s">
        <v>158</v>
      </c>
    </row>
    <row r="1316" spans="2:7" ht="15.75" hidden="1" thickBot="1">
      <c r="B1316" s="88" t="s">
        <v>1500</v>
      </c>
      <c r="C1316" s="88">
        <v>87141093</v>
      </c>
      <c r="D1316" s="88" t="s">
        <v>205</v>
      </c>
      <c r="E1316" s="88" t="s">
        <v>206</v>
      </c>
      <c r="F1316" s="88" t="s">
        <v>121</v>
      </c>
      <c r="G1316" s="88" t="s">
        <v>210</v>
      </c>
    </row>
    <row r="1317" spans="2:7" ht="15.75" thickBot="1">
      <c r="B1317" s="88" t="s">
        <v>1501</v>
      </c>
      <c r="C1317" s="88">
        <v>87734319</v>
      </c>
      <c r="D1317" s="88" t="s">
        <v>156</v>
      </c>
      <c r="E1317" s="88" t="s">
        <v>157</v>
      </c>
      <c r="F1317" s="88" t="s">
        <v>203</v>
      </c>
      <c r="G1317" s="88" t="s">
        <v>158</v>
      </c>
    </row>
    <row r="1318" spans="2:7" ht="15.75" hidden="1" thickBot="1">
      <c r="B1318" s="88" t="s">
        <v>1502</v>
      </c>
      <c r="C1318" s="88">
        <v>87571828</v>
      </c>
      <c r="D1318" s="88" t="s">
        <v>214</v>
      </c>
      <c r="E1318" s="88" t="s">
        <v>215</v>
      </c>
      <c r="F1318" s="88" t="s">
        <v>121</v>
      </c>
      <c r="G1318" s="88" t="s">
        <v>216</v>
      </c>
    </row>
    <row r="1319" spans="2:7" ht="15.75" hidden="1" thickBot="1">
      <c r="B1319" s="88" t="s">
        <v>1503</v>
      </c>
      <c r="C1319" s="88">
        <v>87734350</v>
      </c>
      <c r="D1319" s="88" t="s">
        <v>142</v>
      </c>
      <c r="E1319" s="88" t="s">
        <v>143</v>
      </c>
      <c r="F1319" s="88" t="s">
        <v>144</v>
      </c>
      <c r="G1319" s="88" t="s">
        <v>162</v>
      </c>
    </row>
    <row r="1320" spans="2:7" ht="15.75" hidden="1" thickBot="1">
      <c r="B1320" s="88" t="s">
        <v>1504</v>
      </c>
      <c r="C1320" s="88">
        <v>87582775</v>
      </c>
      <c r="D1320" s="88" t="s">
        <v>147</v>
      </c>
      <c r="E1320" s="88" t="s">
        <v>148</v>
      </c>
      <c r="F1320" s="88" t="s">
        <v>149</v>
      </c>
      <c r="G1320" s="88" t="s">
        <v>258</v>
      </c>
    </row>
    <row r="1321" spans="2:7" ht="15.75" hidden="1" thickBot="1">
      <c r="B1321" s="88" t="s">
        <v>1505</v>
      </c>
      <c r="C1321" s="88">
        <v>87142091</v>
      </c>
      <c r="D1321" s="88" t="s">
        <v>205</v>
      </c>
      <c r="E1321" s="88" t="s">
        <v>206</v>
      </c>
      <c r="F1321" s="88" t="s">
        <v>253</v>
      </c>
      <c r="G1321" s="88" t="s">
        <v>210</v>
      </c>
    </row>
    <row r="1322" spans="2:7" ht="15.75" hidden="1" thickBot="1">
      <c r="B1322" s="88" t="s">
        <v>1506</v>
      </c>
      <c r="C1322" s="88">
        <v>87671123</v>
      </c>
      <c r="D1322" s="88" t="s">
        <v>142</v>
      </c>
      <c r="E1322" s="88" t="s">
        <v>143</v>
      </c>
      <c r="F1322" s="88" t="s">
        <v>189</v>
      </c>
      <c r="G1322" s="88" t="s">
        <v>162</v>
      </c>
    </row>
    <row r="1323" spans="2:7" ht="15.75" hidden="1" thickBot="1">
      <c r="B1323" s="88" t="s">
        <v>1507</v>
      </c>
      <c r="C1323" s="88">
        <v>87473223</v>
      </c>
      <c r="D1323" s="88" t="s">
        <v>316</v>
      </c>
      <c r="E1323" s="88" t="s">
        <v>120</v>
      </c>
      <c r="F1323" s="88" t="s">
        <v>121</v>
      </c>
      <c r="G1323" s="88" t="s">
        <v>595</v>
      </c>
    </row>
    <row r="1324" spans="2:7" ht="15.75" hidden="1" thickBot="1">
      <c r="B1324" s="88" t="s">
        <v>1508</v>
      </c>
      <c r="C1324" s="88">
        <v>87712323</v>
      </c>
      <c r="D1324" s="88" t="s">
        <v>165</v>
      </c>
      <c r="E1324" s="88" t="s">
        <v>166</v>
      </c>
      <c r="F1324" s="88" t="s">
        <v>121</v>
      </c>
      <c r="G1324" s="88" t="s">
        <v>168</v>
      </c>
    </row>
    <row r="1325" spans="2:7" ht="15.75" hidden="1" thickBot="1">
      <c r="B1325" s="88" t="s">
        <v>1509</v>
      </c>
      <c r="C1325" s="88">
        <v>87296012</v>
      </c>
      <c r="D1325" s="88" t="s">
        <v>114</v>
      </c>
      <c r="E1325" s="88" t="s">
        <v>115</v>
      </c>
      <c r="F1325" s="88" t="s">
        <v>116</v>
      </c>
      <c r="G1325" s="88" t="s">
        <v>124</v>
      </c>
    </row>
    <row r="1326" spans="2:7" ht="15.75" thickBot="1">
      <c r="B1326" s="88" t="s">
        <v>1510</v>
      </c>
      <c r="C1326" s="88">
        <v>87641043</v>
      </c>
      <c r="D1326" s="88" t="s">
        <v>156</v>
      </c>
      <c r="E1326" s="88" t="s">
        <v>157</v>
      </c>
      <c r="F1326" s="88" t="s">
        <v>121</v>
      </c>
      <c r="G1326" s="88" t="s">
        <v>158</v>
      </c>
    </row>
    <row r="1327" spans="2:7" ht="15.75" hidden="1" thickBot="1">
      <c r="B1327" s="88" t="s">
        <v>1511</v>
      </c>
      <c r="C1327" s="88">
        <v>87763755</v>
      </c>
      <c r="D1327" s="88" t="s">
        <v>138</v>
      </c>
      <c r="E1327" s="88" t="s">
        <v>139</v>
      </c>
      <c r="F1327" s="88" t="s">
        <v>175</v>
      </c>
      <c r="G1327" s="88" t="s">
        <v>140</v>
      </c>
    </row>
    <row r="1328" spans="2:7" ht="15.75" thickBot="1">
      <c r="B1328" s="88" t="s">
        <v>1512</v>
      </c>
      <c r="C1328" s="88">
        <v>87721431</v>
      </c>
      <c r="D1328" s="88" t="s">
        <v>156</v>
      </c>
      <c r="E1328" s="88" t="s">
        <v>157</v>
      </c>
      <c r="F1328" s="88" t="s">
        <v>224</v>
      </c>
      <c r="G1328" s="88" t="s">
        <v>182</v>
      </c>
    </row>
    <row r="1329" spans="2:7" ht="15.75" hidden="1" thickBot="1">
      <c r="B1329" s="88" t="s">
        <v>1513</v>
      </c>
      <c r="C1329" s="88">
        <v>87594424</v>
      </c>
      <c r="D1329" s="88" t="s">
        <v>147</v>
      </c>
      <c r="E1329" s="88" t="s">
        <v>148</v>
      </c>
      <c r="F1329" s="88" t="s">
        <v>121</v>
      </c>
      <c r="G1329" s="88" t="s">
        <v>152</v>
      </c>
    </row>
    <row r="1330" spans="2:7" ht="15.75" hidden="1" thickBot="1">
      <c r="B1330" s="88" t="s">
        <v>1514</v>
      </c>
      <c r="C1330" s="88">
        <v>87611939</v>
      </c>
      <c r="D1330" s="88" t="s">
        <v>142</v>
      </c>
      <c r="E1330" s="88" t="s">
        <v>143</v>
      </c>
      <c r="F1330" s="88" t="s">
        <v>121</v>
      </c>
      <c r="G1330" s="88" t="s">
        <v>162</v>
      </c>
    </row>
    <row r="1331" spans="2:7" ht="15.75" hidden="1" thickBot="1">
      <c r="B1331" s="88" t="s">
        <v>1515</v>
      </c>
      <c r="C1331" s="88">
        <v>87545160</v>
      </c>
      <c r="D1331" s="88" t="s">
        <v>126</v>
      </c>
      <c r="E1331" s="88" t="s">
        <v>127</v>
      </c>
      <c r="F1331" s="88" t="s">
        <v>121</v>
      </c>
      <c r="G1331" s="88" t="s">
        <v>128</v>
      </c>
    </row>
    <row r="1332" spans="2:7" ht="15.75" hidden="1" thickBot="1">
      <c r="B1332" s="88" t="s">
        <v>1516</v>
      </c>
      <c r="C1332" s="88">
        <v>87763557</v>
      </c>
      <c r="D1332" s="88" t="s">
        <v>138</v>
      </c>
      <c r="E1332" s="88" t="s">
        <v>139</v>
      </c>
      <c r="F1332" s="88" t="s">
        <v>121</v>
      </c>
      <c r="G1332" s="88" t="s">
        <v>140</v>
      </c>
    </row>
    <row r="1333" spans="2:7" ht="15.75" hidden="1" thickBot="1">
      <c r="B1333" s="88" t="s">
        <v>1517</v>
      </c>
      <c r="C1333" s="88">
        <v>87751529</v>
      </c>
      <c r="D1333" s="88" t="s">
        <v>138</v>
      </c>
      <c r="E1333" s="88" t="s">
        <v>139</v>
      </c>
      <c r="F1333" s="88" t="s">
        <v>121</v>
      </c>
      <c r="G1333" s="88" t="s">
        <v>140</v>
      </c>
    </row>
    <row r="1334" spans="2:7" ht="15.75" hidden="1" thickBot="1">
      <c r="B1334" s="88" t="s">
        <v>1518</v>
      </c>
      <c r="C1334" s="88">
        <v>87683268</v>
      </c>
      <c r="D1334" s="88" t="s">
        <v>165</v>
      </c>
      <c r="E1334" s="88" t="s">
        <v>166</v>
      </c>
      <c r="F1334" s="88" t="s">
        <v>121</v>
      </c>
      <c r="G1334" s="88" t="s">
        <v>324</v>
      </c>
    </row>
    <row r="1335" spans="2:7" ht="15.75" hidden="1" thickBot="1">
      <c r="B1335" s="88" t="s">
        <v>1519</v>
      </c>
      <c r="C1335" s="88">
        <v>87586412</v>
      </c>
      <c r="D1335" s="88" t="s">
        <v>147</v>
      </c>
      <c r="E1335" s="88" t="s">
        <v>148</v>
      </c>
      <c r="F1335" s="88" t="s">
        <v>121</v>
      </c>
      <c r="G1335" s="88" t="s">
        <v>152</v>
      </c>
    </row>
    <row r="1336" spans="2:7" ht="15.75" thickBot="1">
      <c r="B1336" s="88" t="s">
        <v>1520</v>
      </c>
      <c r="C1336" s="88">
        <v>87645135</v>
      </c>
      <c r="D1336" s="88" t="s">
        <v>156</v>
      </c>
      <c r="E1336" s="88" t="s">
        <v>157</v>
      </c>
      <c r="F1336" s="88" t="s">
        <v>121</v>
      </c>
      <c r="G1336" s="88" t="s">
        <v>158</v>
      </c>
    </row>
    <row r="1337" spans="2:7" ht="15.75" hidden="1" thickBot="1">
      <c r="B1337" s="88" t="s">
        <v>1521</v>
      </c>
      <c r="C1337" s="88">
        <v>87575498</v>
      </c>
      <c r="D1337" s="88" t="s">
        <v>147</v>
      </c>
      <c r="E1337" s="88" t="s">
        <v>148</v>
      </c>
      <c r="F1337" s="88" t="s">
        <v>121</v>
      </c>
      <c r="G1337" s="88" t="s">
        <v>152</v>
      </c>
    </row>
    <row r="1338" spans="2:7" ht="15.75" hidden="1" thickBot="1">
      <c r="B1338" s="88" t="s">
        <v>1522</v>
      </c>
      <c r="C1338" s="88">
        <v>87611483</v>
      </c>
      <c r="D1338" s="88" t="s">
        <v>142</v>
      </c>
      <c r="E1338" s="88" t="s">
        <v>143</v>
      </c>
      <c r="F1338" s="88" t="s">
        <v>121</v>
      </c>
      <c r="G1338" s="88" t="s">
        <v>162</v>
      </c>
    </row>
    <row r="1339" spans="2:7" ht="15.75" hidden="1" thickBot="1">
      <c r="B1339" s="88" t="s">
        <v>1523</v>
      </c>
      <c r="C1339" s="88">
        <v>87212464</v>
      </c>
      <c r="D1339" s="88" t="s">
        <v>205</v>
      </c>
      <c r="E1339" s="88" t="s">
        <v>206</v>
      </c>
      <c r="F1339" s="88" t="s">
        <v>207</v>
      </c>
      <c r="G1339" s="88" t="s">
        <v>210</v>
      </c>
    </row>
    <row r="1340" spans="2:7" ht="15.75" hidden="1" thickBot="1">
      <c r="B1340" s="88" t="s">
        <v>1524</v>
      </c>
      <c r="C1340" s="88">
        <v>87478404</v>
      </c>
      <c r="D1340" s="88" t="s">
        <v>119</v>
      </c>
      <c r="E1340" s="88" t="s">
        <v>120</v>
      </c>
      <c r="F1340" s="88" t="s">
        <v>226</v>
      </c>
      <c r="G1340" s="88" t="s">
        <v>236</v>
      </c>
    </row>
    <row r="1341" spans="2:7" ht="15.75" hidden="1" thickBot="1">
      <c r="B1341" s="88" t="s">
        <v>1525</v>
      </c>
      <c r="C1341" s="88">
        <v>87594796</v>
      </c>
      <c r="D1341" s="88" t="s">
        <v>142</v>
      </c>
      <c r="E1341" s="88" t="s">
        <v>143</v>
      </c>
      <c r="F1341" s="88" t="s">
        <v>121</v>
      </c>
      <c r="G1341" s="88" t="s">
        <v>162</v>
      </c>
    </row>
    <row r="1342" spans="2:7" ht="15.75" hidden="1" thickBot="1">
      <c r="B1342" s="88" t="s">
        <v>1526</v>
      </c>
      <c r="C1342" s="88">
        <v>87597740</v>
      </c>
      <c r="D1342" s="88" t="s">
        <v>147</v>
      </c>
      <c r="E1342" s="88" t="s">
        <v>148</v>
      </c>
      <c r="F1342" s="88" t="s">
        <v>121</v>
      </c>
      <c r="G1342" s="88" t="s">
        <v>152</v>
      </c>
    </row>
    <row r="1343" spans="2:7" ht="15.75" hidden="1" thickBot="1">
      <c r="B1343" s="88" t="s">
        <v>1527</v>
      </c>
      <c r="C1343" s="88">
        <v>87615476</v>
      </c>
      <c r="D1343" s="88" t="s">
        <v>142</v>
      </c>
      <c r="E1343" s="88" t="s">
        <v>143</v>
      </c>
      <c r="F1343" s="88" t="s">
        <v>189</v>
      </c>
      <c r="G1343" s="88" t="s">
        <v>145</v>
      </c>
    </row>
    <row r="1344" spans="2:7" ht="15.75" hidden="1" thickBot="1">
      <c r="B1344" s="88" t="s">
        <v>1528</v>
      </c>
      <c r="C1344" s="88">
        <v>87597781</v>
      </c>
      <c r="D1344" s="88" t="s">
        <v>147</v>
      </c>
      <c r="E1344" s="88" t="s">
        <v>148</v>
      </c>
      <c r="F1344" s="88" t="s">
        <v>121</v>
      </c>
      <c r="G1344" s="88" t="s">
        <v>152</v>
      </c>
    </row>
    <row r="1345" spans="2:7" ht="15.75" hidden="1" thickBot="1">
      <c r="B1345" s="88" t="s">
        <v>1529</v>
      </c>
      <c r="C1345" s="88">
        <v>87144162</v>
      </c>
      <c r="D1345" s="88" t="s">
        <v>205</v>
      </c>
      <c r="E1345" s="88" t="s">
        <v>206</v>
      </c>
      <c r="F1345" s="88" t="s">
        <v>121</v>
      </c>
      <c r="G1345" s="88" t="s">
        <v>210</v>
      </c>
    </row>
    <row r="1346" spans="2:7" ht="15.75" hidden="1" thickBot="1">
      <c r="B1346" s="88" t="s">
        <v>1530</v>
      </c>
      <c r="C1346" s="88">
        <v>87611459</v>
      </c>
      <c r="D1346" s="88" t="s">
        <v>142</v>
      </c>
      <c r="E1346" s="88" t="s">
        <v>143</v>
      </c>
      <c r="F1346" s="88" t="s">
        <v>121</v>
      </c>
      <c r="G1346" s="88" t="s">
        <v>162</v>
      </c>
    </row>
    <row r="1347" spans="2:7" ht="15.75" hidden="1" thickBot="1">
      <c r="B1347" s="88" t="s">
        <v>1531</v>
      </c>
      <c r="C1347" s="88">
        <v>87381202</v>
      </c>
      <c r="D1347" s="88" t="s">
        <v>114</v>
      </c>
      <c r="E1347" s="88" t="s">
        <v>115</v>
      </c>
      <c r="F1347" s="88" t="s">
        <v>121</v>
      </c>
      <c r="G1347" s="88" t="s">
        <v>117</v>
      </c>
    </row>
    <row r="1348" spans="2:7" ht="15.75" thickBot="1">
      <c r="B1348" s="88" t="s">
        <v>1532</v>
      </c>
      <c r="C1348" s="88">
        <v>87734707</v>
      </c>
      <c r="D1348" s="88" t="s">
        <v>156</v>
      </c>
      <c r="E1348" s="88" t="s">
        <v>157</v>
      </c>
      <c r="F1348" s="88" t="s">
        <v>121</v>
      </c>
      <c r="G1348" s="88" t="s">
        <v>158</v>
      </c>
    </row>
    <row r="1349" spans="2:7" ht="15.75" hidden="1" thickBot="1">
      <c r="B1349" s="88" t="s">
        <v>1533</v>
      </c>
      <c r="C1349" s="88">
        <v>87271478</v>
      </c>
      <c r="D1349" s="88" t="s">
        <v>126</v>
      </c>
      <c r="E1349" s="88" t="s">
        <v>127</v>
      </c>
      <c r="F1349" s="88" t="s">
        <v>121</v>
      </c>
      <c r="G1349" s="88" t="s">
        <v>128</v>
      </c>
    </row>
    <row r="1350" spans="2:7" ht="15.75" hidden="1" thickBot="1">
      <c r="B1350" s="88" t="s">
        <v>1534</v>
      </c>
      <c r="C1350" s="88">
        <v>87757757</v>
      </c>
      <c r="D1350" s="88" t="s">
        <v>138</v>
      </c>
      <c r="E1350" s="88" t="s">
        <v>139</v>
      </c>
      <c r="F1350" s="88" t="s">
        <v>121</v>
      </c>
      <c r="G1350" s="88" t="s">
        <v>140</v>
      </c>
    </row>
    <row r="1351" spans="2:7" ht="15.75" hidden="1" thickBot="1">
      <c r="B1351" s="88" t="s">
        <v>1535</v>
      </c>
      <c r="C1351" s="88">
        <v>87271395</v>
      </c>
      <c r="D1351" s="88" t="s">
        <v>126</v>
      </c>
      <c r="E1351" s="88" t="s">
        <v>127</v>
      </c>
      <c r="F1351" s="88" t="s">
        <v>121</v>
      </c>
      <c r="G1351" s="88" t="s">
        <v>128</v>
      </c>
    </row>
    <row r="1352" spans="2:7" ht="15.75" hidden="1" thickBot="1">
      <c r="B1352" s="88" t="s">
        <v>1536</v>
      </c>
      <c r="C1352" s="88">
        <v>87697359</v>
      </c>
      <c r="D1352" s="88" t="s">
        <v>126</v>
      </c>
      <c r="E1352" s="88" t="s">
        <v>127</v>
      </c>
      <c r="F1352" s="88" t="s">
        <v>121</v>
      </c>
      <c r="G1352" s="88" t="s">
        <v>128</v>
      </c>
    </row>
    <row r="1353" spans="2:7" ht="15.75" hidden="1" thickBot="1">
      <c r="B1353" s="88" t="s">
        <v>1537</v>
      </c>
      <c r="C1353" s="88">
        <v>87781583</v>
      </c>
      <c r="D1353" s="88" t="s">
        <v>142</v>
      </c>
      <c r="E1353" s="88" t="s">
        <v>143</v>
      </c>
      <c r="F1353" s="88" t="s">
        <v>121</v>
      </c>
      <c r="G1353" s="88" t="s">
        <v>162</v>
      </c>
    </row>
    <row r="1354" spans="2:7" ht="15.75" hidden="1" thickBot="1">
      <c r="B1354" s="88" t="s">
        <v>1538</v>
      </c>
      <c r="C1354" s="88">
        <v>87681395</v>
      </c>
      <c r="D1354" s="88" t="s">
        <v>126</v>
      </c>
      <c r="E1354" s="88" t="s">
        <v>127</v>
      </c>
      <c r="F1354" s="88" t="s">
        <v>121</v>
      </c>
      <c r="G1354" s="88" t="s">
        <v>128</v>
      </c>
    </row>
    <row r="1355" spans="2:7" ht="15.75" thickBot="1">
      <c r="B1355" s="88" t="s">
        <v>1539</v>
      </c>
      <c r="C1355" s="88">
        <v>87734228</v>
      </c>
      <c r="D1355" s="88" t="s">
        <v>156</v>
      </c>
      <c r="E1355" s="88" t="s">
        <v>157</v>
      </c>
      <c r="F1355" s="88" t="s">
        <v>121</v>
      </c>
      <c r="G1355" s="88" t="s">
        <v>158</v>
      </c>
    </row>
    <row r="1356" spans="2:7" ht="15.75" hidden="1" thickBot="1">
      <c r="B1356" s="88" t="s">
        <v>1540</v>
      </c>
      <c r="C1356" s="88">
        <v>87783548</v>
      </c>
      <c r="D1356" s="88" t="s">
        <v>142</v>
      </c>
      <c r="E1356" s="88" t="s">
        <v>143</v>
      </c>
      <c r="F1356" s="88" t="s">
        <v>121</v>
      </c>
      <c r="G1356" s="88" t="s">
        <v>162</v>
      </c>
    </row>
    <row r="1357" spans="2:7" ht="15.75" thickBot="1">
      <c r="B1357" s="88" t="s">
        <v>1541</v>
      </c>
      <c r="C1357" s="88">
        <v>87746883</v>
      </c>
      <c r="D1357" s="88" t="s">
        <v>156</v>
      </c>
      <c r="E1357" s="88" t="s">
        <v>157</v>
      </c>
      <c r="F1357" s="88" t="s">
        <v>121</v>
      </c>
      <c r="G1357" s="88" t="s">
        <v>158</v>
      </c>
    </row>
    <row r="1358" spans="2:7" ht="15.75" hidden="1" thickBot="1">
      <c r="B1358" s="88" t="s">
        <v>1542</v>
      </c>
      <c r="C1358" s="88">
        <v>87595744</v>
      </c>
      <c r="D1358" s="88" t="s">
        <v>147</v>
      </c>
      <c r="E1358" s="88" t="s">
        <v>148</v>
      </c>
      <c r="F1358" s="88" t="s">
        <v>149</v>
      </c>
      <c r="G1358" s="88" t="s">
        <v>152</v>
      </c>
    </row>
    <row r="1359" spans="2:7" ht="15.75" hidden="1" thickBot="1">
      <c r="B1359" s="88" t="s">
        <v>1543</v>
      </c>
      <c r="C1359" s="88">
        <v>87595751</v>
      </c>
      <c r="D1359" s="88" t="s">
        <v>147</v>
      </c>
      <c r="E1359" s="88" t="s">
        <v>148</v>
      </c>
      <c r="F1359" s="88" t="s">
        <v>149</v>
      </c>
      <c r="G1359" s="88" t="s">
        <v>152</v>
      </c>
    </row>
    <row r="1360" spans="2:7" ht="15.75" hidden="1" thickBot="1">
      <c r="B1360" s="88" t="s">
        <v>1544</v>
      </c>
      <c r="C1360" s="88">
        <v>87594614</v>
      </c>
      <c r="D1360" s="88" t="s">
        <v>147</v>
      </c>
      <c r="E1360" s="88" t="s">
        <v>148</v>
      </c>
      <c r="F1360" s="88" t="s">
        <v>121</v>
      </c>
      <c r="G1360" s="88" t="s">
        <v>152</v>
      </c>
    </row>
    <row r="1361" spans="2:7" ht="15.75" hidden="1" thickBot="1">
      <c r="B1361" s="88" t="s">
        <v>1545</v>
      </c>
      <c r="C1361" s="88">
        <v>87775825</v>
      </c>
      <c r="D1361" s="88" t="s">
        <v>142</v>
      </c>
      <c r="E1361" s="88" t="s">
        <v>143</v>
      </c>
      <c r="F1361" s="88" t="s">
        <v>121</v>
      </c>
      <c r="G1361" s="88" t="s">
        <v>162</v>
      </c>
    </row>
    <row r="1362" spans="2:7" ht="15.75" hidden="1" thickBot="1">
      <c r="B1362" s="88" t="s">
        <v>1546</v>
      </c>
      <c r="C1362" s="88">
        <v>87295220</v>
      </c>
      <c r="D1362" s="88" t="s">
        <v>114</v>
      </c>
      <c r="E1362" s="88" t="s">
        <v>115</v>
      </c>
      <c r="F1362" s="88" t="s">
        <v>116</v>
      </c>
      <c r="G1362" s="88" t="s">
        <v>117</v>
      </c>
    </row>
    <row r="1363" spans="2:7" ht="15.75" hidden="1" thickBot="1">
      <c r="B1363" s="88" t="s">
        <v>1547</v>
      </c>
      <c r="C1363" s="88">
        <v>87481168</v>
      </c>
      <c r="D1363" s="88" t="s">
        <v>119</v>
      </c>
      <c r="E1363" s="88" t="s">
        <v>120</v>
      </c>
      <c r="F1363" s="88" t="s">
        <v>121</v>
      </c>
      <c r="G1363" s="88" t="s">
        <v>122</v>
      </c>
    </row>
    <row r="1364" spans="2:7" ht="15.75" thickBot="1">
      <c r="B1364" s="88" t="s">
        <v>1548</v>
      </c>
      <c r="C1364" s="88">
        <v>87734160</v>
      </c>
      <c r="D1364" s="88" t="s">
        <v>156</v>
      </c>
      <c r="E1364" s="88" t="s">
        <v>157</v>
      </c>
      <c r="F1364" s="88" t="s">
        <v>121</v>
      </c>
      <c r="G1364" s="88" t="s">
        <v>182</v>
      </c>
    </row>
    <row r="1365" spans="2:7" ht="15.75" thickBot="1">
      <c r="B1365" s="88" t="s">
        <v>1549</v>
      </c>
      <c r="C1365" s="88">
        <v>87726711</v>
      </c>
      <c r="D1365" s="88" t="s">
        <v>156</v>
      </c>
      <c r="E1365" s="88" t="s">
        <v>157</v>
      </c>
      <c r="F1365" s="88" t="s">
        <v>121</v>
      </c>
      <c r="G1365" s="88" t="s">
        <v>158</v>
      </c>
    </row>
    <row r="1366" spans="2:7" ht="15.75" hidden="1" thickBot="1">
      <c r="B1366" s="88" t="s">
        <v>1550</v>
      </c>
      <c r="C1366" s="88">
        <v>87113522</v>
      </c>
      <c r="D1366" s="88" t="s">
        <v>126</v>
      </c>
      <c r="E1366" s="88" t="s">
        <v>127</v>
      </c>
      <c r="F1366" s="88" t="s">
        <v>121</v>
      </c>
      <c r="G1366" s="88" t="s">
        <v>128</v>
      </c>
    </row>
    <row r="1367" spans="2:7" ht="15.75" thickBot="1">
      <c r="B1367" s="88" t="s">
        <v>1551</v>
      </c>
      <c r="C1367" s="88">
        <v>87726828</v>
      </c>
      <c r="D1367" s="88" t="s">
        <v>156</v>
      </c>
      <c r="E1367" s="88" t="s">
        <v>157</v>
      </c>
      <c r="F1367" s="88" t="s">
        <v>224</v>
      </c>
      <c r="G1367" s="88" t="s">
        <v>158</v>
      </c>
    </row>
    <row r="1368" spans="2:7" ht="15.75" hidden="1" thickBot="1">
      <c r="B1368" s="88" t="s">
        <v>1552</v>
      </c>
      <c r="C1368" s="88">
        <v>87681635</v>
      </c>
      <c r="D1368" s="88" t="s">
        <v>126</v>
      </c>
      <c r="E1368" s="88" t="s">
        <v>127</v>
      </c>
      <c r="F1368" s="88" t="s">
        <v>121</v>
      </c>
      <c r="G1368" s="88" t="s">
        <v>354</v>
      </c>
    </row>
    <row r="1369" spans="2:7" ht="15.75" hidden="1" thickBot="1">
      <c r="B1369" s="88" t="s">
        <v>1553</v>
      </c>
      <c r="C1369" s="88">
        <v>87694000</v>
      </c>
      <c r="D1369" s="88" t="s">
        <v>165</v>
      </c>
      <c r="E1369" s="88" t="s">
        <v>166</v>
      </c>
      <c r="F1369" s="88" t="s">
        <v>121</v>
      </c>
      <c r="G1369" s="88" t="s">
        <v>324</v>
      </c>
    </row>
    <row r="1370" spans="2:7" ht="15.75" hidden="1" thickBot="1">
      <c r="B1370" s="88" t="s">
        <v>1554</v>
      </c>
      <c r="C1370" s="88">
        <v>87694109</v>
      </c>
      <c r="D1370" s="88" t="s">
        <v>165</v>
      </c>
      <c r="E1370" s="88" t="s">
        <v>166</v>
      </c>
      <c r="F1370" s="88" t="s">
        <v>121</v>
      </c>
      <c r="G1370" s="88" t="s">
        <v>1241</v>
      </c>
    </row>
    <row r="1371" spans="2:7" ht="15.75" hidden="1" thickBot="1">
      <c r="B1371" s="88" t="s">
        <v>1555</v>
      </c>
      <c r="C1371" s="88">
        <v>87276543</v>
      </c>
      <c r="D1371" s="88" t="s">
        <v>126</v>
      </c>
      <c r="E1371" s="88" t="s">
        <v>127</v>
      </c>
      <c r="F1371" s="88" t="s">
        <v>121</v>
      </c>
      <c r="G1371" s="88" t="s">
        <v>354</v>
      </c>
    </row>
    <row r="1372" spans="2:7" ht="15.75" hidden="1" thickBot="1">
      <c r="B1372" s="88" t="s">
        <v>1556</v>
      </c>
      <c r="C1372" s="88">
        <v>87592543</v>
      </c>
      <c r="D1372" s="88" t="s">
        <v>147</v>
      </c>
      <c r="E1372" s="88" t="s">
        <v>148</v>
      </c>
      <c r="F1372" s="88" t="s">
        <v>121</v>
      </c>
      <c r="G1372" s="88" t="s">
        <v>152</v>
      </c>
    </row>
    <row r="1373" spans="2:7" ht="15.75" hidden="1" thickBot="1">
      <c r="B1373" s="88" t="s">
        <v>1557</v>
      </c>
      <c r="C1373" s="88">
        <v>87757542</v>
      </c>
      <c r="D1373" s="88" t="s">
        <v>138</v>
      </c>
      <c r="E1373" s="88" t="s">
        <v>139</v>
      </c>
      <c r="F1373" s="88" t="s">
        <v>121</v>
      </c>
      <c r="G1373" s="88" t="s">
        <v>140</v>
      </c>
    </row>
    <row r="1374" spans="2:7" ht="15.75" hidden="1" thickBot="1">
      <c r="B1374" s="88" t="s">
        <v>1558</v>
      </c>
      <c r="C1374" s="88">
        <v>87611046</v>
      </c>
      <c r="D1374" s="88" t="s">
        <v>142</v>
      </c>
      <c r="E1374" s="88" t="s">
        <v>143</v>
      </c>
      <c r="F1374" s="88" t="s">
        <v>121</v>
      </c>
      <c r="G1374" s="88" t="s">
        <v>162</v>
      </c>
    </row>
    <row r="1375" spans="2:7" ht="15.75" hidden="1" thickBot="1">
      <c r="B1375" s="88" t="s">
        <v>1559</v>
      </c>
      <c r="C1375" s="88">
        <v>87478743</v>
      </c>
      <c r="D1375" s="88" t="s">
        <v>119</v>
      </c>
      <c r="E1375" s="88" t="s">
        <v>120</v>
      </c>
      <c r="F1375" s="88" t="s">
        <v>121</v>
      </c>
      <c r="G1375" s="88" t="s">
        <v>122</v>
      </c>
    </row>
    <row r="1376" spans="2:7" ht="15.75" hidden="1" thickBot="1">
      <c r="B1376" s="88" t="s">
        <v>1560</v>
      </c>
      <c r="C1376" s="88">
        <v>87444323</v>
      </c>
      <c r="D1376" s="88" t="s">
        <v>194</v>
      </c>
      <c r="E1376" s="88" t="s">
        <v>195</v>
      </c>
      <c r="F1376" s="88" t="s">
        <v>121</v>
      </c>
      <c r="G1376" s="88" t="s">
        <v>304</v>
      </c>
    </row>
    <row r="1377" spans="2:7" ht="15.75" thickBot="1">
      <c r="B1377" s="88" t="s">
        <v>1561</v>
      </c>
      <c r="C1377" s="88">
        <v>87747220</v>
      </c>
      <c r="D1377" s="88" t="s">
        <v>156</v>
      </c>
      <c r="E1377" s="88" t="s">
        <v>157</v>
      </c>
      <c r="F1377" s="88" t="s">
        <v>121</v>
      </c>
      <c r="G1377" s="88" t="s">
        <v>158</v>
      </c>
    </row>
    <row r="1378" spans="2:7" ht="15.75" hidden="1" thickBot="1">
      <c r="B1378" s="88" t="s">
        <v>1562</v>
      </c>
      <c r="C1378" s="88">
        <v>87775866</v>
      </c>
      <c r="D1378" s="88" t="s">
        <v>142</v>
      </c>
      <c r="E1378" s="88" t="s">
        <v>143</v>
      </c>
      <c r="F1378" s="88" t="s">
        <v>121</v>
      </c>
      <c r="G1378" s="88" t="s">
        <v>145</v>
      </c>
    </row>
    <row r="1379" spans="2:7" ht="15.75" hidden="1" thickBot="1">
      <c r="B1379" s="88" t="s">
        <v>1563</v>
      </c>
      <c r="C1379" s="88">
        <v>87316687</v>
      </c>
      <c r="D1379" s="88" t="s">
        <v>114</v>
      </c>
      <c r="E1379" s="88" t="s">
        <v>115</v>
      </c>
      <c r="F1379" s="88" t="s">
        <v>121</v>
      </c>
      <c r="G1379" s="88" t="s">
        <v>117</v>
      </c>
    </row>
    <row r="1380" spans="2:7" ht="15.75" hidden="1" thickBot="1">
      <c r="B1380" s="88" t="s">
        <v>1564</v>
      </c>
      <c r="C1380" s="88">
        <v>87413013</v>
      </c>
      <c r="D1380" s="88" t="s">
        <v>194</v>
      </c>
      <c r="E1380" s="88" t="s">
        <v>195</v>
      </c>
      <c r="F1380" s="88" t="s">
        <v>196</v>
      </c>
      <c r="G1380" s="88" t="s">
        <v>609</v>
      </c>
    </row>
    <row r="1381" spans="2:7" ht="15.75" hidden="1" thickBot="1">
      <c r="B1381" s="88" t="s">
        <v>1565</v>
      </c>
      <c r="C1381" s="88">
        <v>87413203</v>
      </c>
      <c r="D1381" s="88" t="s">
        <v>194</v>
      </c>
      <c r="E1381" s="88" t="s">
        <v>195</v>
      </c>
      <c r="F1381" s="88" t="s">
        <v>121</v>
      </c>
      <c r="G1381" s="88" t="s">
        <v>304</v>
      </c>
    </row>
    <row r="1382" spans="2:7" ht="15.75" thickBot="1">
      <c r="B1382" s="88" t="s">
        <v>1566</v>
      </c>
      <c r="C1382" s="88">
        <v>87645473</v>
      </c>
      <c r="D1382" s="88" t="s">
        <v>156</v>
      </c>
      <c r="E1382" s="88" t="s">
        <v>157</v>
      </c>
      <c r="F1382" s="88" t="s">
        <v>121</v>
      </c>
      <c r="G1382" s="88" t="s">
        <v>158</v>
      </c>
    </row>
    <row r="1383" spans="2:7" ht="15.75" hidden="1" thickBot="1">
      <c r="B1383" s="88" t="s">
        <v>1567</v>
      </c>
      <c r="C1383" s="88">
        <v>87755405</v>
      </c>
      <c r="D1383" s="88" t="s">
        <v>138</v>
      </c>
      <c r="E1383" s="88" t="s">
        <v>139</v>
      </c>
      <c r="F1383" s="88" t="s">
        <v>121</v>
      </c>
      <c r="G1383" s="88" t="s">
        <v>140</v>
      </c>
    </row>
    <row r="1384" spans="2:7" ht="15.75" hidden="1" thickBot="1">
      <c r="B1384" s="88" t="s">
        <v>1568</v>
      </c>
      <c r="C1384" s="88">
        <v>87396002</v>
      </c>
      <c r="D1384" s="88" t="s">
        <v>119</v>
      </c>
      <c r="E1384" s="88" t="s">
        <v>120</v>
      </c>
      <c r="F1384" s="88" t="s">
        <v>226</v>
      </c>
      <c r="G1384" s="88" t="s">
        <v>236</v>
      </c>
    </row>
    <row r="1385" spans="2:7" ht="15.75" hidden="1" thickBot="1">
      <c r="B1385" s="88" t="s">
        <v>1569</v>
      </c>
      <c r="C1385" s="89">
        <v>87743872</v>
      </c>
      <c r="D1385" s="88" t="s">
        <v>119</v>
      </c>
      <c r="E1385" s="88" t="s">
        <v>120</v>
      </c>
      <c r="F1385" s="88" t="s">
        <v>121</v>
      </c>
      <c r="G1385" s="88" t="s">
        <v>227</v>
      </c>
    </row>
    <row r="1386" spans="2:7" ht="15.75" hidden="1" thickBot="1">
      <c r="B1386" s="88" t="s">
        <v>1570</v>
      </c>
      <c r="C1386" s="88">
        <v>87682179</v>
      </c>
      <c r="D1386" s="88" t="s">
        <v>126</v>
      </c>
      <c r="E1386" s="88" t="s">
        <v>127</v>
      </c>
      <c r="F1386" s="88" t="s">
        <v>121</v>
      </c>
      <c r="G1386" s="88" t="s">
        <v>128</v>
      </c>
    </row>
    <row r="1387" spans="2:7" ht="15.75" thickBot="1">
      <c r="B1387" s="88" t="s">
        <v>1571</v>
      </c>
      <c r="C1387" s="88">
        <v>87721522</v>
      </c>
      <c r="D1387" s="88" t="s">
        <v>156</v>
      </c>
      <c r="E1387" s="88" t="s">
        <v>157</v>
      </c>
      <c r="F1387" s="88" t="s">
        <v>121</v>
      </c>
      <c r="G1387" s="88" t="s">
        <v>182</v>
      </c>
    </row>
    <row r="1388" spans="2:7" ht="15.75" hidden="1" thickBot="1">
      <c r="B1388" s="88" t="s">
        <v>1572</v>
      </c>
      <c r="C1388" s="88">
        <v>87444588</v>
      </c>
      <c r="D1388" s="88" t="s">
        <v>194</v>
      </c>
      <c r="E1388" s="88" t="s">
        <v>195</v>
      </c>
      <c r="F1388" s="88" t="s">
        <v>121</v>
      </c>
      <c r="G1388" s="88" t="s">
        <v>304</v>
      </c>
    </row>
    <row r="1389" spans="2:7" ht="15.75" hidden="1" thickBot="1">
      <c r="B1389" s="88" t="s">
        <v>1573</v>
      </c>
      <c r="C1389" s="88">
        <v>87276733</v>
      </c>
      <c r="D1389" s="88" t="s">
        <v>114</v>
      </c>
      <c r="E1389" s="88" t="s">
        <v>115</v>
      </c>
      <c r="F1389" s="88" t="s">
        <v>121</v>
      </c>
      <c r="G1389" s="88" t="s">
        <v>117</v>
      </c>
    </row>
    <row r="1390" spans="2:7" ht="15.75" hidden="1" thickBot="1">
      <c r="B1390" s="88" t="s">
        <v>1574</v>
      </c>
      <c r="C1390" s="88">
        <v>87444083</v>
      </c>
      <c r="D1390" s="88" t="s">
        <v>194</v>
      </c>
      <c r="E1390" s="88" t="s">
        <v>195</v>
      </c>
      <c r="F1390" s="88" t="s">
        <v>121</v>
      </c>
      <c r="G1390" s="88" t="s">
        <v>304</v>
      </c>
    </row>
    <row r="1391" spans="2:7" ht="15.75" hidden="1" thickBot="1">
      <c r="B1391" s="88" t="s">
        <v>1575</v>
      </c>
      <c r="C1391" s="88">
        <v>87783308</v>
      </c>
      <c r="D1391" s="88" t="s">
        <v>142</v>
      </c>
      <c r="E1391" s="88" t="s">
        <v>143</v>
      </c>
      <c r="F1391" s="88" t="s">
        <v>121</v>
      </c>
      <c r="G1391" s="88" t="s">
        <v>162</v>
      </c>
    </row>
    <row r="1392" spans="2:7" ht="15.75" hidden="1" thickBot="1">
      <c r="B1392" s="88" t="s">
        <v>1576</v>
      </c>
      <c r="C1392" s="88">
        <v>87481424</v>
      </c>
      <c r="D1392" s="88" t="s">
        <v>119</v>
      </c>
      <c r="E1392" s="88" t="s">
        <v>120</v>
      </c>
      <c r="F1392" s="88" t="s">
        <v>121</v>
      </c>
      <c r="G1392" s="88" t="s">
        <v>227</v>
      </c>
    </row>
    <row r="1393" spans="2:7" ht="15.75" thickBot="1">
      <c r="B1393" s="88" t="s">
        <v>1577</v>
      </c>
      <c r="C1393" s="88">
        <v>87722678</v>
      </c>
      <c r="D1393" s="88" t="s">
        <v>156</v>
      </c>
      <c r="E1393" s="88" t="s">
        <v>157</v>
      </c>
      <c r="F1393" s="88" t="s">
        <v>121</v>
      </c>
      <c r="G1393" s="88" t="s">
        <v>182</v>
      </c>
    </row>
    <row r="1394" spans="2:7" ht="15.75" hidden="1" thickBot="1">
      <c r="B1394" s="88" t="s">
        <v>1578</v>
      </c>
      <c r="C1394" s="88">
        <v>87473553</v>
      </c>
      <c r="D1394" s="88" t="s">
        <v>316</v>
      </c>
      <c r="E1394" s="88" t="s">
        <v>120</v>
      </c>
      <c r="F1394" s="88" t="s">
        <v>121</v>
      </c>
      <c r="G1394" s="88" t="s">
        <v>372</v>
      </c>
    </row>
    <row r="1395" spans="2:7" ht="15.75" hidden="1" thickBot="1">
      <c r="B1395" s="88" t="s">
        <v>1579</v>
      </c>
      <c r="C1395" s="88">
        <v>87393298</v>
      </c>
      <c r="D1395" s="88" t="s">
        <v>126</v>
      </c>
      <c r="E1395" s="88" t="s">
        <v>127</v>
      </c>
      <c r="F1395" s="88" t="s">
        <v>121</v>
      </c>
      <c r="G1395" s="88" t="s">
        <v>128</v>
      </c>
    </row>
    <row r="1396" spans="2:7" ht="15.75" hidden="1" thickBot="1">
      <c r="B1396" s="88" t="s">
        <v>1580</v>
      </c>
      <c r="C1396" s="88">
        <v>87681627</v>
      </c>
      <c r="D1396" s="88" t="s">
        <v>126</v>
      </c>
      <c r="E1396" s="88" t="s">
        <v>127</v>
      </c>
      <c r="F1396" s="88" t="s">
        <v>121</v>
      </c>
      <c r="G1396" s="88" t="s">
        <v>354</v>
      </c>
    </row>
    <row r="1397" spans="2:7" ht="15.75" hidden="1" thickBot="1">
      <c r="B1397" s="88" t="s">
        <v>1581</v>
      </c>
      <c r="C1397" s="88">
        <v>87271551</v>
      </c>
      <c r="D1397" s="88" t="s">
        <v>114</v>
      </c>
      <c r="E1397" s="88" t="s">
        <v>115</v>
      </c>
      <c r="F1397" s="88" t="s">
        <v>121</v>
      </c>
      <c r="G1397" s="88" t="s">
        <v>124</v>
      </c>
    </row>
    <row r="1398" spans="2:7" ht="15.75" hidden="1" thickBot="1">
      <c r="B1398" s="88" t="s">
        <v>1582</v>
      </c>
      <c r="C1398" s="88">
        <v>87682518</v>
      </c>
      <c r="D1398" s="88" t="s">
        <v>126</v>
      </c>
      <c r="E1398" s="88" t="s">
        <v>127</v>
      </c>
      <c r="F1398" s="88" t="s">
        <v>121</v>
      </c>
      <c r="G1398" s="88" t="s">
        <v>354</v>
      </c>
    </row>
    <row r="1399" spans="2:7" ht="15.75" hidden="1" thickBot="1">
      <c r="B1399" s="88" t="s">
        <v>1583</v>
      </c>
      <c r="C1399" s="88">
        <v>87481762</v>
      </c>
      <c r="D1399" s="88" t="s">
        <v>119</v>
      </c>
      <c r="E1399" s="88" t="s">
        <v>120</v>
      </c>
      <c r="F1399" s="88" t="s">
        <v>121</v>
      </c>
      <c r="G1399" s="88" t="s">
        <v>122</v>
      </c>
    </row>
    <row r="1400" spans="2:7" ht="15.75" thickBot="1">
      <c r="B1400" s="88" t="s">
        <v>1584</v>
      </c>
      <c r="C1400" s="88">
        <v>87734699</v>
      </c>
      <c r="D1400" s="88" t="s">
        <v>156</v>
      </c>
      <c r="E1400" s="88" t="s">
        <v>157</v>
      </c>
      <c r="F1400" s="88" t="s">
        <v>203</v>
      </c>
      <c r="G1400" s="88" t="s">
        <v>182</v>
      </c>
    </row>
    <row r="1401" spans="2:7" ht="15.75" hidden="1" thickBot="1">
      <c r="B1401" s="88" t="s">
        <v>1585</v>
      </c>
      <c r="C1401" s="88">
        <v>87295857</v>
      </c>
      <c r="D1401" s="88" t="s">
        <v>114</v>
      </c>
      <c r="E1401" s="88" t="s">
        <v>115</v>
      </c>
      <c r="F1401" s="88" t="s">
        <v>121</v>
      </c>
      <c r="G1401" s="88" t="s">
        <v>124</v>
      </c>
    </row>
    <row r="1402" spans="2:7" ht="15.75" hidden="1" thickBot="1">
      <c r="B1402" s="88" t="s">
        <v>1586</v>
      </c>
      <c r="C1402" s="88">
        <v>87113472</v>
      </c>
      <c r="D1402" s="88" t="s">
        <v>126</v>
      </c>
      <c r="E1402" s="88" t="s">
        <v>127</v>
      </c>
      <c r="F1402" s="88" t="s">
        <v>121</v>
      </c>
      <c r="G1402" s="88" t="s">
        <v>128</v>
      </c>
    </row>
    <row r="1403" spans="2:7" ht="15.75" thickBot="1">
      <c r="B1403" s="88" t="s">
        <v>1587</v>
      </c>
      <c r="C1403" s="88">
        <v>87645192</v>
      </c>
      <c r="D1403" s="88" t="s">
        <v>156</v>
      </c>
      <c r="E1403" s="88" t="s">
        <v>157</v>
      </c>
      <c r="F1403" s="88" t="s">
        <v>121</v>
      </c>
      <c r="G1403" s="88" t="s">
        <v>158</v>
      </c>
    </row>
    <row r="1404" spans="2:7" ht="15.75" hidden="1" thickBot="1">
      <c r="B1404" s="88" t="s">
        <v>1588</v>
      </c>
      <c r="C1404" s="88">
        <v>87784512</v>
      </c>
      <c r="D1404" s="88" t="s">
        <v>142</v>
      </c>
      <c r="E1404" s="88" t="s">
        <v>143</v>
      </c>
      <c r="F1404" s="88" t="s">
        <v>121</v>
      </c>
      <c r="G1404" s="88" t="s">
        <v>162</v>
      </c>
    </row>
    <row r="1405" spans="2:7" ht="15.75" hidden="1" thickBot="1">
      <c r="B1405" s="88" t="s">
        <v>1589</v>
      </c>
      <c r="C1405" s="88">
        <v>87381095</v>
      </c>
      <c r="D1405" s="88" t="s">
        <v>126</v>
      </c>
      <c r="E1405" s="88" t="s">
        <v>127</v>
      </c>
      <c r="F1405" s="88" t="s">
        <v>121</v>
      </c>
      <c r="G1405" s="88" t="s">
        <v>128</v>
      </c>
    </row>
    <row r="1406" spans="2:7" ht="15.75" hidden="1" thickBot="1">
      <c r="B1406" s="88" t="s">
        <v>1590</v>
      </c>
      <c r="C1406" s="88">
        <v>87582601</v>
      </c>
      <c r="D1406" s="88" t="s">
        <v>147</v>
      </c>
      <c r="E1406" s="88" t="s">
        <v>148</v>
      </c>
      <c r="F1406" s="88" t="s">
        <v>121</v>
      </c>
      <c r="G1406" s="88" t="s">
        <v>258</v>
      </c>
    </row>
    <row r="1407" spans="2:7" ht="15.75" thickBot="1">
      <c r="B1407" s="88" t="s">
        <v>1591</v>
      </c>
      <c r="C1407" s="88">
        <v>87764472</v>
      </c>
      <c r="D1407" s="88" t="s">
        <v>156</v>
      </c>
      <c r="E1407" s="88" t="s">
        <v>157</v>
      </c>
      <c r="F1407" s="88" t="s">
        <v>224</v>
      </c>
      <c r="G1407" s="88" t="s">
        <v>158</v>
      </c>
    </row>
    <row r="1408" spans="2:7" ht="15.75" hidden="1" thickBot="1">
      <c r="B1408" s="88" t="s">
        <v>1592</v>
      </c>
      <c r="C1408" s="88">
        <v>87396333</v>
      </c>
      <c r="D1408" s="88" t="s">
        <v>194</v>
      </c>
      <c r="E1408" s="88" t="s">
        <v>195</v>
      </c>
      <c r="F1408" s="88" t="s">
        <v>121</v>
      </c>
      <c r="G1408" s="88" t="s">
        <v>304</v>
      </c>
    </row>
    <row r="1409" spans="2:7" ht="15.75" hidden="1" thickBot="1">
      <c r="B1409" s="88" t="s">
        <v>1593</v>
      </c>
      <c r="C1409" s="88">
        <v>87471342</v>
      </c>
      <c r="D1409" s="88" t="s">
        <v>316</v>
      </c>
      <c r="E1409" s="88" t="s">
        <v>120</v>
      </c>
      <c r="F1409" s="88" t="s">
        <v>121</v>
      </c>
      <c r="G1409" s="88" t="s">
        <v>372</v>
      </c>
    </row>
    <row r="1410" spans="2:7" ht="15.75" hidden="1" thickBot="1">
      <c r="B1410" s="88" t="s">
        <v>1594</v>
      </c>
      <c r="C1410" s="88">
        <v>87765453</v>
      </c>
      <c r="D1410" s="88" t="s">
        <v>138</v>
      </c>
      <c r="E1410" s="88" t="s">
        <v>139</v>
      </c>
      <c r="F1410" s="88" t="s">
        <v>121</v>
      </c>
      <c r="G1410" s="88" t="s">
        <v>140</v>
      </c>
    </row>
    <row r="1411" spans="2:7" ht="15.75" hidden="1" thickBot="1">
      <c r="B1411" s="88" t="s">
        <v>1595</v>
      </c>
      <c r="C1411" s="88">
        <v>87353573</v>
      </c>
      <c r="D1411" s="88" t="s">
        <v>142</v>
      </c>
      <c r="E1411" s="88" t="s">
        <v>143</v>
      </c>
      <c r="F1411" s="88" t="s">
        <v>121</v>
      </c>
      <c r="G1411" s="88" t="s">
        <v>162</v>
      </c>
    </row>
    <row r="1412" spans="2:7" ht="15.75" hidden="1" thickBot="1">
      <c r="B1412" s="88" t="s">
        <v>1596</v>
      </c>
      <c r="C1412" s="88">
        <v>87757575</v>
      </c>
      <c r="D1412" s="88" t="s">
        <v>138</v>
      </c>
      <c r="E1412" s="88" t="s">
        <v>139</v>
      </c>
      <c r="F1412" s="88" t="s">
        <v>121</v>
      </c>
      <c r="G1412" s="88" t="s">
        <v>140</v>
      </c>
    </row>
    <row r="1413" spans="2:7" ht="15.75" hidden="1" thickBot="1">
      <c r="B1413" s="88" t="s">
        <v>1597</v>
      </c>
      <c r="C1413" s="88">
        <v>87317529</v>
      </c>
      <c r="D1413" s="88" t="s">
        <v>194</v>
      </c>
      <c r="E1413" s="88" t="s">
        <v>195</v>
      </c>
      <c r="F1413" s="88" t="s">
        <v>121</v>
      </c>
      <c r="G1413" s="88" t="s">
        <v>304</v>
      </c>
    </row>
    <row r="1414" spans="2:7" ht="15.75" hidden="1" thickBot="1">
      <c r="B1414" s="88" t="s">
        <v>1598</v>
      </c>
      <c r="C1414" s="88">
        <v>87382366</v>
      </c>
      <c r="D1414" s="88" t="s">
        <v>126</v>
      </c>
      <c r="E1414" s="88" t="s">
        <v>127</v>
      </c>
      <c r="F1414" s="88" t="s">
        <v>121</v>
      </c>
      <c r="G1414" s="88" t="s">
        <v>128</v>
      </c>
    </row>
    <row r="1415" spans="2:7" ht="15.75" hidden="1" thickBot="1">
      <c r="B1415" s="88" t="s">
        <v>1599</v>
      </c>
      <c r="C1415" s="88">
        <v>87718544</v>
      </c>
      <c r="D1415" s="88" t="s">
        <v>165</v>
      </c>
      <c r="E1415" s="88" t="s">
        <v>166</v>
      </c>
      <c r="F1415" s="88" t="s">
        <v>121</v>
      </c>
      <c r="G1415" s="88" t="s">
        <v>324</v>
      </c>
    </row>
    <row r="1416" spans="2:7" ht="15.75" hidden="1" thickBot="1">
      <c r="B1416" s="88" t="s">
        <v>1600</v>
      </c>
      <c r="C1416" s="88">
        <v>87718601</v>
      </c>
      <c r="D1416" s="88" t="s">
        <v>165</v>
      </c>
      <c r="E1416" s="88" t="s">
        <v>166</v>
      </c>
      <c r="F1416" s="88" t="s">
        <v>121</v>
      </c>
      <c r="G1416" s="88" t="s">
        <v>168</v>
      </c>
    </row>
    <row r="1417" spans="2:7" ht="15.75" thickBot="1">
      <c r="B1417" s="88" t="s">
        <v>1601</v>
      </c>
      <c r="C1417" s="88">
        <v>87641399</v>
      </c>
      <c r="D1417" s="88" t="s">
        <v>156</v>
      </c>
      <c r="E1417" s="88" t="s">
        <v>157</v>
      </c>
      <c r="F1417" s="88" t="s">
        <v>121</v>
      </c>
      <c r="G1417" s="88" t="s">
        <v>158</v>
      </c>
    </row>
    <row r="1418" spans="2:7" ht="15.75" hidden="1" thickBot="1">
      <c r="B1418" s="88" t="s">
        <v>1602</v>
      </c>
      <c r="C1418" s="88">
        <v>87581389</v>
      </c>
      <c r="D1418" s="88" t="s">
        <v>147</v>
      </c>
      <c r="E1418" s="88" t="s">
        <v>148</v>
      </c>
      <c r="F1418" s="88" t="s">
        <v>149</v>
      </c>
      <c r="G1418" s="88" t="s">
        <v>152</v>
      </c>
    </row>
    <row r="1419" spans="2:7" ht="15.75" hidden="1" thickBot="1">
      <c r="B1419" s="88" t="s">
        <v>1603</v>
      </c>
      <c r="C1419" s="88">
        <v>87611350</v>
      </c>
      <c r="D1419" s="88" t="s">
        <v>142</v>
      </c>
      <c r="E1419" s="88" t="s">
        <v>143</v>
      </c>
      <c r="F1419" s="88" t="s">
        <v>121</v>
      </c>
      <c r="G1419" s="88" t="s">
        <v>162</v>
      </c>
    </row>
    <row r="1420" spans="2:7" ht="15.75" hidden="1" thickBot="1">
      <c r="B1420" s="88" t="s">
        <v>1604</v>
      </c>
      <c r="C1420" s="88">
        <v>87681247</v>
      </c>
      <c r="D1420" s="88" t="s">
        <v>126</v>
      </c>
      <c r="E1420" s="88" t="s">
        <v>127</v>
      </c>
      <c r="F1420" s="88" t="s">
        <v>121</v>
      </c>
      <c r="G1420" s="88" t="s">
        <v>128</v>
      </c>
    </row>
    <row r="1421" spans="2:7" ht="15.75" hidden="1" thickBot="1">
      <c r="B1421" s="88" t="s">
        <v>1605</v>
      </c>
      <c r="C1421" s="88">
        <v>87484139</v>
      </c>
      <c r="D1421" s="88" t="s">
        <v>119</v>
      </c>
      <c r="E1421" s="88" t="s">
        <v>120</v>
      </c>
      <c r="F1421" s="88" t="s">
        <v>121</v>
      </c>
      <c r="G1421" s="88" t="s">
        <v>122</v>
      </c>
    </row>
    <row r="1422" spans="2:7" ht="15.75" hidden="1" thickBot="1">
      <c r="B1422" s="88" t="s">
        <v>1606</v>
      </c>
      <c r="C1422" s="88">
        <v>87345223</v>
      </c>
      <c r="D1422" s="88" t="s">
        <v>114</v>
      </c>
      <c r="E1422" s="88" t="s">
        <v>115</v>
      </c>
      <c r="F1422" s="88" t="s">
        <v>121</v>
      </c>
      <c r="G1422" s="88" t="s">
        <v>124</v>
      </c>
    </row>
    <row r="1423" spans="2:7" ht="15.75" hidden="1" thickBot="1">
      <c r="B1423" s="88" t="s">
        <v>1607</v>
      </c>
      <c r="C1423" s="88">
        <v>87345025</v>
      </c>
      <c r="D1423" s="88" t="s">
        <v>114</v>
      </c>
      <c r="E1423" s="88" t="s">
        <v>115</v>
      </c>
      <c r="F1423" s="88" t="s">
        <v>116</v>
      </c>
      <c r="G1423" s="88" t="s">
        <v>124</v>
      </c>
    </row>
    <row r="1424" spans="2:7" ht="15.75" thickBot="1">
      <c r="B1424" s="88" t="s">
        <v>1608</v>
      </c>
      <c r="C1424" s="88">
        <v>87721555</v>
      </c>
      <c r="D1424" s="88" t="s">
        <v>156</v>
      </c>
      <c r="E1424" s="88" t="s">
        <v>157</v>
      </c>
      <c r="F1424" s="88" t="s">
        <v>121</v>
      </c>
      <c r="G1424" s="88" t="s">
        <v>182</v>
      </c>
    </row>
    <row r="1425" spans="2:7" ht="15.75" thickBot="1">
      <c r="B1425" s="88" t="s">
        <v>1609</v>
      </c>
      <c r="C1425" s="88">
        <v>87566919</v>
      </c>
      <c r="D1425" s="88" t="s">
        <v>156</v>
      </c>
      <c r="E1425" s="88" t="s">
        <v>157</v>
      </c>
      <c r="F1425" s="88" t="s">
        <v>121</v>
      </c>
      <c r="G1425" s="88" t="s">
        <v>182</v>
      </c>
    </row>
    <row r="1426" spans="2:7" ht="15.75" hidden="1" thickBot="1">
      <c r="B1426" s="88" t="s">
        <v>1610</v>
      </c>
      <c r="C1426" s="88">
        <v>87144048</v>
      </c>
      <c r="D1426" s="88" t="s">
        <v>205</v>
      </c>
      <c r="E1426" s="88" t="s">
        <v>206</v>
      </c>
      <c r="F1426" s="88" t="s">
        <v>121</v>
      </c>
      <c r="G1426" s="88" t="s">
        <v>210</v>
      </c>
    </row>
    <row r="1427" spans="2:7" ht="15.75" thickBot="1">
      <c r="B1427" s="88" t="s">
        <v>1611</v>
      </c>
      <c r="C1427" s="88">
        <v>87741439</v>
      </c>
      <c r="D1427" s="88" t="s">
        <v>156</v>
      </c>
      <c r="E1427" s="88" t="s">
        <v>157</v>
      </c>
      <c r="F1427" s="88" t="s">
        <v>121</v>
      </c>
      <c r="G1427" s="88" t="s">
        <v>158</v>
      </c>
    </row>
    <row r="1428" spans="2:7" ht="15.75" hidden="1" thickBot="1">
      <c r="B1428" s="88" t="s">
        <v>1612</v>
      </c>
      <c r="C1428" s="88">
        <v>87175240</v>
      </c>
      <c r="D1428" s="88" t="s">
        <v>205</v>
      </c>
      <c r="E1428" s="88" t="s">
        <v>206</v>
      </c>
      <c r="F1428" s="88" t="s">
        <v>253</v>
      </c>
      <c r="G1428" s="88" t="s">
        <v>210</v>
      </c>
    </row>
    <row r="1429" spans="2:7" ht="15.75" thickBot="1">
      <c r="B1429" s="88" t="s">
        <v>1613</v>
      </c>
      <c r="C1429" s="88">
        <v>87741496</v>
      </c>
      <c r="D1429" s="88" t="s">
        <v>156</v>
      </c>
      <c r="E1429" s="88" t="s">
        <v>157</v>
      </c>
      <c r="F1429" s="88" t="s">
        <v>121</v>
      </c>
      <c r="G1429" s="88" t="s">
        <v>158</v>
      </c>
    </row>
    <row r="1430" spans="2:7" ht="15.75" hidden="1" thickBot="1">
      <c r="B1430" s="88" t="s">
        <v>1614</v>
      </c>
      <c r="C1430" s="88">
        <v>87755447</v>
      </c>
      <c r="D1430" s="88" t="s">
        <v>138</v>
      </c>
      <c r="E1430" s="88" t="s">
        <v>139</v>
      </c>
      <c r="F1430" s="88" t="s">
        <v>121</v>
      </c>
      <c r="G1430" s="88" t="s">
        <v>176</v>
      </c>
    </row>
    <row r="1431" spans="2:7" ht="15.75" hidden="1" thickBot="1">
      <c r="B1431" s="88" t="s">
        <v>1615</v>
      </c>
      <c r="C1431" s="88">
        <v>87492108</v>
      </c>
      <c r="D1431" s="88" t="s">
        <v>126</v>
      </c>
      <c r="E1431" s="88" t="s">
        <v>127</v>
      </c>
      <c r="F1431" s="88" t="s">
        <v>121</v>
      </c>
      <c r="G1431" s="88" t="s">
        <v>128</v>
      </c>
    </row>
    <row r="1432" spans="2:7" ht="15.75" hidden="1" thickBot="1">
      <c r="B1432" s="88" t="s">
        <v>1616</v>
      </c>
      <c r="C1432" s="88">
        <v>87543017</v>
      </c>
      <c r="D1432" s="88" t="s">
        <v>214</v>
      </c>
      <c r="E1432" s="88" t="s">
        <v>215</v>
      </c>
      <c r="F1432" s="88" t="s">
        <v>121</v>
      </c>
      <c r="G1432" s="88" t="s">
        <v>1617</v>
      </c>
    </row>
    <row r="1433" spans="2:7" ht="15.75" hidden="1" thickBot="1">
      <c r="B1433" s="88" t="s">
        <v>1618</v>
      </c>
      <c r="C1433" s="88">
        <v>87592048</v>
      </c>
      <c r="D1433" s="88" t="s">
        <v>147</v>
      </c>
      <c r="E1433" s="88" t="s">
        <v>148</v>
      </c>
      <c r="F1433" s="88" t="s">
        <v>121</v>
      </c>
      <c r="G1433" s="88" t="s">
        <v>152</v>
      </c>
    </row>
    <row r="1434" spans="2:7" ht="15.75" hidden="1" thickBot="1">
      <c r="B1434" s="88" t="s">
        <v>1619</v>
      </c>
      <c r="C1434" s="88">
        <v>87297515</v>
      </c>
      <c r="D1434" s="88" t="s">
        <v>114</v>
      </c>
      <c r="E1434" s="88" t="s">
        <v>115</v>
      </c>
      <c r="F1434" s="88" t="s">
        <v>121</v>
      </c>
      <c r="G1434" s="88" t="s">
        <v>117</v>
      </c>
    </row>
    <row r="1435" spans="2:7" ht="15.75" thickBot="1">
      <c r="B1435" s="88" t="s">
        <v>1620</v>
      </c>
      <c r="C1435" s="88">
        <v>87746768</v>
      </c>
      <c r="D1435" s="88" t="s">
        <v>156</v>
      </c>
      <c r="E1435" s="88" t="s">
        <v>157</v>
      </c>
      <c r="F1435" s="88" t="s">
        <v>121</v>
      </c>
      <c r="G1435" s="88" t="s">
        <v>158</v>
      </c>
    </row>
    <row r="1436" spans="2:7" ht="15.75" hidden="1" thickBot="1">
      <c r="B1436" s="88" t="s">
        <v>1621</v>
      </c>
      <c r="C1436" s="88">
        <v>87113779</v>
      </c>
      <c r="D1436" s="88" t="s">
        <v>126</v>
      </c>
      <c r="E1436" s="88" t="s">
        <v>127</v>
      </c>
      <c r="F1436" s="88" t="s">
        <v>121</v>
      </c>
      <c r="G1436" s="88" t="s">
        <v>128</v>
      </c>
    </row>
    <row r="1437" spans="2:7" ht="15.75" hidden="1" thickBot="1">
      <c r="B1437" s="88" t="s">
        <v>1622</v>
      </c>
      <c r="C1437" s="88">
        <v>87611574</v>
      </c>
      <c r="D1437" s="88" t="s">
        <v>142</v>
      </c>
      <c r="E1437" s="88" t="s">
        <v>143</v>
      </c>
      <c r="F1437" s="88" t="s">
        <v>121</v>
      </c>
      <c r="G1437" s="88" t="s">
        <v>162</v>
      </c>
    </row>
    <row r="1438" spans="2:7" ht="15.75" hidden="1" thickBot="1">
      <c r="B1438" s="88" t="s">
        <v>1623</v>
      </c>
      <c r="C1438" s="88">
        <v>87781559</v>
      </c>
      <c r="D1438" s="88" t="s">
        <v>142</v>
      </c>
      <c r="E1438" s="88" t="s">
        <v>143</v>
      </c>
      <c r="F1438" s="88" t="s">
        <v>121</v>
      </c>
      <c r="G1438" s="88" t="s">
        <v>162</v>
      </c>
    </row>
    <row r="1439" spans="2:7" ht="15.75" hidden="1" thickBot="1">
      <c r="B1439" s="88" t="s">
        <v>1624</v>
      </c>
      <c r="C1439" s="88">
        <v>87328021</v>
      </c>
      <c r="D1439" s="88" t="s">
        <v>142</v>
      </c>
      <c r="E1439" s="88" t="s">
        <v>143</v>
      </c>
      <c r="F1439" s="88" t="s">
        <v>121</v>
      </c>
      <c r="G1439" s="88" t="s">
        <v>162</v>
      </c>
    </row>
    <row r="1440" spans="2:7" ht="15.75" hidden="1" thickBot="1">
      <c r="B1440" s="88" t="s">
        <v>1625</v>
      </c>
      <c r="C1440" s="88">
        <v>87386664</v>
      </c>
      <c r="D1440" s="88" t="s">
        <v>126</v>
      </c>
      <c r="E1440" s="88" t="s">
        <v>127</v>
      </c>
      <c r="F1440" s="88" t="s">
        <v>121</v>
      </c>
      <c r="G1440" s="88" t="s">
        <v>128</v>
      </c>
    </row>
    <row r="1441" spans="2:7" ht="15.75" hidden="1" thickBot="1">
      <c r="B1441" s="88" t="s">
        <v>3198</v>
      </c>
      <c r="C1441" s="88">
        <v>87113845</v>
      </c>
      <c r="D1441" s="88" t="s">
        <v>126</v>
      </c>
      <c r="E1441" s="88" t="s">
        <v>127</v>
      </c>
      <c r="F1441" s="88" t="s">
        <v>121</v>
      </c>
      <c r="G1441" s="88" t="s">
        <v>128</v>
      </c>
    </row>
    <row r="1442" spans="2:7" ht="15.75" hidden="1" thickBot="1">
      <c r="B1442" s="88" t="s">
        <v>1626</v>
      </c>
      <c r="C1442" s="88">
        <v>87677104</v>
      </c>
      <c r="D1442" s="88" t="s">
        <v>147</v>
      </c>
      <c r="E1442" s="88" t="s">
        <v>148</v>
      </c>
      <c r="F1442" s="88" t="s">
        <v>121</v>
      </c>
      <c r="G1442" s="88" t="s">
        <v>152</v>
      </c>
    </row>
    <row r="1443" spans="2:7" ht="15.75" hidden="1" thickBot="1">
      <c r="B1443" s="88" t="s">
        <v>1627</v>
      </c>
      <c r="C1443" s="88">
        <v>87116731</v>
      </c>
      <c r="D1443" s="88" t="s">
        <v>126</v>
      </c>
      <c r="E1443" s="88" t="s">
        <v>127</v>
      </c>
      <c r="F1443" s="88" t="s">
        <v>121</v>
      </c>
      <c r="G1443" s="88" t="s">
        <v>354</v>
      </c>
    </row>
    <row r="1444" spans="2:7" ht="15.75" hidden="1" thickBot="1">
      <c r="B1444" s="88" t="s">
        <v>1628</v>
      </c>
      <c r="C1444" s="88">
        <v>87584532</v>
      </c>
      <c r="D1444" s="88" t="s">
        <v>147</v>
      </c>
      <c r="E1444" s="88" t="s">
        <v>148</v>
      </c>
      <c r="F1444" s="88" t="s">
        <v>121</v>
      </c>
      <c r="G1444" s="88" t="s">
        <v>152</v>
      </c>
    </row>
    <row r="1445" spans="2:7" ht="15.75" hidden="1" thickBot="1">
      <c r="B1445" s="88" t="s">
        <v>1629</v>
      </c>
      <c r="C1445" s="88">
        <v>87393280</v>
      </c>
      <c r="D1445" s="88" t="s">
        <v>126</v>
      </c>
      <c r="E1445" s="88" t="s">
        <v>127</v>
      </c>
      <c r="F1445" s="88" t="s">
        <v>121</v>
      </c>
      <c r="G1445" s="88" t="s">
        <v>128</v>
      </c>
    </row>
    <row r="1446" spans="2:7" ht="15.75" hidden="1" thickBot="1">
      <c r="B1446" s="88" t="s">
        <v>1630</v>
      </c>
      <c r="C1446" s="88">
        <v>87595736</v>
      </c>
      <c r="D1446" s="88" t="s">
        <v>147</v>
      </c>
      <c r="E1446" s="88" t="s">
        <v>148</v>
      </c>
      <c r="F1446" s="88" t="s">
        <v>149</v>
      </c>
      <c r="G1446" s="88" t="s">
        <v>152</v>
      </c>
    </row>
    <row r="1447" spans="2:7" ht="15.75" thickBot="1">
      <c r="B1447" s="88" t="s">
        <v>1631</v>
      </c>
      <c r="C1447" s="88">
        <v>87721704</v>
      </c>
      <c r="D1447" s="88" t="s">
        <v>156</v>
      </c>
      <c r="E1447" s="88" t="s">
        <v>157</v>
      </c>
      <c r="F1447" s="88" t="s">
        <v>121</v>
      </c>
      <c r="G1447" s="88" t="s">
        <v>158</v>
      </c>
    </row>
    <row r="1448" spans="2:7" ht="15.75" hidden="1" thickBot="1">
      <c r="B1448" s="88" t="s">
        <v>1632</v>
      </c>
      <c r="C1448" s="88">
        <v>87317305</v>
      </c>
      <c r="D1448" s="88" t="s">
        <v>114</v>
      </c>
      <c r="E1448" s="88" t="s">
        <v>115</v>
      </c>
      <c r="F1448" s="88" t="s">
        <v>121</v>
      </c>
      <c r="G1448" s="88" t="s">
        <v>117</v>
      </c>
    </row>
    <row r="1449" spans="2:7" ht="15.75" hidden="1" thickBot="1">
      <c r="B1449" s="88" t="s">
        <v>1633</v>
      </c>
      <c r="C1449" s="88">
        <v>87272146</v>
      </c>
      <c r="D1449" s="88" t="s">
        <v>126</v>
      </c>
      <c r="E1449" s="88" t="s">
        <v>127</v>
      </c>
      <c r="F1449" s="88" t="s">
        <v>121</v>
      </c>
      <c r="G1449" s="88" t="s">
        <v>128</v>
      </c>
    </row>
    <row r="1450" spans="2:7" ht="15.75" thickBot="1">
      <c r="B1450" s="88" t="s">
        <v>1634</v>
      </c>
      <c r="C1450" s="88">
        <v>87746743</v>
      </c>
      <c r="D1450" s="88" t="s">
        <v>156</v>
      </c>
      <c r="E1450" s="88" t="s">
        <v>157</v>
      </c>
      <c r="F1450" s="88" t="s">
        <v>185</v>
      </c>
      <c r="G1450" s="88" t="s">
        <v>158</v>
      </c>
    </row>
    <row r="1451" spans="2:7" ht="15.75" hidden="1" thickBot="1">
      <c r="B1451" s="88" t="s">
        <v>1635</v>
      </c>
      <c r="C1451" s="88">
        <v>87175711</v>
      </c>
      <c r="D1451" s="88" t="s">
        <v>205</v>
      </c>
      <c r="E1451" s="88" t="s">
        <v>206</v>
      </c>
      <c r="F1451" s="88" t="s">
        <v>121</v>
      </c>
      <c r="G1451" s="88" t="s">
        <v>210</v>
      </c>
    </row>
    <row r="1452" spans="2:7" ht="15.75" hidden="1" thickBot="1">
      <c r="B1452" s="88" t="s">
        <v>1636</v>
      </c>
      <c r="C1452" s="88">
        <v>87471516</v>
      </c>
      <c r="D1452" s="88" t="s">
        <v>316</v>
      </c>
      <c r="E1452" s="88" t="s">
        <v>120</v>
      </c>
      <c r="F1452" s="88" t="s">
        <v>226</v>
      </c>
      <c r="G1452" s="88" t="s">
        <v>372</v>
      </c>
    </row>
    <row r="1453" spans="2:7" ht="15.75" hidden="1" thickBot="1">
      <c r="B1453" s="88" t="s">
        <v>1637</v>
      </c>
      <c r="C1453" s="88">
        <v>87713115</v>
      </c>
      <c r="D1453" s="88" t="s">
        <v>165</v>
      </c>
      <c r="E1453" s="88" t="s">
        <v>166</v>
      </c>
      <c r="F1453" s="88" t="s">
        <v>121</v>
      </c>
      <c r="G1453" s="88" t="s">
        <v>324</v>
      </c>
    </row>
    <row r="1454" spans="2:7" ht="15.75" hidden="1" thickBot="1">
      <c r="B1454" s="88" t="s">
        <v>1638</v>
      </c>
      <c r="C1454" s="88">
        <v>87473587</v>
      </c>
      <c r="D1454" s="88" t="s">
        <v>316</v>
      </c>
      <c r="E1454" s="88" t="s">
        <v>120</v>
      </c>
      <c r="F1454" s="88" t="s">
        <v>121</v>
      </c>
      <c r="G1454" s="88" t="s">
        <v>372</v>
      </c>
    </row>
    <row r="1455" spans="2:7" ht="15.75" thickBot="1">
      <c r="B1455" s="88" t="s">
        <v>1639</v>
      </c>
      <c r="C1455" s="88">
        <v>87734178</v>
      </c>
      <c r="D1455" s="88" t="s">
        <v>156</v>
      </c>
      <c r="E1455" s="88" t="s">
        <v>157</v>
      </c>
      <c r="F1455" s="88" t="s">
        <v>121</v>
      </c>
      <c r="G1455" s="88" t="s">
        <v>182</v>
      </c>
    </row>
    <row r="1456" spans="2:7" ht="15.75" thickBot="1">
      <c r="B1456" s="88" t="s">
        <v>1640</v>
      </c>
      <c r="C1456" s="88">
        <v>87746818</v>
      </c>
      <c r="D1456" s="88" t="s">
        <v>156</v>
      </c>
      <c r="E1456" s="88" t="s">
        <v>157</v>
      </c>
      <c r="F1456" s="88" t="s">
        <v>121</v>
      </c>
      <c r="G1456" s="88" t="s">
        <v>158</v>
      </c>
    </row>
    <row r="1457" spans="2:7" ht="15.75" hidden="1" thickBot="1">
      <c r="B1457" s="88" t="s">
        <v>1641</v>
      </c>
      <c r="C1457" s="88">
        <v>87481259</v>
      </c>
      <c r="D1457" s="88" t="s">
        <v>119</v>
      </c>
      <c r="E1457" s="88" t="s">
        <v>120</v>
      </c>
      <c r="F1457" s="88" t="s">
        <v>121</v>
      </c>
      <c r="G1457" s="88" t="s">
        <v>122</v>
      </c>
    </row>
    <row r="1458" spans="2:7" ht="15.75" hidden="1" thickBot="1">
      <c r="B1458" s="88" t="s">
        <v>1642</v>
      </c>
      <c r="C1458" s="88">
        <v>87386680</v>
      </c>
      <c r="D1458" s="88" t="s">
        <v>126</v>
      </c>
      <c r="E1458" s="88" t="s">
        <v>127</v>
      </c>
      <c r="F1458" s="88" t="s">
        <v>121</v>
      </c>
      <c r="G1458" s="88" t="s">
        <v>128</v>
      </c>
    </row>
    <row r="1459" spans="2:7" ht="15.75" hidden="1" thickBot="1">
      <c r="B1459" s="88" t="s">
        <v>1643</v>
      </c>
      <c r="C1459" s="88">
        <v>87276238</v>
      </c>
      <c r="D1459" s="88" t="s">
        <v>126</v>
      </c>
      <c r="E1459" s="88" t="s">
        <v>127</v>
      </c>
      <c r="F1459" s="88" t="s">
        <v>121</v>
      </c>
      <c r="G1459" s="88" t="s">
        <v>128</v>
      </c>
    </row>
    <row r="1460" spans="2:7" ht="15.75" hidden="1" thickBot="1">
      <c r="B1460" s="88" t="s">
        <v>1644</v>
      </c>
      <c r="C1460" s="88">
        <v>87575118</v>
      </c>
      <c r="D1460" s="88" t="s">
        <v>147</v>
      </c>
      <c r="E1460" s="88" t="s">
        <v>148</v>
      </c>
      <c r="F1460" s="88" t="s">
        <v>121</v>
      </c>
      <c r="G1460" s="88" t="s">
        <v>152</v>
      </c>
    </row>
    <row r="1461" spans="2:7" ht="15.75" hidden="1" thickBot="1">
      <c r="B1461" s="88" t="s">
        <v>3199</v>
      </c>
      <c r="C1461" s="88">
        <v>87113852</v>
      </c>
      <c r="D1461" s="88" t="s">
        <v>126</v>
      </c>
      <c r="E1461" s="88" t="s">
        <v>127</v>
      </c>
      <c r="F1461" s="88" t="s">
        <v>121</v>
      </c>
      <c r="G1461" s="88" t="s">
        <v>128</v>
      </c>
    </row>
    <row r="1462" spans="2:7" ht="15.75" thickBot="1">
      <c r="B1462" s="88" t="s">
        <v>1645</v>
      </c>
      <c r="C1462" s="88">
        <v>87746776</v>
      </c>
      <c r="D1462" s="88" t="s">
        <v>156</v>
      </c>
      <c r="E1462" s="88" t="s">
        <v>157</v>
      </c>
      <c r="F1462" s="88" t="s">
        <v>121</v>
      </c>
      <c r="G1462" s="88" t="s">
        <v>158</v>
      </c>
    </row>
    <row r="1463" spans="2:7" ht="15.75" hidden="1" thickBot="1">
      <c r="B1463" s="88" t="s">
        <v>1646</v>
      </c>
      <c r="C1463" s="88">
        <v>87691600</v>
      </c>
      <c r="D1463" s="88" t="s">
        <v>165</v>
      </c>
      <c r="E1463" s="88" t="s">
        <v>166</v>
      </c>
      <c r="F1463" s="88" t="s">
        <v>121</v>
      </c>
      <c r="G1463" s="88" t="s">
        <v>168</v>
      </c>
    </row>
    <row r="1464" spans="2:7" ht="15.75" thickBot="1">
      <c r="B1464" s="88" t="s">
        <v>1647</v>
      </c>
      <c r="C1464" s="88">
        <v>87746826</v>
      </c>
      <c r="D1464" s="88" t="s">
        <v>156</v>
      </c>
      <c r="E1464" s="88" t="s">
        <v>157</v>
      </c>
      <c r="F1464" s="88" t="s">
        <v>121</v>
      </c>
      <c r="G1464" s="88" t="s">
        <v>158</v>
      </c>
    </row>
    <row r="1465" spans="2:7" ht="15.75" hidden="1" thickBot="1">
      <c r="B1465" s="88" t="s">
        <v>1648</v>
      </c>
      <c r="C1465" s="88">
        <v>87576181</v>
      </c>
      <c r="D1465" s="88" t="s">
        <v>214</v>
      </c>
      <c r="E1465" s="88" t="s">
        <v>215</v>
      </c>
      <c r="F1465" s="88" t="s">
        <v>121</v>
      </c>
      <c r="G1465" s="88" t="s">
        <v>222</v>
      </c>
    </row>
    <row r="1466" spans="2:7" ht="15.75" hidden="1" thickBot="1">
      <c r="B1466" s="88" t="s">
        <v>1649</v>
      </c>
      <c r="C1466" s="88">
        <v>87594564</v>
      </c>
      <c r="D1466" s="88" t="s">
        <v>142</v>
      </c>
      <c r="E1466" s="88" t="s">
        <v>143</v>
      </c>
      <c r="F1466" s="88" t="s">
        <v>121</v>
      </c>
      <c r="G1466" s="88" t="s">
        <v>162</v>
      </c>
    </row>
    <row r="1467" spans="2:7" ht="15.75" hidden="1" thickBot="1">
      <c r="B1467" s="88" t="s">
        <v>1650</v>
      </c>
      <c r="C1467" s="88">
        <v>87353581</v>
      </c>
      <c r="D1467" s="88" t="s">
        <v>142</v>
      </c>
      <c r="E1467" s="88" t="s">
        <v>143</v>
      </c>
      <c r="F1467" s="88" t="s">
        <v>121</v>
      </c>
      <c r="G1467" s="88" t="s">
        <v>162</v>
      </c>
    </row>
    <row r="1468" spans="2:7" ht="15.75" hidden="1" thickBot="1">
      <c r="B1468" s="88" t="s">
        <v>1651</v>
      </c>
      <c r="C1468" s="88">
        <v>87487876</v>
      </c>
      <c r="D1468" s="88" t="s">
        <v>119</v>
      </c>
      <c r="E1468" s="88" t="s">
        <v>120</v>
      </c>
      <c r="F1468" s="88" t="s">
        <v>121</v>
      </c>
      <c r="G1468" s="88" t="s">
        <v>122</v>
      </c>
    </row>
    <row r="1469" spans="2:7" ht="15.75" hidden="1" thickBot="1">
      <c r="B1469" s="88" t="s">
        <v>1652</v>
      </c>
      <c r="C1469" s="88">
        <v>87476267</v>
      </c>
      <c r="D1469" s="88" t="s">
        <v>316</v>
      </c>
      <c r="E1469" s="88" t="s">
        <v>120</v>
      </c>
      <c r="F1469" s="88" t="s">
        <v>121</v>
      </c>
      <c r="G1469" s="88" t="s">
        <v>372</v>
      </c>
    </row>
    <row r="1470" spans="2:7" ht="15.75" hidden="1" thickBot="1">
      <c r="B1470" s="88" t="s">
        <v>1653</v>
      </c>
      <c r="C1470" s="88">
        <v>87486449</v>
      </c>
      <c r="D1470" s="88" t="s">
        <v>119</v>
      </c>
      <c r="E1470" s="88" t="s">
        <v>120</v>
      </c>
      <c r="F1470" s="88" t="s">
        <v>226</v>
      </c>
      <c r="G1470" s="88" t="s">
        <v>227</v>
      </c>
    </row>
    <row r="1471" spans="2:7" ht="15.75" hidden="1" thickBot="1">
      <c r="B1471" s="88" t="s">
        <v>1654</v>
      </c>
      <c r="C1471" s="88">
        <v>87783514</v>
      </c>
      <c r="D1471" s="88" t="s">
        <v>142</v>
      </c>
      <c r="E1471" s="88" t="s">
        <v>143</v>
      </c>
      <c r="F1471" s="88" t="s">
        <v>121</v>
      </c>
      <c r="G1471" s="88" t="s">
        <v>162</v>
      </c>
    </row>
    <row r="1472" spans="2:7" ht="15.75" hidden="1" thickBot="1">
      <c r="B1472" s="88" t="s">
        <v>1655</v>
      </c>
      <c r="C1472" s="88">
        <v>87546226</v>
      </c>
      <c r="D1472" s="88" t="s">
        <v>126</v>
      </c>
      <c r="E1472" s="88" t="s">
        <v>127</v>
      </c>
      <c r="F1472" s="88" t="s">
        <v>121</v>
      </c>
      <c r="G1472" s="88" t="s">
        <v>128</v>
      </c>
    </row>
    <row r="1473" spans="2:7" ht="15.75" thickBot="1">
      <c r="B1473" s="88" t="s">
        <v>1656</v>
      </c>
      <c r="C1473" s="88">
        <v>87746834</v>
      </c>
      <c r="D1473" s="88" t="s">
        <v>156</v>
      </c>
      <c r="E1473" s="88" t="s">
        <v>157</v>
      </c>
      <c r="F1473" s="88" t="s">
        <v>121</v>
      </c>
      <c r="G1473" s="88" t="s">
        <v>158</v>
      </c>
    </row>
    <row r="1474" spans="2:7" ht="15.75" thickBot="1">
      <c r="B1474" s="88" t="s">
        <v>1657</v>
      </c>
      <c r="C1474" s="88">
        <v>87641373</v>
      </c>
      <c r="D1474" s="88" t="s">
        <v>156</v>
      </c>
      <c r="E1474" s="88" t="s">
        <v>157</v>
      </c>
      <c r="F1474" s="88" t="s">
        <v>121</v>
      </c>
      <c r="G1474" s="88" t="s">
        <v>158</v>
      </c>
    </row>
    <row r="1475" spans="2:7" ht="15.75" hidden="1" thickBot="1">
      <c r="B1475" s="88" t="s">
        <v>1658</v>
      </c>
      <c r="C1475" s="88">
        <v>87386300</v>
      </c>
      <c r="D1475" s="88" t="s">
        <v>126</v>
      </c>
      <c r="E1475" s="88" t="s">
        <v>127</v>
      </c>
      <c r="F1475" s="88" t="s">
        <v>121</v>
      </c>
      <c r="G1475" s="88" t="s">
        <v>128</v>
      </c>
    </row>
    <row r="1476" spans="2:7" ht="15.75" hidden="1" thickBot="1">
      <c r="B1476" s="88" t="s">
        <v>1659</v>
      </c>
      <c r="C1476" s="88">
        <v>87595702</v>
      </c>
      <c r="D1476" s="88" t="s">
        <v>147</v>
      </c>
      <c r="E1476" s="88" t="s">
        <v>148</v>
      </c>
      <c r="F1476" s="88" t="s">
        <v>121</v>
      </c>
      <c r="G1476" s="88" t="s">
        <v>152</v>
      </c>
    </row>
    <row r="1477" spans="2:7" ht="15.75" hidden="1" thickBot="1">
      <c r="B1477" s="88" t="s">
        <v>1660</v>
      </c>
      <c r="C1477" s="88">
        <v>87113803</v>
      </c>
      <c r="D1477" s="88" t="s">
        <v>126</v>
      </c>
      <c r="E1477" s="88" t="s">
        <v>127</v>
      </c>
      <c r="F1477" s="88" t="s">
        <v>121</v>
      </c>
      <c r="G1477" s="88" t="s">
        <v>128</v>
      </c>
    </row>
    <row r="1478" spans="2:7" ht="15.75" hidden="1" thickBot="1">
      <c r="B1478" s="88" t="s">
        <v>1661</v>
      </c>
      <c r="C1478" s="88">
        <v>87756809</v>
      </c>
      <c r="D1478" s="88" t="s">
        <v>138</v>
      </c>
      <c r="E1478" s="88" t="s">
        <v>139</v>
      </c>
      <c r="F1478" s="88" t="s">
        <v>175</v>
      </c>
      <c r="G1478" s="88" t="s">
        <v>140</v>
      </c>
    </row>
    <row r="1479" spans="2:7" ht="15.75" hidden="1" thickBot="1">
      <c r="B1479" s="88" t="s">
        <v>1662</v>
      </c>
      <c r="C1479" s="88">
        <v>87581314</v>
      </c>
      <c r="D1479" s="88" t="s">
        <v>147</v>
      </c>
      <c r="E1479" s="88" t="s">
        <v>148</v>
      </c>
      <c r="F1479" s="88" t="s">
        <v>149</v>
      </c>
      <c r="G1479" s="88" t="s">
        <v>152</v>
      </c>
    </row>
    <row r="1480" spans="2:7" ht="15.75" hidden="1" thickBot="1">
      <c r="B1480" s="88" t="s">
        <v>1663</v>
      </c>
      <c r="C1480" s="88">
        <v>87286849</v>
      </c>
      <c r="D1480" s="88" t="s">
        <v>114</v>
      </c>
      <c r="E1480" s="88" t="s">
        <v>115</v>
      </c>
      <c r="F1480" s="88" t="s">
        <v>121</v>
      </c>
      <c r="G1480" s="88" t="s">
        <v>124</v>
      </c>
    </row>
    <row r="1481" spans="2:7" ht="15.75" hidden="1" thickBot="1">
      <c r="B1481" s="88" t="s">
        <v>1664</v>
      </c>
      <c r="C1481" s="88">
        <v>87144329</v>
      </c>
      <c r="D1481" s="88" t="s">
        <v>205</v>
      </c>
      <c r="E1481" s="88" t="s">
        <v>206</v>
      </c>
      <c r="F1481" s="88" t="s">
        <v>121</v>
      </c>
      <c r="G1481" s="88" t="s">
        <v>210</v>
      </c>
    </row>
    <row r="1482" spans="2:7" ht="15.75" hidden="1" thickBot="1">
      <c r="B1482" s="88" t="s">
        <v>1665</v>
      </c>
      <c r="C1482" s="88">
        <v>87751602</v>
      </c>
      <c r="D1482" s="88" t="s">
        <v>138</v>
      </c>
      <c r="E1482" s="88" t="s">
        <v>139</v>
      </c>
      <c r="F1482" s="88" t="s">
        <v>175</v>
      </c>
      <c r="G1482" s="88" t="s">
        <v>140</v>
      </c>
    </row>
    <row r="1483" spans="2:7" ht="15.75" hidden="1" thickBot="1">
      <c r="B1483" s="88" t="s">
        <v>1666</v>
      </c>
      <c r="C1483" s="88">
        <v>87611111</v>
      </c>
      <c r="D1483" s="88" t="s">
        <v>142</v>
      </c>
      <c r="E1483" s="88" t="s">
        <v>143</v>
      </c>
      <c r="F1483" s="88" t="s">
        <v>121</v>
      </c>
      <c r="G1483" s="88" t="s">
        <v>162</v>
      </c>
    </row>
    <row r="1484" spans="2:7" ht="15.75" hidden="1" thickBot="1">
      <c r="B1484" s="88" t="s">
        <v>3200</v>
      </c>
      <c r="C1484" s="88">
        <v>87726109</v>
      </c>
      <c r="D1484" s="88" t="s">
        <v>126</v>
      </c>
      <c r="E1484" s="88" t="s">
        <v>127</v>
      </c>
      <c r="F1484" s="88" t="s">
        <v>121</v>
      </c>
      <c r="G1484" s="88" t="s">
        <v>128</v>
      </c>
    </row>
    <row r="1485" spans="2:7" ht="15.75" hidden="1" thickBot="1">
      <c r="B1485" s="88" t="s">
        <v>1667</v>
      </c>
      <c r="C1485" s="88">
        <v>87781088</v>
      </c>
      <c r="D1485" s="88" t="s">
        <v>142</v>
      </c>
      <c r="E1485" s="88" t="s">
        <v>143</v>
      </c>
      <c r="F1485" s="88" t="s">
        <v>121</v>
      </c>
      <c r="G1485" s="88" t="s">
        <v>162</v>
      </c>
    </row>
    <row r="1486" spans="2:7" ht="15.75" hidden="1" thickBot="1">
      <c r="B1486" s="88" t="s">
        <v>1668</v>
      </c>
      <c r="C1486" s="88">
        <v>87295790</v>
      </c>
      <c r="D1486" s="88" t="s">
        <v>114</v>
      </c>
      <c r="E1486" s="88" t="s">
        <v>115</v>
      </c>
      <c r="F1486" s="88" t="s">
        <v>121</v>
      </c>
      <c r="G1486" s="88" t="s">
        <v>117</v>
      </c>
    </row>
    <row r="1487" spans="2:7" ht="15.75" hidden="1" thickBot="1">
      <c r="B1487" s="88" t="s">
        <v>1669</v>
      </c>
      <c r="C1487" s="88">
        <v>87613489</v>
      </c>
      <c r="D1487" s="88" t="s">
        <v>142</v>
      </c>
      <c r="E1487" s="88" t="s">
        <v>143</v>
      </c>
      <c r="F1487" s="88" t="s">
        <v>189</v>
      </c>
      <c r="G1487" s="88" t="s">
        <v>162</v>
      </c>
    </row>
    <row r="1488" spans="2:7" ht="15.75" hidden="1" thickBot="1">
      <c r="B1488" s="88" t="s">
        <v>1670</v>
      </c>
      <c r="C1488" s="88">
        <v>87287102</v>
      </c>
      <c r="D1488" s="88" t="s">
        <v>114</v>
      </c>
      <c r="E1488" s="88" t="s">
        <v>115</v>
      </c>
      <c r="F1488" s="88" t="s">
        <v>121</v>
      </c>
      <c r="G1488" s="88" t="s">
        <v>117</v>
      </c>
    </row>
    <row r="1489" spans="2:7" ht="15.75" hidden="1" thickBot="1">
      <c r="B1489" s="88" t="s">
        <v>1671</v>
      </c>
      <c r="C1489" s="88">
        <v>87615112</v>
      </c>
      <c r="D1489" s="88" t="s">
        <v>142</v>
      </c>
      <c r="E1489" s="88" t="s">
        <v>143</v>
      </c>
      <c r="F1489" s="88" t="s">
        <v>121</v>
      </c>
      <c r="G1489" s="88" t="s">
        <v>162</v>
      </c>
    </row>
    <row r="1490" spans="2:7" ht="15.75" thickBot="1">
      <c r="B1490" s="88" t="s">
        <v>1672</v>
      </c>
      <c r="C1490" s="88">
        <v>87734442</v>
      </c>
      <c r="D1490" s="88" t="s">
        <v>156</v>
      </c>
      <c r="E1490" s="88" t="s">
        <v>157</v>
      </c>
      <c r="F1490" s="88" t="s">
        <v>121</v>
      </c>
      <c r="G1490" s="88" t="s">
        <v>158</v>
      </c>
    </row>
    <row r="1491" spans="2:7" ht="15.75" hidden="1" thickBot="1">
      <c r="B1491" s="88" t="s">
        <v>1673</v>
      </c>
      <c r="C1491" s="88">
        <v>87486126</v>
      </c>
      <c r="D1491" s="88" t="s">
        <v>119</v>
      </c>
      <c r="E1491" s="88" t="s">
        <v>120</v>
      </c>
      <c r="F1491" s="88" t="s">
        <v>121</v>
      </c>
      <c r="G1491" s="88" t="s">
        <v>122</v>
      </c>
    </row>
    <row r="1492" spans="2:7" ht="15.75" hidden="1" thickBot="1">
      <c r="B1492" s="88" t="s">
        <v>1674</v>
      </c>
      <c r="C1492" s="88">
        <v>87471060</v>
      </c>
      <c r="D1492" s="88" t="s">
        <v>316</v>
      </c>
      <c r="E1492" s="88" t="s">
        <v>120</v>
      </c>
      <c r="F1492" s="88" t="s">
        <v>121</v>
      </c>
      <c r="G1492" s="88" t="s">
        <v>372</v>
      </c>
    </row>
    <row r="1493" spans="2:7" ht="15.75" hidden="1" thickBot="1">
      <c r="B1493" s="88" t="s">
        <v>1675</v>
      </c>
      <c r="C1493" s="88">
        <v>87718528</v>
      </c>
      <c r="D1493" s="88" t="s">
        <v>165</v>
      </c>
      <c r="E1493" s="88" t="s">
        <v>166</v>
      </c>
      <c r="F1493" s="88" t="s">
        <v>121</v>
      </c>
      <c r="G1493" s="88" t="s">
        <v>168</v>
      </c>
    </row>
    <row r="1494" spans="2:7" ht="15.75" hidden="1" thickBot="1">
      <c r="B1494" s="88" t="s">
        <v>1676</v>
      </c>
      <c r="C1494" s="88">
        <v>87611517</v>
      </c>
      <c r="D1494" s="88" t="s">
        <v>142</v>
      </c>
      <c r="E1494" s="88" t="s">
        <v>143</v>
      </c>
      <c r="F1494" s="88" t="s">
        <v>189</v>
      </c>
      <c r="G1494" s="88" t="s">
        <v>162</v>
      </c>
    </row>
    <row r="1495" spans="2:7" ht="15.75" hidden="1" thickBot="1">
      <c r="B1495" s="88" t="s">
        <v>1677</v>
      </c>
      <c r="C1495" s="88">
        <v>87276212</v>
      </c>
      <c r="D1495" s="88" t="s">
        <v>114</v>
      </c>
      <c r="E1495" s="88" t="s">
        <v>115</v>
      </c>
      <c r="F1495" s="88" t="s">
        <v>121</v>
      </c>
      <c r="G1495" s="88" t="s">
        <v>124</v>
      </c>
    </row>
    <row r="1496" spans="2:7" ht="15.75" hidden="1" thickBot="1">
      <c r="B1496" s="88" t="s">
        <v>1678</v>
      </c>
      <c r="C1496" s="88">
        <v>87381210</v>
      </c>
      <c r="D1496" s="88" t="s">
        <v>114</v>
      </c>
      <c r="E1496" s="88" t="s">
        <v>115</v>
      </c>
      <c r="F1496" s="88" t="s">
        <v>121</v>
      </c>
      <c r="G1496" s="88" t="s">
        <v>117</v>
      </c>
    </row>
    <row r="1497" spans="2:7" ht="15.75" hidden="1" thickBot="1">
      <c r="B1497" s="88" t="s">
        <v>1679</v>
      </c>
      <c r="C1497" s="88">
        <v>87172544</v>
      </c>
      <c r="D1497" s="88" t="s">
        <v>205</v>
      </c>
      <c r="E1497" s="88" t="s">
        <v>206</v>
      </c>
      <c r="F1497" s="88" t="s">
        <v>121</v>
      </c>
      <c r="G1497" s="88" t="s">
        <v>210</v>
      </c>
    </row>
    <row r="1498" spans="2:7" ht="15.75" hidden="1" thickBot="1">
      <c r="B1498" s="88" t="s">
        <v>1680</v>
      </c>
      <c r="C1498" s="88">
        <v>87345256</v>
      </c>
      <c r="D1498" s="88" t="s">
        <v>114</v>
      </c>
      <c r="E1498" s="88" t="s">
        <v>115</v>
      </c>
      <c r="F1498" s="88" t="s">
        <v>121</v>
      </c>
      <c r="G1498" s="88" t="s">
        <v>124</v>
      </c>
    </row>
    <row r="1499" spans="2:7" ht="15.75" hidden="1" thickBot="1">
      <c r="B1499" s="88" t="s">
        <v>1681</v>
      </c>
      <c r="C1499" s="88">
        <v>87584052</v>
      </c>
      <c r="D1499" s="88" t="s">
        <v>147</v>
      </c>
      <c r="E1499" s="88" t="s">
        <v>148</v>
      </c>
      <c r="F1499" s="88" t="s">
        <v>149</v>
      </c>
      <c r="G1499" s="88" t="s">
        <v>258</v>
      </c>
    </row>
    <row r="1500" spans="2:7" ht="15.75" hidden="1" thickBot="1">
      <c r="B1500" s="88" t="s">
        <v>1682</v>
      </c>
      <c r="C1500" s="88">
        <v>87718130</v>
      </c>
      <c r="D1500" s="88" t="s">
        <v>165</v>
      </c>
      <c r="E1500" s="88" t="s">
        <v>166</v>
      </c>
      <c r="F1500" s="88" t="s">
        <v>121</v>
      </c>
      <c r="G1500" s="88" t="s">
        <v>168</v>
      </c>
    </row>
    <row r="1501" spans="2:7" ht="15.75" hidden="1" thickBot="1">
      <c r="B1501" s="88" t="s">
        <v>1683</v>
      </c>
      <c r="C1501" s="88">
        <v>87682153</v>
      </c>
      <c r="D1501" s="88" t="s">
        <v>126</v>
      </c>
      <c r="E1501" s="88" t="s">
        <v>127</v>
      </c>
      <c r="F1501" s="88" t="s">
        <v>121</v>
      </c>
      <c r="G1501" s="88" t="s">
        <v>128</v>
      </c>
    </row>
    <row r="1502" spans="2:7" ht="15.75" hidden="1" thickBot="1">
      <c r="B1502" s="88" t="s">
        <v>1684</v>
      </c>
      <c r="C1502" s="88">
        <v>87345041</v>
      </c>
      <c r="D1502" s="88" t="s">
        <v>114</v>
      </c>
      <c r="E1502" s="88" t="s">
        <v>115</v>
      </c>
      <c r="F1502" s="88" t="s">
        <v>121</v>
      </c>
      <c r="G1502" s="88" t="s">
        <v>117</v>
      </c>
    </row>
    <row r="1503" spans="2:7" ht="15.75" hidden="1" thickBot="1">
      <c r="B1503" s="88" t="s">
        <v>1685</v>
      </c>
      <c r="C1503" s="88">
        <v>87575274</v>
      </c>
      <c r="D1503" s="88" t="s">
        <v>147</v>
      </c>
      <c r="E1503" s="88" t="s">
        <v>148</v>
      </c>
      <c r="F1503" s="88" t="s">
        <v>121</v>
      </c>
      <c r="G1503" s="88" t="s">
        <v>152</v>
      </c>
    </row>
    <row r="1504" spans="2:7" ht="15.75" hidden="1" thickBot="1">
      <c r="B1504" s="88" t="s">
        <v>1686</v>
      </c>
      <c r="C1504" s="88">
        <v>87109306</v>
      </c>
      <c r="D1504" s="88" t="s">
        <v>114</v>
      </c>
      <c r="E1504" s="88" t="s">
        <v>115</v>
      </c>
      <c r="F1504" s="88" t="s">
        <v>121</v>
      </c>
      <c r="G1504" s="88" t="s">
        <v>124</v>
      </c>
    </row>
    <row r="1505" spans="2:7" ht="15.75" hidden="1" thickBot="1">
      <c r="B1505" s="88" t="s">
        <v>1687</v>
      </c>
      <c r="C1505" s="88">
        <v>87223263</v>
      </c>
      <c r="D1505" s="88" t="s">
        <v>114</v>
      </c>
      <c r="E1505" s="88" t="s">
        <v>115</v>
      </c>
      <c r="F1505" s="88" t="s">
        <v>121</v>
      </c>
      <c r="G1505" s="88" t="s">
        <v>1688</v>
      </c>
    </row>
    <row r="1506" spans="2:7" ht="15.75" hidden="1" thickBot="1">
      <c r="B1506" s="88" t="s">
        <v>1689</v>
      </c>
      <c r="C1506" s="88">
        <v>87286005</v>
      </c>
      <c r="D1506" s="88" t="s">
        <v>114</v>
      </c>
      <c r="E1506" s="88" t="s">
        <v>115</v>
      </c>
      <c r="F1506" s="88" t="s">
        <v>121</v>
      </c>
      <c r="G1506" s="88" t="s">
        <v>1690</v>
      </c>
    </row>
    <row r="1507" spans="2:7" ht="15.75" hidden="1" thickBot="1">
      <c r="B1507" s="88" t="s">
        <v>1691</v>
      </c>
      <c r="C1507" s="88">
        <v>87287250</v>
      </c>
      <c r="D1507" s="88" t="s">
        <v>114</v>
      </c>
      <c r="E1507" s="88" t="s">
        <v>115</v>
      </c>
      <c r="F1507" s="88" t="s">
        <v>121</v>
      </c>
      <c r="G1507" s="88" t="s">
        <v>117</v>
      </c>
    </row>
    <row r="1508" spans="2:7" ht="15.75" hidden="1" thickBot="1">
      <c r="B1508" s="88" t="s">
        <v>1692</v>
      </c>
      <c r="C1508" s="88">
        <v>87342238</v>
      </c>
      <c r="D1508" s="88" t="s">
        <v>114</v>
      </c>
      <c r="E1508" s="88" t="s">
        <v>115</v>
      </c>
      <c r="F1508" s="88" t="s">
        <v>121</v>
      </c>
      <c r="G1508" s="88" t="s">
        <v>124</v>
      </c>
    </row>
    <row r="1509" spans="2:7" ht="15.75" hidden="1" thickBot="1">
      <c r="B1509" s="88" t="s">
        <v>1693</v>
      </c>
      <c r="C1509" s="88">
        <v>87381582</v>
      </c>
      <c r="D1509" s="88" t="s">
        <v>126</v>
      </c>
      <c r="E1509" s="88" t="s">
        <v>127</v>
      </c>
      <c r="F1509" s="88" t="s">
        <v>493</v>
      </c>
      <c r="G1509" s="88" t="s">
        <v>128</v>
      </c>
    </row>
    <row r="1510" spans="2:7" ht="15.75" hidden="1" thickBot="1">
      <c r="B1510" s="88" t="s">
        <v>1694</v>
      </c>
      <c r="C1510" s="88">
        <v>87574335</v>
      </c>
      <c r="D1510" s="88" t="s">
        <v>214</v>
      </c>
      <c r="E1510" s="88" t="s">
        <v>215</v>
      </c>
      <c r="F1510" s="88" t="s">
        <v>121</v>
      </c>
      <c r="G1510" s="88" t="s">
        <v>222</v>
      </c>
    </row>
    <row r="1511" spans="2:7" ht="15.75" hidden="1" thickBot="1">
      <c r="B1511" s="88" t="s">
        <v>1695</v>
      </c>
      <c r="C1511" s="88">
        <v>87212274</v>
      </c>
      <c r="D1511" s="88" t="s">
        <v>205</v>
      </c>
      <c r="E1511" s="88" t="s">
        <v>206</v>
      </c>
      <c r="F1511" s="88" t="s">
        <v>121</v>
      </c>
      <c r="G1511" s="88" t="s">
        <v>210</v>
      </c>
    </row>
    <row r="1512" spans="2:7" ht="15.75" hidden="1" thickBot="1">
      <c r="B1512" s="88" t="s">
        <v>1696</v>
      </c>
      <c r="C1512" s="88">
        <v>87595553</v>
      </c>
      <c r="D1512" s="88" t="s">
        <v>147</v>
      </c>
      <c r="E1512" s="88" t="s">
        <v>148</v>
      </c>
      <c r="F1512" s="88" t="s">
        <v>121</v>
      </c>
      <c r="G1512" s="88" t="s">
        <v>152</v>
      </c>
    </row>
    <row r="1513" spans="2:7" ht="15.75" hidden="1" thickBot="1">
      <c r="B1513" s="88" t="s">
        <v>1697</v>
      </c>
      <c r="C1513" s="88">
        <v>87592006</v>
      </c>
      <c r="D1513" s="88" t="s">
        <v>147</v>
      </c>
      <c r="E1513" s="88" t="s">
        <v>148</v>
      </c>
      <c r="F1513" s="88" t="s">
        <v>121</v>
      </c>
      <c r="G1513" s="88" t="s">
        <v>150</v>
      </c>
    </row>
    <row r="1514" spans="2:7" ht="15.75" hidden="1" thickBot="1">
      <c r="B1514" s="88" t="s">
        <v>1698</v>
      </c>
      <c r="C1514" s="88">
        <v>87592022</v>
      </c>
      <c r="D1514" s="88" t="s">
        <v>147</v>
      </c>
      <c r="E1514" s="88" t="s">
        <v>148</v>
      </c>
      <c r="F1514" s="88" t="s">
        <v>121</v>
      </c>
      <c r="G1514" s="88" t="s">
        <v>152</v>
      </c>
    </row>
    <row r="1515" spans="2:7" ht="15.75" hidden="1" thickBot="1">
      <c r="B1515" s="88" t="s">
        <v>1699</v>
      </c>
      <c r="C1515" s="88">
        <v>87615161</v>
      </c>
      <c r="D1515" s="88" t="s">
        <v>142</v>
      </c>
      <c r="E1515" s="88" t="s">
        <v>143</v>
      </c>
      <c r="F1515" s="88" t="s">
        <v>144</v>
      </c>
      <c r="G1515" s="88" t="s">
        <v>162</v>
      </c>
    </row>
    <row r="1516" spans="2:7" ht="15.75" hidden="1" thickBot="1">
      <c r="B1516" s="88" t="s">
        <v>1700</v>
      </c>
      <c r="C1516" s="88">
        <v>87598755</v>
      </c>
      <c r="D1516" s="88" t="s">
        <v>142</v>
      </c>
      <c r="E1516" s="88" t="s">
        <v>143</v>
      </c>
      <c r="F1516" s="88" t="s">
        <v>121</v>
      </c>
      <c r="G1516" s="88" t="s">
        <v>162</v>
      </c>
    </row>
    <row r="1517" spans="2:7" ht="15.75" hidden="1" thickBot="1">
      <c r="B1517" s="88" t="s">
        <v>1701</v>
      </c>
      <c r="C1517" s="88">
        <v>87214502</v>
      </c>
      <c r="D1517" s="88" t="s">
        <v>205</v>
      </c>
      <c r="E1517" s="88" t="s">
        <v>206</v>
      </c>
      <c r="F1517" s="88" t="s">
        <v>121</v>
      </c>
      <c r="G1517" s="88" t="s">
        <v>210</v>
      </c>
    </row>
    <row r="1518" spans="2:7" ht="15.75" hidden="1" thickBot="1">
      <c r="B1518" s="88" t="s">
        <v>1702</v>
      </c>
      <c r="C1518" s="88">
        <v>87444265</v>
      </c>
      <c r="D1518" s="88" t="s">
        <v>194</v>
      </c>
      <c r="E1518" s="88" t="s">
        <v>195</v>
      </c>
      <c r="F1518" s="88" t="s">
        <v>196</v>
      </c>
      <c r="G1518" s="88" t="s">
        <v>197</v>
      </c>
    </row>
    <row r="1519" spans="2:7" ht="15.75" hidden="1" thickBot="1">
      <c r="B1519" s="88" t="s">
        <v>1703</v>
      </c>
      <c r="C1519" s="88">
        <v>87276527</v>
      </c>
      <c r="D1519" s="88" t="s">
        <v>126</v>
      </c>
      <c r="E1519" s="88" t="s">
        <v>127</v>
      </c>
      <c r="F1519" s="88" t="s">
        <v>121</v>
      </c>
      <c r="G1519" s="88" t="s">
        <v>128</v>
      </c>
    </row>
    <row r="1520" spans="2:7" ht="15.75" thickBot="1">
      <c r="B1520" s="88" t="s">
        <v>1704</v>
      </c>
      <c r="C1520" s="88">
        <v>87761239</v>
      </c>
      <c r="D1520" s="88" t="s">
        <v>156</v>
      </c>
      <c r="E1520" s="88" t="s">
        <v>157</v>
      </c>
      <c r="F1520" s="88" t="s">
        <v>121</v>
      </c>
      <c r="G1520" s="88" t="s">
        <v>182</v>
      </c>
    </row>
    <row r="1521" spans="2:7" ht="15.75" hidden="1" thickBot="1">
      <c r="B1521" s="88" t="s">
        <v>1705</v>
      </c>
      <c r="C1521" s="88">
        <v>87611806</v>
      </c>
      <c r="D1521" s="88" t="s">
        <v>142</v>
      </c>
      <c r="E1521" s="88" t="s">
        <v>143</v>
      </c>
      <c r="F1521" s="88" t="s">
        <v>189</v>
      </c>
      <c r="G1521" s="88" t="s">
        <v>145</v>
      </c>
    </row>
    <row r="1522" spans="2:7" ht="15.75" hidden="1" thickBot="1">
      <c r="B1522" s="88" t="s">
        <v>1706</v>
      </c>
      <c r="C1522" s="88">
        <v>87765479</v>
      </c>
      <c r="D1522" s="88" t="s">
        <v>138</v>
      </c>
      <c r="E1522" s="88" t="s">
        <v>139</v>
      </c>
      <c r="F1522" s="88" t="s">
        <v>121</v>
      </c>
      <c r="G1522" s="88" t="s">
        <v>176</v>
      </c>
    </row>
    <row r="1523" spans="2:7" ht="15.75" hidden="1" thickBot="1">
      <c r="B1523" s="88" t="s">
        <v>1707</v>
      </c>
      <c r="C1523" s="88">
        <v>87184572</v>
      </c>
      <c r="D1523" s="88" t="s">
        <v>165</v>
      </c>
      <c r="E1523" s="88" t="s">
        <v>166</v>
      </c>
      <c r="F1523" s="88" t="s">
        <v>121</v>
      </c>
      <c r="G1523" s="88" t="s">
        <v>168</v>
      </c>
    </row>
    <row r="1524" spans="2:7" ht="15.75" hidden="1" thickBot="1">
      <c r="B1524" s="88" t="s">
        <v>1708</v>
      </c>
      <c r="C1524" s="88">
        <v>87615310</v>
      </c>
      <c r="D1524" s="88" t="s">
        <v>142</v>
      </c>
      <c r="E1524" s="88" t="s">
        <v>143</v>
      </c>
      <c r="F1524" s="88" t="s">
        <v>121</v>
      </c>
      <c r="G1524" s="88" t="s">
        <v>162</v>
      </c>
    </row>
    <row r="1525" spans="2:7" ht="15.75" hidden="1" thickBot="1">
      <c r="B1525" s="88" t="s">
        <v>1709</v>
      </c>
      <c r="C1525" s="88">
        <v>87447219</v>
      </c>
      <c r="D1525" s="88" t="s">
        <v>194</v>
      </c>
      <c r="E1525" s="88" t="s">
        <v>195</v>
      </c>
      <c r="F1525" s="88" t="s">
        <v>121</v>
      </c>
      <c r="G1525" s="88" t="s">
        <v>197</v>
      </c>
    </row>
    <row r="1526" spans="2:7" ht="15.75" hidden="1" thickBot="1">
      <c r="B1526" s="88" t="s">
        <v>1710</v>
      </c>
      <c r="C1526" s="88">
        <v>87476275</v>
      </c>
      <c r="D1526" s="88" t="s">
        <v>316</v>
      </c>
      <c r="E1526" s="88" t="s">
        <v>120</v>
      </c>
      <c r="F1526" s="88" t="s">
        <v>121</v>
      </c>
      <c r="G1526" s="88" t="s">
        <v>372</v>
      </c>
    </row>
    <row r="1527" spans="2:7" ht="15.75" hidden="1" thickBot="1">
      <c r="B1527" s="88" t="s">
        <v>1711</v>
      </c>
      <c r="C1527" s="88">
        <v>87141069</v>
      </c>
      <c r="D1527" s="88" t="s">
        <v>205</v>
      </c>
      <c r="E1527" s="88" t="s">
        <v>206</v>
      </c>
      <c r="F1527" s="88" t="s">
        <v>121</v>
      </c>
      <c r="G1527" s="88" t="s">
        <v>210</v>
      </c>
    </row>
    <row r="1528" spans="2:7" ht="15.75" thickBot="1">
      <c r="B1528" s="88" t="s">
        <v>1712</v>
      </c>
      <c r="C1528" s="88">
        <v>87761247</v>
      </c>
      <c r="D1528" s="88" t="s">
        <v>156</v>
      </c>
      <c r="E1528" s="88" t="s">
        <v>157</v>
      </c>
      <c r="F1528" s="88" t="s">
        <v>224</v>
      </c>
      <c r="G1528" s="88" t="s">
        <v>158</v>
      </c>
    </row>
    <row r="1529" spans="2:7" ht="15.75" hidden="1" thickBot="1">
      <c r="B1529" s="88" t="s">
        <v>1713</v>
      </c>
      <c r="C1529" s="88">
        <v>87682401</v>
      </c>
      <c r="D1529" s="88" t="s">
        <v>126</v>
      </c>
      <c r="E1529" s="88" t="s">
        <v>127</v>
      </c>
      <c r="F1529" s="88" t="s">
        <v>121</v>
      </c>
      <c r="G1529" s="88" t="s">
        <v>354</v>
      </c>
    </row>
    <row r="1530" spans="2:7" ht="15.75" hidden="1" thickBot="1">
      <c r="B1530" s="88" t="s">
        <v>1714</v>
      </c>
      <c r="C1530" s="88">
        <v>87116632</v>
      </c>
      <c r="D1530" s="88" t="s">
        <v>126</v>
      </c>
      <c r="E1530" s="88" t="s">
        <v>127</v>
      </c>
      <c r="F1530" s="88" t="s">
        <v>121</v>
      </c>
      <c r="G1530" s="88" t="s">
        <v>128</v>
      </c>
    </row>
    <row r="1531" spans="2:7" ht="15.75" hidden="1" thickBot="1">
      <c r="B1531" s="88" t="s">
        <v>1715</v>
      </c>
      <c r="C1531" s="88">
        <v>87571471</v>
      </c>
      <c r="D1531" s="88" t="s">
        <v>214</v>
      </c>
      <c r="E1531" s="88" t="s">
        <v>215</v>
      </c>
      <c r="F1531" s="88" t="s">
        <v>121</v>
      </c>
      <c r="G1531" s="88" t="s">
        <v>216</v>
      </c>
    </row>
    <row r="1532" spans="2:7" ht="15.75" hidden="1" thickBot="1">
      <c r="B1532" s="88" t="s">
        <v>1716</v>
      </c>
      <c r="C1532" s="88">
        <v>87182345</v>
      </c>
      <c r="D1532" s="88" t="s">
        <v>205</v>
      </c>
      <c r="E1532" s="88" t="s">
        <v>206</v>
      </c>
      <c r="F1532" s="88" t="s">
        <v>121</v>
      </c>
      <c r="G1532" s="88" t="s">
        <v>210</v>
      </c>
    </row>
    <row r="1533" spans="2:7" ht="15.75" hidden="1" thickBot="1">
      <c r="B1533" s="88" t="s">
        <v>1717</v>
      </c>
      <c r="C1533" s="88">
        <v>87345231</v>
      </c>
      <c r="D1533" s="88" t="s">
        <v>114</v>
      </c>
      <c r="E1533" s="88" t="s">
        <v>115</v>
      </c>
      <c r="F1533" s="88" t="s">
        <v>116</v>
      </c>
      <c r="G1533" s="88" t="s">
        <v>117</v>
      </c>
    </row>
    <row r="1534" spans="2:7" ht="15.75" hidden="1" thickBot="1">
      <c r="B1534" s="88" t="s">
        <v>1718</v>
      </c>
      <c r="C1534" s="88">
        <v>87171728</v>
      </c>
      <c r="D1534" s="88" t="s">
        <v>205</v>
      </c>
      <c r="E1534" s="88" t="s">
        <v>206</v>
      </c>
      <c r="F1534" s="88" t="s">
        <v>121</v>
      </c>
      <c r="G1534" s="88" t="s">
        <v>210</v>
      </c>
    </row>
    <row r="1535" spans="2:7" ht="15.75" hidden="1" thickBot="1">
      <c r="B1535" s="88" t="s">
        <v>1719</v>
      </c>
      <c r="C1535" s="88">
        <v>87116285</v>
      </c>
      <c r="D1535" s="88" t="s">
        <v>126</v>
      </c>
      <c r="E1535" s="88" t="s">
        <v>127</v>
      </c>
      <c r="F1535" s="88" t="s">
        <v>121</v>
      </c>
      <c r="G1535" s="88" t="s">
        <v>354</v>
      </c>
    </row>
    <row r="1536" spans="2:7" ht="15.75" hidden="1" thickBot="1">
      <c r="B1536" s="88" t="s">
        <v>1720</v>
      </c>
      <c r="C1536" s="88">
        <v>87712620</v>
      </c>
      <c r="D1536" s="88" t="s">
        <v>165</v>
      </c>
      <c r="E1536" s="88" t="s">
        <v>166</v>
      </c>
      <c r="F1536" s="88" t="s">
        <v>121</v>
      </c>
      <c r="G1536" s="88" t="s">
        <v>168</v>
      </c>
    </row>
    <row r="1537" spans="2:7" ht="15.75" hidden="1" thickBot="1">
      <c r="B1537" s="88" t="s">
        <v>1721</v>
      </c>
      <c r="C1537" s="88">
        <v>87271775</v>
      </c>
      <c r="D1537" s="88" t="s">
        <v>114</v>
      </c>
      <c r="E1537" s="88" t="s">
        <v>115</v>
      </c>
      <c r="F1537" s="88" t="s">
        <v>121</v>
      </c>
      <c r="G1537" s="88" t="s">
        <v>117</v>
      </c>
    </row>
    <row r="1538" spans="2:7" ht="15.75" hidden="1" thickBot="1">
      <c r="B1538" s="88" t="s">
        <v>1722</v>
      </c>
      <c r="C1538" s="88">
        <v>87313122</v>
      </c>
      <c r="D1538" s="88" t="s">
        <v>114</v>
      </c>
      <c r="E1538" s="88" t="s">
        <v>115</v>
      </c>
      <c r="F1538" s="88" t="s">
        <v>121</v>
      </c>
      <c r="G1538" s="88" t="s">
        <v>124</v>
      </c>
    </row>
    <row r="1539" spans="2:7" ht="15.75" hidden="1" thickBot="1">
      <c r="B1539" s="88" t="s">
        <v>1723</v>
      </c>
      <c r="C1539" s="88">
        <v>87313817</v>
      </c>
      <c r="D1539" s="88" t="s">
        <v>194</v>
      </c>
      <c r="E1539" s="88" t="s">
        <v>195</v>
      </c>
      <c r="F1539" s="88" t="s">
        <v>121</v>
      </c>
      <c r="G1539" s="88" t="s">
        <v>304</v>
      </c>
    </row>
    <row r="1540" spans="2:7" ht="15.75" hidden="1" thickBot="1">
      <c r="B1540" s="88" t="s">
        <v>1724</v>
      </c>
      <c r="C1540" s="88">
        <v>87313049</v>
      </c>
      <c r="D1540" s="88" t="s">
        <v>114</v>
      </c>
      <c r="E1540" s="88" t="s">
        <v>115</v>
      </c>
      <c r="F1540" s="88" t="s">
        <v>116</v>
      </c>
      <c r="G1540" s="88" t="s">
        <v>219</v>
      </c>
    </row>
    <row r="1541" spans="2:7" ht="15.75" hidden="1" thickBot="1">
      <c r="B1541" s="88" t="s">
        <v>1725</v>
      </c>
      <c r="C1541" s="88">
        <v>87272195</v>
      </c>
      <c r="D1541" s="88" t="s">
        <v>114</v>
      </c>
      <c r="E1541" s="88" t="s">
        <v>115</v>
      </c>
      <c r="F1541" s="88" t="s">
        <v>121</v>
      </c>
      <c r="G1541" s="88" t="s">
        <v>117</v>
      </c>
    </row>
    <row r="1542" spans="2:7" ht="15.75" hidden="1" thickBot="1">
      <c r="B1542" s="88" t="s">
        <v>1726</v>
      </c>
      <c r="C1542" s="88">
        <v>87276303</v>
      </c>
      <c r="D1542" s="88" t="s">
        <v>114</v>
      </c>
      <c r="E1542" s="88" t="s">
        <v>115</v>
      </c>
      <c r="F1542" s="88" t="s">
        <v>121</v>
      </c>
      <c r="G1542" s="88" t="s">
        <v>117</v>
      </c>
    </row>
    <row r="1543" spans="2:7" ht="15.75" hidden="1" thickBot="1">
      <c r="B1543" s="88" t="s">
        <v>1727</v>
      </c>
      <c r="C1543" s="88">
        <v>87411447</v>
      </c>
      <c r="D1543" s="88" t="s">
        <v>194</v>
      </c>
      <c r="E1543" s="88" t="s">
        <v>195</v>
      </c>
      <c r="F1543" s="88" t="s">
        <v>121</v>
      </c>
      <c r="G1543" s="88" t="s">
        <v>304</v>
      </c>
    </row>
    <row r="1544" spans="2:7" ht="15.75" hidden="1" thickBot="1">
      <c r="B1544" s="88" t="s">
        <v>1728</v>
      </c>
      <c r="C1544" s="88">
        <v>87116137</v>
      </c>
      <c r="D1544" s="88" t="s">
        <v>126</v>
      </c>
      <c r="E1544" s="88" t="s">
        <v>127</v>
      </c>
      <c r="F1544" s="88" t="s">
        <v>121</v>
      </c>
      <c r="G1544" s="88" t="s">
        <v>128</v>
      </c>
    </row>
    <row r="1545" spans="2:7" ht="15.75" hidden="1" thickBot="1">
      <c r="B1545" s="88" t="s">
        <v>1729</v>
      </c>
      <c r="C1545" s="88">
        <v>87415141</v>
      </c>
      <c r="D1545" s="88" t="s">
        <v>194</v>
      </c>
      <c r="E1545" s="88" t="s">
        <v>195</v>
      </c>
      <c r="F1545" s="88" t="s">
        <v>121</v>
      </c>
      <c r="G1545" s="88" t="s">
        <v>304</v>
      </c>
    </row>
    <row r="1546" spans="2:7" ht="15.75" hidden="1" thickBot="1">
      <c r="B1546" s="88" t="s">
        <v>1730</v>
      </c>
      <c r="C1546" s="88">
        <v>87194274</v>
      </c>
      <c r="D1546" s="88" t="s">
        <v>205</v>
      </c>
      <c r="E1546" s="88" t="s">
        <v>206</v>
      </c>
      <c r="F1546" s="88" t="s">
        <v>121</v>
      </c>
      <c r="G1546" s="88" t="s">
        <v>210</v>
      </c>
    </row>
    <row r="1547" spans="2:7" ht="15.75" hidden="1" thickBot="1">
      <c r="B1547" s="88" t="s">
        <v>1731</v>
      </c>
      <c r="C1547" s="88">
        <v>87194001</v>
      </c>
      <c r="D1547" s="88" t="s">
        <v>205</v>
      </c>
      <c r="E1547" s="88" t="s">
        <v>206</v>
      </c>
      <c r="F1547" s="88" t="s">
        <v>253</v>
      </c>
      <c r="G1547" s="88" t="s">
        <v>208</v>
      </c>
    </row>
    <row r="1548" spans="2:7" ht="15.75" hidden="1" thickBot="1">
      <c r="B1548" s="88" t="s">
        <v>1732</v>
      </c>
      <c r="C1548" s="88">
        <v>87718239</v>
      </c>
      <c r="D1548" s="88" t="s">
        <v>165</v>
      </c>
      <c r="E1548" s="88" t="s">
        <v>166</v>
      </c>
      <c r="F1548" s="88" t="s">
        <v>167</v>
      </c>
      <c r="G1548" s="88" t="s">
        <v>324</v>
      </c>
    </row>
    <row r="1549" spans="2:7" ht="15.75" hidden="1" thickBot="1">
      <c r="B1549" s="88" t="s">
        <v>1733</v>
      </c>
      <c r="C1549" s="88">
        <v>87286112</v>
      </c>
      <c r="D1549" s="88" t="s">
        <v>114</v>
      </c>
      <c r="E1549" s="88" t="s">
        <v>115</v>
      </c>
      <c r="F1549" s="88" t="s">
        <v>121</v>
      </c>
      <c r="G1549" s="88" t="s">
        <v>117</v>
      </c>
    </row>
    <row r="1550" spans="2:7" ht="15.75" hidden="1" thickBot="1">
      <c r="B1550" s="88" t="s">
        <v>1734</v>
      </c>
      <c r="C1550" s="88">
        <v>87345033</v>
      </c>
      <c r="D1550" s="88" t="s">
        <v>114</v>
      </c>
      <c r="E1550" s="88" t="s">
        <v>115</v>
      </c>
      <c r="F1550" s="88" t="s">
        <v>121</v>
      </c>
      <c r="G1550" s="88" t="s">
        <v>117</v>
      </c>
    </row>
    <row r="1551" spans="2:7" ht="15.75" hidden="1" thickBot="1">
      <c r="B1551" s="88" t="s">
        <v>1735</v>
      </c>
      <c r="C1551" s="88">
        <v>87576157</v>
      </c>
      <c r="D1551" s="88" t="s">
        <v>214</v>
      </c>
      <c r="E1551" s="88" t="s">
        <v>215</v>
      </c>
      <c r="F1551" s="88" t="s">
        <v>121</v>
      </c>
      <c r="G1551" s="88" t="s">
        <v>222</v>
      </c>
    </row>
    <row r="1552" spans="2:7" ht="15.75" hidden="1" thickBot="1">
      <c r="B1552" s="88" t="s">
        <v>1736</v>
      </c>
      <c r="C1552" s="88">
        <v>87476002</v>
      </c>
      <c r="D1552" s="88" t="s">
        <v>316</v>
      </c>
      <c r="E1552" s="88" t="s">
        <v>120</v>
      </c>
      <c r="F1552" s="88" t="s">
        <v>121</v>
      </c>
      <c r="G1552" s="88" t="s">
        <v>317</v>
      </c>
    </row>
    <row r="1553" spans="2:7" ht="15.75" thickBot="1">
      <c r="B1553" s="88" t="s">
        <v>1737</v>
      </c>
      <c r="C1553" s="88">
        <v>87761262</v>
      </c>
      <c r="D1553" s="88" t="s">
        <v>156</v>
      </c>
      <c r="E1553" s="88" t="s">
        <v>157</v>
      </c>
      <c r="F1553" s="88" t="s">
        <v>121</v>
      </c>
      <c r="G1553" s="88" t="s">
        <v>158</v>
      </c>
    </row>
    <row r="1554" spans="2:7" ht="15.75" hidden="1" thickBot="1">
      <c r="B1554" s="88" t="s">
        <v>1738</v>
      </c>
      <c r="C1554" s="88">
        <v>87142109</v>
      </c>
      <c r="D1554" s="88" t="s">
        <v>205</v>
      </c>
      <c r="E1554" s="88" t="s">
        <v>206</v>
      </c>
      <c r="F1554" s="88" t="s">
        <v>121</v>
      </c>
      <c r="G1554" s="88" t="s">
        <v>1241</v>
      </c>
    </row>
    <row r="1555" spans="2:7" ht="15.75" hidden="1" thickBot="1">
      <c r="B1555" s="88" t="s">
        <v>1739</v>
      </c>
      <c r="C1555" s="88">
        <v>87597104</v>
      </c>
      <c r="D1555" s="88" t="s">
        <v>214</v>
      </c>
      <c r="E1555" s="88" t="s">
        <v>215</v>
      </c>
      <c r="F1555" s="88" t="s">
        <v>121</v>
      </c>
      <c r="G1555" s="88" t="s">
        <v>222</v>
      </c>
    </row>
    <row r="1556" spans="2:7" ht="15.75" hidden="1" thickBot="1">
      <c r="B1556" s="88" t="s">
        <v>1740</v>
      </c>
      <c r="C1556" s="88">
        <v>87713735</v>
      </c>
      <c r="D1556" s="88" t="s">
        <v>165</v>
      </c>
      <c r="E1556" s="88" t="s">
        <v>166</v>
      </c>
      <c r="F1556" s="88" t="s">
        <v>167</v>
      </c>
      <c r="G1556" s="88" t="s">
        <v>168</v>
      </c>
    </row>
    <row r="1557" spans="2:7" ht="15.75" hidden="1" thickBot="1">
      <c r="B1557" s="88" t="s">
        <v>1741</v>
      </c>
      <c r="C1557" s="88">
        <v>87673673</v>
      </c>
      <c r="D1557" s="88" t="s">
        <v>147</v>
      </c>
      <c r="E1557" s="88" t="s">
        <v>148</v>
      </c>
      <c r="F1557" s="88" t="s">
        <v>121</v>
      </c>
      <c r="G1557" s="88" t="s">
        <v>152</v>
      </c>
    </row>
    <row r="1558" spans="2:7" ht="15.75" hidden="1" thickBot="1">
      <c r="B1558" s="88" t="s">
        <v>1742</v>
      </c>
      <c r="C1558" s="88">
        <v>87491290</v>
      </c>
      <c r="D1558" s="88" t="s">
        <v>147</v>
      </c>
      <c r="E1558" s="88" t="s">
        <v>148</v>
      </c>
      <c r="F1558" s="88" t="s">
        <v>121</v>
      </c>
      <c r="G1558" s="88" t="s">
        <v>152</v>
      </c>
    </row>
    <row r="1559" spans="2:7" ht="15.75" hidden="1" thickBot="1">
      <c r="B1559" s="88" t="s">
        <v>1743</v>
      </c>
      <c r="C1559" s="88">
        <v>87343475</v>
      </c>
      <c r="D1559" s="88" t="s">
        <v>114</v>
      </c>
      <c r="E1559" s="88" t="s">
        <v>115</v>
      </c>
      <c r="F1559" s="88" t="s">
        <v>116</v>
      </c>
      <c r="G1559" s="88" t="s">
        <v>117</v>
      </c>
    </row>
    <row r="1560" spans="2:7" ht="15.75" hidden="1" thickBot="1">
      <c r="B1560" s="88" t="s">
        <v>1744</v>
      </c>
      <c r="C1560" s="88">
        <v>87671339</v>
      </c>
      <c r="D1560" s="88" t="s">
        <v>142</v>
      </c>
      <c r="E1560" s="88" t="s">
        <v>143</v>
      </c>
      <c r="F1560" s="88" t="s">
        <v>189</v>
      </c>
      <c r="G1560" s="88" t="s">
        <v>145</v>
      </c>
    </row>
    <row r="1561" spans="2:7" ht="15.75" thickBot="1">
      <c r="B1561" s="88" t="s">
        <v>1745</v>
      </c>
      <c r="C1561" s="88">
        <v>87641050</v>
      </c>
      <c r="D1561" s="88" t="s">
        <v>156</v>
      </c>
      <c r="E1561" s="88" t="s">
        <v>157</v>
      </c>
      <c r="F1561" s="88" t="s">
        <v>121</v>
      </c>
      <c r="G1561" s="88" t="s">
        <v>158</v>
      </c>
    </row>
    <row r="1562" spans="2:7" ht="15.75" hidden="1" thickBot="1">
      <c r="B1562" s="88" t="s">
        <v>1746</v>
      </c>
      <c r="C1562" s="88">
        <v>87382457</v>
      </c>
      <c r="D1562" s="88" t="s">
        <v>126</v>
      </c>
      <c r="E1562" s="88" t="s">
        <v>127</v>
      </c>
      <c r="F1562" s="88" t="s">
        <v>121</v>
      </c>
      <c r="G1562" s="88" t="s">
        <v>128</v>
      </c>
    </row>
    <row r="1563" spans="2:7" ht="15.75" hidden="1" thickBot="1">
      <c r="B1563" s="88" t="s">
        <v>1747</v>
      </c>
      <c r="C1563" s="88">
        <v>87478511</v>
      </c>
      <c r="D1563" s="88" t="s">
        <v>119</v>
      </c>
      <c r="E1563" s="88" t="s">
        <v>120</v>
      </c>
      <c r="F1563" s="88" t="s">
        <v>121</v>
      </c>
      <c r="G1563" s="88" t="s">
        <v>122</v>
      </c>
    </row>
    <row r="1564" spans="2:7" ht="15.75" hidden="1" thickBot="1">
      <c r="B1564" s="88" t="s">
        <v>1748</v>
      </c>
      <c r="C1564" s="88">
        <v>87276253</v>
      </c>
      <c r="D1564" s="88" t="s">
        <v>126</v>
      </c>
      <c r="E1564" s="88" t="s">
        <v>127</v>
      </c>
      <c r="F1564" s="88" t="s">
        <v>121</v>
      </c>
      <c r="G1564" s="88" t="s">
        <v>128</v>
      </c>
    </row>
    <row r="1565" spans="2:7" ht="15.75" hidden="1" thickBot="1">
      <c r="B1565" s="88" t="s">
        <v>1749</v>
      </c>
      <c r="C1565" s="88">
        <v>87295535</v>
      </c>
      <c r="D1565" s="88" t="s">
        <v>114</v>
      </c>
      <c r="E1565" s="88" t="s">
        <v>115</v>
      </c>
      <c r="F1565" s="88" t="s">
        <v>121</v>
      </c>
      <c r="G1565" s="88" t="s">
        <v>117</v>
      </c>
    </row>
    <row r="1566" spans="2:7" ht="15.75" thickBot="1">
      <c r="B1566" s="88" t="s">
        <v>1750</v>
      </c>
      <c r="C1566" s="88">
        <v>87721423</v>
      </c>
      <c r="D1566" s="88" t="s">
        <v>156</v>
      </c>
      <c r="E1566" s="88" t="s">
        <v>157</v>
      </c>
      <c r="F1566" s="88" t="s">
        <v>224</v>
      </c>
      <c r="G1566" s="88" t="s">
        <v>182</v>
      </c>
    </row>
    <row r="1567" spans="2:7" ht="15.75" hidden="1" thickBot="1">
      <c r="B1567" s="88" t="s">
        <v>1751</v>
      </c>
      <c r="C1567" s="88">
        <v>87597096</v>
      </c>
      <c r="D1567" s="88" t="s">
        <v>214</v>
      </c>
      <c r="E1567" s="88" t="s">
        <v>215</v>
      </c>
      <c r="F1567" s="88" t="s">
        <v>121</v>
      </c>
      <c r="G1567" s="88" t="s">
        <v>222</v>
      </c>
    </row>
    <row r="1568" spans="2:7" ht="15.75" hidden="1" thickBot="1">
      <c r="B1568" s="88" t="s">
        <v>1752</v>
      </c>
      <c r="C1568" s="88">
        <v>87594671</v>
      </c>
      <c r="D1568" s="88" t="s">
        <v>147</v>
      </c>
      <c r="E1568" s="88" t="s">
        <v>148</v>
      </c>
      <c r="F1568" s="88" t="s">
        <v>121</v>
      </c>
      <c r="G1568" s="88" t="s">
        <v>152</v>
      </c>
    </row>
    <row r="1569" spans="2:7" ht="15.75" hidden="1" thickBot="1">
      <c r="B1569" s="88" t="s">
        <v>1753</v>
      </c>
      <c r="C1569" s="88">
        <v>87734368</v>
      </c>
      <c r="D1569" s="88" t="s">
        <v>142</v>
      </c>
      <c r="E1569" s="88" t="s">
        <v>143</v>
      </c>
      <c r="F1569" s="88" t="s">
        <v>121</v>
      </c>
      <c r="G1569" s="88" t="s">
        <v>162</v>
      </c>
    </row>
    <row r="1570" spans="2:7" ht="15.75" hidden="1" thickBot="1">
      <c r="B1570" s="88" t="s">
        <v>1754</v>
      </c>
      <c r="C1570" s="88">
        <v>87394015</v>
      </c>
      <c r="D1570" s="88" t="s">
        <v>214</v>
      </c>
      <c r="E1570" s="88" t="s">
        <v>215</v>
      </c>
      <c r="F1570" s="88" t="s">
        <v>121</v>
      </c>
      <c r="G1570" s="88" t="s">
        <v>222</v>
      </c>
    </row>
    <row r="1571" spans="2:7" ht="15.75" thickBot="1">
      <c r="B1571" s="88" t="s">
        <v>1755</v>
      </c>
      <c r="C1571" s="88">
        <v>87761874</v>
      </c>
      <c r="D1571" s="88" t="s">
        <v>156</v>
      </c>
      <c r="E1571" s="88" t="s">
        <v>157</v>
      </c>
      <c r="F1571" s="88" t="s">
        <v>224</v>
      </c>
      <c r="G1571" s="88" t="s">
        <v>158</v>
      </c>
    </row>
    <row r="1572" spans="2:7" ht="15.75" hidden="1" thickBot="1">
      <c r="B1572" s="88" t="s">
        <v>1756</v>
      </c>
      <c r="C1572" s="88">
        <v>87486258</v>
      </c>
      <c r="D1572" s="88" t="s">
        <v>119</v>
      </c>
      <c r="E1572" s="88" t="s">
        <v>120</v>
      </c>
      <c r="F1572" s="88" t="s">
        <v>226</v>
      </c>
      <c r="G1572" s="88" t="s">
        <v>122</v>
      </c>
    </row>
    <row r="1573" spans="2:7" ht="15.75" hidden="1" thickBot="1">
      <c r="B1573" s="88" t="s">
        <v>1757</v>
      </c>
      <c r="C1573" s="88">
        <v>87615773</v>
      </c>
      <c r="D1573" s="88" t="s">
        <v>142</v>
      </c>
      <c r="E1573" s="88" t="s">
        <v>143</v>
      </c>
      <c r="F1573" s="88" t="s">
        <v>121</v>
      </c>
      <c r="G1573" s="88" t="s">
        <v>162</v>
      </c>
    </row>
    <row r="1574" spans="2:7" ht="15.75" hidden="1" thickBot="1">
      <c r="B1574" s="88" t="s">
        <v>1758</v>
      </c>
      <c r="C1574" s="88">
        <v>87581181</v>
      </c>
      <c r="D1574" s="88" t="s">
        <v>147</v>
      </c>
      <c r="E1574" s="88" t="s">
        <v>148</v>
      </c>
      <c r="F1574" s="88" t="s">
        <v>121</v>
      </c>
      <c r="G1574" s="88" t="s">
        <v>152</v>
      </c>
    </row>
    <row r="1575" spans="2:7" ht="15.75" hidden="1" thickBot="1">
      <c r="B1575" s="88" t="s">
        <v>1759</v>
      </c>
      <c r="C1575" s="88">
        <v>87141481</v>
      </c>
      <c r="D1575" s="88" t="s">
        <v>205</v>
      </c>
      <c r="E1575" s="88" t="s">
        <v>206</v>
      </c>
      <c r="F1575" s="88" t="s">
        <v>121</v>
      </c>
      <c r="G1575" s="88" t="s">
        <v>210</v>
      </c>
    </row>
    <row r="1576" spans="2:7" ht="15.75" hidden="1" thickBot="1">
      <c r="B1576" s="88" t="s">
        <v>1760</v>
      </c>
      <c r="C1576" s="88">
        <v>87172189</v>
      </c>
      <c r="D1576" s="88" t="s">
        <v>205</v>
      </c>
      <c r="E1576" s="88" t="s">
        <v>206</v>
      </c>
      <c r="F1576" s="88" t="s">
        <v>121</v>
      </c>
      <c r="G1576" s="88" t="s">
        <v>210</v>
      </c>
    </row>
    <row r="1577" spans="2:7" ht="15.75" hidden="1" thickBot="1">
      <c r="B1577" s="88" t="s">
        <v>1761</v>
      </c>
      <c r="C1577" s="88">
        <v>87781575</v>
      </c>
      <c r="D1577" s="88" t="s">
        <v>142</v>
      </c>
      <c r="E1577" s="88" t="s">
        <v>143</v>
      </c>
      <c r="F1577" s="88" t="s">
        <v>121</v>
      </c>
      <c r="G1577" s="88" t="s">
        <v>162</v>
      </c>
    </row>
    <row r="1578" spans="2:7" ht="15.75" hidden="1" thickBot="1">
      <c r="B1578" s="88" t="s">
        <v>1762</v>
      </c>
      <c r="C1578" s="88">
        <v>87773408</v>
      </c>
      <c r="D1578" s="88" t="s">
        <v>142</v>
      </c>
      <c r="E1578" s="88" t="s">
        <v>143</v>
      </c>
      <c r="F1578" s="88" t="s">
        <v>121</v>
      </c>
      <c r="G1578" s="88" t="s">
        <v>145</v>
      </c>
    </row>
    <row r="1579" spans="2:7" ht="15.75" hidden="1" thickBot="1">
      <c r="B1579" s="88" t="s">
        <v>1763</v>
      </c>
      <c r="C1579" s="88">
        <v>87773424</v>
      </c>
      <c r="D1579" s="88" t="s">
        <v>142</v>
      </c>
      <c r="E1579" s="88" t="s">
        <v>143</v>
      </c>
      <c r="F1579" s="88" t="s">
        <v>121</v>
      </c>
      <c r="G1579" s="88" t="s">
        <v>162</v>
      </c>
    </row>
    <row r="1580" spans="2:7" ht="15.75" hidden="1" thickBot="1">
      <c r="B1580" s="88" t="s">
        <v>1764</v>
      </c>
      <c r="C1580" s="88">
        <v>87576280</v>
      </c>
      <c r="D1580" s="88" t="s">
        <v>214</v>
      </c>
      <c r="E1580" s="88" t="s">
        <v>215</v>
      </c>
      <c r="F1580" s="88" t="s">
        <v>180</v>
      </c>
      <c r="G1580" s="88" t="s">
        <v>222</v>
      </c>
    </row>
    <row r="1581" spans="2:7" ht="15.75" hidden="1" thickBot="1">
      <c r="B1581" s="88" t="s">
        <v>1765</v>
      </c>
      <c r="C1581" s="88">
        <v>87141150</v>
      </c>
      <c r="D1581" s="88" t="s">
        <v>205</v>
      </c>
      <c r="E1581" s="88" t="s">
        <v>206</v>
      </c>
      <c r="F1581" s="88" t="s">
        <v>253</v>
      </c>
      <c r="G1581" s="88" t="s">
        <v>208</v>
      </c>
    </row>
    <row r="1582" spans="2:7" ht="15.75" hidden="1" thickBot="1">
      <c r="B1582" s="88" t="s">
        <v>1766</v>
      </c>
      <c r="C1582" s="88">
        <v>87672741</v>
      </c>
      <c r="D1582" s="88" t="s">
        <v>147</v>
      </c>
      <c r="E1582" s="88" t="s">
        <v>148</v>
      </c>
      <c r="F1582" s="88" t="s">
        <v>121</v>
      </c>
      <c r="G1582" s="88" t="s">
        <v>152</v>
      </c>
    </row>
    <row r="1583" spans="2:7" ht="15.75" hidden="1" thickBot="1">
      <c r="B1583" s="88" t="s">
        <v>1767</v>
      </c>
      <c r="C1583" s="88">
        <v>87185249</v>
      </c>
      <c r="D1583" s="88" t="s">
        <v>165</v>
      </c>
      <c r="E1583" s="88" t="s">
        <v>166</v>
      </c>
      <c r="F1583" s="88" t="s">
        <v>167</v>
      </c>
      <c r="G1583" s="88" t="s">
        <v>324</v>
      </c>
    </row>
    <row r="1584" spans="2:7" ht="15.75" hidden="1" thickBot="1">
      <c r="B1584" s="88" t="s">
        <v>1768</v>
      </c>
      <c r="C1584" s="88">
        <v>87485540</v>
      </c>
      <c r="D1584" s="88" t="s">
        <v>147</v>
      </c>
      <c r="E1584" s="88" t="s">
        <v>148</v>
      </c>
      <c r="F1584" s="88" t="s">
        <v>121</v>
      </c>
      <c r="G1584" s="88" t="s">
        <v>152</v>
      </c>
    </row>
    <row r="1585" spans="2:7" ht="15.75" thickBot="1">
      <c r="B1585" s="88" t="s">
        <v>1769</v>
      </c>
      <c r="C1585" s="88">
        <v>87747667</v>
      </c>
      <c r="D1585" s="88" t="s">
        <v>156</v>
      </c>
      <c r="E1585" s="88" t="s">
        <v>157</v>
      </c>
      <c r="F1585" s="88" t="s">
        <v>185</v>
      </c>
      <c r="G1585" s="88" t="s">
        <v>158</v>
      </c>
    </row>
    <row r="1586" spans="2:7" ht="15.75" hidden="1" thickBot="1">
      <c r="B1586" s="88" t="s">
        <v>1770</v>
      </c>
      <c r="C1586" s="88">
        <v>87575845</v>
      </c>
      <c r="D1586" s="88" t="s">
        <v>147</v>
      </c>
      <c r="E1586" s="88" t="s">
        <v>148</v>
      </c>
      <c r="F1586" s="88" t="s">
        <v>121</v>
      </c>
      <c r="G1586" s="88" t="s">
        <v>152</v>
      </c>
    </row>
    <row r="1587" spans="2:7" ht="15.75" hidden="1" thickBot="1">
      <c r="B1587" s="88" t="s">
        <v>1771</v>
      </c>
      <c r="C1587" s="88">
        <v>87182543</v>
      </c>
      <c r="D1587" s="88" t="s">
        <v>205</v>
      </c>
      <c r="E1587" s="88" t="s">
        <v>206</v>
      </c>
      <c r="F1587" s="88" t="s">
        <v>121</v>
      </c>
      <c r="G1587" s="88" t="s">
        <v>210</v>
      </c>
    </row>
    <row r="1588" spans="2:7" ht="15.75" hidden="1" thickBot="1">
      <c r="B1588" s="88" t="s">
        <v>1772</v>
      </c>
      <c r="C1588" s="88">
        <v>87182667</v>
      </c>
      <c r="D1588" s="88" t="s">
        <v>205</v>
      </c>
      <c r="E1588" s="88" t="s">
        <v>206</v>
      </c>
      <c r="F1588" s="88" t="s">
        <v>121</v>
      </c>
      <c r="G1588" s="88" t="s">
        <v>210</v>
      </c>
    </row>
    <row r="1589" spans="2:7" ht="15.75" hidden="1" thickBot="1">
      <c r="B1589" s="88" t="s">
        <v>1773</v>
      </c>
      <c r="C1589" s="88">
        <v>87534347</v>
      </c>
      <c r="D1589" s="88" t="s">
        <v>205</v>
      </c>
      <c r="E1589" s="88" t="s">
        <v>206</v>
      </c>
      <c r="F1589" s="88" t="s">
        <v>121</v>
      </c>
      <c r="G1589" s="88" t="s">
        <v>210</v>
      </c>
    </row>
    <row r="1590" spans="2:7" ht="15.75" hidden="1" thickBot="1">
      <c r="B1590" s="88" t="s">
        <v>1774</v>
      </c>
      <c r="C1590" s="88">
        <v>87215160</v>
      </c>
      <c r="D1590" s="88" t="s">
        <v>205</v>
      </c>
      <c r="E1590" s="88" t="s">
        <v>206</v>
      </c>
      <c r="F1590" s="88" t="s">
        <v>121</v>
      </c>
      <c r="G1590" s="88" t="s">
        <v>210</v>
      </c>
    </row>
    <row r="1591" spans="2:7" ht="15.75" hidden="1" thickBot="1">
      <c r="B1591" s="88" t="s">
        <v>1775</v>
      </c>
      <c r="C1591" s="88">
        <v>87214650</v>
      </c>
      <c r="D1591" s="88" t="s">
        <v>205</v>
      </c>
      <c r="E1591" s="88" t="s">
        <v>206</v>
      </c>
      <c r="F1591" s="88" t="s">
        <v>121</v>
      </c>
      <c r="G1591" s="88" t="s">
        <v>208</v>
      </c>
    </row>
    <row r="1592" spans="2:7" ht="15.75" hidden="1" thickBot="1">
      <c r="B1592" s="88" t="s">
        <v>1776</v>
      </c>
      <c r="C1592" s="88">
        <v>87583823</v>
      </c>
      <c r="D1592" s="88" t="s">
        <v>147</v>
      </c>
      <c r="E1592" s="88" t="s">
        <v>148</v>
      </c>
      <c r="F1592" s="88" t="s">
        <v>121</v>
      </c>
      <c r="G1592" s="88" t="s">
        <v>152</v>
      </c>
    </row>
    <row r="1593" spans="2:7" ht="15.75" hidden="1" thickBot="1">
      <c r="B1593" s="88" t="s">
        <v>1777</v>
      </c>
      <c r="C1593" s="88">
        <v>87185595</v>
      </c>
      <c r="D1593" s="88" t="s">
        <v>165</v>
      </c>
      <c r="E1593" s="88" t="s">
        <v>166</v>
      </c>
      <c r="F1593" s="88" t="s">
        <v>121</v>
      </c>
      <c r="G1593" s="88" t="s">
        <v>168</v>
      </c>
    </row>
    <row r="1594" spans="2:7" ht="15.75" hidden="1" thickBot="1">
      <c r="B1594" s="88" t="s">
        <v>1778</v>
      </c>
      <c r="C1594" s="88">
        <v>87276576</v>
      </c>
      <c r="D1594" s="88" t="s">
        <v>126</v>
      </c>
      <c r="E1594" s="88" t="s">
        <v>127</v>
      </c>
      <c r="F1594" s="88" t="s">
        <v>121</v>
      </c>
      <c r="G1594" s="88" t="s">
        <v>128</v>
      </c>
    </row>
    <row r="1595" spans="2:7" ht="15.75" hidden="1" thickBot="1">
      <c r="B1595" s="88" t="s">
        <v>1779</v>
      </c>
      <c r="C1595" s="88">
        <v>87611558</v>
      </c>
      <c r="D1595" s="88" t="s">
        <v>142</v>
      </c>
      <c r="E1595" s="88" t="s">
        <v>143</v>
      </c>
      <c r="F1595" s="88" t="s">
        <v>121</v>
      </c>
      <c r="G1595" s="88" t="s">
        <v>162</v>
      </c>
    </row>
    <row r="1596" spans="2:7" ht="15.75" hidden="1" thickBot="1">
      <c r="B1596" s="88" t="s">
        <v>1780</v>
      </c>
      <c r="C1596" s="88">
        <v>87696534</v>
      </c>
      <c r="D1596" s="88" t="s">
        <v>165</v>
      </c>
      <c r="E1596" s="88" t="s">
        <v>166</v>
      </c>
      <c r="F1596" s="88" t="s">
        <v>203</v>
      </c>
      <c r="G1596" s="88" t="s">
        <v>168</v>
      </c>
    </row>
    <row r="1597" spans="2:7" ht="15.75" hidden="1" thickBot="1">
      <c r="B1597" s="88" t="s">
        <v>3201</v>
      </c>
      <c r="C1597" s="88">
        <v>87988717</v>
      </c>
      <c r="D1597" s="88" t="s">
        <v>126</v>
      </c>
      <c r="E1597" s="88" t="s">
        <v>127</v>
      </c>
      <c r="F1597" s="88" t="s">
        <v>121</v>
      </c>
      <c r="G1597" s="88" t="s">
        <v>128</v>
      </c>
    </row>
    <row r="1598" spans="2:7" ht="15.75" thickBot="1">
      <c r="B1598" s="88" t="s">
        <v>1781</v>
      </c>
      <c r="C1598" s="88">
        <v>87721175</v>
      </c>
      <c r="D1598" s="88" t="s">
        <v>156</v>
      </c>
      <c r="E1598" s="88" t="s">
        <v>157</v>
      </c>
      <c r="F1598" s="88" t="s">
        <v>121</v>
      </c>
      <c r="G1598" s="88" t="s">
        <v>182</v>
      </c>
    </row>
    <row r="1599" spans="2:7" ht="15.75" thickBot="1">
      <c r="B1599" s="88" t="s">
        <v>1782</v>
      </c>
      <c r="C1599" s="88">
        <v>87282624</v>
      </c>
      <c r="D1599" s="88" t="s">
        <v>156</v>
      </c>
      <c r="E1599" s="88" t="s">
        <v>157</v>
      </c>
      <c r="F1599" s="88" t="s">
        <v>121</v>
      </c>
      <c r="G1599" s="88" t="s">
        <v>182</v>
      </c>
    </row>
    <row r="1600" spans="2:7" ht="15.75" thickBot="1">
      <c r="B1600" s="88" t="s">
        <v>1783</v>
      </c>
      <c r="C1600" s="88">
        <v>87723197</v>
      </c>
      <c r="D1600" s="88" t="s">
        <v>156</v>
      </c>
      <c r="E1600" s="88" t="s">
        <v>157</v>
      </c>
      <c r="F1600" s="88" t="s">
        <v>121</v>
      </c>
      <c r="G1600" s="88" t="s">
        <v>1784</v>
      </c>
    </row>
    <row r="1601" spans="2:7" ht="15.75" thickBot="1">
      <c r="B1601" s="88" t="s">
        <v>1785</v>
      </c>
      <c r="C1601" s="88">
        <v>87722025</v>
      </c>
      <c r="D1601" s="88" t="s">
        <v>156</v>
      </c>
      <c r="E1601" s="88" t="s">
        <v>157</v>
      </c>
      <c r="F1601" s="88" t="s">
        <v>121</v>
      </c>
      <c r="G1601" s="88" t="s">
        <v>244</v>
      </c>
    </row>
    <row r="1602" spans="2:7" ht="15.75" thickBot="1">
      <c r="B1602" s="88" t="s">
        <v>1786</v>
      </c>
      <c r="C1602" s="88">
        <v>87762906</v>
      </c>
      <c r="D1602" s="88" t="s">
        <v>156</v>
      </c>
      <c r="E1602" s="88" t="s">
        <v>157</v>
      </c>
      <c r="F1602" s="88" t="s">
        <v>121</v>
      </c>
      <c r="G1602" s="88" t="s">
        <v>178</v>
      </c>
    </row>
    <row r="1603" spans="2:7" ht="15.75" thickBot="1">
      <c r="B1603" s="88" t="s">
        <v>1787</v>
      </c>
      <c r="C1603" s="88">
        <v>87721159</v>
      </c>
      <c r="D1603" s="88" t="s">
        <v>156</v>
      </c>
      <c r="E1603" s="88" t="s">
        <v>157</v>
      </c>
      <c r="F1603" s="88" t="s">
        <v>121</v>
      </c>
      <c r="G1603" s="88" t="s">
        <v>182</v>
      </c>
    </row>
    <row r="1604" spans="2:7" ht="15.75" thickBot="1">
      <c r="B1604" s="88" t="s">
        <v>1788</v>
      </c>
      <c r="C1604" s="88">
        <v>87721001</v>
      </c>
      <c r="D1604" s="88" t="s">
        <v>156</v>
      </c>
      <c r="E1604" s="88" t="s">
        <v>157</v>
      </c>
      <c r="F1604" s="88" t="s">
        <v>121</v>
      </c>
      <c r="G1604" s="88" t="s">
        <v>182</v>
      </c>
    </row>
    <row r="1605" spans="2:7" ht="15.75" hidden="1" thickBot="1">
      <c r="B1605" s="88" t="s">
        <v>1789</v>
      </c>
      <c r="C1605" s="88">
        <v>87581199</v>
      </c>
      <c r="D1605" s="88" t="s">
        <v>147</v>
      </c>
      <c r="E1605" s="88" t="s">
        <v>148</v>
      </c>
      <c r="F1605" s="88" t="s">
        <v>121</v>
      </c>
      <c r="G1605" s="88" t="s">
        <v>152</v>
      </c>
    </row>
    <row r="1606" spans="2:7" ht="15.75" hidden="1" thickBot="1">
      <c r="B1606" s="88" t="s">
        <v>1790</v>
      </c>
      <c r="C1606" s="88">
        <v>87481366</v>
      </c>
      <c r="D1606" s="88" t="s">
        <v>119</v>
      </c>
      <c r="E1606" s="88" t="s">
        <v>120</v>
      </c>
      <c r="F1606" s="88" t="s">
        <v>121</v>
      </c>
      <c r="G1606" s="88" t="s">
        <v>122</v>
      </c>
    </row>
    <row r="1607" spans="2:7" ht="15.75" thickBot="1">
      <c r="B1607" s="88" t="s">
        <v>1791</v>
      </c>
      <c r="C1607" s="88">
        <v>87745588</v>
      </c>
      <c r="D1607" s="88" t="s">
        <v>156</v>
      </c>
      <c r="E1607" s="88" t="s">
        <v>157</v>
      </c>
      <c r="F1607" s="88" t="s">
        <v>121</v>
      </c>
      <c r="G1607" s="88" t="s">
        <v>158</v>
      </c>
    </row>
    <row r="1608" spans="2:7" ht="15.75" hidden="1" thickBot="1">
      <c r="B1608" s="88" t="s">
        <v>1792</v>
      </c>
      <c r="C1608" s="88">
        <v>87725689</v>
      </c>
      <c r="D1608" s="88" t="s">
        <v>165</v>
      </c>
      <c r="E1608" s="88" t="s">
        <v>166</v>
      </c>
      <c r="F1608" s="88" t="s">
        <v>121</v>
      </c>
      <c r="G1608" s="88" t="s">
        <v>324</v>
      </c>
    </row>
    <row r="1609" spans="2:7" ht="15.75" hidden="1" thickBot="1">
      <c r="B1609" s="88" t="s">
        <v>1793</v>
      </c>
      <c r="C1609" s="88">
        <v>87725705</v>
      </c>
      <c r="D1609" s="88" t="s">
        <v>165</v>
      </c>
      <c r="E1609" s="88" t="s">
        <v>166</v>
      </c>
      <c r="F1609" s="88" t="s">
        <v>121</v>
      </c>
      <c r="G1609" s="88" t="s">
        <v>1241</v>
      </c>
    </row>
    <row r="1610" spans="2:7" ht="15.75" hidden="1" thickBot="1">
      <c r="B1610" s="88" t="s">
        <v>1794</v>
      </c>
      <c r="C1610" s="88">
        <v>87781666</v>
      </c>
      <c r="D1610" s="88" t="s">
        <v>142</v>
      </c>
      <c r="E1610" s="88" t="s">
        <v>143</v>
      </c>
      <c r="F1610" s="88" t="s">
        <v>144</v>
      </c>
      <c r="G1610" s="88" t="s">
        <v>162</v>
      </c>
    </row>
    <row r="1611" spans="2:7" ht="15.75" hidden="1" thickBot="1">
      <c r="B1611" s="88" t="s">
        <v>1795</v>
      </c>
      <c r="C1611" s="88">
        <v>87281873</v>
      </c>
      <c r="D1611" s="88" t="s">
        <v>126</v>
      </c>
      <c r="E1611" s="88" t="s">
        <v>127</v>
      </c>
      <c r="F1611" s="88" t="s">
        <v>121</v>
      </c>
      <c r="G1611" s="88" t="s">
        <v>128</v>
      </c>
    </row>
    <row r="1612" spans="2:7" ht="15.75" thickBot="1">
      <c r="B1612" s="88" t="s">
        <v>1796</v>
      </c>
      <c r="C1612" s="88">
        <v>87746412</v>
      </c>
      <c r="D1612" s="88" t="s">
        <v>156</v>
      </c>
      <c r="E1612" s="88" t="s">
        <v>157</v>
      </c>
      <c r="F1612" s="88" t="s">
        <v>185</v>
      </c>
      <c r="G1612" s="88" t="s">
        <v>158</v>
      </c>
    </row>
    <row r="1613" spans="2:7" ht="15.75" hidden="1" thickBot="1">
      <c r="B1613" s="88" t="s">
        <v>1797</v>
      </c>
      <c r="C1613" s="88">
        <v>87592279</v>
      </c>
      <c r="D1613" s="88" t="s">
        <v>147</v>
      </c>
      <c r="E1613" s="88" t="s">
        <v>148</v>
      </c>
      <c r="F1613" s="88" t="s">
        <v>121</v>
      </c>
      <c r="G1613" s="88" t="s">
        <v>152</v>
      </c>
    </row>
    <row r="1614" spans="2:7" ht="15.75" thickBot="1">
      <c r="B1614" s="88" t="s">
        <v>1798</v>
      </c>
      <c r="C1614" s="88">
        <v>87641365</v>
      </c>
      <c r="D1614" s="88" t="s">
        <v>156</v>
      </c>
      <c r="E1614" s="88" t="s">
        <v>157</v>
      </c>
      <c r="F1614" s="88" t="s">
        <v>121</v>
      </c>
      <c r="G1614" s="88" t="s">
        <v>158</v>
      </c>
    </row>
    <row r="1615" spans="2:7" ht="15.75" hidden="1" thickBot="1">
      <c r="B1615" s="88" t="s">
        <v>1799</v>
      </c>
      <c r="C1615" s="88">
        <v>87400986</v>
      </c>
      <c r="D1615" s="88" t="s">
        <v>205</v>
      </c>
      <c r="E1615" s="88" t="s">
        <v>206</v>
      </c>
      <c r="F1615" s="88" t="s">
        <v>121</v>
      </c>
      <c r="G1615" s="88" t="s">
        <v>210</v>
      </c>
    </row>
    <row r="1616" spans="2:7" ht="15.75" hidden="1" thickBot="1">
      <c r="B1616" s="88" t="s">
        <v>1800</v>
      </c>
      <c r="C1616" s="88">
        <v>87394429</v>
      </c>
      <c r="D1616" s="88" t="s">
        <v>214</v>
      </c>
      <c r="E1616" s="88" t="s">
        <v>215</v>
      </c>
      <c r="F1616" s="88" t="s">
        <v>121</v>
      </c>
      <c r="G1616" s="88" t="s">
        <v>222</v>
      </c>
    </row>
    <row r="1617" spans="2:7" ht="15.75" hidden="1" thickBot="1">
      <c r="B1617" s="88" t="s">
        <v>1801</v>
      </c>
      <c r="C1617" s="88">
        <v>87575068</v>
      </c>
      <c r="D1617" s="88" t="s">
        <v>214</v>
      </c>
      <c r="E1617" s="88" t="s">
        <v>215</v>
      </c>
      <c r="F1617" s="88" t="s">
        <v>121</v>
      </c>
      <c r="G1617" s="88" t="s">
        <v>222</v>
      </c>
    </row>
    <row r="1618" spans="2:7" ht="15.75" hidden="1" thickBot="1">
      <c r="B1618" s="88" t="s">
        <v>1802</v>
      </c>
      <c r="C1618" s="88">
        <v>87683847</v>
      </c>
      <c r="D1618" s="88" t="s">
        <v>165</v>
      </c>
      <c r="E1618" s="88" t="s">
        <v>166</v>
      </c>
      <c r="F1618" s="88" t="s">
        <v>121</v>
      </c>
      <c r="G1618" s="88" t="s">
        <v>168</v>
      </c>
    </row>
    <row r="1619" spans="2:7" ht="15.75" hidden="1" thickBot="1">
      <c r="B1619" s="88" t="s">
        <v>1803</v>
      </c>
      <c r="C1619" s="88">
        <v>87394130</v>
      </c>
      <c r="D1619" s="88" t="s">
        <v>214</v>
      </c>
      <c r="E1619" s="88" t="s">
        <v>215</v>
      </c>
      <c r="F1619" s="88" t="s">
        <v>121</v>
      </c>
      <c r="G1619" s="88" t="s">
        <v>216</v>
      </c>
    </row>
    <row r="1620" spans="2:7" ht="15.75" hidden="1" thickBot="1">
      <c r="B1620" s="88" t="s">
        <v>1804</v>
      </c>
      <c r="C1620" s="88">
        <v>87681155</v>
      </c>
      <c r="D1620" s="88" t="s">
        <v>126</v>
      </c>
      <c r="E1620" s="88" t="s">
        <v>127</v>
      </c>
      <c r="F1620" s="88" t="s">
        <v>121</v>
      </c>
      <c r="G1620" s="88" t="s">
        <v>128</v>
      </c>
    </row>
    <row r="1621" spans="2:7" ht="15.75" hidden="1" thickBot="1">
      <c r="B1621" s="88" t="s">
        <v>1805</v>
      </c>
      <c r="C1621" s="88">
        <v>87386425</v>
      </c>
      <c r="D1621" s="88" t="s">
        <v>126</v>
      </c>
      <c r="E1621" s="88" t="s">
        <v>127</v>
      </c>
      <c r="F1621" s="88" t="s">
        <v>121</v>
      </c>
      <c r="G1621" s="88" t="s">
        <v>128</v>
      </c>
    </row>
    <row r="1622" spans="2:7" ht="15.75" hidden="1" thickBot="1">
      <c r="B1622" s="88" t="s">
        <v>1806</v>
      </c>
      <c r="C1622" s="88">
        <v>87681486</v>
      </c>
      <c r="D1622" s="88" t="s">
        <v>126</v>
      </c>
      <c r="E1622" s="88" t="s">
        <v>127</v>
      </c>
      <c r="F1622" s="88" t="s">
        <v>121</v>
      </c>
      <c r="G1622" s="88" t="s">
        <v>128</v>
      </c>
    </row>
    <row r="1623" spans="2:7" ht="15.75" hidden="1" thickBot="1">
      <c r="B1623" s="88" t="s">
        <v>1807</v>
      </c>
      <c r="C1623" s="88">
        <v>87191106</v>
      </c>
      <c r="D1623" s="88" t="s">
        <v>205</v>
      </c>
      <c r="E1623" s="88" t="s">
        <v>206</v>
      </c>
      <c r="F1623" s="88" t="s">
        <v>121</v>
      </c>
      <c r="G1623" s="88" t="s">
        <v>208</v>
      </c>
    </row>
    <row r="1624" spans="2:7" ht="15.75" hidden="1" thickBot="1">
      <c r="B1624" s="88" t="s">
        <v>1808</v>
      </c>
      <c r="C1624" s="88">
        <v>87713065</v>
      </c>
      <c r="D1624" s="88" t="s">
        <v>165</v>
      </c>
      <c r="E1624" s="88" t="s">
        <v>166</v>
      </c>
      <c r="F1624" s="88" t="s">
        <v>121</v>
      </c>
      <c r="G1624" s="88" t="s">
        <v>168</v>
      </c>
    </row>
    <row r="1625" spans="2:7" ht="15.75" hidden="1" thickBot="1">
      <c r="B1625" s="88" t="s">
        <v>1809</v>
      </c>
      <c r="C1625" s="88">
        <v>87476689</v>
      </c>
      <c r="D1625" s="88" t="s">
        <v>316</v>
      </c>
      <c r="E1625" s="88" t="s">
        <v>120</v>
      </c>
      <c r="F1625" s="88" t="s">
        <v>121</v>
      </c>
      <c r="G1625" s="88" t="s">
        <v>372</v>
      </c>
    </row>
    <row r="1626" spans="2:7" ht="15.75" hidden="1" thickBot="1">
      <c r="B1626" s="88" t="s">
        <v>1810</v>
      </c>
      <c r="C1626" s="88">
        <v>87411256</v>
      </c>
      <c r="D1626" s="88" t="s">
        <v>194</v>
      </c>
      <c r="E1626" s="88" t="s">
        <v>195</v>
      </c>
      <c r="F1626" s="88" t="s">
        <v>121</v>
      </c>
      <c r="G1626" s="88" t="s">
        <v>304</v>
      </c>
    </row>
    <row r="1627" spans="2:7" ht="15.75" hidden="1" thickBot="1">
      <c r="B1627" s="88" t="s">
        <v>1811</v>
      </c>
      <c r="C1627" s="88">
        <v>87611871</v>
      </c>
      <c r="D1627" s="88" t="s">
        <v>142</v>
      </c>
      <c r="E1627" s="88" t="s">
        <v>143</v>
      </c>
      <c r="F1627" s="88" t="s">
        <v>189</v>
      </c>
      <c r="G1627" s="88" t="s">
        <v>162</v>
      </c>
    </row>
    <row r="1628" spans="2:7" ht="15.75" hidden="1" thickBot="1">
      <c r="B1628" s="88" t="s">
        <v>1812</v>
      </c>
      <c r="C1628" s="88">
        <v>87684415</v>
      </c>
      <c r="D1628" s="88" t="s">
        <v>214</v>
      </c>
      <c r="E1628" s="88" t="s">
        <v>215</v>
      </c>
      <c r="F1628" s="88" t="s">
        <v>121</v>
      </c>
      <c r="G1628" s="88" t="s">
        <v>216</v>
      </c>
    </row>
    <row r="1629" spans="2:7" ht="15.75" hidden="1" thickBot="1">
      <c r="B1629" s="88" t="s">
        <v>1813</v>
      </c>
      <c r="C1629" s="88">
        <v>87191627</v>
      </c>
      <c r="D1629" s="88" t="s">
        <v>205</v>
      </c>
      <c r="E1629" s="88" t="s">
        <v>206</v>
      </c>
      <c r="F1629" s="88" t="s">
        <v>121</v>
      </c>
      <c r="G1629" s="88" t="s">
        <v>210</v>
      </c>
    </row>
    <row r="1630" spans="2:7" ht="15.75" hidden="1" thickBot="1">
      <c r="B1630" s="88" t="s">
        <v>1814</v>
      </c>
      <c r="C1630" s="88">
        <v>87718510</v>
      </c>
      <c r="D1630" s="88" t="s">
        <v>165</v>
      </c>
      <c r="E1630" s="88" t="s">
        <v>166</v>
      </c>
      <c r="F1630" s="88" t="s">
        <v>121</v>
      </c>
      <c r="G1630" s="88" t="s">
        <v>168</v>
      </c>
    </row>
    <row r="1631" spans="2:7" ht="15.75" hidden="1" thickBot="1">
      <c r="B1631" s="88" t="s">
        <v>1815</v>
      </c>
      <c r="C1631" s="88">
        <v>87393504</v>
      </c>
      <c r="D1631" s="88" t="s">
        <v>126</v>
      </c>
      <c r="E1631" s="88" t="s">
        <v>127</v>
      </c>
      <c r="F1631" s="88" t="s">
        <v>121</v>
      </c>
      <c r="G1631" s="88" t="s">
        <v>354</v>
      </c>
    </row>
    <row r="1632" spans="2:7" ht="15.75" hidden="1" thickBot="1">
      <c r="B1632" s="88" t="s">
        <v>1816</v>
      </c>
      <c r="C1632" s="88">
        <v>87775064</v>
      </c>
      <c r="D1632" s="88" t="s">
        <v>142</v>
      </c>
      <c r="E1632" s="88" t="s">
        <v>143</v>
      </c>
      <c r="F1632" s="88" t="s">
        <v>121</v>
      </c>
      <c r="G1632" s="88" t="s">
        <v>162</v>
      </c>
    </row>
    <row r="1633" spans="2:7" ht="15.75" hidden="1" thickBot="1">
      <c r="B1633" s="88" t="s">
        <v>1817</v>
      </c>
      <c r="C1633" s="88">
        <v>87682542</v>
      </c>
      <c r="D1633" s="88" t="s">
        <v>126</v>
      </c>
      <c r="E1633" s="88" t="s">
        <v>127</v>
      </c>
      <c r="F1633" s="88" t="s">
        <v>121</v>
      </c>
      <c r="G1633" s="88" t="s">
        <v>354</v>
      </c>
    </row>
    <row r="1634" spans="2:7" ht="15.75" hidden="1" thickBot="1">
      <c r="B1634" s="88" t="s">
        <v>1818</v>
      </c>
      <c r="C1634" s="88">
        <v>87381509</v>
      </c>
      <c r="D1634" s="88" t="s">
        <v>126</v>
      </c>
      <c r="E1634" s="88" t="s">
        <v>127</v>
      </c>
      <c r="F1634" s="88" t="s">
        <v>121</v>
      </c>
      <c r="G1634" s="88" t="s">
        <v>128</v>
      </c>
    </row>
    <row r="1635" spans="2:7" ht="15.75" hidden="1" thickBot="1">
      <c r="B1635" s="88" t="s">
        <v>1819</v>
      </c>
      <c r="C1635" s="88">
        <v>87381590</v>
      </c>
      <c r="D1635" s="88" t="s">
        <v>126</v>
      </c>
      <c r="E1635" s="88" t="s">
        <v>127</v>
      </c>
      <c r="F1635" s="88" t="s">
        <v>121</v>
      </c>
      <c r="G1635" s="88" t="s">
        <v>128</v>
      </c>
    </row>
    <row r="1636" spans="2:7" ht="15.75" hidden="1" thickBot="1">
      <c r="B1636" s="88" t="s">
        <v>1820</v>
      </c>
      <c r="C1636" s="88">
        <v>87141796</v>
      </c>
      <c r="D1636" s="88" t="s">
        <v>205</v>
      </c>
      <c r="E1636" s="88" t="s">
        <v>206</v>
      </c>
      <c r="F1636" s="88" t="s">
        <v>121</v>
      </c>
      <c r="G1636" s="88" t="s">
        <v>210</v>
      </c>
    </row>
    <row r="1637" spans="2:7" ht="15.75" hidden="1" thickBot="1">
      <c r="B1637" s="88" t="s">
        <v>1821</v>
      </c>
      <c r="C1637" s="88">
        <v>87313445</v>
      </c>
      <c r="D1637" s="88" t="s">
        <v>114</v>
      </c>
      <c r="E1637" s="88" t="s">
        <v>115</v>
      </c>
      <c r="F1637" s="88" t="s">
        <v>121</v>
      </c>
      <c r="G1637" s="88" t="s">
        <v>117</v>
      </c>
    </row>
    <row r="1638" spans="2:7" ht="15.75" hidden="1" thickBot="1">
      <c r="B1638" s="88" t="s">
        <v>1822</v>
      </c>
      <c r="C1638" s="88">
        <v>87582445</v>
      </c>
      <c r="D1638" s="88" t="s">
        <v>147</v>
      </c>
      <c r="E1638" s="88" t="s">
        <v>148</v>
      </c>
      <c r="F1638" s="88" t="s">
        <v>121</v>
      </c>
      <c r="G1638" s="88" t="s">
        <v>258</v>
      </c>
    </row>
    <row r="1639" spans="2:7" ht="15.75" hidden="1" thickBot="1">
      <c r="B1639" s="88" t="s">
        <v>1823</v>
      </c>
      <c r="C1639" s="88">
        <v>87393470</v>
      </c>
      <c r="D1639" s="88" t="s">
        <v>214</v>
      </c>
      <c r="E1639" s="88" t="s">
        <v>215</v>
      </c>
      <c r="F1639" s="88" t="s">
        <v>121</v>
      </c>
      <c r="G1639" s="88" t="s">
        <v>216</v>
      </c>
    </row>
    <row r="1640" spans="2:7" ht="15.75" hidden="1" thickBot="1">
      <c r="B1640" s="88" t="s">
        <v>3202</v>
      </c>
      <c r="C1640" s="88">
        <v>87733667</v>
      </c>
      <c r="D1640" s="88" t="s">
        <v>126</v>
      </c>
      <c r="E1640" s="88" t="s">
        <v>127</v>
      </c>
      <c r="F1640" s="88" t="s">
        <v>121</v>
      </c>
      <c r="G1640" s="88" t="s">
        <v>354</v>
      </c>
    </row>
    <row r="1641" spans="2:7" ht="15.75" hidden="1" thickBot="1">
      <c r="B1641" s="88" t="s">
        <v>1824</v>
      </c>
      <c r="C1641" s="88">
        <v>87381715</v>
      </c>
      <c r="D1641" s="88" t="s">
        <v>126</v>
      </c>
      <c r="E1641" s="88" t="s">
        <v>127</v>
      </c>
      <c r="F1641" s="88" t="s">
        <v>121</v>
      </c>
      <c r="G1641" s="88" t="s">
        <v>354</v>
      </c>
    </row>
    <row r="1642" spans="2:7" ht="15.75" hidden="1" thickBot="1">
      <c r="B1642" s="88" t="s">
        <v>1825</v>
      </c>
      <c r="C1642" s="88">
        <v>87317206</v>
      </c>
      <c r="D1642" s="88" t="s">
        <v>114</v>
      </c>
      <c r="E1642" s="88" t="s">
        <v>115</v>
      </c>
      <c r="F1642" s="88" t="s">
        <v>121</v>
      </c>
      <c r="G1642" s="88" t="s">
        <v>117</v>
      </c>
    </row>
    <row r="1643" spans="2:7" ht="15.75" hidden="1" thickBot="1">
      <c r="B1643" s="88" t="s">
        <v>1826</v>
      </c>
      <c r="C1643" s="88">
        <v>87116665</v>
      </c>
      <c r="D1643" s="88" t="s">
        <v>114</v>
      </c>
      <c r="E1643" s="88" t="s">
        <v>115</v>
      </c>
      <c r="F1643" s="88" t="s">
        <v>121</v>
      </c>
      <c r="G1643" s="88" t="s">
        <v>117</v>
      </c>
    </row>
    <row r="1644" spans="2:7" ht="15.75" hidden="1" thickBot="1">
      <c r="B1644" s="88" t="s">
        <v>1827</v>
      </c>
      <c r="C1644" s="88">
        <v>87581215</v>
      </c>
      <c r="D1644" s="88" t="s">
        <v>147</v>
      </c>
      <c r="E1644" s="88" t="s">
        <v>148</v>
      </c>
      <c r="F1644" s="88" t="s">
        <v>121</v>
      </c>
      <c r="G1644" s="88" t="s">
        <v>152</v>
      </c>
    </row>
    <row r="1645" spans="2:7" ht="15.75" hidden="1" thickBot="1">
      <c r="B1645" s="88" t="s">
        <v>1828</v>
      </c>
      <c r="C1645" s="88">
        <v>87271882</v>
      </c>
      <c r="D1645" s="88" t="s">
        <v>114</v>
      </c>
      <c r="E1645" s="88" t="s">
        <v>115</v>
      </c>
      <c r="F1645" s="88" t="s">
        <v>121</v>
      </c>
      <c r="G1645" s="88" t="s">
        <v>117</v>
      </c>
    </row>
    <row r="1646" spans="2:7" ht="15.75" hidden="1" thickBot="1">
      <c r="B1646" s="88" t="s">
        <v>1829</v>
      </c>
      <c r="C1646" s="88">
        <v>87213603</v>
      </c>
      <c r="D1646" s="88" t="s">
        <v>205</v>
      </c>
      <c r="E1646" s="88" t="s">
        <v>206</v>
      </c>
      <c r="F1646" s="88" t="s">
        <v>121</v>
      </c>
      <c r="G1646" s="88" t="s">
        <v>210</v>
      </c>
    </row>
    <row r="1647" spans="2:7" ht="15.75" thickBot="1">
      <c r="B1647" s="88" t="s">
        <v>1830</v>
      </c>
      <c r="C1647" s="88">
        <v>87746347</v>
      </c>
      <c r="D1647" s="88" t="s">
        <v>156</v>
      </c>
      <c r="E1647" s="88" t="s">
        <v>157</v>
      </c>
      <c r="F1647" s="88" t="s">
        <v>185</v>
      </c>
      <c r="G1647" s="88" t="s">
        <v>182</v>
      </c>
    </row>
    <row r="1648" spans="2:7" ht="15.75" hidden="1" thickBot="1">
      <c r="B1648" s="88" t="s">
        <v>1831</v>
      </c>
      <c r="C1648" s="88">
        <v>87485334</v>
      </c>
      <c r="D1648" s="88" t="s">
        <v>147</v>
      </c>
      <c r="E1648" s="88" t="s">
        <v>148</v>
      </c>
      <c r="F1648" s="88" t="s">
        <v>121</v>
      </c>
      <c r="G1648" s="88" t="s">
        <v>152</v>
      </c>
    </row>
    <row r="1649" spans="2:7" ht="15.75" hidden="1" thickBot="1">
      <c r="B1649" s="88" t="s">
        <v>1832</v>
      </c>
      <c r="C1649" s="88">
        <v>87296095</v>
      </c>
      <c r="D1649" s="88" t="s">
        <v>114</v>
      </c>
      <c r="E1649" s="88" t="s">
        <v>115</v>
      </c>
      <c r="F1649" s="88" t="s">
        <v>121</v>
      </c>
      <c r="G1649" s="88" t="s">
        <v>117</v>
      </c>
    </row>
    <row r="1650" spans="2:7" ht="15.75" hidden="1" thickBot="1">
      <c r="B1650" s="88" t="s">
        <v>1833</v>
      </c>
      <c r="C1650" s="88">
        <v>87116228</v>
      </c>
      <c r="D1650" s="88" t="s">
        <v>126</v>
      </c>
      <c r="E1650" s="88" t="s">
        <v>127</v>
      </c>
      <c r="F1650" s="88" t="s">
        <v>121</v>
      </c>
      <c r="G1650" s="88" t="s">
        <v>128</v>
      </c>
    </row>
    <row r="1651" spans="2:7" ht="15.75" hidden="1" thickBot="1">
      <c r="B1651" s="88" t="s">
        <v>1834</v>
      </c>
      <c r="C1651" s="88">
        <v>87381178</v>
      </c>
      <c r="D1651" s="88" t="s">
        <v>126</v>
      </c>
      <c r="E1651" s="88" t="s">
        <v>127</v>
      </c>
      <c r="F1651" s="88" t="s">
        <v>121</v>
      </c>
      <c r="G1651" s="88" t="s">
        <v>354</v>
      </c>
    </row>
    <row r="1652" spans="2:7" ht="15.75" hidden="1" thickBot="1">
      <c r="B1652" s="88" t="s">
        <v>1835</v>
      </c>
      <c r="C1652" s="88">
        <v>87382465</v>
      </c>
      <c r="D1652" s="88" t="s">
        <v>126</v>
      </c>
      <c r="E1652" s="88" t="s">
        <v>127</v>
      </c>
      <c r="F1652" s="88" t="s">
        <v>121</v>
      </c>
      <c r="G1652" s="88" t="s">
        <v>128</v>
      </c>
    </row>
    <row r="1653" spans="2:7" ht="15.75" hidden="1" thickBot="1">
      <c r="B1653" s="88" t="s">
        <v>1836</v>
      </c>
      <c r="C1653" s="88">
        <v>87576132</v>
      </c>
      <c r="D1653" s="88" t="s">
        <v>214</v>
      </c>
      <c r="E1653" s="88" t="s">
        <v>215</v>
      </c>
      <c r="F1653" s="88" t="s">
        <v>121</v>
      </c>
      <c r="G1653" s="88" t="s">
        <v>222</v>
      </c>
    </row>
    <row r="1654" spans="2:7" ht="15.75" hidden="1" thickBot="1">
      <c r="B1654" s="88" t="s">
        <v>1837</v>
      </c>
      <c r="C1654" s="88">
        <v>87694182</v>
      </c>
      <c r="D1654" s="88" t="s">
        <v>165</v>
      </c>
      <c r="E1654" s="88" t="s">
        <v>166</v>
      </c>
      <c r="F1654" s="88" t="s">
        <v>121</v>
      </c>
      <c r="G1654" s="88" t="s">
        <v>168</v>
      </c>
    </row>
    <row r="1655" spans="2:7" ht="15.75" hidden="1" thickBot="1">
      <c r="B1655" s="88" t="s">
        <v>1838</v>
      </c>
      <c r="C1655" s="88">
        <v>87586545</v>
      </c>
      <c r="D1655" s="88" t="s">
        <v>147</v>
      </c>
      <c r="E1655" s="88" t="s">
        <v>148</v>
      </c>
      <c r="F1655" s="88" t="s">
        <v>149</v>
      </c>
      <c r="G1655" s="88" t="s">
        <v>258</v>
      </c>
    </row>
    <row r="1656" spans="2:7" ht="15.75" hidden="1" thickBot="1">
      <c r="B1656" s="88" t="s">
        <v>1839</v>
      </c>
      <c r="C1656" s="88">
        <v>87111849</v>
      </c>
      <c r="D1656" s="88" t="s">
        <v>126</v>
      </c>
      <c r="E1656" s="88" t="s">
        <v>127</v>
      </c>
      <c r="F1656" s="88" t="s">
        <v>121</v>
      </c>
      <c r="G1656" s="88" t="s">
        <v>1840</v>
      </c>
    </row>
    <row r="1657" spans="2:7" ht="15.75" hidden="1" thickBot="1">
      <c r="B1657" s="88" t="s">
        <v>1841</v>
      </c>
      <c r="C1657" s="88">
        <v>87342188</v>
      </c>
      <c r="D1657" s="88" t="s">
        <v>114</v>
      </c>
      <c r="E1657" s="88" t="s">
        <v>115</v>
      </c>
      <c r="F1657" s="88" t="s">
        <v>121</v>
      </c>
      <c r="G1657" s="88" t="s">
        <v>117</v>
      </c>
    </row>
    <row r="1658" spans="2:7" ht="15.75" hidden="1" thickBot="1">
      <c r="B1658" s="88" t="s">
        <v>1842</v>
      </c>
      <c r="C1658" s="88">
        <v>87545186</v>
      </c>
      <c r="D1658" s="88" t="s">
        <v>126</v>
      </c>
      <c r="E1658" s="88" t="s">
        <v>127</v>
      </c>
      <c r="F1658" s="88" t="s">
        <v>238</v>
      </c>
      <c r="G1658" s="88" t="s">
        <v>128</v>
      </c>
    </row>
    <row r="1659" spans="2:7" ht="15.75" hidden="1" thickBot="1">
      <c r="B1659" s="88" t="s">
        <v>1843</v>
      </c>
      <c r="C1659" s="88">
        <v>87411249</v>
      </c>
      <c r="D1659" s="88" t="s">
        <v>194</v>
      </c>
      <c r="E1659" s="88" t="s">
        <v>195</v>
      </c>
      <c r="F1659" s="88" t="s">
        <v>196</v>
      </c>
      <c r="G1659" s="88" t="s">
        <v>304</v>
      </c>
    </row>
    <row r="1660" spans="2:7" ht="15.75" hidden="1" thickBot="1">
      <c r="B1660" s="88" t="s">
        <v>1844</v>
      </c>
      <c r="C1660" s="88">
        <v>87287169</v>
      </c>
      <c r="D1660" s="88" t="s">
        <v>114</v>
      </c>
      <c r="E1660" s="88" t="s">
        <v>115</v>
      </c>
      <c r="F1660" s="88" t="s">
        <v>121</v>
      </c>
      <c r="G1660" s="88" t="s">
        <v>117</v>
      </c>
    </row>
    <row r="1661" spans="2:7" ht="15.75" hidden="1" thickBot="1">
      <c r="B1661" s="88" t="s">
        <v>1845</v>
      </c>
      <c r="C1661" s="88">
        <v>87342469</v>
      </c>
      <c r="D1661" s="88" t="s">
        <v>114</v>
      </c>
      <c r="E1661" s="88" t="s">
        <v>115</v>
      </c>
      <c r="F1661" s="88" t="s">
        <v>121</v>
      </c>
      <c r="G1661" s="88" t="s">
        <v>117</v>
      </c>
    </row>
    <row r="1662" spans="2:7" ht="15.75" hidden="1" thickBot="1">
      <c r="B1662" s="88" t="s">
        <v>1846</v>
      </c>
      <c r="C1662" s="88">
        <v>87317339</v>
      </c>
      <c r="D1662" s="88" t="s">
        <v>114</v>
      </c>
      <c r="E1662" s="88" t="s">
        <v>115</v>
      </c>
      <c r="F1662" s="88" t="s">
        <v>121</v>
      </c>
      <c r="G1662" s="88" t="s">
        <v>124</v>
      </c>
    </row>
    <row r="1663" spans="2:7" ht="15.75" hidden="1" thickBot="1">
      <c r="B1663" s="88" t="s">
        <v>1847</v>
      </c>
      <c r="C1663" s="88">
        <v>87784629</v>
      </c>
      <c r="D1663" s="88" t="s">
        <v>142</v>
      </c>
      <c r="E1663" s="88" t="s">
        <v>143</v>
      </c>
      <c r="F1663" s="88" t="s">
        <v>121</v>
      </c>
      <c r="G1663" s="88" t="s">
        <v>162</v>
      </c>
    </row>
    <row r="1664" spans="2:7" ht="15.75" hidden="1" thickBot="1">
      <c r="B1664" s="88" t="s">
        <v>1848</v>
      </c>
      <c r="C1664" s="88">
        <v>87595207</v>
      </c>
      <c r="D1664" s="88" t="s">
        <v>147</v>
      </c>
      <c r="E1664" s="88" t="s">
        <v>148</v>
      </c>
      <c r="F1664" s="88" t="s">
        <v>121</v>
      </c>
      <c r="G1664" s="88" t="s">
        <v>152</v>
      </c>
    </row>
    <row r="1665" spans="2:7" ht="15.75" hidden="1" thickBot="1">
      <c r="B1665" s="88" t="s">
        <v>1849</v>
      </c>
      <c r="C1665" s="88">
        <v>87597625</v>
      </c>
      <c r="D1665" s="88" t="s">
        <v>147</v>
      </c>
      <c r="E1665" s="88" t="s">
        <v>148</v>
      </c>
      <c r="F1665" s="88" t="s">
        <v>121</v>
      </c>
      <c r="G1665" s="88" t="s">
        <v>152</v>
      </c>
    </row>
    <row r="1666" spans="2:7" ht="15.75" hidden="1" thickBot="1">
      <c r="B1666" s="88" t="s">
        <v>1850</v>
      </c>
      <c r="C1666" s="88">
        <v>87781294</v>
      </c>
      <c r="D1666" s="88" t="s">
        <v>142</v>
      </c>
      <c r="E1666" s="88" t="s">
        <v>143</v>
      </c>
      <c r="F1666" s="88" t="s">
        <v>121</v>
      </c>
      <c r="G1666" s="88" t="s">
        <v>162</v>
      </c>
    </row>
    <row r="1667" spans="2:7" ht="15.75" hidden="1" thickBot="1">
      <c r="B1667" s="88" t="s">
        <v>1851</v>
      </c>
      <c r="C1667" s="88">
        <v>87751081</v>
      </c>
      <c r="D1667" s="88" t="s">
        <v>138</v>
      </c>
      <c r="E1667" s="88" t="s">
        <v>139</v>
      </c>
      <c r="F1667" s="88" t="s">
        <v>121</v>
      </c>
      <c r="G1667" s="88" t="s">
        <v>176</v>
      </c>
    </row>
    <row r="1668" spans="2:7" ht="15.75" hidden="1" thickBot="1">
      <c r="B1668" s="88" t="s">
        <v>1852</v>
      </c>
      <c r="C1668" s="88">
        <v>87751008</v>
      </c>
      <c r="D1668" s="88" t="s">
        <v>138</v>
      </c>
      <c r="E1668" s="88" t="s">
        <v>139</v>
      </c>
      <c r="F1668" s="88" t="s">
        <v>121</v>
      </c>
      <c r="G1668" s="88" t="s">
        <v>1853</v>
      </c>
    </row>
    <row r="1669" spans="2:7" ht="15.75" hidden="1" thickBot="1">
      <c r="B1669" s="88" t="s">
        <v>1854</v>
      </c>
      <c r="C1669" s="88">
        <v>87313726</v>
      </c>
      <c r="D1669" s="88" t="s">
        <v>114</v>
      </c>
      <c r="E1669" s="88" t="s">
        <v>115</v>
      </c>
      <c r="F1669" s="88" t="s">
        <v>121</v>
      </c>
      <c r="G1669" s="88" t="s">
        <v>117</v>
      </c>
    </row>
    <row r="1670" spans="2:7" ht="15.75" hidden="1" thickBot="1">
      <c r="B1670" s="88" t="s">
        <v>1855</v>
      </c>
      <c r="C1670" s="88">
        <v>87615419</v>
      </c>
      <c r="D1670" s="88" t="s">
        <v>142</v>
      </c>
      <c r="E1670" s="88" t="s">
        <v>143</v>
      </c>
      <c r="F1670" s="88" t="s">
        <v>121</v>
      </c>
      <c r="G1670" s="88" t="s">
        <v>162</v>
      </c>
    </row>
    <row r="1671" spans="2:7" ht="15.75" hidden="1" thickBot="1">
      <c r="B1671" s="88" t="s">
        <v>1856</v>
      </c>
      <c r="C1671" s="88">
        <v>87471367</v>
      </c>
      <c r="D1671" s="88" t="s">
        <v>316</v>
      </c>
      <c r="E1671" s="88" t="s">
        <v>120</v>
      </c>
      <c r="F1671" s="88" t="s">
        <v>121</v>
      </c>
      <c r="G1671" s="88" t="s">
        <v>372</v>
      </c>
    </row>
    <row r="1672" spans="2:7" ht="15.75" hidden="1" thickBot="1">
      <c r="B1672" s="88" t="s">
        <v>1857</v>
      </c>
      <c r="C1672" s="88">
        <v>87753509</v>
      </c>
      <c r="D1672" s="88" t="s">
        <v>138</v>
      </c>
      <c r="E1672" s="88" t="s">
        <v>139</v>
      </c>
      <c r="F1672" s="88" t="s">
        <v>175</v>
      </c>
      <c r="G1672" s="88" t="s">
        <v>140</v>
      </c>
    </row>
    <row r="1673" spans="2:7" ht="15.75" hidden="1" thickBot="1">
      <c r="B1673" s="88" t="s">
        <v>1858</v>
      </c>
      <c r="C1673" s="88">
        <v>87611087</v>
      </c>
      <c r="D1673" s="88" t="s">
        <v>142</v>
      </c>
      <c r="E1673" s="88" t="s">
        <v>143</v>
      </c>
      <c r="F1673" s="88" t="s">
        <v>121</v>
      </c>
      <c r="G1673" s="88" t="s">
        <v>162</v>
      </c>
    </row>
    <row r="1674" spans="2:7" ht="15.75" hidden="1" thickBot="1">
      <c r="B1674" s="88" t="s">
        <v>1859</v>
      </c>
      <c r="C1674" s="88">
        <v>87783282</v>
      </c>
      <c r="D1674" s="88" t="s">
        <v>142</v>
      </c>
      <c r="E1674" s="88" t="s">
        <v>143</v>
      </c>
      <c r="F1674" s="88" t="s">
        <v>121</v>
      </c>
      <c r="G1674" s="88" t="s">
        <v>162</v>
      </c>
    </row>
    <row r="1675" spans="2:7" ht="15.75" hidden="1" thickBot="1">
      <c r="B1675" s="88" t="s">
        <v>1860</v>
      </c>
      <c r="C1675" s="88">
        <v>87471227</v>
      </c>
      <c r="D1675" s="88" t="s">
        <v>119</v>
      </c>
      <c r="E1675" s="88" t="s">
        <v>120</v>
      </c>
      <c r="F1675" s="88" t="s">
        <v>121</v>
      </c>
      <c r="G1675" s="88" t="s">
        <v>122</v>
      </c>
    </row>
    <row r="1676" spans="2:7" ht="15.75" hidden="1" thickBot="1">
      <c r="B1676" s="88" t="s">
        <v>1861</v>
      </c>
      <c r="C1676" s="88">
        <v>87594820</v>
      </c>
      <c r="D1676" s="88" t="s">
        <v>147</v>
      </c>
      <c r="E1676" s="88" t="s">
        <v>148</v>
      </c>
      <c r="F1676" s="88" t="s">
        <v>121</v>
      </c>
      <c r="G1676" s="88" t="s">
        <v>152</v>
      </c>
    </row>
    <row r="1677" spans="2:7" ht="15.75" thickBot="1">
      <c r="B1677" s="88" t="s">
        <v>1862</v>
      </c>
      <c r="C1677" s="88">
        <v>87734871</v>
      </c>
      <c r="D1677" s="88" t="s">
        <v>156</v>
      </c>
      <c r="E1677" s="88" t="s">
        <v>157</v>
      </c>
      <c r="F1677" s="88" t="s">
        <v>121</v>
      </c>
      <c r="G1677" s="88" t="s">
        <v>158</v>
      </c>
    </row>
    <row r="1678" spans="2:7" ht="15.75" hidden="1" thickBot="1">
      <c r="B1678" s="88" t="s">
        <v>1863</v>
      </c>
      <c r="C1678" s="88">
        <v>87393579</v>
      </c>
      <c r="D1678" s="88" t="s">
        <v>126</v>
      </c>
      <c r="E1678" s="88" t="s">
        <v>127</v>
      </c>
      <c r="F1678" s="88" t="s">
        <v>121</v>
      </c>
      <c r="G1678" s="88" t="s">
        <v>128</v>
      </c>
    </row>
    <row r="1679" spans="2:7" ht="15.75" hidden="1" thickBot="1">
      <c r="B1679" s="88" t="s">
        <v>1864</v>
      </c>
      <c r="C1679" s="88">
        <v>87383281</v>
      </c>
      <c r="D1679" s="88" t="s">
        <v>126</v>
      </c>
      <c r="E1679" s="88" t="s">
        <v>127</v>
      </c>
      <c r="F1679" s="88" t="s">
        <v>121</v>
      </c>
      <c r="G1679" s="88" t="s">
        <v>128</v>
      </c>
    </row>
    <row r="1680" spans="2:7" ht="15.75" hidden="1" thickBot="1">
      <c r="B1680" s="88" t="s">
        <v>1865</v>
      </c>
      <c r="C1680" s="88">
        <v>87393702</v>
      </c>
      <c r="D1680" s="88" t="s">
        <v>126</v>
      </c>
      <c r="E1680" s="88" t="s">
        <v>127</v>
      </c>
      <c r="F1680" s="88" t="s">
        <v>121</v>
      </c>
      <c r="G1680" s="88" t="s">
        <v>1840</v>
      </c>
    </row>
    <row r="1681" spans="2:7" ht="15.75" hidden="1" thickBot="1">
      <c r="B1681" s="88" t="s">
        <v>1866</v>
      </c>
      <c r="C1681" s="88">
        <v>87214130</v>
      </c>
      <c r="D1681" s="88" t="s">
        <v>205</v>
      </c>
      <c r="E1681" s="88" t="s">
        <v>206</v>
      </c>
      <c r="F1681" s="88" t="s">
        <v>121</v>
      </c>
      <c r="G1681" s="88" t="s">
        <v>210</v>
      </c>
    </row>
    <row r="1682" spans="2:7" ht="15.75" hidden="1" thickBot="1">
      <c r="B1682" s="88" t="s">
        <v>1867</v>
      </c>
      <c r="C1682" s="88">
        <v>87295006</v>
      </c>
      <c r="D1682" s="88" t="s">
        <v>114</v>
      </c>
      <c r="E1682" s="88" t="s">
        <v>115</v>
      </c>
      <c r="F1682" s="88" t="s">
        <v>116</v>
      </c>
      <c r="G1682" s="88" t="s">
        <v>124</v>
      </c>
    </row>
    <row r="1683" spans="2:7" ht="15.75" hidden="1" thickBot="1">
      <c r="B1683" s="88" t="s">
        <v>1868</v>
      </c>
      <c r="C1683" s="88">
        <v>87381723</v>
      </c>
      <c r="D1683" s="88" t="s">
        <v>126</v>
      </c>
      <c r="E1683" s="88" t="s">
        <v>127</v>
      </c>
      <c r="F1683" s="88" t="s">
        <v>121</v>
      </c>
      <c r="G1683" s="88" t="s">
        <v>128</v>
      </c>
    </row>
    <row r="1684" spans="2:7" ht="15.75" hidden="1" thickBot="1">
      <c r="B1684" s="88" t="s">
        <v>1869</v>
      </c>
      <c r="C1684" s="88">
        <v>87381483</v>
      </c>
      <c r="D1684" s="88" t="s">
        <v>126</v>
      </c>
      <c r="E1684" s="88" t="s">
        <v>127</v>
      </c>
      <c r="F1684" s="88" t="s">
        <v>121</v>
      </c>
      <c r="G1684" s="88" t="s">
        <v>128</v>
      </c>
    </row>
    <row r="1685" spans="2:7" ht="15.75" hidden="1" thickBot="1">
      <c r="B1685" s="88" t="s">
        <v>1870</v>
      </c>
      <c r="C1685" s="88">
        <v>87345546</v>
      </c>
      <c r="D1685" s="88" t="s">
        <v>114</v>
      </c>
      <c r="E1685" s="88" t="s">
        <v>115</v>
      </c>
      <c r="F1685" s="88" t="s">
        <v>121</v>
      </c>
      <c r="G1685" s="88" t="s">
        <v>117</v>
      </c>
    </row>
    <row r="1686" spans="2:7" ht="15.75" thickBot="1">
      <c r="B1686" s="88" t="s">
        <v>1871</v>
      </c>
      <c r="C1686" s="88">
        <v>87645168</v>
      </c>
      <c r="D1686" s="88" t="s">
        <v>156</v>
      </c>
      <c r="E1686" s="88" t="s">
        <v>157</v>
      </c>
      <c r="F1686" s="88" t="s">
        <v>121</v>
      </c>
      <c r="G1686" s="88" t="s">
        <v>158</v>
      </c>
    </row>
    <row r="1687" spans="2:7" ht="15.75" hidden="1" thickBot="1">
      <c r="B1687" s="88" t="s">
        <v>1872</v>
      </c>
      <c r="C1687" s="88">
        <v>87481150</v>
      </c>
      <c r="D1687" s="88" t="s">
        <v>119</v>
      </c>
      <c r="E1687" s="88" t="s">
        <v>120</v>
      </c>
      <c r="F1687" s="88" t="s">
        <v>121</v>
      </c>
      <c r="G1687" s="88" t="s">
        <v>122</v>
      </c>
    </row>
    <row r="1688" spans="2:7" ht="15.75" hidden="1" thickBot="1">
      <c r="B1688" s="88" t="s">
        <v>1873</v>
      </c>
      <c r="C1688" s="88">
        <v>87584466</v>
      </c>
      <c r="D1688" s="88" t="s">
        <v>147</v>
      </c>
      <c r="E1688" s="88" t="s">
        <v>148</v>
      </c>
      <c r="F1688" s="88" t="s">
        <v>121</v>
      </c>
      <c r="G1688" s="88" t="s">
        <v>152</v>
      </c>
    </row>
    <row r="1689" spans="2:7" ht="15.75" hidden="1" thickBot="1">
      <c r="B1689" s="88" t="s">
        <v>1874</v>
      </c>
      <c r="C1689" s="88">
        <v>87485250</v>
      </c>
      <c r="D1689" s="88" t="s">
        <v>147</v>
      </c>
      <c r="E1689" s="88" t="s">
        <v>148</v>
      </c>
      <c r="F1689" s="88" t="s">
        <v>149</v>
      </c>
      <c r="G1689" s="88" t="s">
        <v>152</v>
      </c>
    </row>
    <row r="1690" spans="2:7" ht="15.75" hidden="1" thickBot="1">
      <c r="B1690" s="88" t="s">
        <v>1875</v>
      </c>
      <c r="C1690" s="88">
        <v>87595728</v>
      </c>
      <c r="D1690" s="88" t="s">
        <v>147</v>
      </c>
      <c r="E1690" s="88" t="s">
        <v>148</v>
      </c>
      <c r="F1690" s="88" t="s">
        <v>121</v>
      </c>
      <c r="G1690" s="88" t="s">
        <v>152</v>
      </c>
    </row>
    <row r="1691" spans="2:7" ht="15.75" hidden="1" thickBot="1">
      <c r="B1691" s="88" t="s">
        <v>1876</v>
      </c>
      <c r="C1691" s="88">
        <v>87396580</v>
      </c>
      <c r="D1691" s="88" t="s">
        <v>119</v>
      </c>
      <c r="E1691" s="88" t="s">
        <v>120</v>
      </c>
      <c r="F1691" s="88" t="s">
        <v>121</v>
      </c>
      <c r="G1691" s="88" t="s">
        <v>122</v>
      </c>
    </row>
    <row r="1692" spans="2:7" ht="15.75" hidden="1" thickBot="1">
      <c r="B1692" s="88" t="s">
        <v>1877</v>
      </c>
      <c r="C1692" s="88">
        <v>87615542</v>
      </c>
      <c r="D1692" s="88" t="s">
        <v>142</v>
      </c>
      <c r="E1692" s="88" t="s">
        <v>143</v>
      </c>
      <c r="F1692" s="88" t="s">
        <v>189</v>
      </c>
      <c r="G1692" s="88" t="s">
        <v>162</v>
      </c>
    </row>
    <row r="1693" spans="2:7" ht="15.75" hidden="1" thickBot="1">
      <c r="B1693" s="88" t="s">
        <v>1878</v>
      </c>
      <c r="C1693" s="88">
        <v>87342121</v>
      </c>
      <c r="D1693" s="88" t="s">
        <v>114</v>
      </c>
      <c r="E1693" s="88" t="s">
        <v>115</v>
      </c>
      <c r="F1693" s="88" t="s">
        <v>121</v>
      </c>
      <c r="G1693" s="88" t="s">
        <v>117</v>
      </c>
    </row>
    <row r="1694" spans="2:7" ht="15.75" hidden="1" thickBot="1">
      <c r="B1694" s="88" t="s">
        <v>1879</v>
      </c>
      <c r="C1694" s="88">
        <v>87116103</v>
      </c>
      <c r="D1694" s="88" t="s">
        <v>126</v>
      </c>
      <c r="E1694" s="88" t="s">
        <v>127</v>
      </c>
      <c r="F1694" s="88" t="s">
        <v>121</v>
      </c>
      <c r="G1694" s="88" t="s">
        <v>128</v>
      </c>
    </row>
    <row r="1695" spans="2:7" ht="15.75" hidden="1" thickBot="1">
      <c r="B1695" s="88" t="s">
        <v>1880</v>
      </c>
      <c r="C1695" s="88">
        <v>87576116</v>
      </c>
      <c r="D1695" s="88" t="s">
        <v>214</v>
      </c>
      <c r="E1695" s="88" t="s">
        <v>215</v>
      </c>
      <c r="F1695" s="88" t="s">
        <v>121</v>
      </c>
      <c r="G1695" s="88" t="s">
        <v>222</v>
      </c>
    </row>
    <row r="1696" spans="2:7" ht="15.75" hidden="1" thickBot="1">
      <c r="B1696" s="88" t="s">
        <v>1881</v>
      </c>
      <c r="C1696" s="88">
        <v>87682005</v>
      </c>
      <c r="D1696" s="88" t="s">
        <v>126</v>
      </c>
      <c r="E1696" s="88" t="s">
        <v>127</v>
      </c>
      <c r="F1696" s="88" t="s">
        <v>121</v>
      </c>
      <c r="G1696" s="88" t="s">
        <v>128</v>
      </c>
    </row>
    <row r="1697" spans="2:7" ht="15.75" hidden="1" thickBot="1">
      <c r="B1697" s="88" t="s">
        <v>1882</v>
      </c>
      <c r="C1697" s="88">
        <v>87574244</v>
      </c>
      <c r="D1697" s="88" t="s">
        <v>214</v>
      </c>
      <c r="E1697" s="88" t="s">
        <v>215</v>
      </c>
      <c r="F1697" s="88" t="s">
        <v>121</v>
      </c>
      <c r="G1697" s="88" t="s">
        <v>222</v>
      </c>
    </row>
    <row r="1698" spans="2:7" ht="15.75" hidden="1" thickBot="1">
      <c r="B1698" s="88" t="s">
        <v>1883</v>
      </c>
      <c r="C1698" s="88">
        <v>87783605</v>
      </c>
      <c r="D1698" s="88" t="s">
        <v>142</v>
      </c>
      <c r="E1698" s="88" t="s">
        <v>143</v>
      </c>
      <c r="F1698" s="88" t="s">
        <v>144</v>
      </c>
      <c r="G1698" s="88" t="s">
        <v>162</v>
      </c>
    </row>
    <row r="1699" spans="2:7" ht="15.75" hidden="1" thickBot="1">
      <c r="B1699" s="88" t="s">
        <v>1884</v>
      </c>
      <c r="C1699" s="88">
        <v>87141390</v>
      </c>
      <c r="D1699" s="88" t="s">
        <v>205</v>
      </c>
      <c r="E1699" s="88" t="s">
        <v>206</v>
      </c>
      <c r="F1699" s="88" t="s">
        <v>121</v>
      </c>
      <c r="G1699" s="88" t="s">
        <v>210</v>
      </c>
    </row>
    <row r="1700" spans="2:7" ht="15.75" hidden="1" thickBot="1">
      <c r="B1700" s="88" t="s">
        <v>1885</v>
      </c>
      <c r="C1700" s="88">
        <v>87681411</v>
      </c>
      <c r="D1700" s="88" t="s">
        <v>126</v>
      </c>
      <c r="E1700" s="88" t="s">
        <v>127</v>
      </c>
      <c r="F1700" s="88" t="s">
        <v>121</v>
      </c>
      <c r="G1700" s="88" t="s">
        <v>128</v>
      </c>
    </row>
    <row r="1701" spans="2:7" ht="15.75" hidden="1" thickBot="1">
      <c r="B1701" s="88" t="s">
        <v>1886</v>
      </c>
      <c r="C1701" s="88">
        <v>87296434</v>
      </c>
      <c r="D1701" s="88" t="s">
        <v>114</v>
      </c>
      <c r="E1701" s="88" t="s">
        <v>115</v>
      </c>
      <c r="F1701" s="88" t="s">
        <v>121</v>
      </c>
      <c r="G1701" s="88" t="s">
        <v>117</v>
      </c>
    </row>
    <row r="1702" spans="2:7" ht="15.75" hidden="1" thickBot="1">
      <c r="B1702" s="88" t="s">
        <v>1887</v>
      </c>
      <c r="C1702" s="88">
        <v>87576728</v>
      </c>
      <c r="D1702" s="88" t="s">
        <v>214</v>
      </c>
      <c r="E1702" s="88" t="s">
        <v>215</v>
      </c>
      <c r="F1702" s="88" t="s">
        <v>121</v>
      </c>
      <c r="G1702" s="88" t="s">
        <v>222</v>
      </c>
    </row>
    <row r="1703" spans="2:7" ht="15.75" hidden="1" thickBot="1">
      <c r="B1703" s="88" t="s">
        <v>1888</v>
      </c>
      <c r="C1703" s="88">
        <v>87756486</v>
      </c>
      <c r="D1703" s="88" t="s">
        <v>138</v>
      </c>
      <c r="E1703" s="88" t="s">
        <v>139</v>
      </c>
      <c r="F1703" s="88" t="s">
        <v>175</v>
      </c>
      <c r="G1703" s="88" t="s">
        <v>176</v>
      </c>
    </row>
    <row r="1704" spans="2:7" ht="15.75" hidden="1" thickBot="1">
      <c r="B1704" s="88" t="s">
        <v>1889</v>
      </c>
      <c r="C1704" s="88">
        <v>87756494</v>
      </c>
      <c r="D1704" s="88" t="s">
        <v>138</v>
      </c>
      <c r="E1704" s="88" t="s">
        <v>139</v>
      </c>
      <c r="F1704" s="88" t="s">
        <v>121</v>
      </c>
      <c r="G1704" s="88" t="s">
        <v>176</v>
      </c>
    </row>
    <row r="1705" spans="2:7" ht="15.75" hidden="1" thickBot="1">
      <c r="B1705" s="88" t="s">
        <v>1890</v>
      </c>
      <c r="C1705" s="88">
        <v>87574194</v>
      </c>
      <c r="D1705" s="88" t="s">
        <v>214</v>
      </c>
      <c r="E1705" s="88" t="s">
        <v>215</v>
      </c>
      <c r="F1705" s="88" t="s">
        <v>121</v>
      </c>
      <c r="G1705" s="88" t="s">
        <v>216</v>
      </c>
    </row>
    <row r="1706" spans="2:7" ht="15.75" hidden="1" thickBot="1">
      <c r="B1706" s="88" t="s">
        <v>1891</v>
      </c>
      <c r="C1706" s="88">
        <v>87611525</v>
      </c>
      <c r="D1706" s="88" t="s">
        <v>142</v>
      </c>
      <c r="E1706" s="88" t="s">
        <v>143</v>
      </c>
      <c r="F1706" s="88" t="s">
        <v>121</v>
      </c>
      <c r="G1706" s="88" t="s">
        <v>162</v>
      </c>
    </row>
    <row r="1707" spans="2:7" ht="15.75" hidden="1" thickBot="1">
      <c r="B1707" s="88" t="s">
        <v>1892</v>
      </c>
      <c r="C1707" s="88">
        <v>87611814</v>
      </c>
      <c r="D1707" s="88" t="s">
        <v>142</v>
      </c>
      <c r="E1707" s="88" t="s">
        <v>143</v>
      </c>
      <c r="F1707" s="88" t="s">
        <v>121</v>
      </c>
      <c r="G1707" s="88" t="s">
        <v>162</v>
      </c>
    </row>
    <row r="1708" spans="2:7" ht="15.75" hidden="1" thickBot="1">
      <c r="B1708" s="88" t="s">
        <v>1893</v>
      </c>
      <c r="C1708" s="88">
        <v>87313064</v>
      </c>
      <c r="D1708" s="88" t="s">
        <v>114</v>
      </c>
      <c r="E1708" s="88" t="s">
        <v>115</v>
      </c>
      <c r="F1708" s="88" t="s">
        <v>121</v>
      </c>
      <c r="G1708" s="88" t="s">
        <v>117</v>
      </c>
    </row>
    <row r="1709" spans="2:7" ht="15.75" hidden="1" thickBot="1">
      <c r="B1709" s="88" t="s">
        <v>1894</v>
      </c>
      <c r="C1709" s="88">
        <v>87276675</v>
      </c>
      <c r="D1709" s="88" t="s">
        <v>126</v>
      </c>
      <c r="E1709" s="88" t="s">
        <v>127</v>
      </c>
      <c r="F1709" s="88" t="s">
        <v>121</v>
      </c>
      <c r="G1709" s="88" t="s">
        <v>128</v>
      </c>
    </row>
    <row r="1710" spans="2:7" ht="15.75" hidden="1" thickBot="1">
      <c r="B1710" s="88" t="s">
        <v>1895</v>
      </c>
      <c r="C1710" s="88">
        <v>87278259</v>
      </c>
      <c r="D1710" s="88" t="s">
        <v>147</v>
      </c>
      <c r="E1710" s="88" t="s">
        <v>148</v>
      </c>
      <c r="F1710" s="88" t="s">
        <v>121</v>
      </c>
      <c r="G1710" s="88" t="s">
        <v>152</v>
      </c>
    </row>
    <row r="1711" spans="2:7" ht="15.75" hidden="1" thickBot="1">
      <c r="B1711" s="88" t="s">
        <v>1896</v>
      </c>
      <c r="C1711" s="88">
        <v>87184408</v>
      </c>
      <c r="D1711" s="88" t="s">
        <v>165</v>
      </c>
      <c r="E1711" s="88" t="s">
        <v>166</v>
      </c>
      <c r="F1711" s="88" t="s">
        <v>121</v>
      </c>
      <c r="G1711" s="88" t="s">
        <v>421</v>
      </c>
    </row>
    <row r="1712" spans="2:7" ht="15.75" hidden="1" thickBot="1">
      <c r="B1712" s="88" t="s">
        <v>1897</v>
      </c>
      <c r="C1712" s="88">
        <v>87142406</v>
      </c>
      <c r="D1712" s="88" t="s">
        <v>205</v>
      </c>
      <c r="E1712" s="88" t="s">
        <v>206</v>
      </c>
      <c r="F1712" s="88" t="s">
        <v>253</v>
      </c>
      <c r="G1712" s="88" t="s">
        <v>210</v>
      </c>
    </row>
    <row r="1713" spans="2:7" ht="15.75" hidden="1" thickBot="1">
      <c r="B1713" s="88" t="s">
        <v>1898</v>
      </c>
      <c r="C1713" s="88">
        <v>87213207</v>
      </c>
      <c r="D1713" s="88" t="s">
        <v>205</v>
      </c>
      <c r="E1713" s="88" t="s">
        <v>206</v>
      </c>
      <c r="F1713" s="88" t="s">
        <v>121</v>
      </c>
      <c r="G1713" s="88" t="s">
        <v>210</v>
      </c>
    </row>
    <row r="1714" spans="2:7" ht="15.75" hidden="1" thickBot="1">
      <c r="B1714" s="88" t="s">
        <v>1899</v>
      </c>
      <c r="C1714" s="88">
        <v>87313668</v>
      </c>
      <c r="D1714" s="88" t="s">
        <v>114</v>
      </c>
      <c r="E1714" s="88" t="s">
        <v>115</v>
      </c>
      <c r="F1714" s="88" t="s">
        <v>121</v>
      </c>
      <c r="G1714" s="88" t="s">
        <v>124</v>
      </c>
    </row>
    <row r="1715" spans="2:7" ht="15.75" hidden="1" thickBot="1">
      <c r="B1715" s="88" t="s">
        <v>1900</v>
      </c>
      <c r="C1715" s="88">
        <v>87713701</v>
      </c>
      <c r="D1715" s="88" t="s">
        <v>165</v>
      </c>
      <c r="E1715" s="88" t="s">
        <v>166</v>
      </c>
      <c r="F1715" s="88" t="s">
        <v>121</v>
      </c>
      <c r="G1715" s="88" t="s">
        <v>168</v>
      </c>
    </row>
    <row r="1716" spans="2:7" ht="15.75" hidden="1" thickBot="1">
      <c r="B1716" s="88" t="s">
        <v>1901</v>
      </c>
      <c r="C1716" s="88">
        <v>87182725</v>
      </c>
      <c r="D1716" s="88" t="s">
        <v>205</v>
      </c>
      <c r="E1716" s="88" t="s">
        <v>206</v>
      </c>
      <c r="F1716" s="88" t="s">
        <v>121</v>
      </c>
      <c r="G1716" s="88" t="s">
        <v>210</v>
      </c>
    </row>
    <row r="1717" spans="2:7" ht="15.75" hidden="1" thickBot="1">
      <c r="B1717" s="88" t="s">
        <v>1902</v>
      </c>
      <c r="C1717" s="88">
        <v>87276667</v>
      </c>
      <c r="D1717" s="88" t="s">
        <v>126</v>
      </c>
      <c r="E1717" s="88" t="s">
        <v>127</v>
      </c>
      <c r="F1717" s="88" t="s">
        <v>121</v>
      </c>
      <c r="G1717" s="88" t="s">
        <v>128</v>
      </c>
    </row>
    <row r="1718" spans="2:7" ht="15.75" hidden="1" thickBot="1">
      <c r="B1718" s="88" t="s">
        <v>1903</v>
      </c>
      <c r="C1718" s="88">
        <v>87471185</v>
      </c>
      <c r="D1718" s="88" t="s">
        <v>316</v>
      </c>
      <c r="E1718" s="88" t="s">
        <v>120</v>
      </c>
      <c r="F1718" s="88" t="s">
        <v>121</v>
      </c>
      <c r="G1718" s="50" t="s">
        <v>595</v>
      </c>
    </row>
    <row r="1719" spans="2:7" ht="15.75" hidden="1" thickBot="1">
      <c r="B1719" s="88" t="s">
        <v>1904</v>
      </c>
      <c r="C1719" s="88">
        <v>87141499</v>
      </c>
      <c r="D1719" s="88" t="s">
        <v>205</v>
      </c>
      <c r="E1719" s="88" t="s">
        <v>206</v>
      </c>
      <c r="F1719" s="88" t="s">
        <v>121</v>
      </c>
      <c r="G1719" s="88" t="s">
        <v>210</v>
      </c>
    </row>
    <row r="1720" spans="2:7" ht="15.75" hidden="1" thickBot="1">
      <c r="B1720" s="88" t="s">
        <v>1905</v>
      </c>
      <c r="C1720" s="88">
        <v>87696187</v>
      </c>
      <c r="D1720" s="88" t="s">
        <v>165</v>
      </c>
      <c r="E1720" s="88" t="s">
        <v>166</v>
      </c>
      <c r="F1720" s="88" t="s">
        <v>121</v>
      </c>
      <c r="G1720" s="88" t="s">
        <v>168</v>
      </c>
    </row>
    <row r="1721" spans="2:7" ht="15.75" hidden="1" thickBot="1">
      <c r="B1721" s="88" t="s">
        <v>1906</v>
      </c>
      <c r="C1721" s="88">
        <v>87694158</v>
      </c>
      <c r="D1721" s="88" t="s">
        <v>165</v>
      </c>
      <c r="E1721" s="88" t="s">
        <v>166</v>
      </c>
      <c r="F1721" s="88" t="s">
        <v>121</v>
      </c>
      <c r="G1721" s="88" t="s">
        <v>168</v>
      </c>
    </row>
    <row r="1722" spans="2:7" ht="15.75" hidden="1" thickBot="1">
      <c r="B1722" s="88" t="s">
        <v>1907</v>
      </c>
      <c r="C1722" s="88">
        <v>87192039</v>
      </c>
      <c r="D1722" s="88" t="s">
        <v>205</v>
      </c>
      <c r="E1722" s="88" t="s">
        <v>206</v>
      </c>
      <c r="F1722" s="88" t="s">
        <v>121</v>
      </c>
      <c r="G1722" s="88" t="s">
        <v>1908</v>
      </c>
    </row>
    <row r="1723" spans="2:7" ht="15.75" hidden="1" thickBot="1">
      <c r="B1723" s="88" t="s">
        <v>1909</v>
      </c>
      <c r="C1723" s="88">
        <v>87192070</v>
      </c>
      <c r="D1723" s="88" t="s">
        <v>205</v>
      </c>
      <c r="E1723" s="88" t="s">
        <v>206</v>
      </c>
      <c r="F1723" s="88" t="s">
        <v>121</v>
      </c>
      <c r="G1723" s="88" t="s">
        <v>210</v>
      </c>
    </row>
    <row r="1724" spans="2:7" ht="15.75" hidden="1" thickBot="1">
      <c r="B1724" s="88" t="s">
        <v>1910</v>
      </c>
      <c r="C1724" s="88">
        <v>87182816</v>
      </c>
      <c r="D1724" s="88" t="s">
        <v>205</v>
      </c>
      <c r="E1724" s="88" t="s">
        <v>206</v>
      </c>
      <c r="F1724" s="88" t="s">
        <v>121</v>
      </c>
      <c r="G1724" s="88" t="s">
        <v>210</v>
      </c>
    </row>
    <row r="1725" spans="2:7" ht="15.75" hidden="1" thickBot="1">
      <c r="B1725" s="88" t="s">
        <v>1911</v>
      </c>
      <c r="C1725" s="88">
        <v>87393108</v>
      </c>
      <c r="D1725" s="88" t="s">
        <v>126</v>
      </c>
      <c r="E1725" s="88" t="s">
        <v>127</v>
      </c>
      <c r="F1725" s="88" t="s">
        <v>121</v>
      </c>
      <c r="G1725" s="88" t="s">
        <v>128</v>
      </c>
    </row>
    <row r="1726" spans="2:7" ht="15.75" hidden="1" thickBot="1">
      <c r="B1726" s="88" t="s">
        <v>1912</v>
      </c>
      <c r="C1726" s="88">
        <v>87393082</v>
      </c>
      <c r="D1726" s="88" t="s">
        <v>126</v>
      </c>
      <c r="E1726" s="88" t="s">
        <v>127</v>
      </c>
      <c r="F1726" s="88" t="s">
        <v>121</v>
      </c>
      <c r="G1726" s="88" t="s">
        <v>128</v>
      </c>
    </row>
    <row r="1727" spans="2:7" ht="15.75" hidden="1" thickBot="1">
      <c r="B1727" s="88" t="s">
        <v>1913</v>
      </c>
      <c r="C1727" s="88">
        <v>87381830</v>
      </c>
      <c r="D1727" s="88" t="s">
        <v>126</v>
      </c>
      <c r="E1727" s="88" t="s">
        <v>127</v>
      </c>
      <c r="F1727" s="88" t="s">
        <v>121</v>
      </c>
      <c r="G1727" s="88" t="s">
        <v>128</v>
      </c>
    </row>
    <row r="1728" spans="2:7" ht="15.75" hidden="1" thickBot="1">
      <c r="B1728" s="88" t="s">
        <v>1914</v>
      </c>
      <c r="C1728" s="88">
        <v>87574137</v>
      </c>
      <c r="D1728" s="88" t="s">
        <v>214</v>
      </c>
      <c r="E1728" s="88" t="s">
        <v>215</v>
      </c>
      <c r="F1728" s="88" t="s">
        <v>180</v>
      </c>
      <c r="G1728" s="88" t="s">
        <v>216</v>
      </c>
    </row>
    <row r="1729" spans="2:7" ht="15.75" hidden="1" thickBot="1">
      <c r="B1729" s="88" t="s">
        <v>1915</v>
      </c>
      <c r="C1729" s="88">
        <v>87345272</v>
      </c>
      <c r="D1729" s="88" t="s">
        <v>114</v>
      </c>
      <c r="E1729" s="88" t="s">
        <v>115</v>
      </c>
      <c r="F1729" s="88" t="s">
        <v>121</v>
      </c>
      <c r="G1729" s="88" t="s">
        <v>117</v>
      </c>
    </row>
    <row r="1730" spans="2:7" ht="15.75" hidden="1" thickBot="1">
      <c r="B1730" s="88" t="s">
        <v>1916</v>
      </c>
      <c r="C1730" s="88">
        <v>87713560</v>
      </c>
      <c r="D1730" s="88" t="s">
        <v>165</v>
      </c>
      <c r="E1730" s="88" t="s">
        <v>166</v>
      </c>
      <c r="F1730" s="88" t="s">
        <v>121</v>
      </c>
      <c r="G1730" s="88" t="s">
        <v>168</v>
      </c>
    </row>
    <row r="1731" spans="2:7" ht="15.75" hidden="1" thickBot="1">
      <c r="B1731" s="88" t="s">
        <v>1917</v>
      </c>
      <c r="C1731" s="88">
        <v>87147322</v>
      </c>
      <c r="D1731" s="88" t="s">
        <v>205</v>
      </c>
      <c r="E1731" s="88" t="s">
        <v>206</v>
      </c>
      <c r="F1731" s="88" t="s">
        <v>121</v>
      </c>
      <c r="G1731" s="88" t="s">
        <v>1241</v>
      </c>
    </row>
    <row r="1732" spans="2:7" ht="15.75" thickBot="1">
      <c r="B1732" s="88" t="s">
        <v>1918</v>
      </c>
      <c r="C1732" s="88">
        <v>87723585</v>
      </c>
      <c r="D1732" s="88" t="s">
        <v>156</v>
      </c>
      <c r="E1732" s="88" t="s">
        <v>157</v>
      </c>
      <c r="F1732" s="88" t="s">
        <v>121</v>
      </c>
      <c r="G1732" s="88" t="s">
        <v>182</v>
      </c>
    </row>
    <row r="1733" spans="2:7" ht="15.75" hidden="1" thickBot="1">
      <c r="B1733" s="88" t="s">
        <v>1919</v>
      </c>
      <c r="C1733" s="88">
        <v>87594275</v>
      </c>
      <c r="D1733" s="88" t="s">
        <v>147</v>
      </c>
      <c r="E1733" s="88" t="s">
        <v>148</v>
      </c>
      <c r="F1733" s="88" t="s">
        <v>121</v>
      </c>
      <c r="G1733" s="88" t="s">
        <v>152</v>
      </c>
    </row>
    <row r="1734" spans="2:7" ht="15.75" hidden="1" thickBot="1">
      <c r="B1734" s="88" t="s">
        <v>1920</v>
      </c>
      <c r="C1734" s="88">
        <v>87751370</v>
      </c>
      <c r="D1734" s="88" t="s">
        <v>138</v>
      </c>
      <c r="E1734" s="88" t="s">
        <v>139</v>
      </c>
      <c r="F1734" s="88" t="s">
        <v>175</v>
      </c>
      <c r="G1734" s="88" t="s">
        <v>140</v>
      </c>
    </row>
    <row r="1735" spans="2:7" ht="15.75" thickBot="1">
      <c r="B1735" s="88" t="s">
        <v>1921</v>
      </c>
      <c r="C1735" s="88">
        <v>87725838</v>
      </c>
      <c r="D1735" s="88" t="s">
        <v>156</v>
      </c>
      <c r="E1735" s="88" t="s">
        <v>157</v>
      </c>
      <c r="F1735" s="88" t="s">
        <v>121</v>
      </c>
      <c r="G1735" s="88" t="s">
        <v>158</v>
      </c>
    </row>
    <row r="1736" spans="2:7" ht="15.75" hidden="1" thickBot="1">
      <c r="B1736" s="88" t="s">
        <v>1922</v>
      </c>
      <c r="C1736" s="88">
        <v>87444208</v>
      </c>
      <c r="D1736" s="88" t="s">
        <v>194</v>
      </c>
      <c r="E1736" s="88" t="s">
        <v>195</v>
      </c>
      <c r="F1736" s="88" t="s">
        <v>196</v>
      </c>
      <c r="G1736" s="88" t="s">
        <v>197</v>
      </c>
    </row>
    <row r="1737" spans="2:7" ht="15.75" hidden="1" thickBot="1">
      <c r="B1737" s="88" t="s">
        <v>1923</v>
      </c>
      <c r="C1737" s="88">
        <v>87575704</v>
      </c>
      <c r="D1737" s="88" t="s">
        <v>147</v>
      </c>
      <c r="E1737" s="88" t="s">
        <v>148</v>
      </c>
      <c r="F1737" s="88" t="s">
        <v>121</v>
      </c>
      <c r="G1737" s="88" t="s">
        <v>152</v>
      </c>
    </row>
    <row r="1738" spans="2:7" ht="15.75" hidden="1" thickBot="1">
      <c r="B1738" s="88" t="s">
        <v>1924</v>
      </c>
      <c r="C1738" s="88">
        <v>87595538</v>
      </c>
      <c r="D1738" s="88" t="s">
        <v>147</v>
      </c>
      <c r="E1738" s="88" t="s">
        <v>148</v>
      </c>
      <c r="F1738" s="88" t="s">
        <v>121</v>
      </c>
      <c r="G1738" s="88" t="s">
        <v>152</v>
      </c>
    </row>
    <row r="1739" spans="2:7" ht="15.75" hidden="1" thickBot="1">
      <c r="B1739" s="88" t="s">
        <v>1925</v>
      </c>
      <c r="C1739" s="88">
        <v>87775098</v>
      </c>
      <c r="D1739" s="88" t="s">
        <v>142</v>
      </c>
      <c r="E1739" s="88" t="s">
        <v>143</v>
      </c>
      <c r="F1739" s="88" t="s">
        <v>121</v>
      </c>
      <c r="G1739" s="88" t="s">
        <v>162</v>
      </c>
    </row>
    <row r="1740" spans="2:7" ht="15.75" hidden="1" thickBot="1">
      <c r="B1740" s="88" t="s">
        <v>1926</v>
      </c>
      <c r="C1740" s="88">
        <v>87784546</v>
      </c>
      <c r="D1740" s="88" t="s">
        <v>142</v>
      </c>
      <c r="E1740" s="88" t="s">
        <v>143</v>
      </c>
      <c r="F1740" s="88" t="s">
        <v>121</v>
      </c>
      <c r="G1740" s="88" t="s">
        <v>162</v>
      </c>
    </row>
    <row r="1741" spans="2:7" ht="15.75" hidden="1" thickBot="1">
      <c r="B1741" s="88" t="s">
        <v>1927</v>
      </c>
      <c r="C1741" s="88">
        <v>87783001</v>
      </c>
      <c r="D1741" s="88" t="s">
        <v>142</v>
      </c>
      <c r="E1741" s="88" t="s">
        <v>143</v>
      </c>
      <c r="F1741" s="88" t="s">
        <v>144</v>
      </c>
      <c r="G1741" s="88" t="s">
        <v>162</v>
      </c>
    </row>
    <row r="1742" spans="2:7" ht="15.75" hidden="1" thickBot="1">
      <c r="B1742" s="88" t="s">
        <v>1928</v>
      </c>
      <c r="C1742" s="88">
        <v>87313700</v>
      </c>
      <c r="D1742" s="88" t="s">
        <v>114</v>
      </c>
      <c r="E1742" s="88" t="s">
        <v>115</v>
      </c>
      <c r="F1742" s="88" t="s">
        <v>116</v>
      </c>
      <c r="G1742" s="88" t="s">
        <v>117</v>
      </c>
    </row>
    <row r="1743" spans="2:7" ht="15.75" hidden="1" thickBot="1">
      <c r="B1743" s="88" t="s">
        <v>1929</v>
      </c>
      <c r="C1743" s="88">
        <v>87478131</v>
      </c>
      <c r="D1743" s="88" t="s">
        <v>316</v>
      </c>
      <c r="E1743" s="88" t="s">
        <v>120</v>
      </c>
      <c r="F1743" s="88" t="s">
        <v>121</v>
      </c>
      <c r="G1743" s="88" t="s">
        <v>372</v>
      </c>
    </row>
    <row r="1744" spans="2:7" ht="15.75" thickBot="1">
      <c r="B1744" s="88" t="s">
        <v>1930</v>
      </c>
      <c r="C1744" s="88">
        <v>87723726</v>
      </c>
      <c r="D1744" s="88" t="s">
        <v>156</v>
      </c>
      <c r="E1744" s="88" t="s">
        <v>157</v>
      </c>
      <c r="F1744" s="88" t="s">
        <v>121</v>
      </c>
      <c r="G1744" s="88" t="s">
        <v>158</v>
      </c>
    </row>
    <row r="1745" spans="2:7" ht="15.75" hidden="1" thickBot="1">
      <c r="B1745" s="88" t="s">
        <v>1931</v>
      </c>
      <c r="C1745" s="88">
        <v>87753004</v>
      </c>
      <c r="D1745" s="88" t="s">
        <v>138</v>
      </c>
      <c r="E1745" s="88" t="s">
        <v>139</v>
      </c>
      <c r="F1745" s="88" t="s">
        <v>175</v>
      </c>
      <c r="G1745" s="88" t="s">
        <v>176</v>
      </c>
    </row>
    <row r="1746" spans="2:7" ht="15.75" hidden="1" thickBot="1">
      <c r="B1746" s="88" t="s">
        <v>1932</v>
      </c>
      <c r="C1746" s="88">
        <v>87342030</v>
      </c>
      <c r="D1746" s="88" t="s">
        <v>114</v>
      </c>
      <c r="E1746" s="88" t="s">
        <v>115</v>
      </c>
      <c r="F1746" s="88" t="s">
        <v>121</v>
      </c>
      <c r="G1746" s="88" t="s">
        <v>117</v>
      </c>
    </row>
    <row r="1747" spans="2:7" ht="15.75" hidden="1" thickBot="1">
      <c r="B1747" s="88" t="s">
        <v>1933</v>
      </c>
      <c r="C1747" s="88">
        <v>87387092</v>
      </c>
      <c r="D1747" s="88" t="s">
        <v>194</v>
      </c>
      <c r="E1747" s="88" t="s">
        <v>195</v>
      </c>
      <c r="F1747" s="88" t="s">
        <v>121</v>
      </c>
      <c r="G1747" s="88" t="s">
        <v>304</v>
      </c>
    </row>
    <row r="1748" spans="2:7" ht="15.75" thickBot="1">
      <c r="B1748" s="88" t="s">
        <v>1934</v>
      </c>
      <c r="C1748" s="88">
        <v>87723528</v>
      </c>
      <c r="D1748" s="88" t="s">
        <v>156</v>
      </c>
      <c r="E1748" s="88" t="s">
        <v>157</v>
      </c>
      <c r="F1748" s="88" t="s">
        <v>121</v>
      </c>
      <c r="G1748" s="88" t="s">
        <v>182</v>
      </c>
    </row>
    <row r="1749" spans="2:7" ht="15.75" hidden="1" thickBot="1">
      <c r="B1749" s="88" t="s">
        <v>1935</v>
      </c>
      <c r="C1749" s="88">
        <v>87271528</v>
      </c>
      <c r="D1749" s="88" t="s">
        <v>126</v>
      </c>
      <c r="E1749" s="88" t="s">
        <v>127</v>
      </c>
      <c r="F1749" s="88" t="s">
        <v>121</v>
      </c>
      <c r="G1749" s="88" t="s">
        <v>128</v>
      </c>
    </row>
    <row r="1750" spans="2:7" ht="15.75" thickBot="1">
      <c r="B1750" s="88" t="s">
        <v>1936</v>
      </c>
      <c r="C1750" s="88">
        <v>87742007</v>
      </c>
      <c r="D1750" s="88" t="s">
        <v>156</v>
      </c>
      <c r="E1750" s="88" t="s">
        <v>157</v>
      </c>
      <c r="F1750" s="88" t="s">
        <v>185</v>
      </c>
      <c r="G1750" s="88" t="s">
        <v>182</v>
      </c>
    </row>
    <row r="1751" spans="2:7" ht="15.75" hidden="1" thickBot="1">
      <c r="B1751" s="88" t="s">
        <v>1937</v>
      </c>
      <c r="C1751" s="88">
        <v>87172155</v>
      </c>
      <c r="D1751" s="88" t="s">
        <v>205</v>
      </c>
      <c r="E1751" s="88" t="s">
        <v>206</v>
      </c>
      <c r="F1751" s="88" t="s">
        <v>253</v>
      </c>
      <c r="G1751" s="88" t="s">
        <v>210</v>
      </c>
    </row>
    <row r="1752" spans="2:7" ht="15.75" thickBot="1">
      <c r="B1752" s="88" t="s">
        <v>1938</v>
      </c>
      <c r="C1752" s="88">
        <v>87747329</v>
      </c>
      <c r="D1752" s="88" t="s">
        <v>156</v>
      </c>
      <c r="E1752" s="88" t="s">
        <v>157</v>
      </c>
      <c r="F1752" s="88" t="s">
        <v>121</v>
      </c>
      <c r="G1752" s="88" t="s">
        <v>182</v>
      </c>
    </row>
    <row r="1753" spans="2:7" ht="15.75" thickBot="1">
      <c r="B1753" s="88" t="s">
        <v>1939</v>
      </c>
      <c r="C1753" s="88">
        <v>87747691</v>
      </c>
      <c r="D1753" s="88" t="s">
        <v>156</v>
      </c>
      <c r="E1753" s="88" t="s">
        <v>157</v>
      </c>
      <c r="F1753" s="88" t="s">
        <v>121</v>
      </c>
      <c r="G1753" s="88" t="s">
        <v>182</v>
      </c>
    </row>
    <row r="1754" spans="2:7" ht="15.75" hidden="1" thickBot="1">
      <c r="B1754" s="88" t="s">
        <v>1940</v>
      </c>
      <c r="C1754" s="88">
        <v>87611889</v>
      </c>
      <c r="D1754" s="88" t="s">
        <v>142</v>
      </c>
      <c r="E1754" s="88" t="s">
        <v>143</v>
      </c>
      <c r="F1754" s="88" t="s">
        <v>121</v>
      </c>
      <c r="G1754" s="88" t="s">
        <v>162</v>
      </c>
    </row>
    <row r="1755" spans="2:7" ht="15.75" hidden="1" thickBot="1">
      <c r="B1755" s="88" t="s">
        <v>1941</v>
      </c>
      <c r="C1755" s="88">
        <v>87214577</v>
      </c>
      <c r="D1755" s="88" t="s">
        <v>205</v>
      </c>
      <c r="E1755" s="88" t="s">
        <v>206</v>
      </c>
      <c r="F1755" s="88" t="s">
        <v>121</v>
      </c>
      <c r="G1755" s="88" t="s">
        <v>208</v>
      </c>
    </row>
    <row r="1756" spans="2:7" ht="15.75" hidden="1" thickBot="1">
      <c r="B1756" s="88" t="s">
        <v>1942</v>
      </c>
      <c r="C1756" s="88">
        <v>87212142</v>
      </c>
      <c r="D1756" s="88" t="s">
        <v>205</v>
      </c>
      <c r="E1756" s="88" t="s">
        <v>206</v>
      </c>
      <c r="F1756" s="88" t="s">
        <v>121</v>
      </c>
      <c r="G1756" s="88" t="s">
        <v>208</v>
      </c>
    </row>
    <row r="1757" spans="2:7" ht="15.75" thickBot="1">
      <c r="B1757" s="88" t="s">
        <v>1943</v>
      </c>
      <c r="C1757" s="88">
        <v>87747592</v>
      </c>
      <c r="D1757" s="88" t="s">
        <v>156</v>
      </c>
      <c r="E1757" s="88" t="s">
        <v>157</v>
      </c>
      <c r="F1757" s="88" t="s">
        <v>185</v>
      </c>
      <c r="G1757" s="88" t="s">
        <v>158</v>
      </c>
    </row>
    <row r="1758" spans="2:7" ht="15.75" hidden="1" thickBot="1">
      <c r="B1758" s="88" t="s">
        <v>1944</v>
      </c>
      <c r="C1758" s="88">
        <v>87683557</v>
      </c>
      <c r="D1758" s="88" t="s">
        <v>165</v>
      </c>
      <c r="E1758" s="88" t="s">
        <v>166</v>
      </c>
      <c r="F1758" s="88" t="s">
        <v>121</v>
      </c>
      <c r="G1758" s="88" t="s">
        <v>168</v>
      </c>
    </row>
    <row r="1759" spans="2:7" ht="15.75" thickBot="1">
      <c r="B1759" s="88" t="s">
        <v>1945</v>
      </c>
      <c r="C1759" s="88">
        <v>87734335</v>
      </c>
      <c r="D1759" s="88" t="s">
        <v>156</v>
      </c>
      <c r="E1759" s="88" t="s">
        <v>157</v>
      </c>
      <c r="F1759" s="88" t="s">
        <v>121</v>
      </c>
      <c r="G1759" s="88" t="s">
        <v>158</v>
      </c>
    </row>
    <row r="1760" spans="2:7" ht="15.75" hidden="1" thickBot="1">
      <c r="B1760" s="88" t="s">
        <v>1946</v>
      </c>
      <c r="C1760" s="88">
        <v>87574681</v>
      </c>
      <c r="D1760" s="88" t="s">
        <v>214</v>
      </c>
      <c r="E1760" s="88" t="s">
        <v>215</v>
      </c>
      <c r="F1760" s="88" t="s">
        <v>121</v>
      </c>
      <c r="G1760" s="88" t="s">
        <v>222</v>
      </c>
    </row>
    <row r="1761" spans="2:7" ht="15.75" hidden="1" thickBot="1">
      <c r="B1761" s="88" t="s">
        <v>1947</v>
      </c>
      <c r="C1761" s="88">
        <v>87545111</v>
      </c>
      <c r="D1761" s="88" t="s">
        <v>126</v>
      </c>
      <c r="E1761" s="88" t="s">
        <v>127</v>
      </c>
      <c r="F1761" s="88" t="s">
        <v>121</v>
      </c>
      <c r="G1761" s="88" t="s">
        <v>354</v>
      </c>
    </row>
    <row r="1762" spans="2:7" ht="15.75" hidden="1" thickBot="1">
      <c r="B1762" s="88" t="s">
        <v>1948</v>
      </c>
      <c r="C1762" s="88">
        <v>87586453</v>
      </c>
      <c r="D1762" s="88" t="s">
        <v>147</v>
      </c>
      <c r="E1762" s="88" t="s">
        <v>148</v>
      </c>
      <c r="F1762" s="88" t="s">
        <v>121</v>
      </c>
      <c r="G1762" s="88" t="s">
        <v>152</v>
      </c>
    </row>
    <row r="1763" spans="2:7" ht="15.75" hidden="1" thickBot="1">
      <c r="B1763" s="88" t="s">
        <v>1949</v>
      </c>
      <c r="C1763" s="88">
        <v>87287128</v>
      </c>
      <c r="D1763" s="88" t="s">
        <v>114</v>
      </c>
      <c r="E1763" s="88" t="s">
        <v>115</v>
      </c>
      <c r="F1763" s="88" t="s">
        <v>121</v>
      </c>
      <c r="G1763" s="88" t="s">
        <v>117</v>
      </c>
    </row>
    <row r="1764" spans="2:7" ht="15.75" hidden="1" thickBot="1">
      <c r="B1764" s="88" t="s">
        <v>1950</v>
      </c>
      <c r="C1764" s="88">
        <v>87594135</v>
      </c>
      <c r="D1764" s="88" t="s">
        <v>147</v>
      </c>
      <c r="E1764" s="88" t="s">
        <v>148</v>
      </c>
      <c r="F1764" s="88" t="s">
        <v>121</v>
      </c>
      <c r="G1764" s="88" t="s">
        <v>152</v>
      </c>
    </row>
    <row r="1765" spans="2:7" ht="15.75" hidden="1" thickBot="1">
      <c r="B1765" s="88" t="s">
        <v>1951</v>
      </c>
      <c r="C1765" s="88">
        <v>87481465</v>
      </c>
      <c r="D1765" s="88" t="s">
        <v>119</v>
      </c>
      <c r="E1765" s="88" t="s">
        <v>120</v>
      </c>
      <c r="F1765" s="88" t="s">
        <v>121</v>
      </c>
      <c r="G1765" s="88" t="s">
        <v>227</v>
      </c>
    </row>
    <row r="1766" spans="2:7" ht="15.75" hidden="1" thickBot="1">
      <c r="B1766" s="88" t="s">
        <v>1952</v>
      </c>
      <c r="C1766" s="88">
        <v>87597674</v>
      </c>
      <c r="D1766" s="88" t="s">
        <v>147</v>
      </c>
      <c r="E1766" s="88" t="s">
        <v>148</v>
      </c>
      <c r="F1766" s="88" t="s">
        <v>121</v>
      </c>
      <c r="G1766" s="88" t="s">
        <v>152</v>
      </c>
    </row>
    <row r="1767" spans="2:7" ht="15.75" hidden="1" thickBot="1">
      <c r="B1767" s="88" t="s">
        <v>1953</v>
      </c>
      <c r="C1767" s="88">
        <v>87684001</v>
      </c>
      <c r="D1767" s="88" t="s">
        <v>214</v>
      </c>
      <c r="E1767" s="88" t="s">
        <v>215</v>
      </c>
      <c r="F1767" s="88" t="s">
        <v>121</v>
      </c>
      <c r="G1767" s="88" t="s">
        <v>1617</v>
      </c>
    </row>
    <row r="1768" spans="2:7" ht="15.75" hidden="1" thickBot="1">
      <c r="B1768" s="88" t="s">
        <v>1954</v>
      </c>
      <c r="C1768" s="88">
        <v>87615369</v>
      </c>
      <c r="D1768" s="88" t="s">
        <v>142</v>
      </c>
      <c r="E1768" s="88" t="s">
        <v>143</v>
      </c>
      <c r="F1768" s="88" t="s">
        <v>189</v>
      </c>
      <c r="G1768" s="88" t="s">
        <v>145</v>
      </c>
    </row>
    <row r="1769" spans="2:7" ht="15.75" hidden="1" thickBot="1">
      <c r="B1769" s="88" t="s">
        <v>1955</v>
      </c>
      <c r="C1769" s="88">
        <v>87276618</v>
      </c>
      <c r="D1769" s="88" t="s">
        <v>114</v>
      </c>
      <c r="E1769" s="88" t="s">
        <v>115</v>
      </c>
      <c r="F1769" s="88" t="s">
        <v>121</v>
      </c>
      <c r="G1769" s="88" t="s">
        <v>117</v>
      </c>
    </row>
    <row r="1770" spans="2:7" ht="15.75" hidden="1" thickBot="1">
      <c r="B1770" s="88" t="s">
        <v>1956</v>
      </c>
      <c r="C1770" s="88">
        <v>87611244</v>
      </c>
      <c r="D1770" s="88" t="s">
        <v>142</v>
      </c>
      <c r="E1770" s="88" t="s">
        <v>143</v>
      </c>
      <c r="F1770" s="88" t="s">
        <v>121</v>
      </c>
      <c r="G1770" s="88" t="s">
        <v>463</v>
      </c>
    </row>
    <row r="1771" spans="2:7" ht="15.75" hidden="1" thickBot="1">
      <c r="B1771" s="88" t="s">
        <v>1957</v>
      </c>
      <c r="C1771" s="88">
        <v>87471086</v>
      </c>
      <c r="D1771" s="88" t="s">
        <v>316</v>
      </c>
      <c r="E1771" s="88" t="s">
        <v>120</v>
      </c>
      <c r="F1771" s="88" t="s">
        <v>226</v>
      </c>
      <c r="G1771" s="88" t="s">
        <v>595</v>
      </c>
    </row>
    <row r="1772" spans="2:7" ht="15.75" hidden="1" thickBot="1">
      <c r="B1772" s="88" t="s">
        <v>1958</v>
      </c>
      <c r="C1772" s="88">
        <v>87612010</v>
      </c>
      <c r="D1772" s="88" t="s">
        <v>142</v>
      </c>
      <c r="E1772" s="88" t="s">
        <v>143</v>
      </c>
      <c r="F1772" s="88" t="s">
        <v>121</v>
      </c>
      <c r="G1772" s="88" t="s">
        <v>162</v>
      </c>
    </row>
    <row r="1773" spans="2:7" ht="15.75" hidden="1" thickBot="1">
      <c r="B1773" s="88" t="s">
        <v>1959</v>
      </c>
      <c r="C1773" s="88">
        <v>87672113</v>
      </c>
      <c r="D1773" s="88" t="s">
        <v>147</v>
      </c>
      <c r="E1773" s="88" t="s">
        <v>148</v>
      </c>
      <c r="F1773" s="88" t="s">
        <v>121</v>
      </c>
      <c r="G1773" s="88" t="s">
        <v>152</v>
      </c>
    </row>
    <row r="1774" spans="2:7" ht="15.75" hidden="1" thickBot="1">
      <c r="B1774" s="88" t="s">
        <v>1960</v>
      </c>
      <c r="C1774" s="88">
        <v>87713131</v>
      </c>
      <c r="D1774" s="88" t="s">
        <v>165</v>
      </c>
      <c r="E1774" s="88" t="s">
        <v>166</v>
      </c>
      <c r="F1774" s="88" t="s">
        <v>167</v>
      </c>
      <c r="G1774" s="88" t="s">
        <v>324</v>
      </c>
    </row>
    <row r="1775" spans="2:7" ht="15.75" hidden="1" thickBot="1">
      <c r="B1775" s="88" t="s">
        <v>1961</v>
      </c>
      <c r="C1775" s="88">
        <v>87718866</v>
      </c>
      <c r="D1775" s="88" t="s">
        <v>165</v>
      </c>
      <c r="E1775" s="88" t="s">
        <v>166</v>
      </c>
      <c r="F1775" s="88" t="s">
        <v>121</v>
      </c>
      <c r="G1775" s="88" t="s">
        <v>168</v>
      </c>
    </row>
    <row r="1776" spans="2:7" ht="15.75" hidden="1" thickBot="1">
      <c r="B1776" s="88" t="s">
        <v>1962</v>
      </c>
      <c r="C1776" s="88">
        <v>87611699</v>
      </c>
      <c r="D1776" s="88" t="s">
        <v>142</v>
      </c>
      <c r="E1776" s="88" t="s">
        <v>143</v>
      </c>
      <c r="F1776" s="88" t="s">
        <v>189</v>
      </c>
      <c r="G1776" s="88" t="s">
        <v>162</v>
      </c>
    </row>
    <row r="1777" spans="2:7" ht="15.75" hidden="1" thickBot="1">
      <c r="B1777" s="88" t="s">
        <v>1963</v>
      </c>
      <c r="C1777" s="88">
        <v>87571406</v>
      </c>
      <c r="D1777" s="88" t="s">
        <v>214</v>
      </c>
      <c r="E1777" s="88" t="s">
        <v>215</v>
      </c>
      <c r="F1777" s="88" t="s">
        <v>121</v>
      </c>
      <c r="G1777" s="88" t="s">
        <v>222</v>
      </c>
    </row>
    <row r="1778" spans="2:7" ht="15.75" hidden="1" thickBot="1">
      <c r="B1778" s="88" t="s">
        <v>1964</v>
      </c>
      <c r="C1778" s="88">
        <v>87184523</v>
      </c>
      <c r="D1778" s="88" t="s">
        <v>165</v>
      </c>
      <c r="E1778" s="88" t="s">
        <v>166</v>
      </c>
      <c r="F1778" s="88" t="s">
        <v>207</v>
      </c>
      <c r="G1778" s="88" t="s">
        <v>324</v>
      </c>
    </row>
    <row r="1779" spans="2:7" ht="15.75" hidden="1" thickBot="1">
      <c r="B1779" s="88" t="s">
        <v>1965</v>
      </c>
      <c r="C1779" s="88">
        <v>87396044</v>
      </c>
      <c r="D1779" s="88" t="s">
        <v>119</v>
      </c>
      <c r="E1779" s="88" t="s">
        <v>120</v>
      </c>
      <c r="F1779" s="88" t="s">
        <v>121</v>
      </c>
      <c r="G1779" s="88" t="s">
        <v>122</v>
      </c>
    </row>
    <row r="1780" spans="2:7" ht="15.75" hidden="1" thickBot="1">
      <c r="B1780" s="88" t="s">
        <v>1966</v>
      </c>
      <c r="C1780" s="88">
        <v>87171256</v>
      </c>
      <c r="D1780" s="88" t="s">
        <v>205</v>
      </c>
      <c r="E1780" s="88" t="s">
        <v>206</v>
      </c>
      <c r="F1780" s="88" t="s">
        <v>121</v>
      </c>
      <c r="G1780" s="88" t="s">
        <v>210</v>
      </c>
    </row>
    <row r="1781" spans="2:7" ht="15.75" hidden="1" thickBot="1">
      <c r="B1781" s="88" t="s">
        <v>1967</v>
      </c>
      <c r="C1781" s="88">
        <v>87387159</v>
      </c>
      <c r="D1781" s="88" t="s">
        <v>194</v>
      </c>
      <c r="E1781" s="88" t="s">
        <v>195</v>
      </c>
      <c r="F1781" s="88" t="s">
        <v>121</v>
      </c>
      <c r="G1781" s="88" t="s">
        <v>304</v>
      </c>
    </row>
    <row r="1782" spans="2:7" ht="15.75" hidden="1" thickBot="1">
      <c r="B1782" s="88" t="s">
        <v>1968</v>
      </c>
      <c r="C1782" s="88">
        <v>87694620</v>
      </c>
      <c r="D1782" s="88" t="s">
        <v>165</v>
      </c>
      <c r="E1782" s="88" t="s">
        <v>166</v>
      </c>
      <c r="F1782" s="88" t="s">
        <v>167</v>
      </c>
      <c r="G1782" s="88" t="s">
        <v>168</v>
      </c>
    </row>
    <row r="1783" spans="2:7" ht="15.75" hidden="1" thickBot="1">
      <c r="B1783" s="88" t="s">
        <v>1969</v>
      </c>
      <c r="C1783" s="88">
        <v>87694307</v>
      </c>
      <c r="D1783" s="88" t="s">
        <v>165</v>
      </c>
      <c r="E1783" s="88" t="s">
        <v>166</v>
      </c>
      <c r="F1783" s="88" t="s">
        <v>167</v>
      </c>
      <c r="G1783" s="88" t="s">
        <v>168</v>
      </c>
    </row>
    <row r="1784" spans="2:7" ht="15.75" hidden="1" thickBot="1">
      <c r="B1784" s="88" t="s">
        <v>1970</v>
      </c>
      <c r="C1784" s="88">
        <v>87763508</v>
      </c>
      <c r="D1784" s="88" t="s">
        <v>138</v>
      </c>
      <c r="E1784" s="88" t="s">
        <v>139</v>
      </c>
      <c r="F1784" s="88" t="s">
        <v>121</v>
      </c>
      <c r="G1784" s="88" t="s">
        <v>140</v>
      </c>
    </row>
    <row r="1785" spans="2:7" ht="15.75" hidden="1" thickBot="1">
      <c r="B1785" s="88" t="s">
        <v>1971</v>
      </c>
      <c r="C1785" s="88">
        <v>87671016</v>
      </c>
      <c r="D1785" s="88" t="s">
        <v>147</v>
      </c>
      <c r="E1785" s="88" t="s">
        <v>148</v>
      </c>
      <c r="F1785" s="88" t="s">
        <v>149</v>
      </c>
      <c r="G1785" s="88" t="s">
        <v>258</v>
      </c>
    </row>
    <row r="1786" spans="2:7" ht="15.75" hidden="1" thickBot="1">
      <c r="B1786" s="88" t="s">
        <v>1972</v>
      </c>
      <c r="C1786" s="88">
        <v>87313346</v>
      </c>
      <c r="D1786" s="88" t="s">
        <v>114</v>
      </c>
      <c r="E1786" s="88" t="s">
        <v>115</v>
      </c>
      <c r="F1786" s="88" t="s">
        <v>121</v>
      </c>
      <c r="G1786" s="88" t="s">
        <v>124</v>
      </c>
    </row>
    <row r="1787" spans="2:7" ht="15.75" hidden="1" thickBot="1">
      <c r="B1787" s="88" t="s">
        <v>1973</v>
      </c>
      <c r="C1787" s="88">
        <v>87338590</v>
      </c>
      <c r="D1787" s="88" t="s">
        <v>138</v>
      </c>
      <c r="E1787" s="88" t="s">
        <v>139</v>
      </c>
      <c r="F1787" s="88" t="s">
        <v>121</v>
      </c>
      <c r="G1787" s="88" t="s">
        <v>140</v>
      </c>
    </row>
    <row r="1788" spans="2:7" ht="15.75" thickBot="1">
      <c r="B1788" s="88" t="s">
        <v>1974</v>
      </c>
      <c r="C1788" s="88">
        <v>87764001</v>
      </c>
      <c r="D1788" s="88" t="s">
        <v>156</v>
      </c>
      <c r="E1788" s="88" t="s">
        <v>157</v>
      </c>
      <c r="F1788" s="88" t="s">
        <v>121</v>
      </c>
      <c r="G1788" s="88" t="s">
        <v>182</v>
      </c>
    </row>
    <row r="1789" spans="2:7" ht="15.75" hidden="1" thickBot="1">
      <c r="B1789" s="88" t="s">
        <v>1975</v>
      </c>
      <c r="C1789" s="88">
        <v>87491183</v>
      </c>
      <c r="D1789" s="88" t="s">
        <v>147</v>
      </c>
      <c r="E1789" s="88" t="s">
        <v>148</v>
      </c>
      <c r="F1789" s="88" t="s">
        <v>121</v>
      </c>
      <c r="G1789" s="88" t="s">
        <v>152</v>
      </c>
    </row>
    <row r="1790" spans="2:7" ht="15.75" hidden="1" thickBot="1">
      <c r="B1790" s="88" t="s">
        <v>1976</v>
      </c>
      <c r="C1790" s="88">
        <v>87682302</v>
      </c>
      <c r="D1790" s="88" t="s">
        <v>126</v>
      </c>
      <c r="E1790" s="88" t="s">
        <v>127</v>
      </c>
      <c r="F1790" s="88" t="s">
        <v>121</v>
      </c>
      <c r="G1790" s="88" t="s">
        <v>128</v>
      </c>
    </row>
    <row r="1791" spans="2:7" ht="15.75" hidden="1" thickBot="1">
      <c r="B1791" s="88" t="s">
        <v>1977</v>
      </c>
      <c r="C1791" s="88">
        <v>87411454</v>
      </c>
      <c r="D1791" s="88" t="s">
        <v>194</v>
      </c>
      <c r="E1791" s="88" t="s">
        <v>195</v>
      </c>
      <c r="F1791" s="88" t="s">
        <v>121</v>
      </c>
      <c r="G1791" s="88" t="s">
        <v>304</v>
      </c>
    </row>
    <row r="1792" spans="2:7" ht="15.75" hidden="1" thickBot="1">
      <c r="B1792" s="88" t="s">
        <v>1978</v>
      </c>
      <c r="C1792" s="88">
        <v>87296418</v>
      </c>
      <c r="D1792" s="88" t="s">
        <v>114</v>
      </c>
      <c r="E1792" s="88" t="s">
        <v>115</v>
      </c>
      <c r="F1792" s="88" t="s">
        <v>121</v>
      </c>
      <c r="G1792" s="88" t="s">
        <v>117</v>
      </c>
    </row>
    <row r="1793" spans="2:7" ht="15.75" hidden="1" thickBot="1">
      <c r="B1793" s="88" t="s">
        <v>1979</v>
      </c>
      <c r="C1793" s="88">
        <v>87448001</v>
      </c>
      <c r="D1793" s="88" t="s">
        <v>194</v>
      </c>
      <c r="E1793" s="88" t="s">
        <v>195</v>
      </c>
      <c r="F1793" s="88" t="s">
        <v>121</v>
      </c>
      <c r="G1793" s="88" t="s">
        <v>304</v>
      </c>
    </row>
    <row r="1794" spans="2:7" ht="15.75" hidden="1" thickBot="1">
      <c r="B1794" s="88" t="s">
        <v>1980</v>
      </c>
      <c r="C1794" s="88">
        <v>87765412</v>
      </c>
      <c r="D1794" s="88" t="s">
        <v>138</v>
      </c>
      <c r="E1794" s="88" t="s">
        <v>139</v>
      </c>
      <c r="F1794" s="88" t="s">
        <v>121</v>
      </c>
      <c r="G1794" s="88" t="s">
        <v>140</v>
      </c>
    </row>
    <row r="1795" spans="2:7" ht="15.75" hidden="1" thickBot="1">
      <c r="B1795" s="88" t="s">
        <v>1981</v>
      </c>
      <c r="C1795" s="88">
        <v>87718106</v>
      </c>
      <c r="D1795" s="88" t="s">
        <v>165</v>
      </c>
      <c r="E1795" s="88" t="s">
        <v>166</v>
      </c>
      <c r="F1795" s="88" t="s">
        <v>121</v>
      </c>
      <c r="G1795" s="88" t="s">
        <v>168</v>
      </c>
    </row>
    <row r="1796" spans="2:7" ht="15.75" hidden="1" thickBot="1">
      <c r="B1796" s="88" t="s">
        <v>1982</v>
      </c>
      <c r="C1796" s="88">
        <v>87393892</v>
      </c>
      <c r="D1796" s="88" t="s">
        <v>126</v>
      </c>
      <c r="E1796" s="88" t="s">
        <v>127</v>
      </c>
      <c r="F1796" s="88" t="s">
        <v>121</v>
      </c>
      <c r="G1796" s="88" t="s">
        <v>128</v>
      </c>
    </row>
    <row r="1797" spans="2:7" ht="15.75" hidden="1" thickBot="1">
      <c r="B1797" s="88" t="s">
        <v>1983</v>
      </c>
      <c r="C1797" s="88">
        <v>87396291</v>
      </c>
      <c r="D1797" s="88" t="s">
        <v>119</v>
      </c>
      <c r="E1797" s="88" t="s">
        <v>120</v>
      </c>
      <c r="F1797" s="88" t="s">
        <v>226</v>
      </c>
      <c r="G1797" s="88" t="s">
        <v>122</v>
      </c>
    </row>
    <row r="1798" spans="2:7" ht="15.75" hidden="1" thickBot="1">
      <c r="B1798" s="88" t="s">
        <v>1984</v>
      </c>
      <c r="C1798" s="88">
        <v>87471078</v>
      </c>
      <c r="D1798" s="88" t="s">
        <v>316</v>
      </c>
      <c r="E1798" s="88" t="s">
        <v>120</v>
      </c>
      <c r="F1798" s="88" t="s">
        <v>121</v>
      </c>
      <c r="G1798" s="88" t="s">
        <v>595</v>
      </c>
    </row>
    <row r="1799" spans="2:7" ht="15.75" hidden="1" thickBot="1">
      <c r="B1799" s="88" t="s">
        <v>1985</v>
      </c>
      <c r="C1799" s="88">
        <v>87682104</v>
      </c>
      <c r="D1799" s="88" t="s">
        <v>126</v>
      </c>
      <c r="E1799" s="88" t="s">
        <v>127</v>
      </c>
      <c r="F1799" s="88" t="s">
        <v>121</v>
      </c>
      <c r="G1799" s="88" t="s">
        <v>128</v>
      </c>
    </row>
    <row r="1800" spans="2:7" ht="15.75" hidden="1" thickBot="1">
      <c r="B1800" s="88" t="s">
        <v>1986</v>
      </c>
      <c r="C1800" s="88">
        <v>87381160</v>
      </c>
      <c r="D1800" s="88" t="s">
        <v>126</v>
      </c>
      <c r="E1800" s="88" t="s">
        <v>127</v>
      </c>
      <c r="F1800" s="88" t="s">
        <v>121</v>
      </c>
      <c r="G1800" s="88" t="s">
        <v>354</v>
      </c>
    </row>
    <row r="1801" spans="2:7" ht="15.75" hidden="1" thickBot="1">
      <c r="B1801" s="88" t="s">
        <v>1987</v>
      </c>
      <c r="C1801" s="88">
        <v>87172056</v>
      </c>
      <c r="D1801" s="88" t="s">
        <v>205</v>
      </c>
      <c r="E1801" s="88" t="s">
        <v>206</v>
      </c>
      <c r="F1801" s="88" t="s">
        <v>121</v>
      </c>
      <c r="G1801" s="88" t="s">
        <v>208</v>
      </c>
    </row>
    <row r="1802" spans="2:7" ht="15.75" hidden="1" thickBot="1">
      <c r="B1802" s="88" t="s">
        <v>1988</v>
      </c>
      <c r="C1802" s="88">
        <v>87276089</v>
      </c>
      <c r="D1802" s="88" t="s">
        <v>126</v>
      </c>
      <c r="E1802" s="88" t="s">
        <v>127</v>
      </c>
      <c r="F1802" s="88" t="s">
        <v>121</v>
      </c>
      <c r="G1802" s="88" t="s">
        <v>128</v>
      </c>
    </row>
    <row r="1803" spans="2:7" ht="15.75" hidden="1" thickBot="1">
      <c r="B1803" s="88" t="s">
        <v>1989</v>
      </c>
      <c r="C1803" s="88">
        <v>87345306</v>
      </c>
      <c r="D1803" s="88" t="s">
        <v>114</v>
      </c>
      <c r="E1803" s="88" t="s">
        <v>115</v>
      </c>
      <c r="F1803" s="88" t="s">
        <v>121</v>
      </c>
      <c r="G1803" s="88" t="s">
        <v>124</v>
      </c>
    </row>
    <row r="1804" spans="2:7" ht="15.75" hidden="1" thickBot="1">
      <c r="B1804" s="88" t="s">
        <v>1990</v>
      </c>
      <c r="C1804" s="88">
        <v>87684100</v>
      </c>
      <c r="D1804" s="88" t="s">
        <v>126</v>
      </c>
      <c r="E1804" s="88" t="s">
        <v>127</v>
      </c>
      <c r="F1804" s="88" t="s">
        <v>121</v>
      </c>
      <c r="G1804" s="88" t="s">
        <v>128</v>
      </c>
    </row>
    <row r="1805" spans="2:7" ht="15.75" hidden="1" thickBot="1">
      <c r="B1805" s="88" t="s">
        <v>1991</v>
      </c>
      <c r="C1805" s="88">
        <v>87413724</v>
      </c>
      <c r="D1805" s="88" t="s">
        <v>194</v>
      </c>
      <c r="E1805" s="88" t="s">
        <v>195</v>
      </c>
      <c r="F1805" s="88" t="s">
        <v>121</v>
      </c>
      <c r="G1805" s="88" t="s">
        <v>304</v>
      </c>
    </row>
    <row r="1806" spans="2:7" ht="15.75" hidden="1" thickBot="1">
      <c r="B1806" s="88" t="s">
        <v>1992</v>
      </c>
      <c r="C1806" s="88">
        <v>87618207</v>
      </c>
      <c r="D1806" s="88" t="s">
        <v>142</v>
      </c>
      <c r="E1806" s="88" t="s">
        <v>143</v>
      </c>
      <c r="F1806" s="88" t="s">
        <v>121</v>
      </c>
      <c r="G1806" s="88" t="s">
        <v>162</v>
      </c>
    </row>
    <row r="1807" spans="2:7" ht="15.75" hidden="1" thickBot="1">
      <c r="B1807" s="88" t="s">
        <v>1993</v>
      </c>
      <c r="C1807" s="88">
        <v>87571273</v>
      </c>
      <c r="D1807" s="88" t="s">
        <v>214</v>
      </c>
      <c r="E1807" s="88" t="s">
        <v>215</v>
      </c>
      <c r="F1807" s="88" t="s">
        <v>121</v>
      </c>
      <c r="G1807" s="88" t="s">
        <v>222</v>
      </c>
    </row>
    <row r="1808" spans="2:7" ht="15.75" hidden="1" thickBot="1">
      <c r="B1808" s="88" t="s">
        <v>1994</v>
      </c>
      <c r="C1808" s="88">
        <v>87784793</v>
      </c>
      <c r="D1808" s="88" t="s">
        <v>142</v>
      </c>
      <c r="E1808" s="88" t="s">
        <v>143</v>
      </c>
      <c r="F1808" s="88" t="s">
        <v>121</v>
      </c>
      <c r="G1808" s="88" t="s">
        <v>162</v>
      </c>
    </row>
    <row r="1809" spans="2:7" ht="15.75" thickBot="1">
      <c r="B1809" s="88" t="s">
        <v>1995</v>
      </c>
      <c r="C1809" s="88">
        <v>87641001</v>
      </c>
      <c r="D1809" s="88" t="s">
        <v>156</v>
      </c>
      <c r="E1809" s="88" t="s">
        <v>157</v>
      </c>
      <c r="F1809" s="88" t="s">
        <v>121</v>
      </c>
      <c r="G1809" s="88" t="s">
        <v>182</v>
      </c>
    </row>
    <row r="1810" spans="2:7" ht="15.75" thickBot="1">
      <c r="B1810" s="88" t="s">
        <v>1996</v>
      </c>
      <c r="C1810" s="88">
        <v>87323675</v>
      </c>
      <c r="D1810" s="88" t="s">
        <v>156</v>
      </c>
      <c r="E1810" s="88" t="s">
        <v>157</v>
      </c>
      <c r="F1810" s="88" t="s">
        <v>121</v>
      </c>
      <c r="G1810" s="88" t="s">
        <v>158</v>
      </c>
    </row>
    <row r="1811" spans="2:7" ht="15.75" thickBot="1">
      <c r="B1811" s="88" t="s">
        <v>1997</v>
      </c>
      <c r="C1811" s="88">
        <v>87723569</v>
      </c>
      <c r="D1811" s="88" t="s">
        <v>156</v>
      </c>
      <c r="E1811" s="88" t="s">
        <v>157</v>
      </c>
      <c r="F1811" s="88" t="s">
        <v>121</v>
      </c>
      <c r="G1811" s="88" t="s">
        <v>182</v>
      </c>
    </row>
    <row r="1812" spans="2:7" ht="15.75" hidden="1" thickBot="1">
      <c r="B1812" s="88" t="s">
        <v>1998</v>
      </c>
      <c r="C1812" s="88">
        <v>87194209</v>
      </c>
      <c r="D1812" s="88" t="s">
        <v>205</v>
      </c>
      <c r="E1812" s="88" t="s">
        <v>206</v>
      </c>
      <c r="F1812" s="88" t="s">
        <v>121</v>
      </c>
      <c r="G1812" s="88" t="s">
        <v>210</v>
      </c>
    </row>
    <row r="1813" spans="2:7" ht="15.75" thickBot="1">
      <c r="B1813" s="88" t="s">
        <v>1999</v>
      </c>
      <c r="C1813" s="88">
        <v>87741181</v>
      </c>
      <c r="D1813" s="88" t="s">
        <v>156</v>
      </c>
      <c r="E1813" s="88" t="s">
        <v>157</v>
      </c>
      <c r="F1813" s="88" t="s">
        <v>121</v>
      </c>
      <c r="G1813" s="88" t="s">
        <v>182</v>
      </c>
    </row>
    <row r="1814" spans="2:7" ht="15.75" hidden="1" thickBot="1">
      <c r="B1814" s="88" t="s">
        <v>2000</v>
      </c>
      <c r="C1814" s="88">
        <v>87583674</v>
      </c>
      <c r="D1814" s="88" t="s">
        <v>147</v>
      </c>
      <c r="E1814" s="88" t="s">
        <v>148</v>
      </c>
      <c r="F1814" s="88" t="s">
        <v>149</v>
      </c>
      <c r="G1814" s="88" t="s">
        <v>152</v>
      </c>
    </row>
    <row r="1815" spans="2:7" ht="15.75" hidden="1" thickBot="1">
      <c r="B1815" s="88" t="s">
        <v>2001</v>
      </c>
      <c r="C1815" s="88">
        <v>87575480</v>
      </c>
      <c r="D1815" s="88" t="s">
        <v>147</v>
      </c>
      <c r="E1815" s="88" t="s">
        <v>148</v>
      </c>
      <c r="F1815" s="88" t="s">
        <v>149</v>
      </c>
      <c r="G1815" s="88" t="s">
        <v>152</v>
      </c>
    </row>
    <row r="1816" spans="2:7" ht="15.75" hidden="1" thickBot="1">
      <c r="B1816" s="88" t="s">
        <v>2002</v>
      </c>
      <c r="C1816" s="88">
        <v>87481713</v>
      </c>
      <c r="D1816" s="88" t="s">
        <v>119</v>
      </c>
      <c r="E1816" s="88" t="s">
        <v>120</v>
      </c>
      <c r="F1816" s="88" t="s">
        <v>226</v>
      </c>
      <c r="G1816" s="88" t="s">
        <v>122</v>
      </c>
    </row>
    <row r="1817" spans="2:7" ht="15.75" hidden="1" thickBot="1">
      <c r="B1817" s="88" t="s">
        <v>2003</v>
      </c>
      <c r="C1817" s="88">
        <v>87781534</v>
      </c>
      <c r="D1817" s="88" t="s">
        <v>142</v>
      </c>
      <c r="E1817" s="88" t="s">
        <v>143</v>
      </c>
      <c r="F1817" s="88" t="s">
        <v>121</v>
      </c>
      <c r="G1817" s="88" t="s">
        <v>162</v>
      </c>
    </row>
    <row r="1818" spans="2:7" ht="15.75" hidden="1" thickBot="1">
      <c r="B1818" s="88" t="s">
        <v>2004</v>
      </c>
      <c r="C1818" s="88">
        <v>87773002</v>
      </c>
      <c r="D1818" s="88" t="s">
        <v>142</v>
      </c>
      <c r="E1818" s="88" t="s">
        <v>143</v>
      </c>
      <c r="F1818" s="88" t="s">
        <v>121</v>
      </c>
      <c r="G1818" s="88" t="s">
        <v>2005</v>
      </c>
    </row>
    <row r="1819" spans="2:7" ht="15.75" hidden="1" thickBot="1">
      <c r="B1819" s="88" t="s">
        <v>2006</v>
      </c>
      <c r="C1819" s="88">
        <v>87688887</v>
      </c>
      <c r="D1819" s="88" t="s">
        <v>142</v>
      </c>
      <c r="E1819" s="88" t="s">
        <v>143</v>
      </c>
      <c r="F1819" s="88" t="s">
        <v>121</v>
      </c>
      <c r="G1819" s="88" t="s">
        <v>178</v>
      </c>
    </row>
    <row r="1820" spans="2:7" ht="15.75" hidden="1" thickBot="1">
      <c r="B1820" s="88" t="s">
        <v>2007</v>
      </c>
      <c r="C1820" s="88">
        <v>87595322</v>
      </c>
      <c r="D1820" s="88" t="s">
        <v>147</v>
      </c>
      <c r="E1820" s="88" t="s">
        <v>148</v>
      </c>
      <c r="F1820" s="88" t="s">
        <v>149</v>
      </c>
      <c r="G1820" s="88" t="s">
        <v>258</v>
      </c>
    </row>
    <row r="1821" spans="2:7" ht="15.75" hidden="1" thickBot="1">
      <c r="B1821" s="88" t="s">
        <v>2008</v>
      </c>
      <c r="C1821" s="88">
        <v>87611848</v>
      </c>
      <c r="D1821" s="88" t="s">
        <v>142</v>
      </c>
      <c r="E1821" s="88" t="s">
        <v>143</v>
      </c>
      <c r="F1821" s="88" t="s">
        <v>121</v>
      </c>
      <c r="G1821" s="88" t="s">
        <v>162</v>
      </c>
    </row>
    <row r="1822" spans="2:7" ht="15.75" hidden="1" thickBot="1">
      <c r="B1822" s="88" t="s">
        <v>2009</v>
      </c>
      <c r="C1822" s="88">
        <v>87611152</v>
      </c>
      <c r="D1822" s="88" t="s">
        <v>142</v>
      </c>
      <c r="E1822" s="88" t="s">
        <v>143</v>
      </c>
      <c r="F1822" s="88" t="s">
        <v>121</v>
      </c>
      <c r="G1822" s="88" t="s">
        <v>145</v>
      </c>
    </row>
    <row r="1823" spans="2:7" ht="15.75" hidden="1" thickBot="1">
      <c r="B1823" s="88" t="s">
        <v>2010</v>
      </c>
      <c r="C1823" s="88">
        <v>87382879</v>
      </c>
      <c r="D1823" s="88" t="s">
        <v>126</v>
      </c>
      <c r="E1823" s="88" t="s">
        <v>127</v>
      </c>
      <c r="F1823" s="88" t="s">
        <v>121</v>
      </c>
      <c r="G1823" s="88" t="s">
        <v>128</v>
      </c>
    </row>
    <row r="1824" spans="2:7" ht="15.75" hidden="1" thickBot="1">
      <c r="B1824" s="88" t="s">
        <v>2011</v>
      </c>
      <c r="C1824" s="88">
        <v>87317164</v>
      </c>
      <c r="D1824" s="88" t="s">
        <v>114</v>
      </c>
      <c r="E1824" s="88" t="s">
        <v>115</v>
      </c>
      <c r="F1824" s="88" t="s">
        <v>121</v>
      </c>
      <c r="G1824" s="88" t="s">
        <v>117</v>
      </c>
    </row>
    <row r="1825" spans="2:7" ht="15.75" hidden="1" thickBot="1">
      <c r="B1825" s="88" t="s">
        <v>2012</v>
      </c>
      <c r="C1825" s="88">
        <v>87487637</v>
      </c>
      <c r="D1825" s="88" t="s">
        <v>119</v>
      </c>
      <c r="E1825" s="88" t="s">
        <v>120</v>
      </c>
      <c r="F1825" s="88" t="s">
        <v>226</v>
      </c>
      <c r="G1825" s="88" t="s">
        <v>122</v>
      </c>
    </row>
    <row r="1826" spans="2:7" ht="15.75" hidden="1" thickBot="1">
      <c r="B1826" s="88" t="s">
        <v>2013</v>
      </c>
      <c r="C1826" s="88">
        <v>87478032</v>
      </c>
      <c r="D1826" s="88" t="s">
        <v>316</v>
      </c>
      <c r="E1826" s="88" t="s">
        <v>120</v>
      </c>
      <c r="F1826" s="88" t="s">
        <v>121</v>
      </c>
      <c r="G1826" s="88" t="s">
        <v>595</v>
      </c>
    </row>
    <row r="1827" spans="2:7" ht="15.75" hidden="1" thickBot="1">
      <c r="B1827" s="88" t="s">
        <v>2014</v>
      </c>
      <c r="C1827" s="88">
        <v>87316406</v>
      </c>
      <c r="D1827" s="88" t="s">
        <v>114</v>
      </c>
      <c r="E1827" s="88" t="s">
        <v>115</v>
      </c>
      <c r="F1827" s="88" t="s">
        <v>121</v>
      </c>
      <c r="G1827" s="88" t="s">
        <v>117</v>
      </c>
    </row>
    <row r="1828" spans="2:7" ht="15.75" hidden="1" thickBot="1">
      <c r="B1828" s="88" t="s">
        <v>2015</v>
      </c>
      <c r="C1828" s="88">
        <v>87184275</v>
      </c>
      <c r="D1828" s="88" t="s">
        <v>205</v>
      </c>
      <c r="E1828" s="88" t="s">
        <v>206</v>
      </c>
      <c r="F1828" s="88" t="s">
        <v>121</v>
      </c>
      <c r="G1828" s="88" t="s">
        <v>210</v>
      </c>
    </row>
    <row r="1829" spans="2:7" ht="15.75" hidden="1" thickBot="1">
      <c r="B1829" s="88" t="s">
        <v>2016</v>
      </c>
      <c r="C1829" s="88">
        <v>87574855</v>
      </c>
      <c r="D1829" s="88" t="s">
        <v>214</v>
      </c>
      <c r="E1829" s="88" t="s">
        <v>215</v>
      </c>
      <c r="F1829" s="88" t="s">
        <v>121</v>
      </c>
      <c r="G1829" s="88" t="s">
        <v>222</v>
      </c>
    </row>
    <row r="1830" spans="2:7" ht="15.75" thickBot="1">
      <c r="B1830" s="88" t="s">
        <v>2017</v>
      </c>
      <c r="C1830" s="88">
        <v>87746867</v>
      </c>
      <c r="D1830" s="88" t="s">
        <v>156</v>
      </c>
      <c r="E1830" s="88" t="s">
        <v>157</v>
      </c>
      <c r="F1830" s="88" t="s">
        <v>121</v>
      </c>
      <c r="G1830" s="88" t="s">
        <v>158</v>
      </c>
    </row>
    <row r="1831" spans="2:7" ht="15.75" hidden="1" thickBot="1">
      <c r="B1831" s="88" t="s">
        <v>2018</v>
      </c>
      <c r="C1831" s="88">
        <v>87444349</v>
      </c>
      <c r="D1831" s="88" t="s">
        <v>194</v>
      </c>
      <c r="E1831" s="88" t="s">
        <v>195</v>
      </c>
      <c r="F1831" s="88" t="s">
        <v>121</v>
      </c>
      <c r="G1831" s="88" t="s">
        <v>304</v>
      </c>
    </row>
    <row r="1832" spans="2:7" ht="15.75" hidden="1" thickBot="1">
      <c r="B1832" s="88" t="s">
        <v>2019</v>
      </c>
      <c r="C1832" s="88">
        <v>87116400</v>
      </c>
      <c r="D1832" s="88" t="s">
        <v>126</v>
      </c>
      <c r="E1832" s="88" t="s">
        <v>127</v>
      </c>
      <c r="F1832" s="88" t="s">
        <v>121</v>
      </c>
      <c r="G1832" s="88" t="s">
        <v>354</v>
      </c>
    </row>
    <row r="1833" spans="2:7" ht="15.75" hidden="1" thickBot="1">
      <c r="B1833" s="88" t="s">
        <v>2020</v>
      </c>
      <c r="C1833" s="88">
        <v>87575035</v>
      </c>
      <c r="D1833" s="88" t="s">
        <v>214</v>
      </c>
      <c r="E1833" s="88" t="s">
        <v>215</v>
      </c>
      <c r="F1833" s="88" t="s">
        <v>121</v>
      </c>
      <c r="G1833" s="88" t="s">
        <v>216</v>
      </c>
    </row>
    <row r="1834" spans="2:7" ht="15.75" hidden="1" thickBot="1">
      <c r="B1834" s="88" t="s">
        <v>2021</v>
      </c>
      <c r="C1834" s="88">
        <v>87276493</v>
      </c>
      <c r="D1834" s="88" t="s">
        <v>126</v>
      </c>
      <c r="E1834" s="88" t="s">
        <v>127</v>
      </c>
      <c r="F1834" s="88" t="s">
        <v>121</v>
      </c>
      <c r="G1834" s="88" t="s">
        <v>128</v>
      </c>
    </row>
    <row r="1835" spans="2:7" ht="15.75" hidden="1" thickBot="1">
      <c r="B1835" s="88" t="s">
        <v>2022</v>
      </c>
      <c r="C1835" s="88">
        <v>87141143</v>
      </c>
      <c r="D1835" s="88" t="s">
        <v>205</v>
      </c>
      <c r="E1835" s="88" t="s">
        <v>206</v>
      </c>
      <c r="F1835" s="88" t="s">
        <v>121</v>
      </c>
      <c r="G1835" s="88" t="s">
        <v>210</v>
      </c>
    </row>
    <row r="1836" spans="2:7" ht="15.75" hidden="1" thickBot="1">
      <c r="B1836" s="88" t="s">
        <v>2023</v>
      </c>
      <c r="C1836" s="88">
        <v>87478537</v>
      </c>
      <c r="D1836" s="88" t="s">
        <v>119</v>
      </c>
      <c r="E1836" s="88" t="s">
        <v>120</v>
      </c>
      <c r="F1836" s="88" t="s">
        <v>121</v>
      </c>
      <c r="G1836" s="88" t="s">
        <v>122</v>
      </c>
    </row>
    <row r="1837" spans="2:7" ht="15.75" hidden="1" thickBot="1">
      <c r="B1837" s="88" t="s">
        <v>2024</v>
      </c>
      <c r="C1837" s="88">
        <v>87411801</v>
      </c>
      <c r="D1837" s="88" t="s">
        <v>194</v>
      </c>
      <c r="E1837" s="88" t="s">
        <v>195</v>
      </c>
      <c r="F1837" s="88" t="s">
        <v>121</v>
      </c>
      <c r="G1837" s="88" t="s">
        <v>197</v>
      </c>
    </row>
    <row r="1838" spans="2:7" ht="15.75" hidden="1" thickBot="1">
      <c r="B1838" s="88" t="s">
        <v>2025</v>
      </c>
      <c r="C1838" s="88">
        <v>87182592</v>
      </c>
      <c r="D1838" s="88" t="s">
        <v>205</v>
      </c>
      <c r="E1838" s="88" t="s">
        <v>206</v>
      </c>
      <c r="F1838" s="88" t="s">
        <v>121</v>
      </c>
      <c r="G1838" s="88" t="s">
        <v>210</v>
      </c>
    </row>
    <row r="1839" spans="2:7" ht="15.75" hidden="1" thickBot="1">
      <c r="B1839" s="88" t="s">
        <v>2026</v>
      </c>
      <c r="C1839" s="88">
        <v>87484170</v>
      </c>
      <c r="D1839" s="88" t="s">
        <v>119</v>
      </c>
      <c r="E1839" s="88" t="s">
        <v>120</v>
      </c>
      <c r="F1839" s="88" t="s">
        <v>121</v>
      </c>
      <c r="G1839" s="88" t="s">
        <v>122</v>
      </c>
    </row>
    <row r="1840" spans="2:7" ht="15.75" hidden="1" thickBot="1">
      <c r="B1840" s="88" t="s">
        <v>2027</v>
      </c>
      <c r="C1840" s="88">
        <v>87715433</v>
      </c>
      <c r="D1840" s="88" t="s">
        <v>165</v>
      </c>
      <c r="E1840" s="88" t="s">
        <v>166</v>
      </c>
      <c r="F1840" s="88" t="s">
        <v>121</v>
      </c>
      <c r="G1840" s="88" t="s">
        <v>168</v>
      </c>
    </row>
    <row r="1841" spans="2:7" ht="15.75" hidden="1" thickBot="1">
      <c r="B1841" s="88" t="s">
        <v>2028</v>
      </c>
      <c r="C1841" s="88">
        <v>87673103</v>
      </c>
      <c r="D1841" s="88" t="s">
        <v>147</v>
      </c>
      <c r="E1841" s="88" t="s">
        <v>148</v>
      </c>
      <c r="F1841" s="88" t="s">
        <v>149</v>
      </c>
      <c r="G1841" s="88" t="s">
        <v>258</v>
      </c>
    </row>
    <row r="1842" spans="2:7" ht="15.75" hidden="1" thickBot="1">
      <c r="B1842" s="88" t="s">
        <v>2029</v>
      </c>
      <c r="C1842" s="88">
        <v>87682278</v>
      </c>
      <c r="D1842" s="88" t="s">
        <v>126</v>
      </c>
      <c r="E1842" s="88" t="s">
        <v>127</v>
      </c>
      <c r="F1842" s="88" t="s">
        <v>121</v>
      </c>
      <c r="G1842" s="88" t="s">
        <v>128</v>
      </c>
    </row>
    <row r="1843" spans="2:7" ht="15.75" hidden="1" thickBot="1">
      <c r="B1843" s="88" t="s">
        <v>2030</v>
      </c>
      <c r="C1843" s="88">
        <v>87313320</v>
      </c>
      <c r="D1843" s="88" t="s">
        <v>114</v>
      </c>
      <c r="E1843" s="88" t="s">
        <v>115</v>
      </c>
      <c r="F1843" s="88" t="s">
        <v>121</v>
      </c>
      <c r="G1843" s="88" t="s">
        <v>124</v>
      </c>
    </row>
    <row r="1844" spans="2:7" ht="15.75" hidden="1" thickBot="1">
      <c r="B1844" s="88" t="s">
        <v>2031</v>
      </c>
      <c r="C1844" s="88">
        <v>87715441</v>
      </c>
      <c r="D1844" s="88" t="s">
        <v>165</v>
      </c>
      <c r="E1844" s="88" t="s">
        <v>166</v>
      </c>
      <c r="F1844" s="88" t="s">
        <v>121</v>
      </c>
      <c r="G1844" s="88" t="s">
        <v>168</v>
      </c>
    </row>
    <row r="1845" spans="2:7" ht="15.75" hidden="1" thickBot="1">
      <c r="B1845" s="88" t="s">
        <v>2032</v>
      </c>
      <c r="C1845" s="88">
        <v>87411439</v>
      </c>
      <c r="D1845" s="88" t="s">
        <v>194</v>
      </c>
      <c r="E1845" s="88" t="s">
        <v>195</v>
      </c>
      <c r="F1845" s="88" t="s">
        <v>121</v>
      </c>
      <c r="G1845" s="88" t="s">
        <v>304</v>
      </c>
    </row>
    <row r="1846" spans="2:7" ht="15.75" hidden="1" thickBot="1">
      <c r="B1846" s="88" t="s">
        <v>2033</v>
      </c>
      <c r="C1846" s="88">
        <v>87192286</v>
      </c>
      <c r="D1846" s="88" t="s">
        <v>205</v>
      </c>
      <c r="E1846" s="88" t="s">
        <v>206</v>
      </c>
      <c r="F1846" s="88" t="s">
        <v>253</v>
      </c>
      <c r="G1846" s="88" t="s">
        <v>210</v>
      </c>
    </row>
    <row r="1847" spans="2:7" ht="15.75" hidden="1" thickBot="1">
      <c r="B1847" s="88" t="s">
        <v>2034</v>
      </c>
      <c r="C1847" s="88">
        <v>87765420</v>
      </c>
      <c r="D1847" s="88" t="s">
        <v>138</v>
      </c>
      <c r="E1847" s="88" t="s">
        <v>139</v>
      </c>
      <c r="F1847" s="88" t="s">
        <v>121</v>
      </c>
      <c r="G1847" s="88" t="s">
        <v>140</v>
      </c>
    </row>
    <row r="1848" spans="2:7" ht="15.75" hidden="1" thickBot="1">
      <c r="B1848" s="88" t="s">
        <v>2035</v>
      </c>
      <c r="C1848" s="88">
        <v>87474338</v>
      </c>
      <c r="D1848" s="88" t="s">
        <v>316</v>
      </c>
      <c r="E1848" s="88" t="s">
        <v>120</v>
      </c>
      <c r="F1848" s="88" t="s">
        <v>226</v>
      </c>
      <c r="G1848" s="88" t="s">
        <v>595</v>
      </c>
    </row>
    <row r="1849" spans="2:7" ht="15.75" hidden="1" thickBot="1">
      <c r="B1849" s="88" t="s">
        <v>2036</v>
      </c>
      <c r="C1849" s="88">
        <v>87116087</v>
      </c>
      <c r="D1849" s="88" t="s">
        <v>126</v>
      </c>
      <c r="E1849" s="88" t="s">
        <v>127</v>
      </c>
      <c r="F1849" s="88" t="s">
        <v>121</v>
      </c>
      <c r="G1849" s="88" t="s">
        <v>128</v>
      </c>
    </row>
    <row r="1850" spans="2:7" ht="15.75" hidden="1" thickBot="1">
      <c r="B1850" s="88" t="s">
        <v>2037</v>
      </c>
      <c r="C1850" s="88">
        <v>87391300</v>
      </c>
      <c r="D1850" s="88" t="s">
        <v>165</v>
      </c>
      <c r="E1850" s="88" t="s">
        <v>166</v>
      </c>
      <c r="F1850" s="88" t="s">
        <v>121</v>
      </c>
      <c r="G1850" s="88" t="s">
        <v>168</v>
      </c>
    </row>
    <row r="1851" spans="2:7" ht="15.75" hidden="1" thickBot="1">
      <c r="B1851" s="88" t="s">
        <v>2038</v>
      </c>
      <c r="C1851" s="88">
        <v>87116244</v>
      </c>
      <c r="D1851" s="88" t="s">
        <v>126</v>
      </c>
      <c r="E1851" s="88" t="s">
        <v>127</v>
      </c>
      <c r="F1851" s="88" t="s">
        <v>121</v>
      </c>
      <c r="G1851" s="88" t="s">
        <v>128</v>
      </c>
    </row>
    <row r="1852" spans="2:7" ht="15.75" hidden="1" thickBot="1">
      <c r="B1852" s="88" t="s">
        <v>2039</v>
      </c>
      <c r="C1852" s="88">
        <v>87718619</v>
      </c>
      <c r="D1852" s="88" t="s">
        <v>165</v>
      </c>
      <c r="E1852" s="88" t="s">
        <v>166</v>
      </c>
      <c r="F1852" s="88" t="s">
        <v>167</v>
      </c>
      <c r="G1852" s="88" t="s">
        <v>324</v>
      </c>
    </row>
    <row r="1853" spans="2:7" ht="15.75" hidden="1" thickBot="1">
      <c r="B1853" s="88" t="s">
        <v>2040</v>
      </c>
      <c r="C1853" s="88">
        <v>87184424</v>
      </c>
      <c r="D1853" s="88" t="s">
        <v>165</v>
      </c>
      <c r="E1853" s="88" t="s">
        <v>166</v>
      </c>
      <c r="F1853" s="88" t="s">
        <v>121</v>
      </c>
      <c r="G1853" s="88" t="s">
        <v>168</v>
      </c>
    </row>
    <row r="1854" spans="2:7" ht="15.75" hidden="1" thickBot="1">
      <c r="B1854" s="88" t="s">
        <v>2041</v>
      </c>
      <c r="C1854" s="88">
        <v>87212456</v>
      </c>
      <c r="D1854" s="88" t="s">
        <v>205</v>
      </c>
      <c r="E1854" s="88" t="s">
        <v>206</v>
      </c>
      <c r="F1854" s="88" t="s">
        <v>121</v>
      </c>
      <c r="G1854" s="88" t="s">
        <v>210</v>
      </c>
    </row>
    <row r="1855" spans="2:7" ht="15.75" hidden="1" thickBot="1">
      <c r="B1855" s="88" t="s">
        <v>2042</v>
      </c>
      <c r="C1855" s="88">
        <v>87411280</v>
      </c>
      <c r="D1855" s="88" t="s">
        <v>194</v>
      </c>
      <c r="E1855" s="88" t="s">
        <v>195</v>
      </c>
      <c r="F1855" s="88" t="s">
        <v>196</v>
      </c>
      <c r="G1855" s="88" t="s">
        <v>304</v>
      </c>
    </row>
    <row r="1856" spans="2:7" ht="15.75" hidden="1" thickBot="1">
      <c r="B1856" s="88" t="s">
        <v>2043</v>
      </c>
      <c r="C1856" s="88">
        <v>87401323</v>
      </c>
      <c r="D1856" s="88" t="s">
        <v>138</v>
      </c>
      <c r="E1856" s="88" t="s">
        <v>139</v>
      </c>
      <c r="F1856" s="88" t="s">
        <v>121</v>
      </c>
      <c r="G1856" s="88" t="s">
        <v>176</v>
      </c>
    </row>
    <row r="1857" spans="2:7" ht="15.75" hidden="1" thickBot="1">
      <c r="B1857" s="88" t="s">
        <v>2044</v>
      </c>
      <c r="C1857" s="88">
        <v>87718833</v>
      </c>
      <c r="D1857" s="88" t="s">
        <v>165</v>
      </c>
      <c r="E1857" s="88" t="s">
        <v>166</v>
      </c>
      <c r="F1857" s="88" t="s">
        <v>167</v>
      </c>
      <c r="G1857" s="88" t="s">
        <v>324</v>
      </c>
    </row>
    <row r="1858" spans="2:7" ht="15.75" hidden="1" thickBot="1">
      <c r="B1858" s="88" t="s">
        <v>2045</v>
      </c>
      <c r="C1858" s="88">
        <v>87681403</v>
      </c>
      <c r="D1858" s="88" t="s">
        <v>126</v>
      </c>
      <c r="E1858" s="88" t="s">
        <v>127</v>
      </c>
      <c r="F1858" s="88" t="s">
        <v>121</v>
      </c>
      <c r="G1858" s="88" t="s">
        <v>128</v>
      </c>
    </row>
    <row r="1859" spans="2:7" ht="15.75" thickBot="1">
      <c r="B1859" s="88" t="s">
        <v>2046</v>
      </c>
      <c r="C1859" s="88">
        <v>87696328</v>
      </c>
      <c r="D1859" s="88" t="s">
        <v>156</v>
      </c>
      <c r="E1859" s="88" t="s">
        <v>157</v>
      </c>
      <c r="F1859" s="88" t="s">
        <v>121</v>
      </c>
      <c r="G1859" s="88" t="s">
        <v>182</v>
      </c>
    </row>
    <row r="1860" spans="2:7" ht="15.75" hidden="1" thickBot="1">
      <c r="B1860" s="88" t="s">
        <v>2047</v>
      </c>
      <c r="C1860" s="88">
        <v>87581231</v>
      </c>
      <c r="D1860" s="88" t="s">
        <v>147</v>
      </c>
      <c r="E1860" s="88" t="s">
        <v>148</v>
      </c>
      <c r="F1860" s="88" t="s">
        <v>121</v>
      </c>
      <c r="G1860" s="88" t="s">
        <v>152</v>
      </c>
    </row>
    <row r="1861" spans="2:7" ht="15.75" hidden="1" thickBot="1">
      <c r="B1861" s="88" t="s">
        <v>2048</v>
      </c>
      <c r="C1861" s="88">
        <v>87444190</v>
      </c>
      <c r="D1861" s="88" t="s">
        <v>194</v>
      </c>
      <c r="E1861" s="88" t="s">
        <v>195</v>
      </c>
      <c r="F1861" s="88" t="s">
        <v>121</v>
      </c>
      <c r="G1861" s="88" t="s">
        <v>304</v>
      </c>
    </row>
    <row r="1862" spans="2:7" ht="15.75" hidden="1" thickBot="1">
      <c r="B1862" s="88" t="s">
        <v>2049</v>
      </c>
      <c r="C1862" s="88">
        <v>87174409</v>
      </c>
      <c r="D1862" s="88" t="s">
        <v>205</v>
      </c>
      <c r="E1862" s="88" t="s">
        <v>206</v>
      </c>
      <c r="F1862" s="88" t="s">
        <v>121</v>
      </c>
      <c r="G1862" s="88" t="s">
        <v>210</v>
      </c>
    </row>
    <row r="1863" spans="2:7" ht="15.75" hidden="1" thickBot="1">
      <c r="B1863" s="88" t="s">
        <v>2050</v>
      </c>
      <c r="C1863" s="88">
        <v>87393595</v>
      </c>
      <c r="D1863" s="88" t="s">
        <v>194</v>
      </c>
      <c r="E1863" s="88" t="s">
        <v>195</v>
      </c>
      <c r="F1863" s="88" t="s">
        <v>121</v>
      </c>
      <c r="G1863" s="88" t="s">
        <v>304</v>
      </c>
    </row>
    <row r="1864" spans="2:7" ht="15.75" hidden="1" thickBot="1">
      <c r="B1864" s="88" t="s">
        <v>2051</v>
      </c>
      <c r="C1864" s="88">
        <v>87473512</v>
      </c>
      <c r="D1864" s="88" t="s">
        <v>316</v>
      </c>
      <c r="E1864" s="88" t="s">
        <v>120</v>
      </c>
      <c r="F1864" s="88" t="s">
        <v>121</v>
      </c>
      <c r="G1864" s="88" t="s">
        <v>372</v>
      </c>
    </row>
    <row r="1865" spans="2:7" ht="15.75" thickBot="1">
      <c r="B1865" s="88" t="s">
        <v>2052</v>
      </c>
      <c r="C1865" s="88">
        <v>87741728</v>
      </c>
      <c r="D1865" s="88" t="s">
        <v>156</v>
      </c>
      <c r="E1865" s="88" t="s">
        <v>157</v>
      </c>
      <c r="F1865" s="88" t="s">
        <v>121</v>
      </c>
      <c r="G1865" s="88" t="s">
        <v>182</v>
      </c>
    </row>
    <row r="1866" spans="2:7" ht="15.75" hidden="1" thickBot="1">
      <c r="B1866" s="88" t="s">
        <v>2053</v>
      </c>
      <c r="C1866" s="88">
        <v>87313577</v>
      </c>
      <c r="D1866" s="88" t="s">
        <v>114</v>
      </c>
      <c r="E1866" s="88" t="s">
        <v>115</v>
      </c>
      <c r="F1866" s="88" t="s">
        <v>121</v>
      </c>
      <c r="G1866" s="88" t="s">
        <v>124</v>
      </c>
    </row>
    <row r="1867" spans="2:7" ht="15.75" hidden="1" thickBot="1">
      <c r="B1867" s="88" t="s">
        <v>2054</v>
      </c>
      <c r="C1867" s="88">
        <v>87191718</v>
      </c>
      <c r="D1867" s="88" t="s">
        <v>205</v>
      </c>
      <c r="E1867" s="88" t="s">
        <v>206</v>
      </c>
      <c r="F1867" s="88" t="s">
        <v>121</v>
      </c>
      <c r="G1867" s="88" t="s">
        <v>210</v>
      </c>
    </row>
    <row r="1868" spans="2:7" ht="15.75" hidden="1" thickBot="1">
      <c r="B1868" s="88" t="s">
        <v>2055</v>
      </c>
      <c r="C1868" s="88">
        <v>87182733</v>
      </c>
      <c r="D1868" s="88" t="s">
        <v>205</v>
      </c>
      <c r="E1868" s="88" t="s">
        <v>206</v>
      </c>
      <c r="F1868" s="88" t="s">
        <v>121</v>
      </c>
      <c r="G1868" s="88" t="s">
        <v>210</v>
      </c>
    </row>
    <row r="1869" spans="2:7" ht="15.75" hidden="1" thickBot="1">
      <c r="B1869" s="88" t="s">
        <v>2056</v>
      </c>
      <c r="C1869" s="88">
        <v>87171298</v>
      </c>
      <c r="D1869" s="88" t="s">
        <v>205</v>
      </c>
      <c r="E1869" s="88" t="s">
        <v>206</v>
      </c>
      <c r="F1869" s="88" t="s">
        <v>253</v>
      </c>
      <c r="G1869" s="88" t="s">
        <v>210</v>
      </c>
    </row>
    <row r="1870" spans="2:7" ht="15.75" hidden="1" thickBot="1">
      <c r="B1870" s="88" t="s">
        <v>2057</v>
      </c>
      <c r="C1870" s="88">
        <v>87182063</v>
      </c>
      <c r="D1870" s="88" t="s">
        <v>205</v>
      </c>
      <c r="E1870" s="88" t="s">
        <v>206</v>
      </c>
      <c r="F1870" s="88" t="s">
        <v>121</v>
      </c>
      <c r="G1870" s="88" t="s">
        <v>1908</v>
      </c>
    </row>
    <row r="1871" spans="2:7" ht="15.75" hidden="1" thickBot="1">
      <c r="B1871" s="88" t="s">
        <v>2058</v>
      </c>
      <c r="C1871" s="88">
        <v>87182055</v>
      </c>
      <c r="D1871" s="88" t="s">
        <v>205</v>
      </c>
      <c r="E1871" s="88" t="s">
        <v>206</v>
      </c>
      <c r="F1871" s="88" t="s">
        <v>121</v>
      </c>
      <c r="G1871" s="88" t="s">
        <v>208</v>
      </c>
    </row>
    <row r="1872" spans="2:7" ht="15.75" hidden="1" thickBot="1">
      <c r="B1872" s="88" t="s">
        <v>2059</v>
      </c>
      <c r="C1872" s="88">
        <v>87534339</v>
      </c>
      <c r="D1872" s="88" t="s">
        <v>205</v>
      </c>
      <c r="E1872" s="88" t="s">
        <v>206</v>
      </c>
      <c r="F1872" s="88" t="s">
        <v>121</v>
      </c>
      <c r="G1872" s="88" t="s">
        <v>210</v>
      </c>
    </row>
    <row r="1873" spans="2:7" ht="15.75" hidden="1" thickBot="1">
      <c r="B1873" s="88" t="s">
        <v>2060</v>
      </c>
      <c r="C1873" s="88">
        <v>87472639</v>
      </c>
      <c r="D1873" s="88" t="s">
        <v>205</v>
      </c>
      <c r="E1873" s="88" t="s">
        <v>206</v>
      </c>
      <c r="F1873" s="88" t="s">
        <v>121</v>
      </c>
      <c r="G1873" s="88" t="s">
        <v>210</v>
      </c>
    </row>
    <row r="1874" spans="2:7" ht="15.75" hidden="1" thickBot="1">
      <c r="B1874" s="88" t="s">
        <v>2061</v>
      </c>
      <c r="C1874" s="88">
        <v>87214643</v>
      </c>
      <c r="D1874" s="88" t="s">
        <v>205</v>
      </c>
      <c r="E1874" s="88" t="s">
        <v>206</v>
      </c>
      <c r="F1874" s="88" t="s">
        <v>121</v>
      </c>
      <c r="G1874" s="88" t="s">
        <v>210</v>
      </c>
    </row>
    <row r="1875" spans="2:7" ht="15.75" hidden="1" thickBot="1">
      <c r="B1875" s="88" t="s">
        <v>2062</v>
      </c>
      <c r="C1875" s="88">
        <v>87212449</v>
      </c>
      <c r="D1875" s="88" t="s">
        <v>205</v>
      </c>
      <c r="E1875" s="88" t="s">
        <v>206</v>
      </c>
      <c r="F1875" s="88" t="s">
        <v>121</v>
      </c>
      <c r="G1875" s="88" t="s">
        <v>210</v>
      </c>
    </row>
    <row r="1876" spans="2:7" ht="15.75" hidden="1" thickBot="1">
      <c r="B1876" s="88" t="s">
        <v>2063</v>
      </c>
      <c r="C1876" s="88">
        <v>87212100</v>
      </c>
      <c r="D1876" s="88" t="s">
        <v>205</v>
      </c>
      <c r="E1876" s="88" t="s">
        <v>206</v>
      </c>
      <c r="F1876" s="88" t="s">
        <v>121</v>
      </c>
      <c r="G1876" s="88" t="s">
        <v>210</v>
      </c>
    </row>
    <row r="1877" spans="2:7" ht="15.75" hidden="1" thickBot="1">
      <c r="B1877" s="88" t="s">
        <v>2064</v>
      </c>
      <c r="C1877" s="88">
        <v>87182394</v>
      </c>
      <c r="D1877" s="88" t="s">
        <v>205</v>
      </c>
      <c r="E1877" s="88" t="s">
        <v>206</v>
      </c>
      <c r="F1877" s="88" t="s">
        <v>207</v>
      </c>
      <c r="G1877" s="88" t="s">
        <v>208</v>
      </c>
    </row>
    <row r="1878" spans="2:7" ht="15.75" hidden="1" thickBot="1">
      <c r="B1878" s="88" t="s">
        <v>2065</v>
      </c>
      <c r="C1878" s="88">
        <v>87386540</v>
      </c>
      <c r="D1878" s="88" t="s">
        <v>205</v>
      </c>
      <c r="E1878" s="88" t="s">
        <v>206</v>
      </c>
      <c r="F1878" s="88" t="s">
        <v>121</v>
      </c>
      <c r="G1878" s="88" t="s">
        <v>210</v>
      </c>
    </row>
    <row r="1879" spans="2:7" ht="15.75" thickBot="1">
      <c r="B1879" s="88" t="s">
        <v>2066</v>
      </c>
      <c r="C1879" s="88">
        <v>87645481</v>
      </c>
      <c r="D1879" s="88" t="s">
        <v>156</v>
      </c>
      <c r="E1879" s="88" t="s">
        <v>157</v>
      </c>
      <c r="F1879" s="88" t="s">
        <v>121</v>
      </c>
      <c r="G1879" s="88" t="s">
        <v>158</v>
      </c>
    </row>
    <row r="1880" spans="2:7" ht="15.75" hidden="1" thickBot="1">
      <c r="B1880" s="88" t="s">
        <v>2067</v>
      </c>
      <c r="C1880" s="88">
        <v>87611038</v>
      </c>
      <c r="D1880" s="88" t="s">
        <v>142</v>
      </c>
      <c r="E1880" s="88" t="s">
        <v>143</v>
      </c>
      <c r="F1880" s="88" t="s">
        <v>189</v>
      </c>
      <c r="G1880" s="88" t="s">
        <v>145</v>
      </c>
    </row>
    <row r="1881" spans="2:7" ht="15.75" hidden="1" thickBot="1">
      <c r="B1881" s="88" t="s">
        <v>2068</v>
      </c>
      <c r="C1881" s="88">
        <v>87547307</v>
      </c>
      <c r="D1881" s="88" t="s">
        <v>126</v>
      </c>
      <c r="E1881" s="88" t="s">
        <v>127</v>
      </c>
      <c r="F1881" s="88" t="s">
        <v>121</v>
      </c>
      <c r="G1881" s="88" t="s">
        <v>128</v>
      </c>
    </row>
    <row r="1882" spans="2:7" ht="15.75" hidden="1" thickBot="1">
      <c r="B1882" s="88" t="s">
        <v>2069</v>
      </c>
      <c r="C1882" s="88">
        <v>87595298</v>
      </c>
      <c r="D1882" s="88" t="s">
        <v>147</v>
      </c>
      <c r="E1882" s="88" t="s">
        <v>148</v>
      </c>
      <c r="F1882" s="88" t="s">
        <v>149</v>
      </c>
      <c r="G1882" s="88" t="s">
        <v>258</v>
      </c>
    </row>
    <row r="1883" spans="2:7" ht="15.75" hidden="1" thickBot="1">
      <c r="B1883" s="88" t="s">
        <v>2070</v>
      </c>
      <c r="C1883" s="88">
        <v>87214585</v>
      </c>
      <c r="D1883" s="88" t="s">
        <v>205</v>
      </c>
      <c r="E1883" s="88" t="s">
        <v>206</v>
      </c>
      <c r="F1883" s="88" t="s">
        <v>121</v>
      </c>
      <c r="G1883" s="88" t="s">
        <v>208</v>
      </c>
    </row>
    <row r="1884" spans="2:7" ht="15.75" hidden="1" thickBot="1">
      <c r="B1884" s="88" t="s">
        <v>2071</v>
      </c>
      <c r="C1884" s="88">
        <v>87575175</v>
      </c>
      <c r="D1884" s="88" t="s">
        <v>147</v>
      </c>
      <c r="E1884" s="88" t="s">
        <v>148</v>
      </c>
      <c r="F1884" s="88" t="s">
        <v>121</v>
      </c>
      <c r="G1884" s="88" t="s">
        <v>152</v>
      </c>
    </row>
    <row r="1885" spans="2:7" ht="15.75" hidden="1" thickBot="1">
      <c r="B1885" s="88" t="s">
        <v>2072</v>
      </c>
      <c r="C1885" s="88">
        <v>87613463</v>
      </c>
      <c r="D1885" s="88" t="s">
        <v>142</v>
      </c>
      <c r="E1885" s="88" t="s">
        <v>143</v>
      </c>
      <c r="F1885" s="88" t="s">
        <v>121</v>
      </c>
      <c r="G1885" s="88" t="s">
        <v>162</v>
      </c>
    </row>
    <row r="1886" spans="2:7" ht="15.75" hidden="1" thickBot="1">
      <c r="B1886" s="88" t="s">
        <v>2073</v>
      </c>
      <c r="C1886" s="88">
        <v>87313379</v>
      </c>
      <c r="D1886" s="88" t="s">
        <v>114</v>
      </c>
      <c r="E1886" s="88" t="s">
        <v>115</v>
      </c>
      <c r="F1886" s="88" t="s">
        <v>121</v>
      </c>
      <c r="G1886" s="88" t="s">
        <v>117</v>
      </c>
    </row>
    <row r="1887" spans="2:7" ht="15.75" hidden="1" thickBot="1">
      <c r="B1887" s="88" t="s">
        <v>2074</v>
      </c>
      <c r="C1887" s="88">
        <v>87175067</v>
      </c>
      <c r="D1887" s="88" t="s">
        <v>205</v>
      </c>
      <c r="E1887" s="88" t="s">
        <v>206</v>
      </c>
      <c r="F1887" s="88" t="s">
        <v>121</v>
      </c>
      <c r="G1887" s="88" t="s">
        <v>210</v>
      </c>
    </row>
    <row r="1888" spans="2:7" ht="15.75" hidden="1" thickBot="1">
      <c r="B1888" s="88" t="s">
        <v>2075</v>
      </c>
      <c r="C1888" s="88">
        <v>87141002</v>
      </c>
      <c r="D1888" s="88" t="s">
        <v>205</v>
      </c>
      <c r="E1888" s="88" t="s">
        <v>206</v>
      </c>
      <c r="F1888" s="88" t="s">
        <v>121</v>
      </c>
      <c r="G1888" s="88" t="s">
        <v>2076</v>
      </c>
    </row>
    <row r="1889" spans="2:7" ht="15.75" hidden="1" thickBot="1">
      <c r="B1889" s="88" t="s">
        <v>2077</v>
      </c>
      <c r="C1889" s="88">
        <v>87116095</v>
      </c>
      <c r="D1889" s="88" t="s">
        <v>126</v>
      </c>
      <c r="E1889" s="88" t="s">
        <v>127</v>
      </c>
      <c r="F1889" s="88" t="s">
        <v>121</v>
      </c>
      <c r="G1889" s="88" t="s">
        <v>128</v>
      </c>
    </row>
    <row r="1890" spans="2:7" ht="15.75" hidden="1" thickBot="1">
      <c r="B1890" s="88" t="s">
        <v>2078</v>
      </c>
      <c r="C1890" s="88">
        <v>87386318</v>
      </c>
      <c r="D1890" s="88" t="s">
        <v>126</v>
      </c>
      <c r="E1890" s="88" t="s">
        <v>127</v>
      </c>
      <c r="F1890" s="88" t="s">
        <v>121</v>
      </c>
      <c r="G1890" s="88" t="s">
        <v>128</v>
      </c>
    </row>
    <row r="1891" spans="2:7" ht="15.75" hidden="1" thickBot="1">
      <c r="B1891" s="88" t="s">
        <v>2079</v>
      </c>
      <c r="C1891" s="88">
        <v>87481002</v>
      </c>
      <c r="D1891" s="88" t="s">
        <v>119</v>
      </c>
      <c r="E1891" s="88" t="s">
        <v>120</v>
      </c>
      <c r="F1891" s="88" t="s">
        <v>226</v>
      </c>
      <c r="G1891" s="88" t="s">
        <v>2080</v>
      </c>
    </row>
    <row r="1892" spans="2:7" ht="15.75" hidden="1" thickBot="1">
      <c r="B1892" s="88" t="s">
        <v>2081</v>
      </c>
      <c r="C1892" s="88">
        <v>87116558</v>
      </c>
      <c r="D1892" s="88" t="s">
        <v>126</v>
      </c>
      <c r="E1892" s="88" t="s">
        <v>127</v>
      </c>
      <c r="F1892" s="88" t="s">
        <v>121</v>
      </c>
      <c r="G1892" s="88" t="s">
        <v>128</v>
      </c>
    </row>
    <row r="1893" spans="2:7" ht="15.75" hidden="1" thickBot="1">
      <c r="B1893" s="88" t="s">
        <v>2082</v>
      </c>
      <c r="C1893" s="88">
        <v>87271577</v>
      </c>
      <c r="D1893" s="88" t="s">
        <v>114</v>
      </c>
      <c r="E1893" s="88" t="s">
        <v>115</v>
      </c>
      <c r="F1893" s="88" t="s">
        <v>121</v>
      </c>
      <c r="G1893" s="88" t="s">
        <v>124</v>
      </c>
    </row>
    <row r="1894" spans="2:7" ht="15.75" hidden="1" thickBot="1">
      <c r="B1894" s="88" t="s">
        <v>2083</v>
      </c>
      <c r="C1894" s="88">
        <v>87592444</v>
      </c>
      <c r="D1894" s="88" t="s">
        <v>147</v>
      </c>
      <c r="E1894" s="88" t="s">
        <v>148</v>
      </c>
      <c r="F1894" s="88" t="s">
        <v>180</v>
      </c>
      <c r="G1894" s="88" t="s">
        <v>152</v>
      </c>
    </row>
    <row r="1895" spans="2:7" ht="15.75" hidden="1" thickBot="1">
      <c r="B1895" s="88" t="s">
        <v>2084</v>
      </c>
      <c r="C1895" s="88">
        <v>87781104</v>
      </c>
      <c r="D1895" s="88" t="s">
        <v>142</v>
      </c>
      <c r="E1895" s="88" t="s">
        <v>143</v>
      </c>
      <c r="F1895" s="88" t="s">
        <v>144</v>
      </c>
      <c r="G1895" s="88" t="s">
        <v>463</v>
      </c>
    </row>
    <row r="1896" spans="2:7" ht="15.75" hidden="1" thickBot="1">
      <c r="B1896" s="88" t="s">
        <v>2085</v>
      </c>
      <c r="C1896" s="88">
        <v>87615732</v>
      </c>
      <c r="D1896" s="88" t="s">
        <v>142</v>
      </c>
      <c r="E1896" s="88" t="s">
        <v>143</v>
      </c>
      <c r="F1896" s="88" t="s">
        <v>189</v>
      </c>
      <c r="G1896" s="88" t="s">
        <v>162</v>
      </c>
    </row>
    <row r="1897" spans="2:7" ht="15.75" hidden="1" thickBot="1">
      <c r="B1897" s="88" t="s">
        <v>2086</v>
      </c>
      <c r="C1897" s="88">
        <v>87478545</v>
      </c>
      <c r="D1897" s="88" t="s">
        <v>119</v>
      </c>
      <c r="E1897" s="88" t="s">
        <v>120</v>
      </c>
      <c r="F1897" s="88" t="s">
        <v>121</v>
      </c>
      <c r="G1897" s="88" t="s">
        <v>122</v>
      </c>
    </row>
    <row r="1898" spans="2:7" ht="15.75" hidden="1" thickBot="1">
      <c r="B1898" s="88" t="s">
        <v>2087</v>
      </c>
      <c r="C1898" s="88">
        <v>87595132</v>
      </c>
      <c r="D1898" s="88" t="s">
        <v>147</v>
      </c>
      <c r="E1898" s="88" t="s">
        <v>148</v>
      </c>
      <c r="F1898" s="88" t="s">
        <v>121</v>
      </c>
      <c r="G1898" s="88" t="s">
        <v>152</v>
      </c>
    </row>
    <row r="1899" spans="2:7" ht="15.75" hidden="1" thickBot="1">
      <c r="B1899" s="88" t="s">
        <v>2088</v>
      </c>
      <c r="C1899" s="88">
        <v>87684126</v>
      </c>
      <c r="D1899" s="88" t="s">
        <v>126</v>
      </c>
      <c r="E1899" s="88" t="s">
        <v>127</v>
      </c>
      <c r="F1899" s="88" t="s">
        <v>121</v>
      </c>
      <c r="G1899" s="88" t="s">
        <v>128</v>
      </c>
    </row>
    <row r="1900" spans="2:7" ht="15.75" hidden="1" thickBot="1">
      <c r="B1900" s="88" t="s">
        <v>2089</v>
      </c>
      <c r="C1900" s="88">
        <v>87576454</v>
      </c>
      <c r="D1900" s="88" t="s">
        <v>214</v>
      </c>
      <c r="E1900" s="88" t="s">
        <v>215</v>
      </c>
      <c r="F1900" s="88" t="s">
        <v>121</v>
      </c>
      <c r="G1900" s="88" t="s">
        <v>222</v>
      </c>
    </row>
    <row r="1901" spans="2:7" ht="15.75" hidden="1" thickBot="1">
      <c r="B1901" s="88" t="s">
        <v>2090</v>
      </c>
      <c r="C1901" s="88">
        <v>87575167</v>
      </c>
      <c r="D1901" s="88" t="s">
        <v>147</v>
      </c>
      <c r="E1901" s="88" t="s">
        <v>148</v>
      </c>
      <c r="F1901" s="88" t="s">
        <v>121</v>
      </c>
      <c r="G1901" s="88" t="s">
        <v>152</v>
      </c>
    </row>
    <row r="1902" spans="2:7" ht="15.75" hidden="1" thickBot="1">
      <c r="B1902" s="88" t="s">
        <v>2091</v>
      </c>
      <c r="C1902" s="88">
        <v>87313486</v>
      </c>
      <c r="D1902" s="88" t="s">
        <v>114</v>
      </c>
      <c r="E1902" s="88" t="s">
        <v>115</v>
      </c>
      <c r="F1902" s="88" t="s">
        <v>121</v>
      </c>
      <c r="G1902" s="88" t="s">
        <v>117</v>
      </c>
    </row>
    <row r="1903" spans="2:7" ht="15.75" hidden="1" thickBot="1">
      <c r="B1903" s="88" t="s">
        <v>2092</v>
      </c>
      <c r="C1903" s="88">
        <v>87141291</v>
      </c>
      <c r="D1903" s="88" t="s">
        <v>205</v>
      </c>
      <c r="E1903" s="88" t="s">
        <v>206</v>
      </c>
      <c r="F1903" s="88" t="s">
        <v>253</v>
      </c>
      <c r="G1903" s="88" t="s">
        <v>210</v>
      </c>
    </row>
    <row r="1904" spans="2:7" ht="15.75" hidden="1" thickBot="1">
      <c r="B1904" s="88" t="s">
        <v>2093</v>
      </c>
      <c r="C1904" s="88">
        <v>87317099</v>
      </c>
      <c r="D1904" s="88" t="s">
        <v>114</v>
      </c>
      <c r="E1904" s="88" t="s">
        <v>115</v>
      </c>
      <c r="F1904" s="88" t="s">
        <v>121</v>
      </c>
      <c r="G1904" s="88" t="s">
        <v>117</v>
      </c>
    </row>
    <row r="1905" spans="2:7" ht="15.75" hidden="1" thickBot="1">
      <c r="B1905" s="88" t="s">
        <v>2094</v>
      </c>
      <c r="C1905" s="88">
        <v>87571547</v>
      </c>
      <c r="D1905" s="88" t="s">
        <v>214</v>
      </c>
      <c r="E1905" s="88" t="s">
        <v>215</v>
      </c>
      <c r="F1905" s="88" t="s">
        <v>180</v>
      </c>
      <c r="G1905" s="88" t="s">
        <v>222</v>
      </c>
    </row>
    <row r="1906" spans="2:7" ht="15.75" hidden="1" thickBot="1">
      <c r="B1906" s="88" t="s">
        <v>2095</v>
      </c>
      <c r="C1906" s="88">
        <v>87381020</v>
      </c>
      <c r="D1906" s="88" t="s">
        <v>126</v>
      </c>
      <c r="E1906" s="88" t="s">
        <v>127</v>
      </c>
      <c r="F1906" s="88" t="s">
        <v>121</v>
      </c>
      <c r="G1906" s="88" t="s">
        <v>128</v>
      </c>
    </row>
    <row r="1907" spans="2:7" ht="15.75" thickBot="1">
      <c r="B1907" s="88" t="s">
        <v>2096</v>
      </c>
      <c r="C1907" s="88">
        <v>87645507</v>
      </c>
      <c r="D1907" s="88" t="s">
        <v>156</v>
      </c>
      <c r="E1907" s="88" t="s">
        <v>157</v>
      </c>
      <c r="F1907" s="88" t="s">
        <v>203</v>
      </c>
      <c r="G1907" s="88" t="s">
        <v>158</v>
      </c>
    </row>
    <row r="1908" spans="2:7" ht="15.75" hidden="1" thickBot="1">
      <c r="B1908" s="88" t="s">
        <v>2097</v>
      </c>
      <c r="C1908" s="88">
        <v>87141507</v>
      </c>
      <c r="D1908" s="88" t="s">
        <v>205</v>
      </c>
      <c r="E1908" s="88" t="s">
        <v>206</v>
      </c>
      <c r="F1908" s="88" t="s">
        <v>121</v>
      </c>
      <c r="G1908" s="88" t="s">
        <v>210</v>
      </c>
    </row>
    <row r="1909" spans="2:7" ht="15.75" hidden="1" thickBot="1">
      <c r="B1909" s="88" t="s">
        <v>2098</v>
      </c>
      <c r="C1909" s="88">
        <v>87595272</v>
      </c>
      <c r="D1909" s="88" t="s">
        <v>147</v>
      </c>
      <c r="E1909" s="88" t="s">
        <v>148</v>
      </c>
      <c r="F1909" s="88" t="s">
        <v>121</v>
      </c>
      <c r="G1909" s="88" t="s">
        <v>152</v>
      </c>
    </row>
    <row r="1910" spans="2:7" ht="15.75" hidden="1" thickBot="1">
      <c r="B1910" s="88" t="s">
        <v>2099</v>
      </c>
      <c r="C1910" s="88">
        <v>87396028</v>
      </c>
      <c r="D1910" s="88" t="s">
        <v>119</v>
      </c>
      <c r="E1910" s="88" t="s">
        <v>120</v>
      </c>
      <c r="F1910" s="88" t="s">
        <v>121</v>
      </c>
      <c r="G1910" s="88" t="s">
        <v>122</v>
      </c>
    </row>
    <row r="1911" spans="2:7" ht="15.75" hidden="1" thickBot="1">
      <c r="B1911" s="88" t="s">
        <v>2100</v>
      </c>
      <c r="C1911" s="88">
        <v>87334482</v>
      </c>
      <c r="D1911" s="88" t="s">
        <v>126</v>
      </c>
      <c r="E1911" s="88" t="s">
        <v>127</v>
      </c>
      <c r="F1911" s="88" t="s">
        <v>121</v>
      </c>
      <c r="G1911" s="88" t="s">
        <v>128</v>
      </c>
    </row>
    <row r="1912" spans="2:7" ht="15.75" hidden="1" thickBot="1">
      <c r="B1912" s="88" t="s">
        <v>2101</v>
      </c>
      <c r="C1912" s="88">
        <v>87597070</v>
      </c>
      <c r="D1912" s="88" t="s">
        <v>214</v>
      </c>
      <c r="E1912" s="88" t="s">
        <v>215</v>
      </c>
      <c r="F1912" s="88" t="s">
        <v>121</v>
      </c>
      <c r="G1912" s="88" t="s">
        <v>222</v>
      </c>
    </row>
    <row r="1913" spans="2:7" ht="15.75" hidden="1" thickBot="1">
      <c r="B1913" s="88" t="s">
        <v>2102</v>
      </c>
      <c r="C1913" s="88">
        <v>87696005</v>
      </c>
      <c r="D1913" s="88" t="s">
        <v>165</v>
      </c>
      <c r="E1913" s="88" t="s">
        <v>166</v>
      </c>
      <c r="F1913" s="88" t="s">
        <v>203</v>
      </c>
      <c r="G1913" s="88" t="s">
        <v>451</v>
      </c>
    </row>
    <row r="1914" spans="2:7" ht="15.75" hidden="1" thickBot="1">
      <c r="B1914" s="88" t="s">
        <v>2103</v>
      </c>
      <c r="C1914" s="88">
        <v>87559070</v>
      </c>
      <c r="D1914" s="88" t="s">
        <v>165</v>
      </c>
      <c r="E1914" s="88" t="s">
        <v>166</v>
      </c>
      <c r="F1914" s="88" t="s">
        <v>121</v>
      </c>
      <c r="G1914" s="88" t="s">
        <v>168</v>
      </c>
    </row>
    <row r="1915" spans="2:7" ht="15.75" hidden="1" thickBot="1">
      <c r="B1915" s="88" t="s">
        <v>2104</v>
      </c>
      <c r="C1915" s="88">
        <v>87592725</v>
      </c>
      <c r="D1915" s="88" t="s">
        <v>147</v>
      </c>
      <c r="E1915" s="88" t="s">
        <v>148</v>
      </c>
      <c r="F1915" s="88" t="s">
        <v>121</v>
      </c>
      <c r="G1915" s="88" t="s">
        <v>152</v>
      </c>
    </row>
    <row r="1916" spans="2:7" ht="15.75" hidden="1" thickBot="1">
      <c r="B1916" s="88" t="s">
        <v>2105</v>
      </c>
      <c r="C1916" s="88">
        <v>87381731</v>
      </c>
      <c r="D1916" s="88" t="s">
        <v>126</v>
      </c>
      <c r="E1916" s="88" t="s">
        <v>127</v>
      </c>
      <c r="F1916" s="88" t="s">
        <v>121</v>
      </c>
      <c r="G1916" s="88" t="s">
        <v>354</v>
      </c>
    </row>
    <row r="1917" spans="2:7" ht="15.75" hidden="1" thickBot="1">
      <c r="B1917" s="88" t="s">
        <v>2106</v>
      </c>
      <c r="C1917" s="88">
        <v>87756056</v>
      </c>
      <c r="D1917" s="88" t="s">
        <v>138</v>
      </c>
      <c r="E1917" s="88" t="s">
        <v>139</v>
      </c>
      <c r="F1917" s="88" t="s">
        <v>121</v>
      </c>
      <c r="G1917" s="88" t="s">
        <v>2107</v>
      </c>
    </row>
    <row r="1918" spans="2:7" ht="15.75" hidden="1" thickBot="1">
      <c r="B1918" s="88" t="s">
        <v>2108</v>
      </c>
      <c r="C1918" s="88">
        <v>87590299</v>
      </c>
      <c r="D1918" s="88" t="s">
        <v>138</v>
      </c>
      <c r="E1918" s="88" t="s">
        <v>139</v>
      </c>
      <c r="F1918" s="88" t="s">
        <v>121</v>
      </c>
      <c r="G1918" s="88" t="s">
        <v>140</v>
      </c>
    </row>
    <row r="1919" spans="2:7" ht="15.75" hidden="1" thickBot="1">
      <c r="B1919" s="88" t="s">
        <v>2109</v>
      </c>
      <c r="C1919" s="88">
        <v>87756353</v>
      </c>
      <c r="D1919" s="88" t="s">
        <v>138</v>
      </c>
      <c r="E1919" s="88" t="s">
        <v>139</v>
      </c>
      <c r="F1919" s="88" t="s">
        <v>121</v>
      </c>
      <c r="G1919" s="88" t="s">
        <v>176</v>
      </c>
    </row>
    <row r="1920" spans="2:7" ht="15.75" hidden="1" thickBot="1">
      <c r="B1920" s="88" t="s">
        <v>2110</v>
      </c>
      <c r="C1920" s="88">
        <v>87756254</v>
      </c>
      <c r="D1920" s="88" t="s">
        <v>138</v>
      </c>
      <c r="E1920" s="88" t="s">
        <v>139</v>
      </c>
      <c r="F1920" s="88" t="s">
        <v>121</v>
      </c>
      <c r="G1920" s="88" t="s">
        <v>176</v>
      </c>
    </row>
    <row r="1921" spans="2:7" ht="15.75" hidden="1" thickBot="1">
      <c r="B1921" s="88" t="s">
        <v>2111</v>
      </c>
      <c r="C1921" s="88">
        <v>87213256</v>
      </c>
      <c r="D1921" s="88" t="s">
        <v>205</v>
      </c>
      <c r="E1921" s="88" t="s">
        <v>206</v>
      </c>
      <c r="F1921" s="88" t="s">
        <v>121</v>
      </c>
      <c r="G1921" s="88" t="s">
        <v>208</v>
      </c>
    </row>
    <row r="1922" spans="2:7" ht="15.75" hidden="1" thickBot="1">
      <c r="B1922" s="88" t="s">
        <v>2112</v>
      </c>
      <c r="C1922" s="88">
        <v>87287151</v>
      </c>
      <c r="D1922" s="88" t="s">
        <v>114</v>
      </c>
      <c r="E1922" s="88" t="s">
        <v>115</v>
      </c>
      <c r="F1922" s="88" t="s">
        <v>121</v>
      </c>
      <c r="G1922" s="88" t="s">
        <v>117</v>
      </c>
    </row>
    <row r="1923" spans="2:7" ht="15.75" hidden="1" thickBot="1">
      <c r="B1923" s="88" t="s">
        <v>2113</v>
      </c>
      <c r="C1923" s="88">
        <v>87592410</v>
      </c>
      <c r="D1923" s="88" t="s">
        <v>147</v>
      </c>
      <c r="E1923" s="88" t="s">
        <v>148</v>
      </c>
      <c r="F1923" s="88" t="s">
        <v>121</v>
      </c>
      <c r="G1923" s="88" t="s">
        <v>152</v>
      </c>
    </row>
    <row r="1924" spans="2:7" ht="15.75" hidden="1" thickBot="1">
      <c r="B1924" s="88" t="s">
        <v>2114</v>
      </c>
      <c r="C1924" s="88">
        <v>87775007</v>
      </c>
      <c r="D1924" s="88" t="s">
        <v>142</v>
      </c>
      <c r="E1924" s="88" t="s">
        <v>143</v>
      </c>
      <c r="F1924" s="88" t="s">
        <v>121</v>
      </c>
      <c r="G1924" s="88" t="s">
        <v>463</v>
      </c>
    </row>
    <row r="1925" spans="2:7" ht="15.75" hidden="1" thickBot="1">
      <c r="B1925" s="88" t="s">
        <v>2115</v>
      </c>
      <c r="C1925" s="88">
        <v>87703975</v>
      </c>
      <c r="D1925" s="88" t="s">
        <v>142</v>
      </c>
      <c r="E1925" s="88" t="s">
        <v>143</v>
      </c>
      <c r="F1925" s="88" t="s">
        <v>121</v>
      </c>
      <c r="G1925" s="88" t="s">
        <v>336</v>
      </c>
    </row>
    <row r="1926" spans="2:7" ht="15.75" hidden="1" thickBot="1">
      <c r="B1926" s="88" t="s">
        <v>2116</v>
      </c>
      <c r="C1926" s="88">
        <v>87753582</v>
      </c>
      <c r="D1926" s="88" t="s">
        <v>138</v>
      </c>
      <c r="E1926" s="88" t="s">
        <v>139</v>
      </c>
      <c r="F1926" s="88" t="s">
        <v>121</v>
      </c>
      <c r="G1926" s="88" t="s">
        <v>140</v>
      </c>
    </row>
    <row r="1927" spans="2:7" ht="15.75" hidden="1" thickBot="1">
      <c r="B1927" s="88" t="s">
        <v>2117</v>
      </c>
      <c r="C1927" s="88">
        <v>87485300</v>
      </c>
      <c r="D1927" s="88" t="s">
        <v>147</v>
      </c>
      <c r="E1927" s="88" t="s">
        <v>148</v>
      </c>
      <c r="F1927" s="88" t="s">
        <v>149</v>
      </c>
      <c r="G1927" s="88" t="s">
        <v>150</v>
      </c>
    </row>
    <row r="1928" spans="2:7" ht="15.75" hidden="1" thickBot="1">
      <c r="B1928" s="88" t="s">
        <v>2118</v>
      </c>
      <c r="C1928" s="88">
        <v>87781179</v>
      </c>
      <c r="D1928" s="88" t="s">
        <v>142</v>
      </c>
      <c r="E1928" s="88" t="s">
        <v>143</v>
      </c>
      <c r="F1928" s="88" t="s">
        <v>121</v>
      </c>
      <c r="G1928" s="88" t="s">
        <v>162</v>
      </c>
    </row>
    <row r="1929" spans="2:7" ht="15.75" hidden="1" thickBot="1">
      <c r="B1929" s="88" t="s">
        <v>2119</v>
      </c>
      <c r="C1929" s="88">
        <v>87595512</v>
      </c>
      <c r="D1929" s="88" t="s">
        <v>147</v>
      </c>
      <c r="E1929" s="88" t="s">
        <v>148</v>
      </c>
      <c r="F1929" s="88" t="s">
        <v>149</v>
      </c>
      <c r="G1929" s="88" t="s">
        <v>152</v>
      </c>
    </row>
    <row r="1930" spans="2:7" ht="15.75" hidden="1" thickBot="1">
      <c r="B1930" s="88" t="s">
        <v>2120</v>
      </c>
      <c r="C1930" s="88">
        <v>87342139</v>
      </c>
      <c r="D1930" s="88" t="s">
        <v>114</v>
      </c>
      <c r="E1930" s="88" t="s">
        <v>115</v>
      </c>
      <c r="F1930" s="88" t="s">
        <v>121</v>
      </c>
      <c r="G1930" s="88" t="s">
        <v>117</v>
      </c>
    </row>
    <row r="1931" spans="2:7" ht="15.75" hidden="1" thickBot="1">
      <c r="B1931" s="88" t="s">
        <v>2121</v>
      </c>
      <c r="C1931" s="88">
        <v>87113746</v>
      </c>
      <c r="D1931" s="88" t="s">
        <v>126</v>
      </c>
      <c r="E1931" s="88" t="s">
        <v>127</v>
      </c>
      <c r="F1931" s="88" t="s">
        <v>121</v>
      </c>
      <c r="G1931" s="88" t="s">
        <v>128</v>
      </c>
    </row>
    <row r="1932" spans="2:7" ht="15.75" hidden="1" thickBot="1">
      <c r="B1932" s="88" t="s">
        <v>2122</v>
      </c>
      <c r="C1932" s="88">
        <v>87116566</v>
      </c>
      <c r="D1932" s="88" t="s">
        <v>114</v>
      </c>
      <c r="E1932" s="88" t="s">
        <v>115</v>
      </c>
      <c r="F1932" s="88" t="s">
        <v>121</v>
      </c>
      <c r="G1932" s="88" t="s">
        <v>124</v>
      </c>
    </row>
    <row r="1933" spans="2:7" ht="15.75" hidden="1" thickBot="1">
      <c r="B1933" s="88" t="s">
        <v>2123</v>
      </c>
      <c r="C1933" s="88">
        <v>87394296</v>
      </c>
      <c r="D1933" s="88" t="s">
        <v>214</v>
      </c>
      <c r="E1933" s="88" t="s">
        <v>215</v>
      </c>
      <c r="F1933" s="88" t="s">
        <v>121</v>
      </c>
      <c r="G1933" s="88" t="s">
        <v>216</v>
      </c>
    </row>
    <row r="1934" spans="2:7" ht="15.75" hidden="1" thickBot="1">
      <c r="B1934" s="88" t="s">
        <v>2124</v>
      </c>
      <c r="C1934" s="88">
        <v>87118190</v>
      </c>
      <c r="D1934" s="88" t="s">
        <v>205</v>
      </c>
      <c r="E1934" s="88" t="s">
        <v>206</v>
      </c>
      <c r="F1934" s="88" t="s">
        <v>121</v>
      </c>
      <c r="G1934" s="50" t="s">
        <v>208</v>
      </c>
    </row>
    <row r="1935" spans="2:7" ht="15.75" hidden="1" thickBot="1">
      <c r="B1935" s="88" t="s">
        <v>2125</v>
      </c>
      <c r="C1935" s="88">
        <v>87684274</v>
      </c>
      <c r="D1935" s="88" t="s">
        <v>214</v>
      </c>
      <c r="E1935" s="88" t="s">
        <v>215</v>
      </c>
      <c r="F1935" s="88" t="s">
        <v>327</v>
      </c>
      <c r="G1935" s="88" t="s">
        <v>222</v>
      </c>
    </row>
    <row r="1936" spans="2:7" ht="15.75" hidden="1" thickBot="1">
      <c r="B1936" s="88" t="s">
        <v>2126</v>
      </c>
      <c r="C1936" s="88">
        <v>87276758</v>
      </c>
      <c r="D1936" s="88" t="s">
        <v>126</v>
      </c>
      <c r="E1936" s="88" t="s">
        <v>127</v>
      </c>
      <c r="F1936" s="88" t="s">
        <v>121</v>
      </c>
      <c r="G1936" s="88" t="s">
        <v>128</v>
      </c>
    </row>
    <row r="1937" spans="2:7" ht="15.75" thickBot="1">
      <c r="B1937" s="88" t="s">
        <v>2127</v>
      </c>
      <c r="C1937" s="88">
        <v>87734509</v>
      </c>
      <c r="D1937" s="88" t="s">
        <v>156</v>
      </c>
      <c r="E1937" s="88" t="s">
        <v>157</v>
      </c>
      <c r="F1937" s="88" t="s">
        <v>121</v>
      </c>
      <c r="G1937" s="88" t="s">
        <v>158</v>
      </c>
    </row>
    <row r="1938" spans="2:7" ht="15.75" hidden="1" thickBot="1">
      <c r="B1938" s="88" t="s">
        <v>3203</v>
      </c>
      <c r="C1938" s="88">
        <v>87733659</v>
      </c>
      <c r="D1938" s="88" t="s">
        <v>126</v>
      </c>
      <c r="E1938" s="88" t="s">
        <v>127</v>
      </c>
      <c r="F1938" s="88" t="s">
        <v>121</v>
      </c>
      <c r="G1938" s="88" t="s">
        <v>128</v>
      </c>
    </row>
    <row r="1939" spans="2:7" ht="15.75" hidden="1" thickBot="1">
      <c r="B1939" s="88" t="s">
        <v>2128</v>
      </c>
      <c r="C1939" s="88">
        <v>87113217</v>
      </c>
      <c r="D1939" s="88" t="s">
        <v>126</v>
      </c>
      <c r="E1939" s="88" t="s">
        <v>127</v>
      </c>
      <c r="F1939" s="88" t="s">
        <v>121</v>
      </c>
      <c r="G1939" s="88" t="s">
        <v>128</v>
      </c>
    </row>
    <row r="1940" spans="2:7" ht="15.75" hidden="1" thickBot="1">
      <c r="B1940" s="88" t="s">
        <v>2129</v>
      </c>
      <c r="C1940" s="88">
        <v>87574368</v>
      </c>
      <c r="D1940" s="88" t="s">
        <v>214</v>
      </c>
      <c r="E1940" s="88" t="s">
        <v>215</v>
      </c>
      <c r="F1940" s="88" t="s">
        <v>121</v>
      </c>
      <c r="G1940" s="88" t="s">
        <v>222</v>
      </c>
    </row>
    <row r="1941" spans="2:7" ht="15.75" hidden="1" thickBot="1">
      <c r="B1941" s="88" t="s">
        <v>2130</v>
      </c>
      <c r="C1941" s="88">
        <v>87286609</v>
      </c>
      <c r="D1941" s="88" t="s">
        <v>114</v>
      </c>
      <c r="E1941" s="88" t="s">
        <v>115</v>
      </c>
      <c r="F1941" s="88" t="s">
        <v>121</v>
      </c>
      <c r="G1941" s="88" t="s">
        <v>117</v>
      </c>
    </row>
    <row r="1942" spans="2:7" ht="15.75" hidden="1" thickBot="1">
      <c r="B1942" s="88" t="s">
        <v>2131</v>
      </c>
      <c r="C1942" s="88">
        <v>87393553</v>
      </c>
      <c r="D1942" s="88" t="s">
        <v>194</v>
      </c>
      <c r="E1942" s="88" t="s">
        <v>195</v>
      </c>
      <c r="F1942" s="88" t="s">
        <v>121</v>
      </c>
      <c r="G1942" s="88" t="s">
        <v>304</v>
      </c>
    </row>
    <row r="1943" spans="2:7" ht="15.75" hidden="1" thickBot="1">
      <c r="B1943" s="88" t="s">
        <v>2132</v>
      </c>
      <c r="C1943" s="88">
        <v>87444570</v>
      </c>
      <c r="D1943" s="88" t="s">
        <v>194</v>
      </c>
      <c r="E1943" s="88" t="s">
        <v>195</v>
      </c>
      <c r="F1943" s="88" t="s">
        <v>121</v>
      </c>
      <c r="G1943" s="88" t="s">
        <v>304</v>
      </c>
    </row>
    <row r="1944" spans="2:7" ht="15.75" hidden="1" thickBot="1">
      <c r="B1944" s="88" t="s">
        <v>2133</v>
      </c>
      <c r="C1944" s="88">
        <v>87287292</v>
      </c>
      <c r="D1944" s="88" t="s">
        <v>114</v>
      </c>
      <c r="E1944" s="88" t="s">
        <v>115</v>
      </c>
      <c r="F1944" s="88" t="s">
        <v>121</v>
      </c>
      <c r="G1944" s="88" t="s">
        <v>117</v>
      </c>
    </row>
    <row r="1945" spans="2:7" ht="15.75" hidden="1" thickBot="1">
      <c r="B1945" s="88" t="s">
        <v>2134</v>
      </c>
      <c r="C1945" s="88">
        <v>87481598</v>
      </c>
      <c r="D1945" s="88" t="s">
        <v>119</v>
      </c>
      <c r="E1945" s="88" t="s">
        <v>120</v>
      </c>
      <c r="F1945" s="88" t="s">
        <v>121</v>
      </c>
      <c r="G1945" s="88" t="s">
        <v>227</v>
      </c>
    </row>
    <row r="1946" spans="2:7" ht="15.75" thickBot="1">
      <c r="B1946" s="88" t="s">
        <v>2135</v>
      </c>
      <c r="C1946" s="88">
        <v>87741694</v>
      </c>
      <c r="D1946" s="88" t="s">
        <v>156</v>
      </c>
      <c r="E1946" s="88" t="s">
        <v>157</v>
      </c>
      <c r="F1946" s="88" t="s">
        <v>121</v>
      </c>
      <c r="G1946" s="88" t="s">
        <v>158</v>
      </c>
    </row>
    <row r="1947" spans="2:7" ht="15.75" hidden="1" thickBot="1">
      <c r="B1947" s="88" t="s">
        <v>2136</v>
      </c>
      <c r="C1947" s="88">
        <v>87574699</v>
      </c>
      <c r="D1947" s="88" t="s">
        <v>214</v>
      </c>
      <c r="E1947" s="88" t="s">
        <v>215</v>
      </c>
      <c r="F1947" s="88" t="s">
        <v>121</v>
      </c>
      <c r="G1947" s="88" t="s">
        <v>222</v>
      </c>
    </row>
    <row r="1948" spans="2:7" ht="15.75" hidden="1" thickBot="1">
      <c r="B1948" s="88" t="s">
        <v>2137</v>
      </c>
      <c r="C1948" s="88">
        <v>87543157</v>
      </c>
      <c r="D1948" s="88" t="s">
        <v>214</v>
      </c>
      <c r="E1948" s="88" t="s">
        <v>215</v>
      </c>
      <c r="F1948" s="88" t="s">
        <v>121</v>
      </c>
      <c r="G1948" s="88" t="s">
        <v>222</v>
      </c>
    </row>
    <row r="1949" spans="2:7" ht="15.75" hidden="1" thickBot="1">
      <c r="B1949" s="88" t="s">
        <v>2138</v>
      </c>
      <c r="C1949" s="88">
        <v>87172213</v>
      </c>
      <c r="D1949" s="88" t="s">
        <v>205</v>
      </c>
      <c r="E1949" s="88" t="s">
        <v>206</v>
      </c>
      <c r="F1949" s="88" t="s">
        <v>121</v>
      </c>
      <c r="G1949" s="88" t="s">
        <v>210</v>
      </c>
    </row>
    <row r="1950" spans="2:7" ht="15.75" hidden="1" thickBot="1">
      <c r="B1950" s="88" t="s">
        <v>2139</v>
      </c>
      <c r="C1950" s="88">
        <v>87172023</v>
      </c>
      <c r="D1950" s="88" t="s">
        <v>205</v>
      </c>
      <c r="E1950" s="88" t="s">
        <v>206</v>
      </c>
      <c r="F1950" s="88" t="s">
        <v>253</v>
      </c>
      <c r="G1950" s="88" t="s">
        <v>210</v>
      </c>
    </row>
    <row r="1951" spans="2:7" ht="15.75" hidden="1" thickBot="1">
      <c r="B1951" s="88" t="s">
        <v>2140</v>
      </c>
      <c r="C1951" s="88">
        <v>87192427</v>
      </c>
      <c r="D1951" s="88" t="s">
        <v>205</v>
      </c>
      <c r="E1951" s="88" t="s">
        <v>206</v>
      </c>
      <c r="F1951" s="88" t="s">
        <v>121</v>
      </c>
      <c r="G1951" s="88" t="s">
        <v>208</v>
      </c>
    </row>
    <row r="1952" spans="2:7" ht="15.75" hidden="1" thickBot="1">
      <c r="B1952" s="88" t="s">
        <v>2141</v>
      </c>
      <c r="C1952" s="88">
        <v>87718411</v>
      </c>
      <c r="D1952" s="88" t="s">
        <v>165</v>
      </c>
      <c r="E1952" s="88" t="s">
        <v>166</v>
      </c>
      <c r="F1952" s="88" t="s">
        <v>121</v>
      </c>
      <c r="G1952" s="88" t="s">
        <v>168</v>
      </c>
    </row>
    <row r="1953" spans="2:7" ht="15.75" hidden="1" thickBot="1">
      <c r="B1953" s="88" t="s">
        <v>2142</v>
      </c>
      <c r="C1953" s="88">
        <v>87471540</v>
      </c>
      <c r="D1953" s="88" t="s">
        <v>316</v>
      </c>
      <c r="E1953" s="88" t="s">
        <v>120</v>
      </c>
      <c r="F1953" s="88" t="s">
        <v>121</v>
      </c>
      <c r="G1953" s="88" t="s">
        <v>595</v>
      </c>
    </row>
    <row r="1954" spans="2:7" ht="15.75" hidden="1" thickBot="1">
      <c r="B1954" s="88" t="s">
        <v>2143</v>
      </c>
      <c r="C1954" s="88">
        <v>87317396</v>
      </c>
      <c r="D1954" s="88" t="s">
        <v>114</v>
      </c>
      <c r="E1954" s="88" t="s">
        <v>115</v>
      </c>
      <c r="F1954" s="88" t="s">
        <v>116</v>
      </c>
      <c r="G1954" s="88" t="s">
        <v>117</v>
      </c>
    </row>
    <row r="1955" spans="2:7" ht="15.75" hidden="1" thickBot="1">
      <c r="B1955" s="88" t="s">
        <v>2144</v>
      </c>
      <c r="C1955" s="88">
        <v>87396374</v>
      </c>
      <c r="D1955" s="88" t="s">
        <v>119</v>
      </c>
      <c r="E1955" s="88" t="s">
        <v>120</v>
      </c>
      <c r="F1955" s="88" t="s">
        <v>121</v>
      </c>
      <c r="G1955" s="88" t="s">
        <v>122</v>
      </c>
    </row>
    <row r="1956" spans="2:7" ht="15.75" hidden="1" thickBot="1">
      <c r="B1956" s="88" t="s">
        <v>2145</v>
      </c>
      <c r="C1956" s="88">
        <v>87276782</v>
      </c>
      <c r="D1956" s="88" t="s">
        <v>114</v>
      </c>
      <c r="E1956" s="88" t="s">
        <v>115</v>
      </c>
      <c r="F1956" s="88" t="s">
        <v>121</v>
      </c>
      <c r="G1956" s="88" t="s">
        <v>124</v>
      </c>
    </row>
    <row r="1957" spans="2:7" ht="15.75" hidden="1" thickBot="1">
      <c r="B1957" s="88" t="s">
        <v>2146</v>
      </c>
      <c r="C1957" s="88">
        <v>87775353</v>
      </c>
      <c r="D1957" s="88" t="s">
        <v>142</v>
      </c>
      <c r="E1957" s="88" t="s">
        <v>143</v>
      </c>
      <c r="F1957" s="88" t="s">
        <v>121</v>
      </c>
      <c r="G1957" s="88" t="s">
        <v>162</v>
      </c>
    </row>
    <row r="1958" spans="2:7" ht="15.75" hidden="1" thickBot="1">
      <c r="B1958" s="88" t="s">
        <v>2147</v>
      </c>
      <c r="C1958" s="88">
        <v>87713156</v>
      </c>
      <c r="D1958" s="88" t="s">
        <v>165</v>
      </c>
      <c r="E1958" s="88" t="s">
        <v>166</v>
      </c>
      <c r="F1958" s="88" t="s">
        <v>121</v>
      </c>
      <c r="G1958" s="88" t="s">
        <v>168</v>
      </c>
    </row>
    <row r="1959" spans="2:7" ht="15.75" hidden="1" thickBot="1">
      <c r="B1959" s="88" t="s">
        <v>2148</v>
      </c>
      <c r="C1959" s="88">
        <v>87713529</v>
      </c>
      <c r="D1959" s="88" t="s">
        <v>165</v>
      </c>
      <c r="E1959" s="88" t="s">
        <v>166</v>
      </c>
      <c r="F1959" s="88" t="s">
        <v>121</v>
      </c>
      <c r="G1959" s="88" t="s">
        <v>324</v>
      </c>
    </row>
    <row r="1960" spans="2:7" ht="15.75" thickBot="1">
      <c r="B1960" s="88" t="s">
        <v>2149</v>
      </c>
      <c r="C1960" s="88">
        <v>87743351</v>
      </c>
      <c r="D1960" s="88" t="s">
        <v>156</v>
      </c>
      <c r="E1960" s="88" t="s">
        <v>157</v>
      </c>
      <c r="F1960" s="88" t="s">
        <v>121</v>
      </c>
      <c r="G1960" s="88" t="s">
        <v>158</v>
      </c>
    </row>
    <row r="1961" spans="2:7" ht="15.75" hidden="1" thickBot="1">
      <c r="B1961" s="88" t="s">
        <v>2150</v>
      </c>
      <c r="C1961" s="88">
        <v>87784736</v>
      </c>
      <c r="D1961" s="88" t="s">
        <v>142</v>
      </c>
      <c r="E1961" s="88" t="s">
        <v>143</v>
      </c>
      <c r="F1961" s="88" t="s">
        <v>121</v>
      </c>
      <c r="G1961" s="88" t="s">
        <v>162</v>
      </c>
    </row>
    <row r="1962" spans="2:7" ht="15.75" hidden="1" thickBot="1">
      <c r="B1962" s="88" t="s">
        <v>2151</v>
      </c>
      <c r="C1962" s="88">
        <v>87213165</v>
      </c>
      <c r="D1962" s="88" t="s">
        <v>205</v>
      </c>
      <c r="E1962" s="88" t="s">
        <v>206</v>
      </c>
      <c r="F1962" s="88" t="s">
        <v>207</v>
      </c>
      <c r="G1962" s="88" t="s">
        <v>208</v>
      </c>
    </row>
    <row r="1963" spans="2:7" ht="15.75" hidden="1" thickBot="1">
      <c r="B1963" s="88" t="s">
        <v>2152</v>
      </c>
      <c r="C1963" s="88">
        <v>87214288</v>
      </c>
      <c r="D1963" s="88" t="s">
        <v>205</v>
      </c>
      <c r="E1963" s="88" t="s">
        <v>206</v>
      </c>
      <c r="F1963" s="88" t="s">
        <v>121</v>
      </c>
      <c r="G1963" s="88" t="s">
        <v>208</v>
      </c>
    </row>
    <row r="1964" spans="2:7" ht="15.75" hidden="1" thickBot="1">
      <c r="B1964" s="88" t="s">
        <v>2153</v>
      </c>
      <c r="C1964" s="88">
        <v>87594630</v>
      </c>
      <c r="D1964" s="88" t="s">
        <v>147</v>
      </c>
      <c r="E1964" s="88" t="s">
        <v>148</v>
      </c>
      <c r="F1964" s="88" t="s">
        <v>121</v>
      </c>
      <c r="G1964" s="88" t="s">
        <v>152</v>
      </c>
    </row>
    <row r="1965" spans="2:7" ht="15.75" hidden="1" thickBot="1">
      <c r="B1965" s="88" t="s">
        <v>2154</v>
      </c>
      <c r="C1965" s="88">
        <v>87182634</v>
      </c>
      <c r="D1965" s="88" t="s">
        <v>205</v>
      </c>
      <c r="E1965" s="88" t="s">
        <v>206</v>
      </c>
      <c r="F1965" s="88" t="s">
        <v>121</v>
      </c>
      <c r="G1965" s="88" t="s">
        <v>210</v>
      </c>
    </row>
    <row r="1966" spans="2:7" ht="15.75" hidden="1" thickBot="1">
      <c r="B1966" s="88" t="s">
        <v>2155</v>
      </c>
      <c r="C1966" s="88">
        <v>87215632</v>
      </c>
      <c r="D1966" s="88" t="s">
        <v>205</v>
      </c>
      <c r="E1966" s="88" t="s">
        <v>206</v>
      </c>
      <c r="F1966" s="88" t="s">
        <v>121</v>
      </c>
      <c r="G1966" s="88" t="s">
        <v>210</v>
      </c>
    </row>
    <row r="1967" spans="2:7" ht="15.75" hidden="1" thickBot="1">
      <c r="B1967" s="88" t="s">
        <v>2156</v>
      </c>
      <c r="C1967" s="88">
        <v>87672709</v>
      </c>
      <c r="D1967" s="88" t="s">
        <v>147</v>
      </c>
      <c r="E1967" s="88" t="s">
        <v>148</v>
      </c>
      <c r="F1967" s="88" t="s">
        <v>121</v>
      </c>
      <c r="G1967" s="88" t="s">
        <v>152</v>
      </c>
    </row>
    <row r="1968" spans="2:7" ht="15.75" hidden="1" thickBot="1">
      <c r="B1968" s="88" t="s">
        <v>2157</v>
      </c>
      <c r="C1968" s="88">
        <v>87411207</v>
      </c>
      <c r="D1968" s="88" t="s">
        <v>194</v>
      </c>
      <c r="E1968" s="88" t="s">
        <v>195</v>
      </c>
      <c r="F1968" s="88" t="s">
        <v>121</v>
      </c>
      <c r="G1968" s="88" t="s">
        <v>197</v>
      </c>
    </row>
    <row r="1969" spans="2:7" ht="15.75" hidden="1" thickBot="1">
      <c r="B1969" s="88" t="s">
        <v>2158</v>
      </c>
      <c r="C1969" s="88">
        <v>87784728</v>
      </c>
      <c r="D1969" s="88" t="s">
        <v>142</v>
      </c>
      <c r="E1969" s="88" t="s">
        <v>143</v>
      </c>
      <c r="F1969" s="88" t="s">
        <v>121</v>
      </c>
      <c r="G1969" s="88" t="s">
        <v>162</v>
      </c>
    </row>
    <row r="1970" spans="2:7" ht="15.75" hidden="1" thickBot="1">
      <c r="B1970" s="88" t="s">
        <v>2159</v>
      </c>
      <c r="C1970" s="88">
        <v>87755231</v>
      </c>
      <c r="D1970" s="88" t="s">
        <v>138</v>
      </c>
      <c r="E1970" s="88" t="s">
        <v>139</v>
      </c>
      <c r="F1970" s="88" t="s">
        <v>121</v>
      </c>
      <c r="G1970" s="88" t="s">
        <v>176</v>
      </c>
    </row>
    <row r="1971" spans="2:7" ht="15.75" hidden="1" thickBot="1">
      <c r="B1971" s="88" t="s">
        <v>2160</v>
      </c>
      <c r="C1971" s="88">
        <v>87486431</v>
      </c>
      <c r="D1971" s="88" t="s">
        <v>119</v>
      </c>
      <c r="E1971" s="88" t="s">
        <v>120</v>
      </c>
      <c r="F1971" s="88" t="s">
        <v>121</v>
      </c>
      <c r="G1971" s="88" t="s">
        <v>122</v>
      </c>
    </row>
    <row r="1972" spans="2:7" ht="15.75" hidden="1" thickBot="1">
      <c r="B1972" s="88" t="s">
        <v>2161</v>
      </c>
      <c r="C1972" s="88">
        <v>87672725</v>
      </c>
      <c r="D1972" s="88" t="s">
        <v>147</v>
      </c>
      <c r="E1972" s="88" t="s">
        <v>148</v>
      </c>
      <c r="F1972" s="88" t="s">
        <v>121</v>
      </c>
      <c r="G1972" s="88" t="s">
        <v>152</v>
      </c>
    </row>
    <row r="1973" spans="2:7" ht="15.75" hidden="1" thickBot="1">
      <c r="B1973" s="88" t="s">
        <v>2162</v>
      </c>
      <c r="C1973" s="88">
        <v>87673319</v>
      </c>
      <c r="D1973" s="88" t="s">
        <v>147</v>
      </c>
      <c r="E1973" s="88" t="s">
        <v>148</v>
      </c>
      <c r="F1973" s="88" t="s">
        <v>121</v>
      </c>
      <c r="G1973" s="88" t="s">
        <v>152</v>
      </c>
    </row>
    <row r="1974" spans="2:7" ht="15.75" hidden="1" thickBot="1">
      <c r="B1974" s="88" t="s">
        <v>2163</v>
      </c>
      <c r="C1974" s="88">
        <v>87192435</v>
      </c>
      <c r="D1974" s="88" t="s">
        <v>205</v>
      </c>
      <c r="E1974" s="88" t="s">
        <v>206</v>
      </c>
      <c r="F1974" s="88" t="s">
        <v>121</v>
      </c>
      <c r="G1974" s="88" t="s">
        <v>210</v>
      </c>
    </row>
    <row r="1975" spans="2:7" ht="15.75" hidden="1" thickBot="1">
      <c r="B1975" s="88" t="s">
        <v>2164</v>
      </c>
      <c r="C1975" s="88">
        <v>87574319</v>
      </c>
      <c r="D1975" s="88" t="s">
        <v>214</v>
      </c>
      <c r="E1975" s="88" t="s">
        <v>215</v>
      </c>
      <c r="F1975" s="88" t="s">
        <v>121</v>
      </c>
      <c r="G1975" s="88" t="s">
        <v>216</v>
      </c>
    </row>
    <row r="1976" spans="2:7" ht="15.75" hidden="1" thickBot="1">
      <c r="B1976" s="88" t="s">
        <v>2165</v>
      </c>
      <c r="C1976" s="88">
        <v>87765107</v>
      </c>
      <c r="D1976" s="88" t="s">
        <v>138</v>
      </c>
      <c r="E1976" s="88" t="s">
        <v>139</v>
      </c>
      <c r="F1976" s="88" t="s">
        <v>121</v>
      </c>
      <c r="G1976" s="88" t="s">
        <v>176</v>
      </c>
    </row>
    <row r="1977" spans="2:7" ht="15.75" hidden="1" thickBot="1">
      <c r="B1977" s="88" t="s">
        <v>2166</v>
      </c>
      <c r="C1977" s="88">
        <v>87681346</v>
      </c>
      <c r="D1977" s="88" t="s">
        <v>126</v>
      </c>
      <c r="E1977" s="88" t="s">
        <v>127</v>
      </c>
      <c r="F1977" s="88" t="s">
        <v>121</v>
      </c>
      <c r="G1977" s="88" t="s">
        <v>128</v>
      </c>
    </row>
    <row r="1978" spans="2:7" ht="15.75" hidden="1" thickBot="1">
      <c r="B1978" s="88" t="s">
        <v>2167</v>
      </c>
      <c r="C1978" s="88">
        <v>87718361</v>
      </c>
      <c r="D1978" s="88" t="s">
        <v>165</v>
      </c>
      <c r="E1978" s="88" t="s">
        <v>166</v>
      </c>
      <c r="F1978" s="88" t="s">
        <v>121</v>
      </c>
      <c r="G1978" s="88" t="s">
        <v>168</v>
      </c>
    </row>
    <row r="1979" spans="2:7" ht="15.75" hidden="1" thickBot="1">
      <c r="B1979" s="88" t="s">
        <v>2168</v>
      </c>
      <c r="C1979" s="88">
        <v>87286583</v>
      </c>
      <c r="D1979" s="88" t="s">
        <v>114</v>
      </c>
      <c r="E1979" s="88" t="s">
        <v>115</v>
      </c>
      <c r="F1979" s="88" t="s">
        <v>121</v>
      </c>
      <c r="G1979" s="88" t="s">
        <v>124</v>
      </c>
    </row>
    <row r="1980" spans="2:7" ht="15.75" hidden="1" thickBot="1">
      <c r="B1980" s="88" t="s">
        <v>2169</v>
      </c>
      <c r="C1980" s="88">
        <v>87393447</v>
      </c>
      <c r="D1980" s="88" t="s">
        <v>126</v>
      </c>
      <c r="E1980" s="88" t="s">
        <v>127</v>
      </c>
      <c r="F1980" s="88" t="s">
        <v>121</v>
      </c>
      <c r="G1980" s="88" t="s">
        <v>128</v>
      </c>
    </row>
    <row r="1981" spans="2:7" ht="15.75" hidden="1" thickBot="1">
      <c r="B1981" s="88" t="s">
        <v>2170</v>
      </c>
      <c r="C1981" s="88">
        <v>87753707</v>
      </c>
      <c r="D1981" s="88" t="s">
        <v>138</v>
      </c>
      <c r="E1981" s="88" t="s">
        <v>139</v>
      </c>
      <c r="F1981" s="88" t="s">
        <v>175</v>
      </c>
      <c r="G1981" s="88" t="s">
        <v>140</v>
      </c>
    </row>
    <row r="1982" spans="2:7" ht="15.75" hidden="1" thickBot="1">
      <c r="B1982" s="88" t="s">
        <v>2171</v>
      </c>
      <c r="C1982" s="88">
        <v>87296145</v>
      </c>
      <c r="D1982" s="88" t="s">
        <v>114</v>
      </c>
      <c r="E1982" s="88" t="s">
        <v>115</v>
      </c>
      <c r="F1982" s="88" t="s">
        <v>121</v>
      </c>
      <c r="G1982" s="88" t="s">
        <v>117</v>
      </c>
    </row>
    <row r="1983" spans="2:7" ht="15.75" hidden="1" thickBot="1">
      <c r="B1983" s="88" t="s">
        <v>2172</v>
      </c>
      <c r="C1983" s="88">
        <v>87543009</v>
      </c>
      <c r="D1983" s="88" t="s">
        <v>214</v>
      </c>
      <c r="E1983" s="88" t="s">
        <v>215</v>
      </c>
      <c r="F1983" s="88" t="s">
        <v>180</v>
      </c>
      <c r="G1983" s="88" t="s">
        <v>1617</v>
      </c>
    </row>
    <row r="1984" spans="2:7" ht="15.75" hidden="1" thickBot="1">
      <c r="B1984" s="88" t="s">
        <v>2173</v>
      </c>
      <c r="C1984" s="88">
        <v>87546200</v>
      </c>
      <c r="D1984" s="88" t="s">
        <v>126</v>
      </c>
      <c r="E1984" s="88" t="s">
        <v>127</v>
      </c>
      <c r="F1984" s="88" t="s">
        <v>121</v>
      </c>
      <c r="G1984" s="88" t="s">
        <v>128</v>
      </c>
    </row>
    <row r="1985" spans="2:7" ht="15.75" hidden="1" thickBot="1">
      <c r="B1985" s="88" t="s">
        <v>2174</v>
      </c>
      <c r="C1985" s="88">
        <v>87271585</v>
      </c>
      <c r="D1985" s="88" t="s">
        <v>114</v>
      </c>
      <c r="E1985" s="88" t="s">
        <v>115</v>
      </c>
      <c r="F1985" s="88" t="s">
        <v>121</v>
      </c>
      <c r="G1985" s="88" t="s">
        <v>117</v>
      </c>
    </row>
    <row r="1986" spans="2:7" ht="15.75" hidden="1" thickBot="1">
      <c r="B1986" s="88" t="s">
        <v>2175</v>
      </c>
      <c r="C1986" s="88">
        <v>87276279</v>
      </c>
      <c r="D1986" s="88" t="s">
        <v>114</v>
      </c>
      <c r="E1986" s="88" t="s">
        <v>115</v>
      </c>
      <c r="F1986" s="88" t="s">
        <v>121</v>
      </c>
      <c r="G1986" s="88" t="s">
        <v>124</v>
      </c>
    </row>
    <row r="1987" spans="2:7" ht="15.75" hidden="1" thickBot="1">
      <c r="B1987" s="88" t="s">
        <v>2176</v>
      </c>
      <c r="C1987" s="88">
        <v>87295667</v>
      </c>
      <c r="D1987" s="88" t="s">
        <v>114</v>
      </c>
      <c r="E1987" s="88" t="s">
        <v>115</v>
      </c>
      <c r="F1987" s="88" t="s">
        <v>121</v>
      </c>
      <c r="G1987" s="88" t="s">
        <v>117</v>
      </c>
    </row>
    <row r="1988" spans="2:7" ht="15.75" hidden="1" thickBot="1">
      <c r="B1988" s="88" t="s">
        <v>2177</v>
      </c>
      <c r="C1988" s="88">
        <v>87672253</v>
      </c>
      <c r="D1988" s="88" t="s">
        <v>147</v>
      </c>
      <c r="E1988" s="88" t="s">
        <v>148</v>
      </c>
      <c r="F1988" s="88" t="s">
        <v>121</v>
      </c>
      <c r="G1988" s="88" t="s">
        <v>258</v>
      </c>
    </row>
    <row r="1989" spans="2:7" ht="15.75" hidden="1" thickBot="1">
      <c r="B1989" s="88" t="s">
        <v>2178</v>
      </c>
      <c r="C1989" s="88">
        <v>87381145</v>
      </c>
      <c r="D1989" s="88" t="s">
        <v>126</v>
      </c>
      <c r="E1989" s="88" t="s">
        <v>127</v>
      </c>
      <c r="F1989" s="88" t="s">
        <v>121</v>
      </c>
      <c r="G1989" s="88" t="s">
        <v>128</v>
      </c>
    </row>
    <row r="1990" spans="2:7" ht="15.75" hidden="1" thickBot="1">
      <c r="B1990" s="88" t="s">
        <v>2179</v>
      </c>
      <c r="C1990" s="88">
        <v>87784868</v>
      </c>
      <c r="D1990" s="88" t="s">
        <v>142</v>
      </c>
      <c r="E1990" s="88" t="s">
        <v>143</v>
      </c>
      <c r="F1990" s="88" t="s">
        <v>121</v>
      </c>
      <c r="G1990" s="88" t="s">
        <v>162</v>
      </c>
    </row>
    <row r="1991" spans="2:7" ht="15.75" hidden="1" thickBot="1">
      <c r="B1991" s="88" t="s">
        <v>2180</v>
      </c>
      <c r="C1991" s="88">
        <v>87673707</v>
      </c>
      <c r="D1991" s="88" t="s">
        <v>147</v>
      </c>
      <c r="E1991" s="88" t="s">
        <v>148</v>
      </c>
      <c r="F1991" s="88" t="s">
        <v>121</v>
      </c>
      <c r="G1991" s="88" t="s">
        <v>152</v>
      </c>
    </row>
    <row r="1992" spans="2:7" ht="15.75" hidden="1" thickBot="1">
      <c r="B1992" s="88" t="s">
        <v>2181</v>
      </c>
      <c r="C1992" s="88">
        <v>87671313</v>
      </c>
      <c r="D1992" s="88" t="s">
        <v>142</v>
      </c>
      <c r="E1992" s="88" t="s">
        <v>143</v>
      </c>
      <c r="F1992" s="88" t="s">
        <v>121</v>
      </c>
      <c r="G1992" s="88" t="s">
        <v>162</v>
      </c>
    </row>
    <row r="1993" spans="2:7" ht="15.75" hidden="1" thickBot="1">
      <c r="B1993" s="88" t="s">
        <v>2182</v>
      </c>
      <c r="C1993" s="88">
        <v>87345249</v>
      </c>
      <c r="D1993" s="88" t="s">
        <v>114</v>
      </c>
      <c r="E1993" s="88" t="s">
        <v>115</v>
      </c>
      <c r="F1993" s="88" t="s">
        <v>121</v>
      </c>
      <c r="G1993" s="88" t="s">
        <v>124</v>
      </c>
    </row>
    <row r="1994" spans="2:7" ht="15.75" hidden="1" thickBot="1">
      <c r="B1994" s="88" t="s">
        <v>2183</v>
      </c>
      <c r="C1994" s="88">
        <v>87491449</v>
      </c>
      <c r="D1994" s="88" t="s">
        <v>147</v>
      </c>
      <c r="E1994" s="88" t="s">
        <v>148</v>
      </c>
      <c r="F1994" s="88" t="s">
        <v>149</v>
      </c>
      <c r="G1994" s="88" t="s">
        <v>152</v>
      </c>
    </row>
    <row r="1995" spans="2:7" ht="15.75" hidden="1" thickBot="1">
      <c r="B1995" s="88" t="s">
        <v>2184</v>
      </c>
      <c r="C1995" s="88">
        <v>87712604</v>
      </c>
      <c r="D1995" s="88" t="s">
        <v>165</v>
      </c>
      <c r="E1995" s="88" t="s">
        <v>166</v>
      </c>
      <c r="F1995" s="88" t="s">
        <v>121</v>
      </c>
      <c r="G1995" s="88" t="s">
        <v>168</v>
      </c>
    </row>
    <row r="1996" spans="2:7" ht="15.75" thickBot="1">
      <c r="B1996" s="88" t="s">
        <v>2185</v>
      </c>
      <c r="C1996" s="88">
        <v>87722207</v>
      </c>
      <c r="D1996" s="88" t="s">
        <v>156</v>
      </c>
      <c r="E1996" s="88" t="s">
        <v>157</v>
      </c>
      <c r="F1996" s="88" t="s">
        <v>224</v>
      </c>
      <c r="G1996" s="88" t="s">
        <v>182</v>
      </c>
    </row>
    <row r="1997" spans="2:7" ht="15.75" hidden="1" thickBot="1">
      <c r="B1997" s="88" t="s">
        <v>2186</v>
      </c>
      <c r="C1997" s="88">
        <v>87276774</v>
      </c>
      <c r="D1997" s="88" t="s">
        <v>114</v>
      </c>
      <c r="E1997" s="88" t="s">
        <v>115</v>
      </c>
      <c r="F1997" s="88" t="s">
        <v>121</v>
      </c>
      <c r="G1997" s="88" t="s">
        <v>117</v>
      </c>
    </row>
    <row r="1998" spans="2:7" ht="15.75" thickBot="1">
      <c r="B1998" s="88" t="s">
        <v>2187</v>
      </c>
      <c r="C1998" s="88">
        <v>87743534</v>
      </c>
      <c r="D1998" s="88" t="s">
        <v>156</v>
      </c>
      <c r="E1998" s="88" t="s">
        <v>157</v>
      </c>
      <c r="F1998" s="88" t="s">
        <v>185</v>
      </c>
      <c r="G1998" s="88" t="s">
        <v>158</v>
      </c>
    </row>
    <row r="1999" spans="2:7" ht="15.75" hidden="1" thickBot="1">
      <c r="B1999" s="88" t="s">
        <v>2188</v>
      </c>
      <c r="C1999" s="88">
        <v>87116020</v>
      </c>
      <c r="D1999" s="88" t="s">
        <v>126</v>
      </c>
      <c r="E1999" s="88" t="s">
        <v>127</v>
      </c>
      <c r="F1999" s="88" t="s">
        <v>121</v>
      </c>
      <c r="G1999" s="88" t="s">
        <v>128</v>
      </c>
    </row>
    <row r="2000" spans="2:7" ht="15.75" hidden="1" thickBot="1">
      <c r="B2000" s="88" t="s">
        <v>2189</v>
      </c>
      <c r="C2000" s="88">
        <v>87713669</v>
      </c>
      <c r="D2000" s="88" t="s">
        <v>165</v>
      </c>
      <c r="E2000" s="88" t="s">
        <v>166</v>
      </c>
      <c r="F2000" s="88" t="s">
        <v>121</v>
      </c>
      <c r="G2000" s="88" t="s">
        <v>168</v>
      </c>
    </row>
    <row r="2001" spans="2:7" ht="15.75" hidden="1" thickBot="1">
      <c r="B2001" s="88" t="s">
        <v>2190</v>
      </c>
      <c r="C2001" s="88">
        <v>87175828</v>
      </c>
      <c r="D2001" s="88" t="s">
        <v>205</v>
      </c>
      <c r="E2001" s="88" t="s">
        <v>206</v>
      </c>
      <c r="F2001" s="88" t="s">
        <v>253</v>
      </c>
      <c r="G2001" s="88" t="s">
        <v>210</v>
      </c>
    </row>
    <row r="2002" spans="2:7" ht="15.75" hidden="1" thickBot="1">
      <c r="B2002" s="88" t="s">
        <v>2191</v>
      </c>
      <c r="C2002" s="88">
        <v>87192468</v>
      </c>
      <c r="D2002" s="88" t="s">
        <v>205</v>
      </c>
      <c r="E2002" s="88" t="s">
        <v>206</v>
      </c>
      <c r="F2002" s="88" t="s">
        <v>253</v>
      </c>
      <c r="G2002" s="88" t="s">
        <v>208</v>
      </c>
    </row>
    <row r="2003" spans="2:7" ht="15.75" hidden="1" thickBot="1">
      <c r="B2003" s="88" t="s">
        <v>2192</v>
      </c>
      <c r="C2003" s="88">
        <v>87473868</v>
      </c>
      <c r="D2003" s="88" t="s">
        <v>316</v>
      </c>
      <c r="E2003" s="88" t="s">
        <v>120</v>
      </c>
      <c r="F2003" s="88" t="s">
        <v>226</v>
      </c>
      <c r="G2003" s="88" t="s">
        <v>372</v>
      </c>
    </row>
    <row r="2004" spans="2:7" ht="15.75" hidden="1" thickBot="1">
      <c r="B2004" s="88" t="s">
        <v>2193</v>
      </c>
      <c r="C2004" s="88">
        <v>87611343</v>
      </c>
      <c r="D2004" s="88" t="s">
        <v>142</v>
      </c>
      <c r="E2004" s="88" t="s">
        <v>143</v>
      </c>
      <c r="F2004" s="88" t="s">
        <v>189</v>
      </c>
      <c r="G2004" s="88" t="s">
        <v>145</v>
      </c>
    </row>
    <row r="2005" spans="2:7" ht="15.75" hidden="1" thickBot="1">
      <c r="B2005" s="88" t="s">
        <v>2194</v>
      </c>
      <c r="C2005" s="88">
        <v>87485524</v>
      </c>
      <c r="D2005" s="88" t="s">
        <v>147</v>
      </c>
      <c r="E2005" s="88" t="s">
        <v>148</v>
      </c>
      <c r="F2005" s="88" t="s">
        <v>121</v>
      </c>
      <c r="G2005" s="88" t="s">
        <v>152</v>
      </c>
    </row>
    <row r="2006" spans="2:7" ht="15.75" hidden="1" thickBot="1">
      <c r="B2006" s="88" t="s">
        <v>2195</v>
      </c>
      <c r="C2006" s="88">
        <v>87113209</v>
      </c>
      <c r="D2006" s="88" t="s">
        <v>126</v>
      </c>
      <c r="E2006" s="88" t="s">
        <v>127</v>
      </c>
      <c r="F2006" s="88" t="s">
        <v>121</v>
      </c>
      <c r="G2006" s="88" t="s">
        <v>128</v>
      </c>
    </row>
    <row r="2007" spans="2:7" ht="15.75" hidden="1" thickBot="1">
      <c r="B2007" s="88" t="s">
        <v>2196</v>
      </c>
      <c r="C2007" s="88">
        <v>87694687</v>
      </c>
      <c r="D2007" s="88" t="s">
        <v>165</v>
      </c>
      <c r="E2007" s="88" t="s">
        <v>166</v>
      </c>
      <c r="F2007" s="88" t="s">
        <v>167</v>
      </c>
      <c r="G2007" s="88" t="s">
        <v>324</v>
      </c>
    </row>
    <row r="2008" spans="2:7" ht="15.75" hidden="1" thickBot="1">
      <c r="B2008" s="88" t="s">
        <v>2197</v>
      </c>
      <c r="C2008" s="88">
        <v>87271486</v>
      </c>
      <c r="D2008" s="88" t="s">
        <v>126</v>
      </c>
      <c r="E2008" s="88" t="s">
        <v>127</v>
      </c>
      <c r="F2008" s="88" t="s">
        <v>121</v>
      </c>
      <c r="G2008" s="88" t="s">
        <v>128</v>
      </c>
    </row>
    <row r="2009" spans="2:7" ht="15.75" hidden="1" thickBot="1">
      <c r="B2009" s="88" t="s">
        <v>2198</v>
      </c>
      <c r="C2009" s="88">
        <v>87581710</v>
      </c>
      <c r="D2009" s="88" t="s">
        <v>147</v>
      </c>
      <c r="E2009" s="88" t="s">
        <v>148</v>
      </c>
      <c r="F2009" s="88" t="s">
        <v>121</v>
      </c>
      <c r="G2009" s="88" t="s">
        <v>152</v>
      </c>
    </row>
    <row r="2010" spans="2:7" ht="15.75" thickBot="1">
      <c r="B2010" s="88" t="s">
        <v>2199</v>
      </c>
      <c r="C2010" s="88">
        <v>87734194</v>
      </c>
      <c r="D2010" s="88" t="s">
        <v>156</v>
      </c>
      <c r="E2010" s="88" t="s">
        <v>157</v>
      </c>
      <c r="F2010" s="88" t="s">
        <v>121</v>
      </c>
      <c r="G2010" s="88" t="s">
        <v>158</v>
      </c>
    </row>
    <row r="2011" spans="2:7" ht="15.75" hidden="1" thickBot="1">
      <c r="B2011" s="88" t="s">
        <v>2200</v>
      </c>
      <c r="C2011" s="88">
        <v>87547000</v>
      </c>
      <c r="D2011" s="88" t="s">
        <v>126</v>
      </c>
      <c r="E2011" s="88" t="s">
        <v>127</v>
      </c>
      <c r="F2011" s="88" t="s">
        <v>121</v>
      </c>
      <c r="G2011" s="88" t="s">
        <v>2201</v>
      </c>
    </row>
    <row r="2012" spans="2:7" ht="15.75" hidden="1" thickBot="1">
      <c r="B2012" s="88" t="s">
        <v>2202</v>
      </c>
      <c r="C2012" s="88">
        <v>87547026</v>
      </c>
      <c r="D2012" s="88" t="s">
        <v>126</v>
      </c>
      <c r="E2012" s="88" t="s">
        <v>127</v>
      </c>
      <c r="F2012" s="88" t="s">
        <v>121</v>
      </c>
      <c r="G2012" s="88" t="s">
        <v>128</v>
      </c>
    </row>
    <row r="2013" spans="2:7" ht="15.75" hidden="1" thickBot="1">
      <c r="B2013" s="88" t="s">
        <v>2203</v>
      </c>
      <c r="C2013" s="88">
        <v>87686667</v>
      </c>
      <c r="D2013" s="88" t="s">
        <v>126</v>
      </c>
      <c r="E2013" s="88" t="s">
        <v>127</v>
      </c>
      <c r="F2013" s="88" t="s">
        <v>121</v>
      </c>
      <c r="G2013" s="88" t="s">
        <v>2201</v>
      </c>
    </row>
    <row r="2014" spans="2:7" ht="15.75" hidden="1" thickBot="1">
      <c r="B2014" s="88" t="s">
        <v>2204</v>
      </c>
      <c r="C2014" s="88">
        <v>87113001</v>
      </c>
      <c r="D2014" s="88" t="s">
        <v>126</v>
      </c>
      <c r="E2014" s="88" t="s">
        <v>127</v>
      </c>
      <c r="F2014" s="88" t="s">
        <v>121</v>
      </c>
      <c r="G2014" s="88" t="s">
        <v>2205</v>
      </c>
    </row>
    <row r="2015" spans="2:7" ht="15.75" hidden="1" thickBot="1">
      <c r="B2015" s="88" t="s">
        <v>2206</v>
      </c>
      <c r="C2015" s="88">
        <v>87686006</v>
      </c>
      <c r="D2015" s="88" t="s">
        <v>126</v>
      </c>
      <c r="E2015" s="88" t="s">
        <v>127</v>
      </c>
      <c r="F2015" s="88" t="s">
        <v>121</v>
      </c>
      <c r="G2015" s="88" t="s">
        <v>2201</v>
      </c>
    </row>
    <row r="2016" spans="2:7" ht="15.75" hidden="1" thickBot="1">
      <c r="B2016" s="88" t="s">
        <v>2207</v>
      </c>
      <c r="C2016" s="88">
        <v>87686030</v>
      </c>
      <c r="D2016" s="88" t="s">
        <v>126</v>
      </c>
      <c r="E2016" s="88" t="s">
        <v>127</v>
      </c>
      <c r="F2016" s="88" t="s">
        <v>121</v>
      </c>
      <c r="G2016" s="88" t="s">
        <v>128</v>
      </c>
    </row>
    <row r="2017" spans="2:7" ht="15.75" hidden="1" thickBot="1">
      <c r="B2017" s="88" t="s">
        <v>2208</v>
      </c>
      <c r="C2017" s="88">
        <v>87271007</v>
      </c>
      <c r="D2017" s="88" t="s">
        <v>126</v>
      </c>
      <c r="E2017" s="88" t="s">
        <v>127</v>
      </c>
      <c r="F2017" s="88" t="s">
        <v>121</v>
      </c>
      <c r="G2017" s="88" t="s">
        <v>2209</v>
      </c>
    </row>
    <row r="2018" spans="2:7" ht="15.75" hidden="1" thickBot="1">
      <c r="B2018" s="88" t="s">
        <v>2210</v>
      </c>
      <c r="C2018" s="88">
        <v>87271023</v>
      </c>
      <c r="D2018" s="88" t="s">
        <v>126</v>
      </c>
      <c r="E2018" s="88" t="s">
        <v>127</v>
      </c>
      <c r="F2018" s="88" t="s">
        <v>121</v>
      </c>
      <c r="G2018" s="88" t="s">
        <v>128</v>
      </c>
    </row>
    <row r="2019" spans="2:7" ht="15.75" hidden="1" thickBot="1">
      <c r="B2019" s="88" t="s">
        <v>2211</v>
      </c>
      <c r="C2019" s="88">
        <v>87271031</v>
      </c>
      <c r="D2019" s="88" t="s">
        <v>126</v>
      </c>
      <c r="E2019" s="88" t="s">
        <v>127</v>
      </c>
      <c r="F2019" s="88" t="s">
        <v>121</v>
      </c>
      <c r="G2019" s="88" t="s">
        <v>2209</v>
      </c>
    </row>
    <row r="2020" spans="2:7" ht="15.75" hidden="1" thickBot="1">
      <c r="B2020" s="88" t="s">
        <v>2212</v>
      </c>
      <c r="C2020" s="88">
        <v>87391003</v>
      </c>
      <c r="D2020" s="88" t="s">
        <v>126</v>
      </c>
      <c r="E2020" s="88" t="s">
        <v>127</v>
      </c>
      <c r="F2020" s="88" t="s">
        <v>121</v>
      </c>
      <c r="G2020" s="88" t="s">
        <v>2201</v>
      </c>
    </row>
    <row r="2021" spans="2:7" ht="15.75" hidden="1" thickBot="1">
      <c r="B2021" s="88" t="s">
        <v>2213</v>
      </c>
      <c r="C2021" s="88">
        <v>87391102</v>
      </c>
      <c r="D2021" s="88" t="s">
        <v>126</v>
      </c>
      <c r="E2021" s="88" t="s">
        <v>127</v>
      </c>
      <c r="F2021" s="88" t="s">
        <v>121</v>
      </c>
      <c r="G2021" s="88" t="s">
        <v>2201</v>
      </c>
    </row>
    <row r="2022" spans="2:7" ht="15.75" hidden="1" thickBot="1">
      <c r="B2022" s="88" t="s">
        <v>2214</v>
      </c>
      <c r="C2022" s="88">
        <v>87384008</v>
      </c>
      <c r="D2022" s="88" t="s">
        <v>126</v>
      </c>
      <c r="E2022" s="88" t="s">
        <v>127</v>
      </c>
      <c r="F2022" s="88" t="s">
        <v>121</v>
      </c>
      <c r="G2022" s="88" t="s">
        <v>2215</v>
      </c>
    </row>
    <row r="2023" spans="2:7" ht="15.75" hidden="1" thickBot="1">
      <c r="B2023" s="88" t="s">
        <v>2216</v>
      </c>
      <c r="C2023" s="88">
        <v>87597724</v>
      </c>
      <c r="D2023" s="88" t="s">
        <v>147</v>
      </c>
      <c r="E2023" s="88" t="s">
        <v>148</v>
      </c>
      <c r="F2023" s="88" t="s">
        <v>121</v>
      </c>
      <c r="G2023" s="88" t="s">
        <v>152</v>
      </c>
    </row>
    <row r="2024" spans="2:7" ht="15.75" hidden="1" thickBot="1">
      <c r="B2024" s="88" t="s">
        <v>2217</v>
      </c>
      <c r="C2024" s="88">
        <v>87324095</v>
      </c>
      <c r="D2024" s="88" t="s">
        <v>147</v>
      </c>
      <c r="E2024" s="88" t="s">
        <v>148</v>
      </c>
      <c r="F2024" s="88" t="s">
        <v>121</v>
      </c>
      <c r="G2024" s="88" t="s">
        <v>152</v>
      </c>
    </row>
    <row r="2025" spans="2:7" ht="15.75" hidden="1" thickBot="1">
      <c r="B2025" s="88" t="s">
        <v>2218</v>
      </c>
      <c r="C2025" s="88">
        <v>87672006</v>
      </c>
      <c r="D2025" s="88" t="s">
        <v>147</v>
      </c>
      <c r="E2025" s="88" t="s">
        <v>148</v>
      </c>
      <c r="F2025" s="88" t="s">
        <v>149</v>
      </c>
      <c r="G2025" s="88" t="s">
        <v>150</v>
      </c>
    </row>
    <row r="2026" spans="2:7" ht="15.75" hidden="1" thickBot="1">
      <c r="B2026" s="88" t="s">
        <v>2219</v>
      </c>
      <c r="C2026" s="88">
        <v>87581256</v>
      </c>
      <c r="D2026" s="88" t="s">
        <v>147</v>
      </c>
      <c r="E2026" s="88" t="s">
        <v>148</v>
      </c>
      <c r="F2026" s="88" t="s">
        <v>121</v>
      </c>
      <c r="G2026" s="88" t="s">
        <v>152</v>
      </c>
    </row>
    <row r="2027" spans="2:7" ht="15.75" thickBot="1">
      <c r="B2027" s="88" t="s">
        <v>2220</v>
      </c>
      <c r="C2027" s="88">
        <v>87734293</v>
      </c>
      <c r="D2027" s="88" t="s">
        <v>156</v>
      </c>
      <c r="E2027" s="88" t="s">
        <v>157</v>
      </c>
      <c r="F2027" s="88" t="s">
        <v>121</v>
      </c>
      <c r="G2027" s="88" t="s">
        <v>158</v>
      </c>
    </row>
    <row r="2028" spans="2:7" ht="15.75" hidden="1" thickBot="1">
      <c r="B2028" s="88" t="s">
        <v>2221</v>
      </c>
      <c r="C2028" s="88">
        <v>87411272</v>
      </c>
      <c r="D2028" s="88" t="s">
        <v>194</v>
      </c>
      <c r="E2028" s="88" t="s">
        <v>195</v>
      </c>
      <c r="F2028" s="88" t="s">
        <v>121</v>
      </c>
      <c r="G2028" s="88" t="s">
        <v>197</v>
      </c>
    </row>
    <row r="2029" spans="2:7" ht="15.75" hidden="1" thickBot="1">
      <c r="B2029" s="88" t="s">
        <v>2222</v>
      </c>
      <c r="C2029" s="88">
        <v>87756791</v>
      </c>
      <c r="D2029" s="88" t="s">
        <v>138</v>
      </c>
      <c r="E2029" s="88" t="s">
        <v>139</v>
      </c>
      <c r="F2029" s="88" t="s">
        <v>175</v>
      </c>
      <c r="G2029" s="88" t="s">
        <v>140</v>
      </c>
    </row>
    <row r="2030" spans="2:7" ht="15.75" hidden="1" thickBot="1">
      <c r="B2030" s="88" t="s">
        <v>2223</v>
      </c>
      <c r="C2030" s="88">
        <v>87756783</v>
      </c>
      <c r="D2030" s="88" t="s">
        <v>138</v>
      </c>
      <c r="E2030" s="88" t="s">
        <v>139</v>
      </c>
      <c r="F2030" s="88" t="s">
        <v>121</v>
      </c>
      <c r="G2030" s="88" t="s">
        <v>140</v>
      </c>
    </row>
    <row r="2031" spans="2:7" ht="15.75" hidden="1" thickBot="1">
      <c r="B2031" s="88" t="s">
        <v>2224</v>
      </c>
      <c r="C2031" s="88">
        <v>87192203</v>
      </c>
      <c r="D2031" s="88" t="s">
        <v>205</v>
      </c>
      <c r="E2031" s="88" t="s">
        <v>206</v>
      </c>
      <c r="F2031" s="88" t="s">
        <v>253</v>
      </c>
      <c r="G2031" s="88" t="s">
        <v>210</v>
      </c>
    </row>
    <row r="2032" spans="2:7" ht="15.75" hidden="1" thickBot="1">
      <c r="B2032" s="88" t="s">
        <v>2225</v>
      </c>
      <c r="C2032" s="88">
        <v>87321745</v>
      </c>
      <c r="D2032" s="88" t="s">
        <v>119</v>
      </c>
      <c r="E2032" s="88" t="s">
        <v>120</v>
      </c>
      <c r="F2032" s="88" t="s">
        <v>226</v>
      </c>
      <c r="G2032" s="88" t="s">
        <v>122</v>
      </c>
    </row>
    <row r="2033" spans="2:7" ht="15.75" hidden="1" thickBot="1">
      <c r="B2033" s="88" t="s">
        <v>2226</v>
      </c>
      <c r="C2033" s="88">
        <v>87586438</v>
      </c>
      <c r="D2033" s="88" t="s">
        <v>147</v>
      </c>
      <c r="E2033" s="88" t="s">
        <v>148</v>
      </c>
      <c r="F2033" s="88" t="s">
        <v>121</v>
      </c>
      <c r="G2033" s="88" t="s">
        <v>152</v>
      </c>
    </row>
    <row r="2034" spans="2:7" ht="15.75" hidden="1" thickBot="1">
      <c r="B2034" s="88" t="s">
        <v>2227</v>
      </c>
      <c r="C2034" s="88">
        <v>87476424</v>
      </c>
      <c r="D2034" s="88" t="s">
        <v>316</v>
      </c>
      <c r="E2034" s="88" t="s">
        <v>120</v>
      </c>
      <c r="F2034" s="88" t="s">
        <v>121</v>
      </c>
      <c r="G2034" s="88" t="s">
        <v>372</v>
      </c>
    </row>
    <row r="2035" spans="2:7" ht="15.75" hidden="1" thickBot="1">
      <c r="B2035" s="88" t="s">
        <v>2228</v>
      </c>
      <c r="C2035" s="88">
        <v>87381012</v>
      </c>
      <c r="D2035" s="88" t="s">
        <v>126</v>
      </c>
      <c r="E2035" s="88" t="s">
        <v>127</v>
      </c>
      <c r="F2035" s="88" t="s">
        <v>121</v>
      </c>
      <c r="G2035" s="88" t="s">
        <v>128</v>
      </c>
    </row>
    <row r="2036" spans="2:7" ht="15.75" hidden="1" thickBot="1">
      <c r="B2036" s="88" t="s">
        <v>2229</v>
      </c>
      <c r="C2036" s="88">
        <v>87286278</v>
      </c>
      <c r="D2036" s="88" t="s">
        <v>114</v>
      </c>
      <c r="E2036" s="88" t="s">
        <v>115</v>
      </c>
      <c r="F2036" s="88" t="s">
        <v>121</v>
      </c>
      <c r="G2036" s="88" t="s">
        <v>117</v>
      </c>
    </row>
    <row r="2037" spans="2:7" ht="15.75" hidden="1" thickBot="1">
      <c r="B2037" s="88" t="s">
        <v>2230</v>
      </c>
      <c r="C2037" s="88">
        <v>87595009</v>
      </c>
      <c r="D2037" s="88" t="s">
        <v>147</v>
      </c>
      <c r="E2037" s="88" t="s">
        <v>148</v>
      </c>
      <c r="F2037" s="88" t="s">
        <v>149</v>
      </c>
      <c r="G2037" s="88" t="s">
        <v>258</v>
      </c>
    </row>
    <row r="2038" spans="2:7" ht="15.75" hidden="1" thickBot="1">
      <c r="B2038" s="88" t="s">
        <v>2231</v>
      </c>
      <c r="C2038" s="88">
        <v>87595504</v>
      </c>
      <c r="D2038" s="88" t="s">
        <v>147</v>
      </c>
      <c r="E2038" s="88" t="s">
        <v>148</v>
      </c>
      <c r="F2038" s="88" t="s">
        <v>121</v>
      </c>
      <c r="G2038" s="88" t="s">
        <v>152</v>
      </c>
    </row>
    <row r="2039" spans="2:7" ht="15.75" hidden="1" thickBot="1">
      <c r="B2039" s="88" t="s">
        <v>2232</v>
      </c>
      <c r="C2039" s="88">
        <v>87342550</v>
      </c>
      <c r="D2039" s="88" t="s">
        <v>114</v>
      </c>
      <c r="E2039" s="88" t="s">
        <v>115</v>
      </c>
      <c r="F2039" s="88" t="s">
        <v>121</v>
      </c>
      <c r="G2039" s="88" t="s">
        <v>117</v>
      </c>
    </row>
    <row r="2040" spans="2:7" ht="15.75" hidden="1" thickBot="1">
      <c r="B2040" s="88" t="s">
        <v>2233</v>
      </c>
      <c r="C2040" s="88">
        <v>87592170</v>
      </c>
      <c r="D2040" s="88" t="s">
        <v>147</v>
      </c>
      <c r="E2040" s="88" t="s">
        <v>148</v>
      </c>
      <c r="F2040" s="88" t="s">
        <v>121</v>
      </c>
      <c r="G2040" s="88" t="s">
        <v>152</v>
      </c>
    </row>
    <row r="2041" spans="2:7" ht="15.75" hidden="1" thickBot="1">
      <c r="B2041" s="88" t="s">
        <v>2234</v>
      </c>
      <c r="C2041" s="88">
        <v>87784009</v>
      </c>
      <c r="D2041" s="88" t="s">
        <v>142</v>
      </c>
      <c r="E2041" s="88" t="s">
        <v>143</v>
      </c>
      <c r="F2041" s="88" t="s">
        <v>144</v>
      </c>
      <c r="G2041" s="88" t="s">
        <v>463</v>
      </c>
    </row>
    <row r="2042" spans="2:7" ht="15.75" thickBot="1">
      <c r="B2042" s="88" t="s">
        <v>2235</v>
      </c>
      <c r="C2042" s="88">
        <v>87745620</v>
      </c>
      <c r="D2042" s="88" t="s">
        <v>156</v>
      </c>
      <c r="E2042" s="88" t="s">
        <v>157</v>
      </c>
      <c r="F2042" s="88" t="s">
        <v>121</v>
      </c>
      <c r="G2042" s="88" t="s">
        <v>158</v>
      </c>
    </row>
    <row r="2043" spans="2:7" ht="15.75" thickBot="1">
      <c r="B2043" s="88" t="s">
        <v>2236</v>
      </c>
      <c r="C2043" s="88">
        <v>87645176</v>
      </c>
      <c r="D2043" s="88" t="s">
        <v>156</v>
      </c>
      <c r="E2043" s="88" t="s">
        <v>157</v>
      </c>
      <c r="F2043" s="88" t="s">
        <v>121</v>
      </c>
      <c r="G2043" s="88" t="s">
        <v>158</v>
      </c>
    </row>
    <row r="2044" spans="2:7" ht="15.75" hidden="1" thickBot="1">
      <c r="B2044" s="88" t="s">
        <v>2237</v>
      </c>
      <c r="C2044" s="88">
        <v>87276469</v>
      </c>
      <c r="D2044" s="88" t="s">
        <v>126</v>
      </c>
      <c r="E2044" s="88" t="s">
        <v>127</v>
      </c>
      <c r="F2044" s="88" t="s">
        <v>121</v>
      </c>
      <c r="G2044" s="88" t="s">
        <v>128</v>
      </c>
    </row>
    <row r="2045" spans="2:7" ht="15.75" hidden="1" thickBot="1">
      <c r="B2045" s="88" t="s">
        <v>2238</v>
      </c>
      <c r="C2045" s="88">
        <v>87751362</v>
      </c>
      <c r="D2045" s="88" t="s">
        <v>138</v>
      </c>
      <c r="E2045" s="88" t="s">
        <v>139</v>
      </c>
      <c r="F2045" s="88" t="s">
        <v>121</v>
      </c>
      <c r="G2045" s="88" t="s">
        <v>140</v>
      </c>
    </row>
    <row r="2046" spans="2:7" ht="15.75" hidden="1" thickBot="1">
      <c r="B2046" s="88" t="s">
        <v>2239</v>
      </c>
      <c r="C2046" s="88">
        <v>87581751</v>
      </c>
      <c r="D2046" s="88" t="s">
        <v>147</v>
      </c>
      <c r="E2046" s="88" t="s">
        <v>148</v>
      </c>
      <c r="F2046" s="88" t="s">
        <v>121</v>
      </c>
      <c r="G2046" s="88" t="s">
        <v>258</v>
      </c>
    </row>
    <row r="2047" spans="2:7" ht="15.75" hidden="1" thickBot="1">
      <c r="B2047" s="88" t="s">
        <v>2240</v>
      </c>
      <c r="C2047" s="88">
        <v>87581793</v>
      </c>
      <c r="D2047" s="88" t="s">
        <v>147</v>
      </c>
      <c r="E2047" s="88" t="s">
        <v>148</v>
      </c>
      <c r="F2047" s="88" t="s">
        <v>121</v>
      </c>
      <c r="G2047" s="88" t="s">
        <v>258</v>
      </c>
    </row>
    <row r="2048" spans="2:7" ht="15.75" hidden="1" thickBot="1">
      <c r="B2048" s="88" t="s">
        <v>2241</v>
      </c>
      <c r="C2048" s="88">
        <v>87491142</v>
      </c>
      <c r="D2048" s="88" t="s">
        <v>147</v>
      </c>
      <c r="E2048" s="88" t="s">
        <v>148</v>
      </c>
      <c r="F2048" s="88" t="s">
        <v>121</v>
      </c>
      <c r="G2048" s="88" t="s">
        <v>152</v>
      </c>
    </row>
    <row r="2049" spans="2:7" ht="15.75" hidden="1" thickBot="1">
      <c r="B2049" s="88" t="s">
        <v>2242</v>
      </c>
      <c r="C2049" s="88">
        <v>87184267</v>
      </c>
      <c r="D2049" s="88" t="s">
        <v>165</v>
      </c>
      <c r="E2049" s="88" t="s">
        <v>166</v>
      </c>
      <c r="F2049" s="88" t="s">
        <v>121</v>
      </c>
      <c r="G2049" s="88" t="s">
        <v>168</v>
      </c>
    </row>
    <row r="2050" spans="2:7" ht="15.75" hidden="1" thickBot="1">
      <c r="B2050" s="88" t="s">
        <v>2243</v>
      </c>
      <c r="C2050" s="88">
        <v>87672337</v>
      </c>
      <c r="D2050" s="88" t="s">
        <v>147</v>
      </c>
      <c r="E2050" s="88" t="s">
        <v>148</v>
      </c>
      <c r="F2050" s="88" t="s">
        <v>121</v>
      </c>
      <c r="G2050" s="88" t="s">
        <v>152</v>
      </c>
    </row>
    <row r="2051" spans="2:7" ht="15.75" hidden="1" thickBot="1">
      <c r="B2051" s="88" t="s">
        <v>2244</v>
      </c>
      <c r="C2051" s="88">
        <v>87592428</v>
      </c>
      <c r="D2051" s="88" t="s">
        <v>147</v>
      </c>
      <c r="E2051" s="88" t="s">
        <v>148</v>
      </c>
      <c r="F2051" s="88" t="s">
        <v>121</v>
      </c>
      <c r="G2051" s="88" t="s">
        <v>152</v>
      </c>
    </row>
    <row r="2052" spans="2:7" ht="15.75" hidden="1" thickBot="1">
      <c r="B2052" s="88" t="s">
        <v>2245</v>
      </c>
      <c r="C2052" s="88">
        <v>87574541</v>
      </c>
      <c r="D2052" s="88" t="s">
        <v>214</v>
      </c>
      <c r="E2052" s="88" t="s">
        <v>215</v>
      </c>
      <c r="F2052" s="88" t="s">
        <v>121</v>
      </c>
      <c r="G2052" s="88" t="s">
        <v>222</v>
      </c>
    </row>
    <row r="2053" spans="2:7" ht="15.75" hidden="1" thickBot="1">
      <c r="B2053" s="88" t="s">
        <v>2246</v>
      </c>
      <c r="C2053" s="88">
        <v>87286500</v>
      </c>
      <c r="D2053" s="88" t="s">
        <v>114</v>
      </c>
      <c r="E2053" s="88" t="s">
        <v>115</v>
      </c>
      <c r="F2053" s="88" t="s">
        <v>121</v>
      </c>
      <c r="G2053" s="88" t="s">
        <v>124</v>
      </c>
    </row>
    <row r="2054" spans="2:7" ht="15.75" hidden="1" thickBot="1">
      <c r="B2054" s="88" t="s">
        <v>2247</v>
      </c>
      <c r="C2054" s="88">
        <v>87584615</v>
      </c>
      <c r="D2054" s="88" t="s">
        <v>147</v>
      </c>
      <c r="E2054" s="88" t="s">
        <v>148</v>
      </c>
      <c r="F2054" s="88" t="s">
        <v>121</v>
      </c>
      <c r="G2054" s="88" t="s">
        <v>152</v>
      </c>
    </row>
    <row r="2055" spans="2:7" ht="15.75" hidden="1" thickBot="1">
      <c r="B2055" s="88" t="s">
        <v>2248</v>
      </c>
      <c r="C2055" s="88">
        <v>87759290</v>
      </c>
      <c r="D2055" s="88" t="s">
        <v>138</v>
      </c>
      <c r="E2055" s="88" t="s">
        <v>139</v>
      </c>
      <c r="F2055" s="88" t="s">
        <v>121</v>
      </c>
      <c r="G2055" s="88" t="s">
        <v>140</v>
      </c>
    </row>
    <row r="2056" spans="2:7" ht="15.75" hidden="1" thickBot="1">
      <c r="B2056" s="88" t="s">
        <v>2249</v>
      </c>
      <c r="C2056" s="88">
        <v>87313106</v>
      </c>
      <c r="D2056" s="88" t="s">
        <v>114</v>
      </c>
      <c r="E2056" s="88" t="s">
        <v>115</v>
      </c>
      <c r="F2056" s="88" t="s">
        <v>121</v>
      </c>
      <c r="G2056" s="88" t="s">
        <v>117</v>
      </c>
    </row>
    <row r="2057" spans="2:7" ht="15.75" thickBot="1">
      <c r="B2057" s="88" t="s">
        <v>2250</v>
      </c>
      <c r="C2057" s="88">
        <v>87722231</v>
      </c>
      <c r="D2057" s="88" t="s">
        <v>156</v>
      </c>
      <c r="E2057" s="88" t="s">
        <v>157</v>
      </c>
      <c r="F2057" s="88" t="s">
        <v>121</v>
      </c>
      <c r="G2057" s="88" t="s">
        <v>158</v>
      </c>
    </row>
    <row r="2058" spans="2:7" ht="15.75" hidden="1" thickBot="1">
      <c r="B2058" s="88" t="s">
        <v>2251</v>
      </c>
      <c r="C2058" s="88">
        <v>87592253</v>
      </c>
      <c r="D2058" s="88" t="s">
        <v>147</v>
      </c>
      <c r="E2058" s="88" t="s">
        <v>148</v>
      </c>
      <c r="F2058" s="88" t="s">
        <v>121</v>
      </c>
      <c r="G2058" s="88" t="s">
        <v>152</v>
      </c>
    </row>
    <row r="2059" spans="2:7" ht="15.75" hidden="1" thickBot="1">
      <c r="B2059" s="88" t="s">
        <v>2252</v>
      </c>
      <c r="C2059" s="88">
        <v>87271163</v>
      </c>
      <c r="D2059" s="88" t="s">
        <v>126</v>
      </c>
      <c r="E2059" s="88" t="s">
        <v>127</v>
      </c>
      <c r="F2059" s="88" t="s">
        <v>121</v>
      </c>
      <c r="G2059" s="88" t="s">
        <v>128</v>
      </c>
    </row>
    <row r="2060" spans="2:7" ht="15.75" hidden="1" thickBot="1">
      <c r="B2060" s="88" t="s">
        <v>2253</v>
      </c>
      <c r="C2060" s="88">
        <v>87697326</v>
      </c>
      <c r="D2060" s="88" t="s">
        <v>126</v>
      </c>
      <c r="E2060" s="88" t="s">
        <v>127</v>
      </c>
      <c r="F2060" s="88" t="s">
        <v>121</v>
      </c>
      <c r="G2060" s="88" t="s">
        <v>128</v>
      </c>
    </row>
    <row r="2061" spans="2:7" ht="15.75" thickBot="1">
      <c r="B2061" s="88" t="s">
        <v>2254</v>
      </c>
      <c r="C2061" s="88">
        <v>87764308</v>
      </c>
      <c r="D2061" s="88" t="s">
        <v>156</v>
      </c>
      <c r="E2061" s="88" t="s">
        <v>157</v>
      </c>
      <c r="F2061" s="88" t="s">
        <v>224</v>
      </c>
      <c r="G2061" s="88" t="s">
        <v>182</v>
      </c>
    </row>
    <row r="2062" spans="2:7" ht="15.75" hidden="1" thickBot="1">
      <c r="B2062" s="88" t="s">
        <v>2255</v>
      </c>
      <c r="C2062" s="88">
        <v>87276097</v>
      </c>
      <c r="D2062" s="88" t="s">
        <v>126</v>
      </c>
      <c r="E2062" s="88" t="s">
        <v>127</v>
      </c>
      <c r="F2062" s="88" t="s">
        <v>121</v>
      </c>
      <c r="G2062" s="88" t="s">
        <v>128</v>
      </c>
    </row>
    <row r="2063" spans="2:7" ht="15.75" hidden="1" thickBot="1">
      <c r="B2063" s="88" t="s">
        <v>2256</v>
      </c>
      <c r="C2063" s="88">
        <v>87141556</v>
      </c>
      <c r="D2063" s="88" t="s">
        <v>205</v>
      </c>
      <c r="E2063" s="88" t="s">
        <v>206</v>
      </c>
      <c r="F2063" s="88" t="s">
        <v>121</v>
      </c>
      <c r="G2063" s="88" t="s">
        <v>210</v>
      </c>
    </row>
    <row r="2064" spans="2:7" ht="15.75" hidden="1" thickBot="1">
      <c r="B2064" s="88" t="s">
        <v>2257</v>
      </c>
      <c r="C2064" s="88">
        <v>87755389</v>
      </c>
      <c r="D2064" s="88" t="s">
        <v>138</v>
      </c>
      <c r="E2064" s="88" t="s">
        <v>139</v>
      </c>
      <c r="F2064" s="88" t="s">
        <v>121</v>
      </c>
      <c r="G2064" s="88" t="s">
        <v>140</v>
      </c>
    </row>
    <row r="2065" spans="2:7" ht="15.75" hidden="1" thickBot="1">
      <c r="B2065" s="88" t="s">
        <v>2258</v>
      </c>
      <c r="C2065" s="88">
        <v>87316679</v>
      </c>
      <c r="D2065" s="88" t="s">
        <v>114</v>
      </c>
      <c r="E2065" s="88" t="s">
        <v>115</v>
      </c>
      <c r="F2065" s="88" t="s">
        <v>121</v>
      </c>
      <c r="G2065" s="88" t="s">
        <v>117</v>
      </c>
    </row>
    <row r="2066" spans="2:7" ht="15.75" hidden="1" thickBot="1">
      <c r="B2066" s="88" t="s">
        <v>2259</v>
      </c>
      <c r="C2066" s="88">
        <v>87618116</v>
      </c>
      <c r="D2066" s="88" t="s">
        <v>142</v>
      </c>
      <c r="E2066" s="88" t="s">
        <v>143</v>
      </c>
      <c r="F2066" s="88" t="s">
        <v>121</v>
      </c>
      <c r="G2066" s="88" t="s">
        <v>145</v>
      </c>
    </row>
    <row r="2067" spans="2:7" ht="15.75" hidden="1" thickBot="1">
      <c r="B2067" s="88" t="s">
        <v>2260</v>
      </c>
      <c r="C2067" s="88">
        <v>87393421</v>
      </c>
      <c r="D2067" s="88" t="s">
        <v>126</v>
      </c>
      <c r="E2067" s="88" t="s">
        <v>127</v>
      </c>
      <c r="F2067" s="88" t="s">
        <v>121</v>
      </c>
      <c r="G2067" s="88" t="s">
        <v>128</v>
      </c>
    </row>
    <row r="2068" spans="2:7" ht="15.75" hidden="1" thickBot="1">
      <c r="B2068" s="88" t="s">
        <v>2261</v>
      </c>
      <c r="C2068" s="88">
        <v>87393629</v>
      </c>
      <c r="D2068" s="88" t="s">
        <v>126</v>
      </c>
      <c r="E2068" s="88" t="s">
        <v>127</v>
      </c>
      <c r="F2068" s="88" t="s">
        <v>121</v>
      </c>
      <c r="G2068" s="88" t="s">
        <v>128</v>
      </c>
    </row>
    <row r="2069" spans="2:7" ht="15.75" hidden="1" thickBot="1">
      <c r="B2069" s="88" t="s">
        <v>2262</v>
      </c>
      <c r="C2069" s="88">
        <v>87473272</v>
      </c>
      <c r="D2069" s="88" t="s">
        <v>316</v>
      </c>
      <c r="E2069" s="88" t="s">
        <v>120</v>
      </c>
      <c r="F2069" s="88" t="s">
        <v>121</v>
      </c>
      <c r="G2069" s="88" t="s">
        <v>372</v>
      </c>
    </row>
    <row r="2070" spans="2:7" ht="15.75" hidden="1" thickBot="1">
      <c r="B2070" s="88" t="s">
        <v>2263</v>
      </c>
      <c r="C2070" s="88">
        <v>87784785</v>
      </c>
      <c r="D2070" s="88" t="s">
        <v>142</v>
      </c>
      <c r="E2070" s="88" t="s">
        <v>143</v>
      </c>
      <c r="F2070" s="88" t="s">
        <v>121</v>
      </c>
      <c r="G2070" s="88" t="s">
        <v>162</v>
      </c>
    </row>
    <row r="2071" spans="2:7" ht="15.75" hidden="1" thickBot="1">
      <c r="B2071" s="88" t="s">
        <v>2264</v>
      </c>
      <c r="C2071" s="88">
        <v>87471177</v>
      </c>
      <c r="D2071" s="88" t="s">
        <v>316</v>
      </c>
      <c r="E2071" s="88" t="s">
        <v>120</v>
      </c>
      <c r="F2071" s="88" t="s">
        <v>121</v>
      </c>
      <c r="G2071" s="88" t="s">
        <v>372</v>
      </c>
    </row>
    <row r="2072" spans="2:7" ht="15.75" hidden="1" thickBot="1">
      <c r="B2072" s="88" t="s">
        <v>2265</v>
      </c>
      <c r="C2072" s="88">
        <v>87473082</v>
      </c>
      <c r="D2072" s="88" t="s">
        <v>316</v>
      </c>
      <c r="E2072" s="88" t="s">
        <v>120</v>
      </c>
      <c r="F2072" s="88" t="s">
        <v>121</v>
      </c>
      <c r="G2072" s="88" t="s">
        <v>372</v>
      </c>
    </row>
    <row r="2073" spans="2:7" ht="15.75" hidden="1" thickBot="1">
      <c r="B2073" s="88" t="s">
        <v>2266</v>
      </c>
      <c r="C2073" s="88">
        <v>87478123</v>
      </c>
      <c r="D2073" s="88" t="s">
        <v>316</v>
      </c>
      <c r="E2073" s="88" t="s">
        <v>120</v>
      </c>
      <c r="F2073" s="88" t="s">
        <v>121</v>
      </c>
      <c r="G2073" s="88" t="s">
        <v>372</v>
      </c>
    </row>
    <row r="2074" spans="2:7" ht="15.75" hidden="1" thickBot="1">
      <c r="B2074" s="88" t="s">
        <v>2267</v>
      </c>
      <c r="C2074" s="88">
        <v>87473090</v>
      </c>
      <c r="D2074" s="88" t="s">
        <v>316</v>
      </c>
      <c r="E2074" s="88" t="s">
        <v>120</v>
      </c>
      <c r="F2074" s="88" t="s">
        <v>226</v>
      </c>
      <c r="G2074" s="88" t="s">
        <v>372</v>
      </c>
    </row>
    <row r="2075" spans="2:7" ht="15.75" hidden="1" thickBot="1">
      <c r="B2075" s="88" t="s">
        <v>2268</v>
      </c>
      <c r="C2075" s="88">
        <v>87478149</v>
      </c>
      <c r="D2075" s="88" t="s">
        <v>316</v>
      </c>
      <c r="E2075" s="88" t="s">
        <v>120</v>
      </c>
      <c r="F2075" s="88" t="s">
        <v>121</v>
      </c>
      <c r="G2075" s="88" t="s">
        <v>372</v>
      </c>
    </row>
    <row r="2076" spans="2:7" ht="15.75" hidden="1" thickBot="1">
      <c r="B2076" s="88" t="s">
        <v>2269</v>
      </c>
      <c r="C2076" s="88">
        <v>87474320</v>
      </c>
      <c r="D2076" s="88" t="s">
        <v>316</v>
      </c>
      <c r="E2076" s="88" t="s">
        <v>120</v>
      </c>
      <c r="F2076" s="88" t="s">
        <v>226</v>
      </c>
      <c r="G2076" s="88" t="s">
        <v>372</v>
      </c>
    </row>
    <row r="2077" spans="2:7" ht="15.75" hidden="1" thickBot="1">
      <c r="B2077" s="88" t="s">
        <v>2270</v>
      </c>
      <c r="C2077" s="88">
        <v>87473181</v>
      </c>
      <c r="D2077" s="88" t="s">
        <v>316</v>
      </c>
      <c r="E2077" s="88" t="s">
        <v>120</v>
      </c>
      <c r="F2077" s="88" t="s">
        <v>121</v>
      </c>
      <c r="G2077" s="88" t="s">
        <v>372</v>
      </c>
    </row>
    <row r="2078" spans="2:7" ht="15.75" hidden="1" thickBot="1">
      <c r="B2078" s="88" t="s">
        <v>2271</v>
      </c>
      <c r="C2078" s="88">
        <v>87473538</v>
      </c>
      <c r="D2078" s="88" t="s">
        <v>316</v>
      </c>
      <c r="E2078" s="88" t="s">
        <v>120</v>
      </c>
      <c r="F2078" s="88" t="s">
        <v>121</v>
      </c>
      <c r="G2078" s="88" t="s">
        <v>372</v>
      </c>
    </row>
    <row r="2079" spans="2:7" ht="15.75" hidden="1" thickBot="1">
      <c r="B2079" s="88" t="s">
        <v>2272</v>
      </c>
      <c r="C2079" s="88">
        <v>87476416</v>
      </c>
      <c r="D2079" s="88" t="s">
        <v>316</v>
      </c>
      <c r="E2079" s="88" t="s">
        <v>120</v>
      </c>
      <c r="F2079" s="88" t="s">
        <v>121</v>
      </c>
      <c r="G2079" s="88" t="s">
        <v>372</v>
      </c>
    </row>
    <row r="2080" spans="2:7" ht="15.75" hidden="1" thickBot="1">
      <c r="B2080" s="88" t="s">
        <v>2273</v>
      </c>
      <c r="C2080" s="88">
        <v>87474411</v>
      </c>
      <c r="D2080" s="88" t="s">
        <v>316</v>
      </c>
      <c r="E2080" s="88" t="s">
        <v>120</v>
      </c>
      <c r="F2080" s="88" t="s">
        <v>121</v>
      </c>
      <c r="G2080" s="88" t="s">
        <v>372</v>
      </c>
    </row>
    <row r="2081" spans="2:7" ht="15.75" hidden="1" thickBot="1">
      <c r="B2081" s="88" t="s">
        <v>2274</v>
      </c>
      <c r="C2081" s="88">
        <v>87473199</v>
      </c>
      <c r="D2081" s="88" t="s">
        <v>316</v>
      </c>
      <c r="E2081" s="88" t="s">
        <v>120</v>
      </c>
      <c r="F2081" s="88" t="s">
        <v>121</v>
      </c>
      <c r="G2081" s="88" t="s">
        <v>372</v>
      </c>
    </row>
    <row r="2082" spans="2:7" ht="15.75" hidden="1" thickBot="1">
      <c r="B2082" s="88" t="s">
        <v>2275</v>
      </c>
      <c r="C2082" s="88">
        <v>87473132</v>
      </c>
      <c r="D2082" s="88" t="s">
        <v>316</v>
      </c>
      <c r="E2082" s="88" t="s">
        <v>120</v>
      </c>
      <c r="F2082" s="88" t="s">
        <v>121</v>
      </c>
      <c r="G2082" s="88" t="s">
        <v>372</v>
      </c>
    </row>
    <row r="2083" spans="2:7" ht="15.75" hidden="1" thickBot="1">
      <c r="B2083" s="88" t="s">
        <v>2276</v>
      </c>
      <c r="C2083" s="88">
        <v>87582734</v>
      </c>
      <c r="D2083" s="88" t="s">
        <v>147</v>
      </c>
      <c r="E2083" s="88" t="s">
        <v>148</v>
      </c>
      <c r="F2083" s="88" t="s">
        <v>121</v>
      </c>
      <c r="G2083" s="88" t="s">
        <v>152</v>
      </c>
    </row>
    <row r="2084" spans="2:7" ht="15.75" hidden="1" thickBot="1">
      <c r="B2084" s="88" t="s">
        <v>2277</v>
      </c>
      <c r="C2084" s="88">
        <v>87581397</v>
      </c>
      <c r="D2084" s="88" t="s">
        <v>147</v>
      </c>
      <c r="E2084" s="88" t="s">
        <v>148</v>
      </c>
      <c r="F2084" s="88" t="s">
        <v>121</v>
      </c>
      <c r="G2084" s="88" t="s">
        <v>152</v>
      </c>
    </row>
    <row r="2085" spans="2:7" ht="15.75" hidden="1" thickBot="1">
      <c r="B2085" s="88" t="s">
        <v>2278</v>
      </c>
      <c r="C2085" s="88">
        <v>87386573</v>
      </c>
      <c r="D2085" s="88" t="s">
        <v>126</v>
      </c>
      <c r="E2085" s="88" t="s">
        <v>127</v>
      </c>
      <c r="F2085" s="88" t="s">
        <v>121</v>
      </c>
      <c r="G2085" s="88" t="s">
        <v>128</v>
      </c>
    </row>
    <row r="2086" spans="2:7" ht="15.75" hidden="1" thickBot="1">
      <c r="B2086" s="88" t="s">
        <v>2279</v>
      </c>
      <c r="C2086" s="88">
        <v>87575001</v>
      </c>
      <c r="D2086" s="88" t="s">
        <v>147</v>
      </c>
      <c r="E2086" s="88" t="s">
        <v>148</v>
      </c>
      <c r="F2086" s="88" t="s">
        <v>149</v>
      </c>
      <c r="G2086" s="88" t="s">
        <v>150</v>
      </c>
    </row>
    <row r="2087" spans="2:7" ht="15.75" hidden="1" thickBot="1">
      <c r="B2087" s="88" t="s">
        <v>2280</v>
      </c>
      <c r="C2087" s="88">
        <v>87595124</v>
      </c>
      <c r="D2087" s="88" t="s">
        <v>147</v>
      </c>
      <c r="E2087" s="88" t="s">
        <v>148</v>
      </c>
      <c r="F2087" s="88" t="s">
        <v>149</v>
      </c>
      <c r="G2087" s="88" t="s">
        <v>152</v>
      </c>
    </row>
    <row r="2088" spans="2:7" ht="15.75" hidden="1" thickBot="1">
      <c r="B2088" s="88" t="s">
        <v>2281</v>
      </c>
      <c r="C2088" s="88">
        <v>87172171</v>
      </c>
      <c r="D2088" s="88" t="s">
        <v>205</v>
      </c>
      <c r="E2088" s="88" t="s">
        <v>206</v>
      </c>
      <c r="F2088" s="88" t="s">
        <v>121</v>
      </c>
      <c r="G2088" s="88" t="s">
        <v>210</v>
      </c>
    </row>
    <row r="2089" spans="2:7" ht="15.75" thickBot="1">
      <c r="B2089" s="88" t="s">
        <v>2282</v>
      </c>
      <c r="C2089" s="88">
        <v>87761742</v>
      </c>
      <c r="D2089" s="88" t="s">
        <v>156</v>
      </c>
      <c r="E2089" s="88" t="s">
        <v>157</v>
      </c>
      <c r="F2089" s="88" t="s">
        <v>121</v>
      </c>
      <c r="G2089" s="88" t="s">
        <v>158</v>
      </c>
    </row>
    <row r="2090" spans="2:7" ht="15.75" hidden="1" thickBot="1">
      <c r="B2090" s="88" t="s">
        <v>2283</v>
      </c>
      <c r="C2090" s="88">
        <v>87718189</v>
      </c>
      <c r="D2090" s="88" t="s">
        <v>165</v>
      </c>
      <c r="E2090" s="88" t="s">
        <v>166</v>
      </c>
      <c r="F2090" s="88" t="s">
        <v>121</v>
      </c>
      <c r="G2090" s="88" t="s">
        <v>168</v>
      </c>
    </row>
    <row r="2091" spans="2:7" ht="15.75" thickBot="1">
      <c r="B2091" s="88" t="s">
        <v>2284</v>
      </c>
      <c r="C2091" s="88">
        <v>87725846</v>
      </c>
      <c r="D2091" s="88" t="s">
        <v>156</v>
      </c>
      <c r="E2091" s="88" t="s">
        <v>157</v>
      </c>
      <c r="F2091" s="88" t="s">
        <v>121</v>
      </c>
      <c r="G2091" s="88" t="s">
        <v>158</v>
      </c>
    </row>
    <row r="2092" spans="2:7" ht="15.75" hidden="1" thickBot="1">
      <c r="B2092" s="88" t="s">
        <v>2285</v>
      </c>
      <c r="C2092" s="88">
        <v>87615146</v>
      </c>
      <c r="D2092" s="88" t="s">
        <v>142</v>
      </c>
      <c r="E2092" s="88" t="s">
        <v>143</v>
      </c>
      <c r="F2092" s="88" t="s">
        <v>121</v>
      </c>
      <c r="G2092" s="88" t="s">
        <v>162</v>
      </c>
    </row>
    <row r="2093" spans="2:7" ht="15.75" hidden="1" thickBot="1">
      <c r="B2093" s="88" t="s">
        <v>2286</v>
      </c>
      <c r="C2093" s="88">
        <v>87618058</v>
      </c>
      <c r="D2093" s="88" t="s">
        <v>142</v>
      </c>
      <c r="E2093" s="88" t="s">
        <v>143</v>
      </c>
      <c r="F2093" s="88" t="s">
        <v>121</v>
      </c>
      <c r="G2093" s="88" t="s">
        <v>162</v>
      </c>
    </row>
    <row r="2094" spans="2:7" ht="15.75" hidden="1" thickBot="1">
      <c r="B2094" s="88" t="s">
        <v>2287</v>
      </c>
      <c r="C2094" s="88">
        <v>87594663</v>
      </c>
      <c r="D2094" s="88" t="s">
        <v>147</v>
      </c>
      <c r="E2094" s="88" t="s">
        <v>148</v>
      </c>
      <c r="F2094" s="88" t="s">
        <v>121</v>
      </c>
      <c r="G2094" s="88" t="s">
        <v>152</v>
      </c>
    </row>
    <row r="2095" spans="2:7" ht="15.75" hidden="1" thickBot="1">
      <c r="B2095" s="88" t="s">
        <v>2288</v>
      </c>
      <c r="C2095" s="88">
        <v>87141788</v>
      </c>
      <c r="D2095" s="88" t="s">
        <v>205</v>
      </c>
      <c r="E2095" s="88" t="s">
        <v>206</v>
      </c>
      <c r="F2095" s="88" t="s">
        <v>253</v>
      </c>
      <c r="G2095" s="88" t="s">
        <v>210</v>
      </c>
    </row>
    <row r="2096" spans="2:7" ht="15.75" hidden="1" thickBot="1">
      <c r="B2096" s="88" t="s">
        <v>2289</v>
      </c>
      <c r="C2096" s="88">
        <v>87491100</v>
      </c>
      <c r="D2096" s="88" t="s">
        <v>147</v>
      </c>
      <c r="E2096" s="88" t="s">
        <v>148</v>
      </c>
      <c r="F2096" s="88" t="s">
        <v>121</v>
      </c>
      <c r="G2096" s="88" t="s">
        <v>152</v>
      </c>
    </row>
    <row r="2097" spans="2:7" ht="15.75" hidden="1" thickBot="1">
      <c r="B2097" s="88" t="s">
        <v>2290</v>
      </c>
      <c r="C2097" s="88">
        <v>87381111</v>
      </c>
      <c r="D2097" s="88" t="s">
        <v>126</v>
      </c>
      <c r="E2097" s="88" t="s">
        <v>127</v>
      </c>
      <c r="F2097" s="88" t="s">
        <v>121</v>
      </c>
      <c r="G2097" s="88" t="s">
        <v>128</v>
      </c>
    </row>
    <row r="2098" spans="2:7" ht="15.75" hidden="1" thickBot="1">
      <c r="B2098" s="88" t="s">
        <v>2291</v>
      </c>
      <c r="C2098" s="88">
        <v>87281410</v>
      </c>
      <c r="D2098" s="88" t="s">
        <v>114</v>
      </c>
      <c r="E2098" s="88" t="s">
        <v>115</v>
      </c>
      <c r="F2098" s="88" t="s">
        <v>121</v>
      </c>
      <c r="G2098" s="88" t="s">
        <v>117</v>
      </c>
    </row>
    <row r="2099" spans="2:7" ht="15.75" hidden="1" thickBot="1">
      <c r="B2099" s="88" t="s">
        <v>2292</v>
      </c>
      <c r="C2099" s="88">
        <v>87286831</v>
      </c>
      <c r="D2099" s="88" t="s">
        <v>114</v>
      </c>
      <c r="E2099" s="88" t="s">
        <v>115</v>
      </c>
      <c r="F2099" s="88" t="s">
        <v>121</v>
      </c>
      <c r="G2099" s="88" t="s">
        <v>117</v>
      </c>
    </row>
    <row r="2100" spans="2:7" ht="15.75" hidden="1" thickBot="1">
      <c r="B2100" s="88" t="s">
        <v>2293</v>
      </c>
      <c r="C2100" s="88">
        <v>87317115</v>
      </c>
      <c r="D2100" s="88" t="s">
        <v>114</v>
      </c>
      <c r="E2100" s="88" t="s">
        <v>115</v>
      </c>
      <c r="F2100" s="88" t="s">
        <v>121</v>
      </c>
      <c r="G2100" s="88" t="s">
        <v>117</v>
      </c>
    </row>
    <row r="2101" spans="2:7" ht="15.75" thickBot="1">
      <c r="B2101" s="88" t="s">
        <v>2294</v>
      </c>
      <c r="C2101" s="88">
        <v>87734459</v>
      </c>
      <c r="D2101" s="88" t="s">
        <v>156</v>
      </c>
      <c r="E2101" s="88" t="s">
        <v>157</v>
      </c>
      <c r="F2101" s="88" t="s">
        <v>121</v>
      </c>
      <c r="G2101" s="88" t="s">
        <v>158</v>
      </c>
    </row>
    <row r="2102" spans="2:7" ht="15.75" hidden="1" thickBot="1">
      <c r="B2102" s="88" t="s">
        <v>2295</v>
      </c>
      <c r="C2102" s="88">
        <v>87345207</v>
      </c>
      <c r="D2102" s="88" t="s">
        <v>114</v>
      </c>
      <c r="E2102" s="88" t="s">
        <v>115</v>
      </c>
      <c r="F2102" s="88" t="s">
        <v>121</v>
      </c>
      <c r="G2102" s="88" t="s">
        <v>117</v>
      </c>
    </row>
    <row r="2103" spans="2:7" ht="15.75" hidden="1" thickBot="1">
      <c r="B2103" s="88" t="s">
        <v>2296</v>
      </c>
      <c r="C2103" s="88">
        <v>87393041</v>
      </c>
      <c r="D2103" s="88" t="s">
        <v>126</v>
      </c>
      <c r="E2103" s="88" t="s">
        <v>127</v>
      </c>
      <c r="F2103" s="88" t="s">
        <v>121</v>
      </c>
      <c r="G2103" s="88" t="s">
        <v>128</v>
      </c>
    </row>
    <row r="2104" spans="2:7" ht="15.75" thickBot="1">
      <c r="B2104" s="88" t="s">
        <v>2297</v>
      </c>
      <c r="C2104" s="88">
        <v>87726786</v>
      </c>
      <c r="D2104" s="88" t="s">
        <v>156</v>
      </c>
      <c r="E2104" s="88" t="s">
        <v>157</v>
      </c>
      <c r="F2104" s="88" t="s">
        <v>121</v>
      </c>
      <c r="G2104" s="88" t="s">
        <v>158</v>
      </c>
    </row>
    <row r="2105" spans="2:7" ht="15.75" hidden="1" thickBot="1">
      <c r="B2105" s="88" t="s">
        <v>2298</v>
      </c>
      <c r="C2105" s="88">
        <v>87546192</v>
      </c>
      <c r="D2105" s="88" t="s">
        <v>126</v>
      </c>
      <c r="E2105" s="88" t="s">
        <v>127</v>
      </c>
      <c r="F2105" s="88" t="s">
        <v>121</v>
      </c>
      <c r="G2105" s="88" t="s">
        <v>128</v>
      </c>
    </row>
    <row r="2106" spans="2:7" ht="15.75" hidden="1" thickBot="1">
      <c r="B2106" s="88" t="s">
        <v>2299</v>
      </c>
      <c r="C2106" s="88">
        <v>87345124</v>
      </c>
      <c r="D2106" s="88" t="s">
        <v>114</v>
      </c>
      <c r="E2106" s="88" t="s">
        <v>115</v>
      </c>
      <c r="F2106" s="88" t="s">
        <v>121</v>
      </c>
      <c r="G2106" s="88" t="s">
        <v>117</v>
      </c>
    </row>
    <row r="2107" spans="2:7" ht="15.75" hidden="1" thickBot="1">
      <c r="B2107" s="88" t="s">
        <v>2300</v>
      </c>
      <c r="C2107" s="88">
        <v>87393322</v>
      </c>
      <c r="D2107" s="88" t="s">
        <v>126</v>
      </c>
      <c r="E2107" s="88" t="s">
        <v>127</v>
      </c>
      <c r="F2107" s="88" t="s">
        <v>121</v>
      </c>
      <c r="G2107" s="88" t="s">
        <v>128</v>
      </c>
    </row>
    <row r="2108" spans="2:7" ht="15.75" hidden="1" thickBot="1">
      <c r="B2108" s="88" t="s">
        <v>2301</v>
      </c>
      <c r="C2108" s="88">
        <v>87276154</v>
      </c>
      <c r="D2108" s="88" t="s">
        <v>126</v>
      </c>
      <c r="E2108" s="88" t="s">
        <v>127</v>
      </c>
      <c r="F2108" s="88" t="s">
        <v>121</v>
      </c>
      <c r="G2108" s="88" t="s">
        <v>128</v>
      </c>
    </row>
    <row r="2109" spans="2:7" ht="15.75" hidden="1" thickBot="1">
      <c r="B2109" s="88" t="s">
        <v>2302</v>
      </c>
      <c r="C2109" s="88">
        <v>87764555</v>
      </c>
      <c r="D2109" s="88" t="s">
        <v>142</v>
      </c>
      <c r="E2109" s="88" t="s">
        <v>143</v>
      </c>
      <c r="F2109" s="88" t="s">
        <v>121</v>
      </c>
      <c r="G2109" s="88" t="s">
        <v>162</v>
      </c>
    </row>
    <row r="2110" spans="2:7" ht="15.75" hidden="1" thickBot="1">
      <c r="B2110" s="88" t="s">
        <v>2303</v>
      </c>
      <c r="C2110" s="88">
        <v>87141820</v>
      </c>
      <c r="D2110" s="88" t="s">
        <v>205</v>
      </c>
      <c r="E2110" s="88" t="s">
        <v>206</v>
      </c>
      <c r="F2110" s="88" t="s">
        <v>253</v>
      </c>
      <c r="G2110" s="88" t="s">
        <v>208</v>
      </c>
    </row>
    <row r="2111" spans="2:7" ht="15.75" hidden="1" thickBot="1">
      <c r="B2111" s="88" t="s">
        <v>2304</v>
      </c>
      <c r="C2111" s="88">
        <v>87725721</v>
      </c>
      <c r="D2111" s="88" t="s">
        <v>165</v>
      </c>
      <c r="E2111" s="88" t="s">
        <v>166</v>
      </c>
      <c r="F2111" s="88" t="s">
        <v>121</v>
      </c>
      <c r="G2111" s="88" t="s">
        <v>168</v>
      </c>
    </row>
    <row r="2112" spans="2:7" ht="15.75" hidden="1" thickBot="1">
      <c r="B2112" s="88" t="s">
        <v>2305</v>
      </c>
      <c r="C2112" s="88">
        <v>87715003</v>
      </c>
      <c r="D2112" s="88" t="s">
        <v>165</v>
      </c>
      <c r="E2112" s="88" t="s">
        <v>166</v>
      </c>
      <c r="F2112" s="88" t="s">
        <v>167</v>
      </c>
      <c r="G2112" s="88" t="s">
        <v>324</v>
      </c>
    </row>
    <row r="2113" spans="2:7" ht="15.75" hidden="1" thickBot="1">
      <c r="B2113" s="88" t="s">
        <v>2306</v>
      </c>
      <c r="C2113" s="88">
        <v>87345264</v>
      </c>
      <c r="D2113" s="88" t="s">
        <v>114</v>
      </c>
      <c r="E2113" s="88" t="s">
        <v>115</v>
      </c>
      <c r="F2113" s="88" t="s">
        <v>116</v>
      </c>
      <c r="G2113" s="88" t="s">
        <v>117</v>
      </c>
    </row>
    <row r="2114" spans="2:7" ht="15.75" hidden="1" thickBot="1">
      <c r="B2114" s="88" t="s">
        <v>2307</v>
      </c>
      <c r="C2114" s="88">
        <v>87471391</v>
      </c>
      <c r="D2114" s="88" t="s">
        <v>316</v>
      </c>
      <c r="E2114" s="88" t="s">
        <v>120</v>
      </c>
      <c r="F2114" s="88" t="s">
        <v>121</v>
      </c>
      <c r="G2114" s="88" t="s">
        <v>595</v>
      </c>
    </row>
    <row r="2115" spans="2:7" ht="15.75" thickBot="1">
      <c r="B2115" s="88" t="s">
        <v>2308</v>
      </c>
      <c r="C2115" s="88">
        <v>87721464</v>
      </c>
      <c r="D2115" s="88" t="s">
        <v>156</v>
      </c>
      <c r="E2115" s="88" t="s">
        <v>157</v>
      </c>
      <c r="F2115" s="88" t="s">
        <v>121</v>
      </c>
      <c r="G2115" s="88" t="s">
        <v>158</v>
      </c>
    </row>
    <row r="2116" spans="2:7" ht="15.75" thickBot="1">
      <c r="B2116" s="88" t="s">
        <v>2309</v>
      </c>
      <c r="C2116" s="88">
        <v>87747493</v>
      </c>
      <c r="D2116" s="88" t="s">
        <v>156</v>
      </c>
      <c r="E2116" s="88" t="s">
        <v>157</v>
      </c>
      <c r="F2116" s="88" t="s">
        <v>121</v>
      </c>
      <c r="G2116" s="88" t="s">
        <v>182</v>
      </c>
    </row>
    <row r="2117" spans="2:7" ht="15.75" hidden="1" thickBot="1">
      <c r="B2117" s="88" t="s">
        <v>2310</v>
      </c>
      <c r="C2117" s="88">
        <v>87481846</v>
      </c>
      <c r="D2117" s="88" t="s">
        <v>119</v>
      </c>
      <c r="E2117" s="88" t="s">
        <v>120</v>
      </c>
      <c r="F2117" s="88" t="s">
        <v>121</v>
      </c>
      <c r="G2117" s="88" t="s">
        <v>227</v>
      </c>
    </row>
    <row r="2118" spans="2:7" ht="15.75" thickBot="1">
      <c r="B2118" s="88" t="s">
        <v>2311</v>
      </c>
      <c r="C2118" s="88">
        <v>87743120</v>
      </c>
      <c r="D2118" s="88" t="s">
        <v>156</v>
      </c>
      <c r="E2118" s="88" t="s">
        <v>157</v>
      </c>
      <c r="F2118" s="88" t="s">
        <v>121</v>
      </c>
      <c r="G2118" s="88" t="s">
        <v>158</v>
      </c>
    </row>
    <row r="2119" spans="2:7" ht="15.75" hidden="1" thickBot="1">
      <c r="B2119" s="88" t="s">
        <v>2312</v>
      </c>
      <c r="C2119" s="88">
        <v>87613356</v>
      </c>
      <c r="D2119" s="88" t="s">
        <v>142</v>
      </c>
      <c r="E2119" s="88" t="s">
        <v>143</v>
      </c>
      <c r="F2119" s="88" t="s">
        <v>121</v>
      </c>
      <c r="G2119" s="88" t="s">
        <v>162</v>
      </c>
    </row>
    <row r="2120" spans="2:7" ht="15.75" hidden="1" thickBot="1">
      <c r="B2120" s="88" t="s">
        <v>2313</v>
      </c>
      <c r="C2120" s="88">
        <v>87474056</v>
      </c>
      <c r="D2120" s="88" t="s">
        <v>316</v>
      </c>
      <c r="E2120" s="88" t="s">
        <v>120</v>
      </c>
      <c r="F2120" s="88" t="s">
        <v>121</v>
      </c>
      <c r="G2120" s="88" t="s">
        <v>372</v>
      </c>
    </row>
    <row r="2121" spans="2:7" ht="15.75" thickBot="1">
      <c r="B2121" s="88" t="s">
        <v>2314</v>
      </c>
      <c r="C2121" s="88">
        <v>87747519</v>
      </c>
      <c r="D2121" s="88" t="s">
        <v>156</v>
      </c>
      <c r="E2121" s="88" t="s">
        <v>157</v>
      </c>
      <c r="F2121" s="88" t="s">
        <v>121</v>
      </c>
      <c r="G2121" s="88" t="s">
        <v>158</v>
      </c>
    </row>
    <row r="2122" spans="2:7" ht="15.75" hidden="1" thickBot="1">
      <c r="B2122" s="88" t="s">
        <v>2315</v>
      </c>
      <c r="C2122" s="88">
        <v>87415661</v>
      </c>
      <c r="D2122" s="88" t="s">
        <v>194</v>
      </c>
      <c r="E2122" s="88" t="s">
        <v>195</v>
      </c>
      <c r="F2122" s="88" t="s">
        <v>196</v>
      </c>
      <c r="G2122" s="88" t="s">
        <v>304</v>
      </c>
    </row>
    <row r="2123" spans="2:7" ht="15.75" thickBot="1">
      <c r="B2123" s="88" t="s">
        <v>2316</v>
      </c>
      <c r="C2123" s="88">
        <v>87725804</v>
      </c>
      <c r="D2123" s="88" t="s">
        <v>156</v>
      </c>
      <c r="E2123" s="88" t="s">
        <v>157</v>
      </c>
      <c r="F2123" s="88" t="s">
        <v>121</v>
      </c>
      <c r="G2123" s="88" t="s">
        <v>158</v>
      </c>
    </row>
    <row r="2124" spans="2:7" ht="15.75" hidden="1" thickBot="1">
      <c r="B2124" s="88" t="s">
        <v>2317</v>
      </c>
      <c r="C2124" s="88">
        <v>87586404</v>
      </c>
      <c r="D2124" s="88" t="s">
        <v>147</v>
      </c>
      <c r="E2124" s="88" t="s">
        <v>148</v>
      </c>
      <c r="F2124" s="88" t="s">
        <v>121</v>
      </c>
      <c r="G2124" s="88" t="s">
        <v>152</v>
      </c>
    </row>
    <row r="2125" spans="2:7" ht="15.75" thickBot="1">
      <c r="B2125" s="88" t="s">
        <v>2318</v>
      </c>
      <c r="C2125" s="88">
        <v>87734087</v>
      </c>
      <c r="D2125" s="88" t="s">
        <v>156</v>
      </c>
      <c r="E2125" s="88" t="s">
        <v>157</v>
      </c>
      <c r="F2125" s="88" t="s">
        <v>121</v>
      </c>
      <c r="G2125" s="88" t="s">
        <v>158</v>
      </c>
    </row>
    <row r="2126" spans="2:7" ht="15.75" thickBot="1">
      <c r="B2126" s="88" t="s">
        <v>2319</v>
      </c>
      <c r="C2126" s="88">
        <v>87641316</v>
      </c>
      <c r="D2126" s="88" t="s">
        <v>156</v>
      </c>
      <c r="E2126" s="88" t="s">
        <v>157</v>
      </c>
      <c r="F2126" s="88" t="s">
        <v>121</v>
      </c>
      <c r="G2126" s="88" t="s">
        <v>158</v>
      </c>
    </row>
    <row r="2127" spans="2:7" ht="15.75" hidden="1" thickBot="1">
      <c r="B2127" s="88" t="s">
        <v>2320</v>
      </c>
      <c r="C2127" s="88">
        <v>87394247</v>
      </c>
      <c r="D2127" s="88" t="s">
        <v>214</v>
      </c>
      <c r="E2127" s="88" t="s">
        <v>215</v>
      </c>
      <c r="F2127" s="88" t="s">
        <v>121</v>
      </c>
      <c r="G2127" s="88" t="s">
        <v>222</v>
      </c>
    </row>
    <row r="2128" spans="2:7" ht="15.75" hidden="1" thickBot="1">
      <c r="B2128" s="88" t="s">
        <v>2321</v>
      </c>
      <c r="C2128" s="88">
        <v>87447185</v>
      </c>
      <c r="D2128" s="88" t="s">
        <v>194</v>
      </c>
      <c r="E2128" s="88" t="s">
        <v>195</v>
      </c>
      <c r="F2128" s="88" t="s">
        <v>121</v>
      </c>
      <c r="G2128" s="88" t="s">
        <v>304</v>
      </c>
    </row>
    <row r="2129" spans="2:7" ht="15.75" hidden="1" thickBot="1">
      <c r="B2129" s="88" t="s">
        <v>2322</v>
      </c>
      <c r="C2129" s="88">
        <v>87682526</v>
      </c>
      <c r="D2129" s="88" t="s">
        <v>126</v>
      </c>
      <c r="E2129" s="88" t="s">
        <v>127</v>
      </c>
      <c r="F2129" s="88" t="s">
        <v>121</v>
      </c>
      <c r="G2129" s="88" t="s">
        <v>128</v>
      </c>
    </row>
    <row r="2130" spans="2:7" ht="15.75" hidden="1" thickBot="1">
      <c r="B2130" s="88" t="s">
        <v>2323</v>
      </c>
      <c r="C2130" s="88">
        <v>87611376</v>
      </c>
      <c r="D2130" s="88" t="s">
        <v>142</v>
      </c>
      <c r="E2130" s="88" t="s">
        <v>143</v>
      </c>
      <c r="F2130" s="88" t="s">
        <v>121</v>
      </c>
      <c r="G2130" s="88" t="s">
        <v>162</v>
      </c>
    </row>
    <row r="2131" spans="2:7" ht="15.75" hidden="1" thickBot="1">
      <c r="B2131" s="88" t="s">
        <v>2324</v>
      </c>
      <c r="C2131" s="88">
        <v>87473520</v>
      </c>
      <c r="D2131" s="88" t="s">
        <v>316</v>
      </c>
      <c r="E2131" s="88" t="s">
        <v>120</v>
      </c>
      <c r="F2131" s="88" t="s">
        <v>121</v>
      </c>
      <c r="G2131" s="88" t="s">
        <v>372</v>
      </c>
    </row>
    <row r="2132" spans="2:7" ht="15.75" thickBot="1">
      <c r="B2132" s="88" t="s">
        <v>2325</v>
      </c>
      <c r="C2132" s="88">
        <v>87734103</v>
      </c>
      <c r="D2132" s="88" t="s">
        <v>156</v>
      </c>
      <c r="E2132" s="88" t="s">
        <v>157</v>
      </c>
      <c r="F2132" s="88" t="s">
        <v>121</v>
      </c>
      <c r="G2132" s="88" t="s">
        <v>158</v>
      </c>
    </row>
    <row r="2133" spans="2:7" ht="15.75" hidden="1" thickBot="1">
      <c r="B2133" s="88" t="s">
        <v>2326</v>
      </c>
      <c r="C2133" s="88">
        <v>87276139</v>
      </c>
      <c r="D2133" s="88" t="s">
        <v>126</v>
      </c>
      <c r="E2133" s="88" t="s">
        <v>127</v>
      </c>
      <c r="F2133" s="88" t="s">
        <v>121</v>
      </c>
      <c r="G2133" s="88" t="s">
        <v>128</v>
      </c>
    </row>
    <row r="2134" spans="2:7" ht="15.75" hidden="1" thickBot="1">
      <c r="B2134" s="88" t="s">
        <v>2327</v>
      </c>
      <c r="C2134" s="88">
        <v>87478263</v>
      </c>
      <c r="D2134" s="88" t="s">
        <v>194</v>
      </c>
      <c r="E2134" s="88" t="s">
        <v>195</v>
      </c>
      <c r="F2134" s="88" t="s">
        <v>121</v>
      </c>
      <c r="G2134" s="88" t="s">
        <v>304</v>
      </c>
    </row>
    <row r="2135" spans="2:7" ht="15.75" hidden="1" thickBot="1">
      <c r="B2135" s="88" t="s">
        <v>2328</v>
      </c>
      <c r="C2135" s="88">
        <v>87313130</v>
      </c>
      <c r="D2135" s="88" t="s">
        <v>114</v>
      </c>
      <c r="E2135" s="88" t="s">
        <v>115</v>
      </c>
      <c r="F2135" s="88" t="s">
        <v>121</v>
      </c>
      <c r="G2135" s="88" t="s">
        <v>117</v>
      </c>
    </row>
    <row r="2136" spans="2:7" ht="15.75" hidden="1" thickBot="1">
      <c r="B2136" s="88" t="s">
        <v>2329</v>
      </c>
      <c r="C2136" s="88">
        <v>87473843</v>
      </c>
      <c r="D2136" s="88" t="s">
        <v>316</v>
      </c>
      <c r="E2136" s="88" t="s">
        <v>120</v>
      </c>
      <c r="F2136" s="88" t="s">
        <v>226</v>
      </c>
      <c r="G2136" s="88" t="s">
        <v>372</v>
      </c>
    </row>
    <row r="2137" spans="2:7" ht="15.75" hidden="1" thickBot="1">
      <c r="B2137" s="88" t="s">
        <v>2330</v>
      </c>
      <c r="C2137" s="88">
        <v>87473835</v>
      </c>
      <c r="D2137" s="88" t="s">
        <v>316</v>
      </c>
      <c r="E2137" s="88" t="s">
        <v>120</v>
      </c>
      <c r="F2137" s="88" t="s">
        <v>121</v>
      </c>
      <c r="G2137" s="88" t="s">
        <v>372</v>
      </c>
    </row>
    <row r="2138" spans="2:7" ht="15.75" hidden="1" thickBot="1">
      <c r="B2138" s="88" t="s">
        <v>2331</v>
      </c>
      <c r="C2138" s="88">
        <v>87276329</v>
      </c>
      <c r="D2138" s="88" t="s">
        <v>114</v>
      </c>
      <c r="E2138" s="88" t="s">
        <v>115</v>
      </c>
      <c r="F2138" s="88" t="s">
        <v>121</v>
      </c>
      <c r="G2138" s="88" t="s">
        <v>124</v>
      </c>
    </row>
    <row r="2139" spans="2:7" ht="15.75" hidden="1" thickBot="1">
      <c r="B2139" s="88" t="s">
        <v>2332</v>
      </c>
      <c r="C2139" s="88">
        <v>87141523</v>
      </c>
      <c r="D2139" s="88" t="s">
        <v>205</v>
      </c>
      <c r="E2139" s="88" t="s">
        <v>206</v>
      </c>
      <c r="F2139" s="88" t="s">
        <v>121</v>
      </c>
      <c r="G2139" s="88" t="s">
        <v>210</v>
      </c>
    </row>
    <row r="2140" spans="2:7" ht="15.75" hidden="1" thickBot="1">
      <c r="B2140" s="88" t="s">
        <v>2333</v>
      </c>
      <c r="C2140" s="88">
        <v>87611681</v>
      </c>
      <c r="D2140" s="88" t="s">
        <v>142</v>
      </c>
      <c r="E2140" s="88" t="s">
        <v>143</v>
      </c>
      <c r="F2140" s="88" t="s">
        <v>121</v>
      </c>
      <c r="G2140" s="88" t="s">
        <v>162</v>
      </c>
    </row>
    <row r="2141" spans="2:7" ht="15.75" hidden="1" thickBot="1">
      <c r="B2141" s="88" t="s">
        <v>2334</v>
      </c>
      <c r="C2141" s="88">
        <v>87393165</v>
      </c>
      <c r="D2141" s="88" t="s">
        <v>126</v>
      </c>
      <c r="E2141" s="88" t="s">
        <v>127</v>
      </c>
      <c r="F2141" s="88" t="s">
        <v>121</v>
      </c>
      <c r="G2141" s="88" t="s">
        <v>128</v>
      </c>
    </row>
    <row r="2142" spans="2:7" ht="15.75" hidden="1" thickBot="1">
      <c r="B2142" s="88" t="s">
        <v>2335</v>
      </c>
      <c r="C2142" s="88">
        <v>87481283</v>
      </c>
      <c r="D2142" s="88" t="s">
        <v>119</v>
      </c>
      <c r="E2142" s="88" t="s">
        <v>120</v>
      </c>
      <c r="F2142" s="88" t="s">
        <v>226</v>
      </c>
      <c r="G2142" s="88" t="s">
        <v>227</v>
      </c>
    </row>
    <row r="2143" spans="2:7" ht="15.75" hidden="1" thickBot="1">
      <c r="B2143" s="88" t="s">
        <v>2336</v>
      </c>
      <c r="C2143" s="88">
        <v>87481747</v>
      </c>
      <c r="D2143" s="88" t="s">
        <v>119</v>
      </c>
      <c r="E2143" s="88" t="s">
        <v>120</v>
      </c>
      <c r="F2143" s="88" t="s">
        <v>121</v>
      </c>
      <c r="G2143" s="88" t="s">
        <v>227</v>
      </c>
    </row>
    <row r="2144" spans="2:7" ht="15.75" hidden="1" thickBot="1">
      <c r="B2144" s="88" t="s">
        <v>2337</v>
      </c>
      <c r="C2144" s="88">
        <v>87571794</v>
      </c>
      <c r="D2144" s="88" t="s">
        <v>214</v>
      </c>
      <c r="E2144" s="88" t="s">
        <v>215</v>
      </c>
      <c r="F2144" s="88" t="s">
        <v>121</v>
      </c>
      <c r="G2144" s="88" t="s">
        <v>216</v>
      </c>
    </row>
    <row r="2145" spans="2:7" ht="15.75" hidden="1" thickBot="1">
      <c r="B2145" s="88" t="s">
        <v>2338</v>
      </c>
      <c r="C2145" s="88">
        <v>87478750</v>
      </c>
      <c r="D2145" s="88" t="s">
        <v>119</v>
      </c>
      <c r="E2145" s="88" t="s">
        <v>120</v>
      </c>
      <c r="F2145" s="88" t="s">
        <v>121</v>
      </c>
      <c r="G2145" s="88" t="s">
        <v>122</v>
      </c>
    </row>
    <row r="2146" spans="2:7" ht="15.75" hidden="1" thickBot="1">
      <c r="B2146" s="88" t="s">
        <v>2339</v>
      </c>
      <c r="C2146" s="88">
        <v>87753459</v>
      </c>
      <c r="D2146" s="88" t="s">
        <v>138</v>
      </c>
      <c r="E2146" s="88" t="s">
        <v>139</v>
      </c>
      <c r="F2146" s="88" t="s">
        <v>121</v>
      </c>
      <c r="G2146" s="88" t="s">
        <v>140</v>
      </c>
    </row>
    <row r="2147" spans="2:7" ht="15.75" hidden="1" thickBot="1">
      <c r="B2147" s="88" t="s">
        <v>2340</v>
      </c>
      <c r="C2147" s="88">
        <v>87575076</v>
      </c>
      <c r="D2147" s="88" t="s">
        <v>214</v>
      </c>
      <c r="E2147" s="88" t="s">
        <v>215</v>
      </c>
      <c r="F2147" s="88" t="s">
        <v>180</v>
      </c>
      <c r="G2147" s="88" t="s">
        <v>222</v>
      </c>
    </row>
    <row r="2148" spans="2:7" ht="15.75" hidden="1" thickBot="1">
      <c r="B2148" s="88" t="s">
        <v>2341</v>
      </c>
      <c r="C2148" s="88">
        <v>87111278</v>
      </c>
      <c r="D2148" s="88" t="s">
        <v>126</v>
      </c>
      <c r="E2148" s="88" t="s">
        <v>127</v>
      </c>
      <c r="F2148" s="88" t="s">
        <v>121</v>
      </c>
      <c r="G2148" s="88" t="s">
        <v>128</v>
      </c>
    </row>
    <row r="2149" spans="2:7" ht="15.75" hidden="1" thickBot="1">
      <c r="B2149" s="88" t="s">
        <v>2342</v>
      </c>
      <c r="C2149" s="88">
        <v>87611509</v>
      </c>
      <c r="D2149" s="88" t="s">
        <v>142</v>
      </c>
      <c r="E2149" s="88" t="s">
        <v>143</v>
      </c>
      <c r="F2149" s="88" t="s">
        <v>121</v>
      </c>
      <c r="G2149" s="88" t="s">
        <v>162</v>
      </c>
    </row>
    <row r="2150" spans="2:7" ht="15.75" hidden="1" thickBot="1">
      <c r="B2150" s="88" t="s">
        <v>2343</v>
      </c>
      <c r="C2150" s="88">
        <v>87611400</v>
      </c>
      <c r="D2150" s="88" t="s">
        <v>142</v>
      </c>
      <c r="E2150" s="88" t="s">
        <v>143</v>
      </c>
      <c r="F2150" s="88" t="s">
        <v>121</v>
      </c>
      <c r="G2150" s="88" t="s">
        <v>145</v>
      </c>
    </row>
    <row r="2151" spans="2:7" ht="15.75" hidden="1" thickBot="1">
      <c r="B2151" s="88" t="s">
        <v>2344</v>
      </c>
      <c r="C2151" s="88">
        <v>87582718</v>
      </c>
      <c r="D2151" s="88" t="s">
        <v>147</v>
      </c>
      <c r="E2151" s="88" t="s">
        <v>148</v>
      </c>
      <c r="F2151" s="88" t="s">
        <v>121</v>
      </c>
      <c r="G2151" s="88" t="s">
        <v>152</v>
      </c>
    </row>
    <row r="2152" spans="2:7" ht="15.75" hidden="1" thickBot="1">
      <c r="B2152" s="88" t="s">
        <v>2345</v>
      </c>
      <c r="C2152" s="88">
        <v>87781062</v>
      </c>
      <c r="D2152" s="88" t="s">
        <v>142</v>
      </c>
      <c r="E2152" s="88" t="s">
        <v>143</v>
      </c>
      <c r="F2152" s="88" t="s">
        <v>144</v>
      </c>
      <c r="G2152" s="88" t="s">
        <v>162</v>
      </c>
    </row>
    <row r="2153" spans="2:7" ht="15.75" hidden="1" thickBot="1">
      <c r="B2153" s="88" t="s">
        <v>2346</v>
      </c>
      <c r="C2153" s="88">
        <v>87586107</v>
      </c>
      <c r="D2153" s="88" t="s">
        <v>147</v>
      </c>
      <c r="E2153" s="88" t="s">
        <v>148</v>
      </c>
      <c r="F2153" s="88" t="s">
        <v>121</v>
      </c>
      <c r="G2153" s="88" t="s">
        <v>152</v>
      </c>
    </row>
    <row r="2154" spans="2:7" ht="15.75" hidden="1" thickBot="1">
      <c r="B2154" s="88" t="s">
        <v>2347</v>
      </c>
      <c r="C2154" s="88">
        <v>87481218</v>
      </c>
      <c r="D2154" s="88" t="s">
        <v>119</v>
      </c>
      <c r="E2154" s="88" t="s">
        <v>120</v>
      </c>
      <c r="F2154" s="88" t="s">
        <v>121</v>
      </c>
      <c r="G2154" s="88" t="s">
        <v>122</v>
      </c>
    </row>
    <row r="2155" spans="2:7" ht="15.75" hidden="1" thickBot="1">
      <c r="B2155" s="88" t="s">
        <v>2348</v>
      </c>
      <c r="C2155" s="88">
        <v>87784264</v>
      </c>
      <c r="D2155" s="88" t="s">
        <v>142</v>
      </c>
      <c r="E2155" s="88" t="s">
        <v>143</v>
      </c>
      <c r="F2155" s="88" t="s">
        <v>144</v>
      </c>
      <c r="G2155" s="88" t="s">
        <v>162</v>
      </c>
    </row>
    <row r="2156" spans="2:7" ht="15.75" thickBot="1">
      <c r="B2156" s="88" t="s">
        <v>2349</v>
      </c>
      <c r="C2156" s="88">
        <v>87745380</v>
      </c>
      <c r="D2156" s="88" t="s">
        <v>156</v>
      </c>
      <c r="E2156" s="88" t="s">
        <v>157</v>
      </c>
      <c r="F2156" s="88" t="s">
        <v>121</v>
      </c>
      <c r="G2156" s="88" t="s">
        <v>158</v>
      </c>
    </row>
    <row r="2157" spans="2:7" ht="15.75" hidden="1" thickBot="1">
      <c r="B2157" s="88" t="s">
        <v>2350</v>
      </c>
      <c r="C2157" s="88">
        <v>87696211</v>
      </c>
      <c r="D2157" s="88" t="s">
        <v>165</v>
      </c>
      <c r="E2157" s="88" t="s">
        <v>166</v>
      </c>
      <c r="F2157" s="88" t="s">
        <v>121</v>
      </c>
      <c r="G2157" s="88" t="s">
        <v>168</v>
      </c>
    </row>
    <row r="2158" spans="2:7" ht="15.75" hidden="1" thickBot="1">
      <c r="B2158" s="88" t="s">
        <v>2351</v>
      </c>
      <c r="C2158" s="88">
        <v>87696179</v>
      </c>
      <c r="D2158" s="88" t="s">
        <v>165</v>
      </c>
      <c r="E2158" s="88" t="s">
        <v>166</v>
      </c>
      <c r="F2158" s="88" t="s">
        <v>121</v>
      </c>
      <c r="G2158" s="88" t="s">
        <v>168</v>
      </c>
    </row>
    <row r="2159" spans="2:7" ht="15.75" hidden="1" thickBot="1">
      <c r="B2159" s="88" t="s">
        <v>2352</v>
      </c>
      <c r="C2159" s="88">
        <v>87144428</v>
      </c>
      <c r="D2159" s="88" t="s">
        <v>205</v>
      </c>
      <c r="E2159" s="88" t="s">
        <v>206</v>
      </c>
      <c r="F2159" s="88" t="s">
        <v>121</v>
      </c>
      <c r="G2159" s="88" t="s">
        <v>210</v>
      </c>
    </row>
    <row r="2160" spans="2:7" ht="15.75" hidden="1" thickBot="1">
      <c r="B2160" s="88" t="s">
        <v>2353</v>
      </c>
      <c r="C2160" s="88">
        <v>87487314</v>
      </c>
      <c r="D2160" s="88" t="s">
        <v>119</v>
      </c>
      <c r="E2160" s="88" t="s">
        <v>120</v>
      </c>
      <c r="F2160" s="88" t="s">
        <v>121</v>
      </c>
      <c r="G2160" s="88" t="s">
        <v>122</v>
      </c>
    </row>
    <row r="2161" spans="2:7" ht="15.75" hidden="1" thickBot="1">
      <c r="B2161" s="88" t="s">
        <v>2354</v>
      </c>
      <c r="C2161" s="88">
        <v>87784637</v>
      </c>
      <c r="D2161" s="88" t="s">
        <v>142</v>
      </c>
      <c r="E2161" s="88" t="s">
        <v>143</v>
      </c>
      <c r="F2161" s="88" t="s">
        <v>121</v>
      </c>
      <c r="G2161" s="88" t="s">
        <v>162</v>
      </c>
    </row>
    <row r="2162" spans="2:7" ht="15.75" hidden="1" thickBot="1">
      <c r="B2162" s="88" t="s">
        <v>2355</v>
      </c>
      <c r="C2162" s="88">
        <v>87276410</v>
      </c>
      <c r="D2162" s="88" t="s">
        <v>114</v>
      </c>
      <c r="E2162" s="88" t="s">
        <v>115</v>
      </c>
      <c r="F2162" s="88" t="s">
        <v>121</v>
      </c>
      <c r="G2162" s="88" t="s">
        <v>117</v>
      </c>
    </row>
    <row r="2163" spans="2:7" ht="15.75" hidden="1" thickBot="1">
      <c r="B2163" s="88" t="s">
        <v>2356</v>
      </c>
      <c r="C2163" s="88">
        <v>87582767</v>
      </c>
      <c r="D2163" s="88" t="s">
        <v>147</v>
      </c>
      <c r="E2163" s="88" t="s">
        <v>148</v>
      </c>
      <c r="F2163" s="88" t="s">
        <v>121</v>
      </c>
      <c r="G2163" s="88" t="s">
        <v>152</v>
      </c>
    </row>
    <row r="2164" spans="2:7" ht="15.75" hidden="1" thickBot="1">
      <c r="B2164" s="88" t="s">
        <v>2357</v>
      </c>
      <c r="C2164" s="88">
        <v>87276501</v>
      </c>
      <c r="D2164" s="88" t="s">
        <v>126</v>
      </c>
      <c r="E2164" s="88" t="s">
        <v>127</v>
      </c>
      <c r="F2164" s="88" t="s">
        <v>121</v>
      </c>
      <c r="G2164" s="88" t="s">
        <v>128</v>
      </c>
    </row>
    <row r="2165" spans="2:7" ht="15.75" hidden="1" thickBot="1">
      <c r="B2165" s="88" t="s">
        <v>2358</v>
      </c>
      <c r="C2165" s="88">
        <v>87485268</v>
      </c>
      <c r="D2165" s="88" t="s">
        <v>147</v>
      </c>
      <c r="E2165" s="88" t="s">
        <v>148</v>
      </c>
      <c r="F2165" s="88" t="s">
        <v>121</v>
      </c>
      <c r="G2165" s="88" t="s">
        <v>152</v>
      </c>
    </row>
    <row r="2166" spans="2:7" ht="15.75" thickBot="1">
      <c r="B2166" s="88" t="s">
        <v>2359</v>
      </c>
      <c r="C2166" s="88">
        <v>87746206</v>
      </c>
      <c r="D2166" s="88" t="s">
        <v>156</v>
      </c>
      <c r="E2166" s="88" t="s">
        <v>157</v>
      </c>
      <c r="F2166" s="88" t="s">
        <v>121</v>
      </c>
      <c r="G2166" s="88" t="s">
        <v>158</v>
      </c>
    </row>
    <row r="2167" spans="2:7" ht="15.75" hidden="1" thickBot="1">
      <c r="B2167" s="88" t="s">
        <v>2360</v>
      </c>
      <c r="C2167" s="88">
        <v>87485359</v>
      </c>
      <c r="D2167" s="88" t="s">
        <v>147</v>
      </c>
      <c r="E2167" s="88" t="s">
        <v>148</v>
      </c>
      <c r="F2167" s="88" t="s">
        <v>121</v>
      </c>
      <c r="G2167" s="88" t="s">
        <v>152</v>
      </c>
    </row>
    <row r="2168" spans="2:7" ht="15.75" hidden="1" thickBot="1">
      <c r="B2168" s="88" t="s">
        <v>2361</v>
      </c>
      <c r="C2168" s="88">
        <v>87343418</v>
      </c>
      <c r="D2168" s="88" t="s">
        <v>114</v>
      </c>
      <c r="E2168" s="88" t="s">
        <v>115</v>
      </c>
      <c r="F2168" s="88" t="s">
        <v>121</v>
      </c>
      <c r="G2168" s="88" t="s">
        <v>117</v>
      </c>
    </row>
    <row r="2169" spans="2:7" ht="15.75" hidden="1" thickBot="1">
      <c r="B2169" s="88" t="s">
        <v>2362</v>
      </c>
      <c r="C2169" s="88">
        <v>87144345</v>
      </c>
      <c r="D2169" s="88" t="s">
        <v>205</v>
      </c>
      <c r="E2169" s="88" t="s">
        <v>206</v>
      </c>
      <c r="F2169" s="88" t="s">
        <v>121</v>
      </c>
      <c r="G2169" s="88" t="s">
        <v>210</v>
      </c>
    </row>
    <row r="2170" spans="2:7" ht="15.75" hidden="1" thickBot="1">
      <c r="B2170" s="88" t="s">
        <v>2363</v>
      </c>
      <c r="C2170" s="88">
        <v>87116160</v>
      </c>
      <c r="D2170" s="88" t="s">
        <v>126</v>
      </c>
      <c r="E2170" s="88" t="s">
        <v>127</v>
      </c>
      <c r="F2170" s="88" t="s">
        <v>121</v>
      </c>
      <c r="G2170" s="88" t="s">
        <v>128</v>
      </c>
    </row>
    <row r="2171" spans="2:7" ht="15.75" hidden="1" thickBot="1">
      <c r="B2171" s="88" t="s">
        <v>2364</v>
      </c>
      <c r="C2171" s="88">
        <v>87171629</v>
      </c>
      <c r="D2171" s="88" t="s">
        <v>205</v>
      </c>
      <c r="E2171" s="88" t="s">
        <v>206</v>
      </c>
      <c r="F2171" s="88" t="s">
        <v>121</v>
      </c>
      <c r="G2171" s="88" t="s">
        <v>210</v>
      </c>
    </row>
    <row r="2172" spans="2:7" ht="15.75" hidden="1" thickBot="1">
      <c r="B2172" s="88" t="s">
        <v>2365</v>
      </c>
      <c r="C2172" s="88">
        <v>87576199</v>
      </c>
      <c r="D2172" s="88" t="s">
        <v>214</v>
      </c>
      <c r="E2172" s="88" t="s">
        <v>215</v>
      </c>
      <c r="F2172" s="88" t="s">
        <v>121</v>
      </c>
      <c r="G2172" s="88" t="s">
        <v>222</v>
      </c>
    </row>
    <row r="2173" spans="2:7" ht="15.75" hidden="1" thickBot="1">
      <c r="B2173" s="88" t="s">
        <v>2366</v>
      </c>
      <c r="C2173" s="88">
        <v>87755363</v>
      </c>
      <c r="D2173" s="88" t="s">
        <v>138</v>
      </c>
      <c r="E2173" s="88" t="s">
        <v>139</v>
      </c>
      <c r="F2173" s="88" t="s">
        <v>121</v>
      </c>
      <c r="G2173" s="88" t="s">
        <v>140</v>
      </c>
    </row>
    <row r="2174" spans="2:7" ht="15.75" hidden="1" thickBot="1">
      <c r="B2174" s="88" t="s">
        <v>2367</v>
      </c>
      <c r="C2174" s="88">
        <v>87141564</v>
      </c>
      <c r="D2174" s="88" t="s">
        <v>205</v>
      </c>
      <c r="E2174" s="88" t="s">
        <v>206</v>
      </c>
      <c r="F2174" s="88" t="s">
        <v>121</v>
      </c>
      <c r="G2174" s="88" t="s">
        <v>210</v>
      </c>
    </row>
    <row r="2175" spans="2:7" ht="15.75" hidden="1" thickBot="1">
      <c r="B2175" s="88" t="s">
        <v>2368</v>
      </c>
      <c r="C2175" s="88">
        <v>87382382</v>
      </c>
      <c r="D2175" s="88" t="s">
        <v>126</v>
      </c>
      <c r="E2175" s="88" t="s">
        <v>127</v>
      </c>
      <c r="F2175" s="88" t="s">
        <v>121</v>
      </c>
      <c r="G2175" s="88" t="s">
        <v>128</v>
      </c>
    </row>
    <row r="2176" spans="2:7" ht="15.75" hidden="1" thickBot="1">
      <c r="B2176" s="88" t="s">
        <v>2369</v>
      </c>
      <c r="C2176" s="88">
        <v>87594754</v>
      </c>
      <c r="D2176" s="88" t="s">
        <v>142</v>
      </c>
      <c r="E2176" s="88" t="s">
        <v>143</v>
      </c>
      <c r="F2176" s="88" t="s">
        <v>121</v>
      </c>
      <c r="G2176" s="88" t="s">
        <v>162</v>
      </c>
    </row>
    <row r="2177" spans="2:7" ht="15.75" hidden="1" thickBot="1">
      <c r="B2177" s="88" t="s">
        <v>2370</v>
      </c>
      <c r="C2177" s="88">
        <v>87672279</v>
      </c>
      <c r="D2177" s="88" t="s">
        <v>147</v>
      </c>
      <c r="E2177" s="88" t="s">
        <v>148</v>
      </c>
      <c r="F2177" s="88" t="s">
        <v>149</v>
      </c>
      <c r="G2177" s="88" t="s">
        <v>152</v>
      </c>
    </row>
    <row r="2178" spans="2:7" ht="15.75" hidden="1" thickBot="1">
      <c r="B2178" s="88" t="s">
        <v>2371</v>
      </c>
      <c r="C2178" s="88">
        <v>87473058</v>
      </c>
      <c r="D2178" s="88" t="s">
        <v>316</v>
      </c>
      <c r="E2178" s="88" t="s">
        <v>120</v>
      </c>
      <c r="F2178" s="88" t="s">
        <v>121</v>
      </c>
      <c r="G2178" s="88" t="s">
        <v>372</v>
      </c>
    </row>
    <row r="2179" spans="2:7" ht="15.75" hidden="1" thickBot="1">
      <c r="B2179" s="88" t="s">
        <v>2372</v>
      </c>
      <c r="C2179" s="88">
        <v>87317487</v>
      </c>
      <c r="D2179" s="88" t="s">
        <v>114</v>
      </c>
      <c r="E2179" s="88" t="s">
        <v>115</v>
      </c>
      <c r="F2179" s="88" t="s">
        <v>121</v>
      </c>
      <c r="G2179" s="88" t="s">
        <v>117</v>
      </c>
    </row>
    <row r="2180" spans="2:7" ht="15.75" hidden="1" thickBot="1">
      <c r="B2180" s="88" t="s">
        <v>2373</v>
      </c>
      <c r="C2180" s="88">
        <v>87286245</v>
      </c>
      <c r="D2180" s="88" t="s">
        <v>114</v>
      </c>
      <c r="E2180" s="88" t="s">
        <v>115</v>
      </c>
      <c r="F2180" s="88" t="s">
        <v>121</v>
      </c>
      <c r="G2180" s="88" t="s">
        <v>117</v>
      </c>
    </row>
    <row r="2181" spans="2:7" ht="15.75" hidden="1" thickBot="1">
      <c r="B2181" s="88" t="s">
        <v>2374</v>
      </c>
      <c r="C2181" s="88">
        <v>87476671</v>
      </c>
      <c r="D2181" s="88" t="s">
        <v>316</v>
      </c>
      <c r="E2181" s="88" t="s">
        <v>120</v>
      </c>
      <c r="F2181" s="88" t="s">
        <v>226</v>
      </c>
      <c r="G2181" s="88" t="s">
        <v>595</v>
      </c>
    </row>
    <row r="2182" spans="2:7" ht="15.75" hidden="1" thickBot="1">
      <c r="B2182" s="88" t="s">
        <v>2375</v>
      </c>
      <c r="C2182" s="88">
        <v>87611053</v>
      </c>
      <c r="D2182" s="88" t="s">
        <v>142</v>
      </c>
      <c r="E2182" s="88" t="s">
        <v>143</v>
      </c>
      <c r="F2182" s="88" t="s">
        <v>121</v>
      </c>
      <c r="G2182" s="88" t="s">
        <v>162</v>
      </c>
    </row>
    <row r="2183" spans="2:7" ht="15.75" hidden="1" thickBot="1">
      <c r="B2183" s="88" t="s">
        <v>2376</v>
      </c>
      <c r="C2183" s="88">
        <v>87615260</v>
      </c>
      <c r="D2183" s="88" t="s">
        <v>142</v>
      </c>
      <c r="E2183" s="88" t="s">
        <v>143</v>
      </c>
      <c r="F2183" s="88" t="s">
        <v>121</v>
      </c>
      <c r="G2183" s="88" t="s">
        <v>162</v>
      </c>
    </row>
    <row r="2184" spans="2:7" ht="15.75" hidden="1" thickBot="1">
      <c r="B2184" s="88" t="s">
        <v>2377</v>
      </c>
      <c r="C2184" s="88">
        <v>87474098</v>
      </c>
      <c r="D2184" s="88" t="s">
        <v>316</v>
      </c>
      <c r="E2184" s="88" t="s">
        <v>120</v>
      </c>
      <c r="F2184" s="88" t="s">
        <v>226</v>
      </c>
      <c r="G2184" s="88" t="s">
        <v>317</v>
      </c>
    </row>
    <row r="2185" spans="2:7" ht="15.75" hidden="1" thickBot="1">
      <c r="B2185" s="88" t="s">
        <v>2378</v>
      </c>
      <c r="C2185" s="88">
        <v>87476317</v>
      </c>
      <c r="D2185" s="88" t="s">
        <v>316</v>
      </c>
      <c r="E2185" s="88" t="s">
        <v>120</v>
      </c>
      <c r="F2185" s="88" t="s">
        <v>121</v>
      </c>
      <c r="G2185" s="88" t="s">
        <v>595</v>
      </c>
    </row>
    <row r="2186" spans="2:7" ht="15.75" thickBot="1">
      <c r="B2186" s="88" t="s">
        <v>2379</v>
      </c>
      <c r="C2186" s="88">
        <v>87721290</v>
      </c>
      <c r="D2186" s="88" t="s">
        <v>156</v>
      </c>
      <c r="E2186" s="88" t="s">
        <v>157</v>
      </c>
      <c r="F2186" s="88" t="s">
        <v>121</v>
      </c>
      <c r="G2186" s="88" t="s">
        <v>158</v>
      </c>
    </row>
    <row r="2187" spans="2:7" ht="15.75" hidden="1" thickBot="1">
      <c r="B2187" s="88" t="s">
        <v>2380</v>
      </c>
      <c r="C2187" s="88">
        <v>87615328</v>
      </c>
      <c r="D2187" s="88" t="s">
        <v>142</v>
      </c>
      <c r="E2187" s="88" t="s">
        <v>143</v>
      </c>
      <c r="F2187" s="88" t="s">
        <v>121</v>
      </c>
      <c r="G2187" s="88" t="s">
        <v>145</v>
      </c>
    </row>
    <row r="2188" spans="2:7" ht="15.75" hidden="1" thickBot="1">
      <c r="B2188" s="88" t="s">
        <v>2381</v>
      </c>
      <c r="C2188" s="88">
        <v>87182717</v>
      </c>
      <c r="D2188" s="88" t="s">
        <v>205</v>
      </c>
      <c r="E2188" s="88" t="s">
        <v>206</v>
      </c>
      <c r="F2188" s="88" t="s">
        <v>121</v>
      </c>
      <c r="G2188" s="88" t="s">
        <v>210</v>
      </c>
    </row>
    <row r="2189" spans="2:7" ht="15.75" hidden="1" thickBot="1">
      <c r="B2189" s="88" t="s">
        <v>2382</v>
      </c>
      <c r="C2189" s="88">
        <v>87444620</v>
      </c>
      <c r="D2189" s="88" t="s">
        <v>194</v>
      </c>
      <c r="E2189" s="88" t="s">
        <v>195</v>
      </c>
      <c r="F2189" s="88" t="s">
        <v>121</v>
      </c>
      <c r="G2189" s="88" t="s">
        <v>304</v>
      </c>
    </row>
    <row r="2190" spans="2:7" ht="15.75" hidden="1" thickBot="1">
      <c r="B2190" s="88" t="s">
        <v>2383</v>
      </c>
      <c r="C2190" s="88">
        <v>87343319</v>
      </c>
      <c r="D2190" s="88" t="s">
        <v>114</v>
      </c>
      <c r="E2190" s="88" t="s">
        <v>115</v>
      </c>
      <c r="F2190" s="88" t="s">
        <v>116</v>
      </c>
      <c r="G2190" s="88" t="s">
        <v>117</v>
      </c>
    </row>
    <row r="2191" spans="2:7" ht="15.75" hidden="1" thickBot="1">
      <c r="B2191" s="88" t="s">
        <v>2384</v>
      </c>
      <c r="C2191" s="88">
        <v>87393314</v>
      </c>
      <c r="D2191" s="88" t="s">
        <v>126</v>
      </c>
      <c r="E2191" s="88" t="s">
        <v>127</v>
      </c>
      <c r="F2191" s="88" t="s">
        <v>121</v>
      </c>
      <c r="G2191" s="88" t="s">
        <v>128</v>
      </c>
    </row>
    <row r="2192" spans="2:7" ht="15.75" hidden="1" thickBot="1">
      <c r="B2192" s="88" t="s">
        <v>2385</v>
      </c>
      <c r="C2192" s="88">
        <v>87718338</v>
      </c>
      <c r="D2192" s="88" t="s">
        <v>165</v>
      </c>
      <c r="E2192" s="88" t="s">
        <v>166</v>
      </c>
      <c r="F2192" s="88" t="s">
        <v>121</v>
      </c>
      <c r="G2192" s="88" t="s">
        <v>168</v>
      </c>
    </row>
    <row r="2193" spans="2:7" ht="15.75" hidden="1" thickBot="1">
      <c r="B2193" s="88" t="s">
        <v>2386</v>
      </c>
      <c r="C2193" s="88">
        <v>87317057</v>
      </c>
      <c r="D2193" s="88" t="s">
        <v>114</v>
      </c>
      <c r="E2193" s="88" t="s">
        <v>115</v>
      </c>
      <c r="F2193" s="88" t="s">
        <v>121</v>
      </c>
      <c r="G2193" s="88" t="s">
        <v>124</v>
      </c>
    </row>
    <row r="2194" spans="2:7" ht="15.75" hidden="1" thickBot="1">
      <c r="B2194" s="88" t="s">
        <v>2387</v>
      </c>
      <c r="C2194" s="88">
        <v>87757732</v>
      </c>
      <c r="D2194" s="88" t="s">
        <v>138</v>
      </c>
      <c r="E2194" s="88" t="s">
        <v>139</v>
      </c>
      <c r="F2194" s="88" t="s">
        <v>121</v>
      </c>
      <c r="G2194" s="88" t="s">
        <v>140</v>
      </c>
    </row>
    <row r="2195" spans="2:7" ht="15.75" hidden="1" thickBot="1">
      <c r="B2195" s="88" t="s">
        <v>2388</v>
      </c>
      <c r="C2195" s="88">
        <v>87182402</v>
      </c>
      <c r="D2195" s="88" t="s">
        <v>205</v>
      </c>
      <c r="E2195" s="88" t="s">
        <v>206</v>
      </c>
      <c r="F2195" s="88" t="s">
        <v>121</v>
      </c>
      <c r="G2195" s="88" t="s">
        <v>210</v>
      </c>
    </row>
    <row r="2196" spans="2:7" ht="15.75" hidden="1" thickBot="1">
      <c r="B2196" s="88" t="s">
        <v>2389</v>
      </c>
      <c r="C2196" s="88">
        <v>87611830</v>
      </c>
      <c r="D2196" s="88" t="s">
        <v>142</v>
      </c>
      <c r="E2196" s="88" t="s">
        <v>143</v>
      </c>
      <c r="F2196" s="88" t="s">
        <v>121</v>
      </c>
      <c r="G2196" s="88" t="s">
        <v>162</v>
      </c>
    </row>
    <row r="2197" spans="2:7" ht="15.75" hidden="1" thickBot="1">
      <c r="B2197" s="88" t="s">
        <v>2390</v>
      </c>
      <c r="C2197" s="88">
        <v>87753426</v>
      </c>
      <c r="D2197" s="88" t="s">
        <v>138</v>
      </c>
      <c r="E2197" s="88" t="s">
        <v>139</v>
      </c>
      <c r="F2197" s="88" t="s">
        <v>121</v>
      </c>
      <c r="G2197" s="88" t="s">
        <v>140</v>
      </c>
    </row>
    <row r="2198" spans="2:7" ht="15.75" hidden="1" thickBot="1">
      <c r="B2198" s="88" t="s">
        <v>2391</v>
      </c>
      <c r="C2198" s="88">
        <v>87595223</v>
      </c>
      <c r="D2198" s="88" t="s">
        <v>147</v>
      </c>
      <c r="E2198" s="88" t="s">
        <v>148</v>
      </c>
      <c r="F2198" s="88" t="s">
        <v>121</v>
      </c>
      <c r="G2198" s="88" t="s">
        <v>152</v>
      </c>
    </row>
    <row r="2199" spans="2:7" ht="15.75" thickBot="1">
      <c r="B2199" s="88" t="s">
        <v>2392</v>
      </c>
      <c r="C2199" s="88">
        <v>87747279</v>
      </c>
      <c r="D2199" s="88" t="s">
        <v>156</v>
      </c>
      <c r="E2199" s="88" t="s">
        <v>157</v>
      </c>
      <c r="F2199" s="88" t="s">
        <v>121</v>
      </c>
      <c r="G2199" s="88" t="s">
        <v>182</v>
      </c>
    </row>
    <row r="2200" spans="2:7" ht="15.75" hidden="1" thickBot="1">
      <c r="B2200" s="88" t="s">
        <v>2393</v>
      </c>
      <c r="C2200" s="88">
        <v>87295022</v>
      </c>
      <c r="D2200" s="88" t="s">
        <v>114</v>
      </c>
      <c r="E2200" s="88" t="s">
        <v>115</v>
      </c>
      <c r="F2200" s="88" t="s">
        <v>116</v>
      </c>
      <c r="G2200" s="88" t="s">
        <v>117</v>
      </c>
    </row>
    <row r="2201" spans="2:7" ht="15.75" hidden="1" thickBot="1">
      <c r="B2201" s="88" t="s">
        <v>2394</v>
      </c>
      <c r="C2201" s="88">
        <v>87215079</v>
      </c>
      <c r="D2201" s="88" t="s">
        <v>205</v>
      </c>
      <c r="E2201" s="88" t="s">
        <v>206</v>
      </c>
      <c r="F2201" s="88" t="s">
        <v>207</v>
      </c>
      <c r="G2201" s="88" t="s">
        <v>210</v>
      </c>
    </row>
    <row r="2202" spans="2:7" ht="15.75" hidden="1" thickBot="1">
      <c r="B2202" s="88" t="s">
        <v>2395</v>
      </c>
      <c r="C2202" s="88">
        <v>87471300</v>
      </c>
      <c r="D2202" s="88" t="s">
        <v>316</v>
      </c>
      <c r="E2202" s="88" t="s">
        <v>120</v>
      </c>
      <c r="F2202" s="88" t="s">
        <v>226</v>
      </c>
      <c r="G2202" s="88" t="s">
        <v>595</v>
      </c>
    </row>
    <row r="2203" spans="2:7" ht="15.75" thickBot="1">
      <c r="B2203" s="88" t="s">
        <v>2396</v>
      </c>
      <c r="C2203" s="88">
        <v>87721050</v>
      </c>
      <c r="D2203" s="88" t="s">
        <v>156</v>
      </c>
      <c r="E2203" s="88" t="s">
        <v>157</v>
      </c>
      <c r="F2203" s="88" t="s">
        <v>121</v>
      </c>
      <c r="G2203" s="88" t="s">
        <v>158</v>
      </c>
    </row>
    <row r="2204" spans="2:7" ht="15.75" hidden="1" thickBot="1">
      <c r="B2204" s="88" t="s">
        <v>2397</v>
      </c>
      <c r="C2204" s="88">
        <v>87213249</v>
      </c>
      <c r="D2204" s="88" t="s">
        <v>205</v>
      </c>
      <c r="E2204" s="88" t="s">
        <v>206</v>
      </c>
      <c r="F2204" s="88" t="s">
        <v>121</v>
      </c>
      <c r="G2204" s="88" t="s">
        <v>208</v>
      </c>
    </row>
    <row r="2205" spans="2:7" ht="15.75" hidden="1" thickBot="1">
      <c r="B2205" s="88" t="s">
        <v>2398</v>
      </c>
      <c r="C2205" s="88">
        <v>87571455</v>
      </c>
      <c r="D2205" s="88" t="s">
        <v>214</v>
      </c>
      <c r="E2205" s="88" t="s">
        <v>215</v>
      </c>
      <c r="F2205" s="88" t="s">
        <v>121</v>
      </c>
      <c r="G2205" s="88" t="s">
        <v>222</v>
      </c>
    </row>
    <row r="2206" spans="2:7" ht="15.75" thickBot="1">
      <c r="B2206" s="88" t="s">
        <v>2399</v>
      </c>
      <c r="C2206" s="88">
        <v>87746511</v>
      </c>
      <c r="D2206" s="88" t="s">
        <v>156</v>
      </c>
      <c r="E2206" s="88" t="s">
        <v>157</v>
      </c>
      <c r="F2206" s="88" t="s">
        <v>121</v>
      </c>
      <c r="G2206" s="88" t="s">
        <v>158</v>
      </c>
    </row>
    <row r="2207" spans="2:7" ht="15.75" hidden="1" thickBot="1">
      <c r="B2207" s="88" t="s">
        <v>2400</v>
      </c>
      <c r="C2207" s="88">
        <v>87171009</v>
      </c>
      <c r="D2207" s="88" t="s">
        <v>205</v>
      </c>
      <c r="E2207" s="88" t="s">
        <v>206</v>
      </c>
      <c r="F2207" s="88" t="s">
        <v>253</v>
      </c>
      <c r="G2207" s="88" t="s">
        <v>1908</v>
      </c>
    </row>
    <row r="2208" spans="2:7" ht="15.75" hidden="1" thickBot="1">
      <c r="B2208" s="88" t="s">
        <v>2401</v>
      </c>
      <c r="C2208" s="88">
        <v>87171272</v>
      </c>
      <c r="D2208" s="88" t="s">
        <v>205</v>
      </c>
      <c r="E2208" s="88" t="s">
        <v>206</v>
      </c>
      <c r="F2208" s="88" t="s">
        <v>121</v>
      </c>
      <c r="G2208" s="88" t="s">
        <v>210</v>
      </c>
    </row>
    <row r="2209" spans="2:7" ht="15.75" hidden="1" thickBot="1">
      <c r="B2209" s="88" t="s">
        <v>2402</v>
      </c>
      <c r="C2209" s="88">
        <v>87193623</v>
      </c>
      <c r="D2209" s="88" t="s">
        <v>205</v>
      </c>
      <c r="E2209" s="88" t="s">
        <v>206</v>
      </c>
      <c r="F2209" s="88" t="s">
        <v>121</v>
      </c>
      <c r="G2209" s="88" t="s">
        <v>210</v>
      </c>
    </row>
    <row r="2210" spans="2:7" ht="15.75" hidden="1" thickBot="1">
      <c r="B2210" s="88" t="s">
        <v>2403</v>
      </c>
      <c r="C2210" s="88">
        <v>87192237</v>
      </c>
      <c r="D2210" s="88" t="s">
        <v>205</v>
      </c>
      <c r="E2210" s="88" t="s">
        <v>206</v>
      </c>
      <c r="F2210" s="88" t="s">
        <v>121</v>
      </c>
      <c r="G2210" s="88" t="s">
        <v>208</v>
      </c>
    </row>
    <row r="2211" spans="2:7" ht="15.75" hidden="1" thickBot="1">
      <c r="B2211" s="88" t="s">
        <v>2404</v>
      </c>
      <c r="C2211" s="88">
        <v>87144451</v>
      </c>
      <c r="D2211" s="88" t="s">
        <v>205</v>
      </c>
      <c r="E2211" s="88" t="s">
        <v>206</v>
      </c>
      <c r="F2211" s="88" t="s">
        <v>253</v>
      </c>
      <c r="G2211" s="88" t="s">
        <v>208</v>
      </c>
    </row>
    <row r="2212" spans="2:7" ht="15.75" hidden="1" thickBot="1">
      <c r="B2212" s="88" t="s">
        <v>3204</v>
      </c>
      <c r="C2212" s="88">
        <v>87988709</v>
      </c>
      <c r="D2212" s="88" t="s">
        <v>126</v>
      </c>
      <c r="E2212" s="88" t="s">
        <v>127</v>
      </c>
      <c r="F2212" s="88" t="s">
        <v>121</v>
      </c>
      <c r="G2212" s="88" t="s">
        <v>128</v>
      </c>
    </row>
    <row r="2213" spans="2:7" ht="15.75" hidden="1" thickBot="1">
      <c r="B2213" s="88" t="s">
        <v>2405</v>
      </c>
      <c r="C2213" s="88">
        <v>87775395</v>
      </c>
      <c r="D2213" s="88" t="s">
        <v>142</v>
      </c>
      <c r="E2213" s="88" t="s">
        <v>143</v>
      </c>
      <c r="F2213" s="88" t="s">
        <v>121</v>
      </c>
      <c r="G2213" s="88" t="s">
        <v>162</v>
      </c>
    </row>
    <row r="2214" spans="2:7" ht="15.75" hidden="1" thickBot="1">
      <c r="B2214" s="88" t="s">
        <v>2406</v>
      </c>
      <c r="C2214" s="88">
        <v>87313403</v>
      </c>
      <c r="D2214" s="88" t="s">
        <v>114</v>
      </c>
      <c r="E2214" s="88" t="s">
        <v>115</v>
      </c>
      <c r="F2214" s="88" t="s">
        <v>121</v>
      </c>
      <c r="G2214" s="88" t="s">
        <v>117</v>
      </c>
    </row>
    <row r="2215" spans="2:7" ht="15.75" hidden="1" thickBot="1">
      <c r="B2215" s="88" t="s">
        <v>2407</v>
      </c>
      <c r="C2215" s="88">
        <v>87281451</v>
      </c>
      <c r="D2215" s="88" t="s">
        <v>114</v>
      </c>
      <c r="E2215" s="88" t="s">
        <v>115</v>
      </c>
      <c r="F2215" s="88" t="s">
        <v>121</v>
      </c>
      <c r="G2215" s="88" t="s">
        <v>117</v>
      </c>
    </row>
    <row r="2216" spans="2:7" ht="15.75" hidden="1" thickBot="1">
      <c r="B2216" s="88" t="s">
        <v>2408</v>
      </c>
      <c r="C2216" s="88">
        <v>87471003</v>
      </c>
      <c r="D2216" s="88" t="s">
        <v>316</v>
      </c>
      <c r="E2216" s="88" t="s">
        <v>120</v>
      </c>
      <c r="F2216" s="88" t="s">
        <v>226</v>
      </c>
      <c r="G2216" s="88" t="s">
        <v>2409</v>
      </c>
    </row>
    <row r="2217" spans="2:7" ht="15.75" hidden="1" thickBot="1">
      <c r="B2217" s="88" t="s">
        <v>2410</v>
      </c>
      <c r="C2217" s="88">
        <v>87172270</v>
      </c>
      <c r="D2217" s="88" t="s">
        <v>205</v>
      </c>
      <c r="E2217" s="88" t="s">
        <v>206</v>
      </c>
      <c r="F2217" s="88" t="s">
        <v>253</v>
      </c>
      <c r="G2217" s="88" t="s">
        <v>208</v>
      </c>
    </row>
    <row r="2218" spans="2:7" ht="15.75" hidden="1" thickBot="1">
      <c r="B2218" s="88" t="s">
        <v>2411</v>
      </c>
      <c r="C2218" s="88">
        <v>87471359</v>
      </c>
      <c r="D2218" s="88" t="s">
        <v>316</v>
      </c>
      <c r="E2218" s="88" t="s">
        <v>120</v>
      </c>
      <c r="F2218" s="88" t="s">
        <v>121</v>
      </c>
      <c r="G2218" s="88" t="s">
        <v>372</v>
      </c>
    </row>
    <row r="2219" spans="2:7" ht="15.75" thickBot="1">
      <c r="B2219" s="88" t="s">
        <v>2412</v>
      </c>
      <c r="C2219" s="88">
        <v>87734749</v>
      </c>
      <c r="D2219" s="88" t="s">
        <v>156</v>
      </c>
      <c r="E2219" s="88" t="s">
        <v>157</v>
      </c>
      <c r="F2219" s="88" t="s">
        <v>121</v>
      </c>
      <c r="G2219" s="88" t="s">
        <v>158</v>
      </c>
    </row>
    <row r="2220" spans="2:7" ht="15.75" hidden="1" thickBot="1">
      <c r="B2220" s="88" t="s">
        <v>2413</v>
      </c>
      <c r="C2220" s="88">
        <v>87597039</v>
      </c>
      <c r="D2220" s="88" t="s">
        <v>214</v>
      </c>
      <c r="E2220" s="88" t="s">
        <v>215</v>
      </c>
      <c r="F2220" s="88" t="s">
        <v>121</v>
      </c>
      <c r="G2220" s="88" t="s">
        <v>222</v>
      </c>
    </row>
    <row r="2221" spans="2:7" ht="15.75" hidden="1" thickBot="1">
      <c r="B2221" s="88" t="s">
        <v>2414</v>
      </c>
      <c r="C2221" s="88">
        <v>87175018</v>
      </c>
      <c r="D2221" s="88" t="s">
        <v>205</v>
      </c>
      <c r="E2221" s="88" t="s">
        <v>206</v>
      </c>
      <c r="F2221" s="88" t="s">
        <v>253</v>
      </c>
      <c r="G2221" s="88" t="s">
        <v>210</v>
      </c>
    </row>
    <row r="2222" spans="2:7" ht="15.75" hidden="1" thickBot="1">
      <c r="B2222" s="88" t="s">
        <v>2415</v>
      </c>
      <c r="C2222" s="88">
        <v>87172080</v>
      </c>
      <c r="D2222" s="88" t="s">
        <v>205</v>
      </c>
      <c r="E2222" s="88" t="s">
        <v>206</v>
      </c>
      <c r="F2222" s="88" t="s">
        <v>121</v>
      </c>
      <c r="G2222" s="88" t="s">
        <v>208</v>
      </c>
    </row>
    <row r="2223" spans="2:7" ht="15.75" hidden="1" thickBot="1">
      <c r="B2223" s="88" t="s">
        <v>2416</v>
      </c>
      <c r="C2223" s="88">
        <v>87481036</v>
      </c>
      <c r="D2223" s="88" t="s">
        <v>119</v>
      </c>
      <c r="E2223" s="88" t="s">
        <v>120</v>
      </c>
      <c r="F2223" s="88" t="s">
        <v>121</v>
      </c>
      <c r="G2223" s="88" t="s">
        <v>227</v>
      </c>
    </row>
    <row r="2224" spans="2:7" ht="15.75" hidden="1" thickBot="1">
      <c r="B2224" s="88" t="s">
        <v>2417</v>
      </c>
      <c r="C2224" s="88">
        <v>87784660</v>
      </c>
      <c r="D2224" s="88" t="s">
        <v>142</v>
      </c>
      <c r="E2224" s="88" t="s">
        <v>143</v>
      </c>
      <c r="F2224" s="88" t="s">
        <v>121</v>
      </c>
      <c r="G2224" s="88" t="s">
        <v>162</v>
      </c>
    </row>
    <row r="2225" spans="2:7" ht="15.75" hidden="1" thickBot="1">
      <c r="B2225" s="88" t="s">
        <v>2418</v>
      </c>
      <c r="C2225" s="88">
        <v>87276766</v>
      </c>
      <c r="D2225" s="88" t="s">
        <v>114</v>
      </c>
      <c r="E2225" s="88" t="s">
        <v>115</v>
      </c>
      <c r="F2225" s="88" t="s">
        <v>121</v>
      </c>
      <c r="G2225" s="88" t="s">
        <v>124</v>
      </c>
    </row>
    <row r="2226" spans="2:7" ht="15.75" hidden="1" thickBot="1">
      <c r="B2226" s="88" t="s">
        <v>2419</v>
      </c>
      <c r="C2226" s="88">
        <v>87213462</v>
      </c>
      <c r="D2226" s="88" t="s">
        <v>205</v>
      </c>
      <c r="E2226" s="88" t="s">
        <v>206</v>
      </c>
      <c r="F2226" s="88" t="s">
        <v>121</v>
      </c>
      <c r="G2226" s="88" t="s">
        <v>210</v>
      </c>
    </row>
    <row r="2227" spans="2:7" ht="15.75" hidden="1" thickBot="1">
      <c r="B2227" s="88" t="s">
        <v>2420</v>
      </c>
      <c r="C2227" s="88">
        <v>87276352</v>
      </c>
      <c r="D2227" s="88" t="s">
        <v>114</v>
      </c>
      <c r="E2227" s="88" t="s">
        <v>115</v>
      </c>
      <c r="F2227" s="88" t="s">
        <v>121</v>
      </c>
      <c r="G2227" s="88" t="s">
        <v>124</v>
      </c>
    </row>
    <row r="2228" spans="2:7" ht="15.75" hidden="1" thickBot="1">
      <c r="B2228" s="88" t="s">
        <v>2421</v>
      </c>
      <c r="C2228" s="88">
        <v>87171595</v>
      </c>
      <c r="D2228" s="88" t="s">
        <v>205</v>
      </c>
      <c r="E2228" s="88" t="s">
        <v>206</v>
      </c>
      <c r="F2228" s="88" t="s">
        <v>121</v>
      </c>
      <c r="G2228" s="88" t="s">
        <v>210</v>
      </c>
    </row>
    <row r="2229" spans="2:7" ht="15.75" thickBot="1">
      <c r="B2229" s="88" t="s">
        <v>2422</v>
      </c>
      <c r="C2229" s="88">
        <v>87734053</v>
      </c>
      <c r="D2229" s="88" t="s">
        <v>156</v>
      </c>
      <c r="E2229" s="88" t="s">
        <v>157</v>
      </c>
      <c r="F2229" s="88" t="s">
        <v>121</v>
      </c>
      <c r="G2229" s="88" t="s">
        <v>182</v>
      </c>
    </row>
    <row r="2230" spans="2:7" ht="15.75" hidden="1" thickBot="1">
      <c r="B2230" s="88" t="s">
        <v>2423</v>
      </c>
      <c r="C2230" s="88">
        <v>87681338</v>
      </c>
      <c r="D2230" s="88" t="s">
        <v>126</v>
      </c>
      <c r="E2230" s="88" t="s">
        <v>127</v>
      </c>
      <c r="F2230" s="88" t="s">
        <v>121</v>
      </c>
      <c r="G2230" s="88" t="s">
        <v>128</v>
      </c>
    </row>
    <row r="2231" spans="2:7" ht="15.75" hidden="1" thickBot="1">
      <c r="B2231" s="88" t="s">
        <v>2424</v>
      </c>
      <c r="C2231" s="88">
        <v>87571653</v>
      </c>
      <c r="D2231" s="88" t="s">
        <v>214</v>
      </c>
      <c r="E2231" s="88" t="s">
        <v>215</v>
      </c>
      <c r="F2231" s="88" t="s">
        <v>121</v>
      </c>
      <c r="G2231" s="88" t="s">
        <v>222</v>
      </c>
    </row>
    <row r="2232" spans="2:7" ht="15.75" thickBot="1">
      <c r="B2232" s="88" t="s">
        <v>2425</v>
      </c>
      <c r="C2232" s="88">
        <v>87726331</v>
      </c>
      <c r="D2232" s="88" t="s">
        <v>156</v>
      </c>
      <c r="E2232" s="88" t="s">
        <v>157</v>
      </c>
      <c r="F2232" s="88" t="s">
        <v>121</v>
      </c>
      <c r="G2232" s="88" t="s">
        <v>182</v>
      </c>
    </row>
    <row r="2233" spans="2:7" ht="15.75" thickBot="1">
      <c r="B2233" s="88" t="s">
        <v>2426</v>
      </c>
      <c r="C2233" s="88">
        <v>87747246</v>
      </c>
      <c r="D2233" s="88" t="s">
        <v>156</v>
      </c>
      <c r="E2233" s="88" t="s">
        <v>157</v>
      </c>
      <c r="F2233" s="88" t="s">
        <v>185</v>
      </c>
      <c r="G2233" s="88" t="s">
        <v>182</v>
      </c>
    </row>
    <row r="2234" spans="2:7" ht="15.75" hidden="1" thickBot="1">
      <c r="B2234" s="88" t="s">
        <v>2427</v>
      </c>
      <c r="C2234" s="88">
        <v>87784173</v>
      </c>
      <c r="D2234" s="88" t="s">
        <v>142</v>
      </c>
      <c r="E2234" s="88" t="s">
        <v>143</v>
      </c>
      <c r="F2234" s="88" t="s">
        <v>144</v>
      </c>
      <c r="G2234" s="88" t="s">
        <v>162</v>
      </c>
    </row>
    <row r="2235" spans="2:7" ht="15.75" hidden="1" thickBot="1">
      <c r="B2235" s="88" t="s">
        <v>2428</v>
      </c>
      <c r="C2235" s="88">
        <v>87182071</v>
      </c>
      <c r="D2235" s="88" t="s">
        <v>205</v>
      </c>
      <c r="E2235" s="88" t="s">
        <v>206</v>
      </c>
      <c r="F2235" s="88" t="s">
        <v>121</v>
      </c>
      <c r="G2235" s="88" t="s">
        <v>208</v>
      </c>
    </row>
    <row r="2236" spans="2:7" ht="15.75" thickBot="1">
      <c r="B2236" s="88" t="s">
        <v>2429</v>
      </c>
      <c r="C2236" s="88">
        <v>87726802</v>
      </c>
      <c r="D2236" s="88" t="s">
        <v>156</v>
      </c>
      <c r="E2236" s="88" t="s">
        <v>157</v>
      </c>
      <c r="F2236" s="88" t="s">
        <v>224</v>
      </c>
      <c r="G2236" s="88" t="s">
        <v>182</v>
      </c>
    </row>
    <row r="2237" spans="2:7" ht="15.75" hidden="1" thickBot="1">
      <c r="B2237" s="88" t="s">
        <v>2430</v>
      </c>
      <c r="C2237" s="88">
        <v>87613042</v>
      </c>
      <c r="D2237" s="88" t="s">
        <v>142</v>
      </c>
      <c r="E2237" s="88" t="s">
        <v>143</v>
      </c>
      <c r="F2237" s="88" t="s">
        <v>121</v>
      </c>
      <c r="G2237" s="88" t="s">
        <v>162</v>
      </c>
    </row>
    <row r="2238" spans="2:7" ht="15.75" hidden="1" thickBot="1">
      <c r="B2238" s="88" t="s">
        <v>2431</v>
      </c>
      <c r="C2238" s="88">
        <v>87485144</v>
      </c>
      <c r="D2238" s="88" t="s">
        <v>147</v>
      </c>
      <c r="E2238" s="88" t="s">
        <v>148</v>
      </c>
      <c r="F2238" s="88" t="s">
        <v>121</v>
      </c>
      <c r="G2238" s="88" t="s">
        <v>258</v>
      </c>
    </row>
    <row r="2239" spans="2:7" ht="15.75" hidden="1" thickBot="1">
      <c r="B2239" s="88" t="s">
        <v>2432</v>
      </c>
      <c r="C2239" s="88">
        <v>87718403</v>
      </c>
      <c r="D2239" s="88" t="s">
        <v>165</v>
      </c>
      <c r="E2239" s="88" t="s">
        <v>166</v>
      </c>
      <c r="F2239" s="88" t="s">
        <v>121</v>
      </c>
      <c r="G2239" s="88" t="s">
        <v>168</v>
      </c>
    </row>
    <row r="2240" spans="2:7" ht="15.75" hidden="1" thickBot="1">
      <c r="B2240" s="88" t="s">
        <v>2433</v>
      </c>
      <c r="C2240" s="88">
        <v>87313601</v>
      </c>
      <c r="D2240" s="88" t="s">
        <v>114</v>
      </c>
      <c r="E2240" s="88" t="s">
        <v>115</v>
      </c>
      <c r="F2240" s="88" t="s">
        <v>121</v>
      </c>
      <c r="G2240" s="88" t="s">
        <v>117</v>
      </c>
    </row>
    <row r="2241" spans="2:7" ht="15.75" hidden="1" thickBot="1">
      <c r="B2241" s="88" t="s">
        <v>2434</v>
      </c>
      <c r="C2241" s="88">
        <v>87613422</v>
      </c>
      <c r="D2241" s="88" t="s">
        <v>142</v>
      </c>
      <c r="E2241" s="88" t="s">
        <v>143</v>
      </c>
      <c r="F2241" s="88" t="s">
        <v>189</v>
      </c>
      <c r="G2241" s="88" t="s">
        <v>145</v>
      </c>
    </row>
    <row r="2242" spans="2:7" ht="15.75" hidden="1" thickBot="1">
      <c r="B2242" s="88" t="s">
        <v>2435</v>
      </c>
      <c r="C2242" s="88">
        <v>87212407</v>
      </c>
      <c r="D2242" s="88" t="s">
        <v>205</v>
      </c>
      <c r="E2242" s="88" t="s">
        <v>206</v>
      </c>
      <c r="F2242" s="88" t="s">
        <v>121</v>
      </c>
      <c r="G2242" s="88" t="s">
        <v>210</v>
      </c>
    </row>
    <row r="2243" spans="2:7" ht="15.75" hidden="1" thickBot="1">
      <c r="B2243" s="88" t="s">
        <v>2436</v>
      </c>
      <c r="C2243" s="88">
        <v>87342089</v>
      </c>
      <c r="D2243" s="88" t="s">
        <v>114</v>
      </c>
      <c r="E2243" s="88" t="s">
        <v>115</v>
      </c>
      <c r="F2243" s="88" t="s">
        <v>121</v>
      </c>
      <c r="G2243" s="88" t="s">
        <v>117</v>
      </c>
    </row>
    <row r="2244" spans="2:7" ht="15.75" hidden="1" thickBot="1">
      <c r="B2244" s="88" t="s">
        <v>2437</v>
      </c>
      <c r="C2244" s="88">
        <v>87753251</v>
      </c>
      <c r="D2244" s="88" t="s">
        <v>138</v>
      </c>
      <c r="E2244" s="88" t="s">
        <v>139</v>
      </c>
      <c r="F2244" s="88" t="s">
        <v>175</v>
      </c>
      <c r="G2244" s="88" t="s">
        <v>176</v>
      </c>
    </row>
    <row r="2245" spans="2:7" ht="15.75" hidden="1" thickBot="1">
      <c r="B2245" s="88" t="s">
        <v>2438</v>
      </c>
      <c r="C2245" s="88">
        <v>87116038</v>
      </c>
      <c r="D2245" s="88" t="s">
        <v>126</v>
      </c>
      <c r="E2245" s="88" t="s">
        <v>127</v>
      </c>
      <c r="F2245" s="88" t="s">
        <v>121</v>
      </c>
      <c r="G2245" s="88" t="s">
        <v>128</v>
      </c>
    </row>
    <row r="2246" spans="2:7" ht="15.75" hidden="1" thickBot="1">
      <c r="B2246" s="88" t="s">
        <v>2439</v>
      </c>
      <c r="C2246" s="88">
        <v>87413740</v>
      </c>
      <c r="D2246" s="88" t="s">
        <v>194</v>
      </c>
      <c r="E2246" s="88" t="s">
        <v>195</v>
      </c>
      <c r="F2246" s="88" t="s">
        <v>121</v>
      </c>
      <c r="G2246" s="88" t="s">
        <v>304</v>
      </c>
    </row>
    <row r="2247" spans="2:7" ht="15.75" hidden="1" thickBot="1">
      <c r="B2247" s="88" t="s">
        <v>2440</v>
      </c>
      <c r="C2247" s="88">
        <v>87725739</v>
      </c>
      <c r="D2247" s="88" t="s">
        <v>165</v>
      </c>
      <c r="E2247" s="88" t="s">
        <v>166</v>
      </c>
      <c r="F2247" s="88" t="s">
        <v>121</v>
      </c>
      <c r="G2247" s="88" t="s">
        <v>168</v>
      </c>
    </row>
    <row r="2248" spans="2:7" ht="15.75" thickBot="1">
      <c r="B2248" s="88" t="s">
        <v>2441</v>
      </c>
      <c r="C2248" s="88">
        <v>87761650</v>
      </c>
      <c r="D2248" s="88" t="s">
        <v>156</v>
      </c>
      <c r="E2248" s="88" t="s">
        <v>157</v>
      </c>
      <c r="F2248" s="88" t="s">
        <v>121</v>
      </c>
      <c r="G2248" s="88" t="s">
        <v>182</v>
      </c>
    </row>
    <row r="2249" spans="2:7" ht="15.75" hidden="1" thickBot="1">
      <c r="B2249" s="88" t="s">
        <v>2442</v>
      </c>
      <c r="C2249" s="88">
        <v>87191734</v>
      </c>
      <c r="D2249" s="88" t="s">
        <v>205</v>
      </c>
      <c r="E2249" s="88" t="s">
        <v>206</v>
      </c>
      <c r="F2249" s="88" t="s">
        <v>121</v>
      </c>
      <c r="G2249" s="88" t="s">
        <v>210</v>
      </c>
    </row>
    <row r="2250" spans="2:7" ht="15.75" hidden="1" thickBot="1">
      <c r="B2250" s="88" t="s">
        <v>2443</v>
      </c>
      <c r="C2250" s="88">
        <v>87387175</v>
      </c>
      <c r="D2250" s="88" t="s">
        <v>194</v>
      </c>
      <c r="E2250" s="88" t="s">
        <v>195</v>
      </c>
      <c r="F2250" s="88" t="s">
        <v>121</v>
      </c>
      <c r="G2250" s="88" t="s">
        <v>304</v>
      </c>
    </row>
    <row r="2251" spans="2:7" ht="15.75" hidden="1" thickBot="1">
      <c r="B2251" s="88" t="s">
        <v>2444</v>
      </c>
      <c r="C2251" s="88">
        <v>87118158</v>
      </c>
      <c r="D2251" s="88" t="s">
        <v>205</v>
      </c>
      <c r="E2251" s="88" t="s">
        <v>206</v>
      </c>
      <c r="F2251" s="88" t="s">
        <v>121</v>
      </c>
      <c r="G2251" s="88" t="s">
        <v>208</v>
      </c>
    </row>
    <row r="2252" spans="2:7" ht="15.75" hidden="1" thickBot="1">
      <c r="B2252" s="88" t="s">
        <v>2445</v>
      </c>
      <c r="C2252" s="88">
        <v>87576025</v>
      </c>
      <c r="D2252" s="88" t="s">
        <v>214</v>
      </c>
      <c r="E2252" s="88" t="s">
        <v>215</v>
      </c>
      <c r="F2252" s="88" t="s">
        <v>121</v>
      </c>
      <c r="G2252" s="88" t="s">
        <v>216</v>
      </c>
    </row>
    <row r="2253" spans="2:7" ht="15.75" hidden="1" thickBot="1">
      <c r="B2253" s="88" t="s">
        <v>2446</v>
      </c>
      <c r="C2253" s="88">
        <v>87185314</v>
      </c>
      <c r="D2253" s="88" t="s">
        <v>165</v>
      </c>
      <c r="E2253" s="88" t="s">
        <v>166</v>
      </c>
      <c r="F2253" s="88" t="s">
        <v>121</v>
      </c>
      <c r="G2253" s="88" t="s">
        <v>168</v>
      </c>
    </row>
    <row r="2254" spans="2:7" ht="15.75" hidden="1" thickBot="1">
      <c r="B2254" s="88" t="s">
        <v>2447</v>
      </c>
      <c r="C2254" s="88">
        <v>87286534</v>
      </c>
      <c r="D2254" s="88" t="s">
        <v>114</v>
      </c>
      <c r="E2254" s="88" t="s">
        <v>115</v>
      </c>
      <c r="F2254" s="88" t="s">
        <v>121</v>
      </c>
      <c r="G2254" s="88" t="s">
        <v>117</v>
      </c>
    </row>
    <row r="2255" spans="2:7" ht="15.75" hidden="1" thickBot="1">
      <c r="B2255" s="88" t="s">
        <v>2448</v>
      </c>
      <c r="C2255" s="88">
        <v>87212415</v>
      </c>
      <c r="D2255" s="88" t="s">
        <v>205</v>
      </c>
      <c r="E2255" s="88" t="s">
        <v>206</v>
      </c>
      <c r="F2255" s="88" t="s">
        <v>121</v>
      </c>
      <c r="G2255" s="88" t="s">
        <v>210</v>
      </c>
    </row>
    <row r="2256" spans="2:7" ht="15.75" hidden="1" thickBot="1">
      <c r="B2256" s="88" t="s">
        <v>2449</v>
      </c>
      <c r="C2256" s="88">
        <v>87615351</v>
      </c>
      <c r="D2256" s="88" t="s">
        <v>142</v>
      </c>
      <c r="E2256" s="88" t="s">
        <v>143</v>
      </c>
      <c r="F2256" s="88" t="s">
        <v>121</v>
      </c>
      <c r="G2256" s="88" t="s">
        <v>162</v>
      </c>
    </row>
    <row r="2257" spans="2:7" ht="15.75" hidden="1" thickBot="1">
      <c r="B2257" s="88" t="s">
        <v>2450</v>
      </c>
      <c r="C2257" s="88">
        <v>87654798</v>
      </c>
      <c r="D2257" s="88" t="s">
        <v>126</v>
      </c>
      <c r="E2257" s="88" t="s">
        <v>127</v>
      </c>
      <c r="F2257" s="88" t="s">
        <v>121</v>
      </c>
      <c r="G2257" s="88" t="s">
        <v>128</v>
      </c>
    </row>
    <row r="2258" spans="2:7" ht="15.75" hidden="1" thickBot="1">
      <c r="B2258" s="88" t="s">
        <v>2451</v>
      </c>
      <c r="C2258" s="88">
        <v>87474635</v>
      </c>
      <c r="D2258" s="88" t="s">
        <v>316</v>
      </c>
      <c r="E2258" s="88" t="s">
        <v>120</v>
      </c>
      <c r="F2258" s="88" t="s">
        <v>121</v>
      </c>
      <c r="G2258" s="88" t="s">
        <v>372</v>
      </c>
    </row>
    <row r="2259" spans="2:7" ht="15.75" hidden="1" thickBot="1">
      <c r="B2259" s="88" t="s">
        <v>2452</v>
      </c>
      <c r="C2259" s="88">
        <v>87214320</v>
      </c>
      <c r="D2259" s="88" t="s">
        <v>205</v>
      </c>
      <c r="E2259" s="88" t="s">
        <v>206</v>
      </c>
      <c r="F2259" s="88" t="s">
        <v>121</v>
      </c>
      <c r="G2259" s="88" t="s">
        <v>208</v>
      </c>
    </row>
    <row r="2260" spans="2:7" ht="15.75" hidden="1" thickBot="1">
      <c r="B2260" s="88" t="s">
        <v>2453</v>
      </c>
      <c r="C2260" s="88">
        <v>87594333</v>
      </c>
      <c r="D2260" s="88" t="s">
        <v>142</v>
      </c>
      <c r="E2260" s="88" t="s">
        <v>143</v>
      </c>
      <c r="F2260" s="88" t="s">
        <v>121</v>
      </c>
      <c r="G2260" s="88" t="s">
        <v>162</v>
      </c>
    </row>
    <row r="2261" spans="2:7" ht="15.75" hidden="1" thickBot="1">
      <c r="B2261" s="88" t="s">
        <v>2454</v>
      </c>
      <c r="C2261" s="88">
        <v>87141127</v>
      </c>
      <c r="D2261" s="88" t="s">
        <v>205</v>
      </c>
      <c r="E2261" s="88" t="s">
        <v>206</v>
      </c>
      <c r="F2261" s="88" t="s">
        <v>121</v>
      </c>
      <c r="G2261" s="88" t="s">
        <v>208</v>
      </c>
    </row>
    <row r="2262" spans="2:7" ht="15.75" hidden="1" thickBot="1">
      <c r="B2262" s="88" t="s">
        <v>2455</v>
      </c>
      <c r="C2262" s="88">
        <v>87113696</v>
      </c>
      <c r="D2262" s="88" t="s">
        <v>126</v>
      </c>
      <c r="E2262" s="88" t="s">
        <v>127</v>
      </c>
      <c r="F2262" s="88" t="s">
        <v>121</v>
      </c>
      <c r="G2262" s="88" t="s">
        <v>128</v>
      </c>
    </row>
    <row r="2263" spans="2:7" ht="15.75" hidden="1" thickBot="1">
      <c r="B2263" s="88" t="s">
        <v>2456</v>
      </c>
      <c r="C2263" s="88">
        <v>87113704</v>
      </c>
      <c r="D2263" s="88" t="s">
        <v>126</v>
      </c>
      <c r="E2263" s="88" t="s">
        <v>127</v>
      </c>
      <c r="F2263" s="88" t="s">
        <v>121</v>
      </c>
      <c r="G2263" s="88" t="s">
        <v>128</v>
      </c>
    </row>
    <row r="2264" spans="2:7" ht="15.75" hidden="1" thickBot="1">
      <c r="B2264" s="88" t="s">
        <v>2457</v>
      </c>
      <c r="C2264" s="88">
        <v>87415885</v>
      </c>
      <c r="D2264" s="88" t="s">
        <v>126</v>
      </c>
      <c r="E2264" s="88" t="s">
        <v>127</v>
      </c>
      <c r="F2264" s="88" t="s">
        <v>121</v>
      </c>
      <c r="G2264" s="88" t="s">
        <v>128</v>
      </c>
    </row>
    <row r="2265" spans="2:7" ht="15.75" hidden="1" thickBot="1">
      <c r="B2265" s="88" t="s">
        <v>2458</v>
      </c>
      <c r="C2265" s="88">
        <v>87474155</v>
      </c>
      <c r="D2265" s="88" t="s">
        <v>316</v>
      </c>
      <c r="E2265" s="88" t="s">
        <v>120</v>
      </c>
      <c r="F2265" s="88" t="s">
        <v>226</v>
      </c>
      <c r="G2265" s="88" t="s">
        <v>595</v>
      </c>
    </row>
    <row r="2266" spans="2:7" ht="15.75" hidden="1" thickBot="1">
      <c r="B2266" s="88" t="s">
        <v>2459</v>
      </c>
      <c r="C2266" s="88">
        <v>87286567</v>
      </c>
      <c r="D2266" s="88" t="s">
        <v>114</v>
      </c>
      <c r="E2266" s="88" t="s">
        <v>115</v>
      </c>
      <c r="F2266" s="88" t="s">
        <v>121</v>
      </c>
      <c r="G2266" s="88" t="s">
        <v>117</v>
      </c>
    </row>
    <row r="2267" spans="2:7" ht="15.75" hidden="1" thickBot="1">
      <c r="B2267" s="88" t="s">
        <v>2460</v>
      </c>
      <c r="C2267" s="88">
        <v>87214726</v>
      </c>
      <c r="D2267" s="88" t="s">
        <v>205</v>
      </c>
      <c r="E2267" s="88" t="s">
        <v>206</v>
      </c>
      <c r="F2267" s="88" t="s">
        <v>121</v>
      </c>
      <c r="G2267" s="88" t="s">
        <v>208</v>
      </c>
    </row>
    <row r="2268" spans="2:7" ht="15.75" hidden="1" thickBot="1">
      <c r="B2268" s="88" t="s">
        <v>2461</v>
      </c>
      <c r="C2268" s="88">
        <v>87286732</v>
      </c>
      <c r="D2268" s="88" t="s">
        <v>114</v>
      </c>
      <c r="E2268" s="88" t="s">
        <v>115</v>
      </c>
      <c r="F2268" s="88" t="s">
        <v>121</v>
      </c>
      <c r="G2268" s="88" t="s">
        <v>124</v>
      </c>
    </row>
    <row r="2269" spans="2:7" ht="15.75" hidden="1" thickBot="1">
      <c r="B2269" s="88" t="s">
        <v>2462</v>
      </c>
      <c r="C2269" s="88">
        <v>87411017</v>
      </c>
      <c r="D2269" s="88" t="s">
        <v>194</v>
      </c>
      <c r="E2269" s="88" t="s">
        <v>195</v>
      </c>
      <c r="F2269" s="88" t="s">
        <v>121</v>
      </c>
      <c r="G2269" s="88" t="s">
        <v>609</v>
      </c>
    </row>
    <row r="2270" spans="2:7" ht="15.75" hidden="1" thickBot="1">
      <c r="B2270" s="88" t="s">
        <v>2463</v>
      </c>
      <c r="C2270" s="88">
        <v>87396259</v>
      </c>
      <c r="D2270" s="88" t="s">
        <v>119</v>
      </c>
      <c r="E2270" s="88" t="s">
        <v>120</v>
      </c>
      <c r="F2270" s="88" t="s">
        <v>121</v>
      </c>
      <c r="G2270" s="88" t="s">
        <v>122</v>
      </c>
    </row>
    <row r="2271" spans="2:7" ht="15.75" hidden="1" thickBot="1">
      <c r="B2271" s="88" t="s">
        <v>2464</v>
      </c>
      <c r="C2271" s="88">
        <v>87182337</v>
      </c>
      <c r="D2271" s="88" t="s">
        <v>205</v>
      </c>
      <c r="E2271" s="88" t="s">
        <v>206</v>
      </c>
      <c r="F2271" s="88" t="s">
        <v>121</v>
      </c>
      <c r="G2271" s="88" t="s">
        <v>208</v>
      </c>
    </row>
    <row r="2272" spans="2:7" ht="15.75" hidden="1" thickBot="1">
      <c r="B2272" s="88" t="s">
        <v>3205</v>
      </c>
      <c r="C2272" s="88">
        <v>87431791</v>
      </c>
      <c r="D2272" s="88" t="s">
        <v>126</v>
      </c>
      <c r="E2272" s="88" t="s">
        <v>127</v>
      </c>
      <c r="F2272" s="88" t="s">
        <v>121</v>
      </c>
      <c r="G2272" s="88" t="s">
        <v>128</v>
      </c>
    </row>
    <row r="2273" spans="2:7" ht="15.75" hidden="1" thickBot="1">
      <c r="B2273" s="88" t="s">
        <v>2465</v>
      </c>
      <c r="C2273" s="88">
        <v>87485532</v>
      </c>
      <c r="D2273" s="88" t="s">
        <v>147</v>
      </c>
      <c r="E2273" s="88" t="s">
        <v>148</v>
      </c>
      <c r="F2273" s="88" t="s">
        <v>121</v>
      </c>
      <c r="G2273" s="88" t="s">
        <v>152</v>
      </c>
    </row>
    <row r="2274" spans="2:7" ht="15.75" hidden="1" thickBot="1">
      <c r="B2274" s="88" t="s">
        <v>2466</v>
      </c>
      <c r="C2274" s="88">
        <v>87583468</v>
      </c>
      <c r="D2274" s="88" t="s">
        <v>147</v>
      </c>
      <c r="E2274" s="88" t="s">
        <v>148</v>
      </c>
      <c r="F2274" s="88" t="s">
        <v>121</v>
      </c>
      <c r="G2274" s="88" t="s">
        <v>152</v>
      </c>
    </row>
    <row r="2275" spans="2:7" ht="15.75" hidden="1" thickBot="1">
      <c r="B2275" s="88" t="s">
        <v>2467</v>
      </c>
      <c r="C2275" s="88">
        <v>87212373</v>
      </c>
      <c r="D2275" s="88" t="s">
        <v>205</v>
      </c>
      <c r="E2275" s="88" t="s">
        <v>206</v>
      </c>
      <c r="F2275" s="88" t="s">
        <v>121</v>
      </c>
      <c r="G2275" s="88" t="s">
        <v>210</v>
      </c>
    </row>
    <row r="2276" spans="2:7" ht="15.75" hidden="1" thickBot="1">
      <c r="B2276" s="88" t="s">
        <v>2468</v>
      </c>
      <c r="C2276" s="88">
        <v>87611954</v>
      </c>
      <c r="D2276" s="88" t="s">
        <v>142</v>
      </c>
      <c r="E2276" s="88" t="s">
        <v>143</v>
      </c>
      <c r="F2276" s="88" t="s">
        <v>121</v>
      </c>
      <c r="G2276" s="88" t="s">
        <v>162</v>
      </c>
    </row>
    <row r="2277" spans="2:7" ht="15.75" hidden="1" thickBot="1">
      <c r="B2277" s="88" t="s">
        <v>2469</v>
      </c>
      <c r="C2277" s="88">
        <v>87491803</v>
      </c>
      <c r="D2277" s="88" t="s">
        <v>147</v>
      </c>
      <c r="E2277" s="88" t="s">
        <v>148</v>
      </c>
      <c r="F2277" s="88" t="s">
        <v>149</v>
      </c>
      <c r="G2277" s="88" t="s">
        <v>258</v>
      </c>
    </row>
    <row r="2278" spans="2:7" ht="15.75" thickBot="1">
      <c r="B2278" s="88" t="s">
        <v>2470</v>
      </c>
      <c r="C2278" s="88">
        <v>87734038</v>
      </c>
      <c r="D2278" s="88" t="s">
        <v>156</v>
      </c>
      <c r="E2278" s="88" t="s">
        <v>157</v>
      </c>
      <c r="F2278" s="88" t="s">
        <v>121</v>
      </c>
      <c r="G2278" s="88" t="s">
        <v>158</v>
      </c>
    </row>
    <row r="2279" spans="2:7" ht="15.75" hidden="1" thickBot="1">
      <c r="B2279" s="88" t="s">
        <v>2471</v>
      </c>
      <c r="C2279" s="88">
        <v>87144311</v>
      </c>
      <c r="D2279" s="88" t="s">
        <v>205</v>
      </c>
      <c r="E2279" s="88" t="s">
        <v>206</v>
      </c>
      <c r="F2279" s="88" t="s">
        <v>121</v>
      </c>
      <c r="G2279" s="88" t="s">
        <v>210</v>
      </c>
    </row>
    <row r="2280" spans="2:7" ht="15.75" hidden="1" thickBot="1">
      <c r="B2280" s="88" t="s">
        <v>2472</v>
      </c>
      <c r="C2280" s="88">
        <v>87317404</v>
      </c>
      <c r="D2280" s="88" t="s">
        <v>114</v>
      </c>
      <c r="E2280" s="88" t="s">
        <v>115</v>
      </c>
      <c r="F2280" s="88" t="s">
        <v>121</v>
      </c>
      <c r="G2280" s="88" t="s">
        <v>124</v>
      </c>
    </row>
    <row r="2281" spans="2:7" ht="15.75" hidden="1" thickBot="1">
      <c r="B2281" s="88" t="s">
        <v>2473</v>
      </c>
      <c r="C2281" s="88">
        <v>87583203</v>
      </c>
      <c r="D2281" s="88" t="s">
        <v>147</v>
      </c>
      <c r="E2281" s="88" t="s">
        <v>148</v>
      </c>
      <c r="F2281" s="88" t="s">
        <v>121</v>
      </c>
      <c r="G2281" s="88" t="s">
        <v>152</v>
      </c>
    </row>
    <row r="2282" spans="2:7" ht="15.75" hidden="1" thickBot="1">
      <c r="B2282" s="88" t="s">
        <v>2474</v>
      </c>
      <c r="C2282" s="88">
        <v>87583849</v>
      </c>
      <c r="D2282" s="88" t="s">
        <v>147</v>
      </c>
      <c r="E2282" s="88" t="s">
        <v>148</v>
      </c>
      <c r="F2282" s="88" t="s">
        <v>121</v>
      </c>
      <c r="G2282" s="88" t="s">
        <v>152</v>
      </c>
    </row>
    <row r="2283" spans="2:7" ht="15.75" hidden="1" thickBot="1">
      <c r="B2283" s="88" t="s">
        <v>2475</v>
      </c>
      <c r="C2283" s="88">
        <v>87713826</v>
      </c>
      <c r="D2283" s="88" t="s">
        <v>165</v>
      </c>
      <c r="E2283" s="88" t="s">
        <v>166</v>
      </c>
      <c r="F2283" s="88" t="s">
        <v>121</v>
      </c>
      <c r="G2283" s="88" t="s">
        <v>168</v>
      </c>
    </row>
    <row r="2284" spans="2:7" ht="15.75" hidden="1" thickBot="1">
      <c r="B2284" s="88" t="s">
        <v>2476</v>
      </c>
      <c r="C2284" s="88">
        <v>87712026</v>
      </c>
      <c r="D2284" s="88" t="s">
        <v>165</v>
      </c>
      <c r="E2284" s="88" t="s">
        <v>166</v>
      </c>
      <c r="F2284" s="88" t="s">
        <v>121</v>
      </c>
      <c r="G2284" s="88" t="s">
        <v>168</v>
      </c>
    </row>
    <row r="2285" spans="2:7" ht="15.75" thickBot="1">
      <c r="B2285" s="88" t="s">
        <v>2477</v>
      </c>
      <c r="C2285" s="88">
        <v>87746149</v>
      </c>
      <c r="D2285" s="88" t="s">
        <v>156</v>
      </c>
      <c r="E2285" s="88" t="s">
        <v>157</v>
      </c>
      <c r="F2285" s="88" t="s">
        <v>121</v>
      </c>
      <c r="G2285" s="88" t="s">
        <v>182</v>
      </c>
    </row>
    <row r="2286" spans="2:7" ht="15.75" hidden="1" thickBot="1">
      <c r="B2286" s="88" t="s">
        <v>2478</v>
      </c>
      <c r="C2286" s="88">
        <v>87287300</v>
      </c>
      <c r="D2286" s="88" t="s">
        <v>114</v>
      </c>
      <c r="E2286" s="88" t="s">
        <v>115</v>
      </c>
      <c r="F2286" s="88" t="s">
        <v>121</v>
      </c>
      <c r="G2286" s="88" t="s">
        <v>117</v>
      </c>
    </row>
    <row r="2287" spans="2:7" ht="15.75" hidden="1" thickBot="1">
      <c r="B2287" s="88" t="s">
        <v>2479</v>
      </c>
      <c r="C2287" s="88">
        <v>87546291</v>
      </c>
      <c r="D2287" s="88" t="s">
        <v>126</v>
      </c>
      <c r="E2287" s="88" t="s">
        <v>127</v>
      </c>
      <c r="F2287" s="88" t="s">
        <v>121</v>
      </c>
      <c r="G2287" s="88" t="s">
        <v>128</v>
      </c>
    </row>
    <row r="2288" spans="2:7" ht="15.75" hidden="1" thickBot="1">
      <c r="B2288" s="88" t="s">
        <v>2480</v>
      </c>
      <c r="C2288" s="88">
        <v>87214684</v>
      </c>
      <c r="D2288" s="88" t="s">
        <v>205</v>
      </c>
      <c r="E2288" s="88" t="s">
        <v>206</v>
      </c>
      <c r="F2288" s="88" t="s">
        <v>121</v>
      </c>
      <c r="G2288" s="88" t="s">
        <v>210</v>
      </c>
    </row>
    <row r="2289" spans="2:7" ht="15.75" hidden="1" thickBot="1">
      <c r="B2289" s="88" t="s">
        <v>2481</v>
      </c>
      <c r="C2289" s="88">
        <v>87214783</v>
      </c>
      <c r="D2289" s="88" t="s">
        <v>205</v>
      </c>
      <c r="E2289" s="88" t="s">
        <v>206</v>
      </c>
      <c r="F2289" s="88" t="s">
        <v>207</v>
      </c>
      <c r="G2289" s="88" t="s">
        <v>210</v>
      </c>
    </row>
    <row r="2290" spans="2:7" ht="15.75" hidden="1" thickBot="1">
      <c r="B2290" s="88" t="s">
        <v>2482</v>
      </c>
      <c r="C2290" s="88">
        <v>87396408</v>
      </c>
      <c r="D2290" s="88" t="s">
        <v>119</v>
      </c>
      <c r="E2290" s="88" t="s">
        <v>120</v>
      </c>
      <c r="F2290" s="88" t="s">
        <v>226</v>
      </c>
      <c r="G2290" s="88" t="s">
        <v>227</v>
      </c>
    </row>
    <row r="2291" spans="2:7" ht="15.75" hidden="1" thickBot="1">
      <c r="B2291" s="88" t="s">
        <v>2483</v>
      </c>
      <c r="C2291" s="88">
        <v>87784835</v>
      </c>
      <c r="D2291" s="88" t="s">
        <v>142</v>
      </c>
      <c r="E2291" s="88" t="s">
        <v>143</v>
      </c>
      <c r="F2291" s="88" t="s">
        <v>121</v>
      </c>
      <c r="G2291" s="88" t="s">
        <v>162</v>
      </c>
    </row>
    <row r="2292" spans="2:7" ht="15.75" thickBot="1">
      <c r="B2292" s="88" t="s">
        <v>2484</v>
      </c>
      <c r="C2292" s="88">
        <v>87761817</v>
      </c>
      <c r="D2292" s="88" t="s">
        <v>156</v>
      </c>
      <c r="E2292" s="88" t="s">
        <v>157</v>
      </c>
      <c r="F2292" s="88" t="s">
        <v>121</v>
      </c>
      <c r="G2292" s="88" t="s">
        <v>158</v>
      </c>
    </row>
    <row r="2293" spans="2:7" ht="15.75" hidden="1" thickBot="1">
      <c r="B2293" s="88" t="s">
        <v>2485</v>
      </c>
      <c r="C2293" s="88">
        <v>87592717</v>
      </c>
      <c r="D2293" s="88" t="s">
        <v>147</v>
      </c>
      <c r="E2293" s="88" t="s">
        <v>148</v>
      </c>
      <c r="F2293" s="88" t="s">
        <v>121</v>
      </c>
      <c r="G2293" s="88" t="s">
        <v>152</v>
      </c>
    </row>
    <row r="2294" spans="2:7" ht="15.75" thickBot="1">
      <c r="B2294" s="88" t="s">
        <v>2486</v>
      </c>
      <c r="C2294" s="88">
        <v>87721605</v>
      </c>
      <c r="D2294" s="88" t="s">
        <v>156</v>
      </c>
      <c r="E2294" s="88" t="s">
        <v>157</v>
      </c>
      <c r="F2294" s="88" t="s">
        <v>121</v>
      </c>
      <c r="G2294" s="88" t="s">
        <v>182</v>
      </c>
    </row>
    <row r="2295" spans="2:7" ht="15.75" hidden="1" thickBot="1">
      <c r="B2295" s="88" t="s">
        <v>2487</v>
      </c>
      <c r="C2295" s="88">
        <v>87696260</v>
      </c>
      <c r="D2295" s="88" t="s">
        <v>165</v>
      </c>
      <c r="E2295" s="88" t="s">
        <v>166</v>
      </c>
      <c r="F2295" s="88" t="s">
        <v>203</v>
      </c>
      <c r="G2295" s="88" t="s">
        <v>168</v>
      </c>
    </row>
    <row r="2296" spans="2:7" ht="15.75" hidden="1" thickBot="1">
      <c r="B2296" s="88" t="s">
        <v>2488</v>
      </c>
      <c r="C2296" s="88">
        <v>87295709</v>
      </c>
      <c r="D2296" s="88" t="s">
        <v>114</v>
      </c>
      <c r="E2296" s="88" t="s">
        <v>115</v>
      </c>
      <c r="F2296" s="88" t="s">
        <v>121</v>
      </c>
      <c r="G2296" s="88" t="s">
        <v>117</v>
      </c>
    </row>
    <row r="2297" spans="2:7" ht="15.75" hidden="1" thickBot="1">
      <c r="B2297" s="88" t="s">
        <v>2489</v>
      </c>
      <c r="C2297" s="88">
        <v>87694851</v>
      </c>
      <c r="D2297" s="88" t="s">
        <v>165</v>
      </c>
      <c r="E2297" s="88" t="s">
        <v>166</v>
      </c>
      <c r="F2297" s="88" t="s">
        <v>121</v>
      </c>
      <c r="G2297" s="88" t="s">
        <v>168</v>
      </c>
    </row>
    <row r="2298" spans="2:7" ht="15.75" hidden="1" thickBot="1">
      <c r="B2298" s="88" t="s">
        <v>2490</v>
      </c>
      <c r="C2298" s="88">
        <v>87611301</v>
      </c>
      <c r="D2298" s="88" t="s">
        <v>142</v>
      </c>
      <c r="E2298" s="88" t="s">
        <v>143</v>
      </c>
      <c r="F2298" s="88" t="s">
        <v>121</v>
      </c>
      <c r="G2298" s="88" t="s">
        <v>145</v>
      </c>
    </row>
    <row r="2299" spans="2:7" ht="15.75" hidden="1" thickBot="1">
      <c r="B2299" s="88" t="s">
        <v>2491</v>
      </c>
      <c r="C2299" s="88">
        <v>87574897</v>
      </c>
      <c r="D2299" s="88" t="s">
        <v>214</v>
      </c>
      <c r="E2299" s="88" t="s">
        <v>215</v>
      </c>
      <c r="F2299" s="88" t="s">
        <v>121</v>
      </c>
      <c r="G2299" s="88" t="s">
        <v>222</v>
      </c>
    </row>
    <row r="2300" spans="2:7" ht="15.75" hidden="1" thickBot="1">
      <c r="B2300" s="88" t="s">
        <v>2492</v>
      </c>
      <c r="C2300" s="88">
        <v>87584540</v>
      </c>
      <c r="D2300" s="88" t="s">
        <v>147</v>
      </c>
      <c r="E2300" s="88" t="s">
        <v>148</v>
      </c>
      <c r="F2300" s="88" t="s">
        <v>121</v>
      </c>
      <c r="G2300" s="88" t="s">
        <v>152</v>
      </c>
    </row>
    <row r="2301" spans="2:7" ht="15.75" hidden="1" thickBot="1">
      <c r="B2301" s="88" t="s">
        <v>2493</v>
      </c>
      <c r="C2301" s="88">
        <v>87574640</v>
      </c>
      <c r="D2301" s="88" t="s">
        <v>214</v>
      </c>
      <c r="E2301" s="88" t="s">
        <v>215</v>
      </c>
      <c r="F2301" s="88" t="s">
        <v>121</v>
      </c>
      <c r="G2301" s="88" t="s">
        <v>222</v>
      </c>
    </row>
    <row r="2302" spans="2:7" ht="15.75" hidden="1" thickBot="1">
      <c r="B2302" s="88" t="s">
        <v>2494</v>
      </c>
      <c r="C2302" s="88">
        <v>87343103</v>
      </c>
      <c r="D2302" s="88" t="s">
        <v>114</v>
      </c>
      <c r="E2302" s="88" t="s">
        <v>115</v>
      </c>
      <c r="F2302" s="88" t="s">
        <v>121</v>
      </c>
      <c r="G2302" s="88" t="s">
        <v>124</v>
      </c>
    </row>
    <row r="2303" spans="2:7" ht="15.75" hidden="1" thickBot="1">
      <c r="B2303" s="88" t="s">
        <v>2495</v>
      </c>
      <c r="C2303" s="88">
        <v>87576322</v>
      </c>
      <c r="D2303" s="88" t="s">
        <v>214</v>
      </c>
      <c r="E2303" s="88" t="s">
        <v>215</v>
      </c>
      <c r="F2303" s="88" t="s">
        <v>121</v>
      </c>
      <c r="G2303" s="88" t="s">
        <v>222</v>
      </c>
    </row>
    <row r="2304" spans="2:7" ht="15.75" hidden="1" thickBot="1">
      <c r="B2304" s="88" t="s">
        <v>2496</v>
      </c>
      <c r="C2304" s="88">
        <v>87182600</v>
      </c>
      <c r="D2304" s="88" t="s">
        <v>205</v>
      </c>
      <c r="E2304" s="88" t="s">
        <v>206</v>
      </c>
      <c r="F2304" s="88" t="s">
        <v>121</v>
      </c>
      <c r="G2304" s="88" t="s">
        <v>210</v>
      </c>
    </row>
    <row r="2305" spans="2:7" ht="15.75" hidden="1" thickBot="1">
      <c r="B2305" s="88" t="s">
        <v>2497</v>
      </c>
      <c r="C2305" s="88">
        <v>87718296</v>
      </c>
      <c r="D2305" s="88" t="s">
        <v>165</v>
      </c>
      <c r="E2305" s="88" t="s">
        <v>166</v>
      </c>
      <c r="F2305" s="88" t="s">
        <v>121</v>
      </c>
      <c r="G2305" s="88" t="s">
        <v>168</v>
      </c>
    </row>
    <row r="2306" spans="2:7" ht="15.75" hidden="1" thickBot="1">
      <c r="B2306" s="88" t="s">
        <v>2498</v>
      </c>
      <c r="C2306" s="88">
        <v>87286195</v>
      </c>
      <c r="D2306" s="88" t="s">
        <v>114</v>
      </c>
      <c r="E2306" s="88" t="s">
        <v>115</v>
      </c>
      <c r="F2306" s="88" t="s">
        <v>121</v>
      </c>
      <c r="G2306" s="88" t="s">
        <v>117</v>
      </c>
    </row>
    <row r="2307" spans="2:7" ht="15.75" thickBot="1">
      <c r="B2307" s="88" t="s">
        <v>2499</v>
      </c>
      <c r="C2307" s="88">
        <v>87723734</v>
      </c>
      <c r="D2307" s="88" t="s">
        <v>156</v>
      </c>
      <c r="E2307" s="88" t="s">
        <v>157</v>
      </c>
      <c r="F2307" s="88" t="s">
        <v>121</v>
      </c>
      <c r="G2307" s="88" t="s">
        <v>182</v>
      </c>
    </row>
    <row r="2308" spans="2:7" ht="15.75" hidden="1" thickBot="1">
      <c r="B2308" s="88" t="s">
        <v>2500</v>
      </c>
      <c r="C2308" s="88">
        <v>87491241</v>
      </c>
      <c r="D2308" s="88" t="s">
        <v>147</v>
      </c>
      <c r="E2308" s="88" t="s">
        <v>148</v>
      </c>
      <c r="F2308" s="88" t="s">
        <v>121</v>
      </c>
      <c r="G2308" s="88" t="s">
        <v>258</v>
      </c>
    </row>
    <row r="2309" spans="2:7" ht="15.75" thickBot="1">
      <c r="B2309" s="88" t="s">
        <v>2501</v>
      </c>
      <c r="C2309" s="88">
        <v>87723494</v>
      </c>
      <c r="D2309" s="88" t="s">
        <v>156</v>
      </c>
      <c r="E2309" s="88" t="s">
        <v>157</v>
      </c>
      <c r="F2309" s="88" t="s">
        <v>121</v>
      </c>
      <c r="G2309" s="88" t="s">
        <v>182</v>
      </c>
    </row>
    <row r="2310" spans="2:7" ht="15.75" hidden="1" thickBot="1">
      <c r="B2310" s="88" t="s">
        <v>2502</v>
      </c>
      <c r="C2310" s="88">
        <v>87751826</v>
      </c>
      <c r="D2310" s="88" t="s">
        <v>138</v>
      </c>
      <c r="E2310" s="88" t="s">
        <v>139</v>
      </c>
      <c r="F2310" s="88" t="s">
        <v>121</v>
      </c>
      <c r="G2310" s="88" t="s">
        <v>140</v>
      </c>
    </row>
    <row r="2311" spans="2:7" ht="15.75" hidden="1" thickBot="1">
      <c r="B2311" s="88" t="s">
        <v>2503</v>
      </c>
      <c r="C2311" s="88">
        <v>87584201</v>
      </c>
      <c r="D2311" s="88" t="s">
        <v>147</v>
      </c>
      <c r="E2311" s="88" t="s">
        <v>148</v>
      </c>
      <c r="F2311" s="88" t="s">
        <v>121</v>
      </c>
      <c r="G2311" s="88" t="s">
        <v>152</v>
      </c>
    </row>
    <row r="2312" spans="2:7" ht="15.75" hidden="1" thickBot="1">
      <c r="B2312" s="88" t="s">
        <v>2504</v>
      </c>
      <c r="C2312" s="88">
        <v>87571539</v>
      </c>
      <c r="D2312" s="88" t="s">
        <v>214</v>
      </c>
      <c r="E2312" s="88" t="s">
        <v>215</v>
      </c>
      <c r="F2312" s="88" t="s">
        <v>121</v>
      </c>
      <c r="G2312" s="88" t="s">
        <v>222</v>
      </c>
    </row>
    <row r="2313" spans="2:7" ht="15.75" hidden="1" thickBot="1">
      <c r="B2313" s="88" t="s">
        <v>2505</v>
      </c>
      <c r="C2313" s="88">
        <v>87471318</v>
      </c>
      <c r="D2313" s="88" t="s">
        <v>316</v>
      </c>
      <c r="E2313" s="88" t="s">
        <v>120</v>
      </c>
      <c r="F2313" s="88" t="s">
        <v>121</v>
      </c>
      <c r="G2313" s="88" t="s">
        <v>372</v>
      </c>
    </row>
    <row r="2314" spans="2:7" ht="15.75" hidden="1" thickBot="1">
      <c r="B2314" s="88" t="s">
        <v>2506</v>
      </c>
      <c r="C2314" s="88">
        <v>87595249</v>
      </c>
      <c r="D2314" s="88" t="s">
        <v>147</v>
      </c>
      <c r="E2314" s="88" t="s">
        <v>148</v>
      </c>
      <c r="F2314" s="88" t="s">
        <v>121</v>
      </c>
      <c r="G2314" s="88" t="s">
        <v>258</v>
      </c>
    </row>
    <row r="2315" spans="2:7" ht="15.75" hidden="1" thickBot="1">
      <c r="B2315" s="88" t="s">
        <v>2507</v>
      </c>
      <c r="C2315" s="88">
        <v>87394213</v>
      </c>
      <c r="D2315" s="88" t="s">
        <v>214</v>
      </c>
      <c r="E2315" s="88" t="s">
        <v>215</v>
      </c>
      <c r="F2315" s="88" t="s">
        <v>121</v>
      </c>
      <c r="G2315" s="88" t="s">
        <v>222</v>
      </c>
    </row>
    <row r="2316" spans="2:7" ht="15.75" hidden="1" thickBot="1">
      <c r="B2316" s="88" t="s">
        <v>2508</v>
      </c>
      <c r="C2316" s="88">
        <v>87415125</v>
      </c>
      <c r="D2316" s="88" t="s">
        <v>194</v>
      </c>
      <c r="E2316" s="88" t="s">
        <v>195</v>
      </c>
      <c r="F2316" s="88" t="s">
        <v>121</v>
      </c>
      <c r="G2316" s="88" t="s">
        <v>304</v>
      </c>
    </row>
    <row r="2317" spans="2:7" ht="15.75" hidden="1" thickBot="1">
      <c r="B2317" s="88" t="s">
        <v>2509</v>
      </c>
      <c r="C2317" s="88">
        <v>87594622</v>
      </c>
      <c r="D2317" s="88" t="s">
        <v>147</v>
      </c>
      <c r="E2317" s="88" t="s">
        <v>148</v>
      </c>
      <c r="F2317" s="88" t="s">
        <v>121</v>
      </c>
      <c r="G2317" s="88" t="s">
        <v>152</v>
      </c>
    </row>
    <row r="2318" spans="2:7" ht="15.75" hidden="1" thickBot="1">
      <c r="B2318" s="88" t="s">
        <v>2510</v>
      </c>
      <c r="C2318" s="88">
        <v>87773465</v>
      </c>
      <c r="D2318" s="88" t="s">
        <v>142</v>
      </c>
      <c r="E2318" s="88" t="s">
        <v>143</v>
      </c>
      <c r="F2318" s="88" t="s">
        <v>121</v>
      </c>
      <c r="G2318" s="88" t="s">
        <v>162</v>
      </c>
    </row>
    <row r="2319" spans="2:7" ht="15.75" hidden="1" thickBot="1">
      <c r="B2319" s="88" t="s">
        <v>2511</v>
      </c>
      <c r="C2319" s="88">
        <v>87193318</v>
      </c>
      <c r="D2319" s="88" t="s">
        <v>205</v>
      </c>
      <c r="E2319" s="88" t="s">
        <v>206</v>
      </c>
      <c r="F2319" s="88" t="s">
        <v>121</v>
      </c>
      <c r="G2319" s="88" t="s">
        <v>208</v>
      </c>
    </row>
    <row r="2320" spans="2:7" ht="15.75" thickBot="1">
      <c r="B2320" s="88" t="s">
        <v>2512</v>
      </c>
      <c r="C2320" s="88">
        <v>87741306</v>
      </c>
      <c r="D2320" s="88" t="s">
        <v>156</v>
      </c>
      <c r="E2320" s="88" t="s">
        <v>157</v>
      </c>
      <c r="F2320" s="88" t="s">
        <v>121</v>
      </c>
      <c r="G2320" s="88" t="s">
        <v>158</v>
      </c>
    </row>
    <row r="2321" spans="2:7" ht="15.75" hidden="1" thickBot="1">
      <c r="B2321" s="88" t="s">
        <v>2513</v>
      </c>
      <c r="C2321" s="88">
        <v>87574129</v>
      </c>
      <c r="D2321" s="88" t="s">
        <v>214</v>
      </c>
      <c r="E2321" s="88" t="s">
        <v>215</v>
      </c>
      <c r="F2321" s="88" t="s">
        <v>121</v>
      </c>
      <c r="G2321" s="88" t="s">
        <v>222</v>
      </c>
    </row>
    <row r="2322" spans="2:7" ht="15.75" thickBot="1">
      <c r="B2322" s="88" t="s">
        <v>2514</v>
      </c>
      <c r="C2322" s="88">
        <v>87741454</v>
      </c>
      <c r="D2322" s="88" t="s">
        <v>156</v>
      </c>
      <c r="E2322" s="88" t="s">
        <v>157</v>
      </c>
      <c r="F2322" s="88" t="s">
        <v>121</v>
      </c>
      <c r="G2322" s="88" t="s">
        <v>158</v>
      </c>
    </row>
    <row r="2323" spans="2:7" ht="15.75" hidden="1" thickBot="1">
      <c r="B2323" s="88" t="s">
        <v>2515</v>
      </c>
      <c r="C2323" s="88">
        <v>87214742</v>
      </c>
      <c r="D2323" s="88" t="s">
        <v>205</v>
      </c>
      <c r="E2323" s="88" t="s">
        <v>206</v>
      </c>
      <c r="F2323" s="88" t="s">
        <v>121</v>
      </c>
      <c r="G2323" s="88" t="s">
        <v>210</v>
      </c>
    </row>
    <row r="2324" spans="2:7" ht="15.75" thickBot="1">
      <c r="B2324" s="88" t="s">
        <v>2516</v>
      </c>
      <c r="C2324" s="88">
        <v>87641076</v>
      </c>
      <c r="D2324" s="88" t="s">
        <v>156</v>
      </c>
      <c r="E2324" s="88" t="s">
        <v>157</v>
      </c>
      <c r="F2324" s="88" t="s">
        <v>121</v>
      </c>
      <c r="G2324" s="88" t="s">
        <v>158</v>
      </c>
    </row>
    <row r="2325" spans="2:7" ht="15.75" hidden="1" thickBot="1">
      <c r="B2325" s="88" t="s">
        <v>2517</v>
      </c>
      <c r="C2325" s="88">
        <v>87592691</v>
      </c>
      <c r="D2325" s="88" t="s">
        <v>147</v>
      </c>
      <c r="E2325" s="88" t="s">
        <v>148</v>
      </c>
      <c r="F2325" s="88" t="s">
        <v>121</v>
      </c>
      <c r="G2325" s="88" t="s">
        <v>152</v>
      </c>
    </row>
    <row r="2326" spans="2:7" ht="15.75" hidden="1" thickBot="1">
      <c r="B2326" s="88" t="s">
        <v>2518</v>
      </c>
      <c r="C2326" s="88">
        <v>87473009</v>
      </c>
      <c r="D2326" s="88" t="s">
        <v>316</v>
      </c>
      <c r="E2326" s="88" t="s">
        <v>120</v>
      </c>
      <c r="F2326" s="88" t="s">
        <v>121</v>
      </c>
      <c r="G2326" s="88" t="s">
        <v>317</v>
      </c>
    </row>
    <row r="2327" spans="2:7" ht="15.75" hidden="1" thickBot="1">
      <c r="B2327" s="88" t="s">
        <v>2519</v>
      </c>
      <c r="C2327" s="88">
        <v>87775072</v>
      </c>
      <c r="D2327" s="88" t="s">
        <v>142</v>
      </c>
      <c r="E2327" s="88" t="s">
        <v>143</v>
      </c>
      <c r="F2327" s="88" t="s">
        <v>121</v>
      </c>
      <c r="G2327" s="88" t="s">
        <v>162</v>
      </c>
    </row>
    <row r="2328" spans="2:7" ht="15.75" hidden="1" thickBot="1">
      <c r="B2328" s="88" t="s">
        <v>2520</v>
      </c>
      <c r="C2328" s="88">
        <v>87753202</v>
      </c>
      <c r="D2328" s="88" t="s">
        <v>138</v>
      </c>
      <c r="E2328" s="88" t="s">
        <v>139</v>
      </c>
      <c r="F2328" s="88" t="s">
        <v>121</v>
      </c>
      <c r="G2328" s="88" t="s">
        <v>140</v>
      </c>
    </row>
    <row r="2329" spans="2:7" ht="15.75" thickBot="1">
      <c r="B2329" s="88" t="s">
        <v>2521</v>
      </c>
      <c r="C2329" s="88">
        <v>87726307</v>
      </c>
      <c r="D2329" s="88" t="s">
        <v>156</v>
      </c>
      <c r="E2329" s="88" t="s">
        <v>157</v>
      </c>
      <c r="F2329" s="88" t="s">
        <v>121</v>
      </c>
      <c r="G2329" s="88" t="s">
        <v>182</v>
      </c>
    </row>
    <row r="2330" spans="2:7" ht="15.75" hidden="1" thickBot="1">
      <c r="B2330" s="88" t="s">
        <v>2522</v>
      </c>
      <c r="C2330" s="88">
        <v>87783241</v>
      </c>
      <c r="D2330" s="88" t="s">
        <v>142</v>
      </c>
      <c r="E2330" s="88" t="s">
        <v>143</v>
      </c>
      <c r="F2330" s="88" t="s">
        <v>121</v>
      </c>
      <c r="G2330" s="88" t="s">
        <v>162</v>
      </c>
    </row>
    <row r="2331" spans="2:7" ht="15.75" hidden="1" thickBot="1">
      <c r="B2331" s="88" t="s">
        <v>2523</v>
      </c>
      <c r="C2331" s="88">
        <v>87545509</v>
      </c>
      <c r="D2331" s="88" t="s">
        <v>126</v>
      </c>
      <c r="E2331" s="88" t="s">
        <v>127</v>
      </c>
      <c r="F2331" s="88" t="s">
        <v>121</v>
      </c>
      <c r="G2331" s="88" t="s">
        <v>128</v>
      </c>
    </row>
    <row r="2332" spans="2:7" ht="15.75" hidden="1" thickBot="1">
      <c r="B2332" s="88" t="s">
        <v>2524</v>
      </c>
      <c r="C2332" s="88">
        <v>87613257</v>
      </c>
      <c r="D2332" s="88" t="s">
        <v>142</v>
      </c>
      <c r="E2332" s="88" t="s">
        <v>143</v>
      </c>
      <c r="F2332" s="88" t="s">
        <v>121</v>
      </c>
      <c r="G2332" s="88" t="s">
        <v>162</v>
      </c>
    </row>
    <row r="2333" spans="2:7" ht="15.75" thickBot="1">
      <c r="B2333" s="88" t="s">
        <v>2525</v>
      </c>
      <c r="C2333" s="88">
        <v>87722652</v>
      </c>
      <c r="D2333" s="88" t="s">
        <v>156</v>
      </c>
      <c r="E2333" s="88" t="s">
        <v>157</v>
      </c>
      <c r="F2333" s="88" t="s">
        <v>121</v>
      </c>
      <c r="G2333" s="88" t="s">
        <v>182</v>
      </c>
    </row>
    <row r="2334" spans="2:7" ht="15.75" hidden="1" thickBot="1">
      <c r="B2334" s="88" t="s">
        <v>2526</v>
      </c>
      <c r="C2334" s="88">
        <v>87743633</v>
      </c>
      <c r="D2334" s="88" t="s">
        <v>165</v>
      </c>
      <c r="E2334" s="88" t="s">
        <v>166</v>
      </c>
      <c r="F2334" s="88" t="s">
        <v>121</v>
      </c>
      <c r="G2334" s="88" t="s">
        <v>168</v>
      </c>
    </row>
    <row r="2335" spans="2:7" ht="15.75" hidden="1" thickBot="1">
      <c r="B2335" s="88" t="s">
        <v>2527</v>
      </c>
      <c r="C2335" s="88">
        <v>87141374</v>
      </c>
      <c r="D2335" s="88" t="s">
        <v>205</v>
      </c>
      <c r="E2335" s="88" t="s">
        <v>206</v>
      </c>
      <c r="F2335" s="88" t="s">
        <v>121</v>
      </c>
      <c r="G2335" s="88" t="s">
        <v>210</v>
      </c>
    </row>
    <row r="2336" spans="2:7" ht="15.75" hidden="1" thickBot="1">
      <c r="B2336" s="88" t="s">
        <v>2528</v>
      </c>
      <c r="C2336" s="88">
        <v>87382358</v>
      </c>
      <c r="D2336" s="88" t="s">
        <v>126</v>
      </c>
      <c r="E2336" s="88" t="s">
        <v>127</v>
      </c>
      <c r="F2336" s="88" t="s">
        <v>121</v>
      </c>
      <c r="G2336" s="88" t="s">
        <v>128</v>
      </c>
    </row>
    <row r="2337" spans="2:7" ht="15.75" hidden="1" thickBot="1">
      <c r="B2337" s="88" t="s">
        <v>2529</v>
      </c>
      <c r="C2337" s="88">
        <v>87595777</v>
      </c>
      <c r="D2337" s="88" t="s">
        <v>147</v>
      </c>
      <c r="E2337" s="88" t="s">
        <v>148</v>
      </c>
      <c r="F2337" s="88" t="s">
        <v>121</v>
      </c>
      <c r="G2337" s="88" t="s">
        <v>152</v>
      </c>
    </row>
    <row r="2338" spans="2:7" ht="15.75" hidden="1" thickBot="1">
      <c r="B2338" s="88" t="s">
        <v>2530</v>
      </c>
      <c r="C2338" s="88">
        <v>87446179</v>
      </c>
      <c r="D2338" s="88" t="s">
        <v>142</v>
      </c>
      <c r="E2338" s="88" t="s">
        <v>143</v>
      </c>
      <c r="F2338" s="88" t="s">
        <v>121</v>
      </c>
      <c r="G2338" s="88" t="s">
        <v>145</v>
      </c>
    </row>
    <row r="2339" spans="2:7" ht="15.75" hidden="1" thickBot="1">
      <c r="B2339" s="88" t="s">
        <v>2531</v>
      </c>
      <c r="C2339" s="88">
        <v>87393223</v>
      </c>
      <c r="D2339" s="88" t="s">
        <v>126</v>
      </c>
      <c r="E2339" s="88" t="s">
        <v>127</v>
      </c>
      <c r="F2339" s="88" t="s">
        <v>121</v>
      </c>
      <c r="G2339" s="88" t="s">
        <v>128</v>
      </c>
    </row>
    <row r="2340" spans="2:7" ht="15.75" hidden="1" thickBot="1">
      <c r="B2340" s="88" t="s">
        <v>2532</v>
      </c>
      <c r="C2340" s="88">
        <v>87755215</v>
      </c>
      <c r="D2340" s="88" t="s">
        <v>138</v>
      </c>
      <c r="E2340" s="88" t="s">
        <v>139</v>
      </c>
      <c r="F2340" s="88" t="s">
        <v>121</v>
      </c>
      <c r="G2340" s="88" t="s">
        <v>176</v>
      </c>
    </row>
    <row r="2341" spans="2:7" ht="15.75" hidden="1" thickBot="1">
      <c r="B2341" s="88" t="s">
        <v>2533</v>
      </c>
      <c r="C2341" s="88">
        <v>87543116</v>
      </c>
      <c r="D2341" s="88" t="s">
        <v>214</v>
      </c>
      <c r="E2341" s="88" t="s">
        <v>215</v>
      </c>
      <c r="F2341" s="88" t="s">
        <v>121</v>
      </c>
      <c r="G2341" s="88" t="s">
        <v>222</v>
      </c>
    </row>
    <row r="2342" spans="2:7" ht="15.75" hidden="1" thickBot="1">
      <c r="B2342" s="88" t="s">
        <v>2534</v>
      </c>
      <c r="C2342" s="88">
        <v>87756866</v>
      </c>
      <c r="D2342" s="88" t="s">
        <v>138</v>
      </c>
      <c r="E2342" s="88" t="s">
        <v>139</v>
      </c>
      <c r="F2342" s="88" t="s">
        <v>121</v>
      </c>
      <c r="G2342" s="88" t="s">
        <v>140</v>
      </c>
    </row>
    <row r="2343" spans="2:7" ht="15.75" hidden="1" thickBot="1">
      <c r="B2343" s="88" t="s">
        <v>2535</v>
      </c>
      <c r="C2343" s="88">
        <v>87271015</v>
      </c>
      <c r="D2343" s="88" t="s">
        <v>126</v>
      </c>
      <c r="E2343" s="88" t="s">
        <v>127</v>
      </c>
      <c r="F2343" s="88" t="s">
        <v>121</v>
      </c>
      <c r="G2343" s="88" t="s">
        <v>128</v>
      </c>
    </row>
    <row r="2344" spans="2:7" ht="15.75" hidden="1" thickBot="1">
      <c r="B2344" s="88" t="s">
        <v>2536</v>
      </c>
      <c r="C2344" s="88">
        <v>87584508</v>
      </c>
      <c r="D2344" s="88" t="s">
        <v>147</v>
      </c>
      <c r="E2344" s="88" t="s">
        <v>148</v>
      </c>
      <c r="F2344" s="88" t="s">
        <v>121</v>
      </c>
      <c r="G2344" s="88" t="s">
        <v>152</v>
      </c>
    </row>
    <row r="2345" spans="2:7" ht="15.75" hidden="1" thickBot="1">
      <c r="B2345" s="88" t="s">
        <v>2537</v>
      </c>
      <c r="C2345" s="88">
        <v>87592097</v>
      </c>
      <c r="D2345" s="88" t="s">
        <v>147</v>
      </c>
      <c r="E2345" s="88" t="s">
        <v>148</v>
      </c>
      <c r="F2345" s="88" t="s">
        <v>121</v>
      </c>
      <c r="G2345" s="88" t="s">
        <v>152</v>
      </c>
    </row>
    <row r="2346" spans="2:7" ht="15.75" hidden="1" thickBot="1">
      <c r="B2346" s="88" t="s">
        <v>2538</v>
      </c>
      <c r="C2346" s="88">
        <v>87594572</v>
      </c>
      <c r="D2346" s="88" t="s">
        <v>142</v>
      </c>
      <c r="E2346" s="88" t="s">
        <v>143</v>
      </c>
      <c r="F2346" s="88" t="s">
        <v>121</v>
      </c>
      <c r="G2346" s="88" t="s">
        <v>162</v>
      </c>
    </row>
    <row r="2347" spans="2:7" ht="15.75" hidden="1" thickBot="1">
      <c r="B2347" s="88" t="s">
        <v>2539</v>
      </c>
      <c r="C2347" s="88">
        <v>87144014</v>
      </c>
      <c r="D2347" s="88" t="s">
        <v>205</v>
      </c>
      <c r="E2347" s="88" t="s">
        <v>206</v>
      </c>
      <c r="F2347" s="88" t="s">
        <v>121</v>
      </c>
      <c r="G2347" s="88" t="s">
        <v>208</v>
      </c>
    </row>
    <row r="2348" spans="2:7" ht="15.75" hidden="1" thickBot="1">
      <c r="B2348" s="88" t="s">
        <v>2540</v>
      </c>
      <c r="C2348" s="88">
        <v>87175000</v>
      </c>
      <c r="D2348" s="88" t="s">
        <v>205</v>
      </c>
      <c r="E2348" s="88" t="s">
        <v>206</v>
      </c>
      <c r="F2348" s="88" t="s">
        <v>121</v>
      </c>
      <c r="G2348" s="88" t="s">
        <v>208</v>
      </c>
    </row>
    <row r="2349" spans="2:7" ht="15.75" hidden="1" thickBot="1">
      <c r="B2349" s="88" t="s">
        <v>2541</v>
      </c>
      <c r="C2349" s="88">
        <v>87476648</v>
      </c>
      <c r="D2349" s="88" t="s">
        <v>316</v>
      </c>
      <c r="E2349" s="88" t="s">
        <v>120</v>
      </c>
      <c r="F2349" s="88" t="s">
        <v>121</v>
      </c>
      <c r="G2349" s="88" t="s">
        <v>372</v>
      </c>
    </row>
    <row r="2350" spans="2:7" ht="15.75" hidden="1" thickBot="1">
      <c r="B2350" s="88" t="s">
        <v>2542</v>
      </c>
      <c r="C2350" s="88">
        <v>87586479</v>
      </c>
      <c r="D2350" s="88" t="s">
        <v>147</v>
      </c>
      <c r="E2350" s="88" t="s">
        <v>148</v>
      </c>
      <c r="F2350" s="88" t="s">
        <v>121</v>
      </c>
      <c r="G2350" s="88" t="s">
        <v>152</v>
      </c>
    </row>
    <row r="2351" spans="2:7" ht="15.75" hidden="1" thickBot="1">
      <c r="B2351" s="88" t="s">
        <v>2543</v>
      </c>
      <c r="C2351" s="88">
        <v>87775239</v>
      </c>
      <c r="D2351" s="88" t="s">
        <v>142</v>
      </c>
      <c r="E2351" s="88" t="s">
        <v>143</v>
      </c>
      <c r="F2351" s="88" t="s">
        <v>121</v>
      </c>
      <c r="G2351" s="88" t="s">
        <v>162</v>
      </c>
    </row>
    <row r="2352" spans="2:7" ht="15.75" hidden="1" thickBot="1">
      <c r="B2352" s="88" t="s">
        <v>2544</v>
      </c>
      <c r="C2352" s="88">
        <v>87715151</v>
      </c>
      <c r="D2352" s="88" t="s">
        <v>165</v>
      </c>
      <c r="E2352" s="88" t="s">
        <v>166</v>
      </c>
      <c r="F2352" s="88" t="s">
        <v>121</v>
      </c>
      <c r="G2352" s="88" t="s">
        <v>168</v>
      </c>
    </row>
    <row r="2353" spans="2:7" ht="15.75" hidden="1" thickBot="1">
      <c r="B2353" s="88" t="s">
        <v>2545</v>
      </c>
      <c r="C2353" s="88">
        <v>87116178</v>
      </c>
      <c r="D2353" s="88" t="s">
        <v>126</v>
      </c>
      <c r="E2353" s="88" t="s">
        <v>127</v>
      </c>
      <c r="F2353" s="88" t="s">
        <v>121</v>
      </c>
      <c r="G2353" s="88" t="s">
        <v>128</v>
      </c>
    </row>
    <row r="2354" spans="2:7" ht="15.75" hidden="1" thickBot="1">
      <c r="B2354" s="88" t="s">
        <v>2546</v>
      </c>
      <c r="C2354" s="88">
        <v>87491282</v>
      </c>
      <c r="D2354" s="88" t="s">
        <v>147</v>
      </c>
      <c r="E2354" s="88" t="s">
        <v>148</v>
      </c>
      <c r="F2354" s="88" t="s">
        <v>121</v>
      </c>
      <c r="G2354" s="88" t="s">
        <v>152</v>
      </c>
    </row>
    <row r="2355" spans="2:7" ht="15.75" hidden="1" thickBot="1">
      <c r="B2355" s="88" t="s">
        <v>2547</v>
      </c>
      <c r="C2355" s="88">
        <v>87584193</v>
      </c>
      <c r="D2355" s="88" t="s">
        <v>147</v>
      </c>
      <c r="E2355" s="88" t="s">
        <v>148</v>
      </c>
      <c r="F2355" s="88" t="s">
        <v>121</v>
      </c>
      <c r="G2355" s="88" t="s">
        <v>258</v>
      </c>
    </row>
    <row r="2356" spans="2:7" ht="15.75" hidden="1" thickBot="1">
      <c r="B2356" s="88" t="s">
        <v>2548</v>
      </c>
      <c r="C2356" s="88">
        <v>87444604</v>
      </c>
      <c r="D2356" s="88" t="s">
        <v>194</v>
      </c>
      <c r="E2356" s="88" t="s">
        <v>195</v>
      </c>
      <c r="F2356" s="88" t="s">
        <v>121</v>
      </c>
      <c r="G2356" s="88" t="s">
        <v>304</v>
      </c>
    </row>
    <row r="2357" spans="2:7" ht="15.75" hidden="1" thickBot="1">
      <c r="B2357" s="88" t="s">
        <v>2549</v>
      </c>
      <c r="C2357" s="88">
        <v>87545210</v>
      </c>
      <c r="D2357" s="88" t="s">
        <v>126</v>
      </c>
      <c r="E2357" s="88" t="s">
        <v>127</v>
      </c>
      <c r="F2357" s="88" t="s">
        <v>121</v>
      </c>
      <c r="G2357" s="88" t="s">
        <v>128</v>
      </c>
    </row>
    <row r="2358" spans="2:7" ht="15.75" thickBot="1">
      <c r="B2358" s="88" t="s">
        <v>2550</v>
      </c>
      <c r="C2358" s="88">
        <v>87747352</v>
      </c>
      <c r="D2358" s="88" t="s">
        <v>156</v>
      </c>
      <c r="E2358" s="88" t="s">
        <v>157</v>
      </c>
      <c r="F2358" s="88" t="s">
        <v>121</v>
      </c>
      <c r="G2358" s="88" t="s">
        <v>158</v>
      </c>
    </row>
    <row r="2359" spans="2:7" ht="15.75" hidden="1" thickBot="1">
      <c r="B2359" s="88" t="s">
        <v>2551</v>
      </c>
      <c r="C2359" s="88">
        <v>87784850</v>
      </c>
      <c r="D2359" s="88" t="s">
        <v>142</v>
      </c>
      <c r="E2359" s="88" t="s">
        <v>143</v>
      </c>
      <c r="F2359" s="88" t="s">
        <v>121</v>
      </c>
      <c r="G2359" s="88" t="s">
        <v>162</v>
      </c>
    </row>
    <row r="2360" spans="2:7" ht="15.75" hidden="1" thickBot="1">
      <c r="B2360" s="88" t="s">
        <v>2552</v>
      </c>
      <c r="C2360" s="88">
        <v>87597054</v>
      </c>
      <c r="D2360" s="88" t="s">
        <v>214</v>
      </c>
      <c r="E2360" s="88" t="s">
        <v>215</v>
      </c>
      <c r="F2360" s="88" t="s">
        <v>121</v>
      </c>
      <c r="G2360" s="88" t="s">
        <v>222</v>
      </c>
    </row>
    <row r="2361" spans="2:7" ht="15.75" hidden="1" thickBot="1">
      <c r="B2361" s="88" t="s">
        <v>2553</v>
      </c>
      <c r="C2361" s="88">
        <v>87287193</v>
      </c>
      <c r="D2361" s="88" t="s">
        <v>114</v>
      </c>
      <c r="E2361" s="88" t="s">
        <v>115</v>
      </c>
      <c r="F2361" s="88" t="s">
        <v>121</v>
      </c>
      <c r="G2361" s="88" t="s">
        <v>117</v>
      </c>
    </row>
    <row r="2362" spans="2:7" ht="15.75" hidden="1" thickBot="1">
      <c r="B2362" s="88" t="s">
        <v>2554</v>
      </c>
      <c r="C2362" s="88">
        <v>87751842</v>
      </c>
      <c r="D2362" s="88" t="s">
        <v>138</v>
      </c>
      <c r="E2362" s="88" t="s">
        <v>139</v>
      </c>
      <c r="F2362" s="88" t="s">
        <v>121</v>
      </c>
      <c r="G2362" s="88" t="s">
        <v>140</v>
      </c>
    </row>
    <row r="2363" spans="2:7" ht="15.75" hidden="1" thickBot="1">
      <c r="B2363" s="88" t="s">
        <v>2555</v>
      </c>
      <c r="C2363" s="88">
        <v>87575050</v>
      </c>
      <c r="D2363" s="88" t="s">
        <v>214</v>
      </c>
      <c r="E2363" s="88" t="s">
        <v>215</v>
      </c>
      <c r="F2363" s="88" t="s">
        <v>121</v>
      </c>
      <c r="G2363" s="88" t="s">
        <v>222</v>
      </c>
    </row>
    <row r="2364" spans="2:7" ht="15.75" hidden="1" thickBot="1">
      <c r="B2364" s="88" t="s">
        <v>2556</v>
      </c>
      <c r="C2364" s="88">
        <v>87584102</v>
      </c>
      <c r="D2364" s="88" t="s">
        <v>147</v>
      </c>
      <c r="E2364" s="88" t="s">
        <v>148</v>
      </c>
      <c r="F2364" s="88" t="s">
        <v>121</v>
      </c>
      <c r="G2364" s="88" t="s">
        <v>152</v>
      </c>
    </row>
    <row r="2365" spans="2:7" ht="15.75" hidden="1" thickBot="1">
      <c r="B2365" s="88" t="s">
        <v>2557</v>
      </c>
      <c r="C2365" s="88">
        <v>87481226</v>
      </c>
      <c r="D2365" s="88" t="s">
        <v>119</v>
      </c>
      <c r="E2365" s="88" t="s">
        <v>120</v>
      </c>
      <c r="F2365" s="88" t="s">
        <v>121</v>
      </c>
      <c r="G2365" s="88" t="s">
        <v>227</v>
      </c>
    </row>
    <row r="2366" spans="2:7" ht="15.75" hidden="1" thickBot="1">
      <c r="B2366" s="88" t="s">
        <v>2558</v>
      </c>
      <c r="C2366" s="88">
        <v>87171751</v>
      </c>
      <c r="D2366" s="88" t="s">
        <v>114</v>
      </c>
      <c r="E2366" s="88" t="s">
        <v>115</v>
      </c>
      <c r="F2366" s="88" t="s">
        <v>121</v>
      </c>
      <c r="G2366" s="88" t="s">
        <v>117</v>
      </c>
    </row>
    <row r="2367" spans="2:7" ht="15.75" hidden="1" thickBot="1">
      <c r="B2367" s="88" t="s">
        <v>2559</v>
      </c>
      <c r="C2367" s="88">
        <v>87491001</v>
      </c>
      <c r="D2367" s="88" t="s">
        <v>147</v>
      </c>
      <c r="E2367" s="88" t="s">
        <v>148</v>
      </c>
      <c r="F2367" s="88" t="s">
        <v>149</v>
      </c>
      <c r="G2367" s="88" t="s">
        <v>258</v>
      </c>
    </row>
    <row r="2368" spans="2:7" ht="15.75" hidden="1" thickBot="1">
      <c r="B2368" s="88" t="s">
        <v>2560</v>
      </c>
      <c r="C2368" s="88">
        <v>87763466</v>
      </c>
      <c r="D2368" s="88" t="s">
        <v>138</v>
      </c>
      <c r="E2368" s="88" t="s">
        <v>139</v>
      </c>
      <c r="F2368" s="88" t="s">
        <v>175</v>
      </c>
      <c r="G2368" s="88" t="s">
        <v>140</v>
      </c>
    </row>
    <row r="2369" spans="2:7" ht="15.75" hidden="1" thickBot="1">
      <c r="B2369" s="88" t="s">
        <v>2561</v>
      </c>
      <c r="C2369" s="88">
        <v>87756387</v>
      </c>
      <c r="D2369" s="88" t="s">
        <v>138</v>
      </c>
      <c r="E2369" s="88" t="s">
        <v>139</v>
      </c>
      <c r="F2369" s="88" t="s">
        <v>121</v>
      </c>
      <c r="G2369" s="88" t="s">
        <v>140</v>
      </c>
    </row>
    <row r="2370" spans="2:7" ht="15.75" thickBot="1">
      <c r="B2370" s="88" t="s">
        <v>2562</v>
      </c>
      <c r="C2370" s="88">
        <v>87726000</v>
      </c>
      <c r="D2370" s="88" t="s">
        <v>156</v>
      </c>
      <c r="E2370" s="88" t="s">
        <v>157</v>
      </c>
      <c r="F2370" s="88" t="s">
        <v>121</v>
      </c>
      <c r="G2370" s="88" t="s">
        <v>182</v>
      </c>
    </row>
    <row r="2371" spans="2:7" ht="15.75" hidden="1" thickBot="1">
      <c r="B2371" s="88" t="s">
        <v>2563</v>
      </c>
      <c r="C2371" s="88">
        <v>87565143</v>
      </c>
      <c r="D2371" s="88" t="s">
        <v>138</v>
      </c>
      <c r="E2371" s="88" t="s">
        <v>139</v>
      </c>
      <c r="F2371" s="88" t="s">
        <v>121</v>
      </c>
      <c r="G2371" s="88" t="s">
        <v>140</v>
      </c>
    </row>
    <row r="2372" spans="2:7" ht="15.75" thickBot="1">
      <c r="B2372" s="88" t="s">
        <v>2564</v>
      </c>
      <c r="C2372" s="88">
        <v>87726174</v>
      </c>
      <c r="D2372" s="88" t="s">
        <v>156</v>
      </c>
      <c r="E2372" s="88" t="s">
        <v>157</v>
      </c>
      <c r="F2372" s="88" t="s">
        <v>121</v>
      </c>
      <c r="G2372" s="88" t="s">
        <v>158</v>
      </c>
    </row>
    <row r="2373" spans="2:7" ht="15.75" hidden="1" thickBot="1">
      <c r="B2373" s="88" t="s">
        <v>2565</v>
      </c>
      <c r="C2373" s="88">
        <v>87481812</v>
      </c>
      <c r="D2373" s="88" t="s">
        <v>119</v>
      </c>
      <c r="E2373" s="88" t="s">
        <v>120</v>
      </c>
      <c r="F2373" s="88" t="s">
        <v>121</v>
      </c>
      <c r="G2373" s="88" t="s">
        <v>122</v>
      </c>
    </row>
    <row r="2374" spans="2:7" ht="15.75" hidden="1" thickBot="1">
      <c r="B2374" s="88" t="s">
        <v>2566</v>
      </c>
      <c r="C2374" s="88">
        <v>87411215</v>
      </c>
      <c r="D2374" s="88" t="s">
        <v>194</v>
      </c>
      <c r="E2374" s="88" t="s">
        <v>195</v>
      </c>
      <c r="F2374" s="88" t="s">
        <v>121</v>
      </c>
      <c r="G2374" s="88" t="s">
        <v>304</v>
      </c>
    </row>
    <row r="2375" spans="2:7" ht="15.75" hidden="1" thickBot="1">
      <c r="B2375" s="88" t="s">
        <v>2567</v>
      </c>
      <c r="C2375" s="88">
        <v>87757591</v>
      </c>
      <c r="D2375" s="88" t="s">
        <v>138</v>
      </c>
      <c r="E2375" s="88" t="s">
        <v>139</v>
      </c>
      <c r="F2375" s="88" t="s">
        <v>121</v>
      </c>
      <c r="G2375" s="88" t="s">
        <v>140</v>
      </c>
    </row>
    <row r="2376" spans="2:7" ht="15.75" hidden="1" thickBot="1">
      <c r="B2376" s="88" t="s">
        <v>2568</v>
      </c>
      <c r="C2376" s="88">
        <v>87784520</v>
      </c>
      <c r="D2376" s="88" t="s">
        <v>142</v>
      </c>
      <c r="E2376" s="88" t="s">
        <v>143</v>
      </c>
      <c r="F2376" s="88" t="s">
        <v>121</v>
      </c>
      <c r="G2376" s="88" t="s">
        <v>162</v>
      </c>
    </row>
    <row r="2377" spans="2:7" ht="15.75" hidden="1" thickBot="1">
      <c r="B2377" s="88" t="s">
        <v>2569</v>
      </c>
      <c r="C2377" s="88">
        <v>87683318</v>
      </c>
      <c r="D2377" s="88" t="s">
        <v>165</v>
      </c>
      <c r="E2377" s="88" t="s">
        <v>166</v>
      </c>
      <c r="F2377" s="88" t="s">
        <v>121</v>
      </c>
      <c r="G2377" s="88" t="s">
        <v>168</v>
      </c>
    </row>
    <row r="2378" spans="2:7" ht="15.75" hidden="1" thickBot="1">
      <c r="B2378" s="88" t="s">
        <v>2570</v>
      </c>
      <c r="C2378" s="88">
        <v>87576272</v>
      </c>
      <c r="D2378" s="88" t="s">
        <v>214</v>
      </c>
      <c r="E2378" s="88" t="s">
        <v>215</v>
      </c>
      <c r="F2378" s="88" t="s">
        <v>121</v>
      </c>
      <c r="G2378" s="88" t="s">
        <v>222</v>
      </c>
    </row>
    <row r="2379" spans="2:7" ht="15.75" thickBot="1">
      <c r="B2379" s="88" t="s">
        <v>2571</v>
      </c>
      <c r="C2379" s="88">
        <v>87783175</v>
      </c>
      <c r="D2379" s="88" t="s">
        <v>156</v>
      </c>
      <c r="E2379" s="88" t="s">
        <v>157</v>
      </c>
      <c r="F2379" s="88" t="s">
        <v>121</v>
      </c>
      <c r="G2379" s="88" t="s">
        <v>158</v>
      </c>
    </row>
    <row r="2380" spans="2:7" ht="15.75" thickBot="1">
      <c r="B2380" s="88" t="s">
        <v>2572</v>
      </c>
      <c r="C2380" s="88">
        <v>87728501</v>
      </c>
      <c r="D2380" s="88" t="s">
        <v>156</v>
      </c>
      <c r="E2380" s="88" t="s">
        <v>157</v>
      </c>
      <c r="F2380" s="88" t="s">
        <v>121</v>
      </c>
      <c r="G2380" s="88" t="s">
        <v>158</v>
      </c>
    </row>
    <row r="2381" spans="2:7" ht="15.75" hidden="1" thickBot="1">
      <c r="B2381" s="88" t="s">
        <v>2573</v>
      </c>
      <c r="C2381" s="88">
        <v>87611137</v>
      </c>
      <c r="D2381" s="88" t="s">
        <v>142</v>
      </c>
      <c r="E2381" s="88" t="s">
        <v>143</v>
      </c>
      <c r="F2381" s="88" t="s">
        <v>121</v>
      </c>
      <c r="G2381" s="88" t="s">
        <v>145</v>
      </c>
    </row>
    <row r="2382" spans="2:7" ht="15.75" hidden="1" thickBot="1">
      <c r="B2382" s="88" t="s">
        <v>2574</v>
      </c>
      <c r="C2382" s="88">
        <v>87775361</v>
      </c>
      <c r="D2382" s="88" t="s">
        <v>142</v>
      </c>
      <c r="E2382" s="88" t="s">
        <v>143</v>
      </c>
      <c r="F2382" s="88" t="s">
        <v>121</v>
      </c>
      <c r="G2382" s="88" t="s">
        <v>162</v>
      </c>
    </row>
    <row r="2383" spans="2:7" ht="15.75" hidden="1" thickBot="1">
      <c r="B2383" s="88" t="s">
        <v>2575</v>
      </c>
      <c r="C2383" s="88">
        <v>87571851</v>
      </c>
      <c r="D2383" s="88" t="s">
        <v>214</v>
      </c>
      <c r="E2383" s="88" t="s">
        <v>215</v>
      </c>
      <c r="F2383" s="88" t="s">
        <v>121</v>
      </c>
      <c r="G2383" s="88" t="s">
        <v>222</v>
      </c>
    </row>
    <row r="2384" spans="2:7" ht="15.75" thickBot="1">
      <c r="B2384" s="88" t="s">
        <v>2576</v>
      </c>
      <c r="C2384" s="88">
        <v>87734301</v>
      </c>
      <c r="D2384" s="88" t="s">
        <v>156</v>
      </c>
      <c r="E2384" s="88" t="s">
        <v>157</v>
      </c>
      <c r="F2384" s="88" t="s">
        <v>121</v>
      </c>
      <c r="G2384" s="88" t="s">
        <v>158</v>
      </c>
    </row>
    <row r="2385" spans="2:7" ht="15.75" thickBot="1">
      <c r="B2385" s="88" t="s">
        <v>2577</v>
      </c>
      <c r="C2385" s="88">
        <v>87747568</v>
      </c>
      <c r="D2385" s="88" t="s">
        <v>156</v>
      </c>
      <c r="E2385" s="88" t="s">
        <v>157</v>
      </c>
      <c r="F2385" s="88" t="s">
        <v>121</v>
      </c>
      <c r="G2385" s="88" t="s">
        <v>158</v>
      </c>
    </row>
    <row r="2386" spans="2:7" ht="15.75" hidden="1" thickBot="1">
      <c r="B2386" s="88" t="s">
        <v>2578</v>
      </c>
      <c r="C2386" s="88">
        <v>87783423</v>
      </c>
      <c r="D2386" s="88" t="s">
        <v>142</v>
      </c>
      <c r="E2386" s="88" t="s">
        <v>143</v>
      </c>
      <c r="F2386" s="88" t="s">
        <v>121</v>
      </c>
      <c r="G2386" s="88" t="s">
        <v>162</v>
      </c>
    </row>
    <row r="2387" spans="2:7" ht="15.75" thickBot="1">
      <c r="B2387" s="88" t="s">
        <v>2579</v>
      </c>
      <c r="C2387" s="88">
        <v>87721340</v>
      </c>
      <c r="D2387" s="88" t="s">
        <v>156</v>
      </c>
      <c r="E2387" s="88" t="s">
        <v>157</v>
      </c>
      <c r="F2387" s="88" t="s">
        <v>121</v>
      </c>
      <c r="G2387" s="88" t="s">
        <v>158</v>
      </c>
    </row>
    <row r="2388" spans="2:7" ht="15.75" hidden="1" thickBot="1">
      <c r="B2388" s="88" t="s">
        <v>2580</v>
      </c>
      <c r="C2388" s="88">
        <v>87673269</v>
      </c>
      <c r="D2388" s="88" t="s">
        <v>147</v>
      </c>
      <c r="E2388" s="88" t="s">
        <v>148</v>
      </c>
      <c r="F2388" s="88" t="s">
        <v>121</v>
      </c>
      <c r="G2388" s="88" t="s">
        <v>152</v>
      </c>
    </row>
    <row r="2389" spans="2:7" ht="15.75" hidden="1" thickBot="1">
      <c r="B2389" s="88" t="s">
        <v>2581</v>
      </c>
      <c r="C2389" s="88">
        <v>87393520</v>
      </c>
      <c r="D2389" s="88" t="s">
        <v>194</v>
      </c>
      <c r="E2389" s="88" t="s">
        <v>195</v>
      </c>
      <c r="F2389" s="88" t="s">
        <v>121</v>
      </c>
      <c r="G2389" s="88" t="s">
        <v>304</v>
      </c>
    </row>
    <row r="2390" spans="2:7" ht="15.75" thickBot="1">
      <c r="B2390" s="88" t="s">
        <v>2582</v>
      </c>
      <c r="C2390" s="88">
        <v>87721282</v>
      </c>
      <c r="D2390" s="88" t="s">
        <v>156</v>
      </c>
      <c r="E2390" s="88" t="s">
        <v>157</v>
      </c>
      <c r="F2390" s="88" t="s">
        <v>121</v>
      </c>
      <c r="G2390" s="88" t="s">
        <v>182</v>
      </c>
    </row>
    <row r="2391" spans="2:7" ht="15.75" thickBot="1">
      <c r="B2391" s="88" t="s">
        <v>2583</v>
      </c>
      <c r="C2391" s="88">
        <v>87732206</v>
      </c>
      <c r="D2391" s="88" t="s">
        <v>156</v>
      </c>
      <c r="E2391" s="88" t="s">
        <v>157</v>
      </c>
      <c r="F2391" s="88" t="s">
        <v>121</v>
      </c>
      <c r="G2391" s="88" t="s">
        <v>182</v>
      </c>
    </row>
    <row r="2392" spans="2:7" ht="15.75" hidden="1" thickBot="1">
      <c r="B2392" s="88" t="s">
        <v>2584</v>
      </c>
      <c r="C2392" s="88">
        <v>87576405</v>
      </c>
      <c r="D2392" s="88" t="s">
        <v>214</v>
      </c>
      <c r="E2392" s="88" t="s">
        <v>215</v>
      </c>
      <c r="F2392" s="88" t="s">
        <v>121</v>
      </c>
      <c r="G2392" s="88" t="s">
        <v>222</v>
      </c>
    </row>
    <row r="2393" spans="2:7" ht="15.75" hidden="1" thickBot="1">
      <c r="B2393" s="88" t="s">
        <v>3206</v>
      </c>
      <c r="C2393" s="88">
        <v>87733675</v>
      </c>
      <c r="D2393" s="88" t="s">
        <v>126</v>
      </c>
      <c r="E2393" s="88" t="s">
        <v>127</v>
      </c>
      <c r="F2393" s="88" t="s">
        <v>121</v>
      </c>
      <c r="G2393" s="88" t="s">
        <v>128</v>
      </c>
    </row>
    <row r="2394" spans="2:7" ht="15.75" hidden="1" thickBot="1">
      <c r="B2394" s="88" t="s">
        <v>3207</v>
      </c>
      <c r="C2394" s="88">
        <v>87733683</v>
      </c>
      <c r="D2394" s="88" t="s">
        <v>126</v>
      </c>
      <c r="E2394" s="88" t="s">
        <v>127</v>
      </c>
      <c r="F2394" s="88" t="s">
        <v>121</v>
      </c>
      <c r="G2394" s="88" t="s">
        <v>128</v>
      </c>
    </row>
    <row r="2395" spans="2:7" ht="15.75" hidden="1" thickBot="1">
      <c r="B2395" s="88" t="s">
        <v>2585</v>
      </c>
      <c r="C2395" s="88">
        <v>87592287</v>
      </c>
      <c r="D2395" s="88" t="s">
        <v>147</v>
      </c>
      <c r="E2395" s="88" t="s">
        <v>148</v>
      </c>
      <c r="F2395" s="88" t="s">
        <v>121</v>
      </c>
      <c r="G2395" s="88" t="s">
        <v>152</v>
      </c>
    </row>
    <row r="2396" spans="2:7" ht="15.75" hidden="1" thickBot="1">
      <c r="B2396" s="88" t="s">
        <v>2586</v>
      </c>
      <c r="C2396" s="88">
        <v>87478016</v>
      </c>
      <c r="D2396" s="88" t="s">
        <v>316</v>
      </c>
      <c r="E2396" s="88" t="s">
        <v>120</v>
      </c>
      <c r="F2396" s="88" t="s">
        <v>121</v>
      </c>
      <c r="G2396" s="88" t="s">
        <v>372</v>
      </c>
    </row>
    <row r="2397" spans="2:7" ht="15.75" thickBot="1">
      <c r="B2397" s="88" t="s">
        <v>2587</v>
      </c>
      <c r="C2397" s="88">
        <v>87746479</v>
      </c>
      <c r="D2397" s="88" t="s">
        <v>156</v>
      </c>
      <c r="E2397" s="88" t="s">
        <v>157</v>
      </c>
      <c r="F2397" s="88" t="s">
        <v>121</v>
      </c>
      <c r="G2397" s="88" t="s">
        <v>182</v>
      </c>
    </row>
    <row r="2398" spans="2:7" ht="15.75" hidden="1" thickBot="1">
      <c r="B2398" s="88" t="s">
        <v>2588</v>
      </c>
      <c r="C2398" s="88">
        <v>87476762</v>
      </c>
      <c r="D2398" s="88" t="s">
        <v>119</v>
      </c>
      <c r="E2398" s="88" t="s">
        <v>120</v>
      </c>
      <c r="F2398" s="88" t="s">
        <v>121</v>
      </c>
      <c r="G2398" s="88" t="s">
        <v>122</v>
      </c>
    </row>
    <row r="2399" spans="2:7" ht="15.75" hidden="1" thickBot="1">
      <c r="B2399" s="88" t="s">
        <v>2589</v>
      </c>
      <c r="C2399" s="88">
        <v>87181552</v>
      </c>
      <c r="D2399" s="88" t="s">
        <v>205</v>
      </c>
      <c r="E2399" s="88" t="s">
        <v>206</v>
      </c>
      <c r="F2399" s="88" t="s">
        <v>121</v>
      </c>
      <c r="G2399" s="88" t="s">
        <v>210</v>
      </c>
    </row>
    <row r="2400" spans="2:7" ht="15.75" hidden="1" thickBot="1">
      <c r="B2400" s="88" t="s">
        <v>2590</v>
      </c>
      <c r="C2400" s="88">
        <v>87486571</v>
      </c>
      <c r="D2400" s="88" t="s">
        <v>119</v>
      </c>
      <c r="E2400" s="88" t="s">
        <v>120</v>
      </c>
      <c r="F2400" s="88" t="s">
        <v>121</v>
      </c>
      <c r="G2400" s="88" t="s">
        <v>122</v>
      </c>
    </row>
    <row r="2401" spans="2:7" ht="15.75" hidden="1" thickBot="1">
      <c r="B2401" s="88" t="s">
        <v>2591</v>
      </c>
      <c r="C2401" s="88">
        <v>87276170</v>
      </c>
      <c r="D2401" s="88" t="s">
        <v>126</v>
      </c>
      <c r="E2401" s="88" t="s">
        <v>127</v>
      </c>
      <c r="F2401" s="88" t="s">
        <v>121</v>
      </c>
      <c r="G2401" s="88" t="s">
        <v>128</v>
      </c>
    </row>
    <row r="2402" spans="2:7" ht="15.75" hidden="1" thickBot="1">
      <c r="B2402" s="88" t="s">
        <v>3208</v>
      </c>
      <c r="C2402" s="88">
        <v>87297531</v>
      </c>
      <c r="D2402" s="88" t="s">
        <v>114</v>
      </c>
      <c r="E2402" s="88" t="s">
        <v>115</v>
      </c>
      <c r="F2402" s="88" t="s">
        <v>121</v>
      </c>
      <c r="G2402" s="88" t="s">
        <v>117</v>
      </c>
    </row>
    <row r="2403" spans="2:7" ht="15.75" hidden="1" thickBot="1">
      <c r="B2403" s="88" t="s">
        <v>2592</v>
      </c>
      <c r="C2403" s="88">
        <v>87491324</v>
      </c>
      <c r="D2403" s="88" t="s">
        <v>147</v>
      </c>
      <c r="E2403" s="88" t="s">
        <v>148</v>
      </c>
      <c r="F2403" s="88" t="s">
        <v>121</v>
      </c>
      <c r="G2403" s="88" t="s">
        <v>152</v>
      </c>
    </row>
    <row r="2404" spans="2:7" ht="15.75" thickBot="1">
      <c r="B2404" s="88" t="s">
        <v>2593</v>
      </c>
      <c r="C2404" s="88">
        <v>87761684</v>
      </c>
      <c r="D2404" s="88" t="s">
        <v>156</v>
      </c>
      <c r="E2404" s="88" t="s">
        <v>157</v>
      </c>
      <c r="F2404" s="88" t="s">
        <v>121</v>
      </c>
      <c r="G2404" s="88" t="s">
        <v>158</v>
      </c>
    </row>
    <row r="2405" spans="2:7" ht="15.75" hidden="1" thickBot="1">
      <c r="B2405" s="88" t="s">
        <v>2594</v>
      </c>
      <c r="C2405" s="88">
        <v>87174441</v>
      </c>
      <c r="D2405" s="88" t="s">
        <v>205</v>
      </c>
      <c r="E2405" s="88" t="s">
        <v>206</v>
      </c>
      <c r="F2405" s="88" t="s">
        <v>121</v>
      </c>
      <c r="G2405" s="88" t="s">
        <v>210</v>
      </c>
    </row>
    <row r="2406" spans="2:7" ht="15.75" hidden="1" thickBot="1">
      <c r="B2406" s="88" t="s">
        <v>2595</v>
      </c>
      <c r="C2406" s="88">
        <v>87481234</v>
      </c>
      <c r="D2406" s="88" t="s">
        <v>119</v>
      </c>
      <c r="E2406" s="88" t="s">
        <v>120</v>
      </c>
      <c r="F2406" s="88" t="s">
        <v>121</v>
      </c>
      <c r="G2406" s="88" t="s">
        <v>122</v>
      </c>
    </row>
    <row r="2407" spans="2:7" ht="15.75" hidden="1" thickBot="1">
      <c r="B2407" s="88" t="s">
        <v>2596</v>
      </c>
      <c r="C2407" s="88">
        <v>87486563</v>
      </c>
      <c r="D2407" s="88" t="s">
        <v>119</v>
      </c>
      <c r="E2407" s="88" t="s">
        <v>120</v>
      </c>
      <c r="F2407" s="88" t="s">
        <v>121</v>
      </c>
      <c r="G2407" s="88" t="s">
        <v>122</v>
      </c>
    </row>
    <row r="2408" spans="2:7" ht="15.75" hidden="1" thickBot="1">
      <c r="B2408" s="88" t="s">
        <v>2597</v>
      </c>
      <c r="C2408" s="88">
        <v>87471052</v>
      </c>
      <c r="D2408" s="88" t="s">
        <v>316</v>
      </c>
      <c r="E2408" s="88" t="s">
        <v>120</v>
      </c>
      <c r="F2408" s="88" t="s">
        <v>121</v>
      </c>
      <c r="G2408" s="88" t="s">
        <v>372</v>
      </c>
    </row>
    <row r="2409" spans="2:7" ht="15.75" hidden="1" thickBot="1">
      <c r="B2409" s="88" t="s">
        <v>2598</v>
      </c>
      <c r="C2409" s="88">
        <v>87491357</v>
      </c>
      <c r="D2409" s="88" t="s">
        <v>147</v>
      </c>
      <c r="E2409" s="88" t="s">
        <v>148</v>
      </c>
      <c r="F2409" s="88" t="s">
        <v>121</v>
      </c>
      <c r="G2409" s="88" t="s">
        <v>152</v>
      </c>
    </row>
    <row r="2410" spans="2:7" ht="15.75" hidden="1" thickBot="1">
      <c r="B2410" s="88" t="s">
        <v>2599</v>
      </c>
      <c r="C2410" s="88">
        <v>87713651</v>
      </c>
      <c r="D2410" s="88" t="s">
        <v>165</v>
      </c>
      <c r="E2410" s="88" t="s">
        <v>166</v>
      </c>
      <c r="F2410" s="88" t="s">
        <v>121</v>
      </c>
      <c r="G2410" s="88" t="s">
        <v>168</v>
      </c>
    </row>
    <row r="2411" spans="2:7" ht="15.75" hidden="1" thickBot="1">
      <c r="B2411" s="88" t="s">
        <v>2600</v>
      </c>
      <c r="C2411" s="88">
        <v>87677120</v>
      </c>
      <c r="D2411" s="88" t="s">
        <v>147</v>
      </c>
      <c r="E2411" s="88" t="s">
        <v>148</v>
      </c>
      <c r="F2411" s="88" t="s">
        <v>121</v>
      </c>
      <c r="G2411" s="88" t="s">
        <v>258</v>
      </c>
    </row>
    <row r="2412" spans="2:7" ht="15.75" thickBot="1">
      <c r="B2412" s="88" t="s">
        <v>2601</v>
      </c>
      <c r="C2412" s="88">
        <v>87742320</v>
      </c>
      <c r="D2412" s="88" t="s">
        <v>156</v>
      </c>
      <c r="E2412" s="88" t="s">
        <v>157</v>
      </c>
      <c r="F2412" s="88" t="s">
        <v>121</v>
      </c>
      <c r="G2412" s="88" t="s">
        <v>182</v>
      </c>
    </row>
    <row r="2413" spans="2:7" ht="15.75" hidden="1" thickBot="1">
      <c r="B2413" s="88" t="s">
        <v>2602</v>
      </c>
      <c r="C2413" s="88">
        <v>87611624</v>
      </c>
      <c r="D2413" s="88" t="s">
        <v>142</v>
      </c>
      <c r="E2413" s="88" t="s">
        <v>143</v>
      </c>
      <c r="F2413" s="88" t="s">
        <v>121</v>
      </c>
      <c r="G2413" s="88" t="s">
        <v>162</v>
      </c>
    </row>
    <row r="2414" spans="2:7" ht="15.75" hidden="1" thickBot="1">
      <c r="B2414" s="88" t="s">
        <v>2603</v>
      </c>
      <c r="C2414" s="88">
        <v>87673723</v>
      </c>
      <c r="D2414" s="88" t="s">
        <v>147</v>
      </c>
      <c r="E2414" s="88" t="s">
        <v>148</v>
      </c>
      <c r="F2414" s="88" t="s">
        <v>121</v>
      </c>
      <c r="G2414" s="88" t="s">
        <v>152</v>
      </c>
    </row>
    <row r="2415" spans="2:7" ht="15.75" thickBot="1">
      <c r="B2415" s="88" t="s">
        <v>2604</v>
      </c>
      <c r="C2415" s="88">
        <v>87726851</v>
      </c>
      <c r="D2415" s="88" t="s">
        <v>156</v>
      </c>
      <c r="E2415" s="88" t="s">
        <v>157</v>
      </c>
      <c r="F2415" s="88" t="s">
        <v>121</v>
      </c>
      <c r="G2415" s="88" t="s">
        <v>158</v>
      </c>
    </row>
    <row r="2416" spans="2:7" ht="15.75" hidden="1" thickBot="1">
      <c r="B2416" s="88" t="s">
        <v>2605</v>
      </c>
      <c r="C2416" s="88">
        <v>87611657</v>
      </c>
      <c r="D2416" s="88" t="s">
        <v>142</v>
      </c>
      <c r="E2416" s="88" t="s">
        <v>143</v>
      </c>
      <c r="F2416" s="88" t="s">
        <v>121</v>
      </c>
      <c r="G2416" s="88" t="s">
        <v>145</v>
      </c>
    </row>
    <row r="2417" spans="2:7" ht="15.75" hidden="1" thickBot="1">
      <c r="B2417" s="88" t="s">
        <v>2606</v>
      </c>
      <c r="C2417" s="88">
        <v>87759316</v>
      </c>
      <c r="D2417" s="88" t="s">
        <v>138</v>
      </c>
      <c r="E2417" s="88" t="s">
        <v>139</v>
      </c>
      <c r="F2417" s="88" t="s">
        <v>121</v>
      </c>
      <c r="G2417" s="88" t="s">
        <v>140</v>
      </c>
    </row>
    <row r="2418" spans="2:7" ht="15.75" hidden="1" thickBot="1">
      <c r="B2418" s="88" t="s">
        <v>2607</v>
      </c>
      <c r="C2418" s="88">
        <v>87713834</v>
      </c>
      <c r="D2418" s="88" t="s">
        <v>165</v>
      </c>
      <c r="E2418" s="88" t="s">
        <v>166</v>
      </c>
      <c r="F2418" s="88" t="s">
        <v>121</v>
      </c>
      <c r="G2418" s="88" t="s">
        <v>168</v>
      </c>
    </row>
    <row r="2419" spans="2:7" ht="15.75" hidden="1" thickBot="1">
      <c r="B2419" s="88" t="s">
        <v>2608</v>
      </c>
      <c r="C2419" s="88">
        <v>87683227</v>
      </c>
      <c r="D2419" s="88" t="s">
        <v>165</v>
      </c>
      <c r="E2419" s="88" t="s">
        <v>166</v>
      </c>
      <c r="F2419" s="88" t="s">
        <v>121</v>
      </c>
      <c r="G2419" s="88" t="s">
        <v>168</v>
      </c>
    </row>
    <row r="2420" spans="2:7" ht="15.75" thickBot="1">
      <c r="B2420" s="88" t="s">
        <v>2609</v>
      </c>
      <c r="C2420" s="88">
        <v>87745430</v>
      </c>
      <c r="D2420" s="88" t="s">
        <v>156</v>
      </c>
      <c r="E2420" s="88" t="s">
        <v>157</v>
      </c>
      <c r="F2420" s="88" t="s">
        <v>121</v>
      </c>
      <c r="G2420" s="88" t="s">
        <v>182</v>
      </c>
    </row>
    <row r="2421" spans="2:7" ht="15.75" hidden="1" thickBot="1">
      <c r="B2421" s="88" t="s">
        <v>2610</v>
      </c>
      <c r="C2421" s="88">
        <v>87592709</v>
      </c>
      <c r="D2421" s="88" t="s">
        <v>147</v>
      </c>
      <c r="E2421" s="88" t="s">
        <v>148</v>
      </c>
      <c r="F2421" s="88" t="s">
        <v>121</v>
      </c>
      <c r="G2421" s="88" t="s">
        <v>152</v>
      </c>
    </row>
    <row r="2422" spans="2:7" ht="15.75" hidden="1" thickBot="1">
      <c r="B2422" s="88" t="s">
        <v>2611</v>
      </c>
      <c r="C2422" s="88">
        <v>87313270</v>
      </c>
      <c r="D2422" s="88" t="s">
        <v>114</v>
      </c>
      <c r="E2422" s="88" t="s">
        <v>115</v>
      </c>
      <c r="F2422" s="88" t="s">
        <v>121</v>
      </c>
      <c r="G2422" s="88" t="s">
        <v>124</v>
      </c>
    </row>
    <row r="2423" spans="2:7" ht="15.75" hidden="1" thickBot="1">
      <c r="B2423" s="88" t="s">
        <v>2612</v>
      </c>
      <c r="C2423" s="88">
        <v>87413310</v>
      </c>
      <c r="D2423" s="88" t="s">
        <v>194</v>
      </c>
      <c r="E2423" s="88" t="s">
        <v>195</v>
      </c>
      <c r="F2423" s="88" t="s">
        <v>121</v>
      </c>
      <c r="G2423" s="88" t="s">
        <v>304</v>
      </c>
    </row>
    <row r="2424" spans="2:7" ht="15.75" hidden="1" thickBot="1">
      <c r="B2424" s="88" t="s">
        <v>2613</v>
      </c>
      <c r="C2424" s="88">
        <v>87775841</v>
      </c>
      <c r="D2424" s="88" t="s">
        <v>142</v>
      </c>
      <c r="E2424" s="88" t="s">
        <v>143</v>
      </c>
      <c r="F2424" s="88" t="s">
        <v>121</v>
      </c>
      <c r="G2424" s="88" t="s">
        <v>162</v>
      </c>
    </row>
    <row r="2425" spans="2:7" ht="15.75" hidden="1" thickBot="1">
      <c r="B2425" s="88" t="s">
        <v>2614</v>
      </c>
      <c r="C2425" s="88">
        <v>87485136</v>
      </c>
      <c r="D2425" s="88" t="s">
        <v>147</v>
      </c>
      <c r="E2425" s="88" t="s">
        <v>148</v>
      </c>
      <c r="F2425" s="88" t="s">
        <v>121</v>
      </c>
      <c r="G2425" s="88" t="s">
        <v>152</v>
      </c>
    </row>
    <row r="2426" spans="2:7" ht="15.75" hidden="1" thickBot="1">
      <c r="B2426" s="88" t="s">
        <v>2615</v>
      </c>
      <c r="C2426" s="88">
        <v>87756346</v>
      </c>
      <c r="D2426" s="88" t="s">
        <v>138</v>
      </c>
      <c r="E2426" s="88" t="s">
        <v>139</v>
      </c>
      <c r="F2426" s="88" t="s">
        <v>121</v>
      </c>
      <c r="G2426" s="88" t="s">
        <v>176</v>
      </c>
    </row>
    <row r="2427" spans="2:7" ht="15.75" hidden="1" thickBot="1">
      <c r="B2427" s="88" t="s">
        <v>2616</v>
      </c>
      <c r="C2427" s="88">
        <v>87715417</v>
      </c>
      <c r="D2427" s="88" t="s">
        <v>165</v>
      </c>
      <c r="E2427" s="88" t="s">
        <v>166</v>
      </c>
      <c r="F2427" s="88" t="s">
        <v>121</v>
      </c>
      <c r="G2427" s="88" t="s">
        <v>168</v>
      </c>
    </row>
    <row r="2428" spans="2:7" ht="15.75" hidden="1" thickBot="1">
      <c r="B2428" s="88" t="s">
        <v>2617</v>
      </c>
      <c r="C2428" s="88">
        <v>87694364</v>
      </c>
      <c r="D2428" s="88" t="s">
        <v>165</v>
      </c>
      <c r="E2428" s="88" t="s">
        <v>166</v>
      </c>
      <c r="F2428" s="88" t="s">
        <v>121</v>
      </c>
      <c r="G2428" s="88" t="s">
        <v>168</v>
      </c>
    </row>
    <row r="2429" spans="2:7" ht="15.75" hidden="1" thickBot="1">
      <c r="B2429" s="88" t="s">
        <v>2618</v>
      </c>
      <c r="C2429" s="88">
        <v>87592071</v>
      </c>
      <c r="D2429" s="88" t="s">
        <v>147</v>
      </c>
      <c r="E2429" s="88" t="s">
        <v>148</v>
      </c>
      <c r="F2429" s="88" t="s">
        <v>121</v>
      </c>
      <c r="G2429" s="88" t="s">
        <v>152</v>
      </c>
    </row>
    <row r="2430" spans="2:7" ht="15.75" hidden="1" thickBot="1">
      <c r="B2430" s="88" t="s">
        <v>2619</v>
      </c>
      <c r="C2430" s="88">
        <v>87595264</v>
      </c>
      <c r="D2430" s="88" t="s">
        <v>147</v>
      </c>
      <c r="E2430" s="88" t="s">
        <v>148</v>
      </c>
      <c r="F2430" s="88" t="s">
        <v>121</v>
      </c>
      <c r="G2430" s="88" t="s">
        <v>152</v>
      </c>
    </row>
    <row r="2431" spans="2:7" ht="15.75" hidden="1" thickBot="1">
      <c r="B2431" s="88" t="s">
        <v>2620</v>
      </c>
      <c r="C2431" s="88">
        <v>87276402</v>
      </c>
      <c r="D2431" s="88" t="s">
        <v>114</v>
      </c>
      <c r="E2431" s="88" t="s">
        <v>115</v>
      </c>
      <c r="F2431" s="88" t="s">
        <v>121</v>
      </c>
      <c r="G2431" s="88" t="s">
        <v>117</v>
      </c>
    </row>
    <row r="2432" spans="2:7" ht="15.75" hidden="1" thickBot="1">
      <c r="B2432" s="88" t="s">
        <v>2621</v>
      </c>
      <c r="C2432" s="88">
        <v>87276600</v>
      </c>
      <c r="D2432" s="88" t="s">
        <v>126</v>
      </c>
      <c r="E2432" s="88" t="s">
        <v>127</v>
      </c>
      <c r="F2432" s="88" t="s">
        <v>121</v>
      </c>
      <c r="G2432" s="88" t="s">
        <v>128</v>
      </c>
    </row>
    <row r="2433" spans="2:7" ht="15.75" hidden="1" thickBot="1">
      <c r="B2433" s="88" t="s">
        <v>2622</v>
      </c>
      <c r="C2433" s="88">
        <v>87447003</v>
      </c>
      <c r="D2433" s="88" t="s">
        <v>194</v>
      </c>
      <c r="E2433" s="88" t="s">
        <v>195</v>
      </c>
      <c r="F2433" s="88" t="s">
        <v>121</v>
      </c>
      <c r="G2433" s="88" t="s">
        <v>197</v>
      </c>
    </row>
    <row r="2434" spans="2:7" ht="15.75" hidden="1" thickBot="1">
      <c r="B2434" s="88" t="s">
        <v>2623</v>
      </c>
      <c r="C2434" s="88">
        <v>87718197</v>
      </c>
      <c r="D2434" s="88" t="s">
        <v>165</v>
      </c>
      <c r="E2434" s="88" t="s">
        <v>166</v>
      </c>
      <c r="F2434" s="88" t="s">
        <v>121</v>
      </c>
      <c r="G2434" s="88" t="s">
        <v>168</v>
      </c>
    </row>
    <row r="2435" spans="2:7" ht="15.75" hidden="1" thickBot="1">
      <c r="B2435" s="88" t="s">
        <v>2624</v>
      </c>
      <c r="C2435" s="88">
        <v>87584730</v>
      </c>
      <c r="D2435" s="88" t="s">
        <v>147</v>
      </c>
      <c r="E2435" s="88" t="s">
        <v>148</v>
      </c>
      <c r="F2435" s="88" t="s">
        <v>121</v>
      </c>
      <c r="G2435" s="88" t="s">
        <v>152</v>
      </c>
    </row>
    <row r="2436" spans="2:7" ht="15.75" hidden="1" thickBot="1">
      <c r="B2436" s="88" t="s">
        <v>2625</v>
      </c>
      <c r="C2436" s="88">
        <v>87182139</v>
      </c>
      <c r="D2436" s="88" t="s">
        <v>205</v>
      </c>
      <c r="E2436" s="88" t="s">
        <v>206</v>
      </c>
      <c r="F2436" s="88" t="s">
        <v>121</v>
      </c>
      <c r="G2436" s="88" t="s">
        <v>208</v>
      </c>
    </row>
    <row r="2437" spans="2:7" ht="15.75" hidden="1" thickBot="1">
      <c r="B2437" s="88" t="s">
        <v>2626</v>
      </c>
      <c r="C2437" s="88">
        <v>87181016</v>
      </c>
      <c r="D2437" s="88" t="s">
        <v>205</v>
      </c>
      <c r="E2437" s="88" t="s">
        <v>206</v>
      </c>
      <c r="F2437" s="88" t="s">
        <v>121</v>
      </c>
      <c r="G2437" s="88" t="s">
        <v>210</v>
      </c>
    </row>
    <row r="2438" spans="2:7" ht="15.75" hidden="1" thickBot="1">
      <c r="B2438" s="88" t="s">
        <v>2627</v>
      </c>
      <c r="C2438" s="88">
        <v>87751644</v>
      </c>
      <c r="D2438" s="88" t="s">
        <v>138</v>
      </c>
      <c r="E2438" s="88" t="s">
        <v>139</v>
      </c>
      <c r="F2438" s="88" t="s">
        <v>121</v>
      </c>
      <c r="G2438" s="88" t="s">
        <v>140</v>
      </c>
    </row>
    <row r="2439" spans="2:7" ht="15.75" hidden="1" thickBot="1">
      <c r="B2439" s="88" t="s">
        <v>2628</v>
      </c>
      <c r="C2439" s="88">
        <v>87582825</v>
      </c>
      <c r="D2439" s="88" t="s">
        <v>147</v>
      </c>
      <c r="E2439" s="88" t="s">
        <v>148</v>
      </c>
      <c r="F2439" s="88" t="s">
        <v>121</v>
      </c>
      <c r="G2439" s="88" t="s">
        <v>152</v>
      </c>
    </row>
    <row r="2440" spans="2:7" ht="15.75" hidden="1" thickBot="1">
      <c r="B2440" s="88" t="s">
        <v>2629</v>
      </c>
      <c r="C2440" s="88">
        <v>87485490</v>
      </c>
      <c r="D2440" s="88" t="s">
        <v>147</v>
      </c>
      <c r="E2440" s="88" t="s">
        <v>148</v>
      </c>
      <c r="F2440" s="88" t="s">
        <v>121</v>
      </c>
      <c r="G2440" s="88" t="s">
        <v>258</v>
      </c>
    </row>
    <row r="2441" spans="2:7" ht="15.75" hidden="1" thickBot="1">
      <c r="B2441" s="88" t="s">
        <v>2630</v>
      </c>
      <c r="C2441" s="88">
        <v>87478107</v>
      </c>
      <c r="D2441" s="88" t="s">
        <v>316</v>
      </c>
      <c r="E2441" s="88" t="s">
        <v>120</v>
      </c>
      <c r="F2441" s="88" t="s">
        <v>121</v>
      </c>
      <c r="G2441" s="88" t="s">
        <v>317</v>
      </c>
    </row>
    <row r="2442" spans="2:7" ht="15.75" hidden="1" thickBot="1">
      <c r="B2442" s="88" t="s">
        <v>2631</v>
      </c>
      <c r="C2442" s="88">
        <v>87682294</v>
      </c>
      <c r="D2442" s="88" t="s">
        <v>126</v>
      </c>
      <c r="E2442" s="88" t="s">
        <v>127</v>
      </c>
      <c r="F2442" s="88" t="s">
        <v>121</v>
      </c>
      <c r="G2442" s="88" t="s">
        <v>128</v>
      </c>
    </row>
    <row r="2443" spans="2:7" ht="15.75" hidden="1" thickBot="1">
      <c r="B2443" s="88" t="s">
        <v>2632</v>
      </c>
      <c r="C2443" s="88">
        <v>87751701</v>
      </c>
      <c r="D2443" s="88" t="s">
        <v>138</v>
      </c>
      <c r="E2443" s="88" t="s">
        <v>139</v>
      </c>
      <c r="F2443" s="88" t="s">
        <v>121</v>
      </c>
      <c r="G2443" s="88" t="s">
        <v>140</v>
      </c>
    </row>
    <row r="2444" spans="2:7" ht="15.75" thickBot="1">
      <c r="B2444" s="88" t="s">
        <v>2633</v>
      </c>
      <c r="C2444" s="88">
        <v>87723742</v>
      </c>
      <c r="D2444" s="88" t="s">
        <v>156</v>
      </c>
      <c r="E2444" s="88" t="s">
        <v>157</v>
      </c>
      <c r="F2444" s="88" t="s">
        <v>121</v>
      </c>
      <c r="G2444" s="88" t="s">
        <v>158</v>
      </c>
    </row>
    <row r="2445" spans="2:7" ht="15.75" thickBot="1">
      <c r="B2445" s="88" t="s">
        <v>2634</v>
      </c>
      <c r="C2445" s="88">
        <v>87761718</v>
      </c>
      <c r="D2445" s="88" t="s">
        <v>156</v>
      </c>
      <c r="E2445" s="88" t="s">
        <v>157</v>
      </c>
      <c r="F2445" s="88" t="s">
        <v>121</v>
      </c>
      <c r="G2445" s="88" t="s">
        <v>182</v>
      </c>
    </row>
    <row r="2446" spans="2:7" ht="15.75" hidden="1" thickBot="1">
      <c r="B2446" s="88" t="s">
        <v>2635</v>
      </c>
      <c r="C2446" s="88">
        <v>87491209</v>
      </c>
      <c r="D2446" s="88" t="s">
        <v>147</v>
      </c>
      <c r="E2446" s="88" t="s">
        <v>148</v>
      </c>
      <c r="F2446" s="88" t="s">
        <v>121</v>
      </c>
      <c r="G2446" s="88" t="s">
        <v>258</v>
      </c>
    </row>
    <row r="2447" spans="2:7" ht="15.75" hidden="1" thickBot="1">
      <c r="B2447" s="88" t="s">
        <v>2636</v>
      </c>
      <c r="C2447" s="88">
        <v>87396283</v>
      </c>
      <c r="D2447" s="88" t="s">
        <v>119</v>
      </c>
      <c r="E2447" s="88" t="s">
        <v>120</v>
      </c>
      <c r="F2447" s="88" t="s">
        <v>121</v>
      </c>
      <c r="G2447" s="88" t="s">
        <v>122</v>
      </c>
    </row>
    <row r="2448" spans="2:7" ht="15.75" hidden="1" thickBot="1">
      <c r="B2448" s="88" t="s">
        <v>2637</v>
      </c>
      <c r="C2448" s="88">
        <v>87545350</v>
      </c>
      <c r="D2448" s="88" t="s">
        <v>126</v>
      </c>
      <c r="E2448" s="88" t="s">
        <v>127</v>
      </c>
      <c r="F2448" s="88" t="s">
        <v>121</v>
      </c>
      <c r="G2448" s="88" t="s">
        <v>128</v>
      </c>
    </row>
    <row r="2449" spans="2:7" ht="15.75" hidden="1" thickBot="1">
      <c r="B2449" s="88" t="s">
        <v>2638</v>
      </c>
      <c r="C2449" s="88">
        <v>87353599</v>
      </c>
      <c r="D2449" s="88" t="s">
        <v>142</v>
      </c>
      <c r="E2449" s="88" t="s">
        <v>143</v>
      </c>
      <c r="F2449" s="88" t="s">
        <v>121</v>
      </c>
      <c r="G2449" s="88" t="s">
        <v>162</v>
      </c>
    </row>
    <row r="2450" spans="2:7" ht="15.75" thickBot="1">
      <c r="B2450" s="88" t="s">
        <v>2639</v>
      </c>
      <c r="C2450" s="88">
        <v>87746222</v>
      </c>
      <c r="D2450" s="88" t="s">
        <v>156</v>
      </c>
      <c r="E2450" s="88" t="s">
        <v>157</v>
      </c>
      <c r="F2450" s="88" t="s">
        <v>121</v>
      </c>
      <c r="G2450" s="88" t="s">
        <v>158</v>
      </c>
    </row>
    <row r="2451" spans="2:7" ht="15.75" hidden="1" thickBot="1">
      <c r="B2451" s="88" t="s">
        <v>2640</v>
      </c>
      <c r="C2451" s="88">
        <v>87751321</v>
      </c>
      <c r="D2451" s="88" t="s">
        <v>138</v>
      </c>
      <c r="E2451" s="88" t="s">
        <v>139</v>
      </c>
      <c r="F2451" s="88" t="s">
        <v>121</v>
      </c>
      <c r="G2451" s="88" t="s">
        <v>140</v>
      </c>
    </row>
    <row r="2452" spans="2:7" ht="15.75" hidden="1" thickBot="1">
      <c r="B2452" s="88" t="s">
        <v>2641</v>
      </c>
      <c r="C2452" s="88">
        <v>87671495</v>
      </c>
      <c r="D2452" s="88" t="s">
        <v>147</v>
      </c>
      <c r="E2452" s="88" t="s">
        <v>148</v>
      </c>
      <c r="F2452" s="88" t="s">
        <v>121</v>
      </c>
      <c r="G2452" s="88" t="s">
        <v>152</v>
      </c>
    </row>
    <row r="2453" spans="2:7" ht="15.75" thickBot="1">
      <c r="B2453" s="88" t="s">
        <v>2642</v>
      </c>
      <c r="C2453" s="88">
        <v>87743112</v>
      </c>
      <c r="D2453" s="88" t="s">
        <v>156</v>
      </c>
      <c r="E2453" s="88" t="s">
        <v>157</v>
      </c>
      <c r="F2453" s="88" t="s">
        <v>121</v>
      </c>
      <c r="G2453" s="88" t="s">
        <v>158</v>
      </c>
    </row>
    <row r="2454" spans="2:7" ht="15.75" hidden="1" thickBot="1">
      <c r="B2454" s="88" t="s">
        <v>2643</v>
      </c>
      <c r="C2454" s="88">
        <v>87411413</v>
      </c>
      <c r="D2454" s="88" t="s">
        <v>194</v>
      </c>
      <c r="E2454" s="88" t="s">
        <v>195</v>
      </c>
      <c r="F2454" s="88" t="s">
        <v>121</v>
      </c>
      <c r="G2454" s="88" t="s">
        <v>304</v>
      </c>
    </row>
    <row r="2455" spans="2:7" ht="15.75" hidden="1" thickBot="1">
      <c r="B2455" s="88" t="s">
        <v>2644</v>
      </c>
      <c r="C2455" s="88">
        <v>87574459</v>
      </c>
      <c r="D2455" s="88" t="s">
        <v>214</v>
      </c>
      <c r="E2455" s="88" t="s">
        <v>215</v>
      </c>
      <c r="F2455" s="88" t="s">
        <v>121</v>
      </c>
      <c r="G2455" s="88" t="s">
        <v>222</v>
      </c>
    </row>
    <row r="2456" spans="2:7" ht="15.75" hidden="1" thickBot="1">
      <c r="B2456" s="88" t="s">
        <v>2645</v>
      </c>
      <c r="C2456" s="88">
        <v>87611103</v>
      </c>
      <c r="D2456" s="88" t="s">
        <v>142</v>
      </c>
      <c r="E2456" s="88" t="s">
        <v>143</v>
      </c>
      <c r="F2456" s="88" t="s">
        <v>121</v>
      </c>
      <c r="G2456" s="88" t="s">
        <v>162</v>
      </c>
    </row>
    <row r="2457" spans="2:7" ht="15.75" hidden="1" thickBot="1">
      <c r="B2457" s="88" t="s">
        <v>2646</v>
      </c>
      <c r="C2457" s="88">
        <v>87487892</v>
      </c>
      <c r="D2457" s="88" t="s">
        <v>119</v>
      </c>
      <c r="E2457" s="88" t="s">
        <v>120</v>
      </c>
      <c r="F2457" s="88" t="s">
        <v>121</v>
      </c>
      <c r="G2457" s="88" t="s">
        <v>122</v>
      </c>
    </row>
    <row r="2458" spans="2:7" ht="15.75" thickBot="1">
      <c r="B2458" s="88" t="s">
        <v>2647</v>
      </c>
      <c r="C2458" s="88">
        <v>87723536</v>
      </c>
      <c r="D2458" s="88" t="s">
        <v>156</v>
      </c>
      <c r="E2458" s="88" t="s">
        <v>157</v>
      </c>
      <c r="F2458" s="88" t="s">
        <v>121</v>
      </c>
      <c r="G2458" s="88" t="s">
        <v>182</v>
      </c>
    </row>
    <row r="2459" spans="2:7" ht="15.75" hidden="1" thickBot="1">
      <c r="B2459" s="88" t="s">
        <v>2648</v>
      </c>
      <c r="C2459" s="88">
        <v>87584607</v>
      </c>
      <c r="D2459" s="88" t="s">
        <v>147</v>
      </c>
      <c r="E2459" s="88" t="s">
        <v>148</v>
      </c>
      <c r="F2459" s="88" t="s">
        <v>121</v>
      </c>
      <c r="G2459" s="88" t="s">
        <v>152</v>
      </c>
    </row>
    <row r="2460" spans="2:7" ht="15.75" hidden="1" thickBot="1">
      <c r="B2460" s="88" t="s">
        <v>2649</v>
      </c>
      <c r="C2460" s="88">
        <v>87582692</v>
      </c>
      <c r="D2460" s="88" t="s">
        <v>147</v>
      </c>
      <c r="E2460" s="88" t="s">
        <v>148</v>
      </c>
      <c r="F2460" s="88" t="s">
        <v>121</v>
      </c>
      <c r="G2460" s="88" t="s">
        <v>152</v>
      </c>
    </row>
    <row r="2461" spans="2:7" ht="15.75" hidden="1" thickBot="1">
      <c r="B2461" s="88" t="s">
        <v>2650</v>
      </c>
      <c r="C2461" s="88">
        <v>87478024</v>
      </c>
      <c r="D2461" s="88" t="s">
        <v>316</v>
      </c>
      <c r="E2461" s="88" t="s">
        <v>120</v>
      </c>
      <c r="F2461" s="88" t="s">
        <v>121</v>
      </c>
      <c r="G2461" s="88" t="s">
        <v>372</v>
      </c>
    </row>
    <row r="2462" spans="2:7" ht="15.75" thickBot="1">
      <c r="B2462" s="88" t="s">
        <v>2651</v>
      </c>
      <c r="C2462" s="88">
        <v>87742361</v>
      </c>
      <c r="D2462" s="88" t="s">
        <v>156</v>
      </c>
      <c r="E2462" s="88" t="s">
        <v>157</v>
      </c>
      <c r="F2462" s="88" t="s">
        <v>121</v>
      </c>
      <c r="G2462" s="88" t="s">
        <v>158</v>
      </c>
    </row>
    <row r="2463" spans="2:7" ht="15.75" hidden="1" thickBot="1">
      <c r="B2463" s="88" t="s">
        <v>2652</v>
      </c>
      <c r="C2463" s="88">
        <v>87547315</v>
      </c>
      <c r="D2463" s="88" t="s">
        <v>126</v>
      </c>
      <c r="E2463" s="88" t="s">
        <v>127</v>
      </c>
      <c r="F2463" s="88" t="s">
        <v>121</v>
      </c>
      <c r="G2463" s="88" t="s">
        <v>128</v>
      </c>
    </row>
    <row r="2464" spans="2:7" ht="15.75" hidden="1" thickBot="1">
      <c r="B2464" s="88" t="s">
        <v>2653</v>
      </c>
      <c r="C2464" s="88">
        <v>87144683</v>
      </c>
      <c r="D2464" s="88" t="s">
        <v>205</v>
      </c>
      <c r="E2464" s="88" t="s">
        <v>206</v>
      </c>
      <c r="F2464" s="88" t="s">
        <v>121</v>
      </c>
      <c r="G2464" s="88" t="s">
        <v>210</v>
      </c>
    </row>
    <row r="2465" spans="2:7" ht="15.75" hidden="1" thickBot="1">
      <c r="B2465" s="88" t="s">
        <v>2654</v>
      </c>
      <c r="C2465" s="88">
        <v>87545202</v>
      </c>
      <c r="D2465" s="88" t="s">
        <v>126</v>
      </c>
      <c r="E2465" s="88" t="s">
        <v>127</v>
      </c>
      <c r="F2465" s="88" t="s">
        <v>121</v>
      </c>
      <c r="G2465" s="88" t="s">
        <v>128</v>
      </c>
    </row>
    <row r="2466" spans="2:7" ht="15.75" hidden="1" thickBot="1">
      <c r="B2466" s="88" t="s">
        <v>2655</v>
      </c>
      <c r="C2466" s="88">
        <v>87146217</v>
      </c>
      <c r="D2466" s="88" t="s">
        <v>205</v>
      </c>
      <c r="E2466" s="88" t="s">
        <v>206</v>
      </c>
      <c r="F2466" s="88" t="s">
        <v>121</v>
      </c>
      <c r="G2466" s="88" t="s">
        <v>210</v>
      </c>
    </row>
    <row r="2467" spans="2:7" ht="15.75" hidden="1" thickBot="1">
      <c r="B2467" s="88" t="s">
        <v>2656</v>
      </c>
      <c r="C2467" s="88">
        <v>87481705</v>
      </c>
      <c r="D2467" s="88" t="s">
        <v>119</v>
      </c>
      <c r="E2467" s="88" t="s">
        <v>120</v>
      </c>
      <c r="F2467" s="88" t="s">
        <v>121</v>
      </c>
      <c r="G2467" s="88" t="s">
        <v>227</v>
      </c>
    </row>
    <row r="2468" spans="2:7" ht="15.75" hidden="1" thickBot="1">
      <c r="B2468" s="88" t="s">
        <v>3209</v>
      </c>
      <c r="C2468" s="88">
        <v>87733071</v>
      </c>
      <c r="D2468" s="88" t="s">
        <v>126</v>
      </c>
      <c r="E2468" s="88" t="s">
        <v>127</v>
      </c>
      <c r="F2468" s="88" t="s">
        <v>121</v>
      </c>
      <c r="G2468" s="88" t="s">
        <v>128</v>
      </c>
    </row>
    <row r="2469" spans="2:7" ht="15.75" hidden="1" thickBot="1">
      <c r="B2469" s="88" t="s">
        <v>2657</v>
      </c>
      <c r="C2469" s="88">
        <v>87281444</v>
      </c>
      <c r="D2469" s="88" t="s">
        <v>114</v>
      </c>
      <c r="E2469" s="88" t="s">
        <v>115</v>
      </c>
      <c r="F2469" s="88" t="s">
        <v>121</v>
      </c>
      <c r="G2469" s="88" t="s">
        <v>124</v>
      </c>
    </row>
    <row r="2470" spans="2:7" ht="15.75" hidden="1" thickBot="1">
      <c r="B2470" s="88" t="s">
        <v>2658</v>
      </c>
      <c r="C2470" s="88">
        <v>87313718</v>
      </c>
      <c r="D2470" s="88" t="s">
        <v>114</v>
      </c>
      <c r="E2470" s="88" t="s">
        <v>115</v>
      </c>
      <c r="F2470" s="88" t="s">
        <v>121</v>
      </c>
      <c r="G2470" s="88" t="s">
        <v>117</v>
      </c>
    </row>
    <row r="2471" spans="2:7" ht="15.75" hidden="1" thickBot="1">
      <c r="B2471" s="88" t="s">
        <v>2659</v>
      </c>
      <c r="C2471" s="88">
        <v>87271247</v>
      </c>
      <c r="D2471" s="88" t="s">
        <v>126</v>
      </c>
      <c r="E2471" s="88" t="s">
        <v>127</v>
      </c>
      <c r="F2471" s="88" t="s">
        <v>121</v>
      </c>
      <c r="G2471" s="88" t="s">
        <v>128</v>
      </c>
    </row>
    <row r="2472" spans="2:7" ht="15.75" hidden="1" thickBot="1">
      <c r="B2472" s="88" t="s">
        <v>2660</v>
      </c>
      <c r="C2472" s="88">
        <v>87381426</v>
      </c>
      <c r="D2472" s="88" t="s">
        <v>126</v>
      </c>
      <c r="E2472" s="88" t="s">
        <v>127</v>
      </c>
      <c r="F2472" s="88" t="s">
        <v>121</v>
      </c>
      <c r="G2472" s="88" t="s">
        <v>128</v>
      </c>
    </row>
    <row r="2473" spans="2:7" ht="15.75" hidden="1" thickBot="1">
      <c r="B2473" s="88" t="s">
        <v>2661</v>
      </c>
      <c r="C2473" s="88">
        <v>87276105</v>
      </c>
      <c r="D2473" s="88" t="s">
        <v>126</v>
      </c>
      <c r="E2473" s="88" t="s">
        <v>127</v>
      </c>
      <c r="F2473" s="88" t="s">
        <v>121</v>
      </c>
      <c r="G2473" s="88" t="s">
        <v>128</v>
      </c>
    </row>
    <row r="2474" spans="2:7" ht="15.75" hidden="1" thickBot="1">
      <c r="B2474" s="88" t="s">
        <v>2662</v>
      </c>
      <c r="C2474" s="88">
        <v>87337980</v>
      </c>
      <c r="D2474" s="88" t="s">
        <v>126</v>
      </c>
      <c r="E2474" s="88" t="s">
        <v>127</v>
      </c>
      <c r="F2474" s="88" t="s">
        <v>121</v>
      </c>
      <c r="G2474" s="88" t="s">
        <v>128</v>
      </c>
    </row>
    <row r="2475" spans="2:7" ht="15.75" hidden="1" thickBot="1">
      <c r="B2475" s="88" t="s">
        <v>2663</v>
      </c>
      <c r="C2475" s="88">
        <v>87571554</v>
      </c>
      <c r="D2475" s="88" t="s">
        <v>214</v>
      </c>
      <c r="E2475" s="88" t="s">
        <v>215</v>
      </c>
      <c r="F2475" s="88" t="s">
        <v>121</v>
      </c>
      <c r="G2475" s="88" t="s">
        <v>222</v>
      </c>
    </row>
    <row r="2476" spans="2:7" ht="15.75" hidden="1" thickBot="1">
      <c r="B2476" s="88" t="s">
        <v>2664</v>
      </c>
      <c r="C2476" s="88">
        <v>87571810</v>
      </c>
      <c r="D2476" s="88" t="s">
        <v>214</v>
      </c>
      <c r="E2476" s="88" t="s">
        <v>215</v>
      </c>
      <c r="F2476" s="88" t="s">
        <v>121</v>
      </c>
      <c r="G2476" s="88" t="s">
        <v>222</v>
      </c>
    </row>
    <row r="2477" spans="2:7" ht="15.75" thickBot="1">
      <c r="B2477" s="88" t="s">
        <v>2665</v>
      </c>
      <c r="C2477" s="88">
        <v>87723783</v>
      </c>
      <c r="D2477" s="88" t="s">
        <v>156</v>
      </c>
      <c r="E2477" s="88" t="s">
        <v>157</v>
      </c>
      <c r="F2477" s="88" t="s">
        <v>121</v>
      </c>
      <c r="G2477" s="88" t="s">
        <v>158</v>
      </c>
    </row>
    <row r="2478" spans="2:7" ht="15.75" hidden="1" thickBot="1">
      <c r="B2478" s="88" t="s">
        <v>2666</v>
      </c>
      <c r="C2478" s="88">
        <v>87671362</v>
      </c>
      <c r="D2478" s="88" t="s">
        <v>142</v>
      </c>
      <c r="E2478" s="88" t="s">
        <v>143</v>
      </c>
      <c r="F2478" s="88" t="s">
        <v>121</v>
      </c>
      <c r="G2478" s="88" t="s">
        <v>162</v>
      </c>
    </row>
    <row r="2479" spans="2:7" ht="15.75" thickBot="1">
      <c r="B2479" s="88" t="s">
        <v>2667</v>
      </c>
      <c r="C2479" s="88">
        <v>87761494</v>
      </c>
      <c r="D2479" s="88" t="s">
        <v>156</v>
      </c>
      <c r="E2479" s="88" t="s">
        <v>157</v>
      </c>
      <c r="F2479" s="88" t="s">
        <v>121</v>
      </c>
      <c r="G2479" s="88" t="s">
        <v>158</v>
      </c>
    </row>
    <row r="2480" spans="2:7" ht="15.75" hidden="1" thickBot="1">
      <c r="B2480" s="88" t="s">
        <v>2668</v>
      </c>
      <c r="C2480" s="88">
        <v>87394148</v>
      </c>
      <c r="D2480" s="88" t="s">
        <v>214</v>
      </c>
      <c r="E2480" s="88" t="s">
        <v>215</v>
      </c>
      <c r="F2480" s="88" t="s">
        <v>121</v>
      </c>
      <c r="G2480" s="88" t="s">
        <v>216</v>
      </c>
    </row>
    <row r="2481" spans="2:7" ht="15.75" hidden="1" thickBot="1">
      <c r="B2481" s="88" t="s">
        <v>2669</v>
      </c>
      <c r="C2481" s="88">
        <v>87765818</v>
      </c>
      <c r="D2481" s="88" t="s">
        <v>138</v>
      </c>
      <c r="E2481" s="88" t="s">
        <v>139</v>
      </c>
      <c r="F2481" s="88" t="s">
        <v>121</v>
      </c>
      <c r="G2481" s="88" t="s">
        <v>140</v>
      </c>
    </row>
    <row r="2482" spans="2:7" ht="15.75" hidden="1" thickBot="1">
      <c r="B2482" s="88" t="s">
        <v>2670</v>
      </c>
      <c r="C2482" s="88">
        <v>87582833</v>
      </c>
      <c r="D2482" s="88" t="s">
        <v>147</v>
      </c>
      <c r="E2482" s="88" t="s">
        <v>148</v>
      </c>
      <c r="F2482" s="88" t="s">
        <v>121</v>
      </c>
      <c r="G2482" s="88" t="s">
        <v>152</v>
      </c>
    </row>
    <row r="2483" spans="2:7" ht="15.75" hidden="1" thickBot="1">
      <c r="B2483" s="88" t="s">
        <v>2671</v>
      </c>
      <c r="C2483" s="88">
        <v>87595520</v>
      </c>
      <c r="D2483" s="88" t="s">
        <v>147</v>
      </c>
      <c r="E2483" s="88" t="s">
        <v>148</v>
      </c>
      <c r="F2483" s="88" t="s">
        <v>121</v>
      </c>
      <c r="G2483" s="88" t="s">
        <v>152</v>
      </c>
    </row>
    <row r="2484" spans="2:7" ht="15.75" hidden="1" thickBot="1">
      <c r="B2484" s="88" t="s">
        <v>2672</v>
      </c>
      <c r="C2484" s="88">
        <v>87571240</v>
      </c>
      <c r="D2484" s="88" t="s">
        <v>214</v>
      </c>
      <c r="E2484" s="88" t="s">
        <v>215</v>
      </c>
      <c r="F2484" s="88" t="s">
        <v>121</v>
      </c>
      <c r="G2484" s="88" t="s">
        <v>1617</v>
      </c>
    </row>
    <row r="2485" spans="2:7" ht="15.75" hidden="1" thickBot="1">
      <c r="B2485" s="88" t="s">
        <v>2673</v>
      </c>
      <c r="C2485" s="88">
        <v>87415646</v>
      </c>
      <c r="D2485" s="88" t="s">
        <v>194</v>
      </c>
      <c r="E2485" s="88" t="s">
        <v>195</v>
      </c>
      <c r="F2485" s="88" t="s">
        <v>121</v>
      </c>
      <c r="G2485" s="88" t="s">
        <v>304</v>
      </c>
    </row>
    <row r="2486" spans="2:7" ht="15.75" thickBot="1">
      <c r="B2486" s="88" t="s">
        <v>2674</v>
      </c>
      <c r="C2486" s="88">
        <v>87746313</v>
      </c>
      <c r="D2486" s="88" t="s">
        <v>156</v>
      </c>
      <c r="E2486" s="88" t="s">
        <v>157</v>
      </c>
      <c r="F2486" s="88" t="s">
        <v>121</v>
      </c>
      <c r="G2486" s="88" t="s">
        <v>158</v>
      </c>
    </row>
    <row r="2487" spans="2:7" ht="15.75" hidden="1" thickBot="1">
      <c r="B2487" s="88" t="s">
        <v>2675</v>
      </c>
      <c r="C2487" s="88">
        <v>87478768</v>
      </c>
      <c r="D2487" s="88" t="s">
        <v>119</v>
      </c>
      <c r="E2487" s="88" t="s">
        <v>120</v>
      </c>
      <c r="F2487" s="88" t="s">
        <v>121</v>
      </c>
      <c r="G2487" s="88" t="s">
        <v>122</v>
      </c>
    </row>
    <row r="2488" spans="2:7" ht="15.75" hidden="1" thickBot="1">
      <c r="B2488" s="88" t="s">
        <v>2676</v>
      </c>
      <c r="C2488" s="88">
        <v>87696294</v>
      </c>
      <c r="D2488" s="88" t="s">
        <v>165</v>
      </c>
      <c r="E2488" s="88" t="s">
        <v>166</v>
      </c>
      <c r="F2488" s="88" t="s">
        <v>121</v>
      </c>
      <c r="G2488" s="88" t="s">
        <v>168</v>
      </c>
    </row>
    <row r="2489" spans="2:7" ht="15.75" hidden="1" thickBot="1">
      <c r="B2489" s="88" t="s">
        <v>2677</v>
      </c>
      <c r="C2489" s="88">
        <v>87476440</v>
      </c>
      <c r="D2489" s="88" t="s">
        <v>316</v>
      </c>
      <c r="E2489" s="88" t="s">
        <v>120</v>
      </c>
      <c r="F2489" s="88" t="s">
        <v>121</v>
      </c>
      <c r="G2489" s="88" t="s">
        <v>372</v>
      </c>
    </row>
    <row r="2490" spans="2:7" ht="15.75" hidden="1" thickBot="1">
      <c r="B2490" s="88" t="s">
        <v>2678</v>
      </c>
      <c r="C2490" s="88">
        <v>87444216</v>
      </c>
      <c r="D2490" s="88" t="s">
        <v>194</v>
      </c>
      <c r="E2490" s="88" t="s">
        <v>195</v>
      </c>
      <c r="F2490" s="88" t="s">
        <v>121</v>
      </c>
      <c r="G2490" s="88" t="s">
        <v>304</v>
      </c>
    </row>
    <row r="2491" spans="2:7" ht="15.75" hidden="1" thickBot="1">
      <c r="B2491" s="88" t="s">
        <v>2679</v>
      </c>
      <c r="C2491" s="88">
        <v>87474569</v>
      </c>
      <c r="D2491" s="88" t="s">
        <v>316</v>
      </c>
      <c r="E2491" s="88" t="s">
        <v>120</v>
      </c>
      <c r="F2491" s="88" t="s">
        <v>121</v>
      </c>
      <c r="G2491" s="88" t="s">
        <v>372</v>
      </c>
    </row>
    <row r="2492" spans="2:7" ht="15.75" hidden="1" thickBot="1">
      <c r="B2492" s="88" t="s">
        <v>2680</v>
      </c>
      <c r="C2492" s="88">
        <v>87753285</v>
      </c>
      <c r="D2492" s="88" t="s">
        <v>138</v>
      </c>
      <c r="E2492" s="88" t="s">
        <v>139</v>
      </c>
      <c r="F2492" s="88" t="s">
        <v>121</v>
      </c>
      <c r="G2492" s="88" t="s">
        <v>140</v>
      </c>
    </row>
    <row r="2493" spans="2:7" ht="15.75" thickBot="1">
      <c r="B2493" s="88" t="s">
        <v>2681</v>
      </c>
      <c r="C2493" s="88">
        <v>87723353</v>
      </c>
      <c r="D2493" s="88" t="s">
        <v>156</v>
      </c>
      <c r="E2493" s="88" t="s">
        <v>157</v>
      </c>
      <c r="F2493" s="88" t="s">
        <v>121</v>
      </c>
      <c r="G2493" s="88" t="s">
        <v>182</v>
      </c>
    </row>
    <row r="2494" spans="2:7" ht="15.75" hidden="1" thickBot="1">
      <c r="B2494" s="88" t="s">
        <v>2682</v>
      </c>
      <c r="C2494" s="88">
        <v>87592055</v>
      </c>
      <c r="D2494" s="88" t="s">
        <v>147</v>
      </c>
      <c r="E2494" s="88" t="s">
        <v>148</v>
      </c>
      <c r="F2494" s="88" t="s">
        <v>121</v>
      </c>
      <c r="G2494" s="88" t="s">
        <v>152</v>
      </c>
    </row>
    <row r="2495" spans="2:7" ht="15.75" hidden="1" thickBot="1">
      <c r="B2495" s="88" t="s">
        <v>2683</v>
      </c>
      <c r="C2495" s="88">
        <v>87296004</v>
      </c>
      <c r="D2495" s="88" t="s">
        <v>114</v>
      </c>
      <c r="E2495" s="88" t="s">
        <v>115</v>
      </c>
      <c r="F2495" s="88" t="s">
        <v>121</v>
      </c>
      <c r="G2495" s="88" t="s">
        <v>219</v>
      </c>
    </row>
    <row r="2496" spans="2:7" ht="15.75" hidden="1" thickBot="1">
      <c r="B2496" s="88" t="s">
        <v>2684</v>
      </c>
      <c r="C2496" s="88">
        <v>87393843</v>
      </c>
      <c r="D2496" s="88" t="s">
        <v>126</v>
      </c>
      <c r="E2496" s="88" t="s">
        <v>127</v>
      </c>
      <c r="F2496" s="88" t="s">
        <v>121</v>
      </c>
      <c r="G2496" s="88" t="s">
        <v>128</v>
      </c>
    </row>
    <row r="2497" spans="2:7" ht="15.75" thickBot="1">
      <c r="B2497" s="88" t="s">
        <v>2685</v>
      </c>
      <c r="C2497" s="88">
        <v>87723387</v>
      </c>
      <c r="D2497" s="88" t="s">
        <v>156</v>
      </c>
      <c r="E2497" s="88" t="s">
        <v>157</v>
      </c>
      <c r="F2497" s="88" t="s">
        <v>121</v>
      </c>
      <c r="G2497" s="88" t="s">
        <v>182</v>
      </c>
    </row>
    <row r="2498" spans="2:7" ht="15.75" thickBot="1">
      <c r="B2498" s="88" t="s">
        <v>2686</v>
      </c>
      <c r="C2498" s="88">
        <v>87761106</v>
      </c>
      <c r="D2498" s="88" t="s">
        <v>156</v>
      </c>
      <c r="E2498" s="88" t="s">
        <v>157</v>
      </c>
      <c r="F2498" s="88" t="s">
        <v>121</v>
      </c>
      <c r="G2498" s="88" t="s">
        <v>182</v>
      </c>
    </row>
    <row r="2499" spans="2:7" ht="15.75" thickBot="1">
      <c r="B2499" s="88" t="s">
        <v>2687</v>
      </c>
      <c r="C2499" s="88">
        <v>87743740</v>
      </c>
      <c r="D2499" s="88" t="s">
        <v>156</v>
      </c>
      <c r="E2499" s="88" t="s">
        <v>157</v>
      </c>
      <c r="F2499" s="88" t="s">
        <v>121</v>
      </c>
      <c r="G2499" s="88" t="s">
        <v>158</v>
      </c>
    </row>
    <row r="2500" spans="2:7" ht="15.75" hidden="1" thickBot="1">
      <c r="B2500" s="88" t="s">
        <v>2688</v>
      </c>
      <c r="C2500" s="88">
        <v>87757526</v>
      </c>
      <c r="D2500" s="88" t="s">
        <v>138</v>
      </c>
      <c r="E2500" s="88" t="s">
        <v>139</v>
      </c>
      <c r="F2500" s="88" t="s">
        <v>121</v>
      </c>
      <c r="G2500" s="88" t="s">
        <v>250</v>
      </c>
    </row>
    <row r="2501" spans="2:7" ht="15.75" hidden="1" thickBot="1">
      <c r="B2501" s="88" t="s">
        <v>2689</v>
      </c>
      <c r="C2501" s="88">
        <v>87313288</v>
      </c>
      <c r="D2501" s="88" t="s">
        <v>114</v>
      </c>
      <c r="E2501" s="88" t="s">
        <v>115</v>
      </c>
      <c r="F2501" s="88" t="s">
        <v>121</v>
      </c>
      <c r="G2501" s="88" t="s">
        <v>117</v>
      </c>
    </row>
    <row r="2502" spans="2:7" ht="15.75" hidden="1" thickBot="1">
      <c r="B2502" s="88" t="s">
        <v>2690</v>
      </c>
      <c r="C2502" s="88">
        <v>87313080</v>
      </c>
      <c r="D2502" s="88" t="s">
        <v>114</v>
      </c>
      <c r="E2502" s="88" t="s">
        <v>115</v>
      </c>
      <c r="F2502" s="88" t="s">
        <v>121</v>
      </c>
      <c r="G2502" s="88" t="s">
        <v>117</v>
      </c>
    </row>
    <row r="2503" spans="2:7" ht="15.75" thickBot="1">
      <c r="B2503" s="88" t="s">
        <v>2691</v>
      </c>
      <c r="C2503" s="88">
        <v>87721456</v>
      </c>
      <c r="D2503" s="88" t="s">
        <v>156</v>
      </c>
      <c r="E2503" s="88" t="s">
        <v>157</v>
      </c>
      <c r="F2503" s="88" t="s">
        <v>121</v>
      </c>
      <c r="G2503" s="88" t="s">
        <v>158</v>
      </c>
    </row>
    <row r="2504" spans="2:7" ht="15.75" thickBot="1">
      <c r="B2504" s="88" t="s">
        <v>2692</v>
      </c>
      <c r="C2504" s="88">
        <v>87726430</v>
      </c>
      <c r="D2504" s="88" t="s">
        <v>156</v>
      </c>
      <c r="E2504" s="88" t="s">
        <v>157</v>
      </c>
      <c r="F2504" s="88" t="s">
        <v>121</v>
      </c>
      <c r="G2504" s="88" t="s">
        <v>158</v>
      </c>
    </row>
    <row r="2505" spans="2:7" ht="15.75" hidden="1" thickBot="1">
      <c r="B2505" s="88" t="s">
        <v>2693</v>
      </c>
      <c r="C2505" s="88">
        <v>87783431</v>
      </c>
      <c r="D2505" s="88" t="s">
        <v>142</v>
      </c>
      <c r="E2505" s="88" t="s">
        <v>143</v>
      </c>
      <c r="F2505" s="88" t="s">
        <v>121</v>
      </c>
      <c r="G2505" s="88" t="s">
        <v>162</v>
      </c>
    </row>
    <row r="2506" spans="2:7" ht="15.75" hidden="1" thickBot="1">
      <c r="B2506" s="88" t="s">
        <v>2694</v>
      </c>
      <c r="C2506" s="88">
        <v>87765438</v>
      </c>
      <c r="D2506" s="88" t="s">
        <v>138</v>
      </c>
      <c r="E2506" s="88" t="s">
        <v>139</v>
      </c>
      <c r="F2506" s="88" t="s">
        <v>121</v>
      </c>
      <c r="G2506" s="88" t="s">
        <v>140</v>
      </c>
    </row>
    <row r="2507" spans="2:7" ht="15.75" hidden="1" thickBot="1">
      <c r="B2507" s="88" t="s">
        <v>2695</v>
      </c>
      <c r="C2507" s="88">
        <v>87491035</v>
      </c>
      <c r="D2507" s="88" t="s">
        <v>147</v>
      </c>
      <c r="E2507" s="88" t="s">
        <v>148</v>
      </c>
      <c r="F2507" s="88" t="s">
        <v>121</v>
      </c>
      <c r="G2507" s="88" t="s">
        <v>152</v>
      </c>
    </row>
    <row r="2508" spans="2:7" ht="15.75" hidden="1" thickBot="1">
      <c r="B2508" s="88" t="s">
        <v>2696</v>
      </c>
      <c r="C2508" s="88">
        <v>87575365</v>
      </c>
      <c r="D2508" s="88" t="s">
        <v>147</v>
      </c>
      <c r="E2508" s="88" t="s">
        <v>148</v>
      </c>
      <c r="F2508" s="88" t="s">
        <v>121</v>
      </c>
      <c r="G2508" s="88" t="s">
        <v>152</v>
      </c>
    </row>
    <row r="2509" spans="2:7" ht="15.75" hidden="1" thickBot="1">
      <c r="B2509" s="88" t="s">
        <v>2697</v>
      </c>
      <c r="C2509" s="88">
        <v>87592493</v>
      </c>
      <c r="D2509" s="88" t="s">
        <v>147</v>
      </c>
      <c r="E2509" s="88" t="s">
        <v>148</v>
      </c>
      <c r="F2509" s="88" t="s">
        <v>121</v>
      </c>
      <c r="G2509" s="88" t="s">
        <v>152</v>
      </c>
    </row>
    <row r="2510" spans="2:7" ht="15.75" hidden="1" thickBot="1">
      <c r="B2510" s="88" t="s">
        <v>2698</v>
      </c>
      <c r="C2510" s="88">
        <v>87354597</v>
      </c>
      <c r="D2510" s="88" t="s">
        <v>119</v>
      </c>
      <c r="E2510" s="88" t="s">
        <v>120</v>
      </c>
      <c r="F2510" s="88" t="s">
        <v>121</v>
      </c>
      <c r="G2510" s="88" t="s">
        <v>122</v>
      </c>
    </row>
    <row r="2511" spans="2:7" ht="15.75" hidden="1" thickBot="1">
      <c r="B2511" s="88" t="s">
        <v>2699</v>
      </c>
      <c r="C2511" s="88">
        <v>87354589</v>
      </c>
      <c r="D2511" s="88" t="s">
        <v>119</v>
      </c>
      <c r="E2511" s="88" t="s">
        <v>120</v>
      </c>
      <c r="F2511" s="88" t="s">
        <v>121</v>
      </c>
      <c r="G2511" s="88" t="s">
        <v>122</v>
      </c>
    </row>
    <row r="2512" spans="2:7" ht="15.75" hidden="1" thickBot="1">
      <c r="B2512" s="88" t="s">
        <v>2700</v>
      </c>
      <c r="C2512" s="88">
        <v>87471169</v>
      </c>
      <c r="D2512" s="88" t="s">
        <v>316</v>
      </c>
      <c r="E2512" s="88" t="s">
        <v>120</v>
      </c>
      <c r="F2512" s="88" t="s">
        <v>121</v>
      </c>
      <c r="G2512" s="88" t="s">
        <v>372</v>
      </c>
    </row>
    <row r="2513" spans="2:7" ht="15.75" hidden="1" thickBot="1">
      <c r="B2513" s="88" t="s">
        <v>2701</v>
      </c>
      <c r="C2513" s="88">
        <v>87753681</v>
      </c>
      <c r="D2513" s="88" t="s">
        <v>138</v>
      </c>
      <c r="E2513" s="88" t="s">
        <v>139</v>
      </c>
      <c r="F2513" s="88" t="s">
        <v>121</v>
      </c>
      <c r="G2513" s="88" t="s">
        <v>140</v>
      </c>
    </row>
    <row r="2514" spans="2:7" ht="15.75" hidden="1" thickBot="1">
      <c r="B2514" s="88" t="s">
        <v>2702</v>
      </c>
      <c r="C2514" s="88">
        <v>87447714</v>
      </c>
      <c r="D2514" s="88" t="s">
        <v>194</v>
      </c>
      <c r="E2514" s="88" t="s">
        <v>195</v>
      </c>
      <c r="F2514" s="88" t="s">
        <v>121</v>
      </c>
      <c r="G2514" s="88" t="s">
        <v>304</v>
      </c>
    </row>
    <row r="2515" spans="2:7" ht="15.75" hidden="1" thickBot="1">
      <c r="B2515" s="88" t="s">
        <v>2703</v>
      </c>
      <c r="C2515" s="88">
        <v>87751438</v>
      </c>
      <c r="D2515" s="88" t="s">
        <v>138</v>
      </c>
      <c r="E2515" s="88" t="s">
        <v>139</v>
      </c>
      <c r="F2515" s="88" t="s">
        <v>121</v>
      </c>
      <c r="G2515" s="88" t="s">
        <v>140</v>
      </c>
    </row>
    <row r="2516" spans="2:7" ht="15.75" hidden="1" thickBot="1">
      <c r="B2516" s="88" t="s">
        <v>2704</v>
      </c>
      <c r="C2516" s="88">
        <v>87584722</v>
      </c>
      <c r="D2516" s="88" t="s">
        <v>147</v>
      </c>
      <c r="E2516" s="88" t="s">
        <v>148</v>
      </c>
      <c r="F2516" s="88" t="s">
        <v>121</v>
      </c>
      <c r="G2516" s="88" t="s">
        <v>152</v>
      </c>
    </row>
    <row r="2517" spans="2:7" ht="15.75" hidden="1" thickBot="1">
      <c r="B2517" s="88" t="s">
        <v>2705</v>
      </c>
      <c r="C2517" s="88">
        <v>87615344</v>
      </c>
      <c r="D2517" s="88" t="s">
        <v>142</v>
      </c>
      <c r="E2517" s="88" t="s">
        <v>143</v>
      </c>
      <c r="F2517" s="88" t="s">
        <v>121</v>
      </c>
      <c r="G2517" s="88" t="s">
        <v>145</v>
      </c>
    </row>
    <row r="2518" spans="2:7" ht="15.75" hidden="1" thickBot="1">
      <c r="B2518" s="88" t="s">
        <v>2706</v>
      </c>
      <c r="C2518" s="88">
        <v>87592345</v>
      </c>
      <c r="D2518" s="88" t="s">
        <v>147</v>
      </c>
      <c r="E2518" s="88" t="s">
        <v>148</v>
      </c>
      <c r="F2518" s="88" t="s">
        <v>121</v>
      </c>
      <c r="G2518" s="88" t="s">
        <v>152</v>
      </c>
    </row>
    <row r="2519" spans="2:7" ht="15.75" hidden="1" thickBot="1">
      <c r="B2519" s="88" t="s">
        <v>2707</v>
      </c>
      <c r="C2519" s="88">
        <v>87694174</v>
      </c>
      <c r="D2519" s="88" t="s">
        <v>165</v>
      </c>
      <c r="E2519" s="88" t="s">
        <v>166</v>
      </c>
      <c r="F2519" s="88" t="s">
        <v>121</v>
      </c>
      <c r="G2519" s="88" t="s">
        <v>168</v>
      </c>
    </row>
    <row r="2520" spans="2:7" ht="15.75" hidden="1" thickBot="1">
      <c r="B2520" s="88" t="s">
        <v>2708</v>
      </c>
      <c r="C2520" s="88">
        <v>87474312</v>
      </c>
      <c r="D2520" s="88" t="s">
        <v>316</v>
      </c>
      <c r="E2520" s="88" t="s">
        <v>120</v>
      </c>
      <c r="F2520" s="88" t="s">
        <v>121</v>
      </c>
      <c r="G2520" s="88" t="s">
        <v>372</v>
      </c>
    </row>
    <row r="2521" spans="2:7" ht="15.75" thickBot="1">
      <c r="B2521" s="88" t="s">
        <v>2709</v>
      </c>
      <c r="C2521" s="88">
        <v>87761130</v>
      </c>
      <c r="D2521" s="88" t="s">
        <v>156</v>
      </c>
      <c r="E2521" s="88" t="s">
        <v>157</v>
      </c>
      <c r="F2521" s="88" t="s">
        <v>121</v>
      </c>
      <c r="G2521" s="88" t="s">
        <v>182</v>
      </c>
    </row>
    <row r="2522" spans="2:7" ht="15.75" hidden="1" thickBot="1">
      <c r="B2522" s="88" t="s">
        <v>2710</v>
      </c>
      <c r="C2522" s="88">
        <v>87415166</v>
      </c>
      <c r="D2522" s="88" t="s">
        <v>194</v>
      </c>
      <c r="E2522" s="88" t="s">
        <v>195</v>
      </c>
      <c r="F2522" s="88" t="s">
        <v>121</v>
      </c>
      <c r="G2522" s="88" t="s">
        <v>304</v>
      </c>
    </row>
    <row r="2523" spans="2:7" ht="15.75" thickBot="1">
      <c r="B2523" s="88" t="s">
        <v>2711</v>
      </c>
      <c r="C2523" s="88">
        <v>87721043</v>
      </c>
      <c r="D2523" s="88" t="s">
        <v>156</v>
      </c>
      <c r="E2523" s="88" t="s">
        <v>157</v>
      </c>
      <c r="F2523" s="88" t="s">
        <v>121</v>
      </c>
      <c r="G2523" s="88" t="s">
        <v>158</v>
      </c>
    </row>
    <row r="2524" spans="2:7" ht="15.75" hidden="1" thickBot="1">
      <c r="B2524" s="88" t="s">
        <v>2712</v>
      </c>
      <c r="C2524" s="88">
        <v>87592683</v>
      </c>
      <c r="D2524" s="88" t="s">
        <v>147</v>
      </c>
      <c r="E2524" s="88" t="s">
        <v>148</v>
      </c>
      <c r="F2524" s="88" t="s">
        <v>121</v>
      </c>
      <c r="G2524" s="88" t="s">
        <v>152</v>
      </c>
    </row>
    <row r="2525" spans="2:7" ht="15.75" thickBot="1">
      <c r="B2525" s="88" t="s">
        <v>2713</v>
      </c>
      <c r="C2525" s="88">
        <v>87734715</v>
      </c>
      <c r="D2525" s="88" t="s">
        <v>156</v>
      </c>
      <c r="E2525" s="88" t="s">
        <v>157</v>
      </c>
      <c r="F2525" s="88" t="s">
        <v>121</v>
      </c>
      <c r="G2525" s="88" t="s">
        <v>158</v>
      </c>
    </row>
    <row r="2526" spans="2:7" ht="15.75" hidden="1" thickBot="1">
      <c r="B2526" s="88" t="s">
        <v>2714</v>
      </c>
      <c r="C2526" s="88">
        <v>87673277</v>
      </c>
      <c r="D2526" s="88" t="s">
        <v>147</v>
      </c>
      <c r="E2526" s="88" t="s">
        <v>148</v>
      </c>
      <c r="F2526" s="88" t="s">
        <v>121</v>
      </c>
      <c r="G2526" s="88" t="s">
        <v>258</v>
      </c>
    </row>
    <row r="2527" spans="2:7" ht="15.75" hidden="1" thickBot="1">
      <c r="B2527" s="88" t="s">
        <v>2715</v>
      </c>
      <c r="C2527" s="88">
        <v>87718320</v>
      </c>
      <c r="D2527" s="88" t="s">
        <v>165</v>
      </c>
      <c r="E2527" s="88" t="s">
        <v>166</v>
      </c>
      <c r="F2527" s="88" t="s">
        <v>121</v>
      </c>
      <c r="G2527" s="88" t="s">
        <v>324</v>
      </c>
    </row>
    <row r="2528" spans="2:7" ht="15.75" hidden="1" thickBot="1">
      <c r="B2528" s="88" t="s">
        <v>2716</v>
      </c>
      <c r="C2528" s="88">
        <v>87592824</v>
      </c>
      <c r="D2528" s="88" t="s">
        <v>147</v>
      </c>
      <c r="E2528" s="88" t="s">
        <v>148</v>
      </c>
      <c r="F2528" s="88" t="s">
        <v>121</v>
      </c>
      <c r="G2528" s="88" t="s">
        <v>152</v>
      </c>
    </row>
    <row r="2529" spans="2:7" ht="15.75" hidden="1" thickBot="1">
      <c r="B2529" s="88" t="s">
        <v>2717</v>
      </c>
      <c r="C2529" s="88">
        <v>87543165</v>
      </c>
      <c r="D2529" s="88" t="s">
        <v>214</v>
      </c>
      <c r="E2529" s="88" t="s">
        <v>215</v>
      </c>
      <c r="F2529" s="88" t="s">
        <v>180</v>
      </c>
      <c r="G2529" s="88" t="s">
        <v>216</v>
      </c>
    </row>
    <row r="2530" spans="2:7" ht="15.75" thickBot="1">
      <c r="B2530" s="88" t="s">
        <v>2718</v>
      </c>
      <c r="C2530" s="88">
        <v>87746438</v>
      </c>
      <c r="D2530" s="88" t="s">
        <v>156</v>
      </c>
      <c r="E2530" s="88" t="s">
        <v>157</v>
      </c>
      <c r="F2530" s="88" t="s">
        <v>121</v>
      </c>
      <c r="G2530" s="88" t="s">
        <v>182</v>
      </c>
    </row>
    <row r="2531" spans="2:7" ht="15.75" hidden="1" thickBot="1">
      <c r="B2531" s="88" t="s">
        <v>2719</v>
      </c>
      <c r="C2531" s="88">
        <v>87345215</v>
      </c>
      <c r="D2531" s="88" t="s">
        <v>114</v>
      </c>
      <c r="E2531" s="88" t="s">
        <v>115</v>
      </c>
      <c r="F2531" s="88" t="s">
        <v>121</v>
      </c>
      <c r="G2531" s="88" t="s">
        <v>117</v>
      </c>
    </row>
    <row r="2532" spans="2:7" ht="15.75" hidden="1" thickBot="1">
      <c r="B2532" s="88" t="s">
        <v>2720</v>
      </c>
      <c r="C2532" s="88">
        <v>87613877</v>
      </c>
      <c r="D2532" s="88" t="s">
        <v>142</v>
      </c>
      <c r="E2532" s="88" t="s">
        <v>143</v>
      </c>
      <c r="F2532" s="88" t="s">
        <v>121</v>
      </c>
      <c r="G2532" s="88" t="s">
        <v>162</v>
      </c>
    </row>
    <row r="2533" spans="2:7" ht="15.75" hidden="1" thickBot="1">
      <c r="B2533" s="88" t="s">
        <v>2721</v>
      </c>
      <c r="C2533" s="88">
        <v>87342451</v>
      </c>
      <c r="D2533" s="88" t="s">
        <v>114</v>
      </c>
      <c r="E2533" s="88" t="s">
        <v>115</v>
      </c>
      <c r="F2533" s="88" t="s">
        <v>121</v>
      </c>
      <c r="G2533" s="88" t="s">
        <v>117</v>
      </c>
    </row>
    <row r="2534" spans="2:7" ht="15.75" hidden="1" thickBot="1">
      <c r="B2534" s="88" t="s">
        <v>2722</v>
      </c>
      <c r="C2534" s="88">
        <v>87753764</v>
      </c>
      <c r="D2534" s="88" t="s">
        <v>138</v>
      </c>
      <c r="E2534" s="88" t="s">
        <v>139</v>
      </c>
      <c r="F2534" s="88" t="s">
        <v>121</v>
      </c>
      <c r="G2534" s="88" t="s">
        <v>176</v>
      </c>
    </row>
    <row r="2535" spans="2:7" ht="15.75" hidden="1" thickBot="1">
      <c r="B2535" s="88" t="s">
        <v>2723</v>
      </c>
      <c r="C2535" s="88">
        <v>87784157</v>
      </c>
      <c r="D2535" s="88" t="s">
        <v>142</v>
      </c>
      <c r="E2535" s="88" t="s">
        <v>143</v>
      </c>
      <c r="F2535" s="88" t="s">
        <v>121</v>
      </c>
      <c r="G2535" s="88" t="s">
        <v>162</v>
      </c>
    </row>
    <row r="2536" spans="2:7" ht="15.75" hidden="1" thickBot="1">
      <c r="B2536" s="88" t="s">
        <v>2724</v>
      </c>
      <c r="C2536" s="88">
        <v>87276188</v>
      </c>
      <c r="D2536" s="88" t="s">
        <v>126</v>
      </c>
      <c r="E2536" s="88" t="s">
        <v>127</v>
      </c>
      <c r="F2536" s="88" t="s">
        <v>121</v>
      </c>
      <c r="G2536" s="88" t="s">
        <v>128</v>
      </c>
    </row>
    <row r="2537" spans="2:7" ht="15.75" hidden="1" thickBot="1">
      <c r="B2537" s="88" t="s">
        <v>2725</v>
      </c>
      <c r="C2537" s="88">
        <v>87192229</v>
      </c>
      <c r="D2537" s="88" t="s">
        <v>205</v>
      </c>
      <c r="E2537" s="88" t="s">
        <v>206</v>
      </c>
      <c r="F2537" s="88" t="s">
        <v>121</v>
      </c>
      <c r="G2537" s="88" t="s">
        <v>210</v>
      </c>
    </row>
    <row r="2538" spans="2:7" ht="15.75" hidden="1" thickBot="1">
      <c r="B2538" s="88" t="s">
        <v>2726</v>
      </c>
      <c r="C2538" s="88">
        <v>87713594</v>
      </c>
      <c r="D2538" s="88" t="s">
        <v>165</v>
      </c>
      <c r="E2538" s="88" t="s">
        <v>166</v>
      </c>
      <c r="F2538" s="88" t="s">
        <v>121</v>
      </c>
      <c r="G2538" s="88" t="s">
        <v>168</v>
      </c>
    </row>
    <row r="2539" spans="2:7" ht="15.75" hidden="1" thickBot="1">
      <c r="B2539" s="88" t="s">
        <v>2727</v>
      </c>
      <c r="C2539" s="88">
        <v>87286401</v>
      </c>
      <c r="D2539" s="88" t="s">
        <v>114</v>
      </c>
      <c r="E2539" s="88" t="s">
        <v>115</v>
      </c>
      <c r="F2539" s="88" t="s">
        <v>121</v>
      </c>
      <c r="G2539" s="88" t="s">
        <v>117</v>
      </c>
    </row>
    <row r="2540" spans="2:7" ht="15.75" hidden="1" thickBot="1">
      <c r="B2540" s="88" t="s">
        <v>2728</v>
      </c>
      <c r="C2540" s="88">
        <v>87381186</v>
      </c>
      <c r="D2540" s="88" t="s">
        <v>126</v>
      </c>
      <c r="E2540" s="88" t="s">
        <v>127</v>
      </c>
      <c r="F2540" s="88" t="s">
        <v>121</v>
      </c>
      <c r="G2540" s="88" t="s">
        <v>354</v>
      </c>
    </row>
    <row r="2541" spans="2:7" ht="15.75" hidden="1" thickBot="1">
      <c r="B2541" s="88" t="s">
        <v>2729</v>
      </c>
      <c r="C2541" s="88">
        <v>87718502</v>
      </c>
      <c r="D2541" s="88" t="s">
        <v>165</v>
      </c>
      <c r="E2541" s="88" t="s">
        <v>166</v>
      </c>
      <c r="F2541" s="88" t="s">
        <v>121</v>
      </c>
      <c r="G2541" s="88" t="s">
        <v>168</v>
      </c>
    </row>
    <row r="2542" spans="2:7" ht="15.75" hidden="1" thickBot="1">
      <c r="B2542" s="88" t="s">
        <v>2730</v>
      </c>
      <c r="C2542" s="88">
        <v>87276386</v>
      </c>
      <c r="D2542" s="88" t="s">
        <v>126</v>
      </c>
      <c r="E2542" s="88" t="s">
        <v>127</v>
      </c>
      <c r="F2542" s="88" t="s">
        <v>121</v>
      </c>
      <c r="G2542" s="88" t="s">
        <v>128</v>
      </c>
    </row>
    <row r="2543" spans="2:7" ht="15.75" hidden="1" thickBot="1">
      <c r="B2543" s="88" t="s">
        <v>2731</v>
      </c>
      <c r="C2543" s="88">
        <v>87595827</v>
      </c>
      <c r="D2543" s="88" t="s">
        <v>147</v>
      </c>
      <c r="E2543" s="88" t="s">
        <v>148</v>
      </c>
      <c r="F2543" s="88" t="s">
        <v>149</v>
      </c>
      <c r="G2543" s="88" t="s">
        <v>152</v>
      </c>
    </row>
    <row r="2544" spans="2:7" ht="15.75" thickBot="1">
      <c r="B2544" s="88" t="s">
        <v>2732</v>
      </c>
      <c r="C2544" s="88">
        <v>87734152</v>
      </c>
      <c r="D2544" s="88" t="s">
        <v>156</v>
      </c>
      <c r="E2544" s="88" t="s">
        <v>157</v>
      </c>
      <c r="F2544" s="88" t="s">
        <v>121</v>
      </c>
      <c r="G2544" s="88" t="s">
        <v>158</v>
      </c>
    </row>
    <row r="2545" spans="2:7" ht="15.75" hidden="1" thickBot="1">
      <c r="B2545" s="88" t="s">
        <v>2733</v>
      </c>
      <c r="C2545" s="88">
        <v>87193714</v>
      </c>
      <c r="D2545" s="88" t="s">
        <v>205</v>
      </c>
      <c r="E2545" s="88" t="s">
        <v>206</v>
      </c>
      <c r="F2545" s="88" t="s">
        <v>253</v>
      </c>
      <c r="G2545" s="88" t="s">
        <v>210</v>
      </c>
    </row>
    <row r="2546" spans="2:7" ht="15.75" hidden="1" thickBot="1">
      <c r="B2546" s="88" t="s">
        <v>2734</v>
      </c>
      <c r="C2546" s="88">
        <v>87672766</v>
      </c>
      <c r="D2546" s="88" t="s">
        <v>147</v>
      </c>
      <c r="E2546" s="88" t="s">
        <v>148</v>
      </c>
      <c r="F2546" s="88" t="s">
        <v>121</v>
      </c>
      <c r="G2546" s="88" t="s">
        <v>152</v>
      </c>
    </row>
    <row r="2547" spans="2:7" ht="15.75" hidden="1" thickBot="1">
      <c r="B2547" s="88" t="s">
        <v>2735</v>
      </c>
      <c r="C2547" s="88">
        <v>87215012</v>
      </c>
      <c r="D2547" s="88" t="s">
        <v>205</v>
      </c>
      <c r="E2547" s="88" t="s">
        <v>206</v>
      </c>
      <c r="F2547" s="88" t="s">
        <v>207</v>
      </c>
      <c r="G2547" s="88" t="s">
        <v>208</v>
      </c>
    </row>
    <row r="2548" spans="2:7" ht="15.75" hidden="1" thickBot="1">
      <c r="B2548" s="88" t="s">
        <v>2736</v>
      </c>
      <c r="C2548" s="88">
        <v>87193615</v>
      </c>
      <c r="D2548" s="88" t="s">
        <v>205</v>
      </c>
      <c r="E2548" s="88" t="s">
        <v>206</v>
      </c>
      <c r="F2548" s="88" t="s">
        <v>253</v>
      </c>
      <c r="G2548" s="88" t="s">
        <v>208</v>
      </c>
    </row>
    <row r="2549" spans="2:7" ht="15.75" hidden="1" thickBot="1">
      <c r="B2549" s="88" t="s">
        <v>2737</v>
      </c>
      <c r="C2549" s="88">
        <v>87193631</v>
      </c>
      <c r="D2549" s="88" t="s">
        <v>205</v>
      </c>
      <c r="E2549" s="88" t="s">
        <v>206</v>
      </c>
      <c r="F2549" s="88" t="s">
        <v>121</v>
      </c>
      <c r="G2549" s="88" t="s">
        <v>210</v>
      </c>
    </row>
    <row r="2550" spans="2:7" ht="15.75" hidden="1" thickBot="1">
      <c r="B2550" s="88" t="s">
        <v>2738</v>
      </c>
      <c r="C2550" s="88">
        <v>87215459</v>
      </c>
      <c r="D2550" s="88" t="s">
        <v>205</v>
      </c>
      <c r="E2550" s="88" t="s">
        <v>206</v>
      </c>
      <c r="F2550" s="88" t="s">
        <v>121</v>
      </c>
      <c r="G2550" s="88" t="s">
        <v>208</v>
      </c>
    </row>
    <row r="2551" spans="2:7" ht="15.75" hidden="1" thickBot="1">
      <c r="B2551" s="88" t="s">
        <v>2739</v>
      </c>
      <c r="C2551" s="88">
        <v>87386417</v>
      </c>
      <c r="D2551" s="88" t="s">
        <v>126</v>
      </c>
      <c r="E2551" s="88" t="s">
        <v>127</v>
      </c>
      <c r="F2551" s="88" t="s">
        <v>121</v>
      </c>
      <c r="G2551" s="88" t="s">
        <v>128</v>
      </c>
    </row>
    <row r="2552" spans="2:7" ht="15.75" thickBot="1">
      <c r="B2552" s="88" t="s">
        <v>2740</v>
      </c>
      <c r="C2552" s="88">
        <v>87723700</v>
      </c>
      <c r="D2552" s="88" t="s">
        <v>156</v>
      </c>
      <c r="E2552" s="88" t="s">
        <v>157</v>
      </c>
      <c r="F2552" s="88" t="s">
        <v>121</v>
      </c>
      <c r="G2552" s="88" t="s">
        <v>182</v>
      </c>
    </row>
    <row r="2553" spans="2:7" ht="15.75" hidden="1" thickBot="1">
      <c r="B2553" s="88" t="s">
        <v>2741</v>
      </c>
      <c r="C2553" s="88">
        <v>87673251</v>
      </c>
      <c r="D2553" s="88" t="s">
        <v>147</v>
      </c>
      <c r="E2553" s="88" t="s">
        <v>148</v>
      </c>
      <c r="F2553" s="88" t="s">
        <v>121</v>
      </c>
      <c r="G2553" s="88" t="s">
        <v>152</v>
      </c>
    </row>
    <row r="2554" spans="2:7" ht="15.75" hidden="1" thickBot="1">
      <c r="B2554" s="88" t="s">
        <v>2742</v>
      </c>
      <c r="C2554" s="88">
        <v>87491811</v>
      </c>
      <c r="D2554" s="88" t="s">
        <v>147</v>
      </c>
      <c r="E2554" s="88" t="s">
        <v>148</v>
      </c>
      <c r="F2554" s="88" t="s">
        <v>121</v>
      </c>
      <c r="G2554" s="88" t="s">
        <v>152</v>
      </c>
    </row>
    <row r="2555" spans="2:7" ht="15.75" hidden="1" thickBot="1">
      <c r="B2555" s="88" t="s">
        <v>2743</v>
      </c>
      <c r="C2555" s="88">
        <v>87713628</v>
      </c>
      <c r="D2555" s="88" t="s">
        <v>165</v>
      </c>
      <c r="E2555" s="88" t="s">
        <v>166</v>
      </c>
      <c r="F2555" s="88" t="s">
        <v>167</v>
      </c>
      <c r="G2555" s="88" t="s">
        <v>168</v>
      </c>
    </row>
    <row r="2556" spans="2:7" ht="15.75" hidden="1" thickBot="1">
      <c r="B2556" s="88" t="s">
        <v>2744</v>
      </c>
      <c r="C2556" s="88">
        <v>87214759</v>
      </c>
      <c r="D2556" s="88" t="s">
        <v>205</v>
      </c>
      <c r="E2556" s="88" t="s">
        <v>206</v>
      </c>
      <c r="F2556" s="88" t="s">
        <v>121</v>
      </c>
      <c r="G2556" s="88" t="s">
        <v>210</v>
      </c>
    </row>
    <row r="2557" spans="2:7" ht="15.75" hidden="1" thickBot="1">
      <c r="B2557" s="88" t="s">
        <v>2745</v>
      </c>
      <c r="C2557" s="88">
        <v>87487603</v>
      </c>
      <c r="D2557" s="88" t="s">
        <v>119</v>
      </c>
      <c r="E2557" s="88" t="s">
        <v>120</v>
      </c>
      <c r="F2557" s="88" t="s">
        <v>226</v>
      </c>
      <c r="G2557" s="88" t="s">
        <v>227</v>
      </c>
    </row>
    <row r="2558" spans="2:7" ht="15.75" hidden="1" thickBot="1">
      <c r="B2558" s="88" t="s">
        <v>2746</v>
      </c>
      <c r="C2558" s="88">
        <v>87753558</v>
      </c>
      <c r="D2558" s="88" t="s">
        <v>138</v>
      </c>
      <c r="E2558" s="88" t="s">
        <v>139</v>
      </c>
      <c r="F2558" s="88" t="s">
        <v>121</v>
      </c>
      <c r="G2558" s="88" t="s">
        <v>140</v>
      </c>
    </row>
    <row r="2559" spans="2:7" ht="15.75" hidden="1" thickBot="1">
      <c r="B2559" s="88" t="s">
        <v>2747</v>
      </c>
      <c r="C2559" s="88">
        <v>87784777</v>
      </c>
      <c r="D2559" s="88" t="s">
        <v>142</v>
      </c>
      <c r="E2559" s="88" t="s">
        <v>143</v>
      </c>
      <c r="F2559" s="88" t="s">
        <v>121</v>
      </c>
      <c r="G2559" s="88" t="s">
        <v>162</v>
      </c>
    </row>
    <row r="2560" spans="2:7" ht="15.75" hidden="1" thickBot="1">
      <c r="B2560" s="88" t="s">
        <v>2748</v>
      </c>
      <c r="C2560" s="88">
        <v>87586495</v>
      </c>
      <c r="D2560" s="88" t="s">
        <v>147</v>
      </c>
      <c r="E2560" s="88" t="s">
        <v>148</v>
      </c>
      <c r="F2560" s="88" t="s">
        <v>121</v>
      </c>
      <c r="G2560" s="88" t="s">
        <v>152</v>
      </c>
    </row>
    <row r="2561" spans="2:7" ht="15.75" hidden="1" thickBot="1">
      <c r="B2561" s="88" t="s">
        <v>2749</v>
      </c>
      <c r="C2561" s="88">
        <v>87481838</v>
      </c>
      <c r="D2561" s="88" t="s">
        <v>119</v>
      </c>
      <c r="E2561" s="88" t="s">
        <v>120</v>
      </c>
      <c r="F2561" s="88" t="s">
        <v>121</v>
      </c>
      <c r="G2561" s="88" t="s">
        <v>227</v>
      </c>
    </row>
    <row r="2562" spans="2:7" ht="15.75" hidden="1" thickBot="1">
      <c r="B2562" s="88" t="s">
        <v>2750</v>
      </c>
      <c r="C2562" s="88">
        <v>87484329</v>
      </c>
      <c r="D2562" s="88" t="s">
        <v>119</v>
      </c>
      <c r="E2562" s="88" t="s">
        <v>120</v>
      </c>
      <c r="F2562" s="88" t="s">
        <v>121</v>
      </c>
      <c r="G2562" s="88" t="s">
        <v>122</v>
      </c>
    </row>
    <row r="2563" spans="2:7" ht="15.75" hidden="1" thickBot="1">
      <c r="B2563" s="88" t="s">
        <v>2751</v>
      </c>
      <c r="C2563" s="88">
        <v>87611368</v>
      </c>
      <c r="D2563" s="88" t="s">
        <v>142</v>
      </c>
      <c r="E2563" s="88" t="s">
        <v>143</v>
      </c>
      <c r="F2563" s="88" t="s">
        <v>121</v>
      </c>
      <c r="G2563" s="88" t="s">
        <v>145</v>
      </c>
    </row>
    <row r="2564" spans="2:7" ht="15.75" hidden="1" thickBot="1">
      <c r="B2564" s="88" t="s">
        <v>2752</v>
      </c>
      <c r="C2564" s="88">
        <v>87212225</v>
      </c>
      <c r="D2564" s="88" t="s">
        <v>205</v>
      </c>
      <c r="E2564" s="88" t="s">
        <v>206</v>
      </c>
      <c r="F2564" s="88" t="s">
        <v>207</v>
      </c>
      <c r="G2564" s="88" t="s">
        <v>208</v>
      </c>
    </row>
    <row r="2565" spans="2:7" ht="15.75" hidden="1" thickBot="1">
      <c r="B2565" s="88" t="s">
        <v>2753</v>
      </c>
      <c r="C2565" s="88">
        <v>87682187</v>
      </c>
      <c r="D2565" s="88" t="s">
        <v>126</v>
      </c>
      <c r="E2565" s="88" t="s">
        <v>127</v>
      </c>
      <c r="F2565" s="88" t="s">
        <v>121</v>
      </c>
      <c r="G2565" s="88" t="s">
        <v>128</v>
      </c>
    </row>
    <row r="2566" spans="2:7" ht="15.75" hidden="1" thickBot="1">
      <c r="B2566" s="88" t="s">
        <v>2754</v>
      </c>
      <c r="C2566" s="88">
        <v>87545236</v>
      </c>
      <c r="D2566" s="88" t="s">
        <v>126</v>
      </c>
      <c r="E2566" s="88" t="s">
        <v>127</v>
      </c>
      <c r="F2566" s="88" t="s">
        <v>121</v>
      </c>
      <c r="G2566" s="88" t="s">
        <v>128</v>
      </c>
    </row>
    <row r="2567" spans="2:7" ht="15.75" hidden="1" thickBot="1">
      <c r="B2567" s="88" t="s">
        <v>2755</v>
      </c>
      <c r="C2567" s="88">
        <v>87571844</v>
      </c>
      <c r="D2567" s="88" t="s">
        <v>214</v>
      </c>
      <c r="E2567" s="88" t="s">
        <v>215</v>
      </c>
      <c r="F2567" s="88" t="s">
        <v>121</v>
      </c>
      <c r="G2567" s="88" t="s">
        <v>222</v>
      </c>
    </row>
    <row r="2568" spans="2:7" ht="15.75" hidden="1" thickBot="1">
      <c r="B2568" s="88" t="s">
        <v>2756</v>
      </c>
      <c r="C2568" s="88">
        <v>87342253</v>
      </c>
      <c r="D2568" s="88" t="s">
        <v>114</v>
      </c>
      <c r="E2568" s="88" t="s">
        <v>115</v>
      </c>
      <c r="F2568" s="88" t="s">
        <v>121</v>
      </c>
      <c r="G2568" s="88" t="s">
        <v>117</v>
      </c>
    </row>
    <row r="2569" spans="2:7" ht="15.75" hidden="1" thickBot="1">
      <c r="B2569" s="88" t="s">
        <v>2757</v>
      </c>
      <c r="C2569" s="88">
        <v>87396317</v>
      </c>
      <c r="D2569" s="88" t="s">
        <v>119</v>
      </c>
      <c r="E2569" s="88" t="s">
        <v>120</v>
      </c>
      <c r="F2569" s="88" t="s">
        <v>121</v>
      </c>
      <c r="G2569" s="88" t="s">
        <v>122</v>
      </c>
    </row>
    <row r="2570" spans="2:7" ht="15.75" hidden="1" thickBot="1">
      <c r="B2570" s="88" t="s">
        <v>2758</v>
      </c>
      <c r="C2570" s="88">
        <v>87214205</v>
      </c>
      <c r="D2570" s="88" t="s">
        <v>205</v>
      </c>
      <c r="E2570" s="88" t="s">
        <v>206</v>
      </c>
      <c r="F2570" s="88" t="s">
        <v>121</v>
      </c>
      <c r="G2570" s="88" t="s">
        <v>210</v>
      </c>
    </row>
    <row r="2571" spans="2:7" ht="15.75" hidden="1" thickBot="1">
      <c r="B2571" s="88" t="s">
        <v>2759</v>
      </c>
      <c r="C2571" s="88">
        <v>87214692</v>
      </c>
      <c r="D2571" s="88" t="s">
        <v>205</v>
      </c>
      <c r="E2571" s="88" t="s">
        <v>206</v>
      </c>
      <c r="F2571" s="88" t="s">
        <v>121</v>
      </c>
      <c r="G2571" s="88" t="s">
        <v>208</v>
      </c>
    </row>
    <row r="2572" spans="2:7" ht="15.75" hidden="1" thickBot="1">
      <c r="B2572" s="88" t="s">
        <v>2760</v>
      </c>
      <c r="C2572" s="88">
        <v>87215483</v>
      </c>
      <c r="D2572" s="88" t="s">
        <v>205</v>
      </c>
      <c r="E2572" s="88" t="s">
        <v>206</v>
      </c>
      <c r="F2572" s="88" t="s">
        <v>121</v>
      </c>
      <c r="G2572" s="88" t="s">
        <v>210</v>
      </c>
    </row>
    <row r="2573" spans="2:7" ht="15.75" hidden="1" thickBot="1">
      <c r="B2573" s="88" t="s">
        <v>2761</v>
      </c>
      <c r="C2573" s="88">
        <v>87213108</v>
      </c>
      <c r="D2573" s="88" t="s">
        <v>205</v>
      </c>
      <c r="E2573" s="88" t="s">
        <v>206</v>
      </c>
      <c r="F2573" s="88" t="s">
        <v>207</v>
      </c>
      <c r="G2573" s="88" t="s">
        <v>210</v>
      </c>
    </row>
    <row r="2574" spans="2:7" ht="15.75" hidden="1" thickBot="1">
      <c r="B2574" s="88" t="s">
        <v>2762</v>
      </c>
      <c r="C2574" s="88">
        <v>87212159</v>
      </c>
      <c r="D2574" s="88" t="s">
        <v>205</v>
      </c>
      <c r="E2574" s="88" t="s">
        <v>206</v>
      </c>
      <c r="F2574" s="88" t="s">
        <v>121</v>
      </c>
      <c r="G2574" s="88" t="s">
        <v>210</v>
      </c>
    </row>
    <row r="2575" spans="2:7" ht="15.75" hidden="1" thickBot="1">
      <c r="B2575" s="88" t="s">
        <v>2763</v>
      </c>
      <c r="C2575" s="88">
        <v>87286518</v>
      </c>
      <c r="D2575" s="88" t="s">
        <v>114</v>
      </c>
      <c r="E2575" s="88" t="s">
        <v>115</v>
      </c>
      <c r="F2575" s="88" t="s">
        <v>121</v>
      </c>
      <c r="G2575" s="88" t="s">
        <v>124</v>
      </c>
    </row>
    <row r="2576" spans="2:7" ht="15.75" hidden="1" thickBot="1">
      <c r="B2576" s="88" t="s">
        <v>2764</v>
      </c>
      <c r="C2576" s="88">
        <v>87172254</v>
      </c>
      <c r="D2576" s="88" t="s">
        <v>205</v>
      </c>
      <c r="E2576" s="88" t="s">
        <v>206</v>
      </c>
      <c r="F2576" s="88" t="s">
        <v>253</v>
      </c>
      <c r="G2576" s="88" t="s">
        <v>208</v>
      </c>
    </row>
    <row r="2577" spans="2:7" ht="15.75" hidden="1" thickBot="1">
      <c r="B2577" s="88" t="s">
        <v>2765</v>
      </c>
      <c r="C2577" s="88">
        <v>87444695</v>
      </c>
      <c r="D2577" s="88" t="s">
        <v>194</v>
      </c>
      <c r="E2577" s="88" t="s">
        <v>195</v>
      </c>
      <c r="F2577" s="88" t="s">
        <v>121</v>
      </c>
      <c r="G2577" s="88" t="s">
        <v>304</v>
      </c>
    </row>
    <row r="2578" spans="2:7" ht="15.75" hidden="1" thickBot="1">
      <c r="B2578" s="88" t="s">
        <v>2766</v>
      </c>
      <c r="C2578" s="88">
        <v>87214056</v>
      </c>
      <c r="D2578" s="88" t="s">
        <v>205</v>
      </c>
      <c r="E2578" s="88" t="s">
        <v>206</v>
      </c>
      <c r="F2578" s="88" t="s">
        <v>207</v>
      </c>
      <c r="G2578" s="88" t="s">
        <v>208</v>
      </c>
    </row>
    <row r="2579" spans="2:7" ht="15.75" hidden="1" thickBot="1">
      <c r="B2579" s="88" t="s">
        <v>2767</v>
      </c>
      <c r="C2579" s="88">
        <v>87576140</v>
      </c>
      <c r="D2579" s="88" t="s">
        <v>214</v>
      </c>
      <c r="E2579" s="88" t="s">
        <v>215</v>
      </c>
      <c r="F2579" s="88" t="s">
        <v>121</v>
      </c>
      <c r="G2579" s="88" t="s">
        <v>222</v>
      </c>
    </row>
    <row r="2580" spans="2:7" ht="15.75" hidden="1" thickBot="1">
      <c r="B2580" s="88" t="s">
        <v>2768</v>
      </c>
      <c r="C2580" s="88">
        <v>87576868</v>
      </c>
      <c r="D2580" s="88" t="s">
        <v>214</v>
      </c>
      <c r="E2580" s="88" t="s">
        <v>215</v>
      </c>
      <c r="F2580" s="88" t="s">
        <v>121</v>
      </c>
      <c r="G2580" s="88" t="s">
        <v>222</v>
      </c>
    </row>
    <row r="2581" spans="2:7" ht="15.75" hidden="1" thickBot="1">
      <c r="B2581" s="88" t="s">
        <v>2769</v>
      </c>
      <c r="C2581" s="88">
        <v>87212431</v>
      </c>
      <c r="D2581" s="88" t="s">
        <v>205</v>
      </c>
      <c r="E2581" s="88" t="s">
        <v>206</v>
      </c>
      <c r="F2581" s="88" t="s">
        <v>121</v>
      </c>
      <c r="G2581" s="88" t="s">
        <v>210</v>
      </c>
    </row>
    <row r="2582" spans="2:7" ht="15.75" hidden="1" thickBot="1">
      <c r="B2582" s="88" t="s">
        <v>2770</v>
      </c>
      <c r="C2582" s="88">
        <v>87753715</v>
      </c>
      <c r="D2582" s="88" t="s">
        <v>138</v>
      </c>
      <c r="E2582" s="88" t="s">
        <v>139</v>
      </c>
      <c r="F2582" s="88" t="s">
        <v>175</v>
      </c>
      <c r="G2582" s="88" t="s">
        <v>140</v>
      </c>
    </row>
    <row r="2583" spans="2:7" ht="15.75" hidden="1" thickBot="1">
      <c r="B2583" s="88" t="s">
        <v>2771</v>
      </c>
      <c r="C2583" s="88">
        <v>87725614</v>
      </c>
      <c r="D2583" s="88" t="s">
        <v>165</v>
      </c>
      <c r="E2583" s="88" t="s">
        <v>166</v>
      </c>
      <c r="F2583" s="88" t="s">
        <v>167</v>
      </c>
      <c r="G2583" s="88" t="s">
        <v>168</v>
      </c>
    </row>
    <row r="2584" spans="2:7" ht="15.75" hidden="1" thickBot="1">
      <c r="B2584" s="88" t="s">
        <v>2772</v>
      </c>
      <c r="C2584" s="88">
        <v>87725671</v>
      </c>
      <c r="D2584" s="88" t="s">
        <v>165</v>
      </c>
      <c r="E2584" s="88" t="s">
        <v>166</v>
      </c>
      <c r="F2584" s="88" t="s">
        <v>121</v>
      </c>
      <c r="G2584" s="88" t="s">
        <v>168</v>
      </c>
    </row>
    <row r="2585" spans="2:7" ht="15.75" hidden="1" thickBot="1">
      <c r="B2585" s="88" t="s">
        <v>2773</v>
      </c>
      <c r="C2585" s="88">
        <v>87683003</v>
      </c>
      <c r="D2585" s="88" t="s">
        <v>165</v>
      </c>
      <c r="E2585" s="88" t="s">
        <v>166</v>
      </c>
      <c r="F2585" s="88" t="s">
        <v>121</v>
      </c>
      <c r="G2585" s="88" t="s">
        <v>451</v>
      </c>
    </row>
    <row r="2586" spans="2:7" ht="15.75" hidden="1" thickBot="1">
      <c r="B2586" s="88" t="s">
        <v>2774</v>
      </c>
      <c r="C2586" s="88">
        <v>87751636</v>
      </c>
      <c r="D2586" s="88" t="s">
        <v>138</v>
      </c>
      <c r="E2586" s="88" t="s">
        <v>139</v>
      </c>
      <c r="F2586" s="88" t="s">
        <v>121</v>
      </c>
      <c r="G2586" s="88" t="s">
        <v>140</v>
      </c>
    </row>
    <row r="2587" spans="2:7" ht="15.75" hidden="1" thickBot="1">
      <c r="B2587" s="88" t="s">
        <v>2775</v>
      </c>
      <c r="C2587" s="88">
        <v>87751800</v>
      </c>
      <c r="D2587" s="88" t="s">
        <v>138</v>
      </c>
      <c r="E2587" s="88" t="s">
        <v>139</v>
      </c>
      <c r="F2587" s="88" t="s">
        <v>121</v>
      </c>
      <c r="G2587" s="88" t="s">
        <v>140</v>
      </c>
    </row>
    <row r="2588" spans="2:7" ht="15.75" hidden="1" thickBot="1">
      <c r="B2588" s="88" t="s">
        <v>2776</v>
      </c>
      <c r="C2588" s="88">
        <v>87171645</v>
      </c>
      <c r="D2588" s="88" t="s">
        <v>205</v>
      </c>
      <c r="E2588" s="88" t="s">
        <v>206</v>
      </c>
      <c r="F2588" s="88" t="s">
        <v>121</v>
      </c>
      <c r="G2588" s="88" t="s">
        <v>210</v>
      </c>
    </row>
    <row r="2589" spans="2:7" ht="15.75" hidden="1" thickBot="1">
      <c r="B2589" s="88" t="s">
        <v>2777</v>
      </c>
      <c r="C2589" s="88">
        <v>87784702</v>
      </c>
      <c r="D2589" s="88" t="s">
        <v>142</v>
      </c>
      <c r="E2589" s="88" t="s">
        <v>143</v>
      </c>
      <c r="F2589" s="88" t="s">
        <v>121</v>
      </c>
      <c r="G2589" s="88" t="s">
        <v>162</v>
      </c>
    </row>
    <row r="2590" spans="2:7" ht="15.75" thickBot="1">
      <c r="B2590" s="88" t="s">
        <v>2778</v>
      </c>
      <c r="C2590" s="88">
        <v>87722546</v>
      </c>
      <c r="D2590" s="88" t="s">
        <v>156</v>
      </c>
      <c r="E2590" s="88" t="s">
        <v>157</v>
      </c>
      <c r="F2590" s="88" t="s">
        <v>121</v>
      </c>
      <c r="G2590" s="88" t="s">
        <v>182</v>
      </c>
    </row>
    <row r="2591" spans="2:7" ht="15.75" hidden="1" thickBot="1">
      <c r="B2591" s="88" t="s">
        <v>2779</v>
      </c>
      <c r="C2591" s="88">
        <v>87381269</v>
      </c>
      <c r="D2591" s="88" t="s">
        <v>114</v>
      </c>
      <c r="E2591" s="88" t="s">
        <v>115</v>
      </c>
      <c r="F2591" s="88" t="s">
        <v>121</v>
      </c>
      <c r="G2591" s="88" t="s">
        <v>117</v>
      </c>
    </row>
    <row r="2592" spans="2:7" ht="15.75" hidden="1" thickBot="1">
      <c r="B2592" s="88" t="s">
        <v>2780</v>
      </c>
      <c r="C2592" s="88">
        <v>87545517</v>
      </c>
      <c r="D2592" s="88" t="s">
        <v>126</v>
      </c>
      <c r="E2592" s="88" t="s">
        <v>127</v>
      </c>
      <c r="F2592" s="88" t="s">
        <v>121</v>
      </c>
      <c r="G2592" s="88" t="s">
        <v>354</v>
      </c>
    </row>
    <row r="2593" spans="2:7" ht="15.75" hidden="1" thickBot="1">
      <c r="B2593" s="88" t="s">
        <v>2781</v>
      </c>
      <c r="C2593" s="88">
        <v>87683722</v>
      </c>
      <c r="D2593" s="88" t="s">
        <v>165</v>
      </c>
      <c r="E2593" s="88" t="s">
        <v>166</v>
      </c>
      <c r="F2593" s="88" t="s">
        <v>121</v>
      </c>
      <c r="G2593" s="88" t="s">
        <v>168</v>
      </c>
    </row>
    <row r="2594" spans="2:7" ht="15.75" hidden="1" thickBot="1">
      <c r="B2594" s="88" t="s">
        <v>2782</v>
      </c>
      <c r="C2594" s="88">
        <v>87411470</v>
      </c>
      <c r="D2594" s="88" t="s">
        <v>194</v>
      </c>
      <c r="E2594" s="88" t="s">
        <v>195</v>
      </c>
      <c r="F2594" s="88" t="s">
        <v>196</v>
      </c>
      <c r="G2594" s="88" t="s">
        <v>304</v>
      </c>
    </row>
    <row r="2595" spans="2:7" ht="15.75" hidden="1" thickBot="1">
      <c r="B2595" s="88" t="s">
        <v>2783</v>
      </c>
      <c r="C2595" s="88">
        <v>87444315</v>
      </c>
      <c r="D2595" s="88" t="s">
        <v>194</v>
      </c>
      <c r="E2595" s="88" t="s">
        <v>195</v>
      </c>
      <c r="F2595" s="88" t="s">
        <v>196</v>
      </c>
      <c r="G2595" s="88" t="s">
        <v>304</v>
      </c>
    </row>
    <row r="2596" spans="2:7" ht="15.75" hidden="1" thickBot="1">
      <c r="B2596" s="88" t="s">
        <v>2784</v>
      </c>
      <c r="C2596" s="88">
        <v>87763722</v>
      </c>
      <c r="D2596" s="88" t="s">
        <v>138</v>
      </c>
      <c r="E2596" s="88" t="s">
        <v>139</v>
      </c>
      <c r="F2596" s="88" t="s">
        <v>121</v>
      </c>
      <c r="G2596" s="88" t="s">
        <v>140</v>
      </c>
    </row>
    <row r="2597" spans="2:7" ht="15.75" thickBot="1">
      <c r="B2597" s="88" t="s">
        <v>2785</v>
      </c>
      <c r="C2597" s="88">
        <v>87723791</v>
      </c>
      <c r="D2597" s="88" t="s">
        <v>156</v>
      </c>
      <c r="E2597" s="88" t="s">
        <v>157</v>
      </c>
      <c r="F2597" s="88" t="s">
        <v>121</v>
      </c>
      <c r="G2597" s="88" t="s">
        <v>158</v>
      </c>
    </row>
    <row r="2598" spans="2:7" ht="15.75" hidden="1" thickBot="1">
      <c r="B2598" s="88" t="s">
        <v>2786</v>
      </c>
      <c r="C2598" s="88">
        <v>87471532</v>
      </c>
      <c r="D2598" s="88" t="s">
        <v>316</v>
      </c>
      <c r="E2598" s="88" t="s">
        <v>120</v>
      </c>
      <c r="F2598" s="88" t="s">
        <v>121</v>
      </c>
      <c r="G2598" s="88" t="s">
        <v>372</v>
      </c>
    </row>
    <row r="2599" spans="2:7" ht="15.75" thickBot="1">
      <c r="B2599" s="88" t="s">
        <v>2787</v>
      </c>
      <c r="C2599" s="88">
        <v>87746719</v>
      </c>
      <c r="D2599" s="88" t="s">
        <v>156</v>
      </c>
      <c r="E2599" s="88" t="s">
        <v>157</v>
      </c>
      <c r="F2599" s="88" t="s">
        <v>185</v>
      </c>
      <c r="G2599" s="88" t="s">
        <v>158</v>
      </c>
    </row>
    <row r="2600" spans="2:7" ht="15.75" hidden="1" thickBot="1">
      <c r="B2600" s="88" t="s">
        <v>2788</v>
      </c>
      <c r="C2600" s="88">
        <v>87212365</v>
      </c>
      <c r="D2600" s="88" t="s">
        <v>205</v>
      </c>
      <c r="E2600" s="88" t="s">
        <v>206</v>
      </c>
      <c r="F2600" s="88" t="s">
        <v>121</v>
      </c>
      <c r="G2600" s="88" t="s">
        <v>210</v>
      </c>
    </row>
    <row r="2601" spans="2:7" ht="15.75" hidden="1" thickBot="1">
      <c r="B2601" s="88" t="s">
        <v>2789</v>
      </c>
      <c r="C2601" s="88">
        <v>87773200</v>
      </c>
      <c r="D2601" s="88" t="s">
        <v>142</v>
      </c>
      <c r="E2601" s="88" t="s">
        <v>143</v>
      </c>
      <c r="F2601" s="88" t="s">
        <v>144</v>
      </c>
      <c r="G2601" s="88" t="s">
        <v>145</v>
      </c>
    </row>
    <row r="2602" spans="2:7" ht="15.75" hidden="1" thickBot="1">
      <c r="B2602" s="88" t="s">
        <v>2790</v>
      </c>
      <c r="C2602" s="88">
        <v>87272039</v>
      </c>
      <c r="D2602" s="88" t="s">
        <v>126</v>
      </c>
      <c r="E2602" s="88" t="s">
        <v>127</v>
      </c>
      <c r="F2602" s="88" t="s">
        <v>121</v>
      </c>
      <c r="G2602" s="88" t="s">
        <v>354</v>
      </c>
    </row>
    <row r="2603" spans="2:7" ht="15.75" hidden="1" thickBot="1">
      <c r="B2603" s="88" t="s">
        <v>2791</v>
      </c>
      <c r="C2603" s="88">
        <v>87713677</v>
      </c>
      <c r="D2603" s="88" t="s">
        <v>165</v>
      </c>
      <c r="E2603" s="88" t="s">
        <v>166</v>
      </c>
      <c r="F2603" s="88" t="s">
        <v>167</v>
      </c>
      <c r="G2603" s="88" t="s">
        <v>168</v>
      </c>
    </row>
    <row r="2604" spans="2:7" ht="15.75" hidden="1" thickBot="1">
      <c r="B2604" s="88" t="s">
        <v>2792</v>
      </c>
      <c r="C2604" s="88">
        <v>87476754</v>
      </c>
      <c r="D2604" s="88" t="s">
        <v>119</v>
      </c>
      <c r="E2604" s="88" t="s">
        <v>120</v>
      </c>
      <c r="F2604" s="88" t="s">
        <v>121</v>
      </c>
      <c r="G2604" s="88" t="s">
        <v>122</v>
      </c>
    </row>
    <row r="2605" spans="2:7" ht="15.75" hidden="1" thickBot="1">
      <c r="B2605" s="88" t="s">
        <v>2793</v>
      </c>
      <c r="C2605" s="88">
        <v>87783365</v>
      </c>
      <c r="D2605" s="88" t="s">
        <v>142</v>
      </c>
      <c r="E2605" s="88" t="s">
        <v>143</v>
      </c>
      <c r="F2605" s="88" t="s">
        <v>121</v>
      </c>
      <c r="G2605" s="88" t="s">
        <v>162</v>
      </c>
    </row>
    <row r="2606" spans="2:7" ht="15.75" hidden="1" thickBot="1">
      <c r="B2606" s="88" t="s">
        <v>2794</v>
      </c>
      <c r="C2606" s="88">
        <v>87271429</v>
      </c>
      <c r="D2606" s="88" t="s">
        <v>126</v>
      </c>
      <c r="E2606" s="88" t="s">
        <v>127</v>
      </c>
      <c r="F2606" s="88" t="s">
        <v>121</v>
      </c>
      <c r="G2606" s="88" t="s">
        <v>128</v>
      </c>
    </row>
    <row r="2607" spans="2:7" ht="15.75" hidden="1" thickBot="1">
      <c r="B2607" s="88" t="s">
        <v>2795</v>
      </c>
      <c r="C2607" s="88">
        <v>87271445</v>
      </c>
      <c r="D2607" s="88" t="s">
        <v>126</v>
      </c>
      <c r="E2607" s="88" t="s">
        <v>127</v>
      </c>
      <c r="F2607" s="88" t="s">
        <v>121</v>
      </c>
      <c r="G2607" s="88" t="s">
        <v>128</v>
      </c>
    </row>
    <row r="2608" spans="2:7" ht="15.75" hidden="1" thickBot="1">
      <c r="B2608" s="88" t="s">
        <v>2796</v>
      </c>
      <c r="C2608" s="88">
        <v>87382341</v>
      </c>
      <c r="D2608" s="88" t="s">
        <v>126</v>
      </c>
      <c r="E2608" s="88" t="s">
        <v>127</v>
      </c>
      <c r="F2608" s="88" t="s">
        <v>121</v>
      </c>
      <c r="G2608" s="88" t="s">
        <v>128</v>
      </c>
    </row>
    <row r="2609" spans="2:7" ht="15.75" hidden="1" thickBot="1">
      <c r="B2609" s="88" t="s">
        <v>2797</v>
      </c>
      <c r="C2609" s="88">
        <v>87393124</v>
      </c>
      <c r="D2609" s="88" t="s">
        <v>126</v>
      </c>
      <c r="E2609" s="88" t="s">
        <v>127</v>
      </c>
      <c r="F2609" s="88" t="s">
        <v>121</v>
      </c>
      <c r="G2609" s="88" t="s">
        <v>128</v>
      </c>
    </row>
    <row r="2610" spans="2:7" ht="15.75" thickBot="1">
      <c r="B2610" s="88" t="s">
        <v>2798</v>
      </c>
      <c r="C2610" s="88">
        <v>87745828</v>
      </c>
      <c r="D2610" s="88" t="s">
        <v>156</v>
      </c>
      <c r="E2610" s="88" t="s">
        <v>157</v>
      </c>
      <c r="F2610" s="88" t="s">
        <v>121</v>
      </c>
      <c r="G2610" s="88" t="s">
        <v>158</v>
      </c>
    </row>
    <row r="2611" spans="2:7" ht="15.75" hidden="1" thickBot="1">
      <c r="B2611" s="88" t="s">
        <v>2799</v>
      </c>
      <c r="C2611" s="88">
        <v>87191635</v>
      </c>
      <c r="D2611" s="88" t="s">
        <v>205</v>
      </c>
      <c r="E2611" s="88" t="s">
        <v>206</v>
      </c>
      <c r="F2611" s="88" t="s">
        <v>253</v>
      </c>
      <c r="G2611" s="88" t="s">
        <v>210</v>
      </c>
    </row>
    <row r="2612" spans="2:7" ht="15.75" hidden="1" thickBot="1">
      <c r="B2612" s="88" t="s">
        <v>2800</v>
      </c>
      <c r="C2612" s="88">
        <v>87182105</v>
      </c>
      <c r="D2612" s="88" t="s">
        <v>205</v>
      </c>
      <c r="E2612" s="88" t="s">
        <v>206</v>
      </c>
      <c r="F2612" s="88" t="s">
        <v>121</v>
      </c>
      <c r="G2612" s="88" t="s">
        <v>208</v>
      </c>
    </row>
    <row r="2613" spans="2:7" ht="15.75" hidden="1" thickBot="1">
      <c r="B2613" s="88" t="s">
        <v>2801</v>
      </c>
      <c r="C2613" s="88">
        <v>87590349</v>
      </c>
      <c r="D2613" s="88" t="s">
        <v>119</v>
      </c>
      <c r="E2613" s="88" t="s">
        <v>120</v>
      </c>
      <c r="F2613" s="88" t="s">
        <v>121</v>
      </c>
      <c r="G2613" s="88" t="s">
        <v>122</v>
      </c>
    </row>
    <row r="2614" spans="2:7" ht="15.75" hidden="1" thickBot="1">
      <c r="B2614" s="88" t="s">
        <v>2802</v>
      </c>
      <c r="C2614" s="88">
        <v>87171637</v>
      </c>
      <c r="D2614" s="88" t="s">
        <v>205</v>
      </c>
      <c r="E2614" s="88" t="s">
        <v>206</v>
      </c>
      <c r="F2614" s="88" t="s">
        <v>253</v>
      </c>
      <c r="G2614" s="88" t="s">
        <v>210</v>
      </c>
    </row>
    <row r="2615" spans="2:7" ht="15.75" thickBot="1">
      <c r="B2615" s="88" t="s">
        <v>2803</v>
      </c>
      <c r="C2615" s="88">
        <v>87743336</v>
      </c>
      <c r="D2615" s="88" t="s">
        <v>156</v>
      </c>
      <c r="E2615" s="88" t="s">
        <v>157</v>
      </c>
      <c r="F2615" s="88" t="s">
        <v>121</v>
      </c>
      <c r="G2615" s="88" t="s">
        <v>158</v>
      </c>
    </row>
    <row r="2616" spans="2:7" ht="15.75" hidden="1" thickBot="1">
      <c r="B2616" s="88" t="s">
        <v>2804</v>
      </c>
      <c r="C2616" s="88">
        <v>87396606</v>
      </c>
      <c r="D2616" s="88" t="s">
        <v>119</v>
      </c>
      <c r="E2616" s="88" t="s">
        <v>120</v>
      </c>
      <c r="F2616" s="88" t="s">
        <v>226</v>
      </c>
      <c r="G2616" s="88" t="s">
        <v>122</v>
      </c>
    </row>
    <row r="2617" spans="2:7" ht="15.75" hidden="1" thickBot="1">
      <c r="B2617" s="88" t="s">
        <v>2805</v>
      </c>
      <c r="C2617" s="88">
        <v>87345405</v>
      </c>
      <c r="D2617" s="88" t="s">
        <v>114</v>
      </c>
      <c r="E2617" s="88" t="s">
        <v>115</v>
      </c>
      <c r="F2617" s="88" t="s">
        <v>121</v>
      </c>
      <c r="G2617" s="88" t="s">
        <v>117</v>
      </c>
    </row>
    <row r="2618" spans="2:7" ht="15.75" hidden="1" thickBot="1">
      <c r="B2618" s="88" t="s">
        <v>2806</v>
      </c>
      <c r="C2618" s="88">
        <v>87595769</v>
      </c>
      <c r="D2618" s="88" t="s">
        <v>147</v>
      </c>
      <c r="E2618" s="88" t="s">
        <v>148</v>
      </c>
      <c r="F2618" s="88" t="s">
        <v>121</v>
      </c>
      <c r="G2618" s="88" t="s">
        <v>152</v>
      </c>
    </row>
    <row r="2619" spans="2:7" ht="15.75" hidden="1" thickBot="1">
      <c r="B2619" s="88" t="s">
        <v>2807</v>
      </c>
      <c r="C2619" s="88">
        <v>87751206</v>
      </c>
      <c r="D2619" s="88" t="s">
        <v>138</v>
      </c>
      <c r="E2619" s="88" t="s">
        <v>139</v>
      </c>
      <c r="F2619" s="88" t="s">
        <v>121</v>
      </c>
      <c r="G2619" s="88" t="s">
        <v>140</v>
      </c>
    </row>
    <row r="2620" spans="2:7" ht="15.75" hidden="1" thickBot="1">
      <c r="B2620" s="88" t="s">
        <v>2808</v>
      </c>
      <c r="C2620" s="88">
        <v>87271817</v>
      </c>
      <c r="D2620" s="88" t="s">
        <v>114</v>
      </c>
      <c r="E2620" s="88" t="s">
        <v>115</v>
      </c>
      <c r="F2620" s="88" t="s">
        <v>121</v>
      </c>
      <c r="G2620" s="88" t="s">
        <v>219</v>
      </c>
    </row>
    <row r="2621" spans="2:7" ht="15.75" hidden="1" thickBot="1">
      <c r="B2621" s="88" t="s">
        <v>2809</v>
      </c>
      <c r="C2621" s="88">
        <v>87592246</v>
      </c>
      <c r="D2621" s="88" t="s">
        <v>147</v>
      </c>
      <c r="E2621" s="88" t="s">
        <v>148</v>
      </c>
      <c r="F2621" s="88" t="s">
        <v>121</v>
      </c>
      <c r="G2621" s="88" t="s">
        <v>152</v>
      </c>
    </row>
    <row r="2622" spans="2:7" ht="15.75" hidden="1" thickBot="1">
      <c r="B2622" s="88" t="s">
        <v>2810</v>
      </c>
      <c r="C2622" s="88">
        <v>87755330</v>
      </c>
      <c r="D2622" s="88" t="s">
        <v>138</v>
      </c>
      <c r="E2622" s="88" t="s">
        <v>139</v>
      </c>
      <c r="F2622" s="88" t="s">
        <v>121</v>
      </c>
      <c r="G2622" s="88" t="s">
        <v>140</v>
      </c>
    </row>
    <row r="2623" spans="2:7" ht="15.75" hidden="1" thickBot="1">
      <c r="B2623" s="88" t="s">
        <v>2811</v>
      </c>
      <c r="C2623" s="88">
        <v>87345314</v>
      </c>
      <c r="D2623" s="88" t="s">
        <v>114</v>
      </c>
      <c r="E2623" s="88" t="s">
        <v>115</v>
      </c>
      <c r="F2623" s="88" t="s">
        <v>116</v>
      </c>
      <c r="G2623" s="88" t="s">
        <v>124</v>
      </c>
    </row>
    <row r="2624" spans="2:7" ht="15.75" hidden="1" thickBot="1">
      <c r="B2624" s="88" t="s">
        <v>2812</v>
      </c>
      <c r="C2624" s="88">
        <v>87411462</v>
      </c>
      <c r="D2624" s="88" t="s">
        <v>194</v>
      </c>
      <c r="E2624" s="88" t="s">
        <v>195</v>
      </c>
      <c r="F2624" s="88" t="s">
        <v>121</v>
      </c>
      <c r="G2624" s="88" t="s">
        <v>304</v>
      </c>
    </row>
    <row r="2625" spans="2:7" ht="15.75" hidden="1" thickBot="1">
      <c r="B2625" s="88" t="s">
        <v>2813</v>
      </c>
      <c r="C2625" s="88">
        <v>87765206</v>
      </c>
      <c r="D2625" s="88" t="s">
        <v>138</v>
      </c>
      <c r="E2625" s="88" t="s">
        <v>139</v>
      </c>
      <c r="F2625" s="88" t="s">
        <v>121</v>
      </c>
      <c r="G2625" s="88" t="s">
        <v>176</v>
      </c>
    </row>
    <row r="2626" spans="2:7" ht="15.75" hidden="1" thickBot="1">
      <c r="B2626" s="88" t="s">
        <v>2814</v>
      </c>
      <c r="C2626" s="88">
        <v>87756825</v>
      </c>
      <c r="D2626" s="88" t="s">
        <v>138</v>
      </c>
      <c r="E2626" s="88" t="s">
        <v>139</v>
      </c>
      <c r="F2626" s="88" t="s">
        <v>121</v>
      </c>
      <c r="G2626" s="88" t="s">
        <v>140</v>
      </c>
    </row>
    <row r="2627" spans="2:7" ht="15.75" hidden="1" thickBot="1">
      <c r="B2627" s="88" t="s">
        <v>2815</v>
      </c>
      <c r="C2627" s="88">
        <v>87411223</v>
      </c>
      <c r="D2627" s="88" t="s">
        <v>194</v>
      </c>
      <c r="E2627" s="88" t="s">
        <v>195</v>
      </c>
      <c r="F2627" s="88" t="s">
        <v>196</v>
      </c>
      <c r="G2627" s="88" t="s">
        <v>304</v>
      </c>
    </row>
    <row r="2628" spans="2:7" ht="15.75" hidden="1" thickBot="1">
      <c r="B2628" s="88" t="s">
        <v>2816</v>
      </c>
      <c r="C2628" s="88">
        <v>87396309</v>
      </c>
      <c r="D2628" s="88" t="s">
        <v>119</v>
      </c>
      <c r="E2628" s="88" t="s">
        <v>120</v>
      </c>
      <c r="F2628" s="88" t="s">
        <v>121</v>
      </c>
      <c r="G2628" s="88" t="s">
        <v>122</v>
      </c>
    </row>
    <row r="2629" spans="2:7" ht="15.75" hidden="1" thickBot="1">
      <c r="B2629" s="88" t="s">
        <v>2817</v>
      </c>
      <c r="C2629" s="88">
        <v>87581371</v>
      </c>
      <c r="D2629" s="88" t="s">
        <v>147</v>
      </c>
      <c r="E2629" s="88" t="s">
        <v>148</v>
      </c>
      <c r="F2629" s="88" t="s">
        <v>121</v>
      </c>
      <c r="G2629" s="88" t="s">
        <v>152</v>
      </c>
    </row>
    <row r="2630" spans="2:7" ht="15.75" hidden="1" thickBot="1">
      <c r="B2630" s="88" t="s">
        <v>2818</v>
      </c>
      <c r="C2630" s="88">
        <v>87213421</v>
      </c>
      <c r="D2630" s="88" t="s">
        <v>205</v>
      </c>
      <c r="E2630" s="88" t="s">
        <v>206</v>
      </c>
      <c r="F2630" s="88" t="s">
        <v>121</v>
      </c>
      <c r="G2630" s="88" t="s">
        <v>208</v>
      </c>
    </row>
    <row r="2631" spans="2:7" ht="15.75" hidden="1" thickBot="1">
      <c r="B2631" s="88" t="s">
        <v>2819</v>
      </c>
      <c r="C2631" s="88">
        <v>87684217</v>
      </c>
      <c r="D2631" s="88" t="s">
        <v>126</v>
      </c>
      <c r="E2631" s="88" t="s">
        <v>127</v>
      </c>
      <c r="F2631" s="88" t="s">
        <v>121</v>
      </c>
      <c r="G2631" s="88" t="s">
        <v>128</v>
      </c>
    </row>
    <row r="2632" spans="2:7" ht="15.75" hidden="1" thickBot="1">
      <c r="B2632" s="88" t="s">
        <v>2820</v>
      </c>
      <c r="C2632" s="88">
        <v>87295543</v>
      </c>
      <c r="D2632" s="88" t="s">
        <v>114</v>
      </c>
      <c r="E2632" s="88" t="s">
        <v>115</v>
      </c>
      <c r="F2632" s="88" t="s">
        <v>121</v>
      </c>
      <c r="G2632" s="88" t="s">
        <v>117</v>
      </c>
    </row>
    <row r="2633" spans="2:7" ht="15.75" hidden="1" thickBot="1">
      <c r="B2633" s="88" t="s">
        <v>2821</v>
      </c>
      <c r="C2633" s="88">
        <v>87164780</v>
      </c>
      <c r="D2633" s="88" t="s">
        <v>126</v>
      </c>
      <c r="E2633" s="88" t="s">
        <v>127</v>
      </c>
      <c r="F2633" s="88" t="s">
        <v>121</v>
      </c>
      <c r="G2633" s="88" t="s">
        <v>128</v>
      </c>
    </row>
    <row r="2634" spans="2:7" ht="15.75" hidden="1" thickBot="1">
      <c r="B2634" s="88" t="s">
        <v>2822</v>
      </c>
      <c r="C2634" s="88">
        <v>87182691</v>
      </c>
      <c r="D2634" s="88" t="s">
        <v>205</v>
      </c>
      <c r="E2634" s="88" t="s">
        <v>206</v>
      </c>
      <c r="F2634" s="88" t="s">
        <v>121</v>
      </c>
      <c r="G2634" s="88" t="s">
        <v>210</v>
      </c>
    </row>
    <row r="2635" spans="2:7" ht="15.75" hidden="1" thickBot="1">
      <c r="B2635" s="88" t="s">
        <v>2823</v>
      </c>
      <c r="C2635" s="88">
        <v>87697334</v>
      </c>
      <c r="D2635" s="88" t="s">
        <v>126</v>
      </c>
      <c r="E2635" s="88" t="s">
        <v>127</v>
      </c>
      <c r="F2635" s="88" t="s">
        <v>121</v>
      </c>
      <c r="G2635" s="88" t="s">
        <v>128</v>
      </c>
    </row>
    <row r="2636" spans="2:7" ht="15.75" hidden="1" thickBot="1">
      <c r="B2636" s="88" t="s">
        <v>2824</v>
      </c>
      <c r="C2636" s="88">
        <v>87342295</v>
      </c>
      <c r="D2636" s="88" t="s">
        <v>114</v>
      </c>
      <c r="E2636" s="88" t="s">
        <v>115</v>
      </c>
      <c r="F2636" s="88" t="s">
        <v>121</v>
      </c>
      <c r="G2636" s="88" t="s">
        <v>117</v>
      </c>
    </row>
    <row r="2637" spans="2:7" ht="15.75" hidden="1" thickBot="1">
      <c r="B2637" s="88" t="s">
        <v>2825</v>
      </c>
      <c r="C2637" s="88">
        <v>87286161</v>
      </c>
      <c r="D2637" s="88" t="s">
        <v>114</v>
      </c>
      <c r="E2637" s="88" t="s">
        <v>115</v>
      </c>
      <c r="F2637" s="88" t="s">
        <v>121</v>
      </c>
      <c r="G2637" s="88" t="s">
        <v>117</v>
      </c>
    </row>
    <row r="2638" spans="2:7" ht="15.75" hidden="1" thickBot="1">
      <c r="B2638" s="88" t="s">
        <v>2826</v>
      </c>
      <c r="C2638" s="88">
        <v>87212209</v>
      </c>
      <c r="D2638" s="88" t="s">
        <v>205</v>
      </c>
      <c r="E2638" s="88" t="s">
        <v>206</v>
      </c>
      <c r="F2638" s="88" t="s">
        <v>121</v>
      </c>
      <c r="G2638" s="88" t="s">
        <v>210</v>
      </c>
    </row>
    <row r="2639" spans="2:7" ht="15.75" hidden="1" thickBot="1">
      <c r="B2639" s="88" t="s">
        <v>2827</v>
      </c>
      <c r="C2639" s="88">
        <v>87212126</v>
      </c>
      <c r="D2639" s="88" t="s">
        <v>205</v>
      </c>
      <c r="E2639" s="88" t="s">
        <v>206</v>
      </c>
      <c r="F2639" s="88" t="s">
        <v>121</v>
      </c>
      <c r="G2639" s="88" t="s">
        <v>210</v>
      </c>
    </row>
    <row r="2640" spans="2:7" ht="15.75" hidden="1" thickBot="1">
      <c r="B2640" s="88" t="s">
        <v>2828</v>
      </c>
      <c r="C2640" s="88">
        <v>87212027</v>
      </c>
      <c r="D2640" s="88" t="s">
        <v>205</v>
      </c>
      <c r="E2640" s="88" t="s">
        <v>206</v>
      </c>
      <c r="F2640" s="88" t="s">
        <v>121</v>
      </c>
      <c r="G2640" s="88" t="s">
        <v>2829</v>
      </c>
    </row>
    <row r="2641" spans="2:7" ht="15.75" hidden="1" thickBot="1">
      <c r="B2641" s="88" t="s">
        <v>2830</v>
      </c>
      <c r="C2641" s="88">
        <v>87212191</v>
      </c>
      <c r="D2641" s="88" t="s">
        <v>205</v>
      </c>
      <c r="E2641" s="88" t="s">
        <v>206</v>
      </c>
      <c r="F2641" s="88" t="s">
        <v>121</v>
      </c>
      <c r="G2641" s="88" t="s">
        <v>210</v>
      </c>
    </row>
    <row r="2642" spans="2:7" ht="15.75" hidden="1" thickBot="1">
      <c r="B2642" s="88" t="s">
        <v>2831</v>
      </c>
      <c r="C2642" s="88">
        <v>87286203</v>
      </c>
      <c r="D2642" s="88" t="s">
        <v>114</v>
      </c>
      <c r="E2642" s="88" t="s">
        <v>115</v>
      </c>
      <c r="F2642" s="88" t="s">
        <v>121</v>
      </c>
      <c r="G2642" s="88" t="s">
        <v>117</v>
      </c>
    </row>
    <row r="2643" spans="2:7" ht="15.75" hidden="1" thickBot="1">
      <c r="B2643" s="88" t="s">
        <v>2832</v>
      </c>
      <c r="C2643" s="88">
        <v>87590828</v>
      </c>
      <c r="D2643" s="88" t="s">
        <v>119</v>
      </c>
      <c r="E2643" s="88" t="s">
        <v>120</v>
      </c>
      <c r="F2643" s="88" t="s">
        <v>121</v>
      </c>
      <c r="G2643" s="88" t="s">
        <v>227</v>
      </c>
    </row>
    <row r="2644" spans="2:7" ht="15.75" hidden="1" thickBot="1">
      <c r="B2644" s="88" t="s">
        <v>2833</v>
      </c>
      <c r="C2644" s="88">
        <v>87574236</v>
      </c>
      <c r="D2644" s="88" t="s">
        <v>214</v>
      </c>
      <c r="E2644" s="88" t="s">
        <v>215</v>
      </c>
      <c r="F2644" s="88" t="s">
        <v>121</v>
      </c>
      <c r="G2644" s="88" t="s">
        <v>222</v>
      </c>
    </row>
    <row r="2645" spans="2:7" ht="15.75" hidden="1" thickBot="1">
      <c r="B2645" s="88" t="s">
        <v>2834</v>
      </c>
      <c r="C2645" s="88">
        <v>87444562</v>
      </c>
      <c r="D2645" s="88" t="s">
        <v>194</v>
      </c>
      <c r="E2645" s="88" t="s">
        <v>195</v>
      </c>
      <c r="F2645" s="88" t="s">
        <v>121</v>
      </c>
      <c r="G2645" s="88" t="s">
        <v>304</v>
      </c>
    </row>
    <row r="2646" spans="2:7" ht="15.75" hidden="1" thickBot="1">
      <c r="B2646" s="88" t="s">
        <v>2835</v>
      </c>
      <c r="C2646" s="88">
        <v>87382374</v>
      </c>
      <c r="D2646" s="88" t="s">
        <v>126</v>
      </c>
      <c r="E2646" s="88" t="s">
        <v>127</v>
      </c>
      <c r="F2646" s="88" t="s">
        <v>121</v>
      </c>
      <c r="G2646" s="88" t="s">
        <v>128</v>
      </c>
    </row>
    <row r="2647" spans="2:7" ht="15.75" hidden="1" thickBot="1">
      <c r="B2647" s="88" t="s">
        <v>2836</v>
      </c>
      <c r="C2647" s="88">
        <v>87485227</v>
      </c>
      <c r="D2647" s="88" t="s">
        <v>147</v>
      </c>
      <c r="E2647" s="88" t="s">
        <v>148</v>
      </c>
      <c r="F2647" s="88" t="s">
        <v>149</v>
      </c>
      <c r="G2647" s="88" t="s">
        <v>258</v>
      </c>
    </row>
    <row r="2648" spans="2:7" ht="15.75" hidden="1" thickBot="1">
      <c r="B2648" s="88" t="s">
        <v>2837</v>
      </c>
      <c r="C2648" s="88">
        <v>87276261</v>
      </c>
      <c r="D2648" s="88" t="s">
        <v>126</v>
      </c>
      <c r="E2648" s="88" t="s">
        <v>127</v>
      </c>
      <c r="F2648" s="88" t="s">
        <v>121</v>
      </c>
      <c r="G2648" s="88" t="s">
        <v>128</v>
      </c>
    </row>
    <row r="2649" spans="2:7" ht="15.75" thickBot="1">
      <c r="B2649" s="88" t="s">
        <v>2838</v>
      </c>
      <c r="C2649" s="88">
        <v>87726422</v>
      </c>
      <c r="D2649" s="88" t="s">
        <v>156</v>
      </c>
      <c r="E2649" s="88" t="s">
        <v>157</v>
      </c>
      <c r="F2649" s="88" t="s">
        <v>121</v>
      </c>
      <c r="G2649" s="88" t="s">
        <v>158</v>
      </c>
    </row>
    <row r="2650" spans="2:7" ht="15.75" hidden="1" thickBot="1">
      <c r="B2650" s="88" t="s">
        <v>2839</v>
      </c>
      <c r="C2650" s="88">
        <v>87393454</v>
      </c>
      <c r="D2650" s="88" t="s">
        <v>126</v>
      </c>
      <c r="E2650" s="88" t="s">
        <v>127</v>
      </c>
      <c r="F2650" s="88" t="s">
        <v>121</v>
      </c>
      <c r="G2650" s="88" t="s">
        <v>128</v>
      </c>
    </row>
    <row r="2651" spans="2:7" ht="15.75" thickBot="1">
      <c r="B2651" s="88" t="s">
        <v>2840</v>
      </c>
      <c r="C2651" s="88">
        <v>87746750</v>
      </c>
      <c r="D2651" s="88" t="s">
        <v>156</v>
      </c>
      <c r="E2651" s="88" t="s">
        <v>157</v>
      </c>
      <c r="F2651" s="88" t="s">
        <v>121</v>
      </c>
      <c r="G2651" s="88" t="s">
        <v>158</v>
      </c>
    </row>
    <row r="2652" spans="2:7" ht="15.75" hidden="1" thickBot="1">
      <c r="B2652" s="88" t="s">
        <v>2841</v>
      </c>
      <c r="C2652" s="88">
        <v>87181057</v>
      </c>
      <c r="D2652" s="88" t="s">
        <v>205</v>
      </c>
      <c r="E2652" s="88" t="s">
        <v>206</v>
      </c>
      <c r="F2652" s="88" t="s">
        <v>121</v>
      </c>
      <c r="G2652" s="88" t="s">
        <v>210</v>
      </c>
    </row>
    <row r="2653" spans="2:7" ht="15.75" hidden="1" thickBot="1">
      <c r="B2653" s="88" t="s">
        <v>2842</v>
      </c>
      <c r="C2653" s="88">
        <v>87491043</v>
      </c>
      <c r="D2653" s="88" t="s">
        <v>147</v>
      </c>
      <c r="E2653" s="88" t="s">
        <v>148</v>
      </c>
      <c r="F2653" s="88" t="s">
        <v>121</v>
      </c>
      <c r="G2653" s="88" t="s">
        <v>152</v>
      </c>
    </row>
    <row r="2654" spans="2:7" ht="15.75" thickBot="1">
      <c r="B2654" s="88" t="s">
        <v>2843</v>
      </c>
      <c r="C2654" s="88">
        <v>87761163</v>
      </c>
      <c r="D2654" s="88" t="s">
        <v>156</v>
      </c>
      <c r="E2654" s="88" t="s">
        <v>157</v>
      </c>
      <c r="F2654" s="88" t="s">
        <v>121</v>
      </c>
      <c r="G2654" s="88" t="s">
        <v>182</v>
      </c>
    </row>
    <row r="2655" spans="2:7" ht="15.75" hidden="1" thickBot="1">
      <c r="B2655" s="88" t="s">
        <v>2844</v>
      </c>
      <c r="C2655" s="88">
        <v>87141598</v>
      </c>
      <c r="D2655" s="88" t="s">
        <v>205</v>
      </c>
      <c r="E2655" s="88" t="s">
        <v>206</v>
      </c>
      <c r="F2655" s="88" t="s">
        <v>121</v>
      </c>
      <c r="G2655" s="88" t="s">
        <v>210</v>
      </c>
    </row>
    <row r="2656" spans="2:7" ht="15.75" hidden="1" thickBot="1">
      <c r="B2656" s="88" t="s">
        <v>2845</v>
      </c>
      <c r="C2656" s="88">
        <v>87615674</v>
      </c>
      <c r="D2656" s="88" t="s">
        <v>142</v>
      </c>
      <c r="E2656" s="88" t="s">
        <v>143</v>
      </c>
      <c r="F2656" s="88" t="s">
        <v>121</v>
      </c>
      <c r="G2656" s="88" t="s">
        <v>162</v>
      </c>
    </row>
    <row r="2657" spans="2:7" ht="15.75" thickBot="1">
      <c r="B2657" s="88" t="s">
        <v>2846</v>
      </c>
      <c r="C2657" s="88">
        <v>87721472</v>
      </c>
      <c r="D2657" s="88" t="s">
        <v>156</v>
      </c>
      <c r="E2657" s="88" t="s">
        <v>157</v>
      </c>
      <c r="F2657" s="88" t="s">
        <v>121</v>
      </c>
      <c r="G2657" s="88" t="s">
        <v>182</v>
      </c>
    </row>
    <row r="2658" spans="2:7" ht="15.75" hidden="1" thickBot="1">
      <c r="B2658" s="88" t="s">
        <v>2847</v>
      </c>
      <c r="C2658" s="88">
        <v>87765354</v>
      </c>
      <c r="D2658" s="88" t="s">
        <v>138</v>
      </c>
      <c r="E2658" s="88" t="s">
        <v>139</v>
      </c>
      <c r="F2658" s="88" t="s">
        <v>121</v>
      </c>
      <c r="G2658" s="88" t="s">
        <v>176</v>
      </c>
    </row>
    <row r="2659" spans="2:7" ht="15.75" hidden="1" thickBot="1">
      <c r="B2659" s="88" t="s">
        <v>2848</v>
      </c>
      <c r="C2659" s="88">
        <v>87611590</v>
      </c>
      <c r="D2659" s="88" t="s">
        <v>142</v>
      </c>
      <c r="E2659" s="88" t="s">
        <v>143</v>
      </c>
      <c r="F2659" s="88" t="s">
        <v>189</v>
      </c>
      <c r="G2659" s="88" t="s">
        <v>162</v>
      </c>
    </row>
    <row r="2660" spans="2:7" ht="15.75" hidden="1" thickBot="1">
      <c r="B2660" s="88" t="s">
        <v>2849</v>
      </c>
      <c r="C2660" s="88">
        <v>87671008</v>
      </c>
      <c r="D2660" s="88" t="s">
        <v>142</v>
      </c>
      <c r="E2660" s="88" t="s">
        <v>143</v>
      </c>
      <c r="F2660" s="88" t="s">
        <v>189</v>
      </c>
      <c r="G2660" s="88" t="s">
        <v>145</v>
      </c>
    </row>
    <row r="2661" spans="2:7" ht="15.75" thickBot="1">
      <c r="B2661" s="88" t="s">
        <v>2850</v>
      </c>
      <c r="C2661" s="88">
        <v>87721514</v>
      </c>
      <c r="D2661" s="88" t="s">
        <v>156</v>
      </c>
      <c r="E2661" s="88" t="s">
        <v>157</v>
      </c>
      <c r="F2661" s="88" t="s">
        <v>224</v>
      </c>
      <c r="G2661" s="88" t="s">
        <v>182</v>
      </c>
    </row>
    <row r="2662" spans="2:7" ht="15.75" hidden="1" thickBot="1">
      <c r="B2662" s="88" t="s">
        <v>2851</v>
      </c>
      <c r="C2662" s="88">
        <v>87276634</v>
      </c>
      <c r="D2662" s="88" t="s">
        <v>126</v>
      </c>
      <c r="E2662" s="88" t="s">
        <v>127</v>
      </c>
      <c r="F2662" s="88" t="s">
        <v>121</v>
      </c>
      <c r="G2662" s="88" t="s">
        <v>128</v>
      </c>
    </row>
    <row r="2663" spans="2:7" ht="15.75" hidden="1" thickBot="1">
      <c r="B2663" s="88" t="s">
        <v>2852</v>
      </c>
      <c r="C2663" s="88">
        <v>87396051</v>
      </c>
      <c r="D2663" s="88" t="s">
        <v>119</v>
      </c>
      <c r="E2663" s="88" t="s">
        <v>120</v>
      </c>
      <c r="F2663" s="88" t="s">
        <v>121</v>
      </c>
      <c r="G2663" s="88" t="s">
        <v>122</v>
      </c>
    </row>
    <row r="2664" spans="2:7" ht="15.75" hidden="1" thickBot="1">
      <c r="B2664" s="88" t="s">
        <v>2853</v>
      </c>
      <c r="C2664" s="88">
        <v>87286625</v>
      </c>
      <c r="D2664" s="88" t="s">
        <v>114</v>
      </c>
      <c r="E2664" s="88" t="s">
        <v>115</v>
      </c>
      <c r="F2664" s="88" t="s">
        <v>121</v>
      </c>
      <c r="G2664" s="88" t="s">
        <v>124</v>
      </c>
    </row>
    <row r="2665" spans="2:7" ht="15.75" thickBot="1">
      <c r="B2665" s="88" t="s">
        <v>2854</v>
      </c>
      <c r="C2665" s="88">
        <v>87743757</v>
      </c>
      <c r="D2665" s="88" t="s">
        <v>156</v>
      </c>
      <c r="E2665" s="88" t="s">
        <v>157</v>
      </c>
      <c r="F2665" s="88" t="s">
        <v>121</v>
      </c>
      <c r="G2665" s="88" t="s">
        <v>158</v>
      </c>
    </row>
    <row r="2666" spans="2:7" ht="15.75" hidden="1" thickBot="1">
      <c r="B2666" s="88" t="s">
        <v>2855</v>
      </c>
      <c r="C2666" s="88">
        <v>87756882</v>
      </c>
      <c r="D2666" s="88" t="s">
        <v>138</v>
      </c>
      <c r="E2666" s="88" t="s">
        <v>139</v>
      </c>
      <c r="F2666" s="88" t="s">
        <v>175</v>
      </c>
      <c r="G2666" s="88" t="s">
        <v>140</v>
      </c>
    </row>
    <row r="2667" spans="2:7" ht="15.75" hidden="1" thickBot="1">
      <c r="B2667" s="88" t="s">
        <v>2856</v>
      </c>
      <c r="C2667" s="88">
        <v>87296442</v>
      </c>
      <c r="D2667" s="88" t="s">
        <v>114</v>
      </c>
      <c r="E2667" s="88" t="s">
        <v>115</v>
      </c>
      <c r="F2667" s="88" t="s">
        <v>116</v>
      </c>
      <c r="G2667" s="88" t="s">
        <v>124</v>
      </c>
    </row>
    <row r="2668" spans="2:7" ht="15.75" hidden="1" thickBot="1">
      <c r="B2668" s="88" t="s">
        <v>2857</v>
      </c>
      <c r="C2668" s="88">
        <v>87594408</v>
      </c>
      <c r="D2668" s="88" t="s">
        <v>147</v>
      </c>
      <c r="E2668" s="88" t="s">
        <v>148</v>
      </c>
      <c r="F2668" s="88" t="s">
        <v>121</v>
      </c>
      <c r="G2668" s="88" t="s">
        <v>152</v>
      </c>
    </row>
    <row r="2669" spans="2:7" ht="15.75" hidden="1" thickBot="1">
      <c r="B2669" s="88" t="s">
        <v>2858</v>
      </c>
      <c r="C2669" s="88">
        <v>87615245</v>
      </c>
      <c r="D2669" s="88" t="s">
        <v>142</v>
      </c>
      <c r="E2669" s="88" t="s">
        <v>143</v>
      </c>
      <c r="F2669" s="88" t="s">
        <v>189</v>
      </c>
      <c r="G2669" s="88" t="s">
        <v>162</v>
      </c>
    </row>
    <row r="2670" spans="2:7" ht="15.75" hidden="1" thickBot="1">
      <c r="B2670" s="88" t="s">
        <v>2859</v>
      </c>
      <c r="C2670" s="88">
        <v>87193342</v>
      </c>
      <c r="D2670" s="88" t="s">
        <v>205</v>
      </c>
      <c r="E2670" s="88" t="s">
        <v>206</v>
      </c>
      <c r="F2670" s="88" t="s">
        <v>121</v>
      </c>
      <c r="G2670" s="88" t="s">
        <v>210</v>
      </c>
    </row>
    <row r="2671" spans="2:7" ht="15.75" hidden="1" thickBot="1">
      <c r="B2671" s="88" t="s">
        <v>2860</v>
      </c>
      <c r="C2671" s="88">
        <v>87182568</v>
      </c>
      <c r="D2671" s="88" t="s">
        <v>205</v>
      </c>
      <c r="E2671" s="88" t="s">
        <v>206</v>
      </c>
      <c r="F2671" s="88" t="s">
        <v>207</v>
      </c>
      <c r="G2671" s="88" t="s">
        <v>208</v>
      </c>
    </row>
    <row r="2672" spans="2:7" ht="15.75" hidden="1" thickBot="1">
      <c r="B2672" s="88" t="s">
        <v>2861</v>
      </c>
      <c r="C2672" s="88">
        <v>87472605</v>
      </c>
      <c r="D2672" s="88" t="s">
        <v>205</v>
      </c>
      <c r="E2672" s="88" t="s">
        <v>206</v>
      </c>
      <c r="F2672" s="88" t="s">
        <v>121</v>
      </c>
      <c r="G2672" s="88" t="s">
        <v>210</v>
      </c>
    </row>
    <row r="2673" spans="2:7" ht="15.75" hidden="1" thickBot="1">
      <c r="B2673" s="88" t="s">
        <v>2862</v>
      </c>
      <c r="C2673" s="88">
        <v>87182881</v>
      </c>
      <c r="D2673" s="88" t="s">
        <v>205</v>
      </c>
      <c r="E2673" s="88" t="s">
        <v>206</v>
      </c>
      <c r="F2673" s="88" t="s">
        <v>121</v>
      </c>
      <c r="G2673" s="88" t="s">
        <v>208</v>
      </c>
    </row>
    <row r="2674" spans="2:7" ht="15.75" hidden="1" thickBot="1">
      <c r="B2674" s="88" t="s">
        <v>2863</v>
      </c>
      <c r="C2674" s="88">
        <v>87144097</v>
      </c>
      <c r="D2674" s="88" t="s">
        <v>205</v>
      </c>
      <c r="E2674" s="88" t="s">
        <v>206</v>
      </c>
      <c r="F2674" s="88" t="s">
        <v>121</v>
      </c>
      <c r="G2674" s="88" t="s">
        <v>208</v>
      </c>
    </row>
    <row r="2675" spans="2:7" ht="15.75" hidden="1" thickBot="1">
      <c r="B2675" s="88" t="s">
        <v>2864</v>
      </c>
      <c r="C2675" s="88">
        <v>87543199</v>
      </c>
      <c r="D2675" s="88" t="s">
        <v>214</v>
      </c>
      <c r="E2675" s="88" t="s">
        <v>215</v>
      </c>
      <c r="F2675" s="88" t="s">
        <v>121</v>
      </c>
      <c r="G2675" s="88" t="s">
        <v>222</v>
      </c>
    </row>
    <row r="2676" spans="2:7" ht="15.75" hidden="1" thickBot="1">
      <c r="B2676" s="88" t="s">
        <v>2865</v>
      </c>
      <c r="C2676" s="88">
        <v>87713099</v>
      </c>
      <c r="D2676" s="88" t="s">
        <v>165</v>
      </c>
      <c r="E2676" s="88" t="s">
        <v>166</v>
      </c>
      <c r="F2676" s="88" t="s">
        <v>121</v>
      </c>
      <c r="G2676" s="88" t="s">
        <v>168</v>
      </c>
    </row>
    <row r="2677" spans="2:7" ht="15.75" hidden="1" thickBot="1">
      <c r="B2677" s="88" t="s">
        <v>2866</v>
      </c>
      <c r="C2677" s="88">
        <v>87595579</v>
      </c>
      <c r="D2677" s="88" t="s">
        <v>147</v>
      </c>
      <c r="E2677" s="88" t="s">
        <v>148</v>
      </c>
      <c r="F2677" s="88" t="s">
        <v>121</v>
      </c>
      <c r="G2677" s="88" t="s">
        <v>152</v>
      </c>
    </row>
    <row r="2678" spans="2:7" ht="15.75" hidden="1" thickBot="1">
      <c r="B2678" s="88" t="s">
        <v>2867</v>
      </c>
      <c r="C2678" s="88">
        <v>87757583</v>
      </c>
      <c r="D2678" s="88" t="s">
        <v>138</v>
      </c>
      <c r="E2678" s="88" t="s">
        <v>139</v>
      </c>
      <c r="F2678" s="88" t="s">
        <v>121</v>
      </c>
      <c r="G2678" s="88" t="s">
        <v>140</v>
      </c>
    </row>
    <row r="2679" spans="2:7" ht="15.75" hidden="1" thickBot="1">
      <c r="B2679" s="88" t="s">
        <v>2868</v>
      </c>
      <c r="C2679" s="88">
        <v>87328195</v>
      </c>
      <c r="D2679" s="88" t="s">
        <v>214</v>
      </c>
      <c r="E2679" s="88" t="s">
        <v>215</v>
      </c>
      <c r="F2679" s="88" t="s">
        <v>121</v>
      </c>
      <c r="G2679" s="88" t="s">
        <v>222</v>
      </c>
    </row>
    <row r="2680" spans="2:7" ht="15.75" hidden="1" thickBot="1">
      <c r="B2680" s="88" t="s">
        <v>2869</v>
      </c>
      <c r="C2680" s="88">
        <v>87316125</v>
      </c>
      <c r="D2680" s="88" t="s">
        <v>114</v>
      </c>
      <c r="E2680" s="88" t="s">
        <v>115</v>
      </c>
      <c r="F2680" s="88" t="s">
        <v>121</v>
      </c>
      <c r="G2680" s="88" t="s">
        <v>117</v>
      </c>
    </row>
    <row r="2681" spans="2:7" ht="15.75" hidden="1" thickBot="1">
      <c r="B2681" s="88" t="s">
        <v>2870</v>
      </c>
      <c r="C2681" s="88">
        <v>87141432</v>
      </c>
      <c r="D2681" s="88" t="s">
        <v>205</v>
      </c>
      <c r="E2681" s="88" t="s">
        <v>206</v>
      </c>
      <c r="F2681" s="88" t="s">
        <v>121</v>
      </c>
      <c r="G2681" s="88" t="s">
        <v>210</v>
      </c>
    </row>
    <row r="2682" spans="2:7" ht="15.75" hidden="1" thickBot="1">
      <c r="B2682" s="88" t="s">
        <v>2871</v>
      </c>
      <c r="C2682" s="88">
        <v>87342287</v>
      </c>
      <c r="D2682" s="88" t="s">
        <v>114</v>
      </c>
      <c r="E2682" s="88" t="s">
        <v>115</v>
      </c>
      <c r="F2682" s="88" t="s">
        <v>121</v>
      </c>
      <c r="G2682" s="88" t="s">
        <v>117</v>
      </c>
    </row>
    <row r="2683" spans="2:7" ht="15.75" thickBot="1">
      <c r="B2683" s="88" t="s">
        <v>2872</v>
      </c>
      <c r="C2683" s="88">
        <v>87734475</v>
      </c>
      <c r="D2683" s="88" t="s">
        <v>156</v>
      </c>
      <c r="E2683" s="88" t="s">
        <v>157</v>
      </c>
      <c r="F2683" s="88" t="s">
        <v>203</v>
      </c>
      <c r="G2683" s="88" t="s">
        <v>158</v>
      </c>
    </row>
    <row r="2684" spans="2:7" ht="15.75" hidden="1" thickBot="1">
      <c r="B2684" s="88" t="s">
        <v>2873</v>
      </c>
      <c r="C2684" s="88">
        <v>87272054</v>
      </c>
      <c r="D2684" s="88" t="s">
        <v>126</v>
      </c>
      <c r="E2684" s="88" t="s">
        <v>127</v>
      </c>
      <c r="F2684" s="88" t="s">
        <v>121</v>
      </c>
      <c r="G2684" s="88" t="s">
        <v>354</v>
      </c>
    </row>
    <row r="2685" spans="2:7" ht="15.75" hidden="1" thickBot="1">
      <c r="B2685" s="88" t="s">
        <v>2874</v>
      </c>
      <c r="C2685" s="88">
        <v>87191007</v>
      </c>
      <c r="D2685" s="88" t="s">
        <v>205</v>
      </c>
      <c r="E2685" s="88" t="s">
        <v>206</v>
      </c>
      <c r="F2685" s="88" t="s">
        <v>253</v>
      </c>
      <c r="G2685" s="88" t="s">
        <v>208</v>
      </c>
    </row>
    <row r="2686" spans="2:7" ht="15.75" hidden="1" thickBot="1">
      <c r="B2686" s="88" t="s">
        <v>2875</v>
      </c>
      <c r="C2686" s="88">
        <v>87396564</v>
      </c>
      <c r="D2686" s="88" t="s">
        <v>119</v>
      </c>
      <c r="E2686" s="88" t="s">
        <v>120</v>
      </c>
      <c r="F2686" s="88" t="s">
        <v>121</v>
      </c>
      <c r="G2686" s="88" t="s">
        <v>122</v>
      </c>
    </row>
    <row r="2687" spans="2:7" ht="15.75" hidden="1" thickBot="1">
      <c r="B2687" s="88" t="s">
        <v>2876</v>
      </c>
      <c r="C2687" s="88">
        <v>87682252</v>
      </c>
      <c r="D2687" s="88" t="s">
        <v>126</v>
      </c>
      <c r="E2687" s="88" t="s">
        <v>127</v>
      </c>
      <c r="F2687" s="88" t="s">
        <v>121</v>
      </c>
      <c r="G2687" s="88" t="s">
        <v>128</v>
      </c>
    </row>
    <row r="2688" spans="2:7" ht="15.75" thickBot="1">
      <c r="B2688" s="88" t="s">
        <v>2877</v>
      </c>
      <c r="C2688" s="88">
        <v>87745646</v>
      </c>
      <c r="D2688" s="88" t="s">
        <v>156</v>
      </c>
      <c r="E2688" s="88" t="s">
        <v>157</v>
      </c>
      <c r="F2688" s="88" t="s">
        <v>121</v>
      </c>
      <c r="G2688" s="88" t="s">
        <v>182</v>
      </c>
    </row>
    <row r="2689" spans="2:7" ht="15.75" hidden="1" thickBot="1">
      <c r="B2689" s="88" t="s">
        <v>2878</v>
      </c>
      <c r="C2689" s="88">
        <v>87481143</v>
      </c>
      <c r="D2689" s="88" t="s">
        <v>119</v>
      </c>
      <c r="E2689" s="88" t="s">
        <v>120</v>
      </c>
      <c r="F2689" s="88" t="s">
        <v>121</v>
      </c>
      <c r="G2689" s="88" t="s">
        <v>122</v>
      </c>
    </row>
    <row r="2690" spans="2:7" ht="15.75" hidden="1" thickBot="1">
      <c r="B2690" s="88" t="s">
        <v>2879</v>
      </c>
      <c r="C2690" s="88">
        <v>87487009</v>
      </c>
      <c r="D2690" s="88" t="s">
        <v>147</v>
      </c>
      <c r="E2690" s="88" t="s">
        <v>148</v>
      </c>
      <c r="F2690" s="88" t="s">
        <v>226</v>
      </c>
      <c r="G2690" s="88" t="s">
        <v>152</v>
      </c>
    </row>
    <row r="2691" spans="2:7" ht="15.75" hidden="1" thickBot="1">
      <c r="B2691" s="88" t="s">
        <v>2880</v>
      </c>
      <c r="C2691" s="88">
        <v>87276741</v>
      </c>
      <c r="D2691" s="88" t="s">
        <v>114</v>
      </c>
      <c r="E2691" s="88" t="s">
        <v>115</v>
      </c>
      <c r="F2691" s="88" t="s">
        <v>121</v>
      </c>
      <c r="G2691" s="88" t="s">
        <v>117</v>
      </c>
    </row>
    <row r="2692" spans="2:7" ht="15.75" hidden="1" thickBot="1">
      <c r="B2692" s="88" t="s">
        <v>2881</v>
      </c>
      <c r="C2692" s="88">
        <v>87784751</v>
      </c>
      <c r="D2692" s="88" t="s">
        <v>142</v>
      </c>
      <c r="E2692" s="88" t="s">
        <v>143</v>
      </c>
      <c r="F2692" s="88" t="s">
        <v>121</v>
      </c>
      <c r="G2692" s="88" t="s">
        <v>162</v>
      </c>
    </row>
    <row r="2693" spans="2:7" ht="15.75" hidden="1" thickBot="1">
      <c r="B2693" s="88" t="s">
        <v>2882</v>
      </c>
      <c r="C2693" s="88">
        <v>87784744</v>
      </c>
      <c r="D2693" s="88" t="s">
        <v>142</v>
      </c>
      <c r="E2693" s="88" t="s">
        <v>143</v>
      </c>
      <c r="F2693" s="88" t="s">
        <v>121</v>
      </c>
      <c r="G2693" s="88" t="s">
        <v>162</v>
      </c>
    </row>
    <row r="2694" spans="2:7" ht="15.75" hidden="1" thickBot="1">
      <c r="B2694" s="88" t="s">
        <v>2883</v>
      </c>
      <c r="C2694" s="88">
        <v>87381822</v>
      </c>
      <c r="D2694" s="88" t="s">
        <v>126</v>
      </c>
      <c r="E2694" s="88" t="s">
        <v>127</v>
      </c>
      <c r="F2694" s="88" t="s">
        <v>121</v>
      </c>
      <c r="G2694" s="88" t="s">
        <v>128</v>
      </c>
    </row>
    <row r="2695" spans="2:7" ht="15.75" hidden="1" thickBot="1">
      <c r="B2695" s="88" t="s">
        <v>2884</v>
      </c>
      <c r="C2695" s="88">
        <v>87215699</v>
      </c>
      <c r="D2695" s="88" t="s">
        <v>205</v>
      </c>
      <c r="E2695" s="88" t="s">
        <v>206</v>
      </c>
      <c r="F2695" s="88" t="s">
        <v>121</v>
      </c>
      <c r="G2695" s="88" t="s">
        <v>210</v>
      </c>
    </row>
    <row r="2696" spans="2:7" ht="15.75" hidden="1" thickBot="1">
      <c r="B2696" s="88" t="s">
        <v>2885</v>
      </c>
      <c r="C2696" s="88">
        <v>87481416</v>
      </c>
      <c r="D2696" s="88" t="s">
        <v>119</v>
      </c>
      <c r="E2696" s="88" t="s">
        <v>120</v>
      </c>
      <c r="F2696" s="88" t="s">
        <v>121</v>
      </c>
      <c r="G2696" s="88" t="s">
        <v>122</v>
      </c>
    </row>
    <row r="2697" spans="2:7" ht="15.75" hidden="1" thickBot="1">
      <c r="B2697" s="88" t="s">
        <v>2886</v>
      </c>
      <c r="C2697" s="88">
        <v>87393587</v>
      </c>
      <c r="D2697" s="88" t="s">
        <v>194</v>
      </c>
      <c r="E2697" s="88" t="s">
        <v>195</v>
      </c>
      <c r="F2697" s="88" t="s">
        <v>121</v>
      </c>
      <c r="G2697" s="88" t="s">
        <v>304</v>
      </c>
    </row>
    <row r="2698" spans="2:7" ht="15.75" hidden="1" thickBot="1">
      <c r="B2698" s="88" t="s">
        <v>2887</v>
      </c>
      <c r="C2698" s="88">
        <v>87342303</v>
      </c>
      <c r="D2698" s="88" t="s">
        <v>114</v>
      </c>
      <c r="E2698" s="88" t="s">
        <v>115</v>
      </c>
      <c r="F2698" s="88" t="s">
        <v>121</v>
      </c>
      <c r="G2698" s="88" t="s">
        <v>117</v>
      </c>
    </row>
    <row r="2699" spans="2:7" ht="15.75" hidden="1" thickBot="1">
      <c r="B2699" s="88" t="s">
        <v>2888</v>
      </c>
      <c r="C2699" s="88">
        <v>87485151</v>
      </c>
      <c r="D2699" s="88" t="s">
        <v>147</v>
      </c>
      <c r="E2699" s="88" t="s">
        <v>148</v>
      </c>
      <c r="F2699" s="88" t="s">
        <v>121</v>
      </c>
      <c r="G2699" s="88" t="s">
        <v>152</v>
      </c>
    </row>
    <row r="2700" spans="2:7" ht="15.75" hidden="1" thickBot="1">
      <c r="B2700" s="88" t="s">
        <v>2889</v>
      </c>
      <c r="C2700" s="88">
        <v>87586651</v>
      </c>
      <c r="D2700" s="88" t="s">
        <v>147</v>
      </c>
      <c r="E2700" s="88" t="s">
        <v>148</v>
      </c>
      <c r="F2700" s="88" t="s">
        <v>149</v>
      </c>
      <c r="G2700" s="88" t="s">
        <v>258</v>
      </c>
    </row>
    <row r="2701" spans="2:7" ht="15.75" hidden="1" thickBot="1">
      <c r="B2701" s="88" t="s">
        <v>2890</v>
      </c>
      <c r="C2701" s="88">
        <v>87487884</v>
      </c>
      <c r="D2701" s="88" t="s">
        <v>119</v>
      </c>
      <c r="E2701" s="88" t="s">
        <v>120</v>
      </c>
      <c r="F2701" s="88" t="s">
        <v>121</v>
      </c>
      <c r="G2701" s="88" t="s">
        <v>122</v>
      </c>
    </row>
    <row r="2702" spans="2:7" ht="15.75" hidden="1" thickBot="1">
      <c r="B2702" s="88" t="s">
        <v>2891</v>
      </c>
      <c r="C2702" s="88">
        <v>87486894</v>
      </c>
      <c r="D2702" s="88" t="s">
        <v>119</v>
      </c>
      <c r="E2702" s="88" t="s">
        <v>120</v>
      </c>
      <c r="F2702" s="88" t="s">
        <v>121</v>
      </c>
      <c r="G2702" s="88" t="s">
        <v>122</v>
      </c>
    </row>
    <row r="2703" spans="2:7" ht="15.75" hidden="1" thickBot="1">
      <c r="B2703" s="88" t="s">
        <v>2892</v>
      </c>
      <c r="C2703" s="88">
        <v>87718114</v>
      </c>
      <c r="D2703" s="88" t="s">
        <v>165</v>
      </c>
      <c r="E2703" s="88" t="s">
        <v>166</v>
      </c>
      <c r="F2703" s="88" t="s">
        <v>121</v>
      </c>
      <c r="G2703" s="88" t="s">
        <v>168</v>
      </c>
    </row>
    <row r="2704" spans="2:7" ht="15.75" hidden="1" thickBot="1">
      <c r="B2704" s="88" t="s">
        <v>2893</v>
      </c>
      <c r="C2704" s="88">
        <v>87756817</v>
      </c>
      <c r="D2704" s="88" t="s">
        <v>138</v>
      </c>
      <c r="E2704" s="88" t="s">
        <v>139</v>
      </c>
      <c r="F2704" s="88" t="s">
        <v>121</v>
      </c>
      <c r="G2704" s="88" t="s">
        <v>140</v>
      </c>
    </row>
    <row r="2705" spans="2:7" ht="15.75" hidden="1" thickBot="1">
      <c r="B2705" s="88" t="s">
        <v>2894</v>
      </c>
      <c r="C2705" s="88">
        <v>87141044</v>
      </c>
      <c r="D2705" s="88" t="s">
        <v>205</v>
      </c>
      <c r="E2705" s="88" t="s">
        <v>206</v>
      </c>
      <c r="F2705" s="88" t="s">
        <v>253</v>
      </c>
      <c r="G2705" s="88" t="s">
        <v>208</v>
      </c>
    </row>
    <row r="2706" spans="2:7" ht="15.75" hidden="1" thickBot="1">
      <c r="B2706" s="88" t="s">
        <v>2895</v>
      </c>
      <c r="C2706" s="88">
        <v>87755009</v>
      </c>
      <c r="D2706" s="88" t="s">
        <v>138</v>
      </c>
      <c r="E2706" s="88" t="s">
        <v>139</v>
      </c>
      <c r="F2706" s="88" t="s">
        <v>175</v>
      </c>
      <c r="G2706" s="88" t="s">
        <v>250</v>
      </c>
    </row>
    <row r="2707" spans="2:7" ht="15.75" hidden="1" thickBot="1">
      <c r="B2707" s="88" t="s">
        <v>2896</v>
      </c>
      <c r="C2707" s="88">
        <v>87611004</v>
      </c>
      <c r="D2707" s="88" t="s">
        <v>142</v>
      </c>
      <c r="E2707" s="88" t="s">
        <v>143</v>
      </c>
      <c r="F2707" s="88" t="s">
        <v>121</v>
      </c>
      <c r="G2707" s="88" t="s">
        <v>2897</v>
      </c>
    </row>
    <row r="2708" spans="2:7" ht="15.75" hidden="1" thickBot="1">
      <c r="B2708" s="88" t="s">
        <v>2898</v>
      </c>
      <c r="C2708" s="88">
        <v>87286542</v>
      </c>
      <c r="D2708" s="88" t="s">
        <v>114</v>
      </c>
      <c r="E2708" s="88" t="s">
        <v>115</v>
      </c>
      <c r="F2708" s="88" t="s">
        <v>116</v>
      </c>
      <c r="G2708" s="88" t="s">
        <v>219</v>
      </c>
    </row>
    <row r="2709" spans="2:7" ht="15.75" hidden="1" thickBot="1">
      <c r="B2709" s="88" t="s">
        <v>2899</v>
      </c>
      <c r="C2709" s="88">
        <v>87116210</v>
      </c>
      <c r="D2709" s="88" t="s">
        <v>126</v>
      </c>
      <c r="E2709" s="88" t="s">
        <v>127</v>
      </c>
      <c r="F2709" s="88" t="s">
        <v>121</v>
      </c>
      <c r="G2709" s="88" t="s">
        <v>128</v>
      </c>
    </row>
    <row r="2710" spans="2:7" ht="15.75" hidden="1" thickBot="1">
      <c r="B2710" s="88" t="s">
        <v>2900</v>
      </c>
      <c r="C2710" s="88">
        <v>87671172</v>
      </c>
      <c r="D2710" s="88" t="s">
        <v>142</v>
      </c>
      <c r="E2710" s="88" t="s">
        <v>143</v>
      </c>
      <c r="F2710" s="88" t="s">
        <v>121</v>
      </c>
      <c r="G2710" s="88" t="s">
        <v>162</v>
      </c>
    </row>
    <row r="2711" spans="2:7" ht="15.75" hidden="1" thickBot="1">
      <c r="B2711" s="88" t="s">
        <v>2901</v>
      </c>
      <c r="C2711" s="88">
        <v>87783456</v>
      </c>
      <c r="D2711" s="88" t="s">
        <v>142</v>
      </c>
      <c r="E2711" s="88" t="s">
        <v>143</v>
      </c>
      <c r="F2711" s="88" t="s">
        <v>121</v>
      </c>
      <c r="G2711" s="88" t="s">
        <v>162</v>
      </c>
    </row>
    <row r="2712" spans="2:7" ht="15.75" hidden="1" thickBot="1">
      <c r="B2712" s="88" t="s">
        <v>2902</v>
      </c>
      <c r="C2712" s="88">
        <v>87725622</v>
      </c>
      <c r="D2712" s="88" t="s">
        <v>165</v>
      </c>
      <c r="E2712" s="88" t="s">
        <v>166</v>
      </c>
      <c r="F2712" s="88" t="s">
        <v>121</v>
      </c>
      <c r="G2712" s="88" t="s">
        <v>324</v>
      </c>
    </row>
    <row r="2713" spans="2:7" ht="15.75" hidden="1" thickBot="1">
      <c r="B2713" s="88" t="s">
        <v>2903</v>
      </c>
      <c r="C2713" s="88">
        <v>87571000</v>
      </c>
      <c r="D2713" s="88" t="s">
        <v>214</v>
      </c>
      <c r="E2713" s="88" t="s">
        <v>215</v>
      </c>
      <c r="F2713" s="88" t="s">
        <v>180</v>
      </c>
      <c r="G2713" s="88" t="s">
        <v>1617</v>
      </c>
    </row>
    <row r="2714" spans="2:7" ht="15.75" hidden="1" thickBot="1">
      <c r="B2714" s="88" t="s">
        <v>2904</v>
      </c>
      <c r="C2714" s="88">
        <v>87411181</v>
      </c>
      <c r="D2714" s="88" t="s">
        <v>194</v>
      </c>
      <c r="E2714" s="88" t="s">
        <v>195</v>
      </c>
      <c r="F2714" s="88" t="s">
        <v>121</v>
      </c>
      <c r="G2714" s="88" t="s">
        <v>304</v>
      </c>
    </row>
    <row r="2715" spans="2:7" ht="15.75" hidden="1" thickBot="1">
      <c r="B2715" s="88" t="s">
        <v>2905</v>
      </c>
      <c r="C2715" s="88">
        <v>87543074</v>
      </c>
      <c r="D2715" s="88" t="s">
        <v>214</v>
      </c>
      <c r="E2715" s="88" t="s">
        <v>215</v>
      </c>
      <c r="F2715" s="88" t="s">
        <v>180</v>
      </c>
      <c r="G2715" s="88" t="s">
        <v>216</v>
      </c>
    </row>
    <row r="2716" spans="2:7" ht="15.75" hidden="1" thickBot="1">
      <c r="B2716" s="88" t="s">
        <v>2906</v>
      </c>
      <c r="C2716" s="88">
        <v>87696161</v>
      </c>
      <c r="D2716" s="88" t="s">
        <v>165</v>
      </c>
      <c r="E2716" s="88" t="s">
        <v>166</v>
      </c>
      <c r="F2716" s="88" t="s">
        <v>121</v>
      </c>
      <c r="G2716" s="88" t="s">
        <v>168</v>
      </c>
    </row>
    <row r="2717" spans="2:7" ht="15.75" hidden="1" thickBot="1">
      <c r="B2717" s="88" t="s">
        <v>2907</v>
      </c>
      <c r="C2717" s="88">
        <v>87322347</v>
      </c>
      <c r="D2717" s="88" t="s">
        <v>316</v>
      </c>
      <c r="E2717" s="88" t="s">
        <v>120</v>
      </c>
      <c r="F2717" s="88" t="s">
        <v>121</v>
      </c>
      <c r="G2717" s="88" t="s">
        <v>372</v>
      </c>
    </row>
    <row r="2718" spans="2:7" ht="15.75" hidden="1" thickBot="1">
      <c r="B2718" s="88" t="s">
        <v>2908</v>
      </c>
      <c r="C2718" s="88">
        <v>87393835</v>
      </c>
      <c r="D2718" s="88" t="s">
        <v>126</v>
      </c>
      <c r="E2718" s="88" t="s">
        <v>127</v>
      </c>
      <c r="F2718" s="88" t="s">
        <v>121</v>
      </c>
      <c r="G2718" s="88" t="s">
        <v>128</v>
      </c>
    </row>
    <row r="2719" spans="2:7" ht="15.75" hidden="1" thickBot="1">
      <c r="B2719" s="88" t="s">
        <v>2909</v>
      </c>
      <c r="C2719" s="88">
        <v>87473819</v>
      </c>
      <c r="D2719" s="88" t="s">
        <v>316</v>
      </c>
      <c r="E2719" s="88" t="s">
        <v>120</v>
      </c>
      <c r="F2719" s="88" t="s">
        <v>121</v>
      </c>
      <c r="G2719" s="88" t="s">
        <v>372</v>
      </c>
    </row>
    <row r="2720" spans="2:7" ht="15.75" hidden="1" thickBot="1">
      <c r="B2720" s="88" t="s">
        <v>2910</v>
      </c>
      <c r="C2720" s="88">
        <v>87701532</v>
      </c>
      <c r="D2720" s="88" t="s">
        <v>119</v>
      </c>
      <c r="E2720" s="88" t="s">
        <v>120</v>
      </c>
      <c r="F2720" s="88" t="s">
        <v>121</v>
      </c>
      <c r="G2720" s="88" t="s">
        <v>122</v>
      </c>
    </row>
    <row r="2721" spans="2:7" ht="15.75" hidden="1" thickBot="1">
      <c r="B2721" s="88" t="s">
        <v>2911</v>
      </c>
      <c r="C2721" s="88">
        <v>87584474</v>
      </c>
      <c r="D2721" s="88" t="s">
        <v>147</v>
      </c>
      <c r="E2721" s="88" t="s">
        <v>148</v>
      </c>
      <c r="F2721" s="88" t="s">
        <v>121</v>
      </c>
      <c r="G2721" s="88" t="s">
        <v>152</v>
      </c>
    </row>
    <row r="2722" spans="2:7" ht="15.75" hidden="1" thickBot="1">
      <c r="B2722" s="88" t="s">
        <v>2912</v>
      </c>
      <c r="C2722" s="88">
        <v>87586446</v>
      </c>
      <c r="D2722" s="88" t="s">
        <v>147</v>
      </c>
      <c r="E2722" s="88" t="s">
        <v>148</v>
      </c>
      <c r="F2722" s="88" t="s">
        <v>121</v>
      </c>
      <c r="G2722" s="88" t="s">
        <v>152</v>
      </c>
    </row>
    <row r="2723" spans="2:7" ht="15.75" hidden="1" thickBot="1">
      <c r="B2723" s="88" t="s">
        <v>2913</v>
      </c>
      <c r="C2723" s="88">
        <v>87313353</v>
      </c>
      <c r="D2723" s="88" t="s">
        <v>114</v>
      </c>
      <c r="E2723" s="88" t="s">
        <v>115</v>
      </c>
      <c r="F2723" s="88" t="s">
        <v>121</v>
      </c>
      <c r="G2723" s="88" t="s">
        <v>117</v>
      </c>
    </row>
    <row r="2724" spans="2:7" ht="15.75" hidden="1" thickBot="1">
      <c r="B2724" s="88" t="s">
        <v>2914</v>
      </c>
      <c r="C2724" s="88">
        <v>87381236</v>
      </c>
      <c r="D2724" s="88" t="s">
        <v>114</v>
      </c>
      <c r="E2724" s="88" t="s">
        <v>115</v>
      </c>
      <c r="F2724" s="88" t="s">
        <v>121</v>
      </c>
      <c r="G2724" s="88" t="s">
        <v>117</v>
      </c>
    </row>
    <row r="2725" spans="2:7" ht="15.75" hidden="1" thickBot="1">
      <c r="B2725" s="88" t="s">
        <v>2915</v>
      </c>
      <c r="C2725" s="88">
        <v>87381806</v>
      </c>
      <c r="D2725" s="88" t="s">
        <v>126</v>
      </c>
      <c r="E2725" s="88" t="s">
        <v>127</v>
      </c>
      <c r="F2725" s="88" t="s">
        <v>121</v>
      </c>
      <c r="G2725" s="88" t="s">
        <v>128</v>
      </c>
    </row>
    <row r="2726" spans="2:7" ht="15.75" hidden="1" thickBot="1">
      <c r="B2726" s="88" t="s">
        <v>2916</v>
      </c>
      <c r="C2726" s="88">
        <v>87116491</v>
      </c>
      <c r="D2726" s="88" t="s">
        <v>126</v>
      </c>
      <c r="E2726" s="88" t="s">
        <v>127</v>
      </c>
      <c r="F2726" s="88" t="s">
        <v>121</v>
      </c>
      <c r="G2726" s="88" t="s">
        <v>128</v>
      </c>
    </row>
    <row r="2727" spans="2:7" ht="15.75" hidden="1" thickBot="1">
      <c r="B2727" s="88" t="s">
        <v>2917</v>
      </c>
      <c r="C2727" s="88">
        <v>87343400</v>
      </c>
      <c r="D2727" s="88" t="s">
        <v>114</v>
      </c>
      <c r="E2727" s="88" t="s">
        <v>115</v>
      </c>
      <c r="F2727" s="88" t="s">
        <v>121</v>
      </c>
      <c r="G2727" s="88" t="s">
        <v>117</v>
      </c>
    </row>
    <row r="2728" spans="2:7" ht="15.75" hidden="1" thickBot="1">
      <c r="B2728" s="88" t="s">
        <v>2918</v>
      </c>
      <c r="C2728" s="88">
        <v>87184242</v>
      </c>
      <c r="D2728" s="88" t="s">
        <v>165</v>
      </c>
      <c r="E2728" s="88" t="s">
        <v>166</v>
      </c>
      <c r="F2728" s="88" t="s">
        <v>121</v>
      </c>
      <c r="G2728" s="88" t="s">
        <v>168</v>
      </c>
    </row>
    <row r="2729" spans="2:7" ht="15.75" hidden="1" thickBot="1">
      <c r="B2729" s="88" t="s">
        <v>2919</v>
      </c>
      <c r="C2729" s="88">
        <v>87171264</v>
      </c>
      <c r="D2729" s="88" t="s">
        <v>205</v>
      </c>
      <c r="E2729" s="88" t="s">
        <v>206</v>
      </c>
      <c r="F2729" s="88" t="s">
        <v>121</v>
      </c>
      <c r="G2729" s="88" t="s">
        <v>210</v>
      </c>
    </row>
    <row r="2730" spans="2:7" ht="15.75" hidden="1" thickBot="1">
      <c r="B2730" s="88" t="s">
        <v>2920</v>
      </c>
      <c r="C2730" s="88">
        <v>87696203</v>
      </c>
      <c r="D2730" s="88" t="s">
        <v>165</v>
      </c>
      <c r="E2730" s="88" t="s">
        <v>166</v>
      </c>
      <c r="F2730" s="88" t="s">
        <v>121</v>
      </c>
      <c r="G2730" s="88" t="s">
        <v>168</v>
      </c>
    </row>
    <row r="2731" spans="2:7" ht="15.75" hidden="1" thickBot="1">
      <c r="B2731" s="88" t="s">
        <v>2921</v>
      </c>
      <c r="C2731" s="88">
        <v>87444372</v>
      </c>
      <c r="D2731" s="88" t="s">
        <v>194</v>
      </c>
      <c r="E2731" s="88" t="s">
        <v>195</v>
      </c>
      <c r="F2731" s="88" t="s">
        <v>121</v>
      </c>
      <c r="G2731" s="88" t="s">
        <v>609</v>
      </c>
    </row>
    <row r="2732" spans="2:7" ht="15.75" hidden="1" thickBot="1">
      <c r="B2732" s="88" t="s">
        <v>2922</v>
      </c>
      <c r="C2732" s="88">
        <v>87118000</v>
      </c>
      <c r="D2732" s="88" t="s">
        <v>205</v>
      </c>
      <c r="E2732" s="88" t="s">
        <v>206</v>
      </c>
      <c r="F2732" s="88" t="s">
        <v>253</v>
      </c>
      <c r="G2732" s="88" t="s">
        <v>1908</v>
      </c>
    </row>
    <row r="2733" spans="2:7" ht="15.75" hidden="1" thickBot="1">
      <c r="B2733" s="88" t="s">
        <v>2923</v>
      </c>
      <c r="C2733" s="88">
        <v>87594499</v>
      </c>
      <c r="D2733" s="88" t="s">
        <v>147</v>
      </c>
      <c r="E2733" s="88" t="s">
        <v>148</v>
      </c>
      <c r="F2733" s="88" t="s">
        <v>121</v>
      </c>
      <c r="G2733" s="88" t="s">
        <v>258</v>
      </c>
    </row>
    <row r="2734" spans="2:7" ht="15.75" thickBot="1">
      <c r="B2734" s="88" t="s">
        <v>2924</v>
      </c>
      <c r="C2734" s="88">
        <v>87761759</v>
      </c>
      <c r="D2734" s="88" t="s">
        <v>156</v>
      </c>
      <c r="E2734" s="88" t="s">
        <v>157</v>
      </c>
      <c r="F2734" s="88" t="s">
        <v>121</v>
      </c>
      <c r="G2734" s="88" t="s">
        <v>182</v>
      </c>
    </row>
    <row r="2735" spans="2:7" ht="15.75" hidden="1" thickBot="1">
      <c r="B2735" s="88" t="s">
        <v>2925</v>
      </c>
      <c r="C2735" s="88">
        <v>87182352</v>
      </c>
      <c r="D2735" s="88" t="s">
        <v>205</v>
      </c>
      <c r="E2735" s="88" t="s">
        <v>206</v>
      </c>
      <c r="F2735" s="88" t="s">
        <v>121</v>
      </c>
      <c r="G2735" s="88" t="s">
        <v>210</v>
      </c>
    </row>
    <row r="2736" spans="2:7" ht="15.75" hidden="1" thickBot="1">
      <c r="B2736" s="88" t="s">
        <v>2926</v>
      </c>
      <c r="C2736" s="88">
        <v>87594556</v>
      </c>
      <c r="D2736" s="88" t="s">
        <v>147</v>
      </c>
      <c r="E2736" s="88" t="s">
        <v>148</v>
      </c>
      <c r="F2736" s="88" t="s">
        <v>121</v>
      </c>
      <c r="G2736" s="88" t="s">
        <v>152</v>
      </c>
    </row>
    <row r="2737" spans="2:7" ht="15.75" hidden="1" thickBot="1">
      <c r="B2737" s="88" t="s">
        <v>2927</v>
      </c>
      <c r="C2737" s="88">
        <v>87775106</v>
      </c>
      <c r="D2737" s="88" t="s">
        <v>142</v>
      </c>
      <c r="E2737" s="88" t="s">
        <v>143</v>
      </c>
      <c r="F2737" s="88" t="s">
        <v>121</v>
      </c>
      <c r="G2737" s="88" t="s">
        <v>162</v>
      </c>
    </row>
    <row r="2738" spans="2:7" ht="15.75" hidden="1" thickBot="1">
      <c r="B2738" s="88" t="s">
        <v>2928</v>
      </c>
      <c r="C2738" s="88">
        <v>87191130</v>
      </c>
      <c r="D2738" s="88" t="s">
        <v>205</v>
      </c>
      <c r="E2738" s="88" t="s">
        <v>206</v>
      </c>
      <c r="F2738" s="88" t="s">
        <v>253</v>
      </c>
      <c r="G2738" s="88" t="s">
        <v>208</v>
      </c>
    </row>
    <row r="2739" spans="2:7" ht="15.75" hidden="1" thickBot="1">
      <c r="B2739" s="88" t="s">
        <v>2929</v>
      </c>
      <c r="C2739" s="88">
        <v>87784884</v>
      </c>
      <c r="D2739" s="88" t="s">
        <v>142</v>
      </c>
      <c r="E2739" s="88" t="s">
        <v>143</v>
      </c>
      <c r="F2739" s="88" t="s">
        <v>121</v>
      </c>
      <c r="G2739" s="88" t="s">
        <v>162</v>
      </c>
    </row>
    <row r="2740" spans="2:7" ht="15.75" hidden="1" thickBot="1">
      <c r="B2740" s="88" t="s">
        <v>2930</v>
      </c>
      <c r="C2740" s="88">
        <v>87576348</v>
      </c>
      <c r="D2740" s="88" t="s">
        <v>214</v>
      </c>
      <c r="E2740" s="88" t="s">
        <v>215</v>
      </c>
      <c r="F2740" s="88" t="s">
        <v>121</v>
      </c>
      <c r="G2740" s="88" t="s">
        <v>222</v>
      </c>
    </row>
    <row r="2741" spans="2:7" ht="15.75" hidden="1" thickBot="1">
      <c r="B2741" s="88" t="s">
        <v>2931</v>
      </c>
      <c r="C2741" s="88">
        <v>87214635</v>
      </c>
      <c r="D2741" s="88" t="s">
        <v>205</v>
      </c>
      <c r="E2741" s="88" t="s">
        <v>206</v>
      </c>
      <c r="F2741" s="88" t="s">
        <v>121</v>
      </c>
      <c r="G2741" s="88" t="s">
        <v>208</v>
      </c>
    </row>
    <row r="2742" spans="2:7" ht="15.75" hidden="1" thickBot="1">
      <c r="B2742" s="88" t="s">
        <v>2932</v>
      </c>
      <c r="C2742" s="88">
        <v>87672386</v>
      </c>
      <c r="D2742" s="88" t="s">
        <v>147</v>
      </c>
      <c r="E2742" s="88" t="s">
        <v>148</v>
      </c>
      <c r="F2742" s="88" t="s">
        <v>121</v>
      </c>
      <c r="G2742" s="88" t="s">
        <v>152</v>
      </c>
    </row>
    <row r="2743" spans="2:7" ht="15.75" hidden="1" thickBot="1">
      <c r="B2743" s="88" t="s">
        <v>2933</v>
      </c>
      <c r="C2743" s="88">
        <v>87484337</v>
      </c>
      <c r="D2743" s="88" t="s">
        <v>119</v>
      </c>
      <c r="E2743" s="88" t="s">
        <v>120</v>
      </c>
      <c r="F2743" s="88" t="s">
        <v>121</v>
      </c>
      <c r="G2743" s="88" t="s">
        <v>122</v>
      </c>
    </row>
    <row r="2744" spans="2:7" ht="15.75" hidden="1" thickBot="1">
      <c r="B2744" s="88" t="s">
        <v>2934</v>
      </c>
      <c r="C2744" s="88">
        <v>87594093</v>
      </c>
      <c r="D2744" s="88" t="s">
        <v>147</v>
      </c>
      <c r="E2744" s="88" t="s">
        <v>148</v>
      </c>
      <c r="F2744" s="88" t="s">
        <v>121</v>
      </c>
      <c r="G2744" s="88" t="s">
        <v>152</v>
      </c>
    </row>
    <row r="2745" spans="2:7" ht="15.75" hidden="1" thickBot="1">
      <c r="B2745" s="88" t="s">
        <v>2935</v>
      </c>
      <c r="C2745" s="88">
        <v>87673624</v>
      </c>
      <c r="D2745" s="88" t="s">
        <v>147</v>
      </c>
      <c r="E2745" s="88" t="s">
        <v>148</v>
      </c>
      <c r="F2745" s="88" t="s">
        <v>121</v>
      </c>
      <c r="G2745" s="88" t="s">
        <v>152</v>
      </c>
    </row>
    <row r="2746" spans="2:7" ht="15.75" hidden="1" thickBot="1">
      <c r="B2746" s="88" t="s">
        <v>2936</v>
      </c>
      <c r="C2746" s="88">
        <v>87594200</v>
      </c>
      <c r="D2746" s="88" t="s">
        <v>147</v>
      </c>
      <c r="E2746" s="88" t="s">
        <v>148</v>
      </c>
      <c r="F2746" s="88" t="s">
        <v>121</v>
      </c>
      <c r="G2746" s="88" t="s">
        <v>152</v>
      </c>
    </row>
    <row r="2747" spans="2:7" ht="15.75" hidden="1" thickBot="1">
      <c r="B2747" s="88" t="s">
        <v>2937</v>
      </c>
      <c r="C2747" s="88">
        <v>87396598</v>
      </c>
      <c r="D2747" s="88" t="s">
        <v>119</v>
      </c>
      <c r="E2747" s="88" t="s">
        <v>120</v>
      </c>
      <c r="F2747" s="88" t="s">
        <v>121</v>
      </c>
      <c r="G2747" s="88" t="s">
        <v>122</v>
      </c>
    </row>
    <row r="2748" spans="2:7" ht="15.75" hidden="1" thickBot="1">
      <c r="B2748" s="88" t="s">
        <v>2938</v>
      </c>
      <c r="C2748" s="88">
        <v>87116293</v>
      </c>
      <c r="D2748" s="88" t="s">
        <v>126</v>
      </c>
      <c r="E2748" s="88" t="s">
        <v>127</v>
      </c>
      <c r="F2748" s="88" t="s">
        <v>121</v>
      </c>
      <c r="G2748" s="88" t="s">
        <v>128</v>
      </c>
    </row>
    <row r="2749" spans="2:7" ht="15.75" hidden="1" thickBot="1">
      <c r="B2749" s="88" t="s">
        <v>2939</v>
      </c>
      <c r="C2749" s="88">
        <v>87381798</v>
      </c>
      <c r="D2749" s="88" t="s">
        <v>126</v>
      </c>
      <c r="E2749" s="88" t="s">
        <v>127</v>
      </c>
      <c r="F2749" s="88" t="s">
        <v>121</v>
      </c>
      <c r="G2749" s="88" t="s">
        <v>128</v>
      </c>
    </row>
    <row r="2750" spans="2:7" ht="15.75" hidden="1" thickBot="1">
      <c r="B2750" s="88" t="s">
        <v>2940</v>
      </c>
      <c r="C2750" s="88">
        <v>87113712</v>
      </c>
      <c r="D2750" s="88" t="s">
        <v>126</v>
      </c>
      <c r="E2750" s="88" t="s">
        <v>127</v>
      </c>
      <c r="F2750" s="88" t="s">
        <v>121</v>
      </c>
      <c r="G2750" s="88" t="s">
        <v>128</v>
      </c>
    </row>
    <row r="2751" spans="2:7" ht="15.75" hidden="1" thickBot="1">
      <c r="B2751" s="88" t="s">
        <v>2941</v>
      </c>
      <c r="C2751" s="88">
        <v>87415877</v>
      </c>
      <c r="D2751" s="88" t="s">
        <v>194</v>
      </c>
      <c r="E2751" s="88" t="s">
        <v>195</v>
      </c>
      <c r="F2751" s="88" t="s">
        <v>121</v>
      </c>
      <c r="G2751" s="88" t="s">
        <v>197</v>
      </c>
    </row>
    <row r="2752" spans="2:7" ht="15.75" hidden="1" thickBot="1">
      <c r="B2752" s="88" t="s">
        <v>2942</v>
      </c>
      <c r="C2752" s="88">
        <v>87171611</v>
      </c>
      <c r="D2752" s="88" t="s">
        <v>205</v>
      </c>
      <c r="E2752" s="88" t="s">
        <v>206</v>
      </c>
      <c r="F2752" s="88" t="s">
        <v>121</v>
      </c>
      <c r="G2752" s="88" t="s">
        <v>210</v>
      </c>
    </row>
    <row r="2753" spans="2:7" ht="15.75" hidden="1" thickBot="1">
      <c r="B2753" s="88" t="s">
        <v>2943</v>
      </c>
      <c r="C2753" s="88">
        <v>87576215</v>
      </c>
      <c r="D2753" s="88" t="s">
        <v>214</v>
      </c>
      <c r="E2753" s="88" t="s">
        <v>215</v>
      </c>
      <c r="F2753" s="88" t="s">
        <v>121</v>
      </c>
      <c r="G2753" s="88" t="s">
        <v>222</v>
      </c>
    </row>
    <row r="2754" spans="2:7" ht="15.75" thickBot="1">
      <c r="B2754" s="88" t="s">
        <v>2944</v>
      </c>
      <c r="C2754" s="88">
        <v>87761007</v>
      </c>
      <c r="D2754" s="88" t="s">
        <v>156</v>
      </c>
      <c r="E2754" s="88" t="s">
        <v>157</v>
      </c>
      <c r="F2754" s="88" t="s">
        <v>224</v>
      </c>
      <c r="G2754" s="88" t="s">
        <v>182</v>
      </c>
    </row>
    <row r="2755" spans="2:7" ht="15.75" hidden="1" thickBot="1">
      <c r="B2755" s="88" t="s">
        <v>2945</v>
      </c>
      <c r="C2755" s="88">
        <v>87611863</v>
      </c>
      <c r="D2755" s="88" t="s">
        <v>142</v>
      </c>
      <c r="E2755" s="88" t="s">
        <v>143</v>
      </c>
      <c r="F2755" s="88" t="s">
        <v>121</v>
      </c>
      <c r="G2755" s="88" t="s">
        <v>162</v>
      </c>
    </row>
    <row r="2756" spans="2:7" ht="15.75" thickBot="1">
      <c r="B2756" s="88" t="s">
        <v>2946</v>
      </c>
      <c r="C2756" s="88">
        <v>87763029</v>
      </c>
      <c r="D2756" s="88" t="s">
        <v>156</v>
      </c>
      <c r="E2756" s="88" t="s">
        <v>157</v>
      </c>
      <c r="F2756" s="88" t="s">
        <v>121</v>
      </c>
      <c r="G2756" s="88" t="s">
        <v>336</v>
      </c>
    </row>
    <row r="2757" spans="2:7" ht="15.75" hidden="1" thickBot="1">
      <c r="B2757" s="88" t="s">
        <v>2947</v>
      </c>
      <c r="C2757" s="88">
        <v>87343004</v>
      </c>
      <c r="D2757" s="88" t="s">
        <v>114</v>
      </c>
      <c r="E2757" s="88" t="s">
        <v>115</v>
      </c>
      <c r="F2757" s="88" t="s">
        <v>116</v>
      </c>
      <c r="G2757" s="88" t="s">
        <v>124</v>
      </c>
    </row>
    <row r="2758" spans="2:7" ht="15.75" hidden="1" thickBot="1">
      <c r="B2758" s="88" t="s">
        <v>2948</v>
      </c>
      <c r="C2758" s="88">
        <v>87773432</v>
      </c>
      <c r="D2758" s="88" t="s">
        <v>142</v>
      </c>
      <c r="E2758" s="88" t="s">
        <v>143</v>
      </c>
      <c r="F2758" s="88" t="s">
        <v>121</v>
      </c>
      <c r="G2758" s="50" t="s">
        <v>162</v>
      </c>
    </row>
    <row r="2759" spans="2:7" ht="15.75" thickBot="1">
      <c r="B2759" s="88" t="s">
        <v>2949</v>
      </c>
      <c r="C2759" s="88">
        <v>87745414</v>
      </c>
      <c r="D2759" s="88" t="s">
        <v>156</v>
      </c>
      <c r="E2759" s="88" t="s">
        <v>157</v>
      </c>
      <c r="F2759" s="88" t="s">
        <v>121</v>
      </c>
      <c r="G2759" s="88" t="s">
        <v>158</v>
      </c>
    </row>
    <row r="2760" spans="2:7" ht="15.75" hidden="1" thickBot="1">
      <c r="B2760" s="88" t="s">
        <v>2950</v>
      </c>
      <c r="C2760" s="88">
        <v>87192732</v>
      </c>
      <c r="D2760" s="88" t="s">
        <v>205</v>
      </c>
      <c r="E2760" s="88" t="s">
        <v>206</v>
      </c>
      <c r="F2760" s="88" t="s">
        <v>121</v>
      </c>
      <c r="G2760" s="88" t="s">
        <v>210</v>
      </c>
    </row>
    <row r="2761" spans="2:7" ht="15.75" thickBot="1">
      <c r="B2761" s="88" t="s">
        <v>2951</v>
      </c>
      <c r="C2761" s="88">
        <v>87641357</v>
      </c>
      <c r="D2761" s="88" t="s">
        <v>156</v>
      </c>
      <c r="E2761" s="88" t="s">
        <v>157</v>
      </c>
      <c r="F2761" s="88" t="s">
        <v>121</v>
      </c>
      <c r="G2761" s="88" t="s">
        <v>158</v>
      </c>
    </row>
    <row r="2762" spans="2:7" ht="15.75" thickBot="1">
      <c r="B2762" s="88" t="s">
        <v>2952</v>
      </c>
      <c r="C2762" s="88">
        <v>87746875</v>
      </c>
      <c r="D2762" s="88" t="s">
        <v>156</v>
      </c>
      <c r="E2762" s="88" t="s">
        <v>157</v>
      </c>
      <c r="F2762" s="88" t="s">
        <v>185</v>
      </c>
      <c r="G2762" s="88" t="s">
        <v>158</v>
      </c>
    </row>
    <row r="2763" spans="2:7" ht="15.75" hidden="1" thickBot="1">
      <c r="B2763" s="88" t="s">
        <v>2953</v>
      </c>
      <c r="C2763" s="88">
        <v>87276535</v>
      </c>
      <c r="D2763" s="88" t="s">
        <v>126</v>
      </c>
      <c r="E2763" s="88" t="s">
        <v>127</v>
      </c>
      <c r="F2763" s="88" t="s">
        <v>121</v>
      </c>
      <c r="G2763" s="88" t="s">
        <v>128</v>
      </c>
    </row>
    <row r="2764" spans="2:7" ht="15.75" hidden="1" thickBot="1">
      <c r="B2764" s="88" t="s">
        <v>2954</v>
      </c>
      <c r="C2764" s="88">
        <v>87447284</v>
      </c>
      <c r="D2764" s="88" t="s">
        <v>194</v>
      </c>
      <c r="E2764" s="88" t="s">
        <v>195</v>
      </c>
      <c r="F2764" s="88" t="s">
        <v>196</v>
      </c>
      <c r="G2764" s="88" t="s">
        <v>197</v>
      </c>
    </row>
    <row r="2765" spans="2:7" ht="15.75" hidden="1" thickBot="1">
      <c r="B2765" s="88" t="s">
        <v>2955</v>
      </c>
      <c r="C2765" s="88">
        <v>87192476</v>
      </c>
      <c r="D2765" s="88" t="s">
        <v>205</v>
      </c>
      <c r="E2765" s="88" t="s">
        <v>206</v>
      </c>
      <c r="F2765" s="88" t="s">
        <v>121</v>
      </c>
      <c r="G2765" s="88" t="s">
        <v>210</v>
      </c>
    </row>
    <row r="2766" spans="2:7" ht="15.75" hidden="1" thickBot="1">
      <c r="B2766" s="88" t="s">
        <v>2956</v>
      </c>
      <c r="C2766" s="88">
        <v>87476606</v>
      </c>
      <c r="D2766" s="88" t="s">
        <v>316</v>
      </c>
      <c r="E2766" s="88" t="s">
        <v>120</v>
      </c>
      <c r="F2766" s="88" t="s">
        <v>226</v>
      </c>
      <c r="G2766" s="88" t="s">
        <v>317</v>
      </c>
    </row>
    <row r="2767" spans="2:7" ht="15.75" hidden="1" thickBot="1">
      <c r="B2767" s="88" t="s">
        <v>2957</v>
      </c>
      <c r="C2767" s="88">
        <v>87391532</v>
      </c>
      <c r="D2767" s="88" t="s">
        <v>126</v>
      </c>
      <c r="E2767" s="88" t="s">
        <v>127</v>
      </c>
      <c r="F2767" s="88" t="s">
        <v>121</v>
      </c>
      <c r="G2767" s="88" t="s">
        <v>128</v>
      </c>
    </row>
    <row r="2768" spans="2:7" ht="15.75" hidden="1" thickBot="1">
      <c r="B2768" s="88" t="s">
        <v>2958</v>
      </c>
      <c r="C2768" s="88">
        <v>87484386</v>
      </c>
      <c r="D2768" s="88" t="s">
        <v>119</v>
      </c>
      <c r="E2768" s="88" t="s">
        <v>120</v>
      </c>
      <c r="F2768" s="88" t="s">
        <v>121</v>
      </c>
      <c r="G2768" s="88" t="s">
        <v>122</v>
      </c>
    </row>
    <row r="2769" spans="2:7" ht="15.75" hidden="1" thickBot="1">
      <c r="B2769" s="88" t="s">
        <v>2959</v>
      </c>
      <c r="C2769" s="88">
        <v>87141101</v>
      </c>
      <c r="D2769" s="88" t="s">
        <v>205</v>
      </c>
      <c r="E2769" s="88" t="s">
        <v>206</v>
      </c>
      <c r="F2769" s="88" t="s">
        <v>121</v>
      </c>
      <c r="G2769" s="88" t="s">
        <v>208</v>
      </c>
    </row>
    <row r="2770" spans="2:7" ht="15.75" thickBot="1">
      <c r="B2770" s="88" t="s">
        <v>2960</v>
      </c>
      <c r="C2770" s="88">
        <v>87696351</v>
      </c>
      <c r="D2770" s="88" t="s">
        <v>156</v>
      </c>
      <c r="E2770" s="88" t="s">
        <v>157</v>
      </c>
      <c r="F2770" s="88" t="s">
        <v>121</v>
      </c>
      <c r="G2770" s="88" t="s">
        <v>158</v>
      </c>
    </row>
    <row r="2771" spans="2:7" ht="15.75" hidden="1" thickBot="1">
      <c r="B2771" s="88" t="s">
        <v>2961</v>
      </c>
      <c r="C2771" s="88">
        <v>87576231</v>
      </c>
      <c r="D2771" s="88" t="s">
        <v>214</v>
      </c>
      <c r="E2771" s="88" t="s">
        <v>215</v>
      </c>
      <c r="F2771" s="88" t="s">
        <v>121</v>
      </c>
      <c r="G2771" s="88" t="s">
        <v>222</v>
      </c>
    </row>
    <row r="2772" spans="2:7" ht="15.75" hidden="1" thickBot="1">
      <c r="B2772" s="88" t="s">
        <v>2962</v>
      </c>
      <c r="C2772" s="88">
        <v>87594606</v>
      </c>
      <c r="D2772" s="88" t="s">
        <v>147</v>
      </c>
      <c r="E2772" s="88" t="s">
        <v>148</v>
      </c>
      <c r="F2772" s="88" t="s">
        <v>121</v>
      </c>
      <c r="G2772" s="88" t="s">
        <v>152</v>
      </c>
    </row>
    <row r="2773" spans="2:7" ht="15.75" hidden="1" thickBot="1">
      <c r="B2773" s="88" t="s">
        <v>2963</v>
      </c>
      <c r="C2773" s="88">
        <v>87611327</v>
      </c>
      <c r="D2773" s="88" t="s">
        <v>142</v>
      </c>
      <c r="E2773" s="88" t="s">
        <v>143</v>
      </c>
      <c r="F2773" s="88" t="s">
        <v>121</v>
      </c>
      <c r="G2773" s="88" t="s">
        <v>162</v>
      </c>
    </row>
    <row r="2774" spans="2:7" ht="15.75" hidden="1" thickBot="1">
      <c r="B2774" s="88" t="s">
        <v>2964</v>
      </c>
      <c r="C2774" s="88">
        <v>87393538</v>
      </c>
      <c r="D2774" s="88" t="s">
        <v>126</v>
      </c>
      <c r="E2774" s="88" t="s">
        <v>127</v>
      </c>
      <c r="F2774" s="88" t="s">
        <v>121</v>
      </c>
      <c r="G2774" s="88" t="s">
        <v>128</v>
      </c>
    </row>
    <row r="2775" spans="2:7" ht="15.75" hidden="1" thickBot="1">
      <c r="B2775" s="88" t="s">
        <v>2965</v>
      </c>
      <c r="C2775" s="88">
        <v>87276626</v>
      </c>
      <c r="D2775" s="88" t="s">
        <v>126</v>
      </c>
      <c r="E2775" s="88" t="s">
        <v>127</v>
      </c>
      <c r="F2775" s="88" t="s">
        <v>121</v>
      </c>
      <c r="G2775" s="88" t="s">
        <v>128</v>
      </c>
    </row>
    <row r="2776" spans="2:7" ht="15.75" hidden="1" thickBot="1">
      <c r="B2776" s="88" t="s">
        <v>2966</v>
      </c>
      <c r="C2776" s="88">
        <v>87382267</v>
      </c>
      <c r="D2776" s="88" t="s">
        <v>126</v>
      </c>
      <c r="E2776" s="88" t="s">
        <v>127</v>
      </c>
      <c r="F2776" s="88" t="s">
        <v>121</v>
      </c>
      <c r="G2776" s="88" t="s">
        <v>128</v>
      </c>
    </row>
    <row r="2777" spans="2:7" ht="15.75" thickBot="1">
      <c r="B2777" s="88" t="s">
        <v>2967</v>
      </c>
      <c r="C2777" s="88">
        <v>87746727</v>
      </c>
      <c r="D2777" s="88" t="s">
        <v>156</v>
      </c>
      <c r="E2777" s="88" t="s">
        <v>157</v>
      </c>
      <c r="F2777" s="88" t="s">
        <v>121</v>
      </c>
      <c r="G2777" s="88" t="s">
        <v>158</v>
      </c>
    </row>
    <row r="2778" spans="2:7" ht="15.75" hidden="1" thickBot="1">
      <c r="B2778" s="88" t="s">
        <v>2968</v>
      </c>
      <c r="C2778" s="88">
        <v>87592451</v>
      </c>
      <c r="D2778" s="88" t="s">
        <v>147</v>
      </c>
      <c r="E2778" s="88" t="s">
        <v>148</v>
      </c>
      <c r="F2778" s="88" t="s">
        <v>121</v>
      </c>
      <c r="G2778" s="88" t="s">
        <v>152</v>
      </c>
    </row>
    <row r="2779" spans="2:7" ht="15.75" hidden="1" thickBot="1">
      <c r="B2779" s="88" t="s">
        <v>2969</v>
      </c>
      <c r="C2779" s="88">
        <v>87271601</v>
      </c>
      <c r="D2779" s="88" t="s">
        <v>114</v>
      </c>
      <c r="E2779" s="88" t="s">
        <v>115</v>
      </c>
      <c r="F2779" s="88" t="s">
        <v>121</v>
      </c>
      <c r="G2779" s="88" t="s">
        <v>117</v>
      </c>
    </row>
    <row r="2780" spans="2:7" ht="15.75" hidden="1" thickBot="1">
      <c r="B2780" s="88" t="s">
        <v>2970</v>
      </c>
      <c r="C2780" s="88">
        <v>87775817</v>
      </c>
      <c r="D2780" s="88" t="s">
        <v>142</v>
      </c>
      <c r="E2780" s="88" t="s">
        <v>143</v>
      </c>
      <c r="F2780" s="88" t="s">
        <v>121</v>
      </c>
      <c r="G2780" s="88" t="s">
        <v>162</v>
      </c>
    </row>
    <row r="2781" spans="2:7" ht="15.75" hidden="1" thickBot="1">
      <c r="B2781" s="88" t="s">
        <v>2971</v>
      </c>
      <c r="C2781" s="88">
        <v>87297283</v>
      </c>
      <c r="D2781" s="88" t="s">
        <v>114</v>
      </c>
      <c r="E2781" s="88" t="s">
        <v>115</v>
      </c>
      <c r="F2781" s="88" t="s">
        <v>121</v>
      </c>
      <c r="G2781" s="88" t="s">
        <v>117</v>
      </c>
    </row>
    <row r="2782" spans="2:7" ht="15.75" hidden="1" thickBot="1">
      <c r="B2782" s="88" t="s">
        <v>2972</v>
      </c>
      <c r="C2782" s="88">
        <v>87381814</v>
      </c>
      <c r="D2782" s="88" t="s">
        <v>126</v>
      </c>
      <c r="E2782" s="88" t="s">
        <v>127</v>
      </c>
      <c r="F2782" s="88" t="s">
        <v>121</v>
      </c>
      <c r="G2782" s="88" t="s">
        <v>128</v>
      </c>
    </row>
    <row r="2783" spans="2:7" ht="15.75" hidden="1" thickBot="1">
      <c r="B2783" s="88" t="s">
        <v>2973</v>
      </c>
      <c r="C2783" s="88">
        <v>87691469</v>
      </c>
      <c r="D2783" s="88" t="s">
        <v>165</v>
      </c>
      <c r="E2783" s="88" t="s">
        <v>166</v>
      </c>
      <c r="F2783" s="88" t="s">
        <v>121</v>
      </c>
      <c r="G2783" s="88" t="s">
        <v>168</v>
      </c>
    </row>
    <row r="2784" spans="2:7" ht="15.75" hidden="1" thickBot="1">
      <c r="B2784" s="88" t="s">
        <v>2974</v>
      </c>
      <c r="C2784" s="88">
        <v>87594739</v>
      </c>
      <c r="D2784" s="88" t="s">
        <v>142</v>
      </c>
      <c r="E2784" s="88" t="s">
        <v>143</v>
      </c>
      <c r="F2784" s="88" t="s">
        <v>121</v>
      </c>
      <c r="G2784" s="88" t="s">
        <v>162</v>
      </c>
    </row>
    <row r="2785" spans="2:7" ht="15.75" hidden="1" thickBot="1">
      <c r="B2785" s="88" t="s">
        <v>2975</v>
      </c>
      <c r="C2785" s="88">
        <v>87584714</v>
      </c>
      <c r="D2785" s="88" t="s">
        <v>147</v>
      </c>
      <c r="E2785" s="88" t="s">
        <v>148</v>
      </c>
      <c r="F2785" s="88" t="s">
        <v>149</v>
      </c>
      <c r="G2785" s="88" t="s">
        <v>152</v>
      </c>
    </row>
    <row r="2786" spans="2:7" ht="15.75" thickBot="1">
      <c r="B2786" s="88" t="s">
        <v>2976</v>
      </c>
      <c r="C2786" s="88">
        <v>87726208</v>
      </c>
      <c r="D2786" s="88" t="s">
        <v>156</v>
      </c>
      <c r="E2786" s="88" t="s">
        <v>157</v>
      </c>
      <c r="F2786" s="88" t="s">
        <v>121</v>
      </c>
      <c r="G2786" s="88" t="s">
        <v>158</v>
      </c>
    </row>
    <row r="2787" spans="2:7" ht="15.75" hidden="1" thickBot="1">
      <c r="B2787" s="88" t="s">
        <v>2977</v>
      </c>
      <c r="C2787" s="88">
        <v>87571414</v>
      </c>
      <c r="D2787" s="88" t="s">
        <v>214</v>
      </c>
      <c r="E2787" s="88" t="s">
        <v>215</v>
      </c>
      <c r="F2787" s="88" t="s">
        <v>121</v>
      </c>
      <c r="G2787" s="88" t="s">
        <v>222</v>
      </c>
    </row>
    <row r="2788" spans="2:7" ht="15.75" hidden="1" thickBot="1">
      <c r="B2788" s="88" t="s">
        <v>2978</v>
      </c>
      <c r="C2788" s="88">
        <v>87712331</v>
      </c>
      <c r="D2788" s="88" t="s">
        <v>165</v>
      </c>
      <c r="E2788" s="88" t="s">
        <v>166</v>
      </c>
      <c r="F2788" s="88" t="s">
        <v>121</v>
      </c>
      <c r="G2788" s="88" t="s">
        <v>168</v>
      </c>
    </row>
    <row r="2789" spans="2:7" ht="15.75" hidden="1" thickBot="1">
      <c r="B2789" s="88" t="s">
        <v>2979</v>
      </c>
      <c r="C2789" s="88">
        <v>87584177</v>
      </c>
      <c r="D2789" s="88" t="s">
        <v>147</v>
      </c>
      <c r="E2789" s="88" t="s">
        <v>148</v>
      </c>
      <c r="F2789" s="88" t="s">
        <v>121</v>
      </c>
      <c r="G2789" s="88" t="s">
        <v>152</v>
      </c>
    </row>
    <row r="2790" spans="2:7" ht="15.75" hidden="1" thickBot="1">
      <c r="B2790" s="88" t="s">
        <v>2980</v>
      </c>
      <c r="C2790" s="88">
        <v>87396366</v>
      </c>
      <c r="D2790" s="88" t="s">
        <v>119</v>
      </c>
      <c r="E2790" s="88" t="s">
        <v>120</v>
      </c>
      <c r="F2790" s="88" t="s">
        <v>121</v>
      </c>
      <c r="G2790" s="88" t="s">
        <v>122</v>
      </c>
    </row>
    <row r="2791" spans="2:7" ht="15.75" hidden="1" thickBot="1">
      <c r="B2791" s="88" t="s">
        <v>2981</v>
      </c>
      <c r="C2791" s="88">
        <v>87118257</v>
      </c>
      <c r="D2791" s="88" t="s">
        <v>205</v>
      </c>
      <c r="E2791" s="88" t="s">
        <v>206</v>
      </c>
      <c r="F2791" s="88" t="s">
        <v>121</v>
      </c>
      <c r="G2791" s="88" t="s">
        <v>210</v>
      </c>
    </row>
    <row r="2792" spans="2:7" ht="15.75" hidden="1" thickBot="1">
      <c r="B2792" s="88" t="s">
        <v>2982</v>
      </c>
      <c r="C2792" s="88">
        <v>87574558</v>
      </c>
      <c r="D2792" s="88" t="s">
        <v>214</v>
      </c>
      <c r="E2792" s="88" t="s">
        <v>215</v>
      </c>
      <c r="F2792" s="88" t="s">
        <v>180</v>
      </c>
      <c r="G2792" s="88" t="s">
        <v>222</v>
      </c>
    </row>
    <row r="2793" spans="2:7" ht="15.75" hidden="1" thickBot="1">
      <c r="B2793" s="88" t="s">
        <v>2983</v>
      </c>
      <c r="C2793" s="88">
        <v>87571216</v>
      </c>
      <c r="D2793" s="88" t="s">
        <v>214</v>
      </c>
      <c r="E2793" s="88" t="s">
        <v>215</v>
      </c>
      <c r="F2793" s="88" t="s">
        <v>121</v>
      </c>
      <c r="G2793" s="88" t="s">
        <v>1241</v>
      </c>
    </row>
    <row r="2794" spans="2:7" ht="15.75" hidden="1" thickBot="1">
      <c r="B2794" s="88" t="s">
        <v>2984</v>
      </c>
      <c r="C2794" s="88">
        <v>87611392</v>
      </c>
      <c r="D2794" s="88" t="s">
        <v>142</v>
      </c>
      <c r="E2794" s="88" t="s">
        <v>143</v>
      </c>
      <c r="F2794" s="88" t="s">
        <v>121</v>
      </c>
      <c r="G2794" s="88" t="s">
        <v>145</v>
      </c>
    </row>
    <row r="2795" spans="2:7" ht="15.75" thickBot="1">
      <c r="B2795" s="88" t="s">
        <v>2985</v>
      </c>
      <c r="C2795" s="88">
        <v>87723320</v>
      </c>
      <c r="D2795" s="88" t="s">
        <v>156</v>
      </c>
      <c r="E2795" s="88" t="s">
        <v>157</v>
      </c>
      <c r="F2795" s="88" t="s">
        <v>224</v>
      </c>
      <c r="G2795" s="88" t="s">
        <v>182</v>
      </c>
    </row>
    <row r="2796" spans="2:7" ht="15.75" hidden="1" thickBot="1">
      <c r="B2796" s="88" t="s">
        <v>2986</v>
      </c>
      <c r="C2796" s="88">
        <v>87175778</v>
      </c>
      <c r="D2796" s="88" t="s">
        <v>205</v>
      </c>
      <c r="E2796" s="88" t="s">
        <v>206</v>
      </c>
      <c r="F2796" s="88" t="s">
        <v>253</v>
      </c>
      <c r="G2796" s="88" t="s">
        <v>208</v>
      </c>
    </row>
    <row r="2797" spans="2:7" ht="15.75" hidden="1" thickBot="1">
      <c r="B2797" s="88" t="s">
        <v>2987</v>
      </c>
      <c r="C2797" s="88">
        <v>87574434</v>
      </c>
      <c r="D2797" s="88" t="s">
        <v>214</v>
      </c>
      <c r="E2797" s="88" t="s">
        <v>215</v>
      </c>
      <c r="F2797" s="88" t="s">
        <v>121</v>
      </c>
      <c r="G2797" s="88" t="s">
        <v>222</v>
      </c>
    </row>
    <row r="2798" spans="2:7" ht="15.75" hidden="1" thickBot="1">
      <c r="B2798" s="88" t="s">
        <v>2988</v>
      </c>
      <c r="C2798" s="88">
        <v>87775114</v>
      </c>
      <c r="D2798" s="88" t="s">
        <v>142</v>
      </c>
      <c r="E2798" s="88" t="s">
        <v>143</v>
      </c>
      <c r="F2798" s="88" t="s">
        <v>121</v>
      </c>
      <c r="G2798" s="88" t="s">
        <v>145</v>
      </c>
    </row>
    <row r="2799" spans="2:7" ht="15.75" hidden="1" thickBot="1">
      <c r="B2799" s="88" t="s">
        <v>2989</v>
      </c>
      <c r="C2799" s="88">
        <v>87683664</v>
      </c>
      <c r="D2799" s="88" t="s">
        <v>165</v>
      </c>
      <c r="E2799" s="88" t="s">
        <v>166</v>
      </c>
      <c r="F2799" s="88" t="s">
        <v>121</v>
      </c>
      <c r="G2799" s="88" t="s">
        <v>168</v>
      </c>
    </row>
    <row r="2800" spans="2:7" ht="15.75" hidden="1" thickBot="1">
      <c r="B2800" s="88" t="s">
        <v>2990</v>
      </c>
      <c r="C2800" s="88">
        <v>87471029</v>
      </c>
      <c r="D2800" s="88" t="s">
        <v>316</v>
      </c>
      <c r="E2800" s="88" t="s">
        <v>120</v>
      </c>
      <c r="F2800" s="88" t="s">
        <v>121</v>
      </c>
      <c r="G2800" s="88" t="s">
        <v>372</v>
      </c>
    </row>
    <row r="2801" spans="2:7" ht="15.75" thickBot="1">
      <c r="B2801" s="88" t="s">
        <v>2991</v>
      </c>
      <c r="C2801" s="88">
        <v>87722264</v>
      </c>
      <c r="D2801" s="88" t="s">
        <v>156</v>
      </c>
      <c r="E2801" s="88" t="s">
        <v>157</v>
      </c>
      <c r="F2801" s="88" t="s">
        <v>121</v>
      </c>
      <c r="G2801" s="88" t="s">
        <v>158</v>
      </c>
    </row>
    <row r="2802" spans="2:7" ht="15.75" hidden="1" thickBot="1">
      <c r="B2802" s="88" t="s">
        <v>2992</v>
      </c>
      <c r="C2802" s="88">
        <v>87116079</v>
      </c>
      <c r="D2802" s="88" t="s">
        <v>126</v>
      </c>
      <c r="E2802" s="88" t="s">
        <v>127</v>
      </c>
      <c r="F2802" s="88" t="s">
        <v>121</v>
      </c>
      <c r="G2802" s="88" t="s">
        <v>128</v>
      </c>
    </row>
    <row r="2803" spans="2:7" ht="15.75" hidden="1" thickBot="1">
      <c r="B2803" s="88" t="s">
        <v>2993</v>
      </c>
      <c r="C2803" s="88">
        <v>87481788</v>
      </c>
      <c r="D2803" s="88" t="s">
        <v>119</v>
      </c>
      <c r="E2803" s="88" t="s">
        <v>120</v>
      </c>
      <c r="F2803" s="88" t="s">
        <v>226</v>
      </c>
      <c r="G2803" s="88" t="s">
        <v>122</v>
      </c>
    </row>
    <row r="2804" spans="2:7" ht="15.75" hidden="1" thickBot="1">
      <c r="B2804" s="88" t="s">
        <v>2994</v>
      </c>
      <c r="C2804" s="88">
        <v>87297119</v>
      </c>
      <c r="D2804" s="88" t="s">
        <v>114</v>
      </c>
      <c r="E2804" s="88" t="s">
        <v>115</v>
      </c>
      <c r="F2804" s="88" t="s">
        <v>121</v>
      </c>
      <c r="G2804" s="88" t="s">
        <v>117</v>
      </c>
    </row>
    <row r="2805" spans="2:7" ht="15.75" hidden="1" thickBot="1">
      <c r="B2805" s="88" t="s">
        <v>2995</v>
      </c>
      <c r="C2805" s="88">
        <v>87592675</v>
      </c>
      <c r="D2805" s="88" t="s">
        <v>147</v>
      </c>
      <c r="E2805" s="88" t="s">
        <v>148</v>
      </c>
      <c r="F2805" s="88" t="s">
        <v>121</v>
      </c>
      <c r="G2805" s="88" t="s">
        <v>152</v>
      </c>
    </row>
    <row r="2806" spans="2:7" ht="15.75" hidden="1" thickBot="1">
      <c r="B2806" s="88" t="s">
        <v>2996</v>
      </c>
      <c r="C2806" s="88">
        <v>87415604</v>
      </c>
      <c r="D2806" s="88" t="s">
        <v>194</v>
      </c>
      <c r="E2806" s="88" t="s">
        <v>195</v>
      </c>
      <c r="F2806" s="88" t="s">
        <v>121</v>
      </c>
      <c r="G2806" s="88" t="s">
        <v>197</v>
      </c>
    </row>
    <row r="2807" spans="2:7" ht="15.75" hidden="1" thickBot="1">
      <c r="B2807" s="88" t="s">
        <v>2997</v>
      </c>
      <c r="C2807" s="88">
        <v>87386656</v>
      </c>
      <c r="D2807" s="88" t="s">
        <v>126</v>
      </c>
      <c r="E2807" s="88" t="s">
        <v>127</v>
      </c>
      <c r="F2807" s="88" t="s">
        <v>121</v>
      </c>
      <c r="G2807" s="88" t="s">
        <v>128</v>
      </c>
    </row>
    <row r="2808" spans="2:7" ht="15.75" hidden="1" thickBot="1">
      <c r="B2808" s="88" t="s">
        <v>2998</v>
      </c>
      <c r="C2808" s="88">
        <v>87682468</v>
      </c>
      <c r="D2808" s="88" t="s">
        <v>126</v>
      </c>
      <c r="E2808" s="88" t="s">
        <v>127</v>
      </c>
      <c r="F2808" s="88" t="s">
        <v>121</v>
      </c>
      <c r="G2808" s="88" t="s">
        <v>354</v>
      </c>
    </row>
    <row r="2809" spans="2:7" ht="15.75" hidden="1" thickBot="1">
      <c r="B2809" s="88" t="s">
        <v>2999</v>
      </c>
      <c r="C2809" s="88">
        <v>87713081</v>
      </c>
      <c r="D2809" s="88" t="s">
        <v>165</v>
      </c>
      <c r="E2809" s="88" t="s">
        <v>166</v>
      </c>
      <c r="F2809" s="88" t="s">
        <v>121</v>
      </c>
      <c r="G2809" s="88" t="s">
        <v>168</v>
      </c>
    </row>
    <row r="2810" spans="2:7" ht="15.75" hidden="1" thickBot="1">
      <c r="B2810" s="88" t="s">
        <v>3000</v>
      </c>
      <c r="C2810" s="88">
        <v>87393009</v>
      </c>
      <c r="D2810" s="88" t="s">
        <v>126</v>
      </c>
      <c r="E2810" s="88" t="s">
        <v>127</v>
      </c>
      <c r="F2810" s="88" t="s">
        <v>121</v>
      </c>
      <c r="G2810" s="88" t="s">
        <v>128</v>
      </c>
    </row>
    <row r="2811" spans="2:7" ht="15.75" hidden="1" thickBot="1">
      <c r="B2811" s="88" t="s">
        <v>3001</v>
      </c>
      <c r="C2811" s="88">
        <v>87393157</v>
      </c>
      <c r="D2811" s="88" t="s">
        <v>126</v>
      </c>
      <c r="E2811" s="88" t="s">
        <v>127</v>
      </c>
      <c r="F2811" s="88" t="s">
        <v>121</v>
      </c>
      <c r="G2811" s="88" t="s">
        <v>128</v>
      </c>
    </row>
    <row r="2812" spans="2:7" ht="15.75" hidden="1" thickBot="1">
      <c r="B2812" s="88" t="s">
        <v>3002</v>
      </c>
      <c r="C2812" s="88">
        <v>87382861</v>
      </c>
      <c r="D2812" s="88" t="s">
        <v>126</v>
      </c>
      <c r="E2812" s="88" t="s">
        <v>127</v>
      </c>
      <c r="F2812" s="88" t="s">
        <v>121</v>
      </c>
      <c r="G2812" s="88" t="s">
        <v>128</v>
      </c>
    </row>
    <row r="2813" spans="2:7" ht="15.75" hidden="1" thickBot="1">
      <c r="B2813" s="88" t="s">
        <v>3003</v>
      </c>
      <c r="C2813" s="88">
        <v>87296608</v>
      </c>
      <c r="D2813" s="88" t="s">
        <v>114</v>
      </c>
      <c r="E2813" s="88" t="s">
        <v>115</v>
      </c>
      <c r="F2813" s="88" t="s">
        <v>121</v>
      </c>
      <c r="G2813" s="88" t="s">
        <v>117</v>
      </c>
    </row>
    <row r="2814" spans="2:7" ht="15.75" hidden="1" thickBot="1">
      <c r="B2814" s="88" t="s">
        <v>3004</v>
      </c>
      <c r="C2814" s="88">
        <v>87271437</v>
      </c>
      <c r="D2814" s="88" t="s">
        <v>126</v>
      </c>
      <c r="E2814" s="88" t="s">
        <v>127</v>
      </c>
      <c r="F2814" s="88" t="s">
        <v>121</v>
      </c>
      <c r="G2814" s="88" t="s">
        <v>128</v>
      </c>
    </row>
    <row r="2815" spans="2:7" ht="15.75" thickBot="1">
      <c r="B2815" s="88" t="s">
        <v>3005</v>
      </c>
      <c r="C2815" s="88">
        <v>87734426</v>
      </c>
      <c r="D2815" s="88" t="s">
        <v>156</v>
      </c>
      <c r="E2815" s="88" t="s">
        <v>157</v>
      </c>
      <c r="F2815" s="88" t="s">
        <v>121</v>
      </c>
      <c r="G2815" s="88" t="s">
        <v>182</v>
      </c>
    </row>
    <row r="2816" spans="2:7" ht="15.75" hidden="1" thickBot="1">
      <c r="B2816" s="88" t="s">
        <v>3006</v>
      </c>
      <c r="C2816" s="88">
        <v>87481184</v>
      </c>
      <c r="D2816" s="88" t="s">
        <v>119</v>
      </c>
      <c r="E2816" s="88" t="s">
        <v>120</v>
      </c>
      <c r="F2816" s="88" t="s">
        <v>121</v>
      </c>
      <c r="G2816" s="88" t="s">
        <v>122</v>
      </c>
    </row>
    <row r="2817" spans="2:7" ht="15.75" hidden="1" thickBot="1">
      <c r="B2817" s="88" t="s">
        <v>3007</v>
      </c>
      <c r="C2817" s="88">
        <v>87296129</v>
      </c>
      <c r="D2817" s="88" t="s">
        <v>114</v>
      </c>
      <c r="E2817" s="88" t="s">
        <v>115</v>
      </c>
      <c r="F2817" s="88" t="s">
        <v>121</v>
      </c>
      <c r="G2817" s="88" t="s">
        <v>117</v>
      </c>
    </row>
    <row r="2818" spans="2:7" ht="15.75" hidden="1" thickBot="1">
      <c r="B2818" s="88" t="s">
        <v>3008</v>
      </c>
      <c r="C2818" s="88">
        <v>87615138</v>
      </c>
      <c r="D2818" s="88" t="s">
        <v>142</v>
      </c>
      <c r="E2818" s="88" t="s">
        <v>143</v>
      </c>
      <c r="F2818" s="88" t="s">
        <v>121</v>
      </c>
      <c r="G2818" s="88" t="s">
        <v>162</v>
      </c>
    </row>
    <row r="2819" spans="2:7" ht="15.75" hidden="1" thickBot="1">
      <c r="B2819" s="88" t="s">
        <v>3009</v>
      </c>
      <c r="C2819" s="88">
        <v>87185009</v>
      </c>
      <c r="D2819" s="88" t="s">
        <v>165</v>
      </c>
      <c r="E2819" s="88" t="s">
        <v>166</v>
      </c>
      <c r="F2819" s="88" t="s">
        <v>167</v>
      </c>
      <c r="G2819" s="88" t="s">
        <v>324</v>
      </c>
    </row>
    <row r="2820" spans="2:7" ht="15.75" hidden="1" thickBot="1">
      <c r="B2820" s="88" t="s">
        <v>3010</v>
      </c>
      <c r="C2820" s="88">
        <v>87574327</v>
      </c>
      <c r="D2820" s="88" t="s">
        <v>214</v>
      </c>
      <c r="E2820" s="88" t="s">
        <v>215</v>
      </c>
      <c r="F2820" s="88" t="s">
        <v>121</v>
      </c>
      <c r="G2820" s="88" t="s">
        <v>222</v>
      </c>
    </row>
    <row r="2821" spans="2:7" ht="15.75" hidden="1" thickBot="1">
      <c r="B2821" s="88" t="s">
        <v>3011</v>
      </c>
      <c r="C2821" s="88">
        <v>87763300</v>
      </c>
      <c r="D2821" s="88" t="s">
        <v>138</v>
      </c>
      <c r="E2821" s="88" t="s">
        <v>139</v>
      </c>
      <c r="F2821" s="88" t="s">
        <v>121</v>
      </c>
      <c r="G2821" s="88" t="s">
        <v>140</v>
      </c>
    </row>
    <row r="2822" spans="2:7" ht="15.75" hidden="1" thickBot="1">
      <c r="B2822" s="88" t="s">
        <v>3012</v>
      </c>
      <c r="C2822" s="88">
        <v>87141606</v>
      </c>
      <c r="D2822" s="88" t="s">
        <v>205</v>
      </c>
      <c r="E2822" s="88" t="s">
        <v>206</v>
      </c>
      <c r="F2822" s="88" t="s">
        <v>253</v>
      </c>
      <c r="G2822" s="88" t="s">
        <v>210</v>
      </c>
    </row>
    <row r="2823" spans="2:7" ht="15.75" thickBot="1">
      <c r="B2823" s="88" t="s">
        <v>3013</v>
      </c>
      <c r="C2823" s="88">
        <v>87746735</v>
      </c>
      <c r="D2823" s="88" t="s">
        <v>156</v>
      </c>
      <c r="E2823" s="88" t="s">
        <v>157</v>
      </c>
      <c r="F2823" s="88" t="s">
        <v>121</v>
      </c>
      <c r="G2823" s="88" t="s">
        <v>158</v>
      </c>
    </row>
    <row r="2824" spans="2:7" ht="15.75" hidden="1" thickBot="1">
      <c r="B2824" s="88" t="s">
        <v>3014</v>
      </c>
      <c r="C2824" s="88">
        <v>87276568</v>
      </c>
      <c r="D2824" s="88" t="s">
        <v>126</v>
      </c>
      <c r="E2824" s="88" t="s">
        <v>127</v>
      </c>
      <c r="F2824" s="88" t="s">
        <v>121</v>
      </c>
      <c r="G2824" s="88" t="s">
        <v>128</v>
      </c>
    </row>
    <row r="2825" spans="2:7" ht="15.75" hidden="1" thickBot="1">
      <c r="B2825" s="88" t="s">
        <v>3015</v>
      </c>
      <c r="C2825" s="88">
        <v>87781260</v>
      </c>
      <c r="D2825" s="88" t="s">
        <v>142</v>
      </c>
      <c r="E2825" s="88" t="s">
        <v>143</v>
      </c>
      <c r="F2825" s="88" t="s">
        <v>121</v>
      </c>
      <c r="G2825" s="88" t="s">
        <v>162</v>
      </c>
    </row>
    <row r="2826" spans="2:7" ht="15.75" hidden="1" thickBot="1">
      <c r="B2826" s="88" t="s">
        <v>3016</v>
      </c>
      <c r="C2826" s="88">
        <v>87773531</v>
      </c>
      <c r="D2826" s="88" t="s">
        <v>142</v>
      </c>
      <c r="E2826" s="88" t="s">
        <v>143</v>
      </c>
      <c r="F2826" s="88" t="s">
        <v>121</v>
      </c>
      <c r="G2826" s="88" t="s">
        <v>162</v>
      </c>
    </row>
    <row r="2827" spans="2:7" ht="15.75" thickBot="1">
      <c r="B2827" s="88" t="s">
        <v>3017</v>
      </c>
      <c r="C2827" s="88">
        <v>87732008</v>
      </c>
      <c r="D2827" s="88" t="s">
        <v>156</v>
      </c>
      <c r="E2827" s="88" t="s">
        <v>157</v>
      </c>
      <c r="F2827" s="88" t="s">
        <v>203</v>
      </c>
      <c r="G2827" s="88" t="s">
        <v>182</v>
      </c>
    </row>
    <row r="2828" spans="2:7" ht="15.75" thickBot="1">
      <c r="B2828" s="88" t="s">
        <v>3018</v>
      </c>
      <c r="C2828" s="88">
        <v>87734186</v>
      </c>
      <c r="D2828" s="88" t="s">
        <v>156</v>
      </c>
      <c r="E2828" s="88" t="s">
        <v>157</v>
      </c>
      <c r="F2828" s="88" t="s">
        <v>121</v>
      </c>
      <c r="G2828" s="88" t="s">
        <v>182</v>
      </c>
    </row>
    <row r="2829" spans="2:7" ht="15.75" thickBot="1">
      <c r="B2829" s="88" t="s">
        <v>3019</v>
      </c>
      <c r="C2829" s="88">
        <v>87645440</v>
      </c>
      <c r="D2829" s="88" t="s">
        <v>156</v>
      </c>
      <c r="E2829" s="88" t="s">
        <v>157</v>
      </c>
      <c r="F2829" s="88" t="s">
        <v>121</v>
      </c>
      <c r="G2829" s="88" t="s">
        <v>158</v>
      </c>
    </row>
    <row r="2830" spans="2:7" ht="15.75" hidden="1" thickBot="1">
      <c r="B2830" s="88" t="s">
        <v>3020</v>
      </c>
      <c r="C2830" s="88">
        <v>87755421</v>
      </c>
      <c r="D2830" s="88" t="s">
        <v>138</v>
      </c>
      <c r="E2830" s="88" t="s">
        <v>139</v>
      </c>
      <c r="F2830" s="88" t="s">
        <v>121</v>
      </c>
      <c r="G2830" s="88" t="s">
        <v>140</v>
      </c>
    </row>
    <row r="2831" spans="2:7" ht="15.75" hidden="1" thickBot="1">
      <c r="B2831" s="88" t="s">
        <v>3021</v>
      </c>
      <c r="C2831" s="88">
        <v>87597633</v>
      </c>
      <c r="D2831" s="88" t="s">
        <v>147</v>
      </c>
      <c r="E2831" s="88" t="s">
        <v>148</v>
      </c>
      <c r="F2831" s="88" t="s">
        <v>121</v>
      </c>
      <c r="G2831" s="88" t="s">
        <v>152</v>
      </c>
    </row>
    <row r="2832" spans="2:7" ht="15.75" hidden="1" thickBot="1">
      <c r="B2832" s="88" t="s">
        <v>3022</v>
      </c>
      <c r="C2832" s="88">
        <v>87615492</v>
      </c>
      <c r="D2832" s="88" t="s">
        <v>142</v>
      </c>
      <c r="E2832" s="88" t="s">
        <v>143</v>
      </c>
      <c r="F2832" s="88" t="s">
        <v>121</v>
      </c>
      <c r="G2832" s="88" t="s">
        <v>162</v>
      </c>
    </row>
    <row r="2833" spans="2:7" ht="15.75" thickBot="1">
      <c r="B2833" s="88" t="s">
        <v>3023</v>
      </c>
      <c r="C2833" s="88">
        <v>87722587</v>
      </c>
      <c r="D2833" s="88" t="s">
        <v>156</v>
      </c>
      <c r="E2833" s="88" t="s">
        <v>157</v>
      </c>
      <c r="F2833" s="88" t="s">
        <v>224</v>
      </c>
      <c r="G2833" s="88" t="s">
        <v>182</v>
      </c>
    </row>
    <row r="2834" spans="2:7" ht="15.75" hidden="1" thickBot="1">
      <c r="B2834" s="88" t="s">
        <v>3024</v>
      </c>
      <c r="C2834" s="88">
        <v>87576009</v>
      </c>
      <c r="D2834" s="88" t="s">
        <v>214</v>
      </c>
      <c r="E2834" s="88" t="s">
        <v>215</v>
      </c>
      <c r="F2834" s="88" t="s">
        <v>121</v>
      </c>
      <c r="G2834" s="88" t="s">
        <v>1617</v>
      </c>
    </row>
    <row r="2835" spans="2:7" ht="15.75" hidden="1" thickBot="1">
      <c r="B2835" s="88" t="s">
        <v>3025</v>
      </c>
      <c r="C2835" s="88">
        <v>87576090</v>
      </c>
      <c r="D2835" s="88" t="s">
        <v>214</v>
      </c>
      <c r="E2835" s="88" t="s">
        <v>215</v>
      </c>
      <c r="F2835" s="88" t="s">
        <v>121</v>
      </c>
      <c r="G2835" s="88" t="s">
        <v>222</v>
      </c>
    </row>
    <row r="2836" spans="2:7" ht="15.75" hidden="1" thickBot="1">
      <c r="B2836" s="88" t="s">
        <v>3026</v>
      </c>
      <c r="C2836" s="88">
        <v>87271783</v>
      </c>
      <c r="D2836" s="88" t="s">
        <v>114</v>
      </c>
      <c r="E2836" s="88" t="s">
        <v>115</v>
      </c>
      <c r="F2836" s="88" t="s">
        <v>121</v>
      </c>
      <c r="G2836" s="88" t="s">
        <v>117</v>
      </c>
    </row>
    <row r="2837" spans="2:7" ht="15.75" hidden="1" thickBot="1">
      <c r="B2837" s="88" t="s">
        <v>3027</v>
      </c>
      <c r="C2837" s="88">
        <v>87182550</v>
      </c>
      <c r="D2837" s="88" t="s">
        <v>205</v>
      </c>
      <c r="E2837" s="88" t="s">
        <v>206</v>
      </c>
      <c r="F2837" s="88" t="s">
        <v>121</v>
      </c>
      <c r="G2837" s="88" t="s">
        <v>208</v>
      </c>
    </row>
    <row r="2838" spans="2:7" ht="15.75" hidden="1" thickBot="1">
      <c r="B2838" s="88" t="s">
        <v>3028</v>
      </c>
      <c r="C2838" s="88">
        <v>87181289</v>
      </c>
      <c r="D2838" s="88" t="s">
        <v>205</v>
      </c>
      <c r="E2838" s="88" t="s">
        <v>206</v>
      </c>
      <c r="F2838" s="88" t="s">
        <v>121</v>
      </c>
      <c r="G2838" s="88" t="s">
        <v>210</v>
      </c>
    </row>
    <row r="2839" spans="2:7" ht="15.75" hidden="1" thickBot="1">
      <c r="B2839" s="88" t="s">
        <v>3029</v>
      </c>
      <c r="C2839" s="88">
        <v>87756890</v>
      </c>
      <c r="D2839" s="88" t="s">
        <v>138</v>
      </c>
      <c r="E2839" s="88" t="s">
        <v>139</v>
      </c>
      <c r="F2839" s="88" t="s">
        <v>121</v>
      </c>
      <c r="G2839" s="88" t="s">
        <v>140</v>
      </c>
    </row>
    <row r="2840" spans="2:7" ht="15.75" thickBot="1">
      <c r="B2840" s="88" t="s">
        <v>3030</v>
      </c>
      <c r="C2840" s="88">
        <v>87747576</v>
      </c>
      <c r="D2840" s="88" t="s">
        <v>156</v>
      </c>
      <c r="E2840" s="88" t="s">
        <v>157</v>
      </c>
      <c r="F2840" s="88" t="s">
        <v>121</v>
      </c>
      <c r="G2840" s="88" t="s">
        <v>158</v>
      </c>
    </row>
    <row r="2841" spans="2:7" ht="15.75" hidden="1" thickBot="1">
      <c r="B2841" s="88" t="s">
        <v>3031</v>
      </c>
      <c r="C2841" s="88">
        <v>87594218</v>
      </c>
      <c r="D2841" s="88" t="s">
        <v>147</v>
      </c>
      <c r="E2841" s="88" t="s">
        <v>148</v>
      </c>
      <c r="F2841" s="88" t="s">
        <v>121</v>
      </c>
      <c r="G2841" s="88" t="s">
        <v>152</v>
      </c>
    </row>
    <row r="2842" spans="2:7" ht="15.75" hidden="1" thickBot="1">
      <c r="B2842" s="88" t="s">
        <v>3032</v>
      </c>
      <c r="C2842" s="88">
        <v>87681304</v>
      </c>
      <c r="D2842" s="88" t="s">
        <v>126</v>
      </c>
      <c r="E2842" s="88" t="s">
        <v>127</v>
      </c>
      <c r="F2842" s="88" t="s">
        <v>121</v>
      </c>
      <c r="G2842" s="88" t="s">
        <v>128</v>
      </c>
    </row>
    <row r="2843" spans="2:7" ht="15.75" hidden="1" thickBot="1">
      <c r="B2843" s="88" t="s">
        <v>3033</v>
      </c>
      <c r="C2843" s="88">
        <v>87594655</v>
      </c>
      <c r="D2843" s="88" t="s">
        <v>147</v>
      </c>
      <c r="E2843" s="88" t="s">
        <v>148</v>
      </c>
      <c r="F2843" s="88" t="s">
        <v>121</v>
      </c>
      <c r="G2843" s="88" t="s">
        <v>152</v>
      </c>
    </row>
    <row r="2844" spans="2:7" ht="15.75" hidden="1" thickBot="1">
      <c r="B2844" s="88" t="s">
        <v>3034</v>
      </c>
      <c r="C2844" s="88">
        <v>87142232</v>
      </c>
      <c r="D2844" s="88" t="s">
        <v>205</v>
      </c>
      <c r="E2844" s="88" t="s">
        <v>206</v>
      </c>
      <c r="F2844" s="88" t="s">
        <v>121</v>
      </c>
      <c r="G2844" s="88" t="s">
        <v>210</v>
      </c>
    </row>
    <row r="2845" spans="2:7" ht="15.75" hidden="1" thickBot="1">
      <c r="B2845" s="88" t="s">
        <v>3035</v>
      </c>
      <c r="C2845" s="88">
        <v>87681619</v>
      </c>
      <c r="D2845" s="88" t="s">
        <v>126</v>
      </c>
      <c r="E2845" s="88" t="s">
        <v>127</v>
      </c>
      <c r="F2845" s="88" t="s">
        <v>121</v>
      </c>
      <c r="G2845" s="88" t="s">
        <v>3036</v>
      </c>
    </row>
    <row r="2846" spans="2:7" ht="15.75" hidden="1" thickBot="1">
      <c r="B2846" s="88" t="s">
        <v>3037</v>
      </c>
      <c r="C2846" s="88">
        <v>87272021</v>
      </c>
      <c r="D2846" s="88" t="s">
        <v>126</v>
      </c>
      <c r="E2846" s="88" t="s">
        <v>127</v>
      </c>
      <c r="F2846" s="88" t="s">
        <v>121</v>
      </c>
      <c r="G2846" s="88" t="s">
        <v>354</v>
      </c>
    </row>
    <row r="2847" spans="2:7" ht="15.75" thickBot="1">
      <c r="B2847" s="88" t="s">
        <v>3038</v>
      </c>
      <c r="C2847" s="88">
        <v>87723759</v>
      </c>
      <c r="D2847" s="88" t="s">
        <v>156</v>
      </c>
      <c r="E2847" s="88" t="s">
        <v>157</v>
      </c>
      <c r="F2847" s="88" t="s">
        <v>224</v>
      </c>
      <c r="G2847" s="88" t="s">
        <v>182</v>
      </c>
    </row>
    <row r="2848" spans="2:7" ht="15.75" hidden="1" thickBot="1">
      <c r="B2848" s="88" t="s">
        <v>3039</v>
      </c>
      <c r="C2848" s="88">
        <v>87447698</v>
      </c>
      <c r="D2848" s="88" t="s">
        <v>194</v>
      </c>
      <c r="E2848" s="88" t="s">
        <v>195</v>
      </c>
      <c r="F2848" s="88" t="s">
        <v>121</v>
      </c>
      <c r="G2848" s="88" t="s">
        <v>304</v>
      </c>
    </row>
    <row r="2849" spans="2:7" ht="15.75" hidden="1" thickBot="1">
      <c r="B2849" s="88" t="s">
        <v>3040</v>
      </c>
      <c r="C2849" s="88">
        <v>87775197</v>
      </c>
      <c r="D2849" s="88" t="s">
        <v>142</v>
      </c>
      <c r="E2849" s="88" t="s">
        <v>143</v>
      </c>
      <c r="F2849" s="88" t="s">
        <v>121</v>
      </c>
      <c r="G2849" s="88" t="s">
        <v>162</v>
      </c>
    </row>
    <row r="2850" spans="2:7" ht="15.75" hidden="1" thickBot="1">
      <c r="B2850" s="88" t="s">
        <v>3041</v>
      </c>
      <c r="C2850" s="88">
        <v>87784686</v>
      </c>
      <c r="D2850" s="88" t="s">
        <v>142</v>
      </c>
      <c r="E2850" s="88" t="s">
        <v>143</v>
      </c>
      <c r="F2850" s="88" t="s">
        <v>121</v>
      </c>
      <c r="G2850" s="88" t="s">
        <v>145</v>
      </c>
    </row>
    <row r="2851" spans="2:7" ht="15.75" hidden="1" thickBot="1">
      <c r="B2851" s="88" t="s">
        <v>3042</v>
      </c>
      <c r="C2851" s="88">
        <v>87615013</v>
      </c>
      <c r="D2851" s="88" t="s">
        <v>142</v>
      </c>
      <c r="E2851" s="88" t="s">
        <v>143</v>
      </c>
      <c r="F2851" s="88" t="s">
        <v>121</v>
      </c>
      <c r="G2851" s="88" t="s">
        <v>145</v>
      </c>
    </row>
    <row r="2852" spans="2:7" ht="15.75" hidden="1" thickBot="1">
      <c r="B2852" s="88" t="s">
        <v>3043</v>
      </c>
      <c r="C2852" s="88">
        <v>87613893</v>
      </c>
      <c r="D2852" s="88" t="s">
        <v>142</v>
      </c>
      <c r="E2852" s="88" t="s">
        <v>143</v>
      </c>
      <c r="F2852" s="88" t="s">
        <v>121</v>
      </c>
      <c r="G2852" s="88" t="s">
        <v>162</v>
      </c>
    </row>
    <row r="2853" spans="2:7" ht="15.75" hidden="1" thickBot="1">
      <c r="B2853" s="88" t="s">
        <v>3044</v>
      </c>
      <c r="C2853" s="88">
        <v>87595892</v>
      </c>
      <c r="D2853" s="88" t="s">
        <v>147</v>
      </c>
      <c r="E2853" s="88" t="s">
        <v>148</v>
      </c>
      <c r="F2853" s="88" t="s">
        <v>121</v>
      </c>
      <c r="G2853" s="88" t="s">
        <v>152</v>
      </c>
    </row>
    <row r="2854" spans="2:7" ht="15.75" hidden="1" thickBot="1">
      <c r="B2854" s="88" t="s">
        <v>3045</v>
      </c>
      <c r="C2854" s="88">
        <v>87576884</v>
      </c>
      <c r="D2854" s="88" t="s">
        <v>214</v>
      </c>
      <c r="E2854" s="88" t="s">
        <v>215</v>
      </c>
      <c r="F2854" s="88" t="s">
        <v>180</v>
      </c>
      <c r="G2854" s="88" t="s">
        <v>222</v>
      </c>
    </row>
    <row r="2855" spans="2:7" ht="15.75" hidden="1" thickBot="1">
      <c r="B2855" s="88" t="s">
        <v>3046</v>
      </c>
      <c r="C2855" s="88">
        <v>87756361</v>
      </c>
      <c r="D2855" s="88" t="s">
        <v>138</v>
      </c>
      <c r="E2855" s="88" t="s">
        <v>139</v>
      </c>
      <c r="F2855" s="88" t="s">
        <v>121</v>
      </c>
      <c r="G2855" s="88" t="s">
        <v>176</v>
      </c>
    </row>
    <row r="2856" spans="2:7" ht="15.75" thickBot="1">
      <c r="B2856" s="88" t="s">
        <v>3047</v>
      </c>
      <c r="C2856" s="88">
        <v>87721332</v>
      </c>
      <c r="D2856" s="88" t="s">
        <v>156</v>
      </c>
      <c r="E2856" s="88" t="s">
        <v>157</v>
      </c>
      <c r="F2856" s="88" t="s">
        <v>224</v>
      </c>
      <c r="G2856" s="88" t="s">
        <v>182</v>
      </c>
    </row>
    <row r="2857" spans="2:7" ht="15.75" hidden="1" thickBot="1">
      <c r="B2857" s="88" t="s">
        <v>3048</v>
      </c>
      <c r="C2857" s="88">
        <v>87673616</v>
      </c>
      <c r="D2857" s="88" t="s">
        <v>147</v>
      </c>
      <c r="E2857" s="88" t="s">
        <v>148</v>
      </c>
      <c r="F2857" s="88" t="s">
        <v>121</v>
      </c>
      <c r="G2857" s="88" t="s">
        <v>152</v>
      </c>
    </row>
    <row r="2858" spans="2:7" ht="15.75" hidden="1" thickBot="1">
      <c r="B2858" s="88" t="s">
        <v>3049</v>
      </c>
      <c r="C2858" s="88">
        <v>87576165</v>
      </c>
      <c r="D2858" s="88" t="s">
        <v>214</v>
      </c>
      <c r="E2858" s="88" t="s">
        <v>215</v>
      </c>
      <c r="F2858" s="88" t="s">
        <v>121</v>
      </c>
      <c r="G2858" s="88" t="s">
        <v>222</v>
      </c>
    </row>
    <row r="2859" spans="2:7" ht="15.75" hidden="1" thickBot="1">
      <c r="B2859" s="88" t="s">
        <v>3050</v>
      </c>
      <c r="C2859" s="88">
        <v>87581835</v>
      </c>
      <c r="D2859" s="88" t="s">
        <v>147</v>
      </c>
      <c r="E2859" s="88" t="s">
        <v>148</v>
      </c>
      <c r="F2859" s="88" t="s">
        <v>121</v>
      </c>
      <c r="G2859" s="88" t="s">
        <v>152</v>
      </c>
    </row>
    <row r="2860" spans="2:7" ht="15.75" hidden="1" thickBot="1">
      <c r="B2860" s="88" t="s">
        <v>3051</v>
      </c>
      <c r="C2860" s="88">
        <v>87681809</v>
      </c>
      <c r="D2860" s="88" t="s">
        <v>126</v>
      </c>
      <c r="E2860" s="88" t="s">
        <v>127</v>
      </c>
      <c r="F2860" s="88" t="s">
        <v>121</v>
      </c>
      <c r="G2860" s="88" t="s">
        <v>128</v>
      </c>
    </row>
    <row r="2861" spans="2:7" ht="15.75" hidden="1" thickBot="1">
      <c r="B2861" s="88" t="s">
        <v>3052</v>
      </c>
      <c r="C2861" s="88">
        <v>87491258</v>
      </c>
      <c r="D2861" s="88" t="s">
        <v>147</v>
      </c>
      <c r="E2861" s="88" t="s">
        <v>148</v>
      </c>
      <c r="F2861" s="88" t="s">
        <v>121</v>
      </c>
      <c r="G2861" s="88" t="s">
        <v>152</v>
      </c>
    </row>
    <row r="2862" spans="2:7" ht="15.75" hidden="1" thickBot="1">
      <c r="B2862" s="88" t="s">
        <v>3053</v>
      </c>
      <c r="C2862" s="88">
        <v>87683102</v>
      </c>
      <c r="D2862" s="88" t="s">
        <v>165</v>
      </c>
      <c r="E2862" s="88" t="s">
        <v>166</v>
      </c>
      <c r="F2862" s="88" t="s">
        <v>121</v>
      </c>
      <c r="G2862" s="88" t="s">
        <v>324</v>
      </c>
    </row>
    <row r="2863" spans="2:7" ht="15.75" hidden="1" thickBot="1">
      <c r="B2863" s="88" t="s">
        <v>3054</v>
      </c>
      <c r="C2863" s="88">
        <v>87545277</v>
      </c>
      <c r="D2863" s="88" t="s">
        <v>126</v>
      </c>
      <c r="E2863" s="88" t="s">
        <v>127</v>
      </c>
      <c r="F2863" s="88" t="s">
        <v>121</v>
      </c>
      <c r="G2863" s="88" t="s">
        <v>128</v>
      </c>
    </row>
    <row r="2864" spans="2:7" ht="15.75" hidden="1" thickBot="1">
      <c r="B2864" s="88" t="s">
        <v>3055</v>
      </c>
      <c r="C2864" s="88">
        <v>87773515</v>
      </c>
      <c r="D2864" s="88" t="s">
        <v>142</v>
      </c>
      <c r="E2864" s="88" t="s">
        <v>143</v>
      </c>
      <c r="F2864" s="88" t="s">
        <v>121</v>
      </c>
      <c r="G2864" s="88" t="s">
        <v>162</v>
      </c>
    </row>
    <row r="2865" spans="2:7" ht="15.75" hidden="1" thickBot="1">
      <c r="B2865" s="88" t="s">
        <v>3056</v>
      </c>
      <c r="C2865" s="88">
        <v>87756304</v>
      </c>
      <c r="D2865" s="88" t="s">
        <v>138</v>
      </c>
      <c r="E2865" s="88" t="s">
        <v>139</v>
      </c>
      <c r="F2865" s="88" t="s">
        <v>121</v>
      </c>
      <c r="G2865" s="88" t="s">
        <v>176</v>
      </c>
    </row>
    <row r="2866" spans="2:7" ht="15.75" hidden="1" thickBot="1">
      <c r="B2866" s="88" t="s">
        <v>3057</v>
      </c>
      <c r="C2866" s="88">
        <v>87681825</v>
      </c>
      <c r="D2866" s="88" t="s">
        <v>126</v>
      </c>
      <c r="E2866" s="88" t="s">
        <v>127</v>
      </c>
      <c r="F2866" s="88" t="s">
        <v>121</v>
      </c>
      <c r="G2866" s="88" t="s">
        <v>128</v>
      </c>
    </row>
    <row r="2867" spans="2:7" ht="15.75" thickBot="1">
      <c r="B2867" s="88" t="s">
        <v>3058</v>
      </c>
      <c r="C2867" s="88">
        <v>87696310</v>
      </c>
      <c r="D2867" s="88" t="s">
        <v>156</v>
      </c>
      <c r="E2867" s="88" t="s">
        <v>157</v>
      </c>
      <c r="F2867" s="88" t="s">
        <v>121</v>
      </c>
      <c r="G2867" s="88" t="s">
        <v>158</v>
      </c>
    </row>
    <row r="2868" spans="2:7" ht="15.75" hidden="1" thickBot="1">
      <c r="B2868" s="88" t="s">
        <v>3059</v>
      </c>
      <c r="C2868" s="88">
        <v>87683219</v>
      </c>
      <c r="D2868" s="88" t="s">
        <v>165</v>
      </c>
      <c r="E2868" s="88" t="s">
        <v>166</v>
      </c>
      <c r="F2868" s="88" t="s">
        <v>121</v>
      </c>
      <c r="G2868" s="88" t="s">
        <v>168</v>
      </c>
    </row>
    <row r="2869" spans="2:7" ht="15.75" hidden="1" thickBot="1">
      <c r="B2869" s="88" t="s">
        <v>3060</v>
      </c>
      <c r="C2869" s="88">
        <v>87386649</v>
      </c>
      <c r="D2869" s="88" t="s">
        <v>126</v>
      </c>
      <c r="E2869" s="88" t="s">
        <v>127</v>
      </c>
      <c r="F2869" s="88" t="s">
        <v>121</v>
      </c>
      <c r="G2869" s="88" t="s">
        <v>128</v>
      </c>
    </row>
    <row r="2870" spans="2:7" ht="15.75" hidden="1" thickBot="1">
      <c r="B2870" s="88" t="s">
        <v>3061</v>
      </c>
      <c r="C2870" s="88">
        <v>87618215</v>
      </c>
      <c r="D2870" s="88" t="s">
        <v>142</v>
      </c>
      <c r="E2870" s="88" t="s">
        <v>143</v>
      </c>
      <c r="F2870" s="88" t="s">
        <v>121</v>
      </c>
      <c r="G2870" s="88" t="s">
        <v>162</v>
      </c>
    </row>
    <row r="2871" spans="2:7" ht="15.75" hidden="1" thickBot="1">
      <c r="B2871" s="88" t="s">
        <v>3062</v>
      </c>
      <c r="C2871" s="88">
        <v>87271510</v>
      </c>
      <c r="D2871" s="88" t="s">
        <v>126</v>
      </c>
      <c r="E2871" s="88" t="s">
        <v>127</v>
      </c>
      <c r="F2871" s="88" t="s">
        <v>121</v>
      </c>
      <c r="G2871" s="88" t="s">
        <v>128</v>
      </c>
    </row>
    <row r="2872" spans="2:7" ht="15.75" hidden="1" thickBot="1">
      <c r="B2872" s="88" t="s">
        <v>3063</v>
      </c>
      <c r="C2872" s="88">
        <v>87575043</v>
      </c>
      <c r="D2872" s="88" t="s">
        <v>214</v>
      </c>
      <c r="E2872" s="88" t="s">
        <v>215</v>
      </c>
      <c r="F2872" s="88" t="s">
        <v>180</v>
      </c>
      <c r="G2872" s="88" t="s">
        <v>222</v>
      </c>
    </row>
    <row r="2873" spans="2:7" ht="15.75" hidden="1" thickBot="1">
      <c r="B2873" s="88" t="s">
        <v>3064</v>
      </c>
      <c r="C2873" s="88">
        <v>87271452</v>
      </c>
      <c r="D2873" s="88" t="s">
        <v>126</v>
      </c>
      <c r="E2873" s="88" t="s">
        <v>127</v>
      </c>
      <c r="F2873" s="88" t="s">
        <v>121</v>
      </c>
      <c r="G2873" s="88" t="s">
        <v>128</v>
      </c>
    </row>
    <row r="2874" spans="2:7" ht="15.75" hidden="1" thickBot="1">
      <c r="B2874" s="88" t="s">
        <v>3065</v>
      </c>
      <c r="C2874" s="88">
        <v>87393413</v>
      </c>
      <c r="D2874" s="88" t="s">
        <v>126</v>
      </c>
      <c r="E2874" s="88" t="s">
        <v>127</v>
      </c>
      <c r="F2874" s="88" t="s">
        <v>121</v>
      </c>
      <c r="G2874" s="88" t="s">
        <v>128</v>
      </c>
    </row>
    <row r="2875" spans="2:7" ht="15.75" thickBot="1">
      <c r="B2875" s="88" t="s">
        <v>3066</v>
      </c>
      <c r="C2875" s="88">
        <v>87743328</v>
      </c>
      <c r="D2875" s="88" t="s">
        <v>156</v>
      </c>
      <c r="E2875" s="88" t="s">
        <v>157</v>
      </c>
      <c r="F2875" s="88" t="s">
        <v>121</v>
      </c>
      <c r="G2875" s="88" t="s">
        <v>158</v>
      </c>
    </row>
    <row r="2876" spans="2:7" ht="15.75" hidden="1" thickBot="1">
      <c r="B2876" s="88" t="s">
        <v>3067</v>
      </c>
      <c r="C2876" s="88">
        <v>87316422</v>
      </c>
      <c r="D2876" s="88" t="s">
        <v>114</v>
      </c>
      <c r="E2876" s="88" t="s">
        <v>115</v>
      </c>
      <c r="F2876" s="88" t="s">
        <v>121</v>
      </c>
      <c r="G2876" s="88" t="s">
        <v>117</v>
      </c>
    </row>
    <row r="2877" spans="2:7" ht="15.75" hidden="1" thickBot="1">
      <c r="B2877" s="88" t="s">
        <v>3068</v>
      </c>
      <c r="C2877" s="88">
        <v>87313437</v>
      </c>
      <c r="D2877" s="88" t="s">
        <v>114</v>
      </c>
      <c r="E2877" s="88" t="s">
        <v>115</v>
      </c>
      <c r="F2877" s="88" t="s">
        <v>121</v>
      </c>
      <c r="G2877" s="88" t="s">
        <v>124</v>
      </c>
    </row>
    <row r="2878" spans="2:7" ht="15.75" hidden="1" thickBot="1">
      <c r="B2878" s="88" t="s">
        <v>3069</v>
      </c>
      <c r="C2878" s="88">
        <v>87271734</v>
      </c>
      <c r="D2878" s="88" t="s">
        <v>114</v>
      </c>
      <c r="E2878" s="88" t="s">
        <v>115</v>
      </c>
      <c r="F2878" s="88" t="s">
        <v>121</v>
      </c>
      <c r="G2878" s="88" t="s">
        <v>124</v>
      </c>
    </row>
    <row r="2879" spans="2:7" ht="15.75" hidden="1" thickBot="1">
      <c r="B2879" s="88" t="s">
        <v>3070</v>
      </c>
      <c r="C2879" s="88">
        <v>87276378</v>
      </c>
      <c r="D2879" s="88" t="s">
        <v>114</v>
      </c>
      <c r="E2879" s="88" t="s">
        <v>115</v>
      </c>
      <c r="F2879" s="88" t="s">
        <v>121</v>
      </c>
      <c r="G2879" s="88" t="s">
        <v>117</v>
      </c>
    </row>
    <row r="2880" spans="2:7" ht="15.75" hidden="1" thickBot="1">
      <c r="B2880" s="88" t="s">
        <v>3071</v>
      </c>
      <c r="C2880" s="88">
        <v>87313593</v>
      </c>
      <c r="D2880" s="88" t="s">
        <v>114</v>
      </c>
      <c r="E2880" s="88" t="s">
        <v>115</v>
      </c>
      <c r="F2880" s="88" t="s">
        <v>121</v>
      </c>
      <c r="G2880" s="88" t="s">
        <v>117</v>
      </c>
    </row>
    <row r="2881" spans="2:7" ht="15.75" hidden="1" thickBot="1">
      <c r="B2881" s="88" t="s">
        <v>3072</v>
      </c>
      <c r="C2881" s="88">
        <v>87444398</v>
      </c>
      <c r="D2881" s="88" t="s">
        <v>194</v>
      </c>
      <c r="E2881" s="88" t="s">
        <v>195</v>
      </c>
      <c r="F2881" s="88" t="s">
        <v>121</v>
      </c>
      <c r="G2881" s="88" t="s">
        <v>304</v>
      </c>
    </row>
    <row r="2882" spans="2:7" ht="15.75" hidden="1" thickBot="1">
      <c r="B2882" s="88" t="s">
        <v>3073</v>
      </c>
      <c r="C2882" s="88">
        <v>87697318</v>
      </c>
      <c r="D2882" s="88" t="s">
        <v>126</v>
      </c>
      <c r="E2882" s="88" t="s">
        <v>127</v>
      </c>
      <c r="F2882" s="88" t="s">
        <v>121</v>
      </c>
      <c r="G2882" s="88" t="s">
        <v>128</v>
      </c>
    </row>
    <row r="2883" spans="2:7" ht="15.75" hidden="1" thickBot="1">
      <c r="B2883" s="88" t="s">
        <v>3074</v>
      </c>
      <c r="C2883" s="88">
        <v>87393884</v>
      </c>
      <c r="D2883" s="88" t="s">
        <v>126</v>
      </c>
      <c r="E2883" s="88" t="s">
        <v>127</v>
      </c>
      <c r="F2883" s="88" t="s">
        <v>121</v>
      </c>
      <c r="G2883" s="88" t="s">
        <v>128</v>
      </c>
    </row>
    <row r="2884" spans="2:7" ht="15.75" hidden="1" thickBot="1">
      <c r="B2884" s="88" t="s">
        <v>3075</v>
      </c>
      <c r="C2884" s="88">
        <v>87116749</v>
      </c>
      <c r="D2884" s="88" t="s">
        <v>126</v>
      </c>
      <c r="E2884" s="88" t="s">
        <v>127</v>
      </c>
      <c r="F2884" s="88" t="s">
        <v>121</v>
      </c>
      <c r="G2884" s="88" t="s">
        <v>354</v>
      </c>
    </row>
    <row r="2885" spans="2:7" ht="15.75" hidden="1" thickBot="1">
      <c r="B2885" s="88" t="s">
        <v>3076</v>
      </c>
      <c r="C2885" s="88">
        <v>87276220</v>
      </c>
      <c r="D2885" s="88" t="s">
        <v>126</v>
      </c>
      <c r="E2885" s="88" t="s">
        <v>127</v>
      </c>
      <c r="F2885" s="88" t="s">
        <v>121</v>
      </c>
      <c r="G2885" s="88" t="s">
        <v>128</v>
      </c>
    </row>
    <row r="2886" spans="2:7" ht="15.75" hidden="1" thickBot="1">
      <c r="B2886" s="88" t="s">
        <v>3077</v>
      </c>
      <c r="C2886" s="88">
        <v>87113795</v>
      </c>
      <c r="D2886" s="88" t="s">
        <v>126</v>
      </c>
      <c r="E2886" s="88" t="s">
        <v>127</v>
      </c>
      <c r="F2886" s="88" t="s">
        <v>121</v>
      </c>
      <c r="G2886" s="88" t="s">
        <v>128</v>
      </c>
    </row>
    <row r="2887" spans="2:7" ht="15.75" hidden="1" thickBot="1">
      <c r="B2887" s="88" t="s">
        <v>3078</v>
      </c>
      <c r="C2887" s="88">
        <v>87342576</v>
      </c>
      <c r="D2887" s="88" t="s">
        <v>114</v>
      </c>
      <c r="E2887" s="88" t="s">
        <v>115</v>
      </c>
      <c r="F2887" s="88" t="s">
        <v>121</v>
      </c>
      <c r="G2887" s="88" t="s">
        <v>117</v>
      </c>
    </row>
    <row r="2888" spans="2:7" ht="15.75" thickBot="1">
      <c r="B2888" s="88" t="s">
        <v>3079</v>
      </c>
      <c r="C2888" s="88">
        <v>87761726</v>
      </c>
      <c r="D2888" s="88" t="s">
        <v>156</v>
      </c>
      <c r="E2888" s="88" t="s">
        <v>157</v>
      </c>
      <c r="F2888" s="88" t="s">
        <v>121</v>
      </c>
      <c r="G2888" s="88" t="s">
        <v>182</v>
      </c>
    </row>
    <row r="2889" spans="2:7" ht="15.75" hidden="1" thickBot="1">
      <c r="B2889" s="88" t="s">
        <v>3080</v>
      </c>
      <c r="C2889" s="88">
        <v>87784611</v>
      </c>
      <c r="D2889" s="88" t="s">
        <v>142</v>
      </c>
      <c r="E2889" s="88" t="s">
        <v>143</v>
      </c>
      <c r="F2889" s="88" t="s">
        <v>121</v>
      </c>
      <c r="G2889" s="88" t="s">
        <v>162</v>
      </c>
    </row>
    <row r="2890" spans="2:7" ht="15.75" hidden="1" thickBot="1">
      <c r="B2890" s="88" t="s">
        <v>3081</v>
      </c>
      <c r="C2890" s="88">
        <v>87683631</v>
      </c>
      <c r="D2890" s="88" t="s">
        <v>165</v>
      </c>
      <c r="E2890" s="88" t="s">
        <v>166</v>
      </c>
      <c r="F2890" s="88" t="s">
        <v>121</v>
      </c>
      <c r="G2890" s="88" t="s">
        <v>168</v>
      </c>
    </row>
    <row r="2891" spans="2:7" ht="15.75" hidden="1" thickBot="1">
      <c r="B2891" s="88" t="s">
        <v>3082</v>
      </c>
      <c r="C2891" s="88">
        <v>87144063</v>
      </c>
      <c r="D2891" s="88" t="s">
        <v>205</v>
      </c>
      <c r="E2891" s="88" t="s">
        <v>206</v>
      </c>
      <c r="F2891" s="88" t="s">
        <v>121</v>
      </c>
      <c r="G2891" s="88" t="s">
        <v>210</v>
      </c>
    </row>
    <row r="2892" spans="2:7" ht="15.75" thickBot="1">
      <c r="B2892" s="88" t="s">
        <v>3083</v>
      </c>
      <c r="C2892" s="88">
        <v>87741108</v>
      </c>
      <c r="D2892" s="88" t="s">
        <v>156</v>
      </c>
      <c r="E2892" s="88" t="s">
        <v>157</v>
      </c>
      <c r="F2892" s="88" t="s">
        <v>121</v>
      </c>
      <c r="G2892" s="88" t="s">
        <v>158</v>
      </c>
    </row>
    <row r="2893" spans="2:7" ht="15.75" hidden="1" thickBot="1">
      <c r="B2893" s="88" t="s">
        <v>3084</v>
      </c>
      <c r="C2893" s="88">
        <v>87448159</v>
      </c>
      <c r="D2893" s="88" t="s">
        <v>194</v>
      </c>
      <c r="E2893" s="88" t="s">
        <v>195</v>
      </c>
      <c r="F2893" s="88" t="s">
        <v>121</v>
      </c>
      <c r="G2893" s="88" t="s">
        <v>304</v>
      </c>
    </row>
    <row r="2894" spans="2:7" ht="15.75" hidden="1" thickBot="1">
      <c r="B2894" s="88" t="s">
        <v>3085</v>
      </c>
      <c r="C2894" s="88">
        <v>87172114</v>
      </c>
      <c r="D2894" s="88" t="s">
        <v>205</v>
      </c>
      <c r="E2894" s="88" t="s">
        <v>206</v>
      </c>
      <c r="F2894" s="88" t="s">
        <v>253</v>
      </c>
      <c r="G2894" s="88" t="s">
        <v>210</v>
      </c>
    </row>
    <row r="2895" spans="2:7" ht="15.75" thickBot="1">
      <c r="B2895" s="88" t="s">
        <v>3086</v>
      </c>
      <c r="C2895" s="88">
        <v>87747204</v>
      </c>
      <c r="D2895" s="88" t="s">
        <v>156</v>
      </c>
      <c r="E2895" s="88" t="s">
        <v>157</v>
      </c>
      <c r="F2895" s="88" t="s">
        <v>121</v>
      </c>
      <c r="G2895" s="88" t="s">
        <v>158</v>
      </c>
    </row>
    <row r="2896" spans="2:7" ht="15.75" thickBot="1">
      <c r="B2896" s="88" t="s">
        <v>3087</v>
      </c>
      <c r="C2896" s="88">
        <v>87741504</v>
      </c>
      <c r="D2896" s="88" t="s">
        <v>156</v>
      </c>
      <c r="E2896" s="88" t="s">
        <v>157</v>
      </c>
      <c r="F2896" s="88" t="s">
        <v>121</v>
      </c>
      <c r="G2896" s="88" t="s">
        <v>158</v>
      </c>
    </row>
    <row r="2897" spans="2:7" ht="15.75" hidden="1" thickBot="1">
      <c r="B2897" s="88" t="s">
        <v>3088</v>
      </c>
      <c r="C2897" s="88">
        <v>87382887</v>
      </c>
      <c r="D2897" s="88" t="s">
        <v>126</v>
      </c>
      <c r="E2897" s="88" t="s">
        <v>127</v>
      </c>
      <c r="F2897" s="88" t="s">
        <v>121</v>
      </c>
      <c r="G2897" s="88" t="s">
        <v>128</v>
      </c>
    </row>
    <row r="2898" spans="2:7" ht="15.75" hidden="1" thickBot="1">
      <c r="B2898" s="88" t="s">
        <v>3089</v>
      </c>
      <c r="C2898" s="88">
        <v>87393215</v>
      </c>
      <c r="D2898" s="88" t="s">
        <v>126</v>
      </c>
      <c r="E2898" s="88" t="s">
        <v>127</v>
      </c>
      <c r="F2898" s="88" t="s">
        <v>121</v>
      </c>
      <c r="G2898" s="88" t="s">
        <v>128</v>
      </c>
    </row>
    <row r="2899" spans="2:7" ht="15.75" hidden="1" thickBot="1">
      <c r="B2899" s="88" t="s">
        <v>3090</v>
      </c>
      <c r="C2899" s="88">
        <v>87413336</v>
      </c>
      <c r="D2899" s="88" t="s">
        <v>194</v>
      </c>
      <c r="E2899" s="88" t="s">
        <v>195</v>
      </c>
      <c r="F2899" s="88" t="s">
        <v>121</v>
      </c>
      <c r="G2899" s="88" t="s">
        <v>304</v>
      </c>
    </row>
    <row r="2900" spans="2:7" ht="15.75" hidden="1" thickBot="1">
      <c r="B2900" s="88" t="s">
        <v>3091</v>
      </c>
      <c r="C2900" s="88">
        <v>87681312</v>
      </c>
      <c r="D2900" s="88" t="s">
        <v>126</v>
      </c>
      <c r="E2900" s="88" t="s">
        <v>127</v>
      </c>
      <c r="F2900" s="88" t="s">
        <v>121</v>
      </c>
      <c r="G2900" s="88" t="s">
        <v>128</v>
      </c>
    </row>
    <row r="2901" spans="2:7" ht="15.75" hidden="1" thickBot="1">
      <c r="B2901" s="88" t="s">
        <v>3092</v>
      </c>
      <c r="C2901" s="88">
        <v>87297051</v>
      </c>
      <c r="D2901" s="88" t="s">
        <v>114</v>
      </c>
      <c r="E2901" s="88" t="s">
        <v>115</v>
      </c>
      <c r="F2901" s="88" t="s">
        <v>121</v>
      </c>
      <c r="G2901" s="88" t="s">
        <v>117</v>
      </c>
    </row>
    <row r="2902" spans="2:7" ht="15.75" hidden="1" thickBot="1">
      <c r="B2902" s="88" t="s">
        <v>3093</v>
      </c>
      <c r="C2902" s="88">
        <v>87342535</v>
      </c>
      <c r="D2902" s="88" t="s">
        <v>114</v>
      </c>
      <c r="E2902" s="88" t="s">
        <v>115</v>
      </c>
      <c r="F2902" s="88" t="s">
        <v>121</v>
      </c>
      <c r="G2902" s="88" t="s">
        <v>117</v>
      </c>
    </row>
    <row r="2903" spans="2:7" ht="15.75" hidden="1" thickBot="1">
      <c r="B2903" s="88" t="s">
        <v>3094</v>
      </c>
      <c r="C2903" s="88">
        <v>87471508</v>
      </c>
      <c r="D2903" s="88" t="s">
        <v>316</v>
      </c>
      <c r="E2903" s="88" t="s">
        <v>120</v>
      </c>
      <c r="F2903" s="88" t="s">
        <v>226</v>
      </c>
      <c r="G2903" s="88" t="s">
        <v>595</v>
      </c>
    </row>
    <row r="2904" spans="2:7" ht="15.75" hidden="1" thickBot="1">
      <c r="B2904" s="88" t="s">
        <v>3095</v>
      </c>
      <c r="C2904" s="88">
        <v>87439554</v>
      </c>
      <c r="D2904" s="88" t="s">
        <v>138</v>
      </c>
      <c r="E2904" s="88" t="s">
        <v>139</v>
      </c>
      <c r="F2904" s="88" t="s">
        <v>121</v>
      </c>
      <c r="G2904" s="88" t="s">
        <v>176</v>
      </c>
    </row>
    <row r="2905" spans="2:7" ht="15.75" hidden="1" thickBot="1">
      <c r="B2905" s="88" t="s">
        <v>3096</v>
      </c>
      <c r="C2905" s="88">
        <v>87342113</v>
      </c>
      <c r="D2905" s="88" t="s">
        <v>114</v>
      </c>
      <c r="E2905" s="88" t="s">
        <v>115</v>
      </c>
      <c r="F2905" s="88" t="s">
        <v>121</v>
      </c>
      <c r="G2905" s="88" t="s">
        <v>117</v>
      </c>
    </row>
    <row r="2906" spans="2:7" ht="15.75" hidden="1" thickBot="1">
      <c r="B2906" s="88" t="s">
        <v>3097</v>
      </c>
      <c r="C2906" s="88">
        <v>87174276</v>
      </c>
      <c r="D2906" s="88" t="s">
        <v>205</v>
      </c>
      <c r="E2906" s="88" t="s">
        <v>206</v>
      </c>
      <c r="F2906" s="88" t="s">
        <v>253</v>
      </c>
      <c r="G2906" s="88" t="s">
        <v>208</v>
      </c>
    </row>
    <row r="2907" spans="2:7" ht="15.75" hidden="1" thickBot="1">
      <c r="B2907" s="88" t="s">
        <v>3098</v>
      </c>
      <c r="C2907" s="88">
        <v>87545293</v>
      </c>
      <c r="D2907" s="88" t="s">
        <v>126</v>
      </c>
      <c r="E2907" s="88" t="s">
        <v>127</v>
      </c>
      <c r="F2907" s="88" t="s">
        <v>121</v>
      </c>
      <c r="G2907" s="88" t="s">
        <v>128</v>
      </c>
    </row>
    <row r="2908" spans="2:7" ht="15.75" hidden="1" thickBot="1">
      <c r="B2908" s="88" t="s">
        <v>3099</v>
      </c>
      <c r="C2908" s="88">
        <v>87144279</v>
      </c>
      <c r="D2908" s="88" t="s">
        <v>205</v>
      </c>
      <c r="E2908" s="88" t="s">
        <v>206</v>
      </c>
      <c r="F2908" s="88" t="s">
        <v>253</v>
      </c>
      <c r="G2908" s="88" t="s">
        <v>210</v>
      </c>
    </row>
    <row r="2909" spans="2:7" ht="15.75" thickBot="1">
      <c r="B2909" s="88" t="s">
        <v>3100</v>
      </c>
      <c r="C2909" s="88">
        <v>87741140</v>
      </c>
      <c r="D2909" s="88" t="s">
        <v>156</v>
      </c>
      <c r="E2909" s="88" t="s">
        <v>157</v>
      </c>
      <c r="F2909" s="88" t="s">
        <v>121</v>
      </c>
      <c r="G2909" s="88" t="s">
        <v>158</v>
      </c>
    </row>
    <row r="2910" spans="2:7" ht="15.75" hidden="1" thickBot="1">
      <c r="B2910" s="88" t="s">
        <v>3101</v>
      </c>
      <c r="C2910" s="88">
        <v>87613661</v>
      </c>
      <c r="D2910" s="88" t="s">
        <v>142</v>
      </c>
      <c r="E2910" s="88" t="s">
        <v>143</v>
      </c>
      <c r="F2910" s="88" t="s">
        <v>121</v>
      </c>
      <c r="G2910" s="88" t="s">
        <v>162</v>
      </c>
    </row>
    <row r="2911" spans="2:7" ht="15.75" hidden="1" thickBot="1">
      <c r="B2911" s="88" t="s">
        <v>3102</v>
      </c>
      <c r="C2911" s="88">
        <v>87396077</v>
      </c>
      <c r="D2911" s="88" t="s">
        <v>119</v>
      </c>
      <c r="E2911" s="88" t="s">
        <v>120</v>
      </c>
      <c r="F2911" s="88" t="s">
        <v>121</v>
      </c>
      <c r="G2911" s="88" t="s">
        <v>122</v>
      </c>
    </row>
    <row r="2912" spans="2:7" ht="15.75" hidden="1" thickBot="1">
      <c r="B2912" s="88" t="s">
        <v>3103</v>
      </c>
      <c r="C2912" s="88">
        <v>87575290</v>
      </c>
      <c r="D2912" s="88" t="s">
        <v>147</v>
      </c>
      <c r="E2912" s="88" t="s">
        <v>148</v>
      </c>
      <c r="F2912" s="88" t="s">
        <v>121</v>
      </c>
      <c r="G2912" s="88" t="s">
        <v>152</v>
      </c>
    </row>
    <row r="2913" spans="2:7" ht="15.75" thickBot="1">
      <c r="B2913" s="88" t="s">
        <v>3104</v>
      </c>
      <c r="C2913" s="88">
        <v>87747287</v>
      </c>
      <c r="D2913" s="88" t="s">
        <v>156</v>
      </c>
      <c r="E2913" s="88" t="s">
        <v>157</v>
      </c>
      <c r="F2913" s="88" t="s">
        <v>121</v>
      </c>
      <c r="G2913" s="88" t="s">
        <v>182</v>
      </c>
    </row>
    <row r="2914" spans="2:7" ht="15.75" hidden="1" thickBot="1">
      <c r="B2914" s="88" t="s">
        <v>3105</v>
      </c>
      <c r="C2914" s="88">
        <v>87396358</v>
      </c>
      <c r="D2914" s="88" t="s">
        <v>119</v>
      </c>
      <c r="E2914" s="88" t="s">
        <v>120</v>
      </c>
      <c r="F2914" s="88" t="s">
        <v>121</v>
      </c>
      <c r="G2914" s="88" t="s">
        <v>122</v>
      </c>
    </row>
    <row r="2915" spans="2:7" ht="15.75" thickBot="1">
      <c r="B2915" s="88" t="s">
        <v>3106</v>
      </c>
      <c r="C2915" s="88">
        <v>87641423</v>
      </c>
      <c r="D2915" s="88" t="s">
        <v>156</v>
      </c>
      <c r="E2915" s="88" t="s">
        <v>157</v>
      </c>
      <c r="F2915" s="88" t="s">
        <v>121</v>
      </c>
      <c r="G2915" s="88" t="s">
        <v>158</v>
      </c>
    </row>
    <row r="2916" spans="2:7" ht="15.75" thickBot="1">
      <c r="B2916" s="88" t="s">
        <v>3107</v>
      </c>
      <c r="C2916" s="88">
        <v>87725820</v>
      </c>
      <c r="D2916" s="88" t="s">
        <v>156</v>
      </c>
      <c r="E2916" s="88" t="s">
        <v>157</v>
      </c>
      <c r="F2916" s="88" t="s">
        <v>121</v>
      </c>
      <c r="G2916" s="88" t="s">
        <v>158</v>
      </c>
    </row>
    <row r="2917" spans="2:7" ht="15.75" thickBot="1">
      <c r="B2917" s="88" t="s">
        <v>3108</v>
      </c>
      <c r="C2917" s="88">
        <v>87747337</v>
      </c>
      <c r="D2917" s="88" t="s">
        <v>156</v>
      </c>
      <c r="E2917" s="88" t="s">
        <v>157</v>
      </c>
      <c r="F2917" s="88" t="s">
        <v>121</v>
      </c>
      <c r="G2917" s="88" t="s">
        <v>182</v>
      </c>
    </row>
    <row r="2918" spans="2:7" ht="15.75" thickBot="1">
      <c r="B2918" s="88" t="s">
        <v>3109</v>
      </c>
      <c r="C2918" s="88">
        <v>87734723</v>
      </c>
      <c r="D2918" s="88" t="s">
        <v>156</v>
      </c>
      <c r="E2918" s="88" t="s">
        <v>157</v>
      </c>
      <c r="F2918" s="88" t="s">
        <v>121</v>
      </c>
      <c r="G2918" s="88" t="s">
        <v>158</v>
      </c>
    </row>
    <row r="2919" spans="2:7" ht="15.75" hidden="1" thickBot="1">
      <c r="B2919" s="88" t="s">
        <v>3110</v>
      </c>
      <c r="C2919" s="88">
        <v>87682500</v>
      </c>
      <c r="D2919" s="88" t="s">
        <v>126</v>
      </c>
      <c r="E2919" s="88" t="s">
        <v>127</v>
      </c>
      <c r="F2919" s="88" t="s">
        <v>121</v>
      </c>
      <c r="G2919" s="88" t="s">
        <v>354</v>
      </c>
    </row>
    <row r="2920" spans="2:7" ht="15.75" hidden="1" thickBot="1">
      <c r="B2920" s="88" t="s">
        <v>3111</v>
      </c>
      <c r="C2920" s="88">
        <v>87713511</v>
      </c>
      <c r="D2920" s="88" t="s">
        <v>165</v>
      </c>
      <c r="E2920" s="88" t="s">
        <v>166</v>
      </c>
      <c r="F2920" s="88" t="s">
        <v>121</v>
      </c>
      <c r="G2920" s="88" t="s">
        <v>168</v>
      </c>
    </row>
    <row r="2921" spans="2:7" ht="15.75" hidden="1" thickBot="1">
      <c r="B2921" s="88" t="s">
        <v>3112</v>
      </c>
      <c r="C2921" s="88">
        <v>87184531</v>
      </c>
      <c r="D2921" s="88" t="s">
        <v>165</v>
      </c>
      <c r="E2921" s="88" t="s">
        <v>166</v>
      </c>
      <c r="F2921" s="88" t="s">
        <v>121</v>
      </c>
      <c r="G2921" s="88" t="s">
        <v>168</v>
      </c>
    </row>
    <row r="2922" spans="2:7" ht="15.75" hidden="1" thickBot="1">
      <c r="B2922" s="88" t="s">
        <v>3113</v>
      </c>
      <c r="C2922" s="88">
        <v>87478560</v>
      </c>
      <c r="D2922" s="88" t="s">
        <v>119</v>
      </c>
      <c r="E2922" s="88" t="s">
        <v>120</v>
      </c>
      <c r="F2922" s="88" t="s">
        <v>121</v>
      </c>
      <c r="G2922" s="88" t="s">
        <v>122</v>
      </c>
    </row>
    <row r="2923" spans="2:7" ht="15.75" hidden="1" thickBot="1">
      <c r="B2923" s="88" t="s">
        <v>3114</v>
      </c>
      <c r="C2923" s="88">
        <v>87545707</v>
      </c>
      <c r="D2923" s="88" t="s">
        <v>214</v>
      </c>
      <c r="E2923" s="88" t="s">
        <v>215</v>
      </c>
      <c r="F2923" s="88" t="s">
        <v>121</v>
      </c>
      <c r="G2923" s="88" t="s">
        <v>222</v>
      </c>
    </row>
    <row r="2924" spans="2:7" ht="15.75" hidden="1" thickBot="1">
      <c r="B2924" s="88" t="s">
        <v>3115</v>
      </c>
      <c r="C2924" s="88">
        <v>87297150</v>
      </c>
      <c r="D2924" s="88" t="s">
        <v>114</v>
      </c>
      <c r="E2924" s="88" t="s">
        <v>115</v>
      </c>
      <c r="F2924" s="88" t="s">
        <v>121</v>
      </c>
      <c r="G2924" s="88" t="s">
        <v>117</v>
      </c>
    </row>
    <row r="2925" spans="2:7" ht="15.75" hidden="1" thickBot="1">
      <c r="B2925" s="88" t="s">
        <v>3116</v>
      </c>
      <c r="C2925" s="88">
        <v>87143024</v>
      </c>
      <c r="D2925" s="88" t="s">
        <v>205</v>
      </c>
      <c r="E2925" s="88" t="s">
        <v>206</v>
      </c>
      <c r="F2925" s="88" t="s">
        <v>121</v>
      </c>
      <c r="G2925" s="88" t="s">
        <v>210</v>
      </c>
    </row>
    <row r="2926" spans="2:7" ht="15.75" hidden="1" thickBot="1">
      <c r="B2926" s="88" t="s">
        <v>3117</v>
      </c>
      <c r="C2926" s="88">
        <v>87172221</v>
      </c>
      <c r="D2926" s="88" t="s">
        <v>205</v>
      </c>
      <c r="E2926" s="88" t="s">
        <v>206</v>
      </c>
      <c r="F2926" s="88" t="s">
        <v>121</v>
      </c>
      <c r="G2926" s="88" t="s">
        <v>210</v>
      </c>
    </row>
    <row r="2927" spans="2:7" ht="15.75" hidden="1" thickBot="1">
      <c r="B2927" s="88" t="s">
        <v>3118</v>
      </c>
      <c r="C2927" s="88">
        <v>87682443</v>
      </c>
      <c r="D2927" s="88" t="s">
        <v>126</v>
      </c>
      <c r="E2927" s="88" t="s">
        <v>127</v>
      </c>
      <c r="F2927" s="88" t="s">
        <v>121</v>
      </c>
      <c r="G2927" s="88" t="s">
        <v>354</v>
      </c>
    </row>
    <row r="2928" spans="2:7" ht="15.75" hidden="1" thickBot="1">
      <c r="B2928" s="88" t="s">
        <v>3119</v>
      </c>
      <c r="C2928" s="88">
        <v>87316208</v>
      </c>
      <c r="D2928" s="88" t="s">
        <v>114</v>
      </c>
      <c r="E2928" s="88" t="s">
        <v>115</v>
      </c>
      <c r="F2928" s="88" t="s">
        <v>121</v>
      </c>
      <c r="G2928" s="88" t="s">
        <v>117</v>
      </c>
    </row>
    <row r="2929" spans="2:7" ht="15.75" hidden="1" thickBot="1">
      <c r="B2929" s="88" t="s">
        <v>3120</v>
      </c>
      <c r="C2929" s="88">
        <v>87182360</v>
      </c>
      <c r="D2929" s="88" t="s">
        <v>205</v>
      </c>
      <c r="E2929" s="88" t="s">
        <v>206</v>
      </c>
      <c r="F2929" s="88" t="s">
        <v>121</v>
      </c>
      <c r="G2929" s="88" t="s">
        <v>210</v>
      </c>
    </row>
    <row r="2930" spans="2:7" ht="15.75" hidden="1" thickBot="1">
      <c r="B2930" s="88" t="s">
        <v>3121</v>
      </c>
      <c r="C2930" s="88">
        <v>87213405</v>
      </c>
      <c r="D2930" s="88" t="s">
        <v>205</v>
      </c>
      <c r="E2930" s="88" t="s">
        <v>206</v>
      </c>
      <c r="F2930" s="88" t="s">
        <v>121</v>
      </c>
      <c r="G2930" s="88" t="s">
        <v>210</v>
      </c>
    </row>
    <row r="2931" spans="2:7" ht="15.75" hidden="1" thickBot="1">
      <c r="B2931" s="88" t="s">
        <v>3122</v>
      </c>
      <c r="C2931" s="88">
        <v>87181065</v>
      </c>
      <c r="D2931" s="88" t="s">
        <v>205</v>
      </c>
      <c r="E2931" s="88" t="s">
        <v>206</v>
      </c>
      <c r="F2931" s="88" t="s">
        <v>121</v>
      </c>
      <c r="G2931" s="88" t="s">
        <v>210</v>
      </c>
    </row>
    <row r="2932" spans="2:7" ht="15.75" hidden="1" thickBot="1">
      <c r="B2932" s="88" t="s">
        <v>3123</v>
      </c>
      <c r="C2932" s="88">
        <v>87343301</v>
      </c>
      <c r="D2932" s="88" t="s">
        <v>114</v>
      </c>
      <c r="E2932" s="88" t="s">
        <v>115</v>
      </c>
      <c r="F2932" s="88" t="s">
        <v>121</v>
      </c>
      <c r="G2932" s="88" t="s">
        <v>117</v>
      </c>
    </row>
    <row r="2933" spans="2:7" ht="15.75" hidden="1" thickBot="1">
      <c r="B2933" s="88" t="s">
        <v>3124</v>
      </c>
      <c r="C2933" s="88">
        <v>87191098</v>
      </c>
      <c r="D2933" s="88" t="s">
        <v>205</v>
      </c>
      <c r="E2933" s="88" t="s">
        <v>206</v>
      </c>
      <c r="F2933" s="88" t="s">
        <v>121</v>
      </c>
      <c r="G2933" s="88" t="s">
        <v>210</v>
      </c>
    </row>
    <row r="2934" spans="2:7" ht="15.75" hidden="1" thickBot="1">
      <c r="B2934" s="88" t="s">
        <v>3125</v>
      </c>
      <c r="C2934" s="88">
        <v>87345595</v>
      </c>
      <c r="D2934" s="88" t="s">
        <v>114</v>
      </c>
      <c r="E2934" s="88" t="s">
        <v>115</v>
      </c>
      <c r="F2934" s="88" t="s">
        <v>121</v>
      </c>
      <c r="G2934" s="88" t="s">
        <v>117</v>
      </c>
    </row>
    <row r="2935" spans="2:7" ht="15.75" hidden="1" thickBot="1">
      <c r="B2935" s="88" t="s">
        <v>3126</v>
      </c>
      <c r="C2935" s="88">
        <v>87286229</v>
      </c>
      <c r="D2935" s="88" t="s">
        <v>114</v>
      </c>
      <c r="E2935" s="88" t="s">
        <v>115</v>
      </c>
      <c r="F2935" s="88" t="s">
        <v>121</v>
      </c>
      <c r="G2935" s="88" t="s">
        <v>117</v>
      </c>
    </row>
    <row r="2936" spans="2:7" ht="15.75" hidden="1" thickBot="1">
      <c r="B2936" s="88" t="s">
        <v>3127</v>
      </c>
      <c r="C2936" s="88">
        <v>87281436</v>
      </c>
      <c r="D2936" s="88" t="s">
        <v>114</v>
      </c>
      <c r="E2936" s="88" t="s">
        <v>115</v>
      </c>
      <c r="F2936" s="88" t="s">
        <v>121</v>
      </c>
      <c r="G2936" s="88" t="s">
        <v>117</v>
      </c>
    </row>
    <row r="2937" spans="2:7" ht="15.75" hidden="1" thickBot="1">
      <c r="B2937" s="88" t="s">
        <v>3128</v>
      </c>
      <c r="C2937" s="88">
        <v>87286526</v>
      </c>
      <c r="D2937" s="88" t="s">
        <v>114</v>
      </c>
      <c r="E2937" s="88" t="s">
        <v>115</v>
      </c>
      <c r="F2937" s="88" t="s">
        <v>121</v>
      </c>
      <c r="G2937" s="88" t="s">
        <v>117</v>
      </c>
    </row>
    <row r="2938" spans="2:7" ht="15.75" hidden="1" thickBot="1">
      <c r="B2938" s="88" t="s">
        <v>3129</v>
      </c>
      <c r="C2938" s="88">
        <v>87396234</v>
      </c>
      <c r="D2938" s="88" t="s">
        <v>119</v>
      </c>
      <c r="E2938" s="88" t="s">
        <v>120</v>
      </c>
      <c r="F2938" s="88" t="s">
        <v>121</v>
      </c>
      <c r="G2938" s="88" t="s">
        <v>122</v>
      </c>
    </row>
    <row r="2939" spans="2:7" ht="15.75" hidden="1" thickBot="1">
      <c r="B2939" s="88" t="s">
        <v>3130</v>
      </c>
      <c r="C2939" s="88">
        <v>87182618</v>
      </c>
      <c r="D2939" s="88" t="s">
        <v>205</v>
      </c>
      <c r="E2939" s="88" t="s">
        <v>206</v>
      </c>
      <c r="F2939" s="88" t="s">
        <v>121</v>
      </c>
      <c r="G2939" s="88" t="s">
        <v>210</v>
      </c>
    </row>
    <row r="2940" spans="2:7" ht="15.75" hidden="1" thickBot="1">
      <c r="B2940" s="88" t="s">
        <v>3131</v>
      </c>
      <c r="C2940" s="88">
        <v>87213678</v>
      </c>
      <c r="D2940" s="88" t="s">
        <v>205</v>
      </c>
      <c r="E2940" s="88" t="s">
        <v>206</v>
      </c>
      <c r="F2940" s="88" t="s">
        <v>121</v>
      </c>
      <c r="G2940" s="88" t="s">
        <v>208</v>
      </c>
    </row>
    <row r="2941" spans="2:7" ht="15.75" hidden="1" thickBot="1">
      <c r="B2941" s="88" t="s">
        <v>3132</v>
      </c>
      <c r="C2941" s="88">
        <v>87182378</v>
      </c>
      <c r="D2941" s="88" t="s">
        <v>205</v>
      </c>
      <c r="E2941" s="88" t="s">
        <v>206</v>
      </c>
      <c r="F2941" s="88" t="s">
        <v>121</v>
      </c>
      <c r="G2941" s="88" t="s">
        <v>210</v>
      </c>
    </row>
    <row r="2942" spans="2:7" ht="15.75" hidden="1" thickBot="1">
      <c r="B2942" s="88" t="s">
        <v>3133</v>
      </c>
      <c r="C2942" s="88">
        <v>87182584</v>
      </c>
      <c r="D2942" s="88" t="s">
        <v>205</v>
      </c>
      <c r="E2942" s="88" t="s">
        <v>206</v>
      </c>
      <c r="F2942" s="88" t="s">
        <v>121</v>
      </c>
      <c r="G2942" s="88" t="s">
        <v>210</v>
      </c>
    </row>
    <row r="2943" spans="2:7" ht="15.75" hidden="1" thickBot="1">
      <c r="B2943" s="88" t="s">
        <v>3134</v>
      </c>
      <c r="C2943" s="88">
        <v>87212175</v>
      </c>
      <c r="D2943" s="88" t="s">
        <v>205</v>
      </c>
      <c r="E2943" s="88" t="s">
        <v>206</v>
      </c>
      <c r="F2943" s="88" t="s">
        <v>121</v>
      </c>
      <c r="G2943" s="88" t="s">
        <v>210</v>
      </c>
    </row>
    <row r="2944" spans="2:7" ht="15.75" hidden="1" thickBot="1">
      <c r="B2944" s="88" t="s">
        <v>3135</v>
      </c>
      <c r="C2944" s="88">
        <v>87317123</v>
      </c>
      <c r="D2944" s="88" t="s">
        <v>114</v>
      </c>
      <c r="E2944" s="88" t="s">
        <v>115</v>
      </c>
      <c r="F2944" s="88" t="s">
        <v>121</v>
      </c>
      <c r="G2944" s="88" t="s">
        <v>117</v>
      </c>
    </row>
    <row r="2945" spans="2:7" ht="15.75" hidden="1" thickBot="1">
      <c r="B2945" s="88" t="s">
        <v>3136</v>
      </c>
      <c r="C2945" s="88">
        <v>87213744</v>
      </c>
      <c r="D2945" s="88" t="s">
        <v>205</v>
      </c>
      <c r="E2945" s="88" t="s">
        <v>206</v>
      </c>
      <c r="F2945" s="88" t="s">
        <v>121</v>
      </c>
      <c r="G2945" s="88" t="s">
        <v>208</v>
      </c>
    </row>
    <row r="2946" spans="2:7" ht="15.75" hidden="1" thickBot="1">
      <c r="B2946" s="88" t="s">
        <v>3137</v>
      </c>
      <c r="C2946" s="88">
        <v>87484147</v>
      </c>
      <c r="D2946" s="88" t="s">
        <v>119</v>
      </c>
      <c r="E2946" s="88" t="s">
        <v>120</v>
      </c>
      <c r="F2946" s="88" t="s">
        <v>121</v>
      </c>
      <c r="G2946" s="88" t="s">
        <v>122</v>
      </c>
    </row>
    <row r="2947" spans="2:7" ht="15.75" hidden="1" thickBot="1">
      <c r="B2947" s="88" t="s">
        <v>3138</v>
      </c>
      <c r="C2947" s="88">
        <v>87213470</v>
      </c>
      <c r="D2947" s="88" t="s">
        <v>205</v>
      </c>
      <c r="E2947" s="88" t="s">
        <v>206</v>
      </c>
      <c r="F2947" s="88" t="s">
        <v>207</v>
      </c>
      <c r="G2947" s="88" t="s">
        <v>208</v>
      </c>
    </row>
    <row r="2948" spans="2:7" ht="15.75" hidden="1" thickBot="1">
      <c r="B2948" s="88" t="s">
        <v>3139</v>
      </c>
      <c r="C2948" s="88">
        <v>87193656</v>
      </c>
      <c r="D2948" s="88" t="s">
        <v>205</v>
      </c>
      <c r="E2948" s="88" t="s">
        <v>206</v>
      </c>
      <c r="F2948" s="88" t="s">
        <v>121</v>
      </c>
      <c r="G2948" s="88" t="s">
        <v>210</v>
      </c>
    </row>
    <row r="2949" spans="2:7" ht="15.75" hidden="1" thickBot="1">
      <c r="B2949" s="88" t="s">
        <v>3140</v>
      </c>
      <c r="C2949" s="88">
        <v>87317511</v>
      </c>
      <c r="D2949" s="88" t="s">
        <v>114</v>
      </c>
      <c r="E2949" s="88" t="s">
        <v>115</v>
      </c>
      <c r="F2949" s="88" t="s">
        <v>121</v>
      </c>
      <c r="G2949" s="88" t="s">
        <v>117</v>
      </c>
    </row>
    <row r="2950" spans="2:7" ht="15.75" hidden="1" thickBot="1">
      <c r="B2950" s="88" t="s">
        <v>3141</v>
      </c>
      <c r="C2950" s="88">
        <v>87481408</v>
      </c>
      <c r="D2950" s="88" t="s">
        <v>119</v>
      </c>
      <c r="E2950" s="88" t="s">
        <v>120</v>
      </c>
      <c r="F2950" s="88" t="s">
        <v>226</v>
      </c>
      <c r="G2950" s="88" t="s">
        <v>122</v>
      </c>
    </row>
    <row r="2951" spans="2:7" ht="15.75" hidden="1" thickBot="1">
      <c r="B2951" s="88" t="s">
        <v>3142</v>
      </c>
      <c r="C2951" s="88">
        <v>87144121</v>
      </c>
      <c r="D2951" s="88" t="s">
        <v>205</v>
      </c>
      <c r="E2951" s="88" t="s">
        <v>206</v>
      </c>
      <c r="F2951" s="88" t="s">
        <v>121</v>
      </c>
      <c r="G2951" s="88" t="s">
        <v>210</v>
      </c>
    </row>
    <row r="2952" spans="2:7" ht="15.75" hidden="1" thickBot="1">
      <c r="B2952" s="88" t="s">
        <v>3143</v>
      </c>
      <c r="C2952" s="88">
        <v>87141549</v>
      </c>
      <c r="D2952" s="88" t="s">
        <v>205</v>
      </c>
      <c r="E2952" s="88" t="s">
        <v>206</v>
      </c>
      <c r="F2952" s="88" t="s">
        <v>121</v>
      </c>
      <c r="G2952" s="88" t="s">
        <v>210</v>
      </c>
    </row>
    <row r="2953" spans="2:7" ht="15.75" hidden="1" thickBot="1">
      <c r="B2953" s="88" t="s">
        <v>3144</v>
      </c>
      <c r="C2953" s="88">
        <v>87582536</v>
      </c>
      <c r="D2953" s="88" t="s">
        <v>147</v>
      </c>
      <c r="E2953" s="88" t="s">
        <v>148</v>
      </c>
      <c r="F2953" s="88" t="s">
        <v>149</v>
      </c>
      <c r="G2953" s="88" t="s">
        <v>258</v>
      </c>
    </row>
    <row r="2954" spans="2:7" ht="15.75" hidden="1" thickBot="1">
      <c r="B2954" s="88" t="s">
        <v>3145</v>
      </c>
      <c r="C2954" s="88">
        <v>87682112</v>
      </c>
      <c r="D2954" s="88" t="s">
        <v>126</v>
      </c>
      <c r="E2954" s="88" t="s">
        <v>127</v>
      </c>
      <c r="F2954" s="88" t="s">
        <v>121</v>
      </c>
      <c r="G2954" s="88" t="s">
        <v>128</v>
      </c>
    </row>
    <row r="2955" spans="2:7" ht="15.75" hidden="1" thickBot="1">
      <c r="B2955" s="88" t="s">
        <v>3146</v>
      </c>
      <c r="C2955" s="88">
        <v>87473116</v>
      </c>
      <c r="D2955" s="88" t="s">
        <v>316</v>
      </c>
      <c r="E2955" s="88" t="s">
        <v>120</v>
      </c>
      <c r="F2955" s="88" t="s">
        <v>121</v>
      </c>
      <c r="G2955" s="88" t="s">
        <v>372</v>
      </c>
    </row>
    <row r="2956" spans="2:7" ht="15.75" hidden="1" thickBot="1">
      <c r="B2956" s="88" t="s">
        <v>3147</v>
      </c>
      <c r="C2956" s="88">
        <v>87671487</v>
      </c>
      <c r="D2956" s="88" t="s">
        <v>147</v>
      </c>
      <c r="E2956" s="88" t="s">
        <v>148</v>
      </c>
      <c r="F2956" s="88" t="s">
        <v>121</v>
      </c>
      <c r="G2956" s="88" t="s">
        <v>152</v>
      </c>
    </row>
    <row r="2957" spans="2:7" ht="15.75" thickBot="1">
      <c r="B2957" s="88" t="s">
        <v>3148</v>
      </c>
      <c r="C2957" s="88">
        <v>87645101</v>
      </c>
      <c r="D2957" s="88" t="s">
        <v>156</v>
      </c>
      <c r="E2957" s="88" t="s">
        <v>157</v>
      </c>
      <c r="F2957" s="88" t="s">
        <v>121</v>
      </c>
      <c r="G2957" s="88" t="s">
        <v>158</v>
      </c>
    </row>
    <row r="2958" spans="2:7" ht="15.75" hidden="1" thickBot="1">
      <c r="B2958" s="88" t="s">
        <v>3149</v>
      </c>
      <c r="C2958" s="88">
        <v>87413385</v>
      </c>
      <c r="D2958" s="88" t="s">
        <v>194</v>
      </c>
      <c r="E2958" s="88" t="s">
        <v>195</v>
      </c>
      <c r="F2958" s="88" t="s">
        <v>196</v>
      </c>
      <c r="G2958" s="88" t="s">
        <v>197</v>
      </c>
    </row>
    <row r="2959" spans="2:7" ht="15.75" hidden="1" thickBot="1">
      <c r="B2959" s="88" t="s">
        <v>3150</v>
      </c>
      <c r="C2959" s="88">
        <v>87193649</v>
      </c>
      <c r="D2959" s="88" t="s">
        <v>205</v>
      </c>
      <c r="E2959" s="88" t="s">
        <v>206</v>
      </c>
      <c r="F2959" s="88" t="s">
        <v>121</v>
      </c>
      <c r="G2959" s="88" t="s">
        <v>210</v>
      </c>
    </row>
    <row r="2960" spans="2:7" ht="15.75" hidden="1" thickBot="1">
      <c r="B2960" s="88" t="s">
        <v>3151</v>
      </c>
      <c r="C2960" s="88">
        <v>87182196</v>
      </c>
      <c r="D2960" s="88" t="s">
        <v>205</v>
      </c>
      <c r="E2960" s="88" t="s">
        <v>206</v>
      </c>
      <c r="F2960" s="88" t="s">
        <v>121</v>
      </c>
      <c r="G2960" s="88" t="s">
        <v>210</v>
      </c>
    </row>
    <row r="2961" spans="2:7" ht="15.75" hidden="1" thickBot="1">
      <c r="B2961" s="88" t="s">
        <v>3210</v>
      </c>
      <c r="C2961" s="88">
        <v>87710913</v>
      </c>
      <c r="D2961" s="88" t="s">
        <v>126</v>
      </c>
      <c r="E2961" s="88" t="s">
        <v>127</v>
      </c>
      <c r="F2961" s="88" t="s">
        <v>121</v>
      </c>
      <c r="G2961" s="88" t="s">
        <v>128</v>
      </c>
    </row>
    <row r="2962" spans="2:7" ht="15.75" hidden="1" thickBot="1">
      <c r="B2962" s="88" t="s">
        <v>3211</v>
      </c>
      <c r="C2962" s="88">
        <v>87710780</v>
      </c>
      <c r="D2962" s="88" t="s">
        <v>126</v>
      </c>
      <c r="E2962" s="88" t="s">
        <v>127</v>
      </c>
      <c r="F2962" s="88" t="s">
        <v>121</v>
      </c>
      <c r="G2962" s="88" t="s">
        <v>128</v>
      </c>
    </row>
    <row r="2963" spans="2:7" ht="15.75" hidden="1" thickBot="1">
      <c r="B2963" s="88" t="s">
        <v>3212</v>
      </c>
      <c r="C2963" s="88">
        <v>87710921</v>
      </c>
      <c r="D2963" s="88" t="s">
        <v>126</v>
      </c>
      <c r="E2963" s="88" t="s">
        <v>127</v>
      </c>
      <c r="F2963" s="88" t="s">
        <v>121</v>
      </c>
      <c r="G2963" s="88" t="s">
        <v>128</v>
      </c>
    </row>
    <row r="2964" spans="2:7" ht="15.75" hidden="1" thickBot="1">
      <c r="B2964" s="88" t="s">
        <v>3152</v>
      </c>
      <c r="C2964" s="88">
        <v>87583617</v>
      </c>
      <c r="D2964" s="88" t="s">
        <v>147</v>
      </c>
      <c r="E2964" s="88" t="s">
        <v>148</v>
      </c>
      <c r="F2964" s="88" t="s">
        <v>121</v>
      </c>
      <c r="G2964" s="88" t="s">
        <v>152</v>
      </c>
    </row>
    <row r="2965" spans="2:7" ht="15.75" hidden="1" thickBot="1">
      <c r="B2965" s="88" t="s">
        <v>3153</v>
      </c>
      <c r="C2965" s="88">
        <v>87738096</v>
      </c>
      <c r="D2965" s="88" t="s">
        <v>147</v>
      </c>
      <c r="E2965" s="88" t="s">
        <v>148</v>
      </c>
      <c r="F2965" s="88" t="s">
        <v>121</v>
      </c>
      <c r="G2965" s="88" t="s">
        <v>152</v>
      </c>
    </row>
    <row r="2966" spans="2:7" ht="15.75" hidden="1" thickBot="1">
      <c r="B2966" s="88" t="s">
        <v>3154</v>
      </c>
      <c r="C2966" s="88">
        <v>87611491</v>
      </c>
      <c r="D2966" s="88" t="s">
        <v>142</v>
      </c>
      <c r="E2966" s="88" t="s">
        <v>143</v>
      </c>
      <c r="F2966" s="88" t="s">
        <v>121</v>
      </c>
      <c r="G2966" s="88" t="s">
        <v>162</v>
      </c>
    </row>
    <row r="2967" spans="2:7" ht="15.75" hidden="1" thickBot="1">
      <c r="B2967" s="88" t="s">
        <v>3155</v>
      </c>
      <c r="C2967" s="88">
        <v>87742262</v>
      </c>
      <c r="D2967" s="88" t="s">
        <v>138</v>
      </c>
      <c r="E2967" s="88" t="s">
        <v>139</v>
      </c>
      <c r="F2967" s="88" t="s">
        <v>121</v>
      </c>
      <c r="G2967" s="88" t="s">
        <v>140</v>
      </c>
    </row>
    <row r="2968" spans="2:7" ht="15.75" hidden="1" thickBot="1">
      <c r="B2968" s="88" t="s">
        <v>3156</v>
      </c>
      <c r="C2968" s="88">
        <v>87393652</v>
      </c>
      <c r="D2968" s="88" t="s">
        <v>126</v>
      </c>
      <c r="E2968" s="88" t="s">
        <v>127</v>
      </c>
      <c r="F2968" s="88" t="s">
        <v>121</v>
      </c>
      <c r="G2968" s="88" t="s">
        <v>128</v>
      </c>
    </row>
    <row r="2969" spans="2:7" ht="15.75" hidden="1" thickBot="1">
      <c r="B2969" s="88" t="s">
        <v>3157</v>
      </c>
      <c r="C2969" s="88">
        <v>87393645</v>
      </c>
      <c r="D2969" s="88" t="s">
        <v>126</v>
      </c>
      <c r="E2969" s="88" t="s">
        <v>127</v>
      </c>
      <c r="F2969" s="88" t="s">
        <v>121</v>
      </c>
      <c r="G2969" s="88" t="s">
        <v>128</v>
      </c>
    </row>
    <row r="2970" spans="2:7" ht="15.75" hidden="1" thickBot="1">
      <c r="B2970" s="88" t="s">
        <v>3158</v>
      </c>
      <c r="C2970" s="88">
        <v>87393637</v>
      </c>
      <c r="D2970" s="88" t="s">
        <v>126</v>
      </c>
      <c r="E2970" s="88" t="s">
        <v>127</v>
      </c>
      <c r="F2970" s="88" t="s">
        <v>121</v>
      </c>
      <c r="G2970" s="88" t="s">
        <v>128</v>
      </c>
    </row>
    <row r="2971" spans="2:7" ht="15.75" hidden="1" thickBot="1">
      <c r="B2971" s="88" t="s">
        <v>3159</v>
      </c>
      <c r="C2971" s="88">
        <v>87393611</v>
      </c>
      <c r="D2971" s="88" t="s">
        <v>126</v>
      </c>
      <c r="E2971" s="88" t="s">
        <v>127</v>
      </c>
      <c r="F2971" s="88" t="s">
        <v>121</v>
      </c>
      <c r="G2971" s="88" t="s">
        <v>128</v>
      </c>
    </row>
    <row r="2972" spans="2:7" ht="15.75" hidden="1" thickBot="1">
      <c r="B2972" s="88" t="s">
        <v>3160</v>
      </c>
      <c r="C2972" s="88">
        <v>87725457</v>
      </c>
      <c r="D2972" s="88" t="s">
        <v>126</v>
      </c>
      <c r="E2972" s="88" t="s">
        <v>127</v>
      </c>
      <c r="F2972" s="88" t="s">
        <v>121</v>
      </c>
      <c r="G2972" s="88" t="s">
        <v>128</v>
      </c>
    </row>
    <row r="2973" spans="2:7" ht="15.75" hidden="1" thickBot="1">
      <c r="B2973" s="88" t="s">
        <v>3161</v>
      </c>
      <c r="C2973" s="88">
        <v>87725465</v>
      </c>
      <c r="D2973" s="88" t="s">
        <v>126</v>
      </c>
      <c r="E2973" s="88" t="s">
        <v>127</v>
      </c>
      <c r="F2973" s="88" t="s">
        <v>121</v>
      </c>
      <c r="G2973" s="88" t="s">
        <v>128</v>
      </c>
    </row>
    <row r="2974" spans="2:7" ht="15.75" hidden="1" thickBot="1">
      <c r="B2974" s="88" t="s">
        <v>3213</v>
      </c>
      <c r="C2974" s="88" t="s">
        <v>3162</v>
      </c>
      <c r="D2974" s="88" t="s">
        <v>126</v>
      </c>
      <c r="E2974" s="88" t="s">
        <v>127</v>
      </c>
      <c r="F2974" s="88" t="s">
        <v>121</v>
      </c>
      <c r="G2974" s="88" t="s">
        <v>128</v>
      </c>
    </row>
    <row r="2975" spans="2:7" ht="15.75" hidden="1" thickBot="1">
      <c r="B2975" s="88" t="s">
        <v>3163</v>
      </c>
      <c r="C2975" s="88">
        <v>87731448</v>
      </c>
      <c r="D2975" s="88" t="s">
        <v>126</v>
      </c>
      <c r="E2975" s="88" t="s">
        <v>127</v>
      </c>
      <c r="F2975" s="88" t="s">
        <v>121</v>
      </c>
      <c r="G2975" s="88" t="s">
        <v>128</v>
      </c>
    </row>
    <row r="2976" spans="2:7" ht="15.75" hidden="1" thickBot="1">
      <c r="B2976" s="88" t="s">
        <v>3164</v>
      </c>
      <c r="C2976" s="88">
        <v>87731430</v>
      </c>
      <c r="D2976" s="88" t="s">
        <v>126</v>
      </c>
      <c r="E2976" s="88" t="s">
        <v>127</v>
      </c>
      <c r="F2976" s="88" t="s">
        <v>121</v>
      </c>
      <c r="G2976" s="88" t="s">
        <v>128</v>
      </c>
    </row>
    <row r="2977" spans="2:7" ht="15.75" hidden="1" thickBot="1">
      <c r="B2977" s="88" t="s">
        <v>3165</v>
      </c>
      <c r="C2977" s="88">
        <v>87386011</v>
      </c>
      <c r="D2977" s="88" t="s">
        <v>126</v>
      </c>
      <c r="E2977" s="88" t="s">
        <v>127</v>
      </c>
      <c r="F2977" s="88" t="s">
        <v>121</v>
      </c>
      <c r="G2977" s="88" t="s">
        <v>128</v>
      </c>
    </row>
    <row r="2978" spans="2:7" ht="15.75" hidden="1" thickBot="1">
      <c r="B2978" s="88" t="s">
        <v>3214</v>
      </c>
      <c r="C2978" s="88">
        <v>87486142</v>
      </c>
      <c r="D2978" s="88" t="s">
        <v>119</v>
      </c>
      <c r="E2978" s="88" t="s">
        <v>120</v>
      </c>
      <c r="F2978" s="88" t="s">
        <v>121</v>
      </c>
      <c r="G2978" s="88" t="s">
        <v>122</v>
      </c>
    </row>
    <row r="2979" spans="2:7" ht="15.75" thickBot="1">
      <c r="B2979" s="88" t="s">
        <v>3215</v>
      </c>
      <c r="C2979" s="88">
        <v>87747238</v>
      </c>
      <c r="D2979" s="88" t="s">
        <v>156</v>
      </c>
      <c r="E2979" s="88" t="s">
        <v>157</v>
      </c>
      <c r="F2979" s="88" t="s">
        <v>121</v>
      </c>
      <c r="G2979" s="88" t="s">
        <v>158</v>
      </c>
    </row>
    <row r="2980" spans="2:7" ht="15.75" hidden="1" thickBot="1">
      <c r="B2980" s="88" t="s">
        <v>3216</v>
      </c>
      <c r="C2980" s="88">
        <v>87382481</v>
      </c>
      <c r="D2980" s="88" t="s">
        <v>126</v>
      </c>
      <c r="E2980" s="88" t="s">
        <v>127</v>
      </c>
      <c r="F2980" s="88" t="s">
        <v>121</v>
      </c>
      <c r="G2980" s="88" t="s">
        <v>128</v>
      </c>
    </row>
    <row r="2981" spans="2:7" ht="15.75" hidden="1" thickBot="1">
      <c r="B2981" s="88" t="s">
        <v>3217</v>
      </c>
      <c r="C2981" s="88">
        <v>87382473</v>
      </c>
      <c r="D2981" s="88" t="s">
        <v>126</v>
      </c>
      <c r="E2981" s="88" t="s">
        <v>127</v>
      </c>
      <c r="F2981" s="88" t="s">
        <v>121</v>
      </c>
      <c r="G2981" s="88" t="s">
        <v>128</v>
      </c>
    </row>
    <row r="2982" spans="2:7" ht="15.75" hidden="1" thickBot="1">
      <c r="B2982" s="88" t="s">
        <v>3218</v>
      </c>
      <c r="C2982" s="88">
        <v>87271411</v>
      </c>
      <c r="D2982" s="88" t="s">
        <v>126</v>
      </c>
      <c r="E2982" s="88" t="s">
        <v>127</v>
      </c>
      <c r="F2982" s="88" t="s">
        <v>121</v>
      </c>
      <c r="G2982" s="88" t="s">
        <v>128</v>
      </c>
    </row>
    <row r="2983" spans="2:7" ht="15.75" hidden="1" thickBot="1">
      <c r="B2983" s="88" t="s">
        <v>3219</v>
      </c>
      <c r="C2983" s="88">
        <v>87581504</v>
      </c>
      <c r="D2983" s="88" t="s">
        <v>147</v>
      </c>
      <c r="E2983" s="88" t="s">
        <v>148</v>
      </c>
      <c r="F2983" s="88" t="s">
        <v>121</v>
      </c>
      <c r="G2983" s="88" t="s">
        <v>152</v>
      </c>
    </row>
  </sheetData>
  <sheetProtection algorithmName="SHA-512" hashValue="hzK/q5t5aKBv2DoNGy18WzNwsyz8MtMoxc8S3GGAO8+R2lof62i4LsmEQHfMBjQ1lTiQxy5OZ+8vt0WGtROhDw==" saltValue="OcN2+7VlI1FLRoAOXabqUw==" spinCount="100000" sheet="1" objects="1" scenarios="1" autoFilter="0"/>
  <protectedRanges>
    <protectedRange password="CC63" sqref="C238:C241" name="Plage1_1_2"/>
    <protectedRange password="CC63" sqref="C242" name="Plage1_2_2"/>
    <protectedRange password="CC63" sqref="C243" name="Plage1_3_2"/>
    <protectedRange password="CC63" sqref="C244:C259" name="Plage1_4_2"/>
    <protectedRange password="CC63" sqref="C260" name="Plage1_5_2"/>
    <protectedRange password="CC63" sqref="C261" name="Plage1_6_2"/>
    <protectedRange password="CC63" sqref="C262" name="Plage1_10_2"/>
    <protectedRange password="CC63" sqref="C263" name="Plage1_11_2"/>
    <protectedRange password="CC63" sqref="C264:C265" name="Plage1_13_2"/>
    <protectedRange password="CC63" sqref="C266:C267" name="Plage1_14_2"/>
    <protectedRange password="CC63" sqref="C268:C269" name="Plage1_15_2"/>
    <protectedRange password="CC63" sqref="C270:C272" name="Plage1_16_2"/>
    <protectedRange password="CC63" sqref="C273" name="Plage1_17_2"/>
    <protectedRange password="CC63" sqref="C274:C277" name="Plage1_18_2"/>
    <protectedRange password="CC63" sqref="C278:C279" name="Plage1_19_2"/>
    <protectedRange password="CC63" sqref="C280:C281" name="Plage1_20_2"/>
    <protectedRange password="CC63" sqref="C282" name="Plage1_21_2"/>
    <protectedRange password="CC63" sqref="C283" name="Plage1_22_2"/>
  </protectedRanges>
  <autoFilter ref="B7:G2983" xr:uid="{00000000-0009-0000-0000-000003000000}">
    <filterColumn colId="3">
      <filters>
        <filter val="AURA - Auvergne Rhône Alpes"/>
      </filters>
    </filterColumn>
  </autoFilter>
  <mergeCells count="3">
    <mergeCell ref="B1:G1"/>
    <mergeCell ref="D4:E5"/>
    <mergeCell ref="B5:C5"/>
  </mergeCells>
  <conditionalFormatting sqref="B7:B2972">
    <cfRule type="duplicateValues" dxfId="0" priority="7"/>
  </conditionalFormatting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"/>
  <dimension ref="A1:AL2976"/>
  <sheetViews>
    <sheetView showGridLines="0" workbookViewId="0">
      <selection activeCell="E2" sqref="E2"/>
    </sheetView>
  </sheetViews>
  <sheetFormatPr baseColWidth="10" defaultColWidth="11.42578125" defaultRowHeight="15"/>
  <cols>
    <col min="1" max="3" width="35.7109375" customWidth="1"/>
    <col min="4" max="4" width="4.5703125" customWidth="1"/>
    <col min="5" max="5" width="32.140625" bestFit="1" customWidth="1"/>
    <col min="6" max="6" width="37.85546875" bestFit="1" customWidth="1"/>
    <col min="7" max="7" width="45.7109375" bestFit="1" customWidth="1"/>
    <col min="8" max="8" width="29.42578125" bestFit="1" customWidth="1"/>
    <col min="9" max="9" width="29.85546875" bestFit="1" customWidth="1"/>
    <col min="12" max="12" width="30.85546875" bestFit="1" customWidth="1"/>
    <col min="13" max="13" width="28.7109375" bestFit="1" customWidth="1"/>
    <col min="14" max="14" width="34.5703125" bestFit="1" customWidth="1"/>
    <col min="15" max="15" width="39.85546875" bestFit="1" customWidth="1"/>
    <col min="17" max="23" width="24.42578125" customWidth="1"/>
  </cols>
  <sheetData>
    <row r="1" spans="1:38" ht="15.75">
      <c r="A1" s="139" t="s">
        <v>3166</v>
      </c>
      <c r="B1" s="139"/>
      <c r="C1" s="139"/>
      <c r="D1" s="139"/>
      <c r="E1" t="s">
        <v>3167</v>
      </c>
      <c r="F1" t="s">
        <v>3168</v>
      </c>
      <c r="G1" t="s">
        <v>3169</v>
      </c>
      <c r="H1" t="s">
        <v>3170</v>
      </c>
      <c r="I1" t="s">
        <v>3171</v>
      </c>
      <c r="J1" t="s">
        <v>3172</v>
      </c>
      <c r="K1" t="s">
        <v>3173</v>
      </c>
      <c r="L1" t="s">
        <v>3174</v>
      </c>
      <c r="M1" t="s">
        <v>3175</v>
      </c>
      <c r="N1" t="s">
        <v>3176</v>
      </c>
      <c r="O1" t="s">
        <v>3177</v>
      </c>
      <c r="Q1" s="141" t="s">
        <v>3178</v>
      </c>
      <c r="R1" s="141"/>
      <c r="S1" s="141"/>
      <c r="T1" s="141"/>
      <c r="U1" s="141"/>
      <c r="V1" s="141"/>
    </row>
    <row r="2" spans="1:38" ht="15.75" customHeight="1">
      <c r="A2" s="140" t="s">
        <v>3190</v>
      </c>
      <c r="B2" s="140"/>
      <c r="C2" s="140"/>
      <c r="D2" s="140"/>
      <c r="E2" t="s">
        <v>155</v>
      </c>
      <c r="F2" t="s">
        <v>164</v>
      </c>
      <c r="G2" t="s">
        <v>118</v>
      </c>
      <c r="H2" t="s">
        <v>213</v>
      </c>
      <c r="I2" t="s">
        <v>204</v>
      </c>
      <c r="J2" t="s">
        <v>113</v>
      </c>
      <c r="K2" t="s">
        <v>125</v>
      </c>
      <c r="L2" t="s">
        <v>146</v>
      </c>
      <c r="M2" t="s">
        <v>193</v>
      </c>
      <c r="N2" t="s">
        <v>141</v>
      </c>
      <c r="O2" t="s">
        <v>137</v>
      </c>
      <c r="Q2" s="2" t="s">
        <v>104</v>
      </c>
      <c r="R2" s="2" t="s">
        <v>3179</v>
      </c>
      <c r="S2" s="3"/>
      <c r="T2" s="3"/>
      <c r="U2" s="3"/>
      <c r="V2" s="3"/>
    </row>
    <row r="3" spans="1:38" ht="15.75">
      <c r="A3" s="140"/>
      <c r="B3" s="140"/>
      <c r="C3" s="140"/>
      <c r="D3" s="140"/>
      <c r="E3" t="s">
        <v>159</v>
      </c>
      <c r="F3" t="s">
        <v>173</v>
      </c>
      <c r="G3" t="s">
        <v>225</v>
      </c>
      <c r="H3" t="s">
        <v>221</v>
      </c>
      <c r="I3" t="s">
        <v>209</v>
      </c>
      <c r="J3" t="s">
        <v>123</v>
      </c>
      <c r="K3" t="s">
        <v>129</v>
      </c>
      <c r="L3" t="s">
        <v>151</v>
      </c>
      <c r="M3" t="s">
        <v>265</v>
      </c>
      <c r="N3" t="s">
        <v>161</v>
      </c>
      <c r="O3" t="s">
        <v>174</v>
      </c>
      <c r="Q3" s="142" t="s">
        <v>3180</v>
      </c>
      <c r="R3" s="142"/>
      <c r="S3" s="142"/>
      <c r="T3" s="142"/>
      <c r="U3" s="142"/>
      <c r="V3" s="142"/>
      <c r="AI3" s="93"/>
      <c r="AJ3" s="93"/>
      <c r="AK3" s="93"/>
      <c r="AL3" s="93"/>
    </row>
    <row r="4" spans="1:38">
      <c r="E4" t="s">
        <v>160</v>
      </c>
      <c r="F4" t="s">
        <v>231</v>
      </c>
      <c r="G4" t="s">
        <v>234</v>
      </c>
      <c r="H4" t="s">
        <v>268</v>
      </c>
      <c r="I4" t="s">
        <v>228</v>
      </c>
      <c r="J4" t="s">
        <v>131</v>
      </c>
      <c r="K4" t="s">
        <v>130</v>
      </c>
      <c r="L4" t="s">
        <v>154</v>
      </c>
      <c r="M4" t="s">
        <v>303</v>
      </c>
      <c r="N4" t="s">
        <v>171</v>
      </c>
      <c r="O4" t="s">
        <v>177</v>
      </c>
      <c r="AI4" s="93"/>
      <c r="AJ4" s="93"/>
      <c r="AK4" s="93"/>
      <c r="AL4" s="93"/>
    </row>
    <row r="5" spans="1:38">
      <c r="A5" s="6" t="s">
        <v>3181</v>
      </c>
      <c r="B5" s="90"/>
      <c r="C5" s="90"/>
      <c r="E5" t="s">
        <v>172</v>
      </c>
      <c r="F5" t="s">
        <v>256</v>
      </c>
      <c r="G5" t="s">
        <v>235</v>
      </c>
      <c r="H5" t="s">
        <v>276</v>
      </c>
      <c r="I5" t="s">
        <v>230</v>
      </c>
      <c r="J5" t="s">
        <v>132</v>
      </c>
      <c r="K5" t="s">
        <v>133</v>
      </c>
      <c r="L5" t="s">
        <v>163</v>
      </c>
      <c r="M5" t="s">
        <v>307</v>
      </c>
      <c r="N5" t="s">
        <v>188</v>
      </c>
      <c r="O5" t="s">
        <v>248</v>
      </c>
      <c r="Q5" t="s">
        <v>108</v>
      </c>
      <c r="R5" t="s">
        <v>109</v>
      </c>
      <c r="S5" t="s">
        <v>110</v>
      </c>
      <c r="T5" t="s">
        <v>111</v>
      </c>
      <c r="U5" t="s">
        <v>57</v>
      </c>
      <c r="V5" t="s">
        <v>112</v>
      </c>
      <c r="AI5" s="93"/>
      <c r="AJ5" s="93"/>
      <c r="AK5" s="93"/>
      <c r="AL5" s="93"/>
    </row>
    <row r="6" spans="1:38">
      <c r="A6" s="1" t="s">
        <v>3182</v>
      </c>
      <c r="B6" s="91"/>
      <c r="C6" s="91"/>
      <c r="E6" t="s">
        <v>181</v>
      </c>
      <c r="F6" t="s">
        <v>259</v>
      </c>
      <c r="G6" t="s">
        <v>272</v>
      </c>
      <c r="H6" t="s">
        <v>278</v>
      </c>
      <c r="I6" t="s">
        <v>252</v>
      </c>
      <c r="J6" t="s">
        <v>153</v>
      </c>
      <c r="K6" t="s">
        <v>134</v>
      </c>
      <c r="L6" t="s">
        <v>179</v>
      </c>
      <c r="M6" t="s">
        <v>312</v>
      </c>
      <c r="N6" t="s">
        <v>190</v>
      </c>
      <c r="O6" t="s">
        <v>249</v>
      </c>
      <c r="Q6" t="str">
        <f>'Liste des gares'!B8</f>
        <v>Abancourt</v>
      </c>
      <c r="R6">
        <f>'Liste des gares'!C8</f>
        <v>87313759</v>
      </c>
      <c r="S6" t="str">
        <f>'Liste des gares'!D8</f>
        <v>Hauts-de-France</v>
      </c>
      <c r="T6" t="str">
        <f>'Liste des gares'!E8</f>
        <v>HDF - Hauts de France</v>
      </c>
      <c r="U6" t="str">
        <f>'Liste des gares'!F8</f>
        <v>EIC Hauts de France</v>
      </c>
      <c r="V6" t="str">
        <f>'Liste des gares'!G8</f>
        <v>C HAUTS DE FRANCE</v>
      </c>
      <c r="AI6" s="93"/>
      <c r="AJ6" s="93"/>
      <c r="AK6" s="93"/>
      <c r="AL6" s="93"/>
    </row>
    <row r="7" spans="1:38">
      <c r="A7" s="1" t="s">
        <v>3183</v>
      </c>
      <c r="B7" s="91"/>
      <c r="C7" s="91"/>
      <c r="E7" t="s">
        <v>183</v>
      </c>
      <c r="F7" t="s">
        <v>261</v>
      </c>
      <c r="G7" t="s">
        <v>293</v>
      </c>
      <c r="H7" t="s">
        <v>314</v>
      </c>
      <c r="I7" t="s">
        <v>260</v>
      </c>
      <c r="J7" t="s">
        <v>169</v>
      </c>
      <c r="K7" t="s">
        <v>136</v>
      </c>
      <c r="L7" t="s">
        <v>200</v>
      </c>
      <c r="M7" t="s">
        <v>342</v>
      </c>
      <c r="N7" t="s">
        <v>191</v>
      </c>
      <c r="O7" t="s">
        <v>262</v>
      </c>
      <c r="Q7" t="str">
        <f>'Liste des gares'!B9</f>
        <v>Abbaretz</v>
      </c>
      <c r="R7">
        <f>'Liste des gares'!C9</f>
        <v>87481614</v>
      </c>
      <c r="S7" t="str">
        <f>'Liste des gares'!D9</f>
        <v>Pays de la Loire</v>
      </c>
      <c r="T7" t="str">
        <f>'Liste des gares'!E9</f>
        <v>BPL - Bretagne Pays de La Loire</v>
      </c>
      <c r="U7" t="str">
        <f>'Liste des gares'!F9</f>
        <v>à renseigner par PSEF</v>
      </c>
      <c r="V7" t="str">
        <f>'Liste des gares'!G9</f>
        <v>C PAYS DE LA LOIRE</v>
      </c>
      <c r="AI7" s="93"/>
      <c r="AJ7" s="93"/>
      <c r="AK7" s="93"/>
      <c r="AL7" s="93"/>
    </row>
    <row r="8" spans="1:38">
      <c r="E8" t="s">
        <v>184</v>
      </c>
      <c r="F8" t="s">
        <v>321</v>
      </c>
      <c r="G8" t="s">
        <v>315</v>
      </c>
      <c r="H8" t="s">
        <v>340</v>
      </c>
      <c r="I8" t="s">
        <v>298</v>
      </c>
      <c r="J8" t="s">
        <v>170</v>
      </c>
      <c r="K8" t="s">
        <v>3193</v>
      </c>
      <c r="L8" t="s">
        <v>211</v>
      </c>
      <c r="M8" t="s">
        <v>376</v>
      </c>
      <c r="N8" t="s">
        <v>198</v>
      </c>
      <c r="O8" t="s">
        <v>269</v>
      </c>
      <c r="Q8" t="str">
        <f>'Liste des gares'!B10</f>
        <v>Abbeville</v>
      </c>
      <c r="R8">
        <f>'Liste des gares'!C10</f>
        <v>87317362</v>
      </c>
      <c r="S8" t="str">
        <f>'Liste des gares'!D10</f>
        <v>Hauts-de-France</v>
      </c>
      <c r="T8" t="str">
        <f>'Liste des gares'!E10</f>
        <v>HDF - Hauts de France</v>
      </c>
      <c r="U8" t="str">
        <f>'Liste des gares'!F10</f>
        <v>EIC Hauts de France</v>
      </c>
      <c r="V8" t="str">
        <f>'Liste des gares'!G10</f>
        <v>B HAUTS DE FRANCE</v>
      </c>
    </row>
    <row r="9" spans="1:38">
      <c r="A9" s="6" t="s">
        <v>77</v>
      </c>
      <c r="B9" s="90"/>
      <c r="C9" s="90"/>
      <c r="E9" t="s">
        <v>187</v>
      </c>
      <c r="F9" t="s">
        <v>323</v>
      </c>
      <c r="G9" t="s">
        <v>371</v>
      </c>
      <c r="H9" t="s">
        <v>347</v>
      </c>
      <c r="I9" t="s">
        <v>299</v>
      </c>
      <c r="J9" t="s">
        <v>186</v>
      </c>
      <c r="K9" t="s">
        <v>232</v>
      </c>
      <c r="L9" t="s">
        <v>229</v>
      </c>
      <c r="M9" t="s">
        <v>396</v>
      </c>
      <c r="N9" t="s">
        <v>199</v>
      </c>
      <c r="O9" t="s">
        <v>283</v>
      </c>
      <c r="Q9" t="str">
        <f>'Liste des gares'!B11</f>
        <v>Ablon</v>
      </c>
      <c r="R9">
        <f>'Liste des gares'!C11</f>
        <v>87545269</v>
      </c>
      <c r="S9" t="str">
        <f>'Liste des gares'!D11</f>
        <v>Île-de-France</v>
      </c>
      <c r="T9" t="str">
        <f>'Liste des gares'!E11</f>
        <v>IDF - Île de France</v>
      </c>
      <c r="U9" t="str">
        <f>'Liste des gares'!F11</f>
        <v>à renseigner par PSEF</v>
      </c>
      <c r="V9" t="str">
        <f>'Liste des gares'!G11</f>
        <v>B ILE-DE-FRANCE</v>
      </c>
    </row>
    <row r="10" spans="1:38">
      <c r="A10" s="1" t="s">
        <v>3184</v>
      </c>
      <c r="B10" s="91"/>
      <c r="C10" s="91"/>
      <c r="E10" t="s">
        <v>192</v>
      </c>
      <c r="F10" t="s">
        <v>325</v>
      </c>
      <c r="G10" t="s">
        <v>391</v>
      </c>
      <c r="H10" t="s">
        <v>348</v>
      </c>
      <c r="I10" t="s">
        <v>306</v>
      </c>
      <c r="J10" t="s">
        <v>218</v>
      </c>
      <c r="K10" t="s">
        <v>237</v>
      </c>
      <c r="L10" t="s">
        <v>239</v>
      </c>
      <c r="M10" t="s">
        <v>406</v>
      </c>
      <c r="N10" t="s">
        <v>201</v>
      </c>
      <c r="O10" t="s">
        <v>287</v>
      </c>
      <c r="Q10" t="str">
        <f>'Liste des gares'!B12</f>
        <v>Achères</v>
      </c>
      <c r="R10">
        <f>'Liste des gares'!C12</f>
        <v>87381657</v>
      </c>
      <c r="S10" t="str">
        <f>'Liste des gares'!D12</f>
        <v>Île-de-France</v>
      </c>
      <c r="T10" t="str">
        <f>'Liste des gares'!E12</f>
        <v>IDF - Île de France</v>
      </c>
      <c r="U10" t="str">
        <f>'Liste des gares'!F12</f>
        <v>à renseigner par PSEF</v>
      </c>
      <c r="V10" t="str">
        <f>'Liste des gares'!G12</f>
        <v>B ILE-DE-FRANCE</v>
      </c>
    </row>
    <row r="11" spans="1:38">
      <c r="A11" s="1" t="s">
        <v>3185</v>
      </c>
      <c r="B11" s="91"/>
      <c r="C11" s="91"/>
      <c r="E11" t="s">
        <v>202</v>
      </c>
      <c r="F11" t="s">
        <v>326</v>
      </c>
      <c r="G11" t="s">
        <v>424</v>
      </c>
      <c r="H11" t="s">
        <v>358</v>
      </c>
      <c r="I11" t="s">
        <v>328</v>
      </c>
      <c r="J11" t="s">
        <v>220</v>
      </c>
      <c r="K11" t="s">
        <v>266</v>
      </c>
      <c r="L11" t="s">
        <v>240</v>
      </c>
      <c r="M11" t="s">
        <v>443</v>
      </c>
      <c r="N11" t="s">
        <v>264</v>
      </c>
      <c r="O11" t="s">
        <v>334</v>
      </c>
      <c r="Q11" t="str">
        <f>'Liste des gares'!B13</f>
        <v>Achères Grand Cormier</v>
      </c>
      <c r="R11">
        <f>'Liste des gares'!C13</f>
        <v>87386052</v>
      </c>
      <c r="S11" t="str">
        <f>'Liste des gares'!D13</f>
        <v>Île-de-France</v>
      </c>
      <c r="T11" t="str">
        <f>'Liste des gares'!E13</f>
        <v>IDF - Île de France</v>
      </c>
      <c r="U11" t="str">
        <f>'Liste des gares'!F13</f>
        <v>à renseigner par PSEF</v>
      </c>
      <c r="V11" t="str">
        <f>'Liste des gares'!G13</f>
        <v>B ILE-DE-FRANCE</v>
      </c>
    </row>
    <row r="12" spans="1:38">
      <c r="A12" s="1" t="s">
        <v>3186</v>
      </c>
      <c r="B12" s="91"/>
      <c r="C12" s="91"/>
      <c r="E12" t="s">
        <v>212</v>
      </c>
      <c r="F12" t="s">
        <v>341</v>
      </c>
      <c r="G12" t="s">
        <v>433</v>
      </c>
      <c r="H12" t="s">
        <v>366</v>
      </c>
      <c r="I12" t="s">
        <v>345</v>
      </c>
      <c r="J12" t="s">
        <v>241</v>
      </c>
      <c r="K12" t="s">
        <v>274</v>
      </c>
      <c r="L12" t="s">
        <v>255</v>
      </c>
      <c r="M12" t="s">
        <v>481</v>
      </c>
      <c r="N12" t="s">
        <v>285</v>
      </c>
      <c r="O12" t="s">
        <v>335</v>
      </c>
      <c r="Q12" t="str">
        <f>'Liste des gares'!B14</f>
        <v>Acheux - Franleu</v>
      </c>
      <c r="R12">
        <f>'Liste des gares'!C14</f>
        <v>87316745</v>
      </c>
      <c r="S12" t="str">
        <f>'Liste des gares'!D14</f>
        <v>Hauts-de-France</v>
      </c>
      <c r="T12" t="str">
        <f>'Liste des gares'!E14</f>
        <v>HDF - Hauts de France</v>
      </c>
      <c r="U12" t="str">
        <f>'Liste des gares'!F14</f>
        <v>à renseigner par PSEF</v>
      </c>
      <c r="V12" t="str">
        <f>'Liste des gares'!G14</f>
        <v>C HAUTS DE FRANCE</v>
      </c>
    </row>
    <row r="13" spans="1:38">
      <c r="A13" s="1" t="s">
        <v>3187</v>
      </c>
      <c r="B13" s="91"/>
      <c r="C13" s="91"/>
      <c r="E13" t="s">
        <v>217</v>
      </c>
      <c r="F13" t="s">
        <v>386</v>
      </c>
      <c r="G13" t="s">
        <v>452</v>
      </c>
      <c r="H13" t="s">
        <v>387</v>
      </c>
      <c r="I13" t="s">
        <v>349</v>
      </c>
      <c r="J13" t="s">
        <v>242</v>
      </c>
      <c r="K13" t="s">
        <v>282</v>
      </c>
      <c r="L13" t="s">
        <v>257</v>
      </c>
      <c r="M13" t="s">
        <v>487</v>
      </c>
      <c r="N13" t="s">
        <v>292</v>
      </c>
      <c r="O13" t="s">
        <v>337</v>
      </c>
      <c r="Q13" t="str">
        <f>'Liste des gares'!B15</f>
        <v>Achiet</v>
      </c>
      <c r="R13">
        <f>'Liste des gares'!C15</f>
        <v>87342048</v>
      </c>
      <c r="S13" t="str">
        <f>'Liste des gares'!D15</f>
        <v>Hauts-de-France</v>
      </c>
      <c r="T13" t="str">
        <f>'Liste des gares'!E15</f>
        <v>HDF - Hauts de France</v>
      </c>
      <c r="U13" t="str">
        <f>'Liste des gares'!F15</f>
        <v>EIC Hauts de France</v>
      </c>
      <c r="V13" t="str">
        <f>'Liste des gares'!G15</f>
        <v>C HAUTS DE FRANCE</v>
      </c>
    </row>
    <row r="14" spans="1:38">
      <c r="A14" s="1" t="s">
        <v>3188</v>
      </c>
      <c r="B14" s="91"/>
      <c r="C14" s="91"/>
      <c r="E14" t="s">
        <v>223</v>
      </c>
      <c r="F14" t="s">
        <v>393</v>
      </c>
      <c r="G14" t="s">
        <v>457</v>
      </c>
      <c r="H14" t="s">
        <v>392</v>
      </c>
      <c r="I14" t="s">
        <v>361</v>
      </c>
      <c r="J14" t="s">
        <v>246</v>
      </c>
      <c r="K14" t="s">
        <v>286</v>
      </c>
      <c r="L14" t="s">
        <v>263</v>
      </c>
      <c r="M14" t="s">
        <v>501</v>
      </c>
      <c r="N14" t="s">
        <v>296</v>
      </c>
      <c r="O14" t="s">
        <v>370</v>
      </c>
      <c r="Q14" t="str">
        <f>'Liste des gares'!B16</f>
        <v>Aéroport Charles de Gaulle 1</v>
      </c>
      <c r="R14">
        <f>'Liste des gares'!C16</f>
        <v>87271460</v>
      </c>
      <c r="S14" t="str">
        <f>'Liste des gares'!D16</f>
        <v>Île-de-France</v>
      </c>
      <c r="T14" t="str">
        <f>'Liste des gares'!E16</f>
        <v>IDF - Île de France</v>
      </c>
      <c r="U14" t="str">
        <f>'Liste des gares'!F16</f>
        <v>à renseigner par PSEF</v>
      </c>
      <c r="V14" t="str">
        <f>'Liste des gares'!G16</f>
        <v>B ILE-DE-FRANCE</v>
      </c>
    </row>
    <row r="15" spans="1:38">
      <c r="A15" s="1" t="s">
        <v>3189</v>
      </c>
      <c r="B15" s="91"/>
      <c r="C15" s="91"/>
      <c r="E15" t="s">
        <v>233</v>
      </c>
      <c r="F15" t="s">
        <v>401</v>
      </c>
      <c r="G15" t="s">
        <v>507</v>
      </c>
      <c r="H15" t="s">
        <v>404</v>
      </c>
      <c r="I15" t="s">
        <v>362</v>
      </c>
      <c r="J15" t="s">
        <v>251</v>
      </c>
      <c r="K15" t="s">
        <v>289</v>
      </c>
      <c r="L15" t="s">
        <v>279</v>
      </c>
      <c r="M15" t="s">
        <v>538</v>
      </c>
      <c r="N15" t="s">
        <v>301</v>
      </c>
      <c r="O15" t="s">
        <v>405</v>
      </c>
      <c r="Q15" t="str">
        <f>'Liste des gares'!B17</f>
        <v>Aéroport Charles de Gaulle 2 TGV</v>
      </c>
      <c r="R15">
        <f>'Liste des gares'!C17</f>
        <v>87271494</v>
      </c>
      <c r="S15" t="str">
        <f>'Liste des gares'!D17</f>
        <v>Île-de-France</v>
      </c>
      <c r="T15" t="str">
        <f>'Liste des gares'!E17</f>
        <v>IDF - Île de France</v>
      </c>
      <c r="U15" t="str">
        <f>'Liste des gares'!F17</f>
        <v>à renseigner par PSEF</v>
      </c>
      <c r="V15" t="str">
        <f>'Liste des gares'!G17</f>
        <v>TGA AEROPORT CDG 2 TGV</v>
      </c>
    </row>
    <row r="16" spans="1:38">
      <c r="E16" t="s">
        <v>243</v>
      </c>
      <c r="F16" t="s">
        <v>407</v>
      </c>
      <c r="G16" t="s">
        <v>518</v>
      </c>
      <c r="H16" t="s">
        <v>438</v>
      </c>
      <c r="I16" t="s">
        <v>373</v>
      </c>
      <c r="J16" t="s">
        <v>254</v>
      </c>
      <c r="K16" t="s">
        <v>309</v>
      </c>
      <c r="L16" t="s">
        <v>284</v>
      </c>
      <c r="M16" t="s">
        <v>541</v>
      </c>
      <c r="N16" t="s">
        <v>313</v>
      </c>
      <c r="O16" t="s">
        <v>415</v>
      </c>
      <c r="Q16" t="str">
        <f>'Liste des gares'!B18</f>
        <v>Aéroport Charles de Gaulle 2 TGV (RER)</v>
      </c>
      <c r="R16">
        <f>'Liste des gares'!C18</f>
        <v>87001479</v>
      </c>
      <c r="S16" t="str">
        <f>'Liste des gares'!D18</f>
        <v>Île-de-France</v>
      </c>
      <c r="T16" t="str">
        <f>'Liste des gares'!E18</f>
        <v>IDF - Île de France</v>
      </c>
      <c r="U16" t="str">
        <f>'Liste des gares'!F18</f>
        <v>à renseigner par PSEF</v>
      </c>
      <c r="V16" t="str">
        <f>'Liste des gares'!G18</f>
        <v>TGA AEROPORT CDG 2 TGV</v>
      </c>
    </row>
    <row r="17" spans="1:22">
      <c r="A17" s="6" t="s">
        <v>3191</v>
      </c>
      <c r="B17" s="90"/>
      <c r="C17" s="90"/>
      <c r="E17" t="s">
        <v>245</v>
      </c>
      <c r="F17" t="s">
        <v>419</v>
      </c>
      <c r="G17" t="s">
        <v>535</v>
      </c>
      <c r="H17" t="s">
        <v>472</v>
      </c>
      <c r="I17" t="s">
        <v>379</v>
      </c>
      <c r="J17" t="s">
        <v>270</v>
      </c>
      <c r="K17" t="s">
        <v>329</v>
      </c>
      <c r="L17" t="s">
        <v>288</v>
      </c>
      <c r="M17" t="s">
        <v>555</v>
      </c>
      <c r="N17" t="s">
        <v>320</v>
      </c>
      <c r="O17" t="s">
        <v>474</v>
      </c>
      <c r="Q17" t="str">
        <f>'Liste des gares'!B19</f>
        <v>Agay</v>
      </c>
      <c r="R17">
        <f>'Liste des gares'!C19</f>
        <v>87757559</v>
      </c>
      <c r="S17" t="str">
        <f>'Liste des gares'!D19</f>
        <v>Provence-Alpes-Côte d'Azur</v>
      </c>
      <c r="T17" t="str">
        <f>'Liste des gares'!E19</f>
        <v>PACA - Provence Alpes Côte d'Azur</v>
      </c>
      <c r="U17" t="str">
        <f>'Liste des gares'!F19</f>
        <v>à renseigner par PSEF</v>
      </c>
      <c r="V17" t="str">
        <f>'Liste des gares'!G19</f>
        <v>C PACA</v>
      </c>
    </row>
    <row r="18" spans="1:22">
      <c r="A18" s="4">
        <v>45658</v>
      </c>
      <c r="B18" s="92"/>
      <c r="C18" s="92"/>
      <c r="E18" t="s">
        <v>247</v>
      </c>
      <c r="F18" t="s">
        <v>420</v>
      </c>
      <c r="G18" t="s">
        <v>539</v>
      </c>
      <c r="H18" t="s">
        <v>485</v>
      </c>
      <c r="I18" t="s">
        <v>380</v>
      </c>
      <c r="J18" t="s">
        <v>271</v>
      </c>
      <c r="K18" t="s">
        <v>330</v>
      </c>
      <c r="L18" t="s">
        <v>291</v>
      </c>
      <c r="M18" t="s">
        <v>567</v>
      </c>
      <c r="N18" t="s">
        <v>338</v>
      </c>
      <c r="O18" t="s">
        <v>502</v>
      </c>
      <c r="Q18" t="str">
        <f>'Liste des gares'!B20</f>
        <v>Agde</v>
      </c>
      <c r="R18">
        <f>'Liste des gares'!C20</f>
        <v>87781278</v>
      </c>
      <c r="S18" t="str">
        <f>'Liste des gares'!D20</f>
        <v>Occitanie</v>
      </c>
      <c r="T18" t="str">
        <f>'Liste des gares'!E20</f>
        <v>OCC - Occitanie</v>
      </c>
      <c r="U18" t="str">
        <f>'Liste des gares'!F20</f>
        <v>EIC Languedoc Roussillon</v>
      </c>
      <c r="V18" t="str">
        <f>'Liste des gares'!G20</f>
        <v>B OCCITANIE</v>
      </c>
    </row>
    <row r="19" spans="1:22">
      <c r="A19" s="4">
        <v>45768</v>
      </c>
      <c r="B19" s="92"/>
      <c r="C19" s="92"/>
      <c r="D19" s="5"/>
      <c r="E19" t="s">
        <v>267</v>
      </c>
      <c r="F19" t="s">
        <v>448</v>
      </c>
      <c r="G19" t="s">
        <v>542</v>
      </c>
      <c r="H19" t="s">
        <v>486</v>
      </c>
      <c r="I19" t="s">
        <v>381</v>
      </c>
      <c r="J19" t="s">
        <v>275</v>
      </c>
      <c r="K19" t="s">
        <v>331</v>
      </c>
      <c r="L19" t="s">
        <v>300</v>
      </c>
      <c r="M19" t="s">
        <v>568</v>
      </c>
      <c r="N19" t="s">
        <v>344</v>
      </c>
      <c r="O19" t="s">
        <v>528</v>
      </c>
      <c r="Q19" t="str">
        <f>'Liste des gares'!B21</f>
        <v>Agen</v>
      </c>
      <c r="R19">
        <f>'Liste des gares'!C21</f>
        <v>87586008</v>
      </c>
      <c r="S19" t="str">
        <f>'Liste des gares'!D21</f>
        <v>Nouvelle-Aquitaine</v>
      </c>
      <c r="T19" t="str">
        <f>'Liste des gares'!E21</f>
        <v>NA - Nouvelle Aquitaine</v>
      </c>
      <c r="U19" t="str">
        <f>'Liste des gares'!F21</f>
        <v>EIC Aquitaine Poitou Charentes</v>
      </c>
      <c r="V19" t="str">
        <f>'Liste des gares'!G21</f>
        <v>A NOUVELLE AQUITAINE</v>
      </c>
    </row>
    <row r="20" spans="1:22">
      <c r="A20" s="4">
        <v>45778</v>
      </c>
      <c r="B20" s="92"/>
      <c r="C20" s="92"/>
      <c r="D20" s="5"/>
      <c r="E20" t="s">
        <v>273</v>
      </c>
      <c r="F20" t="s">
        <v>449</v>
      </c>
      <c r="G20" t="s">
        <v>551</v>
      </c>
      <c r="H20" t="s">
        <v>497</v>
      </c>
      <c r="I20" t="s">
        <v>383</v>
      </c>
      <c r="J20" t="s">
        <v>281</v>
      </c>
      <c r="K20" t="s">
        <v>353</v>
      </c>
      <c r="L20" t="s">
        <v>346</v>
      </c>
      <c r="M20" t="s">
        <v>581</v>
      </c>
      <c r="N20" t="s">
        <v>352</v>
      </c>
      <c r="O20" t="s">
        <v>557</v>
      </c>
      <c r="Q20" t="str">
        <f>'Liste des gares'!B22</f>
        <v>Agonac</v>
      </c>
      <c r="R20">
        <f>'Liste des gares'!C22</f>
        <v>87595157</v>
      </c>
      <c r="S20" t="str">
        <f>'Liste des gares'!D22</f>
        <v>Nouvelle-Aquitaine</v>
      </c>
      <c r="T20" t="str">
        <f>'Liste des gares'!E22</f>
        <v>NA - Nouvelle Aquitaine</v>
      </c>
      <c r="U20" t="str">
        <f>'Liste des gares'!F22</f>
        <v>EIC Aquitaine Poitou Charentes</v>
      </c>
      <c r="V20" t="str">
        <f>'Liste des gares'!G22</f>
        <v>C NOUVELLE AQUITAINE</v>
      </c>
    </row>
    <row r="21" spans="1:22">
      <c r="A21" s="4">
        <v>45785</v>
      </c>
      <c r="B21" s="92"/>
      <c r="C21" s="92"/>
      <c r="D21" s="5"/>
      <c r="E21" t="s">
        <v>277</v>
      </c>
      <c r="F21" t="s">
        <v>450</v>
      </c>
      <c r="G21" t="s">
        <v>559</v>
      </c>
      <c r="H21" t="s">
        <v>508</v>
      </c>
      <c r="I21" t="s">
        <v>389</v>
      </c>
      <c r="J21" t="s">
        <v>294</v>
      </c>
      <c r="K21" t="s">
        <v>367</v>
      </c>
      <c r="L21" t="s">
        <v>382</v>
      </c>
      <c r="M21" t="s">
        <v>583</v>
      </c>
      <c r="N21" t="s">
        <v>355</v>
      </c>
      <c r="O21" t="s">
        <v>573</v>
      </c>
      <c r="Q21" t="str">
        <f>'Liste des gares'!B23</f>
        <v>Aguilcourt - Variscourt</v>
      </c>
      <c r="R21">
        <f>'Liste des gares'!C23</f>
        <v>87171702</v>
      </c>
      <c r="S21" t="str">
        <f>'Liste des gares'!D23</f>
        <v>Hauts-de-France</v>
      </c>
      <c r="T21" t="str">
        <f>'Liste des gares'!E23</f>
        <v>HDF - Hauts de France</v>
      </c>
      <c r="U21" t="str">
        <f>'Liste des gares'!F23</f>
        <v>à renseigner par PSEF</v>
      </c>
      <c r="V21" t="str">
        <f>'Liste des gares'!G23</f>
        <v>C HAUTS DE FRANCE</v>
      </c>
    </row>
    <row r="22" spans="1:22">
      <c r="A22" s="4">
        <v>45806</v>
      </c>
      <c r="B22" s="92"/>
      <c r="C22" s="92"/>
      <c r="D22" s="5"/>
      <c r="E22" t="s">
        <v>280</v>
      </c>
      <c r="F22" t="s">
        <v>480</v>
      </c>
      <c r="G22" t="s">
        <v>561</v>
      </c>
      <c r="H22" t="s">
        <v>533</v>
      </c>
      <c r="I22" t="s">
        <v>395</v>
      </c>
      <c r="J22" t="s">
        <v>295</v>
      </c>
      <c r="K22" t="s">
        <v>413</v>
      </c>
      <c r="L22" t="s">
        <v>390</v>
      </c>
      <c r="M22" t="s">
        <v>608</v>
      </c>
      <c r="N22" t="s">
        <v>356</v>
      </c>
      <c r="O22" t="s">
        <v>611</v>
      </c>
      <c r="Q22" t="str">
        <f>'Liste des gares'!B24</f>
        <v>Aigrefeuille - Le Thou</v>
      </c>
      <c r="R22">
        <f>'Liste des gares'!C24</f>
        <v>87485193</v>
      </c>
      <c r="S22" t="str">
        <f>'Liste des gares'!D24</f>
        <v>Nouvelle-Aquitaine</v>
      </c>
      <c r="T22" t="str">
        <f>'Liste des gares'!E24</f>
        <v>NA - Nouvelle Aquitaine</v>
      </c>
      <c r="U22" t="str">
        <f>'Liste des gares'!F24</f>
        <v>à renseigner par PSEF</v>
      </c>
      <c r="V22" t="str">
        <f>'Liste des gares'!G24</f>
        <v>C NOUVELLE AQUITAINE</v>
      </c>
    </row>
    <row r="23" spans="1:22">
      <c r="A23" s="4">
        <v>45817</v>
      </c>
      <c r="B23" s="92"/>
      <c r="C23" s="92"/>
      <c r="D23" s="5"/>
      <c r="E23" t="s">
        <v>290</v>
      </c>
      <c r="F23" t="s">
        <v>484</v>
      </c>
      <c r="G23" t="s">
        <v>562</v>
      </c>
      <c r="H23" t="s">
        <v>574</v>
      </c>
      <c r="I23" t="s">
        <v>397</v>
      </c>
      <c r="J23" t="s">
        <v>297</v>
      </c>
      <c r="K23" t="s">
        <v>428</v>
      </c>
      <c r="L23" t="s">
        <v>398</v>
      </c>
      <c r="M23" t="s">
        <v>628</v>
      </c>
      <c r="N23" t="s">
        <v>357</v>
      </c>
      <c r="O23" t="s">
        <v>621</v>
      </c>
      <c r="Q23" t="str">
        <f>'Liste des gares'!B25</f>
        <v>Aiguebelette-le-Lac</v>
      </c>
      <c r="R23">
        <f>'Liste des gares'!C25</f>
        <v>87741421</v>
      </c>
      <c r="S23" t="str">
        <f>'Liste des gares'!D25</f>
        <v>Auvergne-Rhône-Alpes</v>
      </c>
      <c r="T23" t="str">
        <f>'Liste des gares'!E25</f>
        <v>AURA - Auvergne Rhône Alpes</v>
      </c>
      <c r="U23" t="str">
        <f>'Liste des gares'!F25</f>
        <v>à renseigner par PSEF</v>
      </c>
      <c r="V23" t="str">
        <f>'Liste des gares'!G25</f>
        <v>C AUV-RHONE ALPES</v>
      </c>
    </row>
    <row r="24" spans="1:22">
      <c r="A24" s="4">
        <v>45852</v>
      </c>
      <c r="B24" s="92"/>
      <c r="C24" s="92"/>
      <c r="D24" s="5"/>
      <c r="E24" t="s">
        <v>308</v>
      </c>
      <c r="F24" t="s">
        <v>554</v>
      </c>
      <c r="G24" t="s">
        <v>585</v>
      </c>
      <c r="H24" t="s">
        <v>586</v>
      </c>
      <c r="I24" t="s">
        <v>399</v>
      </c>
      <c r="J24" t="s">
        <v>302</v>
      </c>
      <c r="K24" t="s">
        <v>430</v>
      </c>
      <c r="L24" t="s">
        <v>409</v>
      </c>
      <c r="M24" t="s">
        <v>631</v>
      </c>
      <c r="N24" t="s">
        <v>368</v>
      </c>
      <c r="O24" t="s">
        <v>622</v>
      </c>
      <c r="Q24" t="str">
        <f>'Liste des gares'!B26</f>
        <v>Aiguebelle</v>
      </c>
      <c r="R24">
        <f>'Liste des gares'!C26</f>
        <v>87741256</v>
      </c>
      <c r="S24" t="str">
        <f>'Liste des gares'!D26</f>
        <v>Auvergne-Rhône-Alpes</v>
      </c>
      <c r="T24" t="str">
        <f>'Liste des gares'!E26</f>
        <v>AURA - Auvergne Rhône Alpes</v>
      </c>
      <c r="U24" t="str">
        <f>'Liste des gares'!F26</f>
        <v>à renseigner par PSEF</v>
      </c>
      <c r="V24" t="str">
        <f>'Liste des gares'!G26</f>
        <v>C AUV-RHONE ALPES</v>
      </c>
    </row>
    <row r="25" spans="1:22">
      <c r="A25" s="4">
        <v>45884</v>
      </c>
      <c r="B25" s="92"/>
      <c r="C25" s="92"/>
      <c r="D25" s="5"/>
      <c r="E25" t="s">
        <v>318</v>
      </c>
      <c r="F25" t="s">
        <v>566</v>
      </c>
      <c r="G25" t="s">
        <v>594</v>
      </c>
      <c r="H25" t="s">
        <v>661</v>
      </c>
      <c r="I25" t="s">
        <v>426</v>
      </c>
      <c r="J25" t="s">
        <v>305</v>
      </c>
      <c r="K25" t="s">
        <v>453</v>
      </c>
      <c r="L25" t="s">
        <v>411</v>
      </c>
      <c r="M25" t="s">
        <v>3194</v>
      </c>
      <c r="N25" t="s">
        <v>369</v>
      </c>
      <c r="O25" t="s">
        <v>624</v>
      </c>
      <c r="Q25" t="str">
        <f>'Liste des gares'!B27</f>
        <v>Aigueperse</v>
      </c>
      <c r="R25">
        <f>'Liste des gares'!C27</f>
        <v>87734129</v>
      </c>
      <c r="S25" t="str">
        <f>'Liste des gares'!D27</f>
        <v>Auvergne-Rhône-Alpes</v>
      </c>
      <c r="T25" t="str">
        <f>'Liste des gares'!E27</f>
        <v>AURA - Auvergne Rhône Alpes</v>
      </c>
      <c r="U25" t="str">
        <f>'Liste des gares'!F27</f>
        <v>à renseigner par PSEF</v>
      </c>
      <c r="V25" t="str">
        <f>'Liste des gares'!G27</f>
        <v>C AUV-RHONE ALPES</v>
      </c>
    </row>
    <row r="26" spans="1:22">
      <c r="A26" s="4">
        <v>45962</v>
      </c>
      <c r="B26" s="92"/>
      <c r="C26" s="92"/>
      <c r="D26" s="5"/>
      <c r="E26" t="s">
        <v>319</v>
      </c>
      <c r="F26" t="s">
        <v>579</v>
      </c>
      <c r="G26" t="s">
        <v>615</v>
      </c>
      <c r="H26" t="s">
        <v>675</v>
      </c>
      <c r="I26" t="s">
        <v>436</v>
      </c>
      <c r="J26" t="s">
        <v>311</v>
      </c>
      <c r="K26" t="s">
        <v>460</v>
      </c>
      <c r="L26" t="s">
        <v>416</v>
      </c>
      <c r="M26" t="s">
        <v>795</v>
      </c>
      <c r="N26" t="s">
        <v>374</v>
      </c>
      <c r="O26" t="s">
        <v>625</v>
      </c>
      <c r="Q26" t="str">
        <f>'Liste des gares'!B28</f>
        <v>Aigues-Mortes</v>
      </c>
      <c r="R26">
        <f>'Liste des gares'!C28</f>
        <v>87775858</v>
      </c>
      <c r="S26" t="str">
        <f>'Liste des gares'!D28</f>
        <v>Occitanie</v>
      </c>
      <c r="T26" t="str">
        <f>'Liste des gares'!E28</f>
        <v>OCC - Occitanie</v>
      </c>
      <c r="U26" t="str">
        <f>'Liste des gares'!F28</f>
        <v>EIC Languedoc Roussillon</v>
      </c>
      <c r="V26" t="str">
        <f>'Liste des gares'!G28</f>
        <v>C OCCITANIE</v>
      </c>
    </row>
    <row r="27" spans="1:22">
      <c r="A27" s="4">
        <v>45972</v>
      </c>
      <c r="B27" s="92"/>
      <c r="C27" s="92"/>
      <c r="D27" s="5"/>
      <c r="E27" t="s">
        <v>322</v>
      </c>
      <c r="F27" t="s">
        <v>587</v>
      </c>
      <c r="G27" t="s">
        <v>632</v>
      </c>
      <c r="H27" t="s">
        <v>677</v>
      </c>
      <c r="I27" t="s">
        <v>437</v>
      </c>
      <c r="J27" t="s">
        <v>332</v>
      </c>
      <c r="K27" t="s">
        <v>466</v>
      </c>
      <c r="L27" t="s">
        <v>417</v>
      </c>
      <c r="M27" t="s">
        <v>831</v>
      </c>
      <c r="N27" t="s">
        <v>375</v>
      </c>
      <c r="O27" t="s">
        <v>636</v>
      </c>
      <c r="Q27" t="str">
        <f>'Liste des gares'!B29</f>
        <v>Aiguillon</v>
      </c>
      <c r="R27">
        <f>'Liste des gares'!C29</f>
        <v>87586693</v>
      </c>
      <c r="S27" t="str">
        <f>'Liste des gares'!D29</f>
        <v>Nouvelle-Aquitaine</v>
      </c>
      <c r="T27" t="str">
        <f>'Liste des gares'!E29</f>
        <v>NA - Nouvelle Aquitaine</v>
      </c>
      <c r="U27" t="str">
        <f>'Liste des gares'!F29</f>
        <v>à renseigner par PSEF</v>
      </c>
      <c r="V27" t="str">
        <f>'Liste des gares'!G29</f>
        <v>C NOUVELLE AQUITAINE</v>
      </c>
    </row>
    <row r="28" spans="1:22">
      <c r="A28" s="4">
        <v>46016</v>
      </c>
      <c r="B28" s="92"/>
      <c r="C28" s="92"/>
      <c r="D28" s="5"/>
      <c r="E28" t="s">
        <v>350</v>
      </c>
      <c r="F28" t="s">
        <v>606</v>
      </c>
      <c r="G28" t="s">
        <v>635</v>
      </c>
      <c r="H28" t="s">
        <v>679</v>
      </c>
      <c r="I28" t="s">
        <v>445</v>
      </c>
      <c r="J28" t="s">
        <v>333</v>
      </c>
      <c r="K28" t="s">
        <v>469</v>
      </c>
      <c r="L28" t="s">
        <v>418</v>
      </c>
      <c r="M28" t="s">
        <v>862</v>
      </c>
      <c r="N28" t="s">
        <v>378</v>
      </c>
      <c r="O28" t="s">
        <v>637</v>
      </c>
      <c r="Q28" t="str">
        <f>'Liste des gares'!B30</f>
        <v>Aillevillers</v>
      </c>
      <c r="R28">
        <f>'Liste des gares'!C30</f>
        <v>87185629</v>
      </c>
      <c r="S28" t="str">
        <f>'Liste des gares'!D30</f>
        <v>Bourgogne-Franche-Comté</v>
      </c>
      <c r="T28" t="str">
        <f>'Liste des gares'!E30</f>
        <v>BFC - Bourgogne Franche Compté</v>
      </c>
      <c r="U28" t="str">
        <f>'Liste des gares'!F30</f>
        <v>EIC Bourgogne Franche Comté</v>
      </c>
      <c r="V28" t="str">
        <f>'Liste des gares'!G30</f>
        <v>C BOURGOGNE FC</v>
      </c>
    </row>
    <row r="29" spans="1:22">
      <c r="A29" s="4">
        <v>46023</v>
      </c>
      <c r="B29" s="92"/>
      <c r="C29" s="92"/>
      <c r="D29" s="5"/>
      <c r="E29" t="s">
        <v>351</v>
      </c>
      <c r="F29" t="s">
        <v>651</v>
      </c>
      <c r="G29" t="s">
        <v>652</v>
      </c>
      <c r="H29" t="s">
        <v>690</v>
      </c>
      <c r="I29" t="s">
        <v>446</v>
      </c>
      <c r="J29" t="s">
        <v>339</v>
      </c>
      <c r="K29" t="s">
        <v>491</v>
      </c>
      <c r="L29" t="s">
        <v>422</v>
      </c>
      <c r="M29" t="s">
        <v>875</v>
      </c>
      <c r="N29" t="s">
        <v>400</v>
      </c>
      <c r="O29" t="s">
        <v>638</v>
      </c>
      <c r="Q29" t="str">
        <f>'Liste des gares'!B31</f>
        <v>Ailly-sur-Noye</v>
      </c>
      <c r="R29">
        <f>'Liste des gares'!C31</f>
        <v>87313221</v>
      </c>
      <c r="S29" t="str">
        <f>'Liste des gares'!D31</f>
        <v>Hauts-de-France</v>
      </c>
      <c r="T29" t="str">
        <f>'Liste des gares'!E31</f>
        <v>HDF - Hauts de France</v>
      </c>
      <c r="U29" t="str">
        <f>'Liste des gares'!F31</f>
        <v>EIC Hauts de France</v>
      </c>
      <c r="V29" t="str">
        <f>'Liste des gares'!G31</f>
        <v>B HAUTS DE FRANCE</v>
      </c>
    </row>
    <row r="30" spans="1:22">
      <c r="A30" s="4">
        <v>46118</v>
      </c>
      <c r="B30" s="92"/>
      <c r="C30" s="92"/>
      <c r="D30" s="5"/>
      <c r="E30" t="s">
        <v>365</v>
      </c>
      <c r="F30" t="s">
        <v>653</v>
      </c>
      <c r="G30" t="s">
        <v>672</v>
      </c>
      <c r="H30" t="s">
        <v>723</v>
      </c>
      <c r="I30" t="s">
        <v>470</v>
      </c>
      <c r="J30" t="s">
        <v>343</v>
      </c>
      <c r="K30" t="s">
        <v>492</v>
      </c>
      <c r="L30" t="s">
        <v>431</v>
      </c>
      <c r="M30" t="s">
        <v>931</v>
      </c>
      <c r="N30" t="s">
        <v>403</v>
      </c>
      <c r="O30" t="s">
        <v>639</v>
      </c>
      <c r="Q30" t="str">
        <f>'Liste des gares'!B32</f>
        <v>Ailly-sur-Somme</v>
      </c>
      <c r="R30">
        <f>'Liste des gares'!C32</f>
        <v>87313098</v>
      </c>
      <c r="S30" t="str">
        <f>'Liste des gares'!D32</f>
        <v>Hauts-de-France</v>
      </c>
      <c r="T30" t="str">
        <f>'Liste des gares'!E32</f>
        <v>HDF - Hauts de France</v>
      </c>
      <c r="U30" t="str">
        <f>'Liste des gares'!F32</f>
        <v>à renseigner par PSEF</v>
      </c>
      <c r="V30" t="str">
        <f>'Liste des gares'!G32</f>
        <v>B HAUTS DE FRANCE</v>
      </c>
    </row>
    <row r="31" spans="1:22">
      <c r="A31" s="4">
        <v>46143</v>
      </c>
      <c r="B31" s="92"/>
      <c r="C31" s="92"/>
      <c r="D31" s="5"/>
      <c r="E31" t="s">
        <v>384</v>
      </c>
      <c r="F31" t="s">
        <v>662</v>
      </c>
      <c r="G31" t="s">
        <v>681</v>
      </c>
      <c r="H31" t="s">
        <v>734</v>
      </c>
      <c r="I31" t="s">
        <v>475</v>
      </c>
      <c r="J31" t="s">
        <v>359</v>
      </c>
      <c r="K31" t="s">
        <v>495</v>
      </c>
      <c r="L31" t="s">
        <v>435</v>
      </c>
      <c r="M31" t="s">
        <v>941</v>
      </c>
      <c r="N31" t="s">
        <v>412</v>
      </c>
      <c r="O31" t="s">
        <v>642</v>
      </c>
      <c r="Q31" t="str">
        <f>'Liste des gares'!B33</f>
        <v>Aimargues</v>
      </c>
      <c r="R31">
        <f>'Liste des gares'!C33</f>
        <v>87775833</v>
      </c>
      <c r="S31" t="str">
        <f>'Liste des gares'!D33</f>
        <v>Occitanie</v>
      </c>
      <c r="T31" t="str">
        <f>'Liste des gares'!E33</f>
        <v>OCC - Occitanie</v>
      </c>
      <c r="U31" t="str">
        <f>'Liste des gares'!F33</f>
        <v>à renseigner par PSEF</v>
      </c>
      <c r="V31" t="str">
        <f>'Liste des gares'!G33</f>
        <v>C OCCITANIE</v>
      </c>
    </row>
    <row r="32" spans="1:22">
      <c r="A32" s="4">
        <v>46150</v>
      </c>
      <c r="B32" s="92"/>
      <c r="C32" s="92"/>
      <c r="D32" s="5"/>
      <c r="E32" t="s">
        <v>385</v>
      </c>
      <c r="F32" t="s">
        <v>678</v>
      </c>
      <c r="G32" t="s">
        <v>682</v>
      </c>
      <c r="H32" t="s">
        <v>735</v>
      </c>
      <c r="I32" t="s">
        <v>477</v>
      </c>
      <c r="J32" t="s">
        <v>360</v>
      </c>
      <c r="K32" t="s">
        <v>500</v>
      </c>
      <c r="L32" t="s">
        <v>440</v>
      </c>
      <c r="M32" t="s">
        <v>942</v>
      </c>
      <c r="N32" t="s">
        <v>414</v>
      </c>
      <c r="O32" t="s">
        <v>654</v>
      </c>
      <c r="Q32" t="str">
        <f>'Liste des gares'!B34</f>
        <v>Aime - La Plagne</v>
      </c>
      <c r="R32">
        <f>'Liste des gares'!C34</f>
        <v>87741769</v>
      </c>
      <c r="S32" t="str">
        <f>'Liste des gares'!D34</f>
        <v>Auvergne-Rhône-Alpes</v>
      </c>
      <c r="T32" t="str">
        <f>'Liste des gares'!E34</f>
        <v>AURA - Auvergne Rhône Alpes</v>
      </c>
      <c r="U32" t="str">
        <f>'Liste des gares'!F34</f>
        <v>à renseigner par PSEF</v>
      </c>
      <c r="V32" t="str">
        <f>'Liste des gares'!G34</f>
        <v>C AUV-RHONE ALPES</v>
      </c>
    </row>
    <row r="33" spans="1:22">
      <c r="A33" s="4">
        <v>46156</v>
      </c>
      <c r="B33" s="92"/>
      <c r="C33" s="92"/>
      <c r="D33" s="5"/>
      <c r="E33" t="s">
        <v>394</v>
      </c>
      <c r="F33" t="s">
        <v>684</v>
      </c>
      <c r="G33" t="s">
        <v>697</v>
      </c>
      <c r="H33" t="s">
        <v>740</v>
      </c>
      <c r="I33" t="s">
        <v>478</v>
      </c>
      <c r="J33" t="s">
        <v>363</v>
      </c>
      <c r="K33" t="s">
        <v>506</v>
      </c>
      <c r="L33" t="s">
        <v>444</v>
      </c>
      <c r="M33" t="s">
        <v>984</v>
      </c>
      <c r="N33" t="s">
        <v>432</v>
      </c>
      <c r="O33" t="s">
        <v>729</v>
      </c>
      <c r="Q33" t="str">
        <f>'Liste des gares'!B35</f>
        <v>Aiserey</v>
      </c>
      <c r="R33">
        <f>'Liste des gares'!C35</f>
        <v>87713636</v>
      </c>
      <c r="S33" t="str">
        <f>'Liste des gares'!D35</f>
        <v>Bourgogne-Franche-Comté</v>
      </c>
      <c r="T33" t="str">
        <f>'Liste des gares'!E35</f>
        <v>BFC - Bourgogne Franche Compté</v>
      </c>
      <c r="U33" t="str">
        <f>'Liste des gares'!F35</f>
        <v>à renseigner par PSEF</v>
      </c>
      <c r="V33" t="str">
        <f>'Liste des gares'!G35</f>
        <v>C BOURGOGNE FC</v>
      </c>
    </row>
    <row r="34" spans="1:22">
      <c r="A34" s="4">
        <v>46167</v>
      </c>
      <c r="B34" s="92"/>
      <c r="C34" s="92"/>
      <c r="D34" s="5"/>
      <c r="E34" t="s">
        <v>423</v>
      </c>
      <c r="F34" t="s">
        <v>701</v>
      </c>
      <c r="G34" t="s">
        <v>708</v>
      </c>
      <c r="H34" t="s">
        <v>741</v>
      </c>
      <c r="I34" t="s">
        <v>479</v>
      </c>
      <c r="J34" t="s">
        <v>364</v>
      </c>
      <c r="K34" t="s">
        <v>510</v>
      </c>
      <c r="L34" t="s">
        <v>465</v>
      </c>
      <c r="M34" t="s">
        <v>993</v>
      </c>
      <c r="N34" t="s">
        <v>434</v>
      </c>
      <c r="O34" t="s">
        <v>783</v>
      </c>
      <c r="Q34" t="str">
        <f>'Liste des gares'!B36</f>
        <v>Aix-en-Provence</v>
      </c>
      <c r="R34">
        <f>'Liste des gares'!C36</f>
        <v>87751404</v>
      </c>
      <c r="S34" t="str">
        <f>'Liste des gares'!D36</f>
        <v>Provence-Alpes-Côte d'Azur</v>
      </c>
      <c r="T34" t="str">
        <f>'Liste des gares'!E36</f>
        <v>PACA - Provence Alpes Côte d'Azur</v>
      </c>
      <c r="U34" t="str">
        <f>'Liste des gares'!F36</f>
        <v>EIC Provence Alpes Côte d'Azur</v>
      </c>
      <c r="V34" t="str">
        <f>'Liste des gares'!G36</f>
        <v>B PACA</v>
      </c>
    </row>
    <row r="35" spans="1:22">
      <c r="A35" s="4">
        <v>46217</v>
      </c>
      <c r="B35" s="92"/>
      <c r="C35" s="92"/>
      <c r="D35" s="5"/>
      <c r="E35" t="s">
        <v>425</v>
      </c>
      <c r="F35" t="s">
        <v>702</v>
      </c>
      <c r="G35" t="s">
        <v>712</v>
      </c>
      <c r="H35" t="s">
        <v>742</v>
      </c>
      <c r="I35" t="s">
        <v>489</v>
      </c>
      <c r="J35" t="s">
        <v>377</v>
      </c>
      <c r="K35" t="s">
        <v>522</v>
      </c>
      <c r="L35" t="s">
        <v>467</v>
      </c>
      <c r="M35" t="s">
        <v>1015</v>
      </c>
      <c r="N35" t="s">
        <v>455</v>
      </c>
      <c r="O35" t="s">
        <v>871</v>
      </c>
      <c r="Q35" t="str">
        <f>'Liste des gares'!B37</f>
        <v>Aix-en-Provence TGV</v>
      </c>
      <c r="R35">
        <f>'Liste des gares'!C37</f>
        <v>87319012</v>
      </c>
      <c r="S35" t="str">
        <f>'Liste des gares'!D37</f>
        <v>Provence-Alpes-Côte d'Azur</v>
      </c>
      <c r="T35" t="str">
        <f>'Liste des gares'!E37</f>
        <v>PACA - Provence Alpes Côte d'Azur</v>
      </c>
      <c r="U35" t="str">
        <f>'Liste des gares'!F37</f>
        <v>à renseigner par PSEF</v>
      </c>
      <c r="V35" t="str">
        <f>'Liste des gares'!G37</f>
        <v>A TGV à fort trafic et correspondances Autres</v>
      </c>
    </row>
    <row r="36" spans="1:22">
      <c r="A36" s="4">
        <v>46249</v>
      </c>
      <c r="B36" s="92"/>
      <c r="C36" s="92"/>
      <c r="D36" s="5"/>
      <c r="E36" t="s">
        <v>427</v>
      </c>
      <c r="F36" t="s">
        <v>703</v>
      </c>
      <c r="G36" t="s">
        <v>715</v>
      </c>
      <c r="H36" t="s">
        <v>768</v>
      </c>
      <c r="I36" t="s">
        <v>503</v>
      </c>
      <c r="J36" t="s">
        <v>402</v>
      </c>
      <c r="K36" t="s">
        <v>523</v>
      </c>
      <c r="L36" t="s">
        <v>468</v>
      </c>
      <c r="M36" t="s">
        <v>1035</v>
      </c>
      <c r="N36" t="s">
        <v>462</v>
      </c>
      <c r="O36" t="s">
        <v>894</v>
      </c>
      <c r="Q36" t="str">
        <f>'Liste des gares'!B38</f>
        <v>Aixe-sur-Vienne</v>
      </c>
      <c r="R36">
        <f>'Liste des gares'!C38</f>
        <v>87592667</v>
      </c>
      <c r="S36" t="str">
        <f>'Liste des gares'!D38</f>
        <v>Nouvelle-Aquitaine</v>
      </c>
      <c r="T36" t="str">
        <f>'Liste des gares'!E38</f>
        <v>NA - Nouvelle Aquitaine</v>
      </c>
      <c r="U36" t="str">
        <f>'Liste des gares'!F38</f>
        <v>EIC Centre Limousin</v>
      </c>
      <c r="V36" t="str">
        <f>'Liste des gares'!G38</f>
        <v>C NOUVELLE AQUITAINE</v>
      </c>
    </row>
    <row r="37" spans="1:22">
      <c r="A37" s="4">
        <v>46327</v>
      </c>
      <c r="B37" s="92"/>
      <c r="C37" s="92"/>
      <c r="D37" s="5"/>
      <c r="E37" t="s">
        <v>429</v>
      </c>
      <c r="F37" t="s">
        <v>706</v>
      </c>
      <c r="G37" t="s">
        <v>730</v>
      </c>
      <c r="H37" t="s">
        <v>773</v>
      </c>
      <c r="I37" t="s">
        <v>504</v>
      </c>
      <c r="J37" t="s">
        <v>408</v>
      </c>
      <c r="K37" t="s">
        <v>524</v>
      </c>
      <c r="L37" t="s">
        <v>471</v>
      </c>
      <c r="M37" t="s">
        <v>1044</v>
      </c>
      <c r="N37" t="s">
        <v>505</v>
      </c>
      <c r="O37" t="s">
        <v>895</v>
      </c>
      <c r="Q37" t="str">
        <f>'Liste des gares'!B39</f>
        <v>Aix-les-Bains - Le Revard</v>
      </c>
      <c r="R37">
        <f>'Liste des gares'!C39</f>
        <v>87741132</v>
      </c>
      <c r="S37" t="str">
        <f>'Liste des gares'!D39</f>
        <v>Auvergne-Rhône-Alpes</v>
      </c>
      <c r="T37" t="str">
        <f>'Liste des gares'!E39</f>
        <v>AURA - Auvergne Rhône Alpes</v>
      </c>
      <c r="U37" t="str">
        <f>'Liste des gares'!F39</f>
        <v>à renseigner par PSEF</v>
      </c>
      <c r="V37" t="str">
        <f>'Liste des gares'!G39</f>
        <v>B AUV-RHONE ALPES</v>
      </c>
    </row>
    <row r="38" spans="1:22">
      <c r="A38" s="4">
        <v>46337</v>
      </c>
      <c r="B38" s="92"/>
      <c r="C38" s="92"/>
      <c r="D38" s="5"/>
      <c r="E38" t="s">
        <v>439</v>
      </c>
      <c r="F38" t="s">
        <v>707</v>
      </c>
      <c r="G38" t="s">
        <v>731</v>
      </c>
      <c r="H38" t="s">
        <v>777</v>
      </c>
      <c r="I38" t="s">
        <v>531</v>
      </c>
      <c r="J38" t="s">
        <v>410</v>
      </c>
      <c r="K38" t="s">
        <v>525</v>
      </c>
      <c r="L38" t="s">
        <v>483</v>
      </c>
      <c r="M38" t="s">
        <v>1047</v>
      </c>
      <c r="N38" t="s">
        <v>521</v>
      </c>
      <c r="O38" t="s">
        <v>899</v>
      </c>
      <c r="Q38" t="str">
        <f>'Liste des gares'!B40</f>
        <v>Alaï</v>
      </c>
      <c r="R38">
        <f>'Liste des gares'!C40</f>
        <v>87722744</v>
      </c>
      <c r="S38" t="str">
        <f>'Liste des gares'!D40</f>
        <v>Auvergne-Rhône-Alpes</v>
      </c>
      <c r="T38" t="str">
        <f>'Liste des gares'!E40</f>
        <v>AURA - Auvergne Rhône Alpes</v>
      </c>
      <c r="U38" t="str">
        <f>'Liste des gares'!F40</f>
        <v>à renseigner par PSEF</v>
      </c>
      <c r="V38" t="str">
        <f>'Liste des gares'!G40</f>
        <v>C AUV-RHONE ALPES</v>
      </c>
    </row>
    <row r="39" spans="1:22">
      <c r="A39" s="4">
        <v>46381</v>
      </c>
      <c r="B39" s="92"/>
      <c r="C39" s="92"/>
      <c r="D39" s="5"/>
      <c r="E39" t="s">
        <v>454</v>
      </c>
      <c r="F39" t="s">
        <v>713</v>
      </c>
      <c r="G39" t="s">
        <v>732</v>
      </c>
      <c r="H39" t="s">
        <v>779</v>
      </c>
      <c r="I39" t="s">
        <v>547</v>
      </c>
      <c r="J39" t="s">
        <v>441</v>
      </c>
      <c r="K39" t="s">
        <v>529</v>
      </c>
      <c r="L39" t="s">
        <v>514</v>
      </c>
      <c r="M39" t="s">
        <v>1060</v>
      </c>
      <c r="N39" t="s">
        <v>534</v>
      </c>
      <c r="O39" t="s">
        <v>968</v>
      </c>
      <c r="Q39" t="str">
        <f>'Liste des gares'!B41</f>
        <v>Albens</v>
      </c>
      <c r="R39">
        <f>'Liste des gares'!C41</f>
        <v>87746115</v>
      </c>
      <c r="S39" t="str">
        <f>'Liste des gares'!D41</f>
        <v>Auvergne-Rhône-Alpes</v>
      </c>
      <c r="T39" t="str">
        <f>'Liste des gares'!E41</f>
        <v>AURA - Auvergne Rhône Alpes</v>
      </c>
      <c r="U39" t="str">
        <f>'Liste des gares'!F41</f>
        <v>EIC Alpes</v>
      </c>
      <c r="V39" t="str">
        <f>'Liste des gares'!G41</f>
        <v>C AUV-RHONE ALPES</v>
      </c>
    </row>
    <row r="40" spans="1:22">
      <c r="A40" s="4">
        <v>46388</v>
      </c>
      <c r="B40" s="92"/>
      <c r="C40" s="92"/>
      <c r="D40" s="5"/>
      <c r="E40" t="s">
        <v>461</v>
      </c>
      <c r="F40" t="s">
        <v>733</v>
      </c>
      <c r="G40" t="s">
        <v>737</v>
      </c>
      <c r="H40" t="s">
        <v>784</v>
      </c>
      <c r="I40" t="s">
        <v>548</v>
      </c>
      <c r="J40" t="s">
        <v>442</v>
      </c>
      <c r="K40" t="s">
        <v>540</v>
      </c>
      <c r="L40" t="s">
        <v>516</v>
      </c>
      <c r="M40" t="s">
        <v>1083</v>
      </c>
      <c r="N40" t="s">
        <v>543</v>
      </c>
      <c r="O40" t="s">
        <v>1000</v>
      </c>
      <c r="Q40" t="str">
        <f>'Liste des gares'!B42</f>
        <v>Albert</v>
      </c>
      <c r="R40">
        <f>'Liste des gares'!C42</f>
        <v>87313072</v>
      </c>
      <c r="S40" t="str">
        <f>'Liste des gares'!D42</f>
        <v>Hauts-de-France</v>
      </c>
      <c r="T40" t="str">
        <f>'Liste des gares'!E42</f>
        <v>HDF - Hauts de France</v>
      </c>
      <c r="U40" t="str">
        <f>'Liste des gares'!F42</f>
        <v>EIC Hauts de France</v>
      </c>
      <c r="V40" t="str">
        <f>'Liste des gares'!G42</f>
        <v>B HAUTS DE FRANCE</v>
      </c>
    </row>
    <row r="41" spans="1:22">
      <c r="A41" s="4">
        <v>46475</v>
      </c>
      <c r="B41" s="92"/>
      <c r="C41" s="92"/>
      <c r="E41" t="s">
        <v>476</v>
      </c>
      <c r="F41" t="s">
        <v>748</v>
      </c>
      <c r="G41" t="s">
        <v>747</v>
      </c>
      <c r="H41" t="s">
        <v>785</v>
      </c>
      <c r="I41" t="s">
        <v>558</v>
      </c>
      <c r="J41" t="s">
        <v>447</v>
      </c>
      <c r="K41" t="s">
        <v>544</v>
      </c>
      <c r="L41" t="s">
        <v>519</v>
      </c>
      <c r="M41" t="s">
        <v>1098</v>
      </c>
      <c r="N41" t="s">
        <v>550</v>
      </c>
      <c r="O41" t="s">
        <v>1089</v>
      </c>
      <c r="Q41" t="str">
        <f>'Liste des gares'!B43</f>
        <v>Albertville</v>
      </c>
      <c r="R41">
        <f>'Liste des gares'!C43</f>
        <v>87741645</v>
      </c>
      <c r="S41" t="str">
        <f>'Liste des gares'!D43</f>
        <v>Auvergne-Rhône-Alpes</v>
      </c>
      <c r="T41" t="str">
        <f>'Liste des gares'!E43</f>
        <v>AURA - Auvergne Rhône Alpes</v>
      </c>
      <c r="U41" t="str">
        <f>'Liste des gares'!F43</f>
        <v>EIC Alpes</v>
      </c>
      <c r="V41" t="str">
        <f>'Liste des gares'!G43</f>
        <v>B AUV-RHONE ALPES</v>
      </c>
    </row>
    <row r="42" spans="1:22">
      <c r="A42" s="4">
        <v>46508</v>
      </c>
      <c r="B42" s="92"/>
      <c r="C42" s="92"/>
      <c r="E42" t="s">
        <v>488</v>
      </c>
      <c r="F42" t="s">
        <v>751</v>
      </c>
      <c r="G42" t="s">
        <v>764</v>
      </c>
      <c r="H42" t="s">
        <v>805</v>
      </c>
      <c r="I42" t="s">
        <v>569</v>
      </c>
      <c r="J42" t="s">
        <v>456</v>
      </c>
      <c r="K42" t="s">
        <v>546</v>
      </c>
      <c r="L42" t="s">
        <v>560</v>
      </c>
      <c r="M42" t="s">
        <v>1115</v>
      </c>
      <c r="N42" t="s">
        <v>553</v>
      </c>
      <c r="O42" t="s">
        <v>1097</v>
      </c>
      <c r="Q42" t="str">
        <f>'Liste des gares'!B44</f>
        <v>Albi</v>
      </c>
      <c r="R42">
        <f>'Liste des gares'!C44</f>
        <v>87615005</v>
      </c>
      <c r="S42" t="str">
        <f>'Liste des gares'!D44</f>
        <v>Occitanie</v>
      </c>
      <c r="T42" t="str">
        <f>'Liste des gares'!E44</f>
        <v>OCC - Occitanie</v>
      </c>
      <c r="U42" t="str">
        <f>'Liste des gares'!F44</f>
        <v>EIC Midi Pyrénées</v>
      </c>
      <c r="V42" t="str">
        <f>'Liste des gares'!G44</f>
        <v>B OCCITANIE</v>
      </c>
    </row>
    <row r="43" spans="1:22">
      <c r="A43" s="4">
        <v>46513</v>
      </c>
      <c r="B43" s="92"/>
      <c r="C43" s="92"/>
      <c r="E43" t="s">
        <v>494</v>
      </c>
      <c r="F43" t="s">
        <v>752</v>
      </c>
      <c r="G43" t="s">
        <v>771</v>
      </c>
      <c r="H43" t="s">
        <v>829</v>
      </c>
      <c r="I43" t="s">
        <v>589</v>
      </c>
      <c r="J43" t="s">
        <v>458</v>
      </c>
      <c r="K43" t="s">
        <v>565</v>
      </c>
      <c r="L43" t="s">
        <v>575</v>
      </c>
      <c r="M43" t="s">
        <v>1132</v>
      </c>
      <c r="N43" t="s">
        <v>563</v>
      </c>
      <c r="O43" t="s">
        <v>1113</v>
      </c>
      <c r="Q43" t="str">
        <f>'Liste des gares'!B45</f>
        <v>Albi Madeleine</v>
      </c>
      <c r="R43">
        <f>'Liste des gares'!C45</f>
        <v>87615195</v>
      </c>
      <c r="S43" t="str">
        <f>'Liste des gares'!D45</f>
        <v>Occitanie</v>
      </c>
      <c r="T43" t="str">
        <f>'Liste des gares'!E45</f>
        <v>OCC - Occitanie</v>
      </c>
      <c r="U43" t="str">
        <f>'Liste des gares'!F45</f>
        <v>à renseigner par PSEF</v>
      </c>
      <c r="V43" t="str">
        <f>'Liste des gares'!G45</f>
        <v>C OCCITANIE</v>
      </c>
    </row>
    <row r="44" spans="1:22">
      <c r="A44" s="4">
        <v>46515</v>
      </c>
      <c r="B44" s="92"/>
      <c r="C44" s="92"/>
      <c r="E44" t="s">
        <v>498</v>
      </c>
      <c r="F44" t="s">
        <v>762</v>
      </c>
      <c r="G44" t="s">
        <v>782</v>
      </c>
      <c r="H44" t="s">
        <v>832</v>
      </c>
      <c r="I44" t="s">
        <v>592</v>
      </c>
      <c r="J44" t="s">
        <v>459</v>
      </c>
      <c r="K44" t="s">
        <v>570</v>
      </c>
      <c r="L44" t="s">
        <v>584</v>
      </c>
      <c r="M44" t="s">
        <v>1171</v>
      </c>
      <c r="N44" t="s">
        <v>612</v>
      </c>
      <c r="O44" t="s">
        <v>1114</v>
      </c>
      <c r="Q44" t="str">
        <f>'Liste des gares'!B46</f>
        <v>Albias</v>
      </c>
      <c r="R44">
        <f>'Liste des gares'!C46</f>
        <v>87613398</v>
      </c>
      <c r="S44" t="str">
        <f>'Liste des gares'!D46</f>
        <v>Occitanie</v>
      </c>
      <c r="T44" t="str">
        <f>'Liste des gares'!E46</f>
        <v>OCC - Occitanie</v>
      </c>
      <c r="U44" t="str">
        <f>'Liste des gares'!F46</f>
        <v>à renseigner par PSEF</v>
      </c>
      <c r="V44" t="str">
        <f>'Liste des gares'!G46</f>
        <v>C OCCITANIE</v>
      </c>
    </row>
    <row r="45" spans="1:22">
      <c r="A45" s="4">
        <v>46524</v>
      </c>
      <c r="B45" s="92"/>
      <c r="C45" s="92"/>
      <c r="E45" t="s">
        <v>499</v>
      </c>
      <c r="F45" t="s">
        <v>765</v>
      </c>
      <c r="G45" t="s">
        <v>804</v>
      </c>
      <c r="H45" t="s">
        <v>836</v>
      </c>
      <c r="I45" t="s">
        <v>633</v>
      </c>
      <c r="J45" t="s">
        <v>464</v>
      </c>
      <c r="K45" t="s">
        <v>571</v>
      </c>
      <c r="L45" t="s">
        <v>588</v>
      </c>
      <c r="M45" t="s">
        <v>1175</v>
      </c>
      <c r="N45" t="s">
        <v>619</v>
      </c>
      <c r="O45" t="s">
        <v>1129</v>
      </c>
      <c r="Q45" t="str">
        <f>'Liste des gares'!B47</f>
        <v>Albigny - Neuville</v>
      </c>
      <c r="R45">
        <f>'Liste des gares'!C47</f>
        <v>87721266</v>
      </c>
      <c r="S45" t="str">
        <f>'Liste des gares'!D47</f>
        <v>Auvergne-Rhône-Alpes</v>
      </c>
      <c r="T45" t="str">
        <f>'Liste des gares'!E47</f>
        <v>AURA - Auvergne Rhône Alpes</v>
      </c>
      <c r="U45" t="str">
        <f>'Liste des gares'!F47</f>
        <v>à renseigner par PSEF</v>
      </c>
      <c r="V45" t="str">
        <f>'Liste des gares'!G47</f>
        <v>B AUV-RHONE ALPES</v>
      </c>
    </row>
    <row r="46" spans="1:22">
      <c r="A46" s="4">
        <v>46582</v>
      </c>
      <c r="B46" s="92"/>
      <c r="C46" s="92"/>
      <c r="E46" t="s">
        <v>509</v>
      </c>
      <c r="F46" t="s">
        <v>786</v>
      </c>
      <c r="G46" t="s">
        <v>808</v>
      </c>
      <c r="H46" t="s">
        <v>865</v>
      </c>
      <c r="I46" t="s">
        <v>658</v>
      </c>
      <c r="J46" t="s">
        <v>473</v>
      </c>
      <c r="K46" t="s">
        <v>572</v>
      </c>
      <c r="L46" t="s">
        <v>597</v>
      </c>
      <c r="M46" t="s">
        <v>1183</v>
      </c>
      <c r="N46" t="s">
        <v>620</v>
      </c>
      <c r="O46" t="s">
        <v>1141</v>
      </c>
      <c r="Q46" t="str">
        <f>'Liste des gares'!B48</f>
        <v>Alençon</v>
      </c>
      <c r="R46">
        <f>'Liste des gares'!C48</f>
        <v>87444711</v>
      </c>
      <c r="S46" t="str">
        <f>'Liste des gares'!D48</f>
        <v>Normandie</v>
      </c>
      <c r="T46" t="str">
        <f>'Liste des gares'!E48</f>
        <v>NO - Normandie</v>
      </c>
      <c r="U46" t="str">
        <f>'Liste des gares'!F48</f>
        <v>EIC Normandie</v>
      </c>
      <c r="V46" t="str">
        <f>'Liste des gares'!G48</f>
        <v>B NORMANDIE</v>
      </c>
    </row>
    <row r="47" spans="1:22">
      <c r="A47" s="4">
        <v>46614</v>
      </c>
      <c r="B47" s="92"/>
      <c r="C47" s="92"/>
      <c r="E47" t="s">
        <v>511</v>
      </c>
      <c r="F47" t="s">
        <v>788</v>
      </c>
      <c r="G47" t="s">
        <v>809</v>
      </c>
      <c r="H47" t="s">
        <v>870</v>
      </c>
      <c r="I47" t="s">
        <v>667</v>
      </c>
      <c r="J47" t="s">
        <v>482</v>
      </c>
      <c r="K47" t="s">
        <v>591</v>
      </c>
      <c r="L47" t="s">
        <v>602</v>
      </c>
      <c r="M47" t="s">
        <v>1195</v>
      </c>
      <c r="N47" t="s">
        <v>626</v>
      </c>
      <c r="O47" t="s">
        <v>1145</v>
      </c>
      <c r="Q47" t="str">
        <f>'Liste des gares'!B49</f>
        <v>Alès</v>
      </c>
      <c r="R47">
        <f>'Liste des gares'!C49</f>
        <v>87775288</v>
      </c>
      <c r="S47" t="str">
        <f>'Liste des gares'!D49</f>
        <v>Occitanie</v>
      </c>
      <c r="T47" t="str">
        <f>'Liste des gares'!E49</f>
        <v>OCC - Occitanie</v>
      </c>
      <c r="U47" t="str">
        <f>'Liste des gares'!F49</f>
        <v>EIC Languedoc Roussillon</v>
      </c>
      <c r="V47" t="str">
        <f>'Liste des gares'!G49</f>
        <v>B OCCITANIE</v>
      </c>
    </row>
    <row r="48" spans="1:22">
      <c r="A48" s="4">
        <v>46692</v>
      </c>
      <c r="B48" s="92"/>
      <c r="C48" s="92"/>
      <c r="E48" t="s">
        <v>512</v>
      </c>
      <c r="F48" t="s">
        <v>793</v>
      </c>
      <c r="G48" t="s">
        <v>822</v>
      </c>
      <c r="H48" t="s">
        <v>872</v>
      </c>
      <c r="I48" t="s">
        <v>683</v>
      </c>
      <c r="J48" t="s">
        <v>490</v>
      </c>
      <c r="K48" t="s">
        <v>593</v>
      </c>
      <c r="L48" t="s">
        <v>603</v>
      </c>
      <c r="M48" t="s">
        <v>1233</v>
      </c>
      <c r="N48" t="s">
        <v>627</v>
      </c>
      <c r="O48" t="s">
        <v>1176</v>
      </c>
      <c r="Q48" t="str">
        <f>'Liste des gares'!B50</f>
        <v>Alet-les-Bains</v>
      </c>
      <c r="R48">
        <f>'Liste des gares'!C50</f>
        <v>87615187</v>
      </c>
      <c r="S48" t="str">
        <f>'Liste des gares'!D50</f>
        <v>Occitanie</v>
      </c>
      <c r="T48" t="str">
        <f>'Liste des gares'!E50</f>
        <v>OCC - Occitanie</v>
      </c>
      <c r="U48" t="str">
        <f>'Liste des gares'!F50</f>
        <v>à renseigner par PSEF</v>
      </c>
      <c r="V48" t="str">
        <f>'Liste des gares'!G50</f>
        <v>C OCCITANIE</v>
      </c>
    </row>
    <row r="49" spans="1:22">
      <c r="A49" s="4">
        <v>46702</v>
      </c>
      <c r="B49" s="92"/>
      <c r="C49" s="92"/>
      <c r="E49" t="s">
        <v>532</v>
      </c>
      <c r="F49" t="s">
        <v>801</v>
      </c>
      <c r="G49" t="s">
        <v>825</v>
      </c>
      <c r="H49" t="s">
        <v>959</v>
      </c>
      <c r="I49" t="s">
        <v>698</v>
      </c>
      <c r="J49" t="s">
        <v>496</v>
      </c>
      <c r="K49" t="s">
        <v>600</v>
      </c>
      <c r="L49" t="s">
        <v>604</v>
      </c>
      <c r="M49" t="s">
        <v>1234</v>
      </c>
      <c r="N49" t="s">
        <v>629</v>
      </c>
      <c r="O49" t="s">
        <v>1179</v>
      </c>
      <c r="Q49" t="str">
        <f>'Liste des gares'!B51</f>
        <v>Allassac</v>
      </c>
      <c r="R49">
        <f>'Liste des gares'!C51</f>
        <v>87594234</v>
      </c>
      <c r="S49" t="str">
        <f>'Liste des gares'!D51</f>
        <v>Nouvelle-Aquitaine</v>
      </c>
      <c r="T49" t="str">
        <f>'Liste des gares'!E51</f>
        <v>NA - Nouvelle Aquitaine</v>
      </c>
      <c r="U49" t="str">
        <f>'Liste des gares'!F51</f>
        <v>EIC Centre Limousin</v>
      </c>
      <c r="V49" t="str">
        <f>'Liste des gares'!G51</f>
        <v>C NOUVELLE AQUITAINE</v>
      </c>
    </row>
    <row r="50" spans="1:22">
      <c r="A50" s="4">
        <v>46746</v>
      </c>
      <c r="B50" s="92"/>
      <c r="C50" s="92"/>
      <c r="E50" t="s">
        <v>536</v>
      </c>
      <c r="F50" t="s">
        <v>812</v>
      </c>
      <c r="G50" t="s">
        <v>835</v>
      </c>
      <c r="H50" t="s">
        <v>971</v>
      </c>
      <c r="I50" t="s">
        <v>705</v>
      </c>
      <c r="J50" t="s">
        <v>513</v>
      </c>
      <c r="K50" t="s">
        <v>663</v>
      </c>
      <c r="L50" t="s">
        <v>605</v>
      </c>
      <c r="M50" t="s">
        <v>1277</v>
      </c>
      <c r="N50" t="s">
        <v>630</v>
      </c>
      <c r="O50" t="s">
        <v>1196</v>
      </c>
      <c r="Q50" t="str">
        <f>'Liste des gares'!B52</f>
        <v>Allée de la Tour Rendez-Vous T4</v>
      </c>
      <c r="R50">
        <f>'Liste des gares'!C52</f>
        <v>87113878</v>
      </c>
      <c r="S50" t="str">
        <f>'Liste des gares'!D52</f>
        <v>Île-de-France</v>
      </c>
      <c r="T50" t="str">
        <f>'Liste des gares'!E52</f>
        <v>IDF - Île de France</v>
      </c>
      <c r="U50" t="str">
        <f>'Liste des gares'!F52</f>
        <v>à renseigner par PSEF</v>
      </c>
      <c r="V50" t="str">
        <f>'Liste des gares'!G52</f>
        <v>B ILE-DE-FRANCE</v>
      </c>
    </row>
    <row r="51" spans="1:22">
      <c r="E51" t="s">
        <v>537</v>
      </c>
      <c r="F51" t="s">
        <v>818</v>
      </c>
      <c r="G51" t="s">
        <v>844</v>
      </c>
      <c r="H51" t="s">
        <v>973</v>
      </c>
      <c r="I51" t="s">
        <v>720</v>
      </c>
      <c r="J51" t="s">
        <v>517</v>
      </c>
      <c r="K51" t="s">
        <v>664</v>
      </c>
      <c r="L51" t="s">
        <v>607</v>
      </c>
      <c r="M51" t="s">
        <v>1310</v>
      </c>
      <c r="N51" t="s">
        <v>634</v>
      </c>
      <c r="O51" t="s">
        <v>1281</v>
      </c>
      <c r="Q51" t="str">
        <f>'Liste des gares'!B53</f>
        <v>Allenc</v>
      </c>
      <c r="R51">
        <f>'Liste des gares'!C53</f>
        <v>87783654</v>
      </c>
      <c r="S51" t="str">
        <f>'Liste des gares'!D53</f>
        <v>Occitanie</v>
      </c>
      <c r="T51" t="str">
        <f>'Liste des gares'!E53</f>
        <v>OCC - Occitanie</v>
      </c>
      <c r="U51" t="str">
        <f>'Liste des gares'!F53</f>
        <v>à renseigner par PSEF</v>
      </c>
      <c r="V51" t="str">
        <f>'Liste des gares'!G53</f>
        <v>C OCCITANIE</v>
      </c>
    </row>
    <row r="52" spans="1:22">
      <c r="A52" s="143" t="s">
        <v>3220</v>
      </c>
      <c r="B52" s="143"/>
      <c r="E52" t="s">
        <v>545</v>
      </c>
      <c r="F52" t="s">
        <v>841</v>
      </c>
      <c r="G52" t="s">
        <v>851</v>
      </c>
      <c r="H52" t="s">
        <v>990</v>
      </c>
      <c r="I52" t="s">
        <v>721</v>
      </c>
      <c r="J52" t="s">
        <v>520</v>
      </c>
      <c r="K52" t="s">
        <v>665</v>
      </c>
      <c r="L52" t="s">
        <v>617</v>
      </c>
      <c r="M52" t="s">
        <v>1355</v>
      </c>
      <c r="N52" t="s">
        <v>643</v>
      </c>
      <c r="O52" t="s">
        <v>1305</v>
      </c>
      <c r="Q52" t="str">
        <f>'Liste des gares'!B54</f>
        <v>Alleyras</v>
      </c>
      <c r="R52">
        <f>'Liste des gares'!C54</f>
        <v>87731885</v>
      </c>
      <c r="S52" t="str">
        <f>'Liste des gares'!D54</f>
        <v>Auvergne-Rhône-Alpes</v>
      </c>
      <c r="T52" t="str">
        <f>'Liste des gares'!E54</f>
        <v>AURA - Auvergne Rhône Alpes</v>
      </c>
      <c r="U52" t="str">
        <f>'Liste des gares'!F54</f>
        <v>EIC Auvergne Nivernais</v>
      </c>
      <c r="V52" t="str">
        <f>'Liste des gares'!G54</f>
        <v>C AUV-RHONE ALPES</v>
      </c>
    </row>
    <row r="53" spans="1:22">
      <c r="A53" s="94" t="s">
        <v>3221</v>
      </c>
      <c r="B53" s="94" t="s">
        <v>3222</v>
      </c>
      <c r="E53" t="s">
        <v>552</v>
      </c>
      <c r="F53" t="s">
        <v>846</v>
      </c>
      <c r="G53" t="s">
        <v>853</v>
      </c>
      <c r="H53" t="s">
        <v>1004</v>
      </c>
      <c r="I53" t="s">
        <v>745</v>
      </c>
      <c r="J53" t="s">
        <v>526</v>
      </c>
      <c r="K53" t="s">
        <v>668</v>
      </c>
      <c r="L53" t="s">
        <v>646</v>
      </c>
      <c r="M53" t="s">
        <v>1472</v>
      </c>
      <c r="N53" t="s">
        <v>644</v>
      </c>
      <c r="O53" t="s">
        <v>1331</v>
      </c>
      <c r="Q53" t="str">
        <f>'Liste des gares'!B55</f>
        <v>Altkirch</v>
      </c>
      <c r="R53">
        <f>'Liste des gares'!C55</f>
        <v>87182238</v>
      </c>
      <c r="S53" t="str">
        <f>'Liste des gares'!D55</f>
        <v>Grand Est</v>
      </c>
      <c r="T53" t="str">
        <f>'Liste des gares'!E55</f>
        <v>GE - Grand Est</v>
      </c>
      <c r="U53" t="str">
        <f>'Liste des gares'!F55</f>
        <v>EIC Alsace</v>
      </c>
      <c r="V53" t="str">
        <f>'Liste des gares'!G55</f>
        <v>B GRAND EST</v>
      </c>
    </row>
    <row r="54" spans="1:22">
      <c r="A54" s="97">
        <f>VLOOKUP('Demandes VP'!$C$2,'Paramètre (masquer)'!$A$60:$C$61,2,FALSE)</f>
        <v>45641</v>
      </c>
      <c r="B54" s="97">
        <f>VLOOKUP('Demandes VP'!$C$2,'Paramètre (masquer)'!$A$60:$C$61,3,FALSE)</f>
        <v>46004</v>
      </c>
      <c r="E54" t="s">
        <v>576</v>
      </c>
      <c r="F54" t="s">
        <v>854</v>
      </c>
      <c r="G54" t="s">
        <v>857</v>
      </c>
      <c r="H54" t="s">
        <v>1033</v>
      </c>
      <c r="I54" t="s">
        <v>754</v>
      </c>
      <c r="J54" t="s">
        <v>527</v>
      </c>
      <c r="K54" t="s">
        <v>671</v>
      </c>
      <c r="L54" t="s">
        <v>649</v>
      </c>
      <c r="M54" t="s">
        <v>1560</v>
      </c>
      <c r="N54" t="s">
        <v>645</v>
      </c>
      <c r="O54" t="s">
        <v>1346</v>
      </c>
      <c r="Q54" t="str">
        <f>'Liste des gares'!B56</f>
        <v>Amagne - Lucquy</v>
      </c>
      <c r="R54">
        <f>'Liste des gares'!C56</f>
        <v>87172262</v>
      </c>
      <c r="S54" t="str">
        <f>'Liste des gares'!D56</f>
        <v>Grand Est</v>
      </c>
      <c r="T54" t="str">
        <f>'Liste des gares'!E56</f>
        <v>GE - Grand Est</v>
      </c>
      <c r="U54" t="str">
        <f>'Liste des gares'!F56</f>
        <v>à renseigner par PSEF</v>
      </c>
      <c r="V54" t="str">
        <f>'Liste des gares'!G56</f>
        <v>C GRAND EST</v>
      </c>
    </row>
    <row r="55" spans="1:22">
      <c r="E55" t="s">
        <v>577</v>
      </c>
      <c r="F55" t="s">
        <v>861</v>
      </c>
      <c r="G55" t="s">
        <v>890</v>
      </c>
      <c r="H55" t="s">
        <v>1058</v>
      </c>
      <c r="I55" t="s">
        <v>767</v>
      </c>
      <c r="J55" t="s">
        <v>530</v>
      </c>
      <c r="K55" t="s">
        <v>686</v>
      </c>
      <c r="L55" t="s">
        <v>650</v>
      </c>
      <c r="M55" t="s">
        <v>1564</v>
      </c>
      <c r="N55" t="s">
        <v>647</v>
      </c>
      <c r="O55" t="s">
        <v>1358</v>
      </c>
      <c r="Q55" t="str">
        <f>'Liste des gares'!B57</f>
        <v>Ambazac</v>
      </c>
      <c r="R55">
        <f>'Liste des gares'!C57</f>
        <v>87592311</v>
      </c>
      <c r="S55" t="str">
        <f>'Liste des gares'!D57</f>
        <v>Nouvelle-Aquitaine</v>
      </c>
      <c r="T55" t="str">
        <f>'Liste des gares'!E57</f>
        <v>NA - Nouvelle Aquitaine</v>
      </c>
      <c r="U55" t="str">
        <f>'Liste des gares'!F57</f>
        <v>EIC Centre Limousin</v>
      </c>
      <c r="V55" t="str">
        <f>'Liste des gares'!G57</f>
        <v>C NOUVELLE AQUITAINE</v>
      </c>
    </row>
    <row r="56" spans="1:22">
      <c r="E56" t="s">
        <v>580</v>
      </c>
      <c r="F56" t="s">
        <v>873</v>
      </c>
      <c r="G56" t="s">
        <v>900</v>
      </c>
      <c r="H56" t="s">
        <v>1066</v>
      </c>
      <c r="I56" t="s">
        <v>772</v>
      </c>
      <c r="J56" t="s">
        <v>549</v>
      </c>
      <c r="K56" t="s">
        <v>695</v>
      </c>
      <c r="L56" t="s">
        <v>655</v>
      </c>
      <c r="M56" t="s">
        <v>1565</v>
      </c>
      <c r="N56" t="s">
        <v>656</v>
      </c>
      <c r="O56" t="s">
        <v>1359</v>
      </c>
      <c r="Q56" t="str">
        <f>'Liste des gares'!B58</f>
        <v>Ambérieu-en-Bugey</v>
      </c>
      <c r="R56">
        <f>'Liste des gares'!C58</f>
        <v>87743716</v>
      </c>
      <c r="S56" t="str">
        <f>'Liste des gares'!D58</f>
        <v>Auvergne-Rhône-Alpes</v>
      </c>
      <c r="T56" t="str">
        <f>'Liste des gares'!E58</f>
        <v>AURA - Auvergne Rhône Alpes</v>
      </c>
      <c r="U56" t="str">
        <f>'Liste des gares'!F58</f>
        <v>à renseigner par PSEF</v>
      </c>
      <c r="V56" t="str">
        <f>'Liste des gares'!G58</f>
        <v>B AUV-RHONE ALPES</v>
      </c>
    </row>
    <row r="57" spans="1:22">
      <c r="E57" t="s">
        <v>582</v>
      </c>
      <c r="F57" t="s">
        <v>881</v>
      </c>
      <c r="G57" t="s">
        <v>937</v>
      </c>
      <c r="H57" t="s">
        <v>1081</v>
      </c>
      <c r="I57" t="s">
        <v>799</v>
      </c>
      <c r="J57" t="s">
        <v>556</v>
      </c>
      <c r="K57" t="s">
        <v>696</v>
      </c>
      <c r="L57" t="s">
        <v>659</v>
      </c>
      <c r="M57" t="s">
        <v>1572</v>
      </c>
      <c r="N57" t="s">
        <v>657</v>
      </c>
      <c r="O57" t="s">
        <v>1374</v>
      </c>
      <c r="Q57" t="str">
        <f>'Liste des gares'!B59</f>
        <v>Amboise</v>
      </c>
      <c r="R57">
        <f>'Liste des gares'!C59</f>
        <v>87574343</v>
      </c>
      <c r="S57" t="str">
        <f>'Liste des gares'!D59</f>
        <v>Centre-Val de Loire</v>
      </c>
      <c r="T57" t="str">
        <f>'Liste des gares'!E59</f>
        <v>CVL - Centre Val de Loire</v>
      </c>
      <c r="U57" t="str">
        <f>'Liste des gares'!F59</f>
        <v>EIC Centre Limousin</v>
      </c>
      <c r="V57" t="str">
        <f>'Liste des gares'!G59</f>
        <v>B CENTRE VAL DE LOIRE</v>
      </c>
    </row>
    <row r="58" spans="1:22">
      <c r="A58" s="138" t="s">
        <v>3223</v>
      </c>
      <c r="B58" s="138"/>
      <c r="C58" s="138"/>
      <c r="E58" t="s">
        <v>596</v>
      </c>
      <c r="F58" t="s">
        <v>882</v>
      </c>
      <c r="G58" t="s">
        <v>938</v>
      </c>
      <c r="H58" t="s">
        <v>1118</v>
      </c>
      <c r="I58" t="s">
        <v>814</v>
      </c>
      <c r="J58" t="s">
        <v>564</v>
      </c>
      <c r="K58" t="s">
        <v>699</v>
      </c>
      <c r="L58" t="s">
        <v>666</v>
      </c>
      <c r="M58" t="s">
        <v>1574</v>
      </c>
      <c r="N58" t="s">
        <v>660</v>
      </c>
      <c r="O58" t="s">
        <v>1378</v>
      </c>
      <c r="Q58" t="str">
        <f>'Liste des gares'!B60</f>
        <v>Ambronay - Priay</v>
      </c>
      <c r="R58">
        <f>'Liste des gares'!C60</f>
        <v>87743146</v>
      </c>
      <c r="S58" t="str">
        <f>'Liste des gares'!D60</f>
        <v>Auvergne-Rhône-Alpes</v>
      </c>
      <c r="T58" t="str">
        <f>'Liste des gares'!E60</f>
        <v>AURA - Auvergne Rhône Alpes</v>
      </c>
      <c r="U58" t="str">
        <f>'Liste des gares'!F60</f>
        <v>à renseigner par PSEF</v>
      </c>
      <c r="V58" t="str">
        <f>'Liste des gares'!G60</f>
        <v>C AUV-RHONE ALPES</v>
      </c>
    </row>
    <row r="59" spans="1:22">
      <c r="A59" s="95" t="s">
        <v>3220</v>
      </c>
      <c r="B59" s="95" t="s">
        <v>3221</v>
      </c>
      <c r="C59" s="95" t="s">
        <v>3222</v>
      </c>
      <c r="E59" t="s">
        <v>640</v>
      </c>
      <c r="F59" t="s">
        <v>909</v>
      </c>
      <c r="G59" t="s">
        <v>939</v>
      </c>
      <c r="H59" t="s">
        <v>1165</v>
      </c>
      <c r="I59" t="s">
        <v>815</v>
      </c>
      <c r="J59" t="s">
        <v>578</v>
      </c>
      <c r="K59" t="s">
        <v>700</v>
      </c>
      <c r="L59" t="s">
        <v>669</v>
      </c>
      <c r="M59" t="s">
        <v>1592</v>
      </c>
      <c r="N59" t="s">
        <v>689</v>
      </c>
      <c r="O59" t="s">
        <v>1379</v>
      </c>
      <c r="Q59" t="str">
        <f>'Liste des gares'!B61</f>
        <v>Amiens</v>
      </c>
      <c r="R59">
        <f>'Liste des gares'!C61</f>
        <v>87313874</v>
      </c>
      <c r="S59" t="str">
        <f>'Liste des gares'!D61</f>
        <v>Hauts-de-France</v>
      </c>
      <c r="T59" t="str">
        <f>'Liste des gares'!E61</f>
        <v>HDF - Hauts de France</v>
      </c>
      <c r="U59" t="str">
        <f>'Liste des gares'!F61</f>
        <v>EIC Hauts de France</v>
      </c>
      <c r="V59" t="str">
        <f>'Liste des gares'!G61</f>
        <v>A HAUTS DE FRANCE</v>
      </c>
    </row>
    <row r="60" spans="1:22">
      <c r="A60" s="96">
        <v>2025</v>
      </c>
      <c r="B60" s="97">
        <v>45641</v>
      </c>
      <c r="C60" s="97">
        <v>46004</v>
      </c>
      <c r="E60" t="s">
        <v>641</v>
      </c>
      <c r="F60" t="s">
        <v>911</v>
      </c>
      <c r="G60" t="s">
        <v>944</v>
      </c>
      <c r="H60" t="s">
        <v>1288</v>
      </c>
      <c r="I60" t="s">
        <v>816</v>
      </c>
      <c r="J60" t="s">
        <v>590</v>
      </c>
      <c r="K60" t="s">
        <v>704</v>
      </c>
      <c r="L60" t="s">
        <v>674</v>
      </c>
      <c r="M60" t="s">
        <v>1597</v>
      </c>
      <c r="N60" t="s">
        <v>709</v>
      </c>
      <c r="O60" t="s">
        <v>1395</v>
      </c>
      <c r="Q60" t="str">
        <f>'Liste des gares'!B62</f>
        <v>Amifontaine</v>
      </c>
      <c r="R60">
        <f>'Liste des gares'!C62</f>
        <v>87171744</v>
      </c>
      <c r="S60" t="str">
        <f>'Liste des gares'!D62</f>
        <v>Hauts-de-France</v>
      </c>
      <c r="T60" t="str">
        <f>'Liste des gares'!E62</f>
        <v>HDF - Hauts de France</v>
      </c>
      <c r="U60" t="str">
        <f>'Liste des gares'!F62</f>
        <v>à renseigner par PSEF</v>
      </c>
      <c r="V60" t="str">
        <f>'Liste des gares'!G62</f>
        <v>C HAUTS DE FRANCE</v>
      </c>
    </row>
    <row r="61" spans="1:22">
      <c r="A61" s="96">
        <v>2026</v>
      </c>
      <c r="B61" s="97">
        <v>46005</v>
      </c>
      <c r="C61" s="97">
        <v>46368</v>
      </c>
      <c r="E61" t="s">
        <v>670</v>
      </c>
      <c r="F61" t="s">
        <v>918</v>
      </c>
      <c r="G61" t="s">
        <v>948</v>
      </c>
      <c r="H61" t="s">
        <v>1301</v>
      </c>
      <c r="I61" t="s">
        <v>821</v>
      </c>
      <c r="J61" t="s">
        <v>598</v>
      </c>
      <c r="K61" t="s">
        <v>710</v>
      </c>
      <c r="L61" t="s">
        <v>680</v>
      </c>
      <c r="M61" t="s">
        <v>1702</v>
      </c>
      <c r="N61" t="s">
        <v>716</v>
      </c>
      <c r="O61" t="s">
        <v>1398</v>
      </c>
      <c r="Q61" t="str">
        <f>'Liste des gares'!B63</f>
        <v>Amilly Ouerray</v>
      </c>
      <c r="R61">
        <f>'Liste des gares'!C63</f>
        <v>87394205</v>
      </c>
      <c r="S61" t="str">
        <f>'Liste des gares'!D63</f>
        <v>Centre-Val de Loire</v>
      </c>
      <c r="T61" t="str">
        <f>'Liste des gares'!E63</f>
        <v>CVL - Centre Val de Loire</v>
      </c>
      <c r="U61" t="str">
        <f>'Liste des gares'!F63</f>
        <v>à renseigner par PSEF</v>
      </c>
      <c r="V61" t="str">
        <f>'Liste des gares'!G63</f>
        <v>C CENTRE VAL DE LOIRE</v>
      </c>
    </row>
    <row r="62" spans="1:22">
      <c r="E62" t="s">
        <v>673</v>
      </c>
      <c r="F62" t="s">
        <v>920</v>
      </c>
      <c r="G62" t="s">
        <v>956</v>
      </c>
      <c r="H62" t="s">
        <v>1328</v>
      </c>
      <c r="I62" t="s">
        <v>826</v>
      </c>
      <c r="J62" t="s">
        <v>599</v>
      </c>
      <c r="K62" t="s">
        <v>711</v>
      </c>
      <c r="L62" t="s">
        <v>725</v>
      </c>
      <c r="M62" t="s">
        <v>1709</v>
      </c>
      <c r="N62" t="s">
        <v>727</v>
      </c>
      <c r="O62" t="s">
        <v>1425</v>
      </c>
      <c r="Q62" t="str">
        <f>'Liste des gares'!B64</f>
        <v>Amplepuis</v>
      </c>
      <c r="R62">
        <f>'Liste des gares'!C64</f>
        <v>87721035</v>
      </c>
      <c r="S62" t="str">
        <f>'Liste des gares'!D64</f>
        <v>Auvergne-Rhône-Alpes</v>
      </c>
      <c r="T62" t="str">
        <f>'Liste des gares'!E64</f>
        <v>AURA - Auvergne Rhône Alpes</v>
      </c>
      <c r="U62" t="str">
        <f>'Liste des gares'!F64</f>
        <v>EIC Rhône Alpes Lyon</v>
      </c>
      <c r="V62" t="str">
        <f>'Liste des gares'!G64</f>
        <v>B AUV-RHONE ALPES</v>
      </c>
    </row>
    <row r="63" spans="1:22">
      <c r="E63" t="s">
        <v>676</v>
      </c>
      <c r="F63" t="s">
        <v>921</v>
      </c>
      <c r="G63" t="s">
        <v>969</v>
      </c>
      <c r="H63" t="s">
        <v>1368</v>
      </c>
      <c r="I63" t="s">
        <v>837</v>
      </c>
      <c r="J63" t="s">
        <v>601</v>
      </c>
      <c r="K63" t="s">
        <v>718</v>
      </c>
      <c r="L63" t="s">
        <v>726</v>
      </c>
      <c r="M63" t="s">
        <v>1723</v>
      </c>
      <c r="N63" t="s">
        <v>778</v>
      </c>
      <c r="O63" t="s">
        <v>1426</v>
      </c>
      <c r="Q63" t="str">
        <f>'Liste des gares'!B65</f>
        <v>Ancenis</v>
      </c>
      <c r="R63">
        <f>'Liste des gares'!C65</f>
        <v>87481192</v>
      </c>
      <c r="S63" t="str">
        <f>'Liste des gares'!D65</f>
        <v>Pays de la Loire</v>
      </c>
      <c r="T63" t="str">
        <f>'Liste des gares'!E65</f>
        <v>BPL - Bretagne Pays de La Loire</v>
      </c>
      <c r="U63" t="str">
        <f>'Liste des gares'!F65</f>
        <v>EIC Bretagne Pays de la Loire</v>
      </c>
      <c r="V63" t="str">
        <f>'Liste des gares'!G65</f>
        <v>B PAYS DE LA LOIRE</v>
      </c>
    </row>
    <row r="64" spans="1:22">
      <c r="E64" t="s">
        <v>685</v>
      </c>
      <c r="F64" t="s">
        <v>934</v>
      </c>
      <c r="G64" t="s">
        <v>986</v>
      </c>
      <c r="H64" t="s">
        <v>1369</v>
      </c>
      <c r="I64" t="s">
        <v>842</v>
      </c>
      <c r="J64" t="s">
        <v>610</v>
      </c>
      <c r="K64" t="s">
        <v>722</v>
      </c>
      <c r="L64" t="s">
        <v>736</v>
      </c>
      <c r="M64" t="s">
        <v>1727</v>
      </c>
      <c r="N64" t="s">
        <v>811</v>
      </c>
      <c r="O64" t="s">
        <v>1428</v>
      </c>
      <c r="Q64" t="str">
        <f>'Liste des gares'!B66</f>
        <v>Anchamps</v>
      </c>
      <c r="R64">
        <f>'Liste des gares'!C66</f>
        <v>87172858</v>
      </c>
      <c r="S64" t="str">
        <f>'Liste des gares'!D66</f>
        <v>Grand Est</v>
      </c>
      <c r="T64" t="str">
        <f>'Liste des gares'!E66</f>
        <v>GE - Grand Est</v>
      </c>
      <c r="U64" t="str">
        <f>'Liste des gares'!F66</f>
        <v>à renseigner par PSEF</v>
      </c>
      <c r="V64" t="str">
        <f>'Liste des gares'!G66</f>
        <v>C GRAND EST</v>
      </c>
    </row>
    <row r="65" spans="5:22">
      <c r="E65" t="s">
        <v>687</v>
      </c>
      <c r="F65" t="s">
        <v>935</v>
      </c>
      <c r="G65" t="s">
        <v>1017</v>
      </c>
      <c r="H65" t="s">
        <v>1372</v>
      </c>
      <c r="I65" t="s">
        <v>848</v>
      </c>
      <c r="J65" t="s">
        <v>613</v>
      </c>
      <c r="K65" t="s">
        <v>724</v>
      </c>
      <c r="L65" t="s">
        <v>738</v>
      </c>
      <c r="M65" t="s">
        <v>1729</v>
      </c>
      <c r="N65" t="s">
        <v>819</v>
      </c>
      <c r="O65" t="s">
        <v>1432</v>
      </c>
      <c r="Q65" t="str">
        <f>'Liste des gares'!B67</f>
        <v>Anché - Voulon</v>
      </c>
      <c r="R65">
        <f>'Liste des gares'!C67</f>
        <v>87575332</v>
      </c>
      <c r="S65" t="str">
        <f>'Liste des gares'!D67</f>
        <v>Nouvelle-Aquitaine</v>
      </c>
      <c r="T65" t="str">
        <f>'Liste des gares'!E67</f>
        <v>NA - Nouvelle Aquitaine</v>
      </c>
      <c r="U65" t="str">
        <f>'Liste des gares'!F67</f>
        <v>à renseigner par PSEF</v>
      </c>
      <c r="V65" t="str">
        <f>'Liste des gares'!G67</f>
        <v>C NOUVELLE AQUITAINE</v>
      </c>
    </row>
    <row r="66" spans="5:22">
      <c r="E66" t="s">
        <v>691</v>
      </c>
      <c r="F66" t="s">
        <v>945</v>
      </c>
      <c r="G66" t="s">
        <v>1043</v>
      </c>
      <c r="H66" t="s">
        <v>1383</v>
      </c>
      <c r="I66" t="s">
        <v>859</v>
      </c>
      <c r="J66" t="s">
        <v>614</v>
      </c>
      <c r="K66" t="s">
        <v>757</v>
      </c>
      <c r="L66" t="s">
        <v>739</v>
      </c>
      <c r="M66" t="s">
        <v>1810</v>
      </c>
      <c r="N66" t="s">
        <v>820</v>
      </c>
      <c r="O66" t="s">
        <v>1443</v>
      </c>
      <c r="Q66" t="str">
        <f>'Liste des gares'!B68</f>
        <v>Ancy-sur-Moselle</v>
      </c>
      <c r="R66">
        <f>'Liste des gares'!C68</f>
        <v>87192419</v>
      </c>
      <c r="S66" t="str">
        <f>'Liste des gares'!D68</f>
        <v>Grand Est</v>
      </c>
      <c r="T66" t="str">
        <f>'Liste des gares'!E68</f>
        <v>GE - Grand Est</v>
      </c>
      <c r="U66" t="str">
        <f>'Liste des gares'!F68</f>
        <v>à renseigner par PSEF</v>
      </c>
      <c r="V66" t="str">
        <f>'Liste des gares'!G68</f>
        <v>C GRAND EST</v>
      </c>
    </row>
    <row r="67" spans="5:22">
      <c r="E67" t="s">
        <v>692</v>
      </c>
      <c r="F67" t="s">
        <v>947</v>
      </c>
      <c r="G67" t="s">
        <v>1048</v>
      </c>
      <c r="H67" t="s">
        <v>1388</v>
      </c>
      <c r="I67" t="s">
        <v>867</v>
      </c>
      <c r="J67" t="s">
        <v>616</v>
      </c>
      <c r="K67" t="s">
        <v>758</v>
      </c>
      <c r="L67" t="s">
        <v>746</v>
      </c>
      <c r="M67" t="s">
        <v>1843</v>
      </c>
      <c r="N67" t="s">
        <v>845</v>
      </c>
      <c r="O67" t="s">
        <v>1451</v>
      </c>
      <c r="Q67" t="str">
        <f>'Liste des gares'!B69</f>
        <v>Andelot</v>
      </c>
      <c r="R67">
        <f>'Liste des gares'!C69</f>
        <v>87715102</v>
      </c>
      <c r="S67" t="str">
        <f>'Liste des gares'!D69</f>
        <v>Bourgogne-Franche-Comté</v>
      </c>
      <c r="T67" t="str">
        <f>'Liste des gares'!E69</f>
        <v>BFC - Bourgogne Franche Compté</v>
      </c>
      <c r="U67" t="str">
        <f>'Liste des gares'!F69</f>
        <v>EIC Bourgogne Franche Comté</v>
      </c>
      <c r="V67" t="str">
        <f>'Liste des gares'!G69</f>
        <v>C BOURGOGNE FC</v>
      </c>
    </row>
    <row r="68" spans="5:22">
      <c r="E68" t="s">
        <v>693</v>
      </c>
      <c r="F68" t="s">
        <v>982</v>
      </c>
      <c r="G68" t="s">
        <v>1101</v>
      </c>
      <c r="H68" t="s">
        <v>1390</v>
      </c>
      <c r="I68" t="s">
        <v>868</v>
      </c>
      <c r="J68" t="s">
        <v>618</v>
      </c>
      <c r="K68" t="s">
        <v>759</v>
      </c>
      <c r="L68" t="s">
        <v>749</v>
      </c>
      <c r="M68" t="s">
        <v>1922</v>
      </c>
      <c r="N68" t="s">
        <v>858</v>
      </c>
      <c r="O68" t="s">
        <v>1483</v>
      </c>
      <c r="Q68" t="str">
        <f>'Liste des gares'!B70</f>
        <v>Andrésy</v>
      </c>
      <c r="R68">
        <f>'Liste des gares'!C70</f>
        <v>87381491</v>
      </c>
      <c r="S68" t="str">
        <f>'Liste des gares'!D70</f>
        <v>Île-de-France</v>
      </c>
      <c r="T68" t="str">
        <f>'Liste des gares'!E70</f>
        <v>IDF - Île de France</v>
      </c>
      <c r="U68" t="str">
        <f>'Liste des gares'!F70</f>
        <v>à renseigner par PSEF</v>
      </c>
      <c r="V68" t="str">
        <f>'Liste des gares'!G70</f>
        <v>B ILE-DE-FRANCE</v>
      </c>
    </row>
    <row r="69" spans="5:22">
      <c r="E69" t="s">
        <v>694</v>
      </c>
      <c r="F69" t="s">
        <v>1036</v>
      </c>
      <c r="G69" t="s">
        <v>1102</v>
      </c>
      <c r="H69" t="s">
        <v>1404</v>
      </c>
      <c r="I69" t="s">
        <v>902</v>
      </c>
      <c r="J69" t="s">
        <v>623</v>
      </c>
      <c r="K69" t="s">
        <v>763</v>
      </c>
      <c r="L69" t="s">
        <v>803</v>
      </c>
      <c r="M69" t="s">
        <v>1933</v>
      </c>
      <c r="N69" t="s">
        <v>860</v>
      </c>
      <c r="O69" t="s">
        <v>1511</v>
      </c>
      <c r="Q69" t="str">
        <f>'Liste des gares'!B71</f>
        <v>Andrézieux</v>
      </c>
      <c r="R69">
        <f>'Liste des gares'!C71</f>
        <v>87726406</v>
      </c>
      <c r="S69" t="str">
        <f>'Liste des gares'!D71</f>
        <v>Auvergne-Rhône-Alpes</v>
      </c>
      <c r="T69" t="str">
        <f>'Liste des gares'!E71</f>
        <v>AURA - Auvergne Rhône Alpes</v>
      </c>
      <c r="U69" t="str">
        <f>'Liste des gares'!F71</f>
        <v>à renseigner par PSEF</v>
      </c>
      <c r="V69" t="str">
        <f>'Liste des gares'!G71</f>
        <v>C AUV-RHONE ALPES</v>
      </c>
    </row>
    <row r="70" spans="5:22">
      <c r="E70" t="s">
        <v>717</v>
      </c>
      <c r="F70" t="s">
        <v>1038</v>
      </c>
      <c r="G70" t="s">
        <v>1126</v>
      </c>
      <c r="H70" t="s">
        <v>1414</v>
      </c>
      <c r="I70" t="s">
        <v>904</v>
      </c>
      <c r="J70" t="s">
        <v>648</v>
      </c>
      <c r="K70" t="s">
        <v>766</v>
      </c>
      <c r="L70" t="s">
        <v>807</v>
      </c>
      <c r="M70" t="s">
        <v>1967</v>
      </c>
      <c r="N70" t="s">
        <v>869</v>
      </c>
      <c r="O70" t="s">
        <v>1516</v>
      </c>
      <c r="Q70" t="str">
        <f>'Liste des gares'!B72</f>
        <v>Angers Maître École</v>
      </c>
      <c r="R70">
        <f>'Liste des gares'!C72</f>
        <v>87484048</v>
      </c>
      <c r="S70" t="str">
        <f>'Liste des gares'!D72</f>
        <v>Pays de la Loire</v>
      </c>
      <c r="T70" t="str">
        <f>'Liste des gares'!E72</f>
        <v>BPL - Bretagne Pays de La Loire</v>
      </c>
      <c r="U70" t="str">
        <f>'Liste des gares'!F72</f>
        <v>à renseigner par PSEF</v>
      </c>
      <c r="V70" t="str">
        <f>'Liste des gares'!G72</f>
        <v>C PAYS DE LA LOIRE</v>
      </c>
    </row>
    <row r="71" spans="5:22">
      <c r="E71" t="s">
        <v>719</v>
      </c>
      <c r="F71" t="s">
        <v>1040</v>
      </c>
      <c r="G71" t="s">
        <v>1162</v>
      </c>
      <c r="H71" t="s">
        <v>1418</v>
      </c>
      <c r="I71" t="s">
        <v>905</v>
      </c>
      <c r="J71" t="s">
        <v>688</v>
      </c>
      <c r="K71" t="s">
        <v>781</v>
      </c>
      <c r="L71" t="s">
        <v>830</v>
      </c>
      <c r="M71" t="s">
        <v>1977</v>
      </c>
      <c r="N71" t="s">
        <v>880</v>
      </c>
      <c r="O71" t="s">
        <v>1517</v>
      </c>
      <c r="Q71" t="str">
        <f>'Liste des gares'!B73</f>
        <v>Angers Saint-Laud</v>
      </c>
      <c r="R71">
        <f>'Liste des gares'!C73</f>
        <v>87484006</v>
      </c>
      <c r="S71" t="str">
        <f>'Liste des gares'!D73</f>
        <v>Pays de la Loire</v>
      </c>
      <c r="T71" t="str">
        <f>'Liste des gares'!E73</f>
        <v>BPL - Bretagne Pays de La Loire</v>
      </c>
      <c r="U71" t="str">
        <f>'Liste des gares'!F73</f>
        <v>à renseigner par PSEF</v>
      </c>
      <c r="V71" t="str">
        <f>'Liste des gares'!G73</f>
        <v>A PAYS DE LA LOIRE</v>
      </c>
    </row>
    <row r="72" spans="5:22">
      <c r="E72" t="s">
        <v>728</v>
      </c>
      <c r="F72" t="s">
        <v>1079</v>
      </c>
      <c r="G72" t="s">
        <v>1180</v>
      </c>
      <c r="H72" t="s">
        <v>1446</v>
      </c>
      <c r="I72" t="s">
        <v>910</v>
      </c>
      <c r="J72" t="s">
        <v>714</v>
      </c>
      <c r="K72" t="s">
        <v>792</v>
      </c>
      <c r="L72" t="s">
        <v>849</v>
      </c>
      <c r="M72" t="s">
        <v>1979</v>
      </c>
      <c r="N72" t="s">
        <v>906</v>
      </c>
      <c r="O72" t="s">
        <v>1534</v>
      </c>
      <c r="Q72" t="str">
        <f>'Liste des gares'!B74</f>
        <v>Angerville</v>
      </c>
      <c r="R72">
        <f>'Liste des gares'!C74</f>
        <v>87543090</v>
      </c>
      <c r="S72" t="str">
        <f>'Liste des gares'!D74</f>
        <v>Île-de-France</v>
      </c>
      <c r="T72" t="str">
        <f>'Liste des gares'!E74</f>
        <v>IDF - Île de France</v>
      </c>
      <c r="U72" t="str">
        <f>'Liste des gares'!F74</f>
        <v>EIC Paris Rive Gauche</v>
      </c>
      <c r="V72" t="str">
        <f>'Liste des gares'!G74</f>
        <v>B ILE-DE-FRANCE</v>
      </c>
    </row>
    <row r="73" spans="5:22">
      <c r="E73" t="s">
        <v>750</v>
      </c>
      <c r="F73" t="s">
        <v>1080</v>
      </c>
      <c r="G73" t="s">
        <v>1182</v>
      </c>
      <c r="H73" t="s">
        <v>1456</v>
      </c>
      <c r="I73" t="s">
        <v>924</v>
      </c>
      <c r="J73" t="s">
        <v>743</v>
      </c>
      <c r="K73" t="s">
        <v>802</v>
      </c>
      <c r="L73" t="s">
        <v>852</v>
      </c>
      <c r="M73" t="s">
        <v>1991</v>
      </c>
      <c r="N73" t="s">
        <v>919</v>
      </c>
      <c r="O73" t="s">
        <v>1557</v>
      </c>
      <c r="Q73" t="str">
        <f>'Liste des gares'!B75</f>
        <v>Angoulême</v>
      </c>
      <c r="R73">
        <f>'Liste des gares'!C75</f>
        <v>87583005</v>
      </c>
      <c r="S73" t="str">
        <f>'Liste des gares'!D75</f>
        <v>Nouvelle-Aquitaine</v>
      </c>
      <c r="T73" t="str">
        <f>'Liste des gares'!E75</f>
        <v>NA - Nouvelle Aquitaine</v>
      </c>
      <c r="U73" t="str">
        <f>'Liste des gares'!F75</f>
        <v>EIC Aquitaine Poitou Charentes</v>
      </c>
      <c r="V73" t="str">
        <f>'Liste des gares'!G75</f>
        <v>A NOUVELLE AQUITAINE</v>
      </c>
    </row>
    <row r="74" spans="5:22">
      <c r="E74" t="s">
        <v>760</v>
      </c>
      <c r="F74" t="s">
        <v>1087</v>
      </c>
      <c r="G74" t="s">
        <v>1215</v>
      </c>
      <c r="H74" t="s">
        <v>1488</v>
      </c>
      <c r="I74" t="s">
        <v>927</v>
      </c>
      <c r="J74" t="s">
        <v>753</v>
      </c>
      <c r="K74" t="s">
        <v>810</v>
      </c>
      <c r="L74" t="s">
        <v>874</v>
      </c>
      <c r="M74" t="s">
        <v>2018</v>
      </c>
      <c r="N74" t="s">
        <v>994</v>
      </c>
      <c r="O74" t="s">
        <v>1567</v>
      </c>
      <c r="Q74" t="str">
        <f>'Liste des gares'!B76</f>
        <v>Angoulins sur Mer</v>
      </c>
      <c r="R74">
        <f>'Liste des gares'!C76</f>
        <v>87485102</v>
      </c>
      <c r="S74" t="str">
        <f>'Liste des gares'!D76</f>
        <v>Nouvelle-Aquitaine</v>
      </c>
      <c r="T74" t="str">
        <f>'Liste des gares'!E76</f>
        <v>NA - Nouvelle Aquitaine</v>
      </c>
      <c r="U74" t="str">
        <f>'Liste des gares'!F76</f>
        <v>à renseigner par PSEF</v>
      </c>
      <c r="V74" t="str">
        <f>'Liste des gares'!G76</f>
        <v>C NOUVELLE AQUITAINE</v>
      </c>
    </row>
    <row r="75" spans="5:22">
      <c r="E75" t="s">
        <v>761</v>
      </c>
      <c r="F75" t="s">
        <v>1105</v>
      </c>
      <c r="G75" t="s">
        <v>1218</v>
      </c>
      <c r="H75" t="s">
        <v>1502</v>
      </c>
      <c r="I75" t="s">
        <v>928</v>
      </c>
      <c r="J75" t="s">
        <v>755</v>
      </c>
      <c r="K75" t="s">
        <v>817</v>
      </c>
      <c r="L75" t="s">
        <v>876</v>
      </c>
      <c r="M75" t="s">
        <v>2024</v>
      </c>
      <c r="N75" t="s">
        <v>1021</v>
      </c>
      <c r="O75" t="s">
        <v>1594</v>
      </c>
      <c r="Q75" t="str">
        <f>'Liste des gares'!B77</f>
        <v>Anizy - Pinon</v>
      </c>
      <c r="R75">
        <f>'Liste des gares'!C77</f>
        <v>87296566</v>
      </c>
      <c r="S75" t="str">
        <f>'Liste des gares'!D77</f>
        <v>Hauts-de-France</v>
      </c>
      <c r="T75" t="str">
        <f>'Liste des gares'!E77</f>
        <v>HDF - Hauts de France</v>
      </c>
      <c r="U75" t="str">
        <f>'Liste des gares'!F77</f>
        <v>à renseigner par PSEF</v>
      </c>
      <c r="V75" t="str">
        <f>'Liste des gares'!G77</f>
        <v>C HAUTS DE FRANCE</v>
      </c>
    </row>
    <row r="76" spans="5:22">
      <c r="E76" t="s">
        <v>770</v>
      </c>
      <c r="F76" t="s">
        <v>1111</v>
      </c>
      <c r="G76" t="s">
        <v>1219</v>
      </c>
      <c r="H76" t="s">
        <v>1616</v>
      </c>
      <c r="I76" t="s">
        <v>930</v>
      </c>
      <c r="J76" t="s">
        <v>756</v>
      </c>
      <c r="K76" t="s">
        <v>823</v>
      </c>
      <c r="L76" t="s">
        <v>877</v>
      </c>
      <c r="M76" t="s">
        <v>2032</v>
      </c>
      <c r="N76" t="s">
        <v>1024</v>
      </c>
      <c r="O76" t="s">
        <v>1596</v>
      </c>
      <c r="Q76" t="str">
        <f>'Liste des gares'!B78</f>
        <v>Annappes</v>
      </c>
      <c r="R76">
        <f>'Liste des gares'!C78</f>
        <v>87286856</v>
      </c>
      <c r="S76" t="str">
        <f>'Liste des gares'!D78</f>
        <v>Hauts-de-France</v>
      </c>
      <c r="T76" t="str">
        <f>'Liste des gares'!E78</f>
        <v>HDF - Hauts de France</v>
      </c>
      <c r="U76" t="str">
        <f>'Liste des gares'!F78</f>
        <v>à renseigner par PSEF</v>
      </c>
      <c r="V76" t="str">
        <f>'Liste des gares'!G78</f>
        <v>C HAUTS DE FRANCE</v>
      </c>
    </row>
    <row r="77" spans="5:22">
      <c r="E77" t="s">
        <v>776</v>
      </c>
      <c r="F77" t="s">
        <v>1112</v>
      </c>
      <c r="G77" t="s">
        <v>1229</v>
      </c>
      <c r="H77" t="s">
        <v>1648</v>
      </c>
      <c r="I77" t="s">
        <v>932</v>
      </c>
      <c r="J77" t="s">
        <v>769</v>
      </c>
      <c r="K77" t="s">
        <v>827</v>
      </c>
      <c r="L77" t="s">
        <v>893</v>
      </c>
      <c r="M77" t="s">
        <v>2042</v>
      </c>
      <c r="N77" t="s">
        <v>1027</v>
      </c>
      <c r="O77" t="s">
        <v>1614</v>
      </c>
      <c r="Q77" t="str">
        <f>'Liste des gares'!B79</f>
        <v>Annecy</v>
      </c>
      <c r="R77">
        <f>'Liste des gares'!C79</f>
        <v>87746008</v>
      </c>
      <c r="S77" t="str">
        <f>'Liste des gares'!D79</f>
        <v>Auvergne-Rhône-Alpes</v>
      </c>
      <c r="T77" t="str">
        <f>'Liste des gares'!E79</f>
        <v>AURA - Auvergne Rhône Alpes</v>
      </c>
      <c r="U77" t="str">
        <f>'Liste des gares'!F79</f>
        <v>EIC Alpes</v>
      </c>
      <c r="V77" t="str">
        <f>'Liste des gares'!G79</f>
        <v>A AUV-RHONE ALPES</v>
      </c>
    </row>
    <row r="78" spans="5:22">
      <c r="E78" t="s">
        <v>789</v>
      </c>
      <c r="F78" t="s">
        <v>1135</v>
      </c>
      <c r="G78" t="s">
        <v>1291</v>
      </c>
      <c r="H78" t="s">
        <v>1694</v>
      </c>
      <c r="I78" t="s">
        <v>933</v>
      </c>
      <c r="J78" t="s">
        <v>774</v>
      </c>
      <c r="K78" t="s">
        <v>833</v>
      </c>
      <c r="L78" t="s">
        <v>898</v>
      </c>
      <c r="M78" t="s">
        <v>2048</v>
      </c>
      <c r="N78" t="s">
        <v>1030</v>
      </c>
      <c r="O78" t="s">
        <v>1661</v>
      </c>
      <c r="Q78" t="str">
        <f>'Liste des gares'!B80</f>
        <v>Annemasse</v>
      </c>
      <c r="R78">
        <f>'Liste des gares'!C80</f>
        <v>87745497</v>
      </c>
      <c r="S78" t="str">
        <f>'Liste des gares'!D80</f>
        <v>Auvergne-Rhône-Alpes</v>
      </c>
      <c r="T78" t="str">
        <f>'Liste des gares'!E80</f>
        <v>AURA - Auvergne Rhône Alpes</v>
      </c>
      <c r="U78" t="str">
        <f>'Liste des gares'!F80</f>
        <v>EIC Alpes</v>
      </c>
      <c r="V78" t="str">
        <f>'Liste des gares'!G80</f>
        <v>B AUV-RHONE ALPES</v>
      </c>
    </row>
    <row r="79" spans="5:22">
      <c r="E79" t="s">
        <v>790</v>
      </c>
      <c r="F79" t="s">
        <v>1144</v>
      </c>
      <c r="G79" t="s">
        <v>1298</v>
      </c>
      <c r="H79" t="s">
        <v>1715</v>
      </c>
      <c r="I79" t="s">
        <v>936</v>
      </c>
      <c r="J79" t="s">
        <v>775</v>
      </c>
      <c r="K79" t="s">
        <v>834</v>
      </c>
      <c r="L79" t="s">
        <v>908</v>
      </c>
      <c r="M79" t="s">
        <v>2050</v>
      </c>
      <c r="N79" t="s">
        <v>1064</v>
      </c>
      <c r="O79" t="s">
        <v>1665</v>
      </c>
      <c r="Q79" t="str">
        <f>'Liste des gares'!B81</f>
        <v>Anor</v>
      </c>
      <c r="R79">
        <f>'Liste des gares'!C81</f>
        <v>87295055</v>
      </c>
      <c r="S79" t="str">
        <f>'Liste des gares'!D81</f>
        <v>Hauts-de-France</v>
      </c>
      <c r="T79" t="str">
        <f>'Liste des gares'!E81</f>
        <v>HDF - Hauts de France</v>
      </c>
      <c r="U79" t="str">
        <f>'Liste des gares'!F81</f>
        <v>EIC Hauts de France</v>
      </c>
      <c r="V79" t="str">
        <f>'Liste des gares'!G81</f>
        <v>C HAUTS DE FRANCE</v>
      </c>
    </row>
    <row r="80" spans="5:22">
      <c r="E80" t="s">
        <v>794</v>
      </c>
      <c r="F80" t="s">
        <v>1153</v>
      </c>
      <c r="G80" t="s">
        <v>1311</v>
      </c>
      <c r="H80" t="s">
        <v>1735</v>
      </c>
      <c r="I80" t="s">
        <v>943</v>
      </c>
      <c r="J80" t="s">
        <v>780</v>
      </c>
      <c r="K80" t="s">
        <v>839</v>
      </c>
      <c r="L80" t="s">
        <v>917</v>
      </c>
      <c r="M80" t="s">
        <v>2131</v>
      </c>
      <c r="N80" t="s">
        <v>1072</v>
      </c>
      <c r="O80" t="s">
        <v>1706</v>
      </c>
      <c r="Q80" t="str">
        <f>'Liste des gares'!B82</f>
        <v>Anse</v>
      </c>
      <c r="R80">
        <f>'Liste des gares'!C82</f>
        <v>87721324</v>
      </c>
      <c r="S80" t="str">
        <f>'Liste des gares'!D82</f>
        <v>Auvergne-Rhône-Alpes</v>
      </c>
      <c r="T80" t="str">
        <f>'Liste des gares'!E82</f>
        <v>AURA - Auvergne Rhône Alpes</v>
      </c>
      <c r="U80" t="str">
        <f>'Liste des gares'!F82</f>
        <v>à renseigner par PSEF</v>
      </c>
      <c r="V80" t="str">
        <f>'Liste des gares'!G82</f>
        <v>B AUV-RHONE ALPES</v>
      </c>
    </row>
    <row r="81" spans="5:22">
      <c r="E81" t="s">
        <v>797</v>
      </c>
      <c r="F81" t="s">
        <v>1154</v>
      </c>
      <c r="G81" t="s">
        <v>1335</v>
      </c>
      <c r="H81" t="s">
        <v>1739</v>
      </c>
      <c r="I81" t="s">
        <v>946</v>
      </c>
      <c r="J81" t="s">
        <v>787</v>
      </c>
      <c r="K81" t="s">
        <v>847</v>
      </c>
      <c r="L81" t="s">
        <v>940</v>
      </c>
      <c r="M81" t="s">
        <v>2132</v>
      </c>
      <c r="N81" t="s">
        <v>1082</v>
      </c>
      <c r="O81" t="s">
        <v>1851</v>
      </c>
      <c r="Q81" t="str">
        <f>'Liste des gares'!B83</f>
        <v>Anthéor Cap Roux</v>
      </c>
      <c r="R81">
        <f>'Liste des gares'!C83</f>
        <v>87757567</v>
      </c>
      <c r="S81" t="str">
        <f>'Liste des gares'!D83</f>
        <v>Provence-Alpes-Côte d'Azur</v>
      </c>
      <c r="T81" t="str">
        <f>'Liste des gares'!E83</f>
        <v>PACA - Provence Alpes Côte d'Azur</v>
      </c>
      <c r="U81" t="str">
        <f>'Liste des gares'!F83</f>
        <v>à renseigner par PSEF</v>
      </c>
      <c r="V81" t="str">
        <f>'Liste des gares'!G83</f>
        <v>C PACA</v>
      </c>
    </row>
    <row r="82" spans="5:22">
      <c r="E82" t="s">
        <v>798</v>
      </c>
      <c r="F82" t="s">
        <v>1156</v>
      </c>
      <c r="G82" t="s">
        <v>1336</v>
      </c>
      <c r="H82" t="s">
        <v>1751</v>
      </c>
      <c r="I82" t="s">
        <v>955</v>
      </c>
      <c r="J82" t="s">
        <v>791</v>
      </c>
      <c r="K82" t="s">
        <v>863</v>
      </c>
      <c r="L82" t="s">
        <v>966</v>
      </c>
      <c r="M82" t="s">
        <v>2157</v>
      </c>
      <c r="N82" t="s">
        <v>1084</v>
      </c>
      <c r="O82" t="s">
        <v>1852</v>
      </c>
      <c r="Q82" t="str">
        <f>'Liste des gares'!B84</f>
        <v>Antibes</v>
      </c>
      <c r="R82">
        <f>'Liste des gares'!C84</f>
        <v>87757674</v>
      </c>
      <c r="S82" t="str">
        <f>'Liste des gares'!D84</f>
        <v>Provence-Alpes-Côte d'Azur</v>
      </c>
      <c r="T82" t="str">
        <f>'Liste des gares'!E84</f>
        <v>PACA - Provence Alpes Côte d'Azur</v>
      </c>
      <c r="U82" t="str">
        <f>'Liste des gares'!F84</f>
        <v>EIC Provence Alpes Côte d'Azur</v>
      </c>
      <c r="V82" t="str">
        <f>'Liste des gares'!G84</f>
        <v>A PACA</v>
      </c>
    </row>
    <row r="83" spans="5:22">
      <c r="E83" t="s">
        <v>800</v>
      </c>
      <c r="F83" t="s">
        <v>1163</v>
      </c>
      <c r="G83" t="s">
        <v>1337</v>
      </c>
      <c r="H83" t="s">
        <v>1754</v>
      </c>
      <c r="I83" t="s">
        <v>957</v>
      </c>
      <c r="J83" t="s">
        <v>796</v>
      </c>
      <c r="K83" t="s">
        <v>864</v>
      </c>
      <c r="L83" t="s">
        <v>988</v>
      </c>
      <c r="M83" t="s">
        <v>2221</v>
      </c>
      <c r="N83" t="s">
        <v>1092</v>
      </c>
      <c r="O83" t="s">
        <v>1857</v>
      </c>
      <c r="Q83" t="str">
        <f>'Liste des gares'!B85</f>
        <v>Anvin</v>
      </c>
      <c r="R83">
        <f>'Liste des gares'!C85</f>
        <v>87317255</v>
      </c>
      <c r="S83" t="str">
        <f>'Liste des gares'!D85</f>
        <v>Hauts-de-France</v>
      </c>
      <c r="T83" t="str">
        <f>'Liste des gares'!E85</f>
        <v>HDF - Hauts de France</v>
      </c>
      <c r="U83" t="str">
        <f>'Liste des gares'!F85</f>
        <v>à renseigner par PSEF</v>
      </c>
      <c r="V83" t="str">
        <f>'Liste des gares'!G85</f>
        <v>C HAUTS DE FRANCE</v>
      </c>
    </row>
    <row r="84" spans="5:22">
      <c r="E84" t="s">
        <v>806</v>
      </c>
      <c r="F84" t="s">
        <v>1167</v>
      </c>
      <c r="G84" t="s">
        <v>1348</v>
      </c>
      <c r="H84" t="s">
        <v>1764</v>
      </c>
      <c r="I84" t="s">
        <v>960</v>
      </c>
      <c r="J84" t="s">
        <v>824</v>
      </c>
      <c r="K84" t="s">
        <v>883</v>
      </c>
      <c r="L84" t="s">
        <v>1002</v>
      </c>
      <c r="M84" t="s">
        <v>2315</v>
      </c>
      <c r="N84" t="s">
        <v>1093</v>
      </c>
      <c r="O84" t="s">
        <v>1888</v>
      </c>
      <c r="Q84" t="str">
        <f>'Liste des gares'!B86</f>
        <v>Apach</v>
      </c>
      <c r="R84">
        <f>'Liste des gares'!C86</f>
        <v>87191643</v>
      </c>
      <c r="S84" t="str">
        <f>'Liste des gares'!D86</f>
        <v>Grand Est</v>
      </c>
      <c r="T84" t="str">
        <f>'Liste des gares'!E86</f>
        <v>GE - Grand Est</v>
      </c>
      <c r="U84" t="str">
        <f>'Liste des gares'!F86</f>
        <v>EIC Lorraine Champagne Ardenne</v>
      </c>
      <c r="V84" t="str">
        <f>'Liste des gares'!G86</f>
        <v>C GRAND EST</v>
      </c>
    </row>
    <row r="85" spans="5:22">
      <c r="E85" t="s">
        <v>813</v>
      </c>
      <c r="F85" t="s">
        <v>1168</v>
      </c>
      <c r="G85" t="s">
        <v>1351</v>
      </c>
      <c r="H85" t="s">
        <v>1800</v>
      </c>
      <c r="I85" t="s">
        <v>961</v>
      </c>
      <c r="J85" t="s">
        <v>828</v>
      </c>
      <c r="K85" t="s">
        <v>889</v>
      </c>
      <c r="L85" t="s">
        <v>1051</v>
      </c>
      <c r="M85" t="s">
        <v>2321</v>
      </c>
      <c r="N85" t="s">
        <v>1124</v>
      </c>
      <c r="O85" t="s">
        <v>1889</v>
      </c>
      <c r="Q85" t="str">
        <f>'Liste des gares'!B87</f>
        <v>Appilly</v>
      </c>
      <c r="R85">
        <f>'Liste des gares'!C87</f>
        <v>87296459</v>
      </c>
      <c r="S85" t="str">
        <f>'Liste des gares'!D87</f>
        <v>Hauts-de-France</v>
      </c>
      <c r="T85" t="str">
        <f>'Liste des gares'!E87</f>
        <v>HDF - Hauts de France</v>
      </c>
      <c r="U85" t="str">
        <f>'Liste des gares'!F87</f>
        <v>à renseigner par PSEF</v>
      </c>
      <c r="V85" t="str">
        <f>'Liste des gares'!G87</f>
        <v>C HAUTS DE FRANCE</v>
      </c>
    </row>
    <row r="86" spans="5:22">
      <c r="E86" t="s">
        <v>878</v>
      </c>
      <c r="F86" t="s">
        <v>1193</v>
      </c>
      <c r="G86" t="s">
        <v>1352</v>
      </c>
      <c r="H86" t="s">
        <v>1801</v>
      </c>
      <c r="I86" t="s">
        <v>972</v>
      </c>
      <c r="J86" t="s">
        <v>838</v>
      </c>
      <c r="K86" t="s">
        <v>897</v>
      </c>
      <c r="L86" t="s">
        <v>1052</v>
      </c>
      <c r="M86" t="s">
        <v>2327</v>
      </c>
      <c r="N86" t="s">
        <v>1131</v>
      </c>
      <c r="O86" t="s">
        <v>1920</v>
      </c>
      <c r="Q86" t="str">
        <f>'Liste des gares'!B88</f>
        <v>Arbanats</v>
      </c>
      <c r="R86">
        <f>'Liste des gares'!C88</f>
        <v>87582726</v>
      </c>
      <c r="S86" t="str">
        <f>'Liste des gares'!D88</f>
        <v>Nouvelle-Aquitaine</v>
      </c>
      <c r="T86" t="str">
        <f>'Liste des gares'!E88</f>
        <v>NA - Nouvelle Aquitaine</v>
      </c>
      <c r="U86" t="str">
        <f>'Liste des gares'!F88</f>
        <v>à renseigner par PSEF</v>
      </c>
      <c r="V86" t="str">
        <f>'Liste des gares'!G88</f>
        <v>C NOUVELLE AQUITAINE</v>
      </c>
    </row>
    <row r="87" spans="5:22">
      <c r="E87" t="s">
        <v>885</v>
      </c>
      <c r="F87" t="s">
        <v>1256</v>
      </c>
      <c r="G87" t="s">
        <v>1353</v>
      </c>
      <c r="H87" t="s">
        <v>1803</v>
      </c>
      <c r="I87" t="s">
        <v>976</v>
      </c>
      <c r="J87" t="s">
        <v>840</v>
      </c>
      <c r="K87" t="s">
        <v>907</v>
      </c>
      <c r="L87" t="s">
        <v>1063</v>
      </c>
      <c r="M87" t="s">
        <v>2382</v>
      </c>
      <c r="N87" t="s">
        <v>1133</v>
      </c>
      <c r="O87" t="s">
        <v>1931</v>
      </c>
      <c r="Q87" t="str">
        <f>'Liste des gares'!B89</f>
        <v>Arbois</v>
      </c>
      <c r="R87">
        <f>'Liste des gares'!C89</f>
        <v>87718155</v>
      </c>
      <c r="S87" t="str">
        <f>'Liste des gares'!D89</f>
        <v>Bourgogne-Franche-Comté</v>
      </c>
      <c r="T87" t="str">
        <f>'Liste des gares'!E89</f>
        <v>BFC - Bourgogne Franche Compté</v>
      </c>
      <c r="U87" t="str">
        <f>'Liste des gares'!F89</f>
        <v>EIC Bourgogne Franche Comté</v>
      </c>
      <c r="V87" t="str">
        <f>'Liste des gares'!G89</f>
        <v>C BOURGOGNE FC</v>
      </c>
    </row>
    <row r="88" spans="5:22">
      <c r="E88" t="s">
        <v>888</v>
      </c>
      <c r="F88" t="s">
        <v>1289</v>
      </c>
      <c r="G88" t="s">
        <v>1354</v>
      </c>
      <c r="H88" t="s">
        <v>1812</v>
      </c>
      <c r="I88" t="s">
        <v>978</v>
      </c>
      <c r="J88" t="s">
        <v>843</v>
      </c>
      <c r="K88" t="s">
        <v>925</v>
      </c>
      <c r="L88" t="s">
        <v>1088</v>
      </c>
      <c r="M88" t="s">
        <v>2439</v>
      </c>
      <c r="N88" t="s">
        <v>1134</v>
      </c>
      <c r="O88" t="s">
        <v>1970</v>
      </c>
      <c r="Q88" t="str">
        <f>'Liste des gares'!B90</f>
        <v>Arcachon</v>
      </c>
      <c r="R88">
        <f>'Liste des gares'!C90</f>
        <v>87582668</v>
      </c>
      <c r="S88" t="str">
        <f>'Liste des gares'!D90</f>
        <v>Nouvelle-Aquitaine</v>
      </c>
      <c r="T88" t="str">
        <f>'Liste des gares'!E90</f>
        <v>NA - Nouvelle Aquitaine</v>
      </c>
      <c r="U88" t="str">
        <f>'Liste des gares'!F90</f>
        <v>EIC Aquitaine Poitou Charentes</v>
      </c>
      <c r="V88" t="str">
        <f>'Liste des gares'!G90</f>
        <v>B NOUVELLE AQUITAINE</v>
      </c>
    </row>
    <row r="89" spans="5:22">
      <c r="E89" t="s">
        <v>903</v>
      </c>
      <c r="F89" t="s">
        <v>1321</v>
      </c>
      <c r="G89" t="s">
        <v>1360</v>
      </c>
      <c r="H89" t="s">
        <v>1823</v>
      </c>
      <c r="I89" t="s">
        <v>980</v>
      </c>
      <c r="J89" t="s">
        <v>850</v>
      </c>
      <c r="K89" t="s">
        <v>951</v>
      </c>
      <c r="L89" t="s">
        <v>1096</v>
      </c>
      <c r="M89" t="s">
        <v>2443</v>
      </c>
      <c r="N89" t="s">
        <v>1155</v>
      </c>
      <c r="O89" t="s">
        <v>1973</v>
      </c>
      <c r="Q89" t="str">
        <f>'Liste des gares'!B91</f>
        <v>Arc-et-Senans</v>
      </c>
      <c r="R89">
        <f>'Liste des gares'!C91</f>
        <v>87718841</v>
      </c>
      <c r="S89" t="str">
        <f>'Liste des gares'!D91</f>
        <v>Bourgogne-Franche-Comté</v>
      </c>
      <c r="T89" t="str">
        <f>'Liste des gares'!E91</f>
        <v>BFC - Bourgogne Franche Compté</v>
      </c>
      <c r="U89" t="str">
        <f>'Liste des gares'!F91</f>
        <v>EIC Bourgogne Franche Comté</v>
      </c>
      <c r="V89" t="str">
        <f>'Liste des gares'!G91</f>
        <v>C BOURGOGNE FC</v>
      </c>
    </row>
    <row r="90" spans="5:22">
      <c r="E90" t="s">
        <v>914</v>
      </c>
      <c r="F90" t="s">
        <v>1325</v>
      </c>
      <c r="G90" t="s">
        <v>1365</v>
      </c>
      <c r="H90" t="s">
        <v>1836</v>
      </c>
      <c r="I90" t="s">
        <v>983</v>
      </c>
      <c r="J90" t="s">
        <v>855</v>
      </c>
      <c r="K90" t="s">
        <v>963</v>
      </c>
      <c r="L90" t="s">
        <v>1121</v>
      </c>
      <c r="M90" t="s">
        <v>2462</v>
      </c>
      <c r="N90" t="s">
        <v>1158</v>
      </c>
      <c r="O90" t="s">
        <v>1980</v>
      </c>
      <c r="Q90" t="str">
        <f>'Liste des gares'!B92</f>
        <v>Arches</v>
      </c>
      <c r="R90">
        <f>'Liste des gares'!C92</f>
        <v>87144410</v>
      </c>
      <c r="S90" t="str">
        <f>'Liste des gares'!D92</f>
        <v>Grand Est</v>
      </c>
      <c r="T90" t="str">
        <f>'Liste des gares'!E92</f>
        <v>GE - Grand Est</v>
      </c>
      <c r="U90" t="str">
        <f>'Liste des gares'!F92</f>
        <v>EIC Lorraine Champagne Ardenne</v>
      </c>
      <c r="V90" t="str">
        <f>'Liste des gares'!G92</f>
        <v>C GRAND EST</v>
      </c>
    </row>
    <row r="91" spans="5:22">
      <c r="E91" t="s">
        <v>915</v>
      </c>
      <c r="F91" t="s">
        <v>1370</v>
      </c>
      <c r="G91" t="s">
        <v>1366</v>
      </c>
      <c r="H91" t="s">
        <v>1880</v>
      </c>
      <c r="I91" t="s">
        <v>991</v>
      </c>
      <c r="J91" t="s">
        <v>856</v>
      </c>
      <c r="K91" t="s">
        <v>964</v>
      </c>
      <c r="L91" t="s">
        <v>1137</v>
      </c>
      <c r="M91" t="s">
        <v>2508</v>
      </c>
      <c r="N91" t="s">
        <v>1166</v>
      </c>
      <c r="O91" t="s">
        <v>2034</v>
      </c>
      <c r="Q91" t="str">
        <f>'Liste des gares'!B93</f>
        <v>Arcy-sur-Cure</v>
      </c>
      <c r="R91">
        <f>'Liste des gares'!C93</f>
        <v>87683680</v>
      </c>
      <c r="S91" t="str">
        <f>'Liste des gares'!D93</f>
        <v>Bourgogne-Franche-Comté</v>
      </c>
      <c r="T91" t="str">
        <f>'Liste des gares'!E93</f>
        <v>BFC - Bourgogne Franche Compté</v>
      </c>
      <c r="U91" t="str">
        <f>'Liste des gares'!F93</f>
        <v>à renseigner par PSEF</v>
      </c>
      <c r="V91" t="str">
        <f>'Liste des gares'!G93</f>
        <v>C BOURGOGNE FC</v>
      </c>
    </row>
    <row r="92" spans="5:22">
      <c r="E92" t="s">
        <v>916</v>
      </c>
      <c r="F92" t="s">
        <v>1371</v>
      </c>
      <c r="G92" t="s">
        <v>1367</v>
      </c>
      <c r="H92" t="s">
        <v>1882</v>
      </c>
      <c r="I92" t="s">
        <v>992</v>
      </c>
      <c r="J92" t="s">
        <v>866</v>
      </c>
      <c r="K92" t="s">
        <v>967</v>
      </c>
      <c r="L92" t="s">
        <v>1146</v>
      </c>
      <c r="M92" t="s">
        <v>2548</v>
      </c>
      <c r="N92" t="s">
        <v>1169</v>
      </c>
      <c r="O92" t="s">
        <v>2043</v>
      </c>
      <c r="Q92" t="str">
        <f>'Liste des gares'!B94</f>
        <v>Arenc Euroméditerranée</v>
      </c>
      <c r="R92">
        <f>'Liste des gares'!C94</f>
        <v>87580340</v>
      </c>
      <c r="S92" t="str">
        <f>'Liste des gares'!D94</f>
        <v>Provence-Alpes-Côte d'Azur</v>
      </c>
      <c r="T92" t="str">
        <f>'Liste des gares'!E94</f>
        <v>PACA - Provence Alpes Côte d'Azur</v>
      </c>
      <c r="U92" t="str">
        <f>'Liste des gares'!F94</f>
        <v>à renseigner par PSEF</v>
      </c>
      <c r="V92" t="str">
        <f>'Liste des gares'!G94</f>
        <v>C PACA</v>
      </c>
    </row>
    <row r="93" spans="5:22">
      <c r="E93" t="s">
        <v>929</v>
      </c>
      <c r="F93" t="s">
        <v>1373</v>
      </c>
      <c r="G93" t="s">
        <v>1381</v>
      </c>
      <c r="H93" t="s">
        <v>1887</v>
      </c>
      <c r="I93" t="s">
        <v>995</v>
      </c>
      <c r="J93" t="s">
        <v>879</v>
      </c>
      <c r="K93" t="s">
        <v>974</v>
      </c>
      <c r="L93" t="s">
        <v>1149</v>
      </c>
      <c r="M93" t="s">
        <v>2566</v>
      </c>
      <c r="N93" t="s">
        <v>1177</v>
      </c>
      <c r="O93" t="s">
        <v>2106</v>
      </c>
      <c r="Q93" t="str">
        <f>'Liste des gares'!B95</f>
        <v>Arengosse</v>
      </c>
      <c r="R93">
        <f>'Liste des gares'!C95</f>
        <v>87671479</v>
      </c>
      <c r="S93" t="str">
        <f>'Liste des gares'!D95</f>
        <v>Nouvelle-Aquitaine</v>
      </c>
      <c r="T93" t="str">
        <f>'Liste des gares'!E95</f>
        <v>NA - Nouvelle Aquitaine</v>
      </c>
      <c r="U93" t="str">
        <f>'Liste des gares'!F95</f>
        <v>à renseigner par PSEF</v>
      </c>
      <c r="V93" t="str">
        <f>'Liste des gares'!G95</f>
        <v>C NOUVELLE AQUITAINE</v>
      </c>
    </row>
    <row r="94" spans="5:22">
      <c r="E94" t="s">
        <v>949</v>
      </c>
      <c r="F94" t="s">
        <v>1375</v>
      </c>
      <c r="G94" t="s">
        <v>1387</v>
      </c>
      <c r="H94" t="s">
        <v>1890</v>
      </c>
      <c r="I94" t="s">
        <v>996</v>
      </c>
      <c r="J94" t="s">
        <v>884</v>
      </c>
      <c r="K94" t="s">
        <v>985</v>
      </c>
      <c r="L94" t="s">
        <v>1151</v>
      </c>
      <c r="M94" t="s">
        <v>2581</v>
      </c>
      <c r="N94" t="s">
        <v>1181</v>
      </c>
      <c r="O94" t="s">
        <v>2108</v>
      </c>
      <c r="Q94" t="str">
        <f>'Liste des gares'!B96</f>
        <v>Argelès-sur-Mer</v>
      </c>
      <c r="R94">
        <f>'Liste des gares'!C96</f>
        <v>87784231</v>
      </c>
      <c r="S94" t="str">
        <f>'Liste des gares'!D96</f>
        <v>Occitanie</v>
      </c>
      <c r="T94" t="str">
        <f>'Liste des gares'!E96</f>
        <v>OCC - Occitanie</v>
      </c>
      <c r="U94" t="str">
        <f>'Liste des gares'!F96</f>
        <v>à renseigner par PSEF</v>
      </c>
      <c r="V94" t="str">
        <f>'Liste des gares'!G96</f>
        <v>B OCCITANIE</v>
      </c>
    </row>
    <row r="95" spans="5:22">
      <c r="E95" t="s">
        <v>953</v>
      </c>
      <c r="F95" t="s">
        <v>1416</v>
      </c>
      <c r="G95" t="s">
        <v>1393</v>
      </c>
      <c r="H95" t="s">
        <v>1914</v>
      </c>
      <c r="I95" t="s">
        <v>1001</v>
      </c>
      <c r="J95" t="s">
        <v>886</v>
      </c>
      <c r="K95" t="s">
        <v>989</v>
      </c>
      <c r="L95" t="s">
        <v>1170</v>
      </c>
      <c r="M95" t="s">
        <v>2612</v>
      </c>
      <c r="N95" t="s">
        <v>1188</v>
      </c>
      <c r="O95" t="s">
        <v>2109</v>
      </c>
      <c r="Q95" t="str">
        <f>'Liste des gares'!B97</f>
        <v>Argentan</v>
      </c>
      <c r="R95">
        <f>'Liste des gares'!C97</f>
        <v>87444539</v>
      </c>
      <c r="S95" t="str">
        <f>'Liste des gares'!D97</f>
        <v>Normandie</v>
      </c>
      <c r="T95" t="str">
        <f>'Liste des gares'!E97</f>
        <v>NO - Normandie</v>
      </c>
      <c r="U95" t="str">
        <f>'Liste des gares'!F97</f>
        <v>EIC Normandie</v>
      </c>
      <c r="V95" t="str">
        <f>'Liste des gares'!G97</f>
        <v>B NORMANDIE</v>
      </c>
    </row>
    <row r="96" spans="5:22">
      <c r="E96" t="s">
        <v>958</v>
      </c>
      <c r="F96" t="s">
        <v>1436</v>
      </c>
      <c r="G96" t="s">
        <v>1396</v>
      </c>
      <c r="H96" t="s">
        <v>1946</v>
      </c>
      <c r="I96" t="s">
        <v>1003</v>
      </c>
      <c r="J96" t="s">
        <v>887</v>
      </c>
      <c r="K96" t="s">
        <v>997</v>
      </c>
      <c r="L96" t="s">
        <v>1213</v>
      </c>
      <c r="M96" t="s">
        <v>2622</v>
      </c>
      <c r="N96" t="s">
        <v>1189</v>
      </c>
      <c r="O96" t="s">
        <v>2110</v>
      </c>
      <c r="Q96" t="str">
        <f>'Liste des gares'!B98</f>
        <v>Argenteuil</v>
      </c>
      <c r="R96">
        <f>'Liste des gares'!C98</f>
        <v>87381848</v>
      </c>
      <c r="S96" t="str">
        <f>'Liste des gares'!D98</f>
        <v>Île-de-France</v>
      </c>
      <c r="T96" t="str">
        <f>'Liste des gares'!E98</f>
        <v>IDF - Île de France</v>
      </c>
      <c r="U96" t="str">
        <f>'Liste des gares'!F98</f>
        <v>à renseigner par PSEF</v>
      </c>
      <c r="V96" t="str">
        <f>'Liste des gares'!G98</f>
        <v>B ILE-DE-FRANCE</v>
      </c>
    </row>
    <row r="97" spans="5:22">
      <c r="E97" t="s">
        <v>977</v>
      </c>
      <c r="F97" t="s">
        <v>1462</v>
      </c>
      <c r="G97" t="s">
        <v>1401</v>
      </c>
      <c r="H97" t="s">
        <v>1953</v>
      </c>
      <c r="I97" t="s">
        <v>1005</v>
      </c>
      <c r="J97" t="s">
        <v>891</v>
      </c>
      <c r="K97" t="s">
        <v>998</v>
      </c>
      <c r="L97" t="s">
        <v>1214</v>
      </c>
      <c r="M97" t="s">
        <v>2643</v>
      </c>
      <c r="N97" t="s">
        <v>1191</v>
      </c>
      <c r="O97" t="s">
        <v>2116</v>
      </c>
      <c r="Q97" t="str">
        <f>'Liste des gares'!B99</f>
        <v>Argentière (Haute-Savoie)</v>
      </c>
      <c r="R97">
        <f>'Liste des gares'!C99</f>
        <v>87746859</v>
      </c>
      <c r="S97" t="str">
        <f>'Liste des gares'!D99</f>
        <v>Auvergne-Rhône-Alpes</v>
      </c>
      <c r="T97" t="str">
        <f>'Liste des gares'!E99</f>
        <v>AURA - Auvergne Rhône Alpes</v>
      </c>
      <c r="U97" t="str">
        <f>'Liste des gares'!F99</f>
        <v>à renseigner par PSEF</v>
      </c>
      <c r="V97" t="str">
        <f>'Liste des gares'!G99</f>
        <v>C AUV-RHONE ALPES</v>
      </c>
    </row>
    <row r="98" spans="5:22">
      <c r="E98" t="s">
        <v>981</v>
      </c>
      <c r="F98" t="s">
        <v>1478</v>
      </c>
      <c r="G98" t="s">
        <v>1405</v>
      </c>
      <c r="H98" t="s">
        <v>1963</v>
      </c>
      <c r="I98" t="s">
        <v>1007</v>
      </c>
      <c r="J98" t="s">
        <v>892</v>
      </c>
      <c r="K98" t="s">
        <v>1008</v>
      </c>
      <c r="L98" t="s">
        <v>1220</v>
      </c>
      <c r="M98" t="s">
        <v>2673</v>
      </c>
      <c r="N98" t="s">
        <v>1207</v>
      </c>
      <c r="O98" t="s">
        <v>2159</v>
      </c>
      <c r="Q98" t="str">
        <f>'Liste des gares'!B100</f>
        <v>Argenton-sur-Creuse</v>
      </c>
      <c r="R98">
        <f>'Liste des gares'!C100</f>
        <v>87597120</v>
      </c>
      <c r="S98" t="str">
        <f>'Liste des gares'!D100</f>
        <v>Centre-Val de Loire</v>
      </c>
      <c r="T98" t="str">
        <f>'Liste des gares'!E100</f>
        <v>CVL - Centre Val de Loire</v>
      </c>
      <c r="U98" t="str">
        <f>'Liste des gares'!F100</f>
        <v>EIC Centre Limousin</v>
      </c>
      <c r="V98" t="str">
        <f>'Liste des gares'!G100</f>
        <v>B CENTRE VAL DE LOIRE</v>
      </c>
    </row>
    <row r="99" spans="5:22">
      <c r="E99" t="s">
        <v>987</v>
      </c>
      <c r="F99" t="s">
        <v>1508</v>
      </c>
      <c r="G99" t="s">
        <v>1407</v>
      </c>
      <c r="H99" t="s">
        <v>1993</v>
      </c>
      <c r="I99" t="s">
        <v>1022</v>
      </c>
      <c r="J99" t="s">
        <v>896</v>
      </c>
      <c r="K99" t="s">
        <v>1009</v>
      </c>
      <c r="L99" t="s">
        <v>1227</v>
      </c>
      <c r="M99" t="s">
        <v>2678</v>
      </c>
      <c r="N99" t="s">
        <v>1286</v>
      </c>
      <c r="O99" t="s">
        <v>2165</v>
      </c>
      <c r="Q99" t="str">
        <f>'Liste des gares'!B101</f>
        <v>Arles</v>
      </c>
      <c r="R99">
        <f>'Liste des gares'!C101</f>
        <v>87753657</v>
      </c>
      <c r="S99" t="str">
        <f>'Liste des gares'!D101</f>
        <v>Provence-Alpes-Côte d'Azur</v>
      </c>
      <c r="T99" t="str">
        <f>'Liste des gares'!E101</f>
        <v>PACA - Provence Alpes Côte d'Azur</v>
      </c>
      <c r="U99" t="str">
        <f>'Liste des gares'!F101</f>
        <v>EIC Provence Alpes Côte d'Azur</v>
      </c>
      <c r="V99" t="str">
        <f>'Liste des gares'!G101</f>
        <v>B PACA</v>
      </c>
    </row>
    <row r="100" spans="5:22">
      <c r="E100" t="s">
        <v>1006</v>
      </c>
      <c r="F100" t="s">
        <v>1518</v>
      </c>
      <c r="G100" t="s">
        <v>1409</v>
      </c>
      <c r="H100" t="s">
        <v>2016</v>
      </c>
      <c r="I100" t="s">
        <v>1034</v>
      </c>
      <c r="J100" t="s">
        <v>901</v>
      </c>
      <c r="K100" t="s">
        <v>1010</v>
      </c>
      <c r="L100" t="s">
        <v>1250</v>
      </c>
      <c r="M100" t="s">
        <v>2702</v>
      </c>
      <c r="N100" t="s">
        <v>1324</v>
      </c>
      <c r="O100" t="s">
        <v>2170</v>
      </c>
      <c r="Q100" t="str">
        <f>'Liste des gares'!B102</f>
        <v>Arleux</v>
      </c>
      <c r="R100">
        <f>'Liste des gares'!C102</f>
        <v>87345421</v>
      </c>
      <c r="S100" t="str">
        <f>'Liste des gares'!D102</f>
        <v>Hauts-de-France</v>
      </c>
      <c r="T100" t="str">
        <f>'Liste des gares'!E102</f>
        <v>HDF - Hauts de France</v>
      </c>
      <c r="U100" t="str">
        <f>'Liste des gares'!F102</f>
        <v>EIC Hauts de France</v>
      </c>
      <c r="V100" t="str">
        <f>'Liste des gares'!G102</f>
        <v>C HAUTS DE FRANCE</v>
      </c>
    </row>
    <row r="101" spans="5:22">
      <c r="E101" t="s">
        <v>1032</v>
      </c>
      <c r="F101" t="s">
        <v>1553</v>
      </c>
      <c r="G101" t="s">
        <v>1417</v>
      </c>
      <c r="H101" t="s">
        <v>2020</v>
      </c>
      <c r="I101" t="s">
        <v>1041</v>
      </c>
      <c r="J101" t="s">
        <v>912</v>
      </c>
      <c r="K101" t="s">
        <v>1011</v>
      </c>
      <c r="L101" t="s">
        <v>1292</v>
      </c>
      <c r="M101" t="s">
        <v>2710</v>
      </c>
      <c r="N101" t="s">
        <v>1350</v>
      </c>
      <c r="O101" t="s">
        <v>2222</v>
      </c>
      <c r="Q101" t="str">
        <f>'Liste des gares'!B103</f>
        <v>Armentières</v>
      </c>
      <c r="R101">
        <f>'Liste des gares'!C103</f>
        <v>87286146</v>
      </c>
      <c r="S101" t="str">
        <f>'Liste des gares'!D103</f>
        <v>Hauts-de-France</v>
      </c>
      <c r="T101" t="str">
        <f>'Liste des gares'!E103</f>
        <v>HDF - Hauts de France</v>
      </c>
      <c r="U101" t="str">
        <f>'Liste des gares'!F103</f>
        <v>EIC Hauts de France</v>
      </c>
      <c r="V101" t="str">
        <f>'Liste des gares'!G103</f>
        <v>B HAUTS DE FRANCE</v>
      </c>
    </row>
    <row r="102" spans="5:22">
      <c r="E102" t="s">
        <v>1046</v>
      </c>
      <c r="F102" t="s">
        <v>1554</v>
      </c>
      <c r="G102" t="s">
        <v>1422</v>
      </c>
      <c r="H102" t="s">
        <v>2089</v>
      </c>
      <c r="I102" t="s">
        <v>1045</v>
      </c>
      <c r="J102" t="s">
        <v>913</v>
      </c>
      <c r="K102" t="s">
        <v>1012</v>
      </c>
      <c r="L102" t="s">
        <v>1306</v>
      </c>
      <c r="M102" t="s">
        <v>2765</v>
      </c>
      <c r="N102" t="s">
        <v>1413</v>
      </c>
      <c r="O102" t="s">
        <v>2223</v>
      </c>
      <c r="Q102" t="str">
        <f>'Liste des gares'!B104</f>
        <v>Arnage</v>
      </c>
      <c r="R102">
        <f>'Liste des gares'!C104</f>
        <v>87396549</v>
      </c>
      <c r="S102" t="str">
        <f>'Liste des gares'!D104</f>
        <v>Pays de la Loire</v>
      </c>
      <c r="T102" t="str">
        <f>'Liste des gares'!E104</f>
        <v>BPL - Bretagne Pays de La Loire</v>
      </c>
      <c r="U102" t="str">
        <f>'Liste des gares'!F104</f>
        <v>EIC Bretagne Pays de la Loire</v>
      </c>
      <c r="V102" t="str">
        <f>'Liste des gares'!G104</f>
        <v>C PAYS DE LA LOIRE</v>
      </c>
    </row>
    <row r="103" spans="5:22">
      <c r="E103" t="s">
        <v>1070</v>
      </c>
      <c r="F103" t="s">
        <v>1599</v>
      </c>
      <c r="G103" t="s">
        <v>1431</v>
      </c>
      <c r="H103" t="s">
        <v>2094</v>
      </c>
      <c r="I103" t="s">
        <v>1053</v>
      </c>
      <c r="J103" t="s">
        <v>922</v>
      </c>
      <c r="K103" t="s">
        <v>1013</v>
      </c>
      <c r="L103" t="s">
        <v>1307</v>
      </c>
      <c r="M103" t="s">
        <v>2782</v>
      </c>
      <c r="N103" t="s">
        <v>1458</v>
      </c>
      <c r="O103" t="s">
        <v>2238</v>
      </c>
      <c r="Q103" t="str">
        <f>'Liste des gares'!B105</f>
        <v>Aurillac</v>
      </c>
      <c r="R103">
        <f>'Liste des gares'!C105</f>
        <v>87645002</v>
      </c>
      <c r="S103" t="str">
        <f>'Liste des gares'!D105</f>
        <v>Auvergne-Rhône-Alpes</v>
      </c>
      <c r="T103" t="str">
        <f>'Liste des gares'!E105</f>
        <v>AURA - Auvergne Rhône Alpes</v>
      </c>
      <c r="U103" t="str">
        <f>'Liste des gares'!F105</f>
        <v>EIC Auvergne Nivernais</v>
      </c>
      <c r="V103" t="str">
        <f>'Liste des gares'!G105</f>
        <v>C AUV-RHONE ALPES</v>
      </c>
    </row>
    <row r="104" spans="5:22">
      <c r="E104" t="s">
        <v>1073</v>
      </c>
      <c r="F104" t="s">
        <v>1600</v>
      </c>
      <c r="G104" t="s">
        <v>1437</v>
      </c>
      <c r="H104" t="s">
        <v>2101</v>
      </c>
      <c r="I104" t="s">
        <v>1055</v>
      </c>
      <c r="J104" t="s">
        <v>923</v>
      </c>
      <c r="K104" t="s">
        <v>1014</v>
      </c>
      <c r="L104" t="s">
        <v>1312</v>
      </c>
      <c r="M104" t="s">
        <v>2783</v>
      </c>
      <c r="N104" t="s">
        <v>1459</v>
      </c>
      <c r="O104" t="s">
        <v>2248</v>
      </c>
      <c r="Q104" t="str">
        <f>'Liste des gares'!B106</f>
        <v>Arpajon</v>
      </c>
      <c r="R104">
        <f>'Liste des gares'!C106</f>
        <v>87545467</v>
      </c>
      <c r="S104" t="str">
        <f>'Liste des gares'!D106</f>
        <v>Île-de-France</v>
      </c>
      <c r="T104" t="str">
        <f>'Liste des gares'!E106</f>
        <v>IDF - Île de France</v>
      </c>
      <c r="U104" t="str">
        <f>'Liste des gares'!F106</f>
        <v>à renseigner par PSEF</v>
      </c>
      <c r="V104" t="str">
        <f>'Liste des gares'!G106</f>
        <v>B ILE-DE-FRANCE</v>
      </c>
    </row>
    <row r="105" spans="5:22">
      <c r="E105" t="s">
        <v>1107</v>
      </c>
      <c r="F105" t="s">
        <v>1637</v>
      </c>
      <c r="G105" t="s">
        <v>1442</v>
      </c>
      <c r="H105" t="s">
        <v>2123</v>
      </c>
      <c r="I105" t="s">
        <v>1057</v>
      </c>
      <c r="J105" t="s">
        <v>926</v>
      </c>
      <c r="K105" t="s">
        <v>1016</v>
      </c>
      <c r="L105" t="s">
        <v>1315</v>
      </c>
      <c r="M105" t="s">
        <v>2812</v>
      </c>
      <c r="N105" t="s">
        <v>1460</v>
      </c>
      <c r="O105" t="s">
        <v>2257</v>
      </c>
      <c r="Q105" t="str">
        <f>'Liste des gares'!B107</f>
        <v>Arras</v>
      </c>
      <c r="R105">
        <f>'Liste des gares'!C107</f>
        <v>87342014</v>
      </c>
      <c r="S105" t="str">
        <f>'Liste des gares'!D107</f>
        <v>Hauts-de-France</v>
      </c>
      <c r="T105" t="str">
        <f>'Liste des gares'!E107</f>
        <v>HDF - Hauts de France</v>
      </c>
      <c r="U105" t="str">
        <f>'Liste des gares'!F107</f>
        <v>EIC Hauts de France</v>
      </c>
      <c r="V105" t="str">
        <f>'Liste des gares'!G107</f>
        <v>A HAUTS DE FRANCE</v>
      </c>
    </row>
    <row r="106" spans="5:22">
      <c r="E106" t="s">
        <v>1109</v>
      </c>
      <c r="F106" t="s">
        <v>1646</v>
      </c>
      <c r="G106" t="s">
        <v>1473</v>
      </c>
      <c r="H106" t="s">
        <v>2125</v>
      </c>
      <c r="I106" t="s">
        <v>1059</v>
      </c>
      <c r="J106" t="s">
        <v>950</v>
      </c>
      <c r="K106" t="s">
        <v>1018</v>
      </c>
      <c r="L106" t="s">
        <v>1316</v>
      </c>
      <c r="M106" t="s">
        <v>2815</v>
      </c>
      <c r="N106" t="s">
        <v>1465</v>
      </c>
      <c r="O106" t="s">
        <v>2339</v>
      </c>
      <c r="Q106" t="str">
        <f>'Liste des gares'!B108</f>
        <v>Arrou</v>
      </c>
      <c r="R106">
        <f>'Liste des gares'!C108</f>
        <v>87394486</v>
      </c>
      <c r="S106" t="str">
        <f>'Liste des gares'!D108</f>
        <v>Centre-Val de Loire</v>
      </c>
      <c r="T106" t="str">
        <f>'Liste des gares'!E108</f>
        <v>CVL - Centre Val de Loire</v>
      </c>
      <c r="U106" t="str">
        <f>'Liste des gares'!F108</f>
        <v>à renseigner par PSEF</v>
      </c>
      <c r="V106" t="str">
        <f>'Liste des gares'!G108</f>
        <v>C CENTRE VAL DE LOIRE</v>
      </c>
    </row>
    <row r="107" spans="5:22">
      <c r="E107" t="s">
        <v>1123</v>
      </c>
      <c r="F107" t="s">
        <v>1675</v>
      </c>
      <c r="G107" t="s">
        <v>1476</v>
      </c>
      <c r="H107" t="s">
        <v>2129</v>
      </c>
      <c r="I107" t="s">
        <v>1061</v>
      </c>
      <c r="J107" t="s">
        <v>952</v>
      </c>
      <c r="K107" t="s">
        <v>1019</v>
      </c>
      <c r="L107" t="s">
        <v>1345</v>
      </c>
      <c r="M107" t="s">
        <v>2834</v>
      </c>
      <c r="N107" t="s">
        <v>1467</v>
      </c>
      <c r="O107" t="s">
        <v>2366</v>
      </c>
      <c r="Q107" t="str">
        <f>'Liste des gares'!B109</f>
        <v>Balbigny</v>
      </c>
      <c r="R107">
        <f>'Liste des gares'!C109</f>
        <v>87726869</v>
      </c>
      <c r="S107" t="str">
        <f>'Liste des gares'!D109</f>
        <v>Auvergne-Rhône-Alpes</v>
      </c>
      <c r="T107" t="str">
        <f>'Liste des gares'!E109</f>
        <v>AURA - Auvergne Rhône Alpes</v>
      </c>
      <c r="U107" t="str">
        <f>'Liste des gares'!F109</f>
        <v>EIC Rhône Alpes Lyon</v>
      </c>
      <c r="V107" t="str">
        <f>'Liste des gares'!G109</f>
        <v>C AUV-RHONE ALPES</v>
      </c>
    </row>
    <row r="108" spans="5:22">
      <c r="E108" t="s">
        <v>1139</v>
      </c>
      <c r="F108" t="s">
        <v>1682</v>
      </c>
      <c r="G108" t="s">
        <v>1484</v>
      </c>
      <c r="H108" t="s">
        <v>2136</v>
      </c>
      <c r="I108" t="s">
        <v>1062</v>
      </c>
      <c r="J108" t="s">
        <v>954</v>
      </c>
      <c r="K108" t="s">
        <v>1020</v>
      </c>
      <c r="L108" t="s">
        <v>1362</v>
      </c>
      <c r="M108" t="s">
        <v>2886</v>
      </c>
      <c r="N108" t="s">
        <v>1470</v>
      </c>
      <c r="O108" t="s">
        <v>2387</v>
      </c>
      <c r="Q108" t="str">
        <f>'Liste des gares'!B110</f>
        <v>Artenay</v>
      </c>
      <c r="R108">
        <f>'Liste des gares'!C110</f>
        <v>87543058</v>
      </c>
      <c r="S108" t="str">
        <f>'Liste des gares'!D110</f>
        <v>Centre-Val de Loire</v>
      </c>
      <c r="T108" t="str">
        <f>'Liste des gares'!E110</f>
        <v>CVL - Centre Val de Loire</v>
      </c>
      <c r="U108" t="str">
        <f>'Liste des gares'!F110</f>
        <v>EIC Centre Limousin</v>
      </c>
      <c r="V108" t="str">
        <f>'Liste des gares'!G110</f>
        <v>C CENTRE VAL DE LOIRE</v>
      </c>
    </row>
    <row r="109" spans="5:22">
      <c r="E109" t="s">
        <v>1161</v>
      </c>
      <c r="F109" t="s">
        <v>1707</v>
      </c>
      <c r="G109" t="s">
        <v>1490</v>
      </c>
      <c r="H109" t="s">
        <v>2137</v>
      </c>
      <c r="I109" t="s">
        <v>1065</v>
      </c>
      <c r="J109" t="s">
        <v>962</v>
      </c>
      <c r="K109" t="s">
        <v>1023</v>
      </c>
      <c r="L109" t="s">
        <v>1363</v>
      </c>
      <c r="M109" t="s">
        <v>2904</v>
      </c>
      <c r="N109" t="s">
        <v>1477</v>
      </c>
      <c r="O109" t="s">
        <v>2390</v>
      </c>
      <c r="Q109" t="str">
        <f>'Liste des gares'!B111</f>
        <v>Artix</v>
      </c>
      <c r="R109">
        <f>'Liste des gares'!C111</f>
        <v>87672212</v>
      </c>
      <c r="S109" t="str">
        <f>'Liste des gares'!D111</f>
        <v>Nouvelle-Aquitaine</v>
      </c>
      <c r="T109" t="str">
        <f>'Liste des gares'!E111</f>
        <v>NA - Nouvelle Aquitaine</v>
      </c>
      <c r="U109" t="str">
        <f>'Liste des gares'!F111</f>
        <v>EIC Aquitaine Poitou Charentes</v>
      </c>
      <c r="V109" t="str">
        <f>'Liste des gares'!G111</f>
        <v>C NOUVELLE AQUITAINE</v>
      </c>
    </row>
    <row r="110" spans="5:22">
      <c r="E110" t="s">
        <v>1173</v>
      </c>
      <c r="F110" t="s">
        <v>1720</v>
      </c>
      <c r="G110" t="s">
        <v>1493</v>
      </c>
      <c r="H110" t="s">
        <v>2164</v>
      </c>
      <c r="I110" t="s">
        <v>1071</v>
      </c>
      <c r="J110" t="s">
        <v>965</v>
      </c>
      <c r="K110" t="s">
        <v>1029</v>
      </c>
      <c r="L110" t="s">
        <v>1376</v>
      </c>
      <c r="M110" t="s">
        <v>2921</v>
      </c>
      <c r="N110" t="s">
        <v>1479</v>
      </c>
      <c r="O110" t="s">
        <v>2437</v>
      </c>
      <c r="Q110" t="str">
        <f>'Liste des gares'!B112</f>
        <v>Arvant</v>
      </c>
      <c r="R110">
        <f>'Liste des gares'!C112</f>
        <v>87734251</v>
      </c>
      <c r="S110" t="str">
        <f>'Liste des gares'!D112</f>
        <v>Auvergne-Rhône-Alpes</v>
      </c>
      <c r="T110" t="str">
        <f>'Liste des gares'!E112</f>
        <v>AURA - Auvergne Rhône Alpes</v>
      </c>
      <c r="U110" t="str">
        <f>'Liste des gares'!F112</f>
        <v>EIC Auvergne Nivernais</v>
      </c>
      <c r="V110" t="str">
        <f>'Liste des gares'!G112</f>
        <v>C AUV-RHONE ALPES</v>
      </c>
    </row>
    <row r="111" spans="5:22">
      <c r="E111" t="s">
        <v>1174</v>
      </c>
      <c r="F111" t="s">
        <v>1732</v>
      </c>
      <c r="G111" t="s">
        <v>1494</v>
      </c>
      <c r="H111" t="s">
        <v>2172</v>
      </c>
      <c r="I111" t="s">
        <v>1074</v>
      </c>
      <c r="J111" t="s">
        <v>970</v>
      </c>
      <c r="K111" t="s">
        <v>1037</v>
      </c>
      <c r="L111" t="s">
        <v>1380</v>
      </c>
      <c r="M111" t="s">
        <v>2941</v>
      </c>
      <c r="N111" t="s">
        <v>1480</v>
      </c>
      <c r="O111" t="s">
        <v>2502</v>
      </c>
      <c r="Q111" t="str">
        <f>'Liste des gares'!B113</f>
        <v>Ascq</v>
      </c>
      <c r="R111">
        <f>'Liste des gares'!C113</f>
        <v>87286864</v>
      </c>
      <c r="S111" t="str">
        <f>'Liste des gares'!D113</f>
        <v>Hauts-de-France</v>
      </c>
      <c r="T111" t="str">
        <f>'Liste des gares'!E113</f>
        <v>HDF - Hauts de France</v>
      </c>
      <c r="U111" t="str">
        <f>'Liste des gares'!F113</f>
        <v>à renseigner par PSEF</v>
      </c>
      <c r="V111" t="str">
        <f>'Liste des gares'!G113</f>
        <v>C HAUTS DE FRANCE</v>
      </c>
    </row>
    <row r="112" spans="5:22">
      <c r="E112" t="s">
        <v>1178</v>
      </c>
      <c r="F112" t="s">
        <v>1740</v>
      </c>
      <c r="G112" t="s">
        <v>1495</v>
      </c>
      <c r="H112" t="s">
        <v>2245</v>
      </c>
      <c r="I112" t="s">
        <v>1076</v>
      </c>
      <c r="J112" t="s">
        <v>975</v>
      </c>
      <c r="K112" t="s">
        <v>1042</v>
      </c>
      <c r="L112" t="s">
        <v>1400</v>
      </c>
      <c r="M112" t="s">
        <v>2954</v>
      </c>
      <c r="N112" t="s">
        <v>1482</v>
      </c>
      <c r="O112" t="s">
        <v>2520</v>
      </c>
      <c r="Q112" t="str">
        <f>'Liste des gares'!B114</f>
        <v>Asnières-sur-Seine</v>
      </c>
      <c r="R112">
        <f>'Liste des gares'!C114</f>
        <v>87381137</v>
      </c>
      <c r="S112" t="str">
        <f>'Liste des gares'!D114</f>
        <v>Île-de-France</v>
      </c>
      <c r="T112" t="str">
        <f>'Liste des gares'!E114</f>
        <v>IDF - Île de France</v>
      </c>
      <c r="U112" t="str">
        <f>'Liste des gares'!F114</f>
        <v>à renseigner par PSEF</v>
      </c>
      <c r="V112" t="str">
        <f>'Liste des gares'!G114</f>
        <v>B ILE-DE-FRANCE</v>
      </c>
    </row>
    <row r="113" spans="5:22">
      <c r="E113" t="s">
        <v>1198</v>
      </c>
      <c r="F113" t="s">
        <v>1767</v>
      </c>
      <c r="G113" t="s">
        <v>1496</v>
      </c>
      <c r="H113" t="s">
        <v>2320</v>
      </c>
      <c r="I113" t="s">
        <v>1077</v>
      </c>
      <c r="J113" t="s">
        <v>979</v>
      </c>
      <c r="K113" t="s">
        <v>1049</v>
      </c>
      <c r="L113" t="s">
        <v>1403</v>
      </c>
      <c r="M113" t="s">
        <v>2996</v>
      </c>
      <c r="N113" t="s">
        <v>1503</v>
      </c>
      <c r="O113" t="s">
        <v>2532</v>
      </c>
      <c r="Q113" t="str">
        <f>'Liste des gares'!B115</f>
        <v>Aspres-sur-Buëch</v>
      </c>
      <c r="R113">
        <f>'Liste des gares'!C115</f>
        <v>87763250</v>
      </c>
      <c r="S113" t="str">
        <f>'Liste des gares'!D115</f>
        <v>Provence-Alpes-Côte d'Azur</v>
      </c>
      <c r="T113" t="str">
        <f>'Liste des gares'!E115</f>
        <v>PACA - Provence Alpes Côte d'Azur</v>
      </c>
      <c r="U113" t="str">
        <f>'Liste des gares'!F115</f>
        <v>EIC Provence Alpes Côte d'Azur</v>
      </c>
      <c r="V113" t="str">
        <f>'Liste des gares'!G115</f>
        <v>C PACA</v>
      </c>
    </row>
    <row r="114" spans="5:22">
      <c r="E114" t="s">
        <v>1200</v>
      </c>
      <c r="F114" t="s">
        <v>1777</v>
      </c>
      <c r="G114" t="s">
        <v>1497</v>
      </c>
      <c r="H114" t="s">
        <v>2337</v>
      </c>
      <c r="I114" t="s">
        <v>1078</v>
      </c>
      <c r="J114" t="s">
        <v>999</v>
      </c>
      <c r="K114" t="s">
        <v>1050</v>
      </c>
      <c r="L114" t="s">
        <v>1408</v>
      </c>
      <c r="M114" t="s">
        <v>3039</v>
      </c>
      <c r="N114" t="s">
        <v>1506</v>
      </c>
      <c r="O114" t="s">
        <v>2534</v>
      </c>
      <c r="Q114" t="str">
        <f>'Liste des gares'!B116</f>
        <v>Assat</v>
      </c>
      <c r="R114">
        <f>'Liste des gares'!C116</f>
        <v>87672162</v>
      </c>
      <c r="S114" t="str">
        <f>'Liste des gares'!D116</f>
        <v>Nouvelle-Aquitaine</v>
      </c>
      <c r="T114" t="str">
        <f>'Liste des gares'!E116</f>
        <v>NA - Nouvelle Aquitaine</v>
      </c>
      <c r="U114" t="str">
        <f>'Liste des gares'!F116</f>
        <v>à renseigner par PSEF</v>
      </c>
      <c r="V114" t="str">
        <f>'Liste des gares'!G116</f>
        <v>C NOUVELLE AQUITAINE</v>
      </c>
    </row>
    <row r="115" spans="5:22">
      <c r="E115" t="s">
        <v>1202</v>
      </c>
      <c r="F115" t="s">
        <v>1780</v>
      </c>
      <c r="G115" t="s">
        <v>1507</v>
      </c>
      <c r="H115" t="s">
        <v>2340</v>
      </c>
      <c r="I115" t="s">
        <v>1091</v>
      </c>
      <c r="J115" t="s">
        <v>1025</v>
      </c>
      <c r="K115" t="s">
        <v>1056</v>
      </c>
      <c r="L115" t="s">
        <v>1410</v>
      </c>
      <c r="M115" t="s">
        <v>3072</v>
      </c>
      <c r="N115" t="s">
        <v>1514</v>
      </c>
      <c r="O115" t="s">
        <v>2554</v>
      </c>
      <c r="Q115" t="str">
        <f>'Liste des gares'!B117</f>
        <v>Assier</v>
      </c>
      <c r="R115">
        <f>'Liste des gares'!C117</f>
        <v>87613075</v>
      </c>
      <c r="S115" t="str">
        <f>'Liste des gares'!D117</f>
        <v>Occitanie</v>
      </c>
      <c r="T115" t="str">
        <f>'Liste des gares'!E117</f>
        <v>OCC - Occitanie</v>
      </c>
      <c r="U115" t="str">
        <f>'Liste des gares'!F117</f>
        <v>EIC Midi Pyrénées</v>
      </c>
      <c r="V115" t="str">
        <f>'Liste des gares'!G117</f>
        <v>C OCCITANIE</v>
      </c>
    </row>
    <row r="116" spans="5:22">
      <c r="E116" t="s">
        <v>1203</v>
      </c>
      <c r="F116" t="s">
        <v>1792</v>
      </c>
      <c r="G116" t="s">
        <v>1524</v>
      </c>
      <c r="H116" t="s">
        <v>2365</v>
      </c>
      <c r="I116" t="s">
        <v>1094</v>
      </c>
      <c r="J116" t="s">
        <v>1026</v>
      </c>
      <c r="K116" t="s">
        <v>1085</v>
      </c>
      <c r="L116" t="s">
        <v>1411</v>
      </c>
      <c r="M116" t="s">
        <v>3084</v>
      </c>
      <c r="N116" t="s">
        <v>1522</v>
      </c>
      <c r="O116" t="s">
        <v>2560</v>
      </c>
      <c r="Q116" t="str">
        <f>'Liste des gares'!B118</f>
        <v>Athis-Mons</v>
      </c>
      <c r="R116">
        <f>'Liste des gares'!C118</f>
        <v>87545251</v>
      </c>
      <c r="S116" t="str">
        <f>'Liste des gares'!D118</f>
        <v>Île-de-France</v>
      </c>
      <c r="T116" t="str">
        <f>'Liste des gares'!E118</f>
        <v>IDF - Île de France</v>
      </c>
      <c r="U116" t="str">
        <f>'Liste des gares'!F118</f>
        <v>à renseigner par PSEF</v>
      </c>
      <c r="V116" t="str">
        <f>'Liste des gares'!G118</f>
        <v>B ILE-DE-FRANCE</v>
      </c>
    </row>
    <row r="117" spans="5:22">
      <c r="E117" t="s">
        <v>1206</v>
      </c>
      <c r="F117" t="s">
        <v>1793</v>
      </c>
      <c r="G117" t="s">
        <v>1547</v>
      </c>
      <c r="H117" t="s">
        <v>2398</v>
      </c>
      <c r="I117" t="s">
        <v>1099</v>
      </c>
      <c r="J117" t="s">
        <v>1028</v>
      </c>
      <c r="K117" t="s">
        <v>1086</v>
      </c>
      <c r="L117" t="s">
        <v>1420</v>
      </c>
      <c r="M117" t="s">
        <v>3090</v>
      </c>
      <c r="N117" t="s">
        <v>1525</v>
      </c>
      <c r="O117" t="s">
        <v>2561</v>
      </c>
      <c r="Q117" t="str">
        <f>'Liste des gares'!B119</f>
        <v>Aubagne</v>
      </c>
      <c r="R117">
        <f>'Liste des gares'!C119</f>
        <v>87751750</v>
      </c>
      <c r="S117" t="str">
        <f>'Liste des gares'!D119</f>
        <v>Provence-Alpes-Côte d'Azur</v>
      </c>
      <c r="T117" t="str">
        <f>'Liste des gares'!E119</f>
        <v>PACA - Provence Alpes Côte d'Azur</v>
      </c>
      <c r="U117" t="str">
        <f>'Liste des gares'!F119</f>
        <v>EIC Provence Alpes Côte d'Azur</v>
      </c>
      <c r="V117" t="str">
        <f>'Liste des gares'!G119</f>
        <v>B PACA</v>
      </c>
    </row>
    <row r="118" spans="5:22">
      <c r="E118" t="s">
        <v>1208</v>
      </c>
      <c r="F118" t="s">
        <v>1802</v>
      </c>
      <c r="G118" t="s">
        <v>1559</v>
      </c>
      <c r="H118" t="s">
        <v>2413</v>
      </c>
      <c r="I118" t="s">
        <v>1100</v>
      </c>
      <c r="J118" t="s">
        <v>1031</v>
      </c>
      <c r="K118" t="s">
        <v>1090</v>
      </c>
      <c r="L118" t="s">
        <v>1423</v>
      </c>
      <c r="M118" t="s">
        <v>3149</v>
      </c>
      <c r="N118" t="s">
        <v>1527</v>
      </c>
      <c r="O118" t="s">
        <v>2563</v>
      </c>
      <c r="Q118" t="str">
        <f>'Liste des gares'!B120</f>
        <v>Aubazines - Saint-Hilaire</v>
      </c>
      <c r="R118">
        <f>'Liste des gares'!C120</f>
        <v>87594465</v>
      </c>
      <c r="S118" t="str">
        <f>'Liste des gares'!D120</f>
        <v>Nouvelle-Aquitaine</v>
      </c>
      <c r="T118" t="str">
        <f>'Liste des gares'!E120</f>
        <v>NA - Nouvelle Aquitaine</v>
      </c>
      <c r="U118" t="str">
        <f>'Liste des gares'!F120</f>
        <v>à renseigner par PSEF</v>
      </c>
      <c r="V118" t="str">
        <f>'Liste des gares'!G120</f>
        <v>C NOUVELLE AQUITAINE</v>
      </c>
    </row>
    <row r="119" spans="5:22">
      <c r="E119" t="s">
        <v>1280</v>
      </c>
      <c r="F119" t="s">
        <v>1808</v>
      </c>
      <c r="G119" t="s">
        <v>1568</v>
      </c>
      <c r="H119" t="s">
        <v>2424</v>
      </c>
      <c r="I119" t="s">
        <v>1108</v>
      </c>
      <c r="J119" t="s">
        <v>1039</v>
      </c>
      <c r="K119" t="s">
        <v>1110</v>
      </c>
      <c r="L119" t="s">
        <v>1429</v>
      </c>
      <c r="N119" t="s">
        <v>1530</v>
      </c>
      <c r="O119" t="s">
        <v>2567</v>
      </c>
      <c r="Q119" t="str">
        <f>'Liste des gares'!B121</f>
        <v>Aubergenville Élisabethville</v>
      </c>
      <c r="R119">
        <f>'Liste des gares'!C121</f>
        <v>87386730</v>
      </c>
      <c r="S119" t="str">
        <f>'Liste des gares'!D121</f>
        <v>Île-de-France</v>
      </c>
      <c r="T119" t="str">
        <f>'Liste des gares'!E121</f>
        <v>IDF - Île de France</v>
      </c>
      <c r="U119" t="str">
        <f>'Liste des gares'!F121</f>
        <v>à renseigner par PSEF</v>
      </c>
      <c r="V119" t="str">
        <f>'Liste des gares'!G121</f>
        <v>B ILE-DE-FRANCE</v>
      </c>
    </row>
    <row r="120" spans="5:22">
      <c r="E120" t="s">
        <v>1295</v>
      </c>
      <c r="F120" t="s">
        <v>1814</v>
      </c>
      <c r="G120" t="s">
        <v>1569</v>
      </c>
      <c r="H120" t="s">
        <v>2445</v>
      </c>
      <c r="I120" t="s">
        <v>1122</v>
      </c>
      <c r="J120" t="s">
        <v>1054</v>
      </c>
      <c r="K120" t="s">
        <v>3195</v>
      </c>
      <c r="L120" t="s">
        <v>1433</v>
      </c>
      <c r="N120" t="s">
        <v>1537</v>
      </c>
      <c r="O120" t="s">
        <v>2606</v>
      </c>
      <c r="Q120" t="str">
        <f>'Liste des gares'!B122</f>
        <v>Aubiat</v>
      </c>
      <c r="R120">
        <f>'Liste des gares'!C122</f>
        <v>87734111</v>
      </c>
      <c r="S120" t="str">
        <f>'Liste des gares'!D122</f>
        <v>Auvergne-Rhône-Alpes</v>
      </c>
      <c r="T120" t="str">
        <f>'Liste des gares'!E122</f>
        <v>AURA - Auvergne Rhône Alpes</v>
      </c>
      <c r="U120" t="str">
        <f>'Liste des gares'!F122</f>
        <v>à renseigner par PSEF</v>
      </c>
      <c r="V120" t="str">
        <f>'Liste des gares'!G122</f>
        <v>C AUV-RHONE ALPES</v>
      </c>
    </row>
    <row r="121" spans="5:22">
      <c r="E121" t="s">
        <v>1299</v>
      </c>
      <c r="F121" t="s">
        <v>1837</v>
      </c>
      <c r="G121" t="s">
        <v>1576</v>
      </c>
      <c r="H121" t="s">
        <v>2491</v>
      </c>
      <c r="I121" t="s">
        <v>1125</v>
      </c>
      <c r="J121" t="s">
        <v>1067</v>
      </c>
      <c r="K121" t="s">
        <v>1116</v>
      </c>
      <c r="L121" t="s">
        <v>1435</v>
      </c>
      <c r="N121" t="s">
        <v>1540</v>
      </c>
      <c r="O121" t="s">
        <v>2615</v>
      </c>
      <c r="Q121" t="str">
        <f>'Liste des gares'!B123</f>
        <v>Aubie - Saint-Antoine</v>
      </c>
      <c r="R121">
        <f>'Liste des gares'!C123</f>
        <v>87491233</v>
      </c>
      <c r="S121" t="str">
        <f>'Liste des gares'!D123</f>
        <v>Nouvelle-Aquitaine</v>
      </c>
      <c r="T121" t="str">
        <f>'Liste des gares'!E123</f>
        <v>NA - Nouvelle Aquitaine</v>
      </c>
      <c r="U121" t="str">
        <f>'Liste des gares'!F123</f>
        <v>à renseigner par PSEF</v>
      </c>
      <c r="V121" t="str">
        <f>'Liste des gares'!G123</f>
        <v>C NOUVELLE AQUITAINE</v>
      </c>
    </row>
    <row r="122" spans="5:22">
      <c r="E122" t="s">
        <v>1313</v>
      </c>
      <c r="F122" t="s">
        <v>1896</v>
      </c>
      <c r="G122" t="s">
        <v>1578</v>
      </c>
      <c r="H122" t="s">
        <v>2493</v>
      </c>
      <c r="I122" t="s">
        <v>1127</v>
      </c>
      <c r="J122" t="s">
        <v>1068</v>
      </c>
      <c r="K122" t="s">
        <v>1130</v>
      </c>
      <c r="L122" t="s">
        <v>1438</v>
      </c>
      <c r="N122" t="s">
        <v>1545</v>
      </c>
      <c r="O122" t="s">
        <v>2627</v>
      </c>
      <c r="Q122" t="str">
        <f>'Liste des gares'!B124</f>
        <v>Aubiet</v>
      </c>
      <c r="R122">
        <f>'Liste des gares'!C124</f>
        <v>87611764</v>
      </c>
      <c r="S122" t="str">
        <f>'Liste des gares'!D124</f>
        <v>Occitanie</v>
      </c>
      <c r="T122" t="str">
        <f>'Liste des gares'!E124</f>
        <v>OCC - Occitanie</v>
      </c>
      <c r="U122" t="str">
        <f>'Liste des gares'!F124</f>
        <v>à renseigner par PSEF</v>
      </c>
      <c r="V122" t="str">
        <f>'Liste des gares'!G124</f>
        <v>C OCCITANIE</v>
      </c>
    </row>
    <row r="123" spans="5:22">
      <c r="E123" t="s">
        <v>1361</v>
      </c>
      <c r="F123" t="s">
        <v>1900</v>
      </c>
      <c r="G123" t="s">
        <v>1583</v>
      </c>
      <c r="H123" t="s">
        <v>2495</v>
      </c>
      <c r="I123" t="s">
        <v>1128</v>
      </c>
      <c r="J123" t="s">
        <v>1069</v>
      </c>
      <c r="K123" t="s">
        <v>1142</v>
      </c>
      <c r="L123" t="s">
        <v>1439</v>
      </c>
      <c r="N123" t="s">
        <v>1558</v>
      </c>
      <c r="O123" t="s">
        <v>2632</v>
      </c>
      <c r="Q123" t="str">
        <f>'Liste des gares'!B125</f>
        <v>Aubigné-Racan</v>
      </c>
      <c r="R123">
        <f>'Liste des gares'!C125</f>
        <v>87396572</v>
      </c>
      <c r="S123" t="str">
        <f>'Liste des gares'!D125</f>
        <v>Pays de la Loire</v>
      </c>
      <c r="T123" t="str">
        <f>'Liste des gares'!E125</f>
        <v>BPL - Bretagne Pays de La Loire</v>
      </c>
      <c r="U123" t="str">
        <f>'Liste des gares'!F125</f>
        <v>EIC Bretagne Pays de la Loire</v>
      </c>
      <c r="V123" t="str">
        <f>'Liste des gares'!G125</f>
        <v>C PAYS DE LA LOIRE</v>
      </c>
    </row>
    <row r="124" spans="5:22">
      <c r="E124" t="s">
        <v>1394</v>
      </c>
      <c r="F124" t="s">
        <v>1905</v>
      </c>
      <c r="G124" t="s">
        <v>1593</v>
      </c>
      <c r="H124" t="s">
        <v>2504</v>
      </c>
      <c r="I124" t="s">
        <v>1136</v>
      </c>
      <c r="J124" t="s">
        <v>1075</v>
      </c>
      <c r="K124" t="s">
        <v>1143</v>
      </c>
      <c r="L124" t="s">
        <v>1440</v>
      </c>
      <c r="N124" t="s">
        <v>1562</v>
      </c>
      <c r="O124" t="s">
        <v>2640</v>
      </c>
      <c r="Q124" t="str">
        <f>'Liste des gares'!B126</f>
        <v>Aubigny-au-Bac</v>
      </c>
      <c r="R124">
        <f>'Liste des gares'!C126</f>
        <v>87345447</v>
      </c>
      <c r="S124" t="str">
        <f>'Liste des gares'!D126</f>
        <v>Hauts-de-France</v>
      </c>
      <c r="T124" t="str">
        <f>'Liste des gares'!E126</f>
        <v>HDF - Hauts de France</v>
      </c>
      <c r="U124" t="str">
        <f>'Liste des gares'!F126</f>
        <v>à renseigner par PSEF</v>
      </c>
      <c r="V124" t="str">
        <f>'Liste des gares'!G126</f>
        <v>C HAUTS DE FRANCE</v>
      </c>
    </row>
    <row r="125" spans="5:22">
      <c r="E125" t="s">
        <v>1412</v>
      </c>
      <c r="F125" t="s">
        <v>1906</v>
      </c>
      <c r="G125" t="s">
        <v>1605</v>
      </c>
      <c r="H125" t="s">
        <v>2507</v>
      </c>
      <c r="I125" t="s">
        <v>1138</v>
      </c>
      <c r="J125" t="s">
        <v>1095</v>
      </c>
      <c r="K125" t="s">
        <v>3196</v>
      </c>
      <c r="L125" t="s">
        <v>1444</v>
      </c>
      <c r="N125" t="s">
        <v>1575</v>
      </c>
      <c r="O125" t="s">
        <v>2669</v>
      </c>
      <c r="Q125" t="str">
        <f>'Liste des gares'!B127</f>
        <v>Aubigny-en-Artois</v>
      </c>
      <c r="R125">
        <f>'Liste des gares'!C127</f>
        <v>87342246</v>
      </c>
      <c r="S125" t="str">
        <f>'Liste des gares'!D127</f>
        <v>Hauts-de-France</v>
      </c>
      <c r="T125" t="str">
        <f>'Liste des gares'!E127</f>
        <v>HDF - Hauts de France</v>
      </c>
      <c r="U125" t="str">
        <f>'Liste des gares'!F127</f>
        <v>à renseigner par PSEF</v>
      </c>
      <c r="V125" t="str">
        <f>'Liste des gares'!G127</f>
        <v>C HAUTS DE FRANCE</v>
      </c>
    </row>
    <row r="126" spans="5:22">
      <c r="E126" t="s">
        <v>1421</v>
      </c>
      <c r="F126" t="s">
        <v>1916</v>
      </c>
      <c r="G126" t="s">
        <v>1636</v>
      </c>
      <c r="H126" t="s">
        <v>2513</v>
      </c>
      <c r="I126" t="s">
        <v>1152</v>
      </c>
      <c r="J126" t="s">
        <v>1103</v>
      </c>
      <c r="K126" t="s">
        <v>1147</v>
      </c>
      <c r="L126" t="s">
        <v>1447</v>
      </c>
      <c r="N126" t="s">
        <v>1588</v>
      </c>
      <c r="O126" t="s">
        <v>2680</v>
      </c>
      <c r="Q126" t="str">
        <f>'Liste des gares'!B128</f>
        <v>Aubin</v>
      </c>
      <c r="R126">
        <f>'Liste des gares'!C128</f>
        <v>87613224</v>
      </c>
      <c r="S126" t="str">
        <f>'Liste des gares'!D128</f>
        <v>Occitanie</v>
      </c>
      <c r="T126" t="str">
        <f>'Liste des gares'!E128</f>
        <v>OCC - Occitanie</v>
      </c>
      <c r="U126" t="str">
        <f>'Liste des gares'!F128</f>
        <v>à renseigner par PSEF</v>
      </c>
      <c r="V126" t="str">
        <f>'Liste des gares'!G128</f>
        <v>C OCCITANIE</v>
      </c>
    </row>
    <row r="127" spans="5:22">
      <c r="E127" t="s">
        <v>1434</v>
      </c>
      <c r="F127" t="s">
        <v>1944</v>
      </c>
      <c r="G127" t="s">
        <v>1638</v>
      </c>
      <c r="H127" t="s">
        <v>2533</v>
      </c>
      <c r="I127" t="s">
        <v>1159</v>
      </c>
      <c r="J127" t="s">
        <v>1104</v>
      </c>
      <c r="K127" t="s">
        <v>1148</v>
      </c>
      <c r="L127" t="s">
        <v>1450</v>
      </c>
      <c r="N127" t="s">
        <v>1595</v>
      </c>
      <c r="O127" t="s">
        <v>2688</v>
      </c>
      <c r="Q127" t="str">
        <f>'Liste des gares'!B129</f>
        <v>Aubin-Saint-Vaast</v>
      </c>
      <c r="R127">
        <f>'Liste des gares'!C129</f>
        <v>87316604</v>
      </c>
      <c r="S127" t="str">
        <f>'Liste des gares'!D129</f>
        <v>Hauts-de-France</v>
      </c>
      <c r="T127" t="str">
        <f>'Liste des gares'!E129</f>
        <v>HDF - Hauts de France</v>
      </c>
      <c r="U127" t="str">
        <f>'Liste des gares'!F129</f>
        <v>à renseigner par PSEF</v>
      </c>
      <c r="V127" t="str">
        <f>'Liste des gares'!G129</f>
        <v>C HAUTS DE FRANCE</v>
      </c>
    </row>
    <row r="128" spans="5:22">
      <c r="E128" t="s">
        <v>1441</v>
      </c>
      <c r="F128" t="s">
        <v>1960</v>
      </c>
      <c r="G128" t="s">
        <v>1641</v>
      </c>
      <c r="H128" t="s">
        <v>2552</v>
      </c>
      <c r="I128" t="s">
        <v>1160</v>
      </c>
      <c r="J128" t="s">
        <v>1106</v>
      </c>
      <c r="K128" t="s">
        <v>1150</v>
      </c>
      <c r="L128" t="s">
        <v>1461</v>
      </c>
      <c r="N128" t="s">
        <v>1603</v>
      </c>
      <c r="O128" t="s">
        <v>2694</v>
      </c>
      <c r="Q128" t="str">
        <f>'Liste des gares'!B130</f>
        <v>Auboué</v>
      </c>
      <c r="R128">
        <f>'Liste des gares'!C130</f>
        <v>87191684</v>
      </c>
      <c r="S128" t="str">
        <f>'Liste des gares'!D130</f>
        <v>Grand Est</v>
      </c>
      <c r="T128" t="str">
        <f>'Liste des gares'!E130</f>
        <v>GE - Grand Est</v>
      </c>
      <c r="U128" t="str">
        <f>'Liste des gares'!F130</f>
        <v>à renseigner par PSEF</v>
      </c>
      <c r="V128" t="str">
        <f>'Liste des gares'!G130</f>
        <v>C GRAND EST</v>
      </c>
    </row>
    <row r="129" spans="5:22">
      <c r="E129" t="s">
        <v>1448</v>
      </c>
      <c r="F129" t="s">
        <v>1961</v>
      </c>
      <c r="G129" t="s">
        <v>1651</v>
      </c>
      <c r="H129" t="s">
        <v>2555</v>
      </c>
      <c r="I129" t="s">
        <v>1172</v>
      </c>
      <c r="J129" t="s">
        <v>1117</v>
      </c>
      <c r="K129" t="s">
        <v>1157</v>
      </c>
      <c r="L129" t="s">
        <v>1464</v>
      </c>
      <c r="N129" t="s">
        <v>1622</v>
      </c>
      <c r="O129" t="s">
        <v>2701</v>
      </c>
      <c r="Q129" t="str">
        <f>'Liste des gares'!B131</f>
        <v>Aubrives</v>
      </c>
      <c r="R129">
        <f>'Liste des gares'!C131</f>
        <v>87172122</v>
      </c>
      <c r="S129" t="str">
        <f>'Liste des gares'!D131</f>
        <v>Grand Est</v>
      </c>
      <c r="T129" t="str">
        <f>'Liste des gares'!E131</f>
        <v>GE - Grand Est</v>
      </c>
      <c r="U129" t="str">
        <f>'Liste des gares'!F131</f>
        <v>à renseigner par PSEF</v>
      </c>
      <c r="V129" t="str">
        <f>'Liste des gares'!G131</f>
        <v>C GRAND EST</v>
      </c>
    </row>
    <row r="130" spans="5:22">
      <c r="E130" t="s">
        <v>1449</v>
      </c>
      <c r="F130" t="s">
        <v>1964</v>
      </c>
      <c r="G130" t="s">
        <v>1652</v>
      </c>
      <c r="H130" t="s">
        <v>2570</v>
      </c>
      <c r="I130" t="s">
        <v>1185</v>
      </c>
      <c r="J130" t="s">
        <v>1119</v>
      </c>
      <c r="K130" t="s">
        <v>1184</v>
      </c>
      <c r="L130" t="s">
        <v>1468</v>
      </c>
      <c r="N130" t="s">
        <v>1623</v>
      </c>
      <c r="O130" t="s">
        <v>2703</v>
      </c>
      <c r="Q130" t="str">
        <f>'Liste des gares'!B132</f>
        <v>Aubusson</v>
      </c>
      <c r="R130">
        <f>'Liste des gares'!C132</f>
        <v>87597823</v>
      </c>
      <c r="S130" t="str">
        <f>'Liste des gares'!D132</f>
        <v>Nouvelle-Aquitaine</v>
      </c>
      <c r="T130" t="str">
        <f>'Liste des gares'!E132</f>
        <v>NA - Nouvelle Aquitaine</v>
      </c>
      <c r="U130" t="str">
        <f>'Liste des gares'!F132</f>
        <v>à renseigner par PSEF</v>
      </c>
      <c r="V130" t="str">
        <f>'Liste des gares'!G132</f>
        <v>C NOUVELLE AQUITAINE</v>
      </c>
    </row>
    <row r="131" spans="5:22">
      <c r="E131" t="s">
        <v>1452</v>
      </c>
      <c r="F131" t="s">
        <v>1968</v>
      </c>
      <c r="G131" t="s">
        <v>1653</v>
      </c>
      <c r="H131" t="s">
        <v>2575</v>
      </c>
      <c r="I131" t="s">
        <v>1186</v>
      </c>
      <c r="J131" t="s">
        <v>1120</v>
      </c>
      <c r="K131" t="s">
        <v>1190</v>
      </c>
      <c r="L131" t="s">
        <v>1475</v>
      </c>
      <c r="N131" t="s">
        <v>1624</v>
      </c>
      <c r="O131" t="s">
        <v>2722</v>
      </c>
      <c r="Q131" t="str">
        <f>'Liste des gares'!B133</f>
        <v>Auch</v>
      </c>
      <c r="R131">
        <f>'Liste des gares'!C133</f>
        <v>87611749</v>
      </c>
      <c r="S131" t="str">
        <f>'Liste des gares'!D133</f>
        <v>Occitanie</v>
      </c>
      <c r="T131" t="str">
        <f>'Liste des gares'!E133</f>
        <v>OCC - Occitanie</v>
      </c>
      <c r="U131" t="str">
        <f>'Liste des gares'!F133</f>
        <v>EIC Midi Pyrénées</v>
      </c>
      <c r="V131" t="str">
        <f>'Liste des gares'!G133</f>
        <v>B OCCITANIE</v>
      </c>
    </row>
    <row r="132" spans="5:22">
      <c r="E132" t="s">
        <v>1453</v>
      </c>
      <c r="F132" t="s">
        <v>1969</v>
      </c>
      <c r="G132" t="s">
        <v>1673</v>
      </c>
      <c r="H132" t="s">
        <v>2584</v>
      </c>
      <c r="I132" t="s">
        <v>1187</v>
      </c>
      <c r="J132" t="s">
        <v>1140</v>
      </c>
      <c r="K132" t="s">
        <v>1204</v>
      </c>
      <c r="L132" t="s">
        <v>1481</v>
      </c>
      <c r="N132" t="s">
        <v>1649</v>
      </c>
      <c r="O132" t="s">
        <v>2746</v>
      </c>
      <c r="Q132" t="str">
        <f>'Liste des gares'!B134</f>
        <v>Auchy-lès-Hesdin</v>
      </c>
      <c r="R132">
        <f>'Liste des gares'!C134</f>
        <v>87317230</v>
      </c>
      <c r="S132" t="str">
        <f>'Liste des gares'!D134</f>
        <v>Hauts-de-France</v>
      </c>
      <c r="T132" t="str">
        <f>'Liste des gares'!E134</f>
        <v>HDF - Hauts de France</v>
      </c>
      <c r="U132" t="str">
        <f>'Liste des gares'!F134</f>
        <v>à renseigner par PSEF</v>
      </c>
      <c r="V132" t="str">
        <f>'Liste des gares'!G134</f>
        <v>C HAUTS DE FRANCE</v>
      </c>
    </row>
    <row r="133" spans="5:22">
      <c r="E133" t="s">
        <v>1455</v>
      </c>
      <c r="F133" t="s">
        <v>1981</v>
      </c>
      <c r="G133" t="s">
        <v>1674</v>
      </c>
      <c r="H133" t="s">
        <v>2644</v>
      </c>
      <c r="I133" t="s">
        <v>1201</v>
      </c>
      <c r="J133" t="s">
        <v>1164</v>
      </c>
      <c r="K133" t="s">
        <v>1205</v>
      </c>
      <c r="L133" t="s">
        <v>1485</v>
      </c>
      <c r="N133" t="s">
        <v>1650</v>
      </c>
      <c r="O133" t="s">
        <v>2770</v>
      </c>
      <c r="Q133" t="str">
        <f>'Liste des gares'!B135</f>
        <v>Audrieu</v>
      </c>
      <c r="R133">
        <f>'Liste des gares'!C135</f>
        <v>87444059</v>
      </c>
      <c r="S133" t="str">
        <f>'Liste des gares'!D135</f>
        <v>Normandie</v>
      </c>
      <c r="T133" t="str">
        <f>'Liste des gares'!E135</f>
        <v>NO - Normandie</v>
      </c>
      <c r="U133" t="str">
        <f>'Liste des gares'!F135</f>
        <v>à renseigner par PSEF</v>
      </c>
      <c r="V133" t="str">
        <f>'Liste des gares'!G135</f>
        <v>C NORMANDIE</v>
      </c>
    </row>
    <row r="134" spans="5:22">
      <c r="E134" t="s">
        <v>1466</v>
      </c>
      <c r="F134" t="s">
        <v>2027</v>
      </c>
      <c r="G134" t="s">
        <v>1710</v>
      </c>
      <c r="H134" t="s">
        <v>2663</v>
      </c>
      <c r="I134" t="s">
        <v>1211</v>
      </c>
      <c r="J134" t="s">
        <v>1192</v>
      </c>
      <c r="K134" t="s">
        <v>1209</v>
      </c>
      <c r="L134" t="s">
        <v>1486</v>
      </c>
      <c r="N134" t="s">
        <v>1654</v>
      </c>
      <c r="O134" t="s">
        <v>2774</v>
      </c>
      <c r="Q134" t="str">
        <f>'Liste des gares'!B136</f>
        <v>Audruicq</v>
      </c>
      <c r="R134">
        <f>'Liste des gares'!C136</f>
        <v>87281428</v>
      </c>
      <c r="S134" t="str">
        <f>'Liste des gares'!D136</f>
        <v>Hauts-de-France</v>
      </c>
      <c r="T134" t="str">
        <f>'Liste des gares'!E136</f>
        <v>HDF - Hauts de France</v>
      </c>
      <c r="U134" t="str">
        <f>'Liste des gares'!F136</f>
        <v>à renseigner par PSEF</v>
      </c>
      <c r="V134" t="str">
        <f>'Liste des gares'!G136</f>
        <v>B HAUTS DE FRANCE</v>
      </c>
    </row>
    <row r="135" spans="5:22">
      <c r="E135" t="s">
        <v>1489</v>
      </c>
      <c r="F135" t="s">
        <v>2031</v>
      </c>
      <c r="G135" t="s">
        <v>1736</v>
      </c>
      <c r="H135" t="s">
        <v>2664</v>
      </c>
      <c r="I135" t="s">
        <v>1221</v>
      </c>
      <c r="J135" t="s">
        <v>1194</v>
      </c>
      <c r="K135" t="s">
        <v>1210</v>
      </c>
      <c r="L135" t="s">
        <v>1487</v>
      </c>
      <c r="N135" t="s">
        <v>1666</v>
      </c>
      <c r="O135" t="s">
        <v>2775</v>
      </c>
      <c r="Q135" t="str">
        <f>'Liste des gares'!B137</f>
        <v>Audun-le-Roman</v>
      </c>
      <c r="R135">
        <f>'Liste des gares'!C137</f>
        <v>87194357</v>
      </c>
      <c r="S135" t="str">
        <f>'Liste des gares'!D137</f>
        <v>Grand Est</v>
      </c>
      <c r="T135" t="str">
        <f>'Liste des gares'!E137</f>
        <v>GE - Grand Est</v>
      </c>
      <c r="U135" t="str">
        <f>'Liste des gares'!F137</f>
        <v>EIC Lorraine Champagne Ardenne</v>
      </c>
      <c r="V135" t="str">
        <f>'Liste des gares'!G137</f>
        <v>C GRAND EST</v>
      </c>
    </row>
    <row r="136" spans="5:22">
      <c r="E136" t="s">
        <v>1491</v>
      </c>
      <c r="F136" t="s">
        <v>2037</v>
      </c>
      <c r="G136" t="s">
        <v>1747</v>
      </c>
      <c r="H136" t="s">
        <v>2668</v>
      </c>
      <c r="I136" t="s">
        <v>1222</v>
      </c>
      <c r="J136" t="s">
        <v>1197</v>
      </c>
      <c r="K136" t="s">
        <v>1212</v>
      </c>
      <c r="L136" t="s">
        <v>1504</v>
      </c>
      <c r="N136" t="s">
        <v>1667</v>
      </c>
      <c r="O136" t="s">
        <v>2784</v>
      </c>
      <c r="Q136" t="str">
        <f>'Liste des gares'!B138</f>
        <v>Auffay</v>
      </c>
      <c r="R136">
        <f>'Liste des gares'!C138</f>
        <v>87415158</v>
      </c>
      <c r="S136" t="str">
        <f>'Liste des gares'!D138</f>
        <v>Normandie</v>
      </c>
      <c r="T136" t="str">
        <f>'Liste des gares'!E138</f>
        <v>NO - Normandie</v>
      </c>
      <c r="U136" t="str">
        <f>'Liste des gares'!F138</f>
        <v>à renseigner par PSEF</v>
      </c>
      <c r="V136" t="str">
        <f>'Liste des gares'!G138</f>
        <v>B NORMANDIE</v>
      </c>
    </row>
    <row r="137" spans="5:22">
      <c r="E137" t="s">
        <v>1499</v>
      </c>
      <c r="F137" t="s">
        <v>2039</v>
      </c>
      <c r="G137" t="s">
        <v>1756</v>
      </c>
      <c r="H137" t="s">
        <v>2672</v>
      </c>
      <c r="I137" t="s">
        <v>1223</v>
      </c>
      <c r="J137" t="s">
        <v>1216</v>
      </c>
      <c r="K137" t="s">
        <v>1217</v>
      </c>
      <c r="L137" t="s">
        <v>1513</v>
      </c>
      <c r="N137" t="s">
        <v>1669</v>
      </c>
      <c r="O137" t="s">
        <v>2807</v>
      </c>
      <c r="Q137" t="str">
        <f>'Liste des gares'!B139</f>
        <v>Aulnat Aéroport</v>
      </c>
      <c r="R137">
        <f>'Liste des gares'!C139</f>
        <v>87562421</v>
      </c>
      <c r="S137" t="str">
        <f>'Liste des gares'!D139</f>
        <v>Auvergne-Rhône-Alpes</v>
      </c>
      <c r="T137" t="str">
        <f>'Liste des gares'!E139</f>
        <v>AURA - Auvergne Rhône Alpes</v>
      </c>
      <c r="U137" t="str">
        <f>'Liste des gares'!F139</f>
        <v>à renseigner par PSEF</v>
      </c>
      <c r="V137" t="str">
        <f>'Liste des gares'!G139</f>
        <v>C AUV-RHONE ALPES</v>
      </c>
    </row>
    <row r="138" spans="5:22">
      <c r="E138" t="s">
        <v>1501</v>
      </c>
      <c r="F138" t="s">
        <v>2040</v>
      </c>
      <c r="G138" t="s">
        <v>1790</v>
      </c>
      <c r="H138" t="s">
        <v>2717</v>
      </c>
      <c r="I138" t="s">
        <v>1225</v>
      </c>
      <c r="J138" t="s">
        <v>1224</v>
      </c>
      <c r="K138" t="s">
        <v>1239</v>
      </c>
      <c r="L138" t="s">
        <v>1519</v>
      </c>
      <c r="N138" t="s">
        <v>1671</v>
      </c>
      <c r="O138" t="s">
        <v>2810</v>
      </c>
      <c r="Q138" t="str">
        <f>'Liste des gares'!B140</f>
        <v>Aulnay-sous-Bois</v>
      </c>
      <c r="R138">
        <f>'Liste des gares'!C140</f>
        <v>87271411</v>
      </c>
      <c r="S138" t="str">
        <f>'Liste des gares'!D140</f>
        <v>Île-de-France</v>
      </c>
      <c r="T138" t="str">
        <f>'Liste des gares'!E140</f>
        <v>IDF - Île de France</v>
      </c>
      <c r="U138" t="str">
        <f>'Liste des gares'!F140</f>
        <v>EIC Paris Nord</v>
      </c>
      <c r="V138" t="str">
        <f>'Liste des gares'!G140</f>
        <v>B ILE-DE-FRANCE</v>
      </c>
    </row>
    <row r="139" spans="5:22">
      <c r="E139" t="s">
        <v>1510</v>
      </c>
      <c r="F139" t="s">
        <v>2044</v>
      </c>
      <c r="G139" t="s">
        <v>1809</v>
      </c>
      <c r="H139" t="s">
        <v>2755</v>
      </c>
      <c r="I139" t="s">
        <v>1226</v>
      </c>
      <c r="J139" t="s">
        <v>1228</v>
      </c>
      <c r="K139" t="s">
        <v>1254</v>
      </c>
      <c r="L139" t="s">
        <v>1521</v>
      </c>
      <c r="N139" t="s">
        <v>1676</v>
      </c>
      <c r="O139" t="s">
        <v>2813</v>
      </c>
      <c r="Q139" t="str">
        <f>'Liste des gares'!B141</f>
        <v>Aulnoye-Aymeries</v>
      </c>
      <c r="R139">
        <f>'Liste des gares'!C141</f>
        <v>87295600</v>
      </c>
      <c r="S139" t="str">
        <f>'Liste des gares'!D141</f>
        <v>Hauts-de-France</v>
      </c>
      <c r="T139" t="str">
        <f>'Liste des gares'!E141</f>
        <v>HDF - Hauts de France</v>
      </c>
      <c r="U139" t="str">
        <f>'Liste des gares'!F141</f>
        <v>EIC Hauts de France</v>
      </c>
      <c r="V139" t="str">
        <f>'Liste des gares'!G141</f>
        <v>B HAUTS DE FRANCE</v>
      </c>
    </row>
    <row r="140" spans="5:22">
      <c r="E140" t="s">
        <v>1512</v>
      </c>
      <c r="F140" t="s">
        <v>2102</v>
      </c>
      <c r="G140" t="s">
        <v>1856</v>
      </c>
      <c r="H140" t="s">
        <v>2767</v>
      </c>
      <c r="I140" t="s">
        <v>1236</v>
      </c>
      <c r="J140" t="s">
        <v>1230</v>
      </c>
      <c r="K140" t="s">
        <v>1257</v>
      </c>
      <c r="L140" t="s">
        <v>1526</v>
      </c>
      <c r="N140" t="s">
        <v>1699</v>
      </c>
      <c r="O140" t="s">
        <v>2814</v>
      </c>
      <c r="Q140" t="str">
        <f>'Liste des gares'!B142</f>
        <v>Aumale</v>
      </c>
      <c r="R140">
        <f>'Liste des gares'!C142</f>
        <v>87313767</v>
      </c>
      <c r="S140" t="str">
        <f>'Liste des gares'!D142</f>
        <v>Normandie</v>
      </c>
      <c r="T140" t="str">
        <f>'Liste des gares'!E142</f>
        <v>NO - Normandie</v>
      </c>
      <c r="U140" t="str">
        <f>'Liste des gares'!F142</f>
        <v>EIC Hauts de France</v>
      </c>
      <c r="V140" t="str">
        <f>'Liste des gares'!G142</f>
        <v>C NORMANDIE</v>
      </c>
    </row>
    <row r="141" spans="5:22">
      <c r="E141" t="s">
        <v>1520</v>
      </c>
      <c r="F141" t="s">
        <v>2103</v>
      </c>
      <c r="G141" t="s">
        <v>1860</v>
      </c>
      <c r="H141" t="s">
        <v>2768</v>
      </c>
      <c r="I141" t="s">
        <v>1237</v>
      </c>
      <c r="J141" t="s">
        <v>1231</v>
      </c>
      <c r="K141" t="s">
        <v>1274</v>
      </c>
      <c r="L141" t="s">
        <v>1528</v>
      </c>
      <c r="N141" t="s">
        <v>1700</v>
      </c>
      <c r="O141" t="s">
        <v>2847</v>
      </c>
      <c r="Q141" t="str">
        <f>'Liste des gares'!B143</f>
        <v>Aumont-Aubrac</v>
      </c>
      <c r="R141">
        <f>'Liste des gares'!C143</f>
        <v>87783266</v>
      </c>
      <c r="S141" t="str">
        <f>'Liste des gares'!D143</f>
        <v>Occitanie</v>
      </c>
      <c r="T141" t="str">
        <f>'Liste des gares'!E143</f>
        <v>OCC - Occitanie</v>
      </c>
      <c r="U141" t="str">
        <f>'Liste des gares'!F143</f>
        <v>EIC Languedoc Roussillon</v>
      </c>
      <c r="V141" t="str">
        <f>'Liste des gares'!G143</f>
        <v>C OCCITANIE</v>
      </c>
    </row>
    <row r="142" spans="5:22">
      <c r="E142" t="s">
        <v>1532</v>
      </c>
      <c r="F142" t="s">
        <v>2141</v>
      </c>
      <c r="G142" t="s">
        <v>1872</v>
      </c>
      <c r="H142" t="s">
        <v>2833</v>
      </c>
      <c r="I142" t="s">
        <v>1243</v>
      </c>
      <c r="J142" t="s">
        <v>1232</v>
      </c>
      <c r="K142" t="s">
        <v>1276</v>
      </c>
      <c r="L142" t="s">
        <v>1542</v>
      </c>
      <c r="N142" t="s">
        <v>1705</v>
      </c>
      <c r="O142" t="s">
        <v>2855</v>
      </c>
      <c r="Q142" t="str">
        <f>'Liste des gares'!B144</f>
        <v>Auneau</v>
      </c>
      <c r="R142">
        <f>'Liste des gares'!C144</f>
        <v>87545657</v>
      </c>
      <c r="S142" t="str">
        <f>'Liste des gares'!D144</f>
        <v>Centre-Val de Loire</v>
      </c>
      <c r="T142" t="str">
        <f>'Liste des gares'!E144</f>
        <v>CVL - Centre Val de Loire</v>
      </c>
      <c r="U142" t="str">
        <f>'Liste des gares'!F144</f>
        <v>EIC Centre Limousin</v>
      </c>
      <c r="V142" t="str">
        <f>'Liste des gares'!G144</f>
        <v>C CENTRE VAL DE LOIRE</v>
      </c>
    </row>
    <row r="143" spans="5:22">
      <c r="E143" t="s">
        <v>1539</v>
      </c>
      <c r="F143" t="s">
        <v>2147</v>
      </c>
      <c r="G143" t="s">
        <v>1876</v>
      </c>
      <c r="H143" t="s">
        <v>2864</v>
      </c>
      <c r="I143" t="s">
        <v>1244</v>
      </c>
      <c r="J143" t="s">
        <v>1235</v>
      </c>
      <c r="K143" t="s">
        <v>1285</v>
      </c>
      <c r="L143" t="s">
        <v>1543</v>
      </c>
      <c r="N143" t="s">
        <v>1708</v>
      </c>
      <c r="O143" t="s">
        <v>2867</v>
      </c>
      <c r="Q143" t="str">
        <f>'Liste des gares'!B145</f>
        <v>Auray</v>
      </c>
      <c r="R143">
        <f>'Liste des gares'!C145</f>
        <v>87476200</v>
      </c>
      <c r="S143" t="str">
        <f>'Liste des gares'!D145</f>
        <v>Bretagne</v>
      </c>
      <c r="T143" t="str">
        <f>'Liste des gares'!E145</f>
        <v>BPL - Bretagne Pays de La Loire</v>
      </c>
      <c r="U143" t="str">
        <f>'Liste des gares'!F145</f>
        <v>EIC Bretagne Pays de la Loire</v>
      </c>
      <c r="V143" t="str">
        <f>'Liste des gares'!G145</f>
        <v>A BRETAGNE</v>
      </c>
    </row>
    <row r="144" spans="5:22">
      <c r="E144" t="s">
        <v>1541</v>
      </c>
      <c r="F144" t="s">
        <v>2148</v>
      </c>
      <c r="G144" t="s">
        <v>1903</v>
      </c>
      <c r="H144" t="s">
        <v>2868</v>
      </c>
      <c r="I144" t="s">
        <v>1246</v>
      </c>
      <c r="J144" t="s">
        <v>1238</v>
      </c>
      <c r="K144" t="s">
        <v>1294</v>
      </c>
      <c r="L144" t="s">
        <v>1544</v>
      </c>
      <c r="N144" t="s">
        <v>1744</v>
      </c>
      <c r="O144" t="s">
        <v>2893</v>
      </c>
      <c r="Q144" t="str">
        <f>'Liste des gares'!B146</f>
        <v>Aurec</v>
      </c>
      <c r="R144">
        <f>'Liste des gares'!C146</f>
        <v>87726760</v>
      </c>
      <c r="S144" t="str">
        <f>'Liste des gares'!D146</f>
        <v>Auvergne-Rhône-Alpes</v>
      </c>
      <c r="T144" t="str">
        <f>'Liste des gares'!E146</f>
        <v>AURA - Auvergne Rhône Alpes</v>
      </c>
      <c r="U144" t="str">
        <f>'Liste des gares'!F146</f>
        <v>à renseigner par PSEF</v>
      </c>
      <c r="V144" t="str">
        <f>'Liste des gares'!G146</f>
        <v>C AUV-RHONE ALPES</v>
      </c>
    </row>
    <row r="145" spans="5:22">
      <c r="E145" t="s">
        <v>1548</v>
      </c>
      <c r="F145" t="s">
        <v>2167</v>
      </c>
      <c r="G145" t="s">
        <v>1929</v>
      </c>
      <c r="H145" t="s">
        <v>2903</v>
      </c>
      <c r="I145" t="s">
        <v>1253</v>
      </c>
      <c r="J145" t="s">
        <v>1240</v>
      </c>
      <c r="K145" t="s">
        <v>1297</v>
      </c>
      <c r="L145" t="s">
        <v>1556</v>
      </c>
      <c r="N145" t="s">
        <v>1753</v>
      </c>
      <c r="O145" t="s">
        <v>2895</v>
      </c>
      <c r="Q145" t="str">
        <f>'Liste des gares'!B147</f>
        <v>Brassac-les-Mines - Sainte-Florine</v>
      </c>
      <c r="R145">
        <f>'Liste des gares'!C147</f>
        <v>87734244</v>
      </c>
      <c r="S145" t="str">
        <f>'Liste des gares'!D147</f>
        <v>Auvergne-Rhône-Alpes</v>
      </c>
      <c r="T145" t="str">
        <f>'Liste des gares'!E147</f>
        <v>AURA - Auvergne Rhône Alpes</v>
      </c>
      <c r="U145" t="str">
        <f>'Liste des gares'!F147</f>
        <v>à renseigner par PSEF</v>
      </c>
      <c r="V145" t="str">
        <f>'Liste des gares'!G147</f>
        <v>C AUV-RHONE ALPES</v>
      </c>
    </row>
    <row r="146" spans="5:22">
      <c r="E146" t="s">
        <v>1549</v>
      </c>
      <c r="F146" t="s">
        <v>2184</v>
      </c>
      <c r="G146" t="s">
        <v>1951</v>
      </c>
      <c r="H146" t="s">
        <v>2905</v>
      </c>
      <c r="I146" t="s">
        <v>1259</v>
      </c>
      <c r="J146" t="s">
        <v>1242</v>
      </c>
      <c r="K146" t="s">
        <v>1300</v>
      </c>
      <c r="L146" t="s">
        <v>1590</v>
      </c>
      <c r="N146" t="s">
        <v>1757</v>
      </c>
      <c r="O146" t="s">
        <v>3011</v>
      </c>
      <c r="Q146" t="str">
        <f>'Liste des gares'!B148</f>
        <v>Auterive</v>
      </c>
      <c r="R146">
        <f>'Liste des gares'!C148</f>
        <v>87611384</v>
      </c>
      <c r="S146" t="str">
        <f>'Liste des gares'!D148</f>
        <v>Occitanie</v>
      </c>
      <c r="T146" t="str">
        <f>'Liste des gares'!E148</f>
        <v>OCC - Occitanie</v>
      </c>
      <c r="U146" t="str">
        <f>'Liste des gares'!F148</f>
        <v>EIC Midi Pyrénées</v>
      </c>
      <c r="V146" t="str">
        <f>'Liste des gares'!G148</f>
        <v>B OCCITANIE</v>
      </c>
    </row>
    <row r="147" spans="5:22">
      <c r="E147" t="s">
        <v>1551</v>
      </c>
      <c r="F147" t="s">
        <v>2189</v>
      </c>
      <c r="G147" t="s">
        <v>1957</v>
      </c>
      <c r="H147" t="s">
        <v>2930</v>
      </c>
      <c r="I147" t="s">
        <v>1260</v>
      </c>
      <c r="J147" t="s">
        <v>1245</v>
      </c>
      <c r="K147" t="s">
        <v>1303</v>
      </c>
      <c r="L147" t="s">
        <v>1602</v>
      </c>
      <c r="N147" t="s">
        <v>1761</v>
      </c>
      <c r="O147" t="s">
        <v>3020</v>
      </c>
      <c r="Q147" t="str">
        <f>'Liste des gares'!B149</f>
        <v>Autun</v>
      </c>
      <c r="R147">
        <f>'Liste des gares'!C149</f>
        <v>87694570</v>
      </c>
      <c r="S147" t="str">
        <f>'Liste des gares'!D149</f>
        <v>Bourgogne-Franche-Comté</v>
      </c>
      <c r="T147" t="str">
        <f>'Liste des gares'!E149</f>
        <v>BFC - Bourgogne Franche Compté</v>
      </c>
      <c r="U147" t="str">
        <f>'Liste des gares'!F149</f>
        <v>EIC Bourgogne Franche Comté</v>
      </c>
      <c r="V147" t="str">
        <f>'Liste des gares'!G149</f>
        <v>C BOURGOGNE FC</v>
      </c>
    </row>
    <row r="148" spans="5:22">
      <c r="E148" t="s">
        <v>1561</v>
      </c>
      <c r="F148" t="s">
        <v>2196</v>
      </c>
      <c r="G148" t="s">
        <v>1965</v>
      </c>
      <c r="H148" t="s">
        <v>2943</v>
      </c>
      <c r="I148" t="s">
        <v>1261</v>
      </c>
      <c r="J148" t="s">
        <v>1247</v>
      </c>
      <c r="K148" t="s">
        <v>1304</v>
      </c>
      <c r="L148" t="s">
        <v>1618</v>
      </c>
      <c r="N148" t="s">
        <v>1762</v>
      </c>
      <c r="O148" t="s">
        <v>3029</v>
      </c>
      <c r="Q148" t="str">
        <f>'Liste des gares'!B150</f>
        <v>Commentry</v>
      </c>
      <c r="R148">
        <f>'Liste des gares'!C150</f>
        <v>87641415</v>
      </c>
      <c r="S148" t="str">
        <f>'Liste des gares'!D150</f>
        <v>Auvergne-Rhône-Alpes</v>
      </c>
      <c r="T148" t="str">
        <f>'Liste des gares'!E150</f>
        <v>AURA - Auvergne Rhône Alpes</v>
      </c>
      <c r="U148" t="str">
        <f>'Liste des gares'!F150</f>
        <v>EIC Auvergne Nivernais</v>
      </c>
      <c r="V148" t="str">
        <f>'Liste des gares'!G150</f>
        <v>C AUV-RHONE ALPES</v>
      </c>
    </row>
    <row r="149" spans="5:22">
      <c r="E149" t="s">
        <v>1566</v>
      </c>
      <c r="F149" t="s">
        <v>2242</v>
      </c>
      <c r="G149" t="s">
        <v>1983</v>
      </c>
      <c r="H149" t="s">
        <v>2961</v>
      </c>
      <c r="I149" t="s">
        <v>1264</v>
      </c>
      <c r="J149" t="s">
        <v>1248</v>
      </c>
      <c r="K149" t="s">
        <v>1308</v>
      </c>
      <c r="L149" t="s">
        <v>1626</v>
      </c>
      <c r="N149" t="s">
        <v>1763</v>
      </c>
      <c r="O149" t="s">
        <v>3046</v>
      </c>
      <c r="Q149" t="str">
        <f>'Liste des gares'!B151</f>
        <v>Auxerre Saint-Gervais</v>
      </c>
      <c r="R149">
        <f>'Liste des gares'!C151</f>
        <v>87683573</v>
      </c>
      <c r="S149" t="str">
        <f>'Liste des gares'!D151</f>
        <v>Bourgogne-Franche-Comté</v>
      </c>
      <c r="T149" t="str">
        <f>'Liste des gares'!E151</f>
        <v>BFC - Bourgogne Franche Compté</v>
      </c>
      <c r="U149" t="str">
        <f>'Liste des gares'!F151</f>
        <v>à renseigner par PSEF</v>
      </c>
      <c r="V149" t="str">
        <f>'Liste des gares'!G151</f>
        <v>B BOURGOGNE FC</v>
      </c>
    </row>
    <row r="150" spans="5:22">
      <c r="E150" t="s">
        <v>1571</v>
      </c>
      <c r="F150" t="s">
        <v>2283</v>
      </c>
      <c r="G150" t="s">
        <v>1984</v>
      </c>
      <c r="H150" t="s">
        <v>2977</v>
      </c>
      <c r="I150" t="s">
        <v>1267</v>
      </c>
      <c r="J150" t="s">
        <v>1249</v>
      </c>
      <c r="K150" t="s">
        <v>1318</v>
      </c>
      <c r="L150" t="s">
        <v>1628</v>
      </c>
      <c r="N150" t="s">
        <v>1779</v>
      </c>
      <c r="O150" t="s">
        <v>3056</v>
      </c>
      <c r="Q150" t="str">
        <f>'Liste des gares'!B152</f>
        <v>Auxonne</v>
      </c>
      <c r="R150">
        <f>'Liste des gares'!C152</f>
        <v>87713347</v>
      </c>
      <c r="S150" t="str">
        <f>'Liste des gares'!D152</f>
        <v>Bourgogne-Franche-Comté</v>
      </c>
      <c r="T150" t="str">
        <f>'Liste des gares'!E152</f>
        <v>BFC - Bourgogne Franche Compté</v>
      </c>
      <c r="U150" t="str">
        <f>'Liste des gares'!F152</f>
        <v>EIC Bourgogne Franche Comté</v>
      </c>
      <c r="V150" t="str">
        <f>'Liste des gares'!G152</f>
        <v>B BOURGOGNE FC</v>
      </c>
    </row>
    <row r="151" spans="5:22">
      <c r="E151" t="s">
        <v>1577</v>
      </c>
      <c r="F151" t="s">
        <v>2304</v>
      </c>
      <c r="G151" t="s">
        <v>2002</v>
      </c>
      <c r="H151" t="s">
        <v>2982</v>
      </c>
      <c r="I151" t="s">
        <v>1268</v>
      </c>
      <c r="J151" t="s">
        <v>1251</v>
      </c>
      <c r="K151" t="s">
        <v>1330</v>
      </c>
      <c r="L151" t="s">
        <v>1630</v>
      </c>
      <c r="N151" t="s">
        <v>1794</v>
      </c>
      <c r="O151" t="s">
        <v>3095</v>
      </c>
      <c r="Q151" t="str">
        <f>'Liste des gares'!B153</f>
        <v>Avallon</v>
      </c>
      <c r="R151">
        <f>'Liste des gares'!C153</f>
        <v>87683789</v>
      </c>
      <c r="S151" t="str">
        <f>'Liste des gares'!D153</f>
        <v>Bourgogne-Franche-Comté</v>
      </c>
      <c r="T151" t="str">
        <f>'Liste des gares'!E153</f>
        <v>BFC - Bourgogne Franche Compté</v>
      </c>
      <c r="U151" t="str">
        <f>'Liste des gares'!F153</f>
        <v>EIC Paris Sud Est</v>
      </c>
      <c r="V151" t="str">
        <f>'Liste des gares'!G153</f>
        <v>C BOURGOGNE FC</v>
      </c>
    </row>
    <row r="152" spans="5:22">
      <c r="E152" t="s">
        <v>1584</v>
      </c>
      <c r="F152" t="s">
        <v>2305</v>
      </c>
      <c r="G152" t="s">
        <v>2012</v>
      </c>
      <c r="H152" t="s">
        <v>2983</v>
      </c>
      <c r="I152" t="s">
        <v>1269</v>
      </c>
      <c r="J152" t="s">
        <v>1252</v>
      </c>
      <c r="K152" t="s">
        <v>1332</v>
      </c>
      <c r="L152" t="s">
        <v>1644</v>
      </c>
      <c r="N152" t="s">
        <v>1811</v>
      </c>
      <c r="O152" t="s">
        <v>3155</v>
      </c>
      <c r="Q152" t="str">
        <f>'Liste des gares'!B154</f>
        <v>Avenay</v>
      </c>
      <c r="R152">
        <f>'Liste des gares'!C154</f>
        <v>87171579</v>
      </c>
      <c r="S152" t="str">
        <f>'Liste des gares'!D154</f>
        <v>Grand Est</v>
      </c>
      <c r="T152" t="str">
        <f>'Liste des gares'!E154</f>
        <v>GE - Grand Est</v>
      </c>
      <c r="U152" t="str">
        <f>'Liste des gares'!F154</f>
        <v>à renseigner par PSEF</v>
      </c>
      <c r="V152" t="str">
        <f>'Liste des gares'!G154</f>
        <v>C GRAND EST</v>
      </c>
    </row>
    <row r="153" spans="5:22">
      <c r="E153" t="s">
        <v>1587</v>
      </c>
      <c r="F153" t="s">
        <v>2350</v>
      </c>
      <c r="G153" t="s">
        <v>2013</v>
      </c>
      <c r="H153" t="s">
        <v>2987</v>
      </c>
      <c r="I153" t="s">
        <v>1270</v>
      </c>
      <c r="J153" t="s">
        <v>1255</v>
      </c>
      <c r="K153" t="s">
        <v>1333</v>
      </c>
      <c r="L153" t="s">
        <v>1659</v>
      </c>
      <c r="N153" t="s">
        <v>1816</v>
      </c>
      <c r="Q153" t="str">
        <f>'Liste des gares'!B155</f>
        <v>Avenue du Président Kennedy
 (Maison de Radio France)</v>
      </c>
      <c r="R153">
        <f>'Liste des gares'!C155</f>
        <v>87543207</v>
      </c>
      <c r="S153" t="str">
        <f>'Liste des gares'!D155</f>
        <v>Île-de-France</v>
      </c>
      <c r="T153" t="str">
        <f>'Liste des gares'!E155</f>
        <v>IDF - Île de France</v>
      </c>
      <c r="U153" t="str">
        <f>'Liste des gares'!F155</f>
        <v>à renseigner par PSEF</v>
      </c>
      <c r="V153" t="str">
        <f>'Liste des gares'!G155</f>
        <v>B ILE-DE-FRANCE</v>
      </c>
    </row>
    <row r="154" spans="5:22">
      <c r="E154" t="s">
        <v>1591</v>
      </c>
      <c r="F154" t="s">
        <v>2351</v>
      </c>
      <c r="G154" t="s">
        <v>2023</v>
      </c>
      <c r="H154" t="s">
        <v>3010</v>
      </c>
      <c r="I154" t="s">
        <v>1271</v>
      </c>
      <c r="J154" t="s">
        <v>1258</v>
      </c>
      <c r="K154" t="s">
        <v>1347</v>
      </c>
      <c r="L154" t="s">
        <v>1662</v>
      </c>
      <c r="N154" t="s">
        <v>1847</v>
      </c>
      <c r="Q154" t="str">
        <f>'Liste des gares'!B156</f>
        <v>Avenue Foch</v>
      </c>
      <c r="R154">
        <f>'Liste des gares'!C156</f>
        <v>87381038</v>
      </c>
      <c r="S154" t="str">
        <f>'Liste des gares'!D156</f>
        <v>Île-de-France</v>
      </c>
      <c r="T154" t="str">
        <f>'Liste des gares'!E156</f>
        <v>IDF - Île de France</v>
      </c>
      <c r="U154" t="str">
        <f>'Liste des gares'!F156</f>
        <v>à renseigner par PSEF</v>
      </c>
      <c r="V154" t="str">
        <f>'Liste des gares'!G156</f>
        <v>B ILE-DE-FRANCE</v>
      </c>
    </row>
    <row r="155" spans="5:22">
      <c r="E155" t="s">
        <v>1601</v>
      </c>
      <c r="F155" t="s">
        <v>2385</v>
      </c>
      <c r="G155" t="s">
        <v>2026</v>
      </c>
      <c r="H155" t="s">
        <v>3024</v>
      </c>
      <c r="I155" t="s">
        <v>1272</v>
      </c>
      <c r="J155" t="s">
        <v>1262</v>
      </c>
      <c r="K155" t="s">
        <v>1364</v>
      </c>
      <c r="L155" t="s">
        <v>1681</v>
      </c>
      <c r="N155" t="s">
        <v>1850</v>
      </c>
      <c r="Q155" t="str">
        <f>'Liste des gares'!B157</f>
        <v>Avenue Henri Martin</v>
      </c>
      <c r="R155">
        <f>'Liste des gares'!C157</f>
        <v>87381046</v>
      </c>
      <c r="S155" t="str">
        <f>'Liste des gares'!D157</f>
        <v>Île-de-France</v>
      </c>
      <c r="T155" t="str">
        <f>'Liste des gares'!E157</f>
        <v>IDF - Île de France</v>
      </c>
      <c r="U155" t="str">
        <f>'Liste des gares'!F157</f>
        <v>à renseigner par PSEF</v>
      </c>
      <c r="V155" t="str">
        <f>'Liste des gares'!G157</f>
        <v>B ILE-DE-FRANCE</v>
      </c>
    </row>
    <row r="156" spans="5:22">
      <c r="E156" t="s">
        <v>1608</v>
      </c>
      <c r="F156" t="s">
        <v>2432</v>
      </c>
      <c r="G156" t="s">
        <v>2035</v>
      </c>
      <c r="H156" t="s">
        <v>3025</v>
      </c>
      <c r="I156" t="s">
        <v>1273</v>
      </c>
      <c r="J156" t="s">
        <v>1263</v>
      </c>
      <c r="K156" t="s">
        <v>1377</v>
      </c>
      <c r="L156" t="s">
        <v>1685</v>
      </c>
      <c r="N156" t="s">
        <v>1855</v>
      </c>
      <c r="Q156" t="str">
        <f>'Liste des gares'!B158</f>
        <v>Avesnelles</v>
      </c>
      <c r="R156">
        <f>'Liste des gares'!C158</f>
        <v>87295725</v>
      </c>
      <c r="S156" t="str">
        <f>'Liste des gares'!D158</f>
        <v>Hauts-de-France</v>
      </c>
      <c r="T156" t="str">
        <f>'Liste des gares'!E158</f>
        <v>HDF - Hauts de France</v>
      </c>
      <c r="U156" t="str">
        <f>'Liste des gares'!F158</f>
        <v>à renseigner par PSEF</v>
      </c>
      <c r="V156" t="str">
        <f>'Liste des gares'!G158</f>
        <v>C HAUTS DE FRANCE</v>
      </c>
    </row>
    <row r="157" spans="5:22">
      <c r="E157" t="s">
        <v>1609</v>
      </c>
      <c r="F157" t="s">
        <v>2440</v>
      </c>
      <c r="G157" t="s">
        <v>2051</v>
      </c>
      <c r="H157" t="s">
        <v>3045</v>
      </c>
      <c r="I157" t="s">
        <v>1275</v>
      </c>
      <c r="J157" t="s">
        <v>1265</v>
      </c>
      <c r="K157" t="s">
        <v>1382</v>
      </c>
      <c r="L157" t="s">
        <v>1696</v>
      </c>
      <c r="N157" t="s">
        <v>1858</v>
      </c>
      <c r="Q157" t="str">
        <f>'Liste des gares'!B159</f>
        <v>Avesnes</v>
      </c>
      <c r="R157">
        <f>'Liste des gares'!C159</f>
        <v>87295733</v>
      </c>
      <c r="S157" t="str">
        <f>'Liste des gares'!D159</f>
        <v>Hauts-de-France</v>
      </c>
      <c r="T157" t="str">
        <f>'Liste des gares'!E159</f>
        <v>HDF - Hauts de France</v>
      </c>
      <c r="U157" t="str">
        <f>'Liste des gares'!F159</f>
        <v>EIC Hauts de France</v>
      </c>
      <c r="V157" t="str">
        <f>'Liste des gares'!G159</f>
        <v>B HAUTS DE FRANCE</v>
      </c>
    </row>
    <row r="158" spans="5:22">
      <c r="E158" t="s">
        <v>1611</v>
      </c>
      <c r="F158" t="s">
        <v>2446</v>
      </c>
      <c r="G158" t="s">
        <v>2079</v>
      </c>
      <c r="H158" t="s">
        <v>3049</v>
      </c>
      <c r="I158" t="s">
        <v>1278</v>
      </c>
      <c r="J158" t="s">
        <v>1266</v>
      </c>
      <c r="K158" t="s">
        <v>1386</v>
      </c>
      <c r="L158" t="s">
        <v>1697</v>
      </c>
      <c r="N158" t="s">
        <v>1859</v>
      </c>
      <c r="Q158" t="str">
        <f>'Liste des gares'!B160</f>
        <v>Avignon Centre</v>
      </c>
      <c r="R158">
        <f>'Liste des gares'!C160</f>
        <v>87765008</v>
      </c>
      <c r="S158" t="str">
        <f>'Liste des gares'!D160</f>
        <v>Provence-Alpes-Côte d'Azur</v>
      </c>
      <c r="T158" t="str">
        <f>'Liste des gares'!E160</f>
        <v>PACA - Provence Alpes Côte d'Azur</v>
      </c>
      <c r="U158" t="str">
        <f>'Liste des gares'!F160</f>
        <v>à renseigner par PSEF</v>
      </c>
      <c r="V158" t="str">
        <f>'Liste des gares'!G160</f>
        <v>B PACA</v>
      </c>
    </row>
    <row r="159" spans="5:22">
      <c r="E159" t="s">
        <v>1613</v>
      </c>
      <c r="F159" t="s">
        <v>2475</v>
      </c>
      <c r="G159" t="s">
        <v>2086</v>
      </c>
      <c r="H159" t="s">
        <v>3063</v>
      </c>
      <c r="I159" t="s">
        <v>1279</v>
      </c>
      <c r="J159" t="s">
        <v>1296</v>
      </c>
      <c r="K159" t="s">
        <v>1391</v>
      </c>
      <c r="L159" t="s">
        <v>1698</v>
      </c>
      <c r="N159" t="s">
        <v>1877</v>
      </c>
      <c r="Q159" t="str">
        <f>'Liste des gares'!B161</f>
        <v>Avignon TGV</v>
      </c>
      <c r="R159">
        <f>'Liste des gares'!C161</f>
        <v>87318964</v>
      </c>
      <c r="S159" t="str">
        <f>'Liste des gares'!D161</f>
        <v>Provence-Alpes-Côte d'Azur</v>
      </c>
      <c r="T159" t="str">
        <f>'Liste des gares'!E161</f>
        <v>PACA - Provence Alpes Côte d'Azur</v>
      </c>
      <c r="U159" t="str">
        <f>'Liste des gares'!F161</f>
        <v>à renseigner par PSEF</v>
      </c>
      <c r="V159" t="str">
        <f>'Liste des gares'!G161</f>
        <v>A TGV à fort trafic et correspondances TER</v>
      </c>
    </row>
    <row r="160" spans="5:22">
      <c r="E160" t="s">
        <v>1620</v>
      </c>
      <c r="F160" t="s">
        <v>2476</v>
      </c>
      <c r="G160" t="s">
        <v>2099</v>
      </c>
      <c r="H160" t="s">
        <v>3114</v>
      </c>
      <c r="I160" t="s">
        <v>1282</v>
      </c>
      <c r="J160" t="s">
        <v>1302</v>
      </c>
      <c r="K160" t="s">
        <v>1397</v>
      </c>
      <c r="L160" t="s">
        <v>1741</v>
      </c>
      <c r="N160" t="s">
        <v>1883</v>
      </c>
      <c r="Q160" t="str">
        <f>'Liste des gares'!B162</f>
        <v>Avignon TGV terminal TER</v>
      </c>
      <c r="R160">
        <f>'Liste des gares'!C162</f>
        <v>87981902</v>
      </c>
      <c r="S160" t="str">
        <f>'Liste des gares'!D162</f>
        <v>Provence-Alpes-Côte d'Azur</v>
      </c>
      <c r="T160" t="str">
        <f>'Liste des gares'!E162</f>
        <v>PACA - Provence Alpes Côte d'Azur</v>
      </c>
      <c r="U160" t="str">
        <f>'Liste des gares'!F162</f>
        <v>à renseigner par PSEF</v>
      </c>
      <c r="V160" t="str">
        <f>'Liste des gares'!G162</f>
        <v>A TGV à fort trafic et correspondances TER</v>
      </c>
    </row>
    <row r="161" spans="5:22">
      <c r="E161" t="s">
        <v>1631</v>
      </c>
      <c r="F161" t="s">
        <v>2487</v>
      </c>
      <c r="G161" t="s">
        <v>2134</v>
      </c>
      <c r="I161" t="s">
        <v>1283</v>
      </c>
      <c r="J161" t="s">
        <v>1309</v>
      </c>
      <c r="K161" t="s">
        <v>1399</v>
      </c>
      <c r="L161" t="s">
        <v>1742</v>
      </c>
      <c r="N161" t="s">
        <v>1891</v>
      </c>
      <c r="Q161" t="str">
        <f>'Liste des gares'!B163</f>
        <v>Avignonet</v>
      </c>
      <c r="R161">
        <f>'Liste des gares'!C163</f>
        <v>87616011</v>
      </c>
      <c r="S161" t="str">
        <f>'Liste des gares'!D163</f>
        <v>Occitanie</v>
      </c>
      <c r="T161" t="str">
        <f>'Liste des gares'!E163</f>
        <v>OCC - Occitanie</v>
      </c>
      <c r="U161" t="str">
        <f>'Liste des gares'!F163</f>
        <v>à renseigner par PSEF</v>
      </c>
      <c r="V161" t="str">
        <f>'Liste des gares'!G163</f>
        <v>C OCCITANIE</v>
      </c>
    </row>
    <row r="162" spans="5:22">
      <c r="E162" t="s">
        <v>1634</v>
      </c>
      <c r="F162" t="s">
        <v>2489</v>
      </c>
      <c r="G162" t="s">
        <v>2142</v>
      </c>
      <c r="I162" t="s">
        <v>1284</v>
      </c>
      <c r="J162" t="s">
        <v>1317</v>
      </c>
      <c r="K162" t="s">
        <v>1402</v>
      </c>
      <c r="L162" t="s">
        <v>1752</v>
      </c>
      <c r="N162" t="s">
        <v>1892</v>
      </c>
      <c r="Q162" t="str">
        <f>'Liste des gares'!B164</f>
        <v>Avion</v>
      </c>
      <c r="R162">
        <f>'Liste des gares'!C164</f>
        <v>87342584</v>
      </c>
      <c r="S162" t="str">
        <f>'Liste des gares'!D164</f>
        <v>Hauts-de-France</v>
      </c>
      <c r="T162" t="str">
        <f>'Liste des gares'!E164</f>
        <v>HDF - Hauts de France</v>
      </c>
      <c r="U162" t="str">
        <f>'Liste des gares'!F164</f>
        <v>à renseigner par PSEF</v>
      </c>
      <c r="V162" t="str">
        <f>'Liste des gares'!G164</f>
        <v>C HAUTS DE FRANCE</v>
      </c>
    </row>
    <row r="163" spans="5:22">
      <c r="E163" t="s">
        <v>1639</v>
      </c>
      <c r="F163" t="s">
        <v>2497</v>
      </c>
      <c r="G163" t="s">
        <v>2144</v>
      </c>
      <c r="I163" t="s">
        <v>1287</v>
      </c>
      <c r="J163" t="s">
        <v>1319</v>
      </c>
      <c r="K163" t="s">
        <v>1424</v>
      </c>
      <c r="L163" t="s">
        <v>1758</v>
      </c>
      <c r="N163" t="s">
        <v>1925</v>
      </c>
      <c r="Q163" t="str">
        <f>'Liste des gares'!B165</f>
        <v>Avord</v>
      </c>
      <c r="R163">
        <f>'Liste des gares'!C165</f>
        <v>87576439</v>
      </c>
      <c r="S163" t="str">
        <f>'Liste des gares'!D165</f>
        <v>Centre-Val de Loire</v>
      </c>
      <c r="T163" t="str">
        <f>'Liste des gares'!E165</f>
        <v>CVL - Centre Val de Loire</v>
      </c>
      <c r="U163" t="str">
        <f>'Liste des gares'!F165</f>
        <v>EIC Centre Limousin</v>
      </c>
      <c r="V163" t="str">
        <f>'Liste des gares'!G165</f>
        <v>C CENTRE VAL DE LOIRE</v>
      </c>
    </row>
    <row r="164" spans="5:22">
      <c r="E164" t="s">
        <v>1640</v>
      </c>
      <c r="F164" t="s">
        <v>2526</v>
      </c>
      <c r="G164" t="s">
        <v>2160</v>
      </c>
      <c r="I164" t="s">
        <v>1290</v>
      </c>
      <c r="J164" t="s">
        <v>1327</v>
      </c>
      <c r="K164" t="s">
        <v>1427</v>
      </c>
      <c r="L164" t="s">
        <v>1766</v>
      </c>
      <c r="N164" t="s">
        <v>1926</v>
      </c>
      <c r="Q164" t="str">
        <f>'Liste des gares'!B166</f>
        <v>Avoudrey</v>
      </c>
      <c r="R164">
        <f>'Liste des gares'!C166</f>
        <v>87718551</v>
      </c>
      <c r="S164" t="str">
        <f>'Liste des gares'!D166</f>
        <v>Bourgogne-Franche-Comté</v>
      </c>
      <c r="T164" t="str">
        <f>'Liste des gares'!E166</f>
        <v>BFC - Bourgogne Franche Compté</v>
      </c>
      <c r="U164" t="str">
        <f>'Liste des gares'!F166</f>
        <v>à renseigner par PSEF</v>
      </c>
      <c r="V164" t="str">
        <f>'Liste des gares'!G166</f>
        <v>C BOURGOGNE FC</v>
      </c>
    </row>
    <row r="165" spans="5:22">
      <c r="E165" t="s">
        <v>1645</v>
      </c>
      <c r="F165" t="s">
        <v>2544</v>
      </c>
      <c r="G165" t="s">
        <v>2192</v>
      </c>
      <c r="I165" t="s">
        <v>1293</v>
      </c>
      <c r="J165" t="s">
        <v>1329</v>
      </c>
      <c r="K165" t="s">
        <v>1454</v>
      </c>
      <c r="L165" t="s">
        <v>1768</v>
      </c>
      <c r="N165" t="s">
        <v>1927</v>
      </c>
      <c r="Q165" t="str">
        <f>'Liste des gares'!B167</f>
        <v>Avranches</v>
      </c>
      <c r="R165">
        <f>'Liste des gares'!C167</f>
        <v>87448514</v>
      </c>
      <c r="S165" t="str">
        <f>'Liste des gares'!D167</f>
        <v>Normandie</v>
      </c>
      <c r="T165" t="str">
        <f>'Liste des gares'!E167</f>
        <v>NO - Normandie</v>
      </c>
      <c r="U165" t="str">
        <f>'Liste des gares'!F167</f>
        <v>EIC Normandie</v>
      </c>
      <c r="V165" t="str">
        <f>'Liste des gares'!G167</f>
        <v>C NORMANDIE</v>
      </c>
    </row>
    <row r="166" spans="5:22">
      <c r="E166" t="s">
        <v>1647</v>
      </c>
      <c r="F166" t="s">
        <v>2569</v>
      </c>
      <c r="G166" t="s">
        <v>2225</v>
      </c>
      <c r="I166" t="s">
        <v>1314</v>
      </c>
      <c r="J166" t="s">
        <v>1349</v>
      </c>
      <c r="K166" t="s">
        <v>3197</v>
      </c>
      <c r="L166" t="s">
        <v>1770</v>
      </c>
      <c r="N166" t="s">
        <v>1940</v>
      </c>
      <c r="Q166" t="str">
        <f>'Liste des gares'!B168</f>
        <v>Avrechy</v>
      </c>
      <c r="R166">
        <f>'Liste des gares'!C168</f>
        <v>87313296</v>
      </c>
      <c r="S166" t="str">
        <f>'Liste des gares'!D168</f>
        <v>Hauts-de-France</v>
      </c>
      <c r="T166" t="str">
        <f>'Liste des gares'!E168</f>
        <v>HDF - Hauts de France</v>
      </c>
      <c r="U166" t="str">
        <f>'Liste des gares'!F168</f>
        <v>à renseigner par PSEF</v>
      </c>
      <c r="V166" t="str">
        <f>'Liste des gares'!G168</f>
        <v>C HAUTS DE FRANCE</v>
      </c>
    </row>
    <row r="167" spans="5:22">
      <c r="E167" t="s">
        <v>1656</v>
      </c>
      <c r="F167" t="s">
        <v>2599</v>
      </c>
      <c r="G167" t="s">
        <v>2227</v>
      </c>
      <c r="I167" t="s">
        <v>1320</v>
      </c>
      <c r="J167" t="s">
        <v>1356</v>
      </c>
      <c r="K167" t="s">
        <v>1469</v>
      </c>
      <c r="L167" t="s">
        <v>1776</v>
      </c>
      <c r="N167" t="s">
        <v>1954</v>
      </c>
      <c r="Q167" t="str">
        <f>'Liste des gares'!B169</f>
        <v>Ax-les-Thermes</v>
      </c>
      <c r="R167">
        <f>'Liste des gares'!C169</f>
        <v>87611533</v>
      </c>
      <c r="S167" t="str">
        <f>'Liste des gares'!D169</f>
        <v>Occitanie</v>
      </c>
      <c r="T167" t="str">
        <f>'Liste des gares'!E169</f>
        <v>OCC - Occitanie</v>
      </c>
      <c r="U167" t="str">
        <f>'Liste des gares'!F169</f>
        <v>EIC Midi Pyrénées</v>
      </c>
      <c r="V167" t="str">
        <f>'Liste des gares'!G169</f>
        <v>C OCCITANIE</v>
      </c>
    </row>
    <row r="168" spans="5:22">
      <c r="E168" t="s">
        <v>1657</v>
      </c>
      <c r="F168" t="s">
        <v>2607</v>
      </c>
      <c r="G168" t="s">
        <v>2262</v>
      </c>
      <c r="I168" t="s">
        <v>1322</v>
      </c>
      <c r="J168" t="s">
        <v>1357</v>
      </c>
      <c r="K168" t="s">
        <v>1515</v>
      </c>
      <c r="L168" t="s">
        <v>1789</v>
      </c>
      <c r="N168" t="s">
        <v>1956</v>
      </c>
      <c r="Q168" t="str">
        <f>'Liste des gares'!B170</f>
        <v>Ay</v>
      </c>
      <c r="R168">
        <f>'Liste des gares'!C170</f>
        <v>87171561</v>
      </c>
      <c r="S168" t="str">
        <f>'Liste des gares'!D170</f>
        <v>Grand Est</v>
      </c>
      <c r="T168" t="str">
        <f>'Liste des gares'!E170</f>
        <v>GE - Grand Est</v>
      </c>
      <c r="U168" t="str">
        <f>'Liste des gares'!F170</f>
        <v>à renseigner par PSEF</v>
      </c>
      <c r="V168" t="str">
        <f>'Liste des gares'!G170</f>
        <v>C GRAND EST</v>
      </c>
    </row>
    <row r="169" spans="5:22">
      <c r="E169" t="s">
        <v>1672</v>
      </c>
      <c r="F169" t="s">
        <v>2608</v>
      </c>
      <c r="G169" t="s">
        <v>2264</v>
      </c>
      <c r="I169" t="s">
        <v>1323</v>
      </c>
      <c r="J169" t="s">
        <v>1384</v>
      </c>
      <c r="K169" t="s">
        <v>1533</v>
      </c>
      <c r="L169" t="s">
        <v>1797</v>
      </c>
      <c r="N169" t="s">
        <v>1958</v>
      </c>
      <c r="Q169" t="str">
        <f>'Liste des gares'!B171</f>
        <v>Aytré Plage</v>
      </c>
      <c r="R169">
        <f>'Liste des gares'!C171</f>
        <v>87437806</v>
      </c>
      <c r="S169" t="str">
        <f>'Liste des gares'!D171</f>
        <v>Nouvelle-Aquitaine</v>
      </c>
      <c r="T169" t="str">
        <f>'Liste des gares'!E171</f>
        <v>NA - Nouvelle Aquitaine</v>
      </c>
      <c r="U169" t="str">
        <f>'Liste des gares'!F171</f>
        <v>à renseigner par PSEF</v>
      </c>
      <c r="V169" t="str">
        <f>'Liste des gares'!G171</f>
        <v>C NOUVELLE AQUITAINE</v>
      </c>
    </row>
    <row r="170" spans="5:22">
      <c r="E170" t="s">
        <v>1704</v>
      </c>
      <c r="F170" t="s">
        <v>2616</v>
      </c>
      <c r="G170" t="s">
        <v>2265</v>
      </c>
      <c r="I170" t="s">
        <v>1326</v>
      </c>
      <c r="J170" t="s">
        <v>1385</v>
      </c>
      <c r="K170" t="s">
        <v>1535</v>
      </c>
      <c r="L170" t="s">
        <v>1822</v>
      </c>
      <c r="N170" t="s">
        <v>1962</v>
      </c>
      <c r="Q170" t="str">
        <f>'Liste des gares'!B172</f>
        <v>Azay-le-Rideau</v>
      </c>
      <c r="R170">
        <f>'Liste des gares'!C172</f>
        <v>87571638</v>
      </c>
      <c r="S170" t="str">
        <f>'Liste des gares'!D172</f>
        <v>Centre-Val de Loire</v>
      </c>
      <c r="T170" t="str">
        <f>'Liste des gares'!E172</f>
        <v>CVL - Centre Val de Loire</v>
      </c>
      <c r="U170" t="str">
        <f>'Liste des gares'!F172</f>
        <v>EIC Centre Limousin</v>
      </c>
      <c r="V170" t="str">
        <f>'Liste des gares'!G172</f>
        <v>C CENTRE VAL DE LOIRE</v>
      </c>
    </row>
    <row r="171" spans="5:22">
      <c r="E171" t="s">
        <v>1712</v>
      </c>
      <c r="F171" t="s">
        <v>2617</v>
      </c>
      <c r="G171" t="s">
        <v>2266</v>
      </c>
      <c r="I171" t="s">
        <v>1334</v>
      </c>
      <c r="J171" t="s">
        <v>1389</v>
      </c>
      <c r="K171" t="s">
        <v>1536</v>
      </c>
      <c r="L171" t="s">
        <v>1827</v>
      </c>
      <c r="N171" t="s">
        <v>1992</v>
      </c>
      <c r="Q171" t="str">
        <f>'Liste des gares'!B173</f>
        <v>Azay-sur-Cher</v>
      </c>
      <c r="R171">
        <f>'Liste des gares'!C173</f>
        <v>87574442</v>
      </c>
      <c r="S171" t="str">
        <f>'Liste des gares'!D173</f>
        <v>Centre-Val de Loire</v>
      </c>
      <c r="T171" t="str">
        <f>'Liste des gares'!E173</f>
        <v>CVL - Centre Val de Loire</v>
      </c>
      <c r="U171" t="str">
        <f>'Liste des gares'!F173</f>
        <v>à renseigner par PSEF</v>
      </c>
      <c r="V171" t="str">
        <f>'Liste des gares'!G173</f>
        <v>C CENTRE VAL DE LOIRE</v>
      </c>
    </row>
    <row r="172" spans="5:22">
      <c r="E172" t="s">
        <v>1737</v>
      </c>
      <c r="F172" t="s">
        <v>2623</v>
      </c>
      <c r="G172" t="s">
        <v>2267</v>
      </c>
      <c r="I172" t="s">
        <v>1338</v>
      </c>
      <c r="J172" t="s">
        <v>1392</v>
      </c>
      <c r="K172" t="s">
        <v>1538</v>
      </c>
      <c r="L172" t="s">
        <v>1831</v>
      </c>
      <c r="N172" t="s">
        <v>1994</v>
      </c>
      <c r="Q172" t="str">
        <f>'Liste des gares'!B174</f>
        <v>Azerailles</v>
      </c>
      <c r="R172">
        <f>'Liste des gares'!C174</f>
        <v>87141408</v>
      </c>
      <c r="S172" t="str">
        <f>'Liste des gares'!D174</f>
        <v>Grand Est</v>
      </c>
      <c r="T172" t="str">
        <f>'Liste des gares'!E174</f>
        <v>GE - Grand Est</v>
      </c>
      <c r="U172" t="str">
        <f>'Liste des gares'!F174</f>
        <v>à renseigner par PSEF</v>
      </c>
      <c r="V172" t="str">
        <f>'Liste des gares'!G174</f>
        <v>C GRAND EST</v>
      </c>
    </row>
    <row r="173" spans="5:22">
      <c r="E173" t="s">
        <v>1745</v>
      </c>
      <c r="F173" t="s">
        <v>2676</v>
      </c>
      <c r="G173" t="s">
        <v>2268</v>
      </c>
      <c r="I173" t="s">
        <v>1339</v>
      </c>
      <c r="J173" t="s">
        <v>1406</v>
      </c>
      <c r="K173" t="s">
        <v>1550</v>
      </c>
      <c r="L173" t="s">
        <v>1838</v>
      </c>
      <c r="N173" t="s">
        <v>2003</v>
      </c>
      <c r="Q173" t="str">
        <f>'Liste des gares'!B175</f>
        <v>Feyzin</v>
      </c>
      <c r="R173">
        <f>'Liste des gares'!C175</f>
        <v>87722538</v>
      </c>
      <c r="S173" t="str">
        <f>'Liste des gares'!D175</f>
        <v>Auvergne-Rhône-Alpes</v>
      </c>
      <c r="T173" t="str">
        <f>'Liste des gares'!E175</f>
        <v>AURA - Auvergne Rhône Alpes</v>
      </c>
      <c r="U173" t="str">
        <f>'Liste des gares'!F175</f>
        <v>à renseigner par PSEF</v>
      </c>
      <c r="V173" t="str">
        <f>'Liste des gares'!G175</f>
        <v>C AUV-RHONE ALPES</v>
      </c>
    </row>
    <row r="174" spans="5:22">
      <c r="E174" t="s">
        <v>1750</v>
      </c>
      <c r="F174" t="s">
        <v>2707</v>
      </c>
      <c r="G174" t="s">
        <v>2269</v>
      </c>
      <c r="I174" t="s">
        <v>1340</v>
      </c>
      <c r="J174" t="s">
        <v>1415</v>
      </c>
      <c r="K174" t="s">
        <v>1552</v>
      </c>
      <c r="L174" t="s">
        <v>1848</v>
      </c>
      <c r="N174" t="s">
        <v>2004</v>
      </c>
      <c r="Q174" t="str">
        <f>'Liste des gares'!B176</f>
        <v>Fleurieux-sur-l'Arbresle</v>
      </c>
      <c r="R174">
        <f>'Liste des gares'!C176</f>
        <v>87721563</v>
      </c>
      <c r="S174" t="str">
        <f>'Liste des gares'!D176</f>
        <v>Auvergne-Rhône-Alpes</v>
      </c>
      <c r="T174" t="str">
        <f>'Liste des gares'!E176</f>
        <v>AURA - Auvergne Rhône Alpes</v>
      </c>
      <c r="U174" t="str">
        <f>'Liste des gares'!F176</f>
        <v>à renseigner par PSEF</v>
      </c>
      <c r="V174" t="str">
        <f>'Liste des gares'!G176</f>
        <v>C AUV-RHONE ALPES</v>
      </c>
    </row>
    <row r="175" spans="5:22">
      <c r="E175" t="s">
        <v>1755</v>
      </c>
      <c r="F175" t="s">
        <v>2715</v>
      </c>
      <c r="G175" t="s">
        <v>2270</v>
      </c>
      <c r="I175" t="s">
        <v>1341</v>
      </c>
      <c r="J175" t="s">
        <v>1419</v>
      </c>
      <c r="K175" t="s">
        <v>1555</v>
      </c>
      <c r="L175" t="s">
        <v>1849</v>
      </c>
      <c r="N175" t="s">
        <v>2006</v>
      </c>
      <c r="Q175" t="str">
        <f>'Liste des gares'!B177</f>
        <v>Bagnac</v>
      </c>
      <c r="R175">
        <f>'Liste des gares'!C177</f>
        <v>87613604</v>
      </c>
      <c r="S175" t="str">
        <f>'Liste des gares'!D177</f>
        <v>Occitanie</v>
      </c>
      <c r="T175" t="str">
        <f>'Liste des gares'!E177</f>
        <v>OCC - Occitanie</v>
      </c>
      <c r="U175" t="str">
        <f>'Liste des gares'!F177</f>
        <v>EIC Midi Pyrénées</v>
      </c>
      <c r="V175" t="str">
        <f>'Liste des gares'!G177</f>
        <v>C OCCITANIE</v>
      </c>
    </row>
    <row r="176" spans="5:22">
      <c r="E176" t="s">
        <v>1769</v>
      </c>
      <c r="F176" t="s">
        <v>2726</v>
      </c>
      <c r="G176" t="s">
        <v>2271</v>
      </c>
      <c r="I176" t="s">
        <v>1342</v>
      </c>
      <c r="J176" t="s">
        <v>1430</v>
      </c>
      <c r="K176" t="s">
        <v>1570</v>
      </c>
      <c r="L176" t="s">
        <v>1861</v>
      </c>
      <c r="N176" t="s">
        <v>2008</v>
      </c>
      <c r="Q176" t="str">
        <f>'Liste des gares'!B178</f>
        <v>Bagneaux-sur-Loing</v>
      </c>
      <c r="R176">
        <f>'Liste des gares'!C178</f>
        <v>87684191</v>
      </c>
      <c r="S176" t="str">
        <f>'Liste des gares'!D178</f>
        <v>Île-de-France</v>
      </c>
      <c r="T176" t="str">
        <f>'Liste des gares'!E178</f>
        <v>IDF - Île de France</v>
      </c>
      <c r="U176" t="str">
        <f>'Liste des gares'!F178</f>
        <v>à renseigner par PSEF</v>
      </c>
      <c r="V176" t="str">
        <f>'Liste des gares'!G178</f>
        <v>C ILE-DE-FRANCE</v>
      </c>
    </row>
    <row r="177" spans="5:22">
      <c r="E177" t="s">
        <v>1781</v>
      </c>
      <c r="F177" t="s">
        <v>2729</v>
      </c>
      <c r="G177" t="s">
        <v>2272</v>
      </c>
      <c r="I177" t="s">
        <v>1343</v>
      </c>
      <c r="J177" t="s">
        <v>1445</v>
      </c>
      <c r="K177" t="s">
        <v>1579</v>
      </c>
      <c r="L177" t="s">
        <v>1873</v>
      </c>
      <c r="N177" t="s">
        <v>2009</v>
      </c>
      <c r="Q177" t="str">
        <f>'Liste des gares'!B179</f>
        <v>Bagnols - Chadenet</v>
      </c>
      <c r="R177">
        <f>'Liste des gares'!C179</f>
        <v>87783647</v>
      </c>
      <c r="S177" t="str">
        <f>'Liste des gares'!D179</f>
        <v>Occitanie</v>
      </c>
      <c r="T177" t="str">
        <f>'Liste des gares'!E179</f>
        <v>OCC - Occitanie</v>
      </c>
      <c r="U177" t="str">
        <f>'Liste des gares'!F179</f>
        <v>à renseigner par PSEF</v>
      </c>
      <c r="V177" t="str">
        <f>'Liste des gares'!G179</f>
        <v>C OCCITANIE</v>
      </c>
    </row>
    <row r="178" spans="5:22">
      <c r="E178" t="s">
        <v>1782</v>
      </c>
      <c r="F178" t="s">
        <v>2743</v>
      </c>
      <c r="G178" t="s">
        <v>2273</v>
      </c>
      <c r="I178" t="s">
        <v>1344</v>
      </c>
      <c r="J178" t="s">
        <v>1463</v>
      </c>
      <c r="K178" t="s">
        <v>1580</v>
      </c>
      <c r="L178" t="s">
        <v>1874</v>
      </c>
      <c r="N178" t="s">
        <v>2067</v>
      </c>
      <c r="Q178" t="str">
        <f>'Liste des gares'!B180</f>
        <v>Bagnols-sur-Cèze</v>
      </c>
      <c r="R178">
        <f>'Liste des gares'!C180</f>
        <v>87764571</v>
      </c>
      <c r="S178" t="str">
        <f>'Liste des gares'!D180</f>
        <v>Occitanie</v>
      </c>
      <c r="T178" t="str">
        <f>'Liste des gares'!E180</f>
        <v>OCC - Occitanie</v>
      </c>
      <c r="U178" t="str">
        <f>'Liste des gares'!F180</f>
        <v>à renseigner par PSEF</v>
      </c>
      <c r="V178" t="str">
        <f>'Liste des gares'!G180</f>
        <v>C OCCITANIE</v>
      </c>
    </row>
    <row r="179" spans="5:22">
      <c r="E179" t="s">
        <v>1783</v>
      </c>
      <c r="F179" t="s">
        <v>2771</v>
      </c>
      <c r="G179" t="s">
        <v>2274</v>
      </c>
      <c r="I179" t="s">
        <v>1457</v>
      </c>
      <c r="J179" t="s">
        <v>1474</v>
      </c>
      <c r="K179" t="s">
        <v>1582</v>
      </c>
      <c r="L179" t="s">
        <v>1875</v>
      </c>
      <c r="N179" t="s">
        <v>2072</v>
      </c>
      <c r="Q179" t="str">
        <f>'Liste des gares'!B181</f>
        <v>Baillargues</v>
      </c>
      <c r="R179">
        <f>'Liste des gares'!C181</f>
        <v>87773457</v>
      </c>
      <c r="S179" t="str">
        <f>'Liste des gares'!D181</f>
        <v>Occitanie</v>
      </c>
      <c r="T179" t="str">
        <f>'Liste des gares'!E181</f>
        <v>OCC - Occitanie</v>
      </c>
      <c r="U179" t="str">
        <f>'Liste des gares'!F181</f>
        <v>à renseigner par PSEF</v>
      </c>
      <c r="V179" t="str">
        <f>'Liste des gares'!G181</f>
        <v>B OCCITANIE</v>
      </c>
    </row>
    <row r="180" spans="5:22">
      <c r="E180" t="s">
        <v>1785</v>
      </c>
      <c r="F180" t="s">
        <v>2772</v>
      </c>
      <c r="G180" t="s">
        <v>2275</v>
      </c>
      <c r="I180" t="s">
        <v>1471</v>
      </c>
      <c r="J180" t="s">
        <v>1492</v>
      </c>
      <c r="K180" t="s">
        <v>1586</v>
      </c>
      <c r="L180" t="s">
        <v>1895</v>
      </c>
      <c r="N180" t="s">
        <v>2084</v>
      </c>
      <c r="Q180" t="str">
        <f>'Liste des gares'!B182</f>
        <v>Bailleau-le-Pin</v>
      </c>
      <c r="R180">
        <f>'Liste des gares'!C182</f>
        <v>87394411</v>
      </c>
      <c r="S180" t="str">
        <f>'Liste des gares'!D182</f>
        <v>Centre-Val de Loire</v>
      </c>
      <c r="T180" t="str">
        <f>'Liste des gares'!E182</f>
        <v>CVL - Centre Val de Loire</v>
      </c>
      <c r="U180" t="str">
        <f>'Liste des gares'!F182</f>
        <v>à renseigner par PSEF</v>
      </c>
      <c r="V180" t="str">
        <f>'Liste des gares'!G182</f>
        <v>C CENTRE VAL DE LOIRE</v>
      </c>
    </row>
    <row r="181" spans="5:22">
      <c r="E181" t="s">
        <v>1786</v>
      </c>
      <c r="F181" t="s">
        <v>2773</v>
      </c>
      <c r="G181" t="s">
        <v>2307</v>
      </c>
      <c r="I181" t="s">
        <v>1500</v>
      </c>
      <c r="J181" t="s">
        <v>1498</v>
      </c>
      <c r="K181" t="s">
        <v>1589</v>
      </c>
      <c r="L181" t="s">
        <v>1919</v>
      </c>
      <c r="N181" t="s">
        <v>2085</v>
      </c>
      <c r="Q181" t="str">
        <f>'Liste des gares'!B183</f>
        <v>Bailleul</v>
      </c>
      <c r="R181">
        <f>'Liste des gares'!C183</f>
        <v>87286179</v>
      </c>
      <c r="S181" t="str">
        <f>'Liste des gares'!D183</f>
        <v>Hauts-de-France</v>
      </c>
      <c r="T181" t="str">
        <f>'Liste des gares'!E183</f>
        <v>HDF - Hauts de France</v>
      </c>
      <c r="U181" t="str">
        <f>'Liste des gares'!F183</f>
        <v>à renseigner par PSEF</v>
      </c>
      <c r="V181" t="str">
        <f>'Liste des gares'!G183</f>
        <v>B HAUTS DE FRANCE</v>
      </c>
    </row>
    <row r="182" spans="5:22">
      <c r="E182" t="s">
        <v>1787</v>
      </c>
      <c r="F182" t="s">
        <v>2781</v>
      </c>
      <c r="G182" t="s">
        <v>2310</v>
      </c>
      <c r="I182" t="s">
        <v>1505</v>
      </c>
      <c r="J182" t="s">
        <v>1509</v>
      </c>
      <c r="K182" t="s">
        <v>1598</v>
      </c>
      <c r="L182" t="s">
        <v>1923</v>
      </c>
      <c r="N182" t="s">
        <v>2114</v>
      </c>
      <c r="Q182" t="str">
        <f>'Liste des gares'!B184</f>
        <v>Bailleul-Sir-Berthoult</v>
      </c>
      <c r="R182">
        <f>'Liste des gares'!C184</f>
        <v>87342592</v>
      </c>
      <c r="S182" t="str">
        <f>'Liste des gares'!D184</f>
        <v>Hauts-de-France</v>
      </c>
      <c r="T182" t="str">
        <f>'Liste des gares'!E184</f>
        <v>HDF - Hauts de France</v>
      </c>
      <c r="U182" t="str">
        <f>'Liste des gares'!F184</f>
        <v>à renseigner par PSEF</v>
      </c>
      <c r="V182" t="str">
        <f>'Liste des gares'!G184</f>
        <v>C HAUTS DE FRANCE</v>
      </c>
    </row>
    <row r="183" spans="5:22">
      <c r="E183" t="s">
        <v>1788</v>
      </c>
      <c r="F183" t="s">
        <v>2791</v>
      </c>
      <c r="G183" t="s">
        <v>2313</v>
      </c>
      <c r="I183" t="s">
        <v>1523</v>
      </c>
      <c r="J183" t="s">
        <v>1531</v>
      </c>
      <c r="K183" t="s">
        <v>1604</v>
      </c>
      <c r="L183" t="s">
        <v>1924</v>
      </c>
      <c r="N183" t="s">
        <v>2115</v>
      </c>
      <c r="Q183" t="str">
        <f>'Liste des gares'!B185</f>
        <v>Bains-les-Bains</v>
      </c>
      <c r="R183">
        <f>'Liste des gares'!C185</f>
        <v>87144147</v>
      </c>
      <c r="S183" t="str">
        <f>'Liste des gares'!D185</f>
        <v>Grand Est</v>
      </c>
      <c r="T183" t="str">
        <f>'Liste des gares'!E185</f>
        <v>GE - Grand Est</v>
      </c>
      <c r="U183" t="str">
        <f>'Liste des gares'!F185</f>
        <v>EIC Lorraine Champagne Ardenne</v>
      </c>
      <c r="V183" t="str">
        <f>'Liste des gares'!G185</f>
        <v>C GRAND EST</v>
      </c>
    </row>
    <row r="184" spans="5:22">
      <c r="E184" t="s">
        <v>1791</v>
      </c>
      <c r="F184" t="s">
        <v>2865</v>
      </c>
      <c r="G184" t="s">
        <v>2324</v>
      </c>
      <c r="I184" t="s">
        <v>1529</v>
      </c>
      <c r="J184" t="s">
        <v>1546</v>
      </c>
      <c r="K184" t="s">
        <v>1615</v>
      </c>
      <c r="L184" t="s">
        <v>1948</v>
      </c>
      <c r="N184" t="s">
        <v>2118</v>
      </c>
      <c r="Q184" t="str">
        <f>'Liste des gares'!B186</f>
        <v>Bainville-sur-Madon</v>
      </c>
      <c r="R184">
        <f>'Liste des gares'!C186</f>
        <v>87141531</v>
      </c>
      <c r="S184" t="str">
        <f>'Liste des gares'!D186</f>
        <v>Grand Est</v>
      </c>
      <c r="T184" t="str">
        <f>'Liste des gares'!E186</f>
        <v>GE - Grand Est</v>
      </c>
      <c r="U184" t="str">
        <f>'Liste des gares'!F186</f>
        <v>à renseigner par PSEF</v>
      </c>
      <c r="V184" t="str">
        <f>'Liste des gares'!G186</f>
        <v>C GRAND EST</v>
      </c>
    </row>
    <row r="185" spans="5:22">
      <c r="E185" t="s">
        <v>1796</v>
      </c>
      <c r="F185" t="s">
        <v>2892</v>
      </c>
      <c r="G185" t="s">
        <v>2329</v>
      </c>
      <c r="I185" t="s">
        <v>1610</v>
      </c>
      <c r="J185" t="s">
        <v>1563</v>
      </c>
      <c r="K185" t="s">
        <v>1621</v>
      </c>
      <c r="L185" t="s">
        <v>1950</v>
      </c>
      <c r="N185" t="s">
        <v>2146</v>
      </c>
      <c r="Q185" t="str">
        <f>'Liste des gares'!B187</f>
        <v>Baisieux</v>
      </c>
      <c r="R185">
        <f>'Liste des gares'!C187</f>
        <v>87286872</v>
      </c>
      <c r="S185" t="str">
        <f>'Liste des gares'!D187</f>
        <v>Hauts-de-France</v>
      </c>
      <c r="T185" t="str">
        <f>'Liste des gares'!E187</f>
        <v>HDF - Hauts de France</v>
      </c>
      <c r="U185" t="str">
        <f>'Liste des gares'!F187</f>
        <v>à renseigner par PSEF</v>
      </c>
      <c r="V185" t="str">
        <f>'Liste des gares'!G187</f>
        <v>C HAUTS DE FRANCE</v>
      </c>
    </row>
    <row r="186" spans="5:22">
      <c r="E186" t="s">
        <v>1798</v>
      </c>
      <c r="F186" t="s">
        <v>2902</v>
      </c>
      <c r="G186" t="s">
        <v>2330</v>
      </c>
      <c r="I186" t="s">
        <v>1612</v>
      </c>
      <c r="J186" t="s">
        <v>1573</v>
      </c>
      <c r="K186" t="s">
        <v>1625</v>
      </c>
      <c r="L186" t="s">
        <v>1952</v>
      </c>
      <c r="N186" t="s">
        <v>2150</v>
      </c>
      <c r="Q186" t="str">
        <f>'Liste des gares'!B188</f>
        <v>Balagny - Saint-Épin</v>
      </c>
      <c r="R186">
        <f>'Liste des gares'!C188</f>
        <v>87313569</v>
      </c>
      <c r="S186" t="str">
        <f>'Liste des gares'!D188</f>
        <v>Hauts-de-France</v>
      </c>
      <c r="T186" t="str">
        <f>'Liste des gares'!E188</f>
        <v>HDF - Hauts de France</v>
      </c>
      <c r="U186" t="str">
        <f>'Liste des gares'!F188</f>
        <v>à renseigner par PSEF</v>
      </c>
      <c r="V186" t="str">
        <f>'Liste des gares'!G188</f>
        <v>C HAUTS DE FRANCE</v>
      </c>
    </row>
    <row r="187" spans="5:22">
      <c r="E187" t="s">
        <v>1830</v>
      </c>
      <c r="F187" t="s">
        <v>2906</v>
      </c>
      <c r="G187" t="s">
        <v>2335</v>
      </c>
      <c r="I187" t="s">
        <v>1635</v>
      </c>
      <c r="J187" t="s">
        <v>1581</v>
      </c>
      <c r="K187" t="s">
        <v>3198</v>
      </c>
      <c r="L187" t="s">
        <v>1959</v>
      </c>
      <c r="N187" t="s">
        <v>2158</v>
      </c>
      <c r="Q187" t="str">
        <f>'Liste des gares'!B189</f>
        <v>Les Échets</v>
      </c>
      <c r="R187">
        <f>'Liste des gares'!C189</f>
        <v>87723718</v>
      </c>
      <c r="S187" t="str">
        <f>'Liste des gares'!D189</f>
        <v>Auvergne-Rhône-Alpes</v>
      </c>
      <c r="T187" t="str">
        <f>'Liste des gares'!E189</f>
        <v>AURA - Auvergne Rhône Alpes</v>
      </c>
      <c r="U187" t="str">
        <f>'Liste des gares'!F189</f>
        <v>à renseigner par PSEF</v>
      </c>
      <c r="V187" t="str">
        <f>'Liste des gares'!G189</f>
        <v>C AUV-RHONE ALPES</v>
      </c>
    </row>
    <row r="188" spans="5:22">
      <c r="E188" t="s">
        <v>1862</v>
      </c>
      <c r="F188" t="s">
        <v>2918</v>
      </c>
      <c r="G188" t="s">
        <v>2336</v>
      </c>
      <c r="I188" t="s">
        <v>1664</v>
      </c>
      <c r="J188" t="s">
        <v>1585</v>
      </c>
      <c r="K188" t="s">
        <v>1627</v>
      </c>
      <c r="L188" t="s">
        <v>1971</v>
      </c>
      <c r="N188" t="s">
        <v>2179</v>
      </c>
      <c r="Q188" t="str">
        <f>'Liste des gares'!B190</f>
        <v>Ballan</v>
      </c>
      <c r="R188">
        <f>'Liste des gares'!C190</f>
        <v>87571604</v>
      </c>
      <c r="S188" t="str">
        <f>'Liste des gares'!D190</f>
        <v>Centre-Val de Loire</v>
      </c>
      <c r="T188" t="str">
        <f>'Liste des gares'!E190</f>
        <v>CVL - Centre Val de Loire</v>
      </c>
      <c r="U188" t="str">
        <f>'Liste des gares'!F190</f>
        <v>à renseigner par PSEF</v>
      </c>
      <c r="V188" t="str">
        <f>'Liste des gares'!G190</f>
        <v>C CENTRE VAL DE LOIRE</v>
      </c>
    </row>
    <row r="189" spans="5:22">
      <c r="E189" t="s">
        <v>1871</v>
      </c>
      <c r="F189" t="s">
        <v>2920</v>
      </c>
      <c r="G189" t="s">
        <v>2338</v>
      </c>
      <c r="I189" t="s">
        <v>1679</v>
      </c>
      <c r="J189" t="s">
        <v>1606</v>
      </c>
      <c r="K189" t="s">
        <v>1629</v>
      </c>
      <c r="L189" t="s">
        <v>1975</v>
      </c>
      <c r="N189" t="s">
        <v>2181</v>
      </c>
      <c r="Q189" t="str">
        <f>'Liste des gares'!B191</f>
        <v>Ballancourt</v>
      </c>
      <c r="R189">
        <f>'Liste des gares'!C191</f>
        <v>87681437</v>
      </c>
      <c r="S189" t="str">
        <f>'Liste des gares'!D191</f>
        <v>Île-de-France</v>
      </c>
      <c r="T189" t="str">
        <f>'Liste des gares'!E191</f>
        <v>IDF - Île de France</v>
      </c>
      <c r="U189" t="str">
        <f>'Liste des gares'!F191</f>
        <v>à renseigner par PSEF</v>
      </c>
      <c r="V189" t="str">
        <f>'Liste des gares'!G191</f>
        <v>B ILE-DE-FRANCE</v>
      </c>
    </row>
    <row r="190" spans="5:22">
      <c r="E190" t="s">
        <v>1918</v>
      </c>
      <c r="F190" t="s">
        <v>2973</v>
      </c>
      <c r="G190" t="s">
        <v>2347</v>
      </c>
      <c r="I190" t="s">
        <v>1695</v>
      </c>
      <c r="J190" t="s">
        <v>1607</v>
      </c>
      <c r="K190" t="s">
        <v>1633</v>
      </c>
      <c r="L190" t="s">
        <v>2000</v>
      </c>
      <c r="N190" t="s">
        <v>2193</v>
      </c>
      <c r="Q190" t="str">
        <f>'Liste des gares'!B192</f>
        <v>Balsièges</v>
      </c>
      <c r="R190">
        <f>'Liste des gares'!C192</f>
        <v>87111864</v>
      </c>
      <c r="S190" t="str">
        <f>'Liste des gares'!D192</f>
        <v>Occitanie</v>
      </c>
      <c r="T190" t="str">
        <f>'Liste des gares'!E192</f>
        <v>OCC - Occitanie</v>
      </c>
      <c r="U190" t="str">
        <f>'Liste des gares'!F192</f>
        <v>à renseigner par PSEF</v>
      </c>
      <c r="V190" t="str">
        <f>'Liste des gares'!G192</f>
        <v>C OCCITANIE</v>
      </c>
    </row>
    <row r="191" spans="5:22">
      <c r="E191" t="s">
        <v>1921</v>
      </c>
      <c r="F191" t="s">
        <v>2978</v>
      </c>
      <c r="G191" t="s">
        <v>2353</v>
      </c>
      <c r="I191" t="s">
        <v>1701</v>
      </c>
      <c r="J191" t="s">
        <v>1619</v>
      </c>
      <c r="K191" t="s">
        <v>1642</v>
      </c>
      <c r="L191" t="s">
        <v>2001</v>
      </c>
      <c r="N191" t="s">
        <v>2234</v>
      </c>
      <c r="Q191" t="str">
        <f>'Liste des gares'!B193</f>
        <v>Banassac - La Canourgue</v>
      </c>
      <c r="R191">
        <f>'Liste des gares'!C193</f>
        <v>87783324</v>
      </c>
      <c r="S191" t="str">
        <f>'Liste des gares'!D193</f>
        <v>Occitanie</v>
      </c>
      <c r="T191" t="str">
        <f>'Liste des gares'!E193</f>
        <v>OCC - Occitanie</v>
      </c>
      <c r="U191" t="str">
        <f>'Liste des gares'!F193</f>
        <v>à renseigner par PSEF</v>
      </c>
      <c r="V191" t="str">
        <f>'Liste des gares'!G193</f>
        <v>C OCCITANIE</v>
      </c>
    </row>
    <row r="192" spans="5:22">
      <c r="E192" t="s">
        <v>1930</v>
      </c>
      <c r="F192" t="s">
        <v>2989</v>
      </c>
      <c r="G192" t="s">
        <v>2371</v>
      </c>
      <c r="I192" t="s">
        <v>1711</v>
      </c>
      <c r="J192" t="s">
        <v>1632</v>
      </c>
      <c r="K192" t="s">
        <v>1643</v>
      </c>
      <c r="L192" t="s">
        <v>2007</v>
      </c>
      <c r="N192" t="s">
        <v>2259</v>
      </c>
      <c r="Q192" t="str">
        <f>'Liste des gares'!B194</f>
        <v>Bandol</v>
      </c>
      <c r="R192">
        <f>'Liste des gares'!C194</f>
        <v>87755223</v>
      </c>
      <c r="S192" t="str">
        <f>'Liste des gares'!D194</f>
        <v>Provence-Alpes-Côte d'Azur</v>
      </c>
      <c r="T192" t="str">
        <f>'Liste des gares'!E194</f>
        <v>PACA - Provence Alpes Côte d'Azur</v>
      </c>
      <c r="U192" t="str">
        <f>'Liste des gares'!F194</f>
        <v>EIC Provence Alpes Côte d'Azur</v>
      </c>
      <c r="V192" t="str">
        <f>'Liste des gares'!G194</f>
        <v>B PACA</v>
      </c>
    </row>
    <row r="193" spans="5:22">
      <c r="E193" t="s">
        <v>1934</v>
      </c>
      <c r="F193" t="s">
        <v>2999</v>
      </c>
      <c r="G193" t="s">
        <v>2374</v>
      </c>
      <c r="I193" t="s">
        <v>1716</v>
      </c>
      <c r="J193" t="s">
        <v>1663</v>
      </c>
      <c r="K193" t="s">
        <v>3199</v>
      </c>
      <c r="L193" t="s">
        <v>2028</v>
      </c>
      <c r="N193" t="s">
        <v>2263</v>
      </c>
      <c r="Q193" t="str">
        <f>'Liste des gares'!B195</f>
        <v>Bannalec</v>
      </c>
      <c r="R193">
        <f>'Liste des gares'!C195</f>
        <v>87474189</v>
      </c>
      <c r="S193" t="str">
        <f>'Liste des gares'!D195</f>
        <v>Bretagne</v>
      </c>
      <c r="T193" t="str">
        <f>'Liste des gares'!E195</f>
        <v>BPL - Bretagne Pays de La Loire</v>
      </c>
      <c r="U193" t="str">
        <f>'Liste des gares'!F195</f>
        <v>EIC Bretagne Pays de la Loire</v>
      </c>
      <c r="V193" t="str">
        <f>'Liste des gares'!G195</f>
        <v>C BRETAGNE</v>
      </c>
    </row>
    <row r="194" spans="5:22">
      <c r="E194" t="s">
        <v>1936</v>
      </c>
      <c r="F194" t="s">
        <v>3009</v>
      </c>
      <c r="G194" t="s">
        <v>2377</v>
      </c>
      <c r="I194" t="s">
        <v>1718</v>
      </c>
      <c r="J194" t="s">
        <v>1668</v>
      </c>
      <c r="K194" t="s">
        <v>1655</v>
      </c>
      <c r="L194" t="s">
        <v>2047</v>
      </c>
      <c r="N194" t="s">
        <v>2285</v>
      </c>
      <c r="Q194" t="str">
        <f>'Liste des gares'!B196</f>
        <v>Bantzenheim</v>
      </c>
      <c r="R194">
        <f>'Liste des gares'!C196</f>
        <v>87182840</v>
      </c>
      <c r="S194" t="str">
        <f>'Liste des gares'!D196</f>
        <v>Grand Est</v>
      </c>
      <c r="T194" t="str">
        <f>'Liste des gares'!E196</f>
        <v>GE - Grand Est</v>
      </c>
      <c r="U194" t="str">
        <f>'Liste des gares'!F196</f>
        <v>EIC Alsace</v>
      </c>
      <c r="V194" t="str">
        <f>'Liste des gares'!G196</f>
        <v>C GRAND EST</v>
      </c>
    </row>
    <row r="195" spans="5:22">
      <c r="E195" t="s">
        <v>1938</v>
      </c>
      <c r="F195" t="s">
        <v>3053</v>
      </c>
      <c r="G195" t="s">
        <v>2378</v>
      </c>
      <c r="I195" t="s">
        <v>1730</v>
      </c>
      <c r="J195" t="s">
        <v>1670</v>
      </c>
      <c r="K195" t="s">
        <v>1658</v>
      </c>
      <c r="L195" t="s">
        <v>2069</v>
      </c>
      <c r="N195" t="s">
        <v>2286</v>
      </c>
      <c r="Q195" t="str">
        <f>'Liste des gares'!B197</f>
        <v>Banyuls-sur-Mer</v>
      </c>
      <c r="R195">
        <f>'Liste des gares'!C197</f>
        <v>87784298</v>
      </c>
      <c r="S195" t="str">
        <f>'Liste des gares'!D197</f>
        <v>Occitanie</v>
      </c>
      <c r="T195" t="str">
        <f>'Liste des gares'!E197</f>
        <v>OCC - Occitanie</v>
      </c>
      <c r="U195" t="str">
        <f>'Liste des gares'!F197</f>
        <v>à renseigner par PSEF</v>
      </c>
      <c r="V195" t="str">
        <f>'Liste des gares'!G197</f>
        <v>C OCCITANIE</v>
      </c>
    </row>
    <row r="196" spans="5:22">
      <c r="E196" t="s">
        <v>1939</v>
      </c>
      <c r="F196" t="s">
        <v>3059</v>
      </c>
      <c r="G196" t="s">
        <v>2395</v>
      </c>
      <c r="I196" t="s">
        <v>1731</v>
      </c>
      <c r="J196" t="s">
        <v>1677</v>
      </c>
      <c r="K196" t="s">
        <v>1660</v>
      </c>
      <c r="L196" t="s">
        <v>2071</v>
      </c>
      <c r="N196" t="s">
        <v>2302</v>
      </c>
      <c r="Q196" t="str">
        <f>'Liste des gares'!B198</f>
        <v>Baraqueville Carcenac Peyralès</v>
      </c>
      <c r="R196">
        <f>'Liste des gares'!C198</f>
        <v>87615757</v>
      </c>
      <c r="S196" t="str">
        <f>'Liste des gares'!D198</f>
        <v>Occitanie</v>
      </c>
      <c r="T196" t="str">
        <f>'Liste des gares'!E198</f>
        <v>OCC - Occitanie</v>
      </c>
      <c r="U196" t="str">
        <f>'Liste des gares'!F198</f>
        <v>à renseigner par PSEF</v>
      </c>
      <c r="V196" t="str">
        <f>'Liste des gares'!G198</f>
        <v>C OCCITANIE</v>
      </c>
    </row>
    <row r="197" spans="5:22">
      <c r="E197" t="s">
        <v>1943</v>
      </c>
      <c r="F197" t="s">
        <v>3081</v>
      </c>
      <c r="G197" t="s">
        <v>2408</v>
      </c>
      <c r="I197" t="s">
        <v>1738</v>
      </c>
      <c r="J197" t="s">
        <v>1678</v>
      </c>
      <c r="K197" t="s">
        <v>3200</v>
      </c>
      <c r="L197" t="s">
        <v>2083</v>
      </c>
      <c r="N197" t="s">
        <v>2312</v>
      </c>
      <c r="Q197" t="str">
        <f>'Liste des gares'!B199</f>
        <v>Barentin</v>
      </c>
      <c r="R197">
        <f>'Liste des gares'!C199</f>
        <v>87411264</v>
      </c>
      <c r="S197" t="str">
        <f>'Liste des gares'!D199</f>
        <v>Normandie</v>
      </c>
      <c r="T197" t="str">
        <f>'Liste des gares'!E199</f>
        <v>NO - Normandie</v>
      </c>
      <c r="U197" t="str">
        <f>'Liste des gares'!F199</f>
        <v>à renseigner par PSEF</v>
      </c>
      <c r="V197" t="str">
        <f>'Liste des gares'!G199</f>
        <v>B NORMANDIE</v>
      </c>
    </row>
    <row r="198" spans="5:22">
      <c r="E198" t="s">
        <v>1945</v>
      </c>
      <c r="F198" t="s">
        <v>3111</v>
      </c>
      <c r="G198" t="s">
        <v>2411</v>
      </c>
      <c r="I198" t="s">
        <v>1759</v>
      </c>
      <c r="J198" t="s">
        <v>1680</v>
      </c>
      <c r="K198" t="s">
        <v>1683</v>
      </c>
      <c r="L198" t="s">
        <v>2087</v>
      </c>
      <c r="N198" t="s">
        <v>2323</v>
      </c>
      <c r="Q198" t="str">
        <f>'Liste des gares'!B200</f>
        <v>Barenton-Bugny</v>
      </c>
      <c r="R198">
        <f>'Liste des gares'!C200</f>
        <v>87297291</v>
      </c>
      <c r="S198" t="str">
        <f>'Liste des gares'!D200</f>
        <v>Hauts-de-France</v>
      </c>
      <c r="T198" t="str">
        <f>'Liste des gares'!E200</f>
        <v>HDF - Hauts de France</v>
      </c>
      <c r="U198" t="str">
        <f>'Liste des gares'!F200</f>
        <v>à renseigner par PSEF</v>
      </c>
      <c r="V198" t="str">
        <f>'Liste des gares'!G200</f>
        <v>C HAUTS DE FRANCE</v>
      </c>
    </row>
    <row r="199" spans="5:22">
      <c r="E199" t="s">
        <v>1974</v>
      </c>
      <c r="F199" t="s">
        <v>3112</v>
      </c>
      <c r="G199" t="s">
        <v>2416</v>
      </c>
      <c r="I199" t="s">
        <v>1760</v>
      </c>
      <c r="J199" t="s">
        <v>1684</v>
      </c>
      <c r="K199" t="s">
        <v>1693</v>
      </c>
      <c r="L199" t="s">
        <v>2090</v>
      </c>
      <c r="N199" t="s">
        <v>2333</v>
      </c>
      <c r="Q199" t="str">
        <f>'Liste des gares'!B201</f>
        <v>Barjac</v>
      </c>
      <c r="R199">
        <f>'Liste des gares'!C201</f>
        <v>87783563</v>
      </c>
      <c r="S199" t="str">
        <f>'Liste des gares'!D201</f>
        <v>Occitanie</v>
      </c>
      <c r="T199" t="str">
        <f>'Liste des gares'!E201</f>
        <v>OCC - Occitanie</v>
      </c>
      <c r="U199" t="str">
        <f>'Liste des gares'!F201</f>
        <v>à renseigner par PSEF</v>
      </c>
      <c r="V199" t="str">
        <f>'Liste des gares'!G201</f>
        <v>C OCCITANIE</v>
      </c>
    </row>
    <row r="200" spans="5:22">
      <c r="E200" t="s">
        <v>1995</v>
      </c>
      <c r="G200" t="s">
        <v>2451</v>
      </c>
      <c r="I200" t="s">
        <v>1765</v>
      </c>
      <c r="J200" t="s">
        <v>1686</v>
      </c>
      <c r="K200" t="s">
        <v>1703</v>
      </c>
      <c r="L200" t="s">
        <v>2098</v>
      </c>
      <c r="N200" t="s">
        <v>2342</v>
      </c>
      <c r="Q200" t="str">
        <f>'Liste des gares'!B202</f>
        <v>Bar-le-Duc</v>
      </c>
      <c r="R200">
        <f>'Liste des gares'!C202</f>
        <v>87175042</v>
      </c>
      <c r="S200" t="str">
        <f>'Liste des gares'!D202</f>
        <v>Grand Est</v>
      </c>
      <c r="T200" t="str">
        <f>'Liste des gares'!E202</f>
        <v>GE - Grand Est</v>
      </c>
      <c r="U200" t="str">
        <f>'Liste des gares'!F202</f>
        <v>EIC Lorraine Champagne Ardenne</v>
      </c>
      <c r="V200" t="str">
        <f>'Liste des gares'!G202</f>
        <v>B GRAND EST</v>
      </c>
    </row>
    <row r="201" spans="5:22">
      <c r="E201" t="s">
        <v>1996</v>
      </c>
      <c r="G201" t="s">
        <v>2458</v>
      </c>
      <c r="I201" t="s">
        <v>1771</v>
      </c>
      <c r="J201" t="s">
        <v>1687</v>
      </c>
      <c r="K201" t="s">
        <v>1713</v>
      </c>
      <c r="L201" t="s">
        <v>2104</v>
      </c>
      <c r="N201" t="s">
        <v>2343</v>
      </c>
      <c r="Q201" t="str">
        <f>'Liste des gares'!B203</f>
        <v>Baroncourt</v>
      </c>
      <c r="R201">
        <f>'Liste des gares'!C203</f>
        <v>87192658</v>
      </c>
      <c r="S201" t="str">
        <f>'Liste des gares'!D203</f>
        <v>Grand Est</v>
      </c>
      <c r="T201" t="str">
        <f>'Liste des gares'!E203</f>
        <v>GE - Grand Est</v>
      </c>
      <c r="U201" t="str">
        <f>'Liste des gares'!F203</f>
        <v>EIC Lorraine Champagne Ardenne</v>
      </c>
      <c r="V201" t="str">
        <f>'Liste des gares'!G203</f>
        <v>C GRAND EST</v>
      </c>
    </row>
    <row r="202" spans="5:22">
      <c r="E202" t="s">
        <v>1997</v>
      </c>
      <c r="G202" t="s">
        <v>2463</v>
      </c>
      <c r="I202" t="s">
        <v>1772</v>
      </c>
      <c r="J202" t="s">
        <v>1689</v>
      </c>
      <c r="K202" t="s">
        <v>1714</v>
      </c>
      <c r="L202" t="s">
        <v>2113</v>
      </c>
      <c r="N202" t="s">
        <v>2345</v>
      </c>
      <c r="Q202" t="str">
        <f>'Liste des gares'!B204</f>
        <v>Barr</v>
      </c>
      <c r="R202">
        <f>'Liste des gares'!C204</f>
        <v>87214247</v>
      </c>
      <c r="S202" t="str">
        <f>'Liste des gares'!D204</f>
        <v>Grand Est</v>
      </c>
      <c r="T202" t="str">
        <f>'Liste des gares'!E204</f>
        <v>GE - Grand Est</v>
      </c>
      <c r="U202" t="str">
        <f>'Liste des gares'!F204</f>
        <v>EIC Alsace</v>
      </c>
      <c r="V202" t="str">
        <f>'Liste des gares'!G204</f>
        <v>B GRAND EST</v>
      </c>
    </row>
    <row r="203" spans="5:22">
      <c r="E203" t="s">
        <v>1999</v>
      </c>
      <c r="G203" t="s">
        <v>2482</v>
      </c>
      <c r="I203" t="s">
        <v>1773</v>
      </c>
      <c r="J203" t="s">
        <v>1691</v>
      </c>
      <c r="K203" t="s">
        <v>1719</v>
      </c>
      <c r="L203" t="s">
        <v>2117</v>
      </c>
      <c r="N203" t="s">
        <v>2348</v>
      </c>
      <c r="Q203" t="str">
        <f>'Liste des gares'!B205</f>
        <v>Barsac</v>
      </c>
      <c r="R203">
        <f>'Liste des gares'!C205</f>
        <v>87582759</v>
      </c>
      <c r="S203" t="str">
        <f>'Liste des gares'!D205</f>
        <v>Nouvelle-Aquitaine</v>
      </c>
      <c r="T203" t="str">
        <f>'Liste des gares'!E205</f>
        <v>NA - Nouvelle Aquitaine</v>
      </c>
      <c r="U203" t="str">
        <f>'Liste des gares'!F205</f>
        <v>à renseigner par PSEF</v>
      </c>
      <c r="V203" t="str">
        <f>'Liste des gares'!G205</f>
        <v>C NOUVELLE AQUITAINE</v>
      </c>
    </row>
    <row r="204" spans="5:22">
      <c r="E204" t="s">
        <v>2017</v>
      </c>
      <c r="G204" t="s">
        <v>2505</v>
      </c>
      <c r="I204" t="s">
        <v>1774</v>
      </c>
      <c r="J204" t="s">
        <v>1692</v>
      </c>
      <c r="K204" t="s">
        <v>1728</v>
      </c>
      <c r="L204" t="s">
        <v>2119</v>
      </c>
      <c r="N204" t="s">
        <v>2354</v>
      </c>
      <c r="Q204" t="str">
        <f>'Liste des gares'!B206</f>
        <v>Bar-sur-Aube</v>
      </c>
      <c r="R204">
        <f>'Liste des gares'!C206</f>
        <v>87118299</v>
      </c>
      <c r="S204" t="str">
        <f>'Liste des gares'!D206</f>
        <v>Grand Est</v>
      </c>
      <c r="T204" t="str">
        <f>'Liste des gares'!E206</f>
        <v>GE - Grand Est</v>
      </c>
      <c r="U204" t="str">
        <f>'Liste des gares'!F206</f>
        <v>EIC Lorraine Champagne Ardenne</v>
      </c>
      <c r="V204" t="str">
        <f>'Liste des gares'!G206</f>
        <v>C GRAND EST</v>
      </c>
    </row>
    <row r="205" spans="5:22">
      <c r="E205" t="s">
        <v>2046</v>
      </c>
      <c r="G205" t="s">
        <v>2518</v>
      </c>
      <c r="I205" t="s">
        <v>1775</v>
      </c>
      <c r="J205" t="s">
        <v>1717</v>
      </c>
      <c r="K205" t="s">
        <v>1746</v>
      </c>
      <c r="L205" t="s">
        <v>2153</v>
      </c>
      <c r="N205" t="s">
        <v>2369</v>
      </c>
      <c r="Q205" t="str">
        <f>'Liste des gares'!B207</f>
        <v>Marlieux - Châtillon</v>
      </c>
      <c r="R205">
        <f>'Liste des gares'!C207</f>
        <v>87723767</v>
      </c>
      <c r="S205" t="str">
        <f>'Liste des gares'!D207</f>
        <v>Auvergne-Rhône-Alpes</v>
      </c>
      <c r="T205" t="str">
        <f>'Liste des gares'!E207</f>
        <v>AURA - Auvergne Rhône Alpes</v>
      </c>
      <c r="U205" t="str">
        <f>'Liste des gares'!F207</f>
        <v>à renseigner par PSEF</v>
      </c>
      <c r="V205" t="str">
        <f>'Liste des gares'!G207</f>
        <v>C AUV-RHONE ALPES</v>
      </c>
    </row>
    <row r="206" spans="5:22">
      <c r="E206" t="s">
        <v>2052</v>
      </c>
      <c r="G206" t="s">
        <v>2541</v>
      </c>
      <c r="I206" t="s">
        <v>1799</v>
      </c>
      <c r="J206" t="s">
        <v>1721</v>
      </c>
      <c r="K206" t="s">
        <v>1748</v>
      </c>
      <c r="L206" t="s">
        <v>2156</v>
      </c>
      <c r="N206" t="s">
        <v>2375</v>
      </c>
      <c r="Q206" t="str">
        <f>'Liste des gares'!B208</f>
        <v>Bas - Monistrol</v>
      </c>
      <c r="R206">
        <f>'Liste des gares'!C208</f>
        <v>87726778</v>
      </c>
      <c r="S206" t="str">
        <f>'Liste des gares'!D208</f>
        <v>Auvergne-Rhône-Alpes</v>
      </c>
      <c r="T206" t="str">
        <f>'Liste des gares'!E208</f>
        <v>AURA - Auvergne Rhône Alpes</v>
      </c>
      <c r="U206" t="str">
        <f>'Liste des gares'!F208</f>
        <v>à renseigner par PSEF</v>
      </c>
      <c r="V206" t="str">
        <f>'Liste des gares'!G208</f>
        <v>C AUV-RHONE ALPES</v>
      </c>
    </row>
    <row r="207" spans="5:22">
      <c r="E207" t="s">
        <v>2066</v>
      </c>
      <c r="G207" t="s">
        <v>2557</v>
      </c>
      <c r="I207" t="s">
        <v>1807</v>
      </c>
      <c r="J207" t="s">
        <v>1722</v>
      </c>
      <c r="K207" t="s">
        <v>1778</v>
      </c>
      <c r="L207" t="s">
        <v>2161</v>
      </c>
      <c r="N207" t="s">
        <v>2376</v>
      </c>
      <c r="Q207" t="str">
        <f>'Liste des gares'!B209</f>
        <v>Bas Évette</v>
      </c>
      <c r="R207">
        <f>'Liste des gares'!C209</f>
        <v>87184200</v>
      </c>
      <c r="S207" t="str">
        <f>'Liste des gares'!D209</f>
        <v>Bourgogne-Franche-Comté</v>
      </c>
      <c r="T207" t="str">
        <f>'Liste des gares'!E209</f>
        <v>BFC - Bourgogne Franche Compté</v>
      </c>
      <c r="U207" t="str">
        <f>'Liste des gares'!F209</f>
        <v>à renseigner par PSEF</v>
      </c>
      <c r="V207" t="str">
        <f>'Liste des gares'!G209</f>
        <v>C BOURGOGNE FC</v>
      </c>
    </row>
    <row r="208" spans="5:22">
      <c r="E208" t="s">
        <v>2096</v>
      </c>
      <c r="G208" t="s">
        <v>2565</v>
      </c>
      <c r="I208" t="s">
        <v>1813</v>
      </c>
      <c r="J208" t="s">
        <v>1724</v>
      </c>
      <c r="K208" t="s">
        <v>3201</v>
      </c>
      <c r="L208" t="s">
        <v>2162</v>
      </c>
      <c r="N208" t="s">
        <v>2380</v>
      </c>
      <c r="Q208" t="str">
        <f>'Liste des gares'!B210</f>
        <v>Base Aérienne</v>
      </c>
      <c r="R208">
        <f>'Liste des gares'!C210</f>
        <v>87699223</v>
      </c>
      <c r="S208" t="str">
        <f>'Liste des gares'!D210</f>
        <v>Centre-Val de Loire</v>
      </c>
      <c r="T208" t="str">
        <f>'Liste des gares'!E210</f>
        <v>CVL - Centre Val de Loire</v>
      </c>
      <c r="U208" t="str">
        <f>'Liste des gares'!F210</f>
        <v>à renseigner par PSEF</v>
      </c>
      <c r="V208" t="str">
        <f>'Liste des gares'!G210</f>
        <v>C CENTRE VAL de LOIRE</v>
      </c>
    </row>
    <row r="209" spans="5:22">
      <c r="E209" t="s">
        <v>2127</v>
      </c>
      <c r="G209" t="s">
        <v>2586</v>
      </c>
      <c r="I209" t="s">
        <v>1820</v>
      </c>
      <c r="J209" t="s">
        <v>1725</v>
      </c>
      <c r="K209" t="s">
        <v>1795</v>
      </c>
      <c r="L209" t="s">
        <v>2177</v>
      </c>
      <c r="N209" t="s">
        <v>2389</v>
      </c>
      <c r="Q209" t="str">
        <f>'Liste des gares'!B211</f>
        <v>Basse-Ham</v>
      </c>
      <c r="R209">
        <f>'Liste des gares'!C211</f>
        <v>87191601</v>
      </c>
      <c r="S209" t="str">
        <f>'Liste des gares'!D211</f>
        <v>Grand Est</v>
      </c>
      <c r="T209" t="str">
        <f>'Liste des gares'!E211</f>
        <v>GE - Grand Est</v>
      </c>
      <c r="U209" t="str">
        <f>'Liste des gares'!F211</f>
        <v>à renseigner par PSEF</v>
      </c>
      <c r="V209" t="str">
        <f>'Liste des gares'!G211</f>
        <v>C GRAND EST</v>
      </c>
    </row>
    <row r="210" spans="5:22">
      <c r="E210" t="s">
        <v>2135</v>
      </c>
      <c r="G210" t="s">
        <v>2588</v>
      </c>
      <c r="I210" t="s">
        <v>1829</v>
      </c>
      <c r="J210" t="s">
        <v>1726</v>
      </c>
      <c r="K210" t="s">
        <v>1804</v>
      </c>
      <c r="L210" t="s">
        <v>2180</v>
      </c>
      <c r="N210" t="s">
        <v>2405</v>
      </c>
      <c r="Q210" t="str">
        <f>'Liste des gares'!B212</f>
        <v>Bassens</v>
      </c>
      <c r="R210">
        <f>'Liste des gares'!C212</f>
        <v>87581850</v>
      </c>
      <c r="S210" t="str">
        <f>'Liste des gares'!D212</f>
        <v>Nouvelle-Aquitaine</v>
      </c>
      <c r="T210" t="str">
        <f>'Liste des gares'!E212</f>
        <v>NA - Nouvelle Aquitaine</v>
      </c>
      <c r="U210" t="str">
        <f>'Liste des gares'!F212</f>
        <v>EIC Aquitaine Poitou Charentes</v>
      </c>
      <c r="V210" t="str">
        <f>'Liste des gares'!G212</f>
        <v>C NOUVELLE AQUITAINE</v>
      </c>
    </row>
    <row r="211" spans="5:22">
      <c r="E211" t="s">
        <v>2149</v>
      </c>
      <c r="G211" t="s">
        <v>2590</v>
      </c>
      <c r="I211" t="s">
        <v>1866</v>
      </c>
      <c r="J211" t="s">
        <v>1733</v>
      </c>
      <c r="K211" t="s">
        <v>1805</v>
      </c>
      <c r="L211" t="s">
        <v>2183</v>
      </c>
      <c r="N211" t="s">
        <v>2417</v>
      </c>
      <c r="Q211" t="str">
        <f>'Liste des gares'!B213</f>
        <v>Batz-sur-Mer</v>
      </c>
      <c r="R211">
        <f>'Liste des gares'!C213</f>
        <v>87481770</v>
      </c>
      <c r="S211" t="str">
        <f>'Liste des gares'!D213</f>
        <v>Pays de la Loire</v>
      </c>
      <c r="T211" t="str">
        <f>'Liste des gares'!E213</f>
        <v>BPL - Bretagne Pays de La Loire</v>
      </c>
      <c r="U211" t="str">
        <f>'Liste des gares'!F213</f>
        <v>à renseigner par PSEF</v>
      </c>
      <c r="V211" t="str">
        <f>'Liste des gares'!G213</f>
        <v>C PAYS DE LA LOIRE</v>
      </c>
    </row>
    <row r="212" spans="5:22">
      <c r="E212" t="s">
        <v>2185</v>
      </c>
      <c r="G212" t="s">
        <v>2595</v>
      </c>
      <c r="I212" t="s">
        <v>1884</v>
      </c>
      <c r="J212" t="s">
        <v>1734</v>
      </c>
      <c r="K212" t="s">
        <v>1806</v>
      </c>
      <c r="L212" t="s">
        <v>2194</v>
      </c>
      <c r="N212" t="s">
        <v>2427</v>
      </c>
      <c r="Q212" t="str">
        <f>'Liste des gares'!B214</f>
        <v>Baule</v>
      </c>
      <c r="R212">
        <f>'Liste des gares'!C214</f>
        <v>87574152</v>
      </c>
      <c r="S212" t="str">
        <f>'Liste des gares'!D214</f>
        <v>Centre-Val de Loire</v>
      </c>
      <c r="T212" t="str">
        <f>'Liste des gares'!E214</f>
        <v>CVL - Centre Val de Loire</v>
      </c>
      <c r="U212" t="str">
        <f>'Liste des gares'!F214</f>
        <v>à renseigner par PSEF</v>
      </c>
      <c r="V212" t="str">
        <f>'Liste des gares'!G214</f>
        <v>C CENTRE VAL DE LOIRE</v>
      </c>
    </row>
    <row r="213" spans="5:22">
      <c r="E213" t="s">
        <v>2187</v>
      </c>
      <c r="G213" t="s">
        <v>2596</v>
      </c>
      <c r="I213" t="s">
        <v>1897</v>
      </c>
      <c r="J213" t="s">
        <v>1743</v>
      </c>
      <c r="K213" t="s">
        <v>1815</v>
      </c>
      <c r="L213" t="s">
        <v>2198</v>
      </c>
      <c r="N213" t="s">
        <v>2430</v>
      </c>
      <c r="Q213" t="str">
        <f>'Liste des gares'!B215</f>
        <v>Baume-les-Dames</v>
      </c>
      <c r="R213">
        <f>'Liste des gares'!C215</f>
        <v>87718460</v>
      </c>
      <c r="S213" t="str">
        <f>'Liste des gares'!D215</f>
        <v>Bourgogne-Franche-Comté</v>
      </c>
      <c r="T213" t="str">
        <f>'Liste des gares'!E215</f>
        <v>BFC - Bourgogne Franche Compté</v>
      </c>
      <c r="U213" t="str">
        <f>'Liste des gares'!F215</f>
        <v>à renseigner par PSEF</v>
      </c>
      <c r="V213" t="str">
        <f>'Liste des gares'!G215</f>
        <v>B BOURGOGNE FC</v>
      </c>
    </row>
    <row r="214" spans="5:22">
      <c r="E214" t="s">
        <v>2199</v>
      </c>
      <c r="G214" t="s">
        <v>2597</v>
      </c>
      <c r="I214" t="s">
        <v>1898</v>
      </c>
      <c r="J214" t="s">
        <v>1749</v>
      </c>
      <c r="K214" t="s">
        <v>1817</v>
      </c>
      <c r="L214" t="s">
        <v>2216</v>
      </c>
      <c r="N214" t="s">
        <v>2434</v>
      </c>
      <c r="Q214" t="str">
        <f>'Liste des gares'!B216</f>
        <v>Montbrison</v>
      </c>
      <c r="R214">
        <f>'Liste des gares'!C216</f>
        <v>87726448</v>
      </c>
      <c r="S214" t="str">
        <f>'Liste des gares'!D216</f>
        <v>Auvergne-Rhône-Alpes</v>
      </c>
      <c r="T214" t="str">
        <f>'Liste des gares'!E216</f>
        <v>AURA - Auvergne Rhône Alpes</v>
      </c>
      <c r="U214" t="str">
        <f>'Liste des gares'!F216</f>
        <v>EIC Rhône Alpes Lyon</v>
      </c>
      <c r="V214" t="str">
        <f>'Liste des gares'!G216</f>
        <v>C AUV-RHONE ALPES</v>
      </c>
    </row>
    <row r="215" spans="5:22">
      <c r="E215" t="s">
        <v>2220</v>
      </c>
      <c r="G215" t="s">
        <v>2630</v>
      </c>
      <c r="I215" t="s">
        <v>1901</v>
      </c>
      <c r="J215" t="s">
        <v>1821</v>
      </c>
      <c r="K215" t="s">
        <v>1818</v>
      </c>
      <c r="L215" t="s">
        <v>2217</v>
      </c>
      <c r="N215" t="s">
        <v>2449</v>
      </c>
      <c r="Q215" t="str">
        <f>'Liste des gares'!B217</f>
        <v>Bayard</v>
      </c>
      <c r="R215">
        <f>'Liste des gares'!C217</f>
        <v>87175133</v>
      </c>
      <c r="S215" t="str">
        <f>'Liste des gares'!D217</f>
        <v>Grand Est</v>
      </c>
      <c r="T215" t="str">
        <f>'Liste des gares'!E217</f>
        <v>GE - Grand Est</v>
      </c>
      <c r="U215" t="str">
        <f>'Liste des gares'!F217</f>
        <v>à renseigner par PSEF</v>
      </c>
      <c r="V215" t="str">
        <f>'Liste des gares'!G217</f>
        <v>C GRAND EST</v>
      </c>
    </row>
    <row r="216" spans="5:22">
      <c r="E216" t="s">
        <v>2235</v>
      </c>
      <c r="G216" t="s">
        <v>2636</v>
      </c>
      <c r="I216" t="s">
        <v>1904</v>
      </c>
      <c r="J216" t="s">
        <v>1825</v>
      </c>
      <c r="K216" t="s">
        <v>1819</v>
      </c>
      <c r="L216" t="s">
        <v>2218</v>
      </c>
      <c r="N216" t="s">
        <v>2453</v>
      </c>
      <c r="Q216" t="str">
        <f>'Liste des gares'!B218</f>
        <v>Bayeux</v>
      </c>
      <c r="R216">
        <f>'Liste des gares'!C218</f>
        <v>87444067</v>
      </c>
      <c r="S216" t="str">
        <f>'Liste des gares'!D218</f>
        <v>Normandie</v>
      </c>
      <c r="T216" t="str">
        <f>'Liste des gares'!E218</f>
        <v>NO - Normandie</v>
      </c>
      <c r="U216" t="str">
        <f>'Liste des gares'!F218</f>
        <v>EIC Normandie</v>
      </c>
      <c r="V216" t="str">
        <f>'Liste des gares'!G218</f>
        <v>B NORMANDIE</v>
      </c>
    </row>
    <row r="217" spans="5:22">
      <c r="E217" t="s">
        <v>2236</v>
      </c>
      <c r="G217" t="s">
        <v>2646</v>
      </c>
      <c r="I217" t="s">
        <v>1907</v>
      </c>
      <c r="J217" t="s">
        <v>1826</v>
      </c>
      <c r="K217" t="s">
        <v>3202</v>
      </c>
      <c r="L217" t="s">
        <v>2219</v>
      </c>
      <c r="N217" t="s">
        <v>2468</v>
      </c>
      <c r="Q217" t="str">
        <f>'Liste des gares'!B219</f>
        <v>Bayon</v>
      </c>
      <c r="R217">
        <f>'Liste des gares'!C219</f>
        <v>87141218</v>
      </c>
      <c r="S217" t="str">
        <f>'Liste des gares'!D219</f>
        <v>Grand Est</v>
      </c>
      <c r="T217" t="str">
        <f>'Liste des gares'!E219</f>
        <v>GE - Grand Est</v>
      </c>
      <c r="U217" t="str">
        <f>'Liste des gares'!F219</f>
        <v>à renseigner par PSEF</v>
      </c>
      <c r="V217" t="str">
        <f>'Liste des gares'!G219</f>
        <v>B GRAND EST</v>
      </c>
    </row>
    <row r="218" spans="5:22">
      <c r="E218" t="s">
        <v>2250</v>
      </c>
      <c r="G218" t="s">
        <v>2650</v>
      </c>
      <c r="I218" t="s">
        <v>1909</v>
      </c>
      <c r="J218" t="s">
        <v>1828</v>
      </c>
      <c r="K218" t="s">
        <v>1824</v>
      </c>
      <c r="L218" t="s">
        <v>2226</v>
      </c>
      <c r="N218" t="s">
        <v>2483</v>
      </c>
      <c r="Q218" t="str">
        <f>'Liste des gares'!B220</f>
        <v>Bayonne</v>
      </c>
      <c r="R218">
        <f>'Liste des gares'!C220</f>
        <v>87673004</v>
      </c>
      <c r="S218" t="str">
        <f>'Liste des gares'!D220</f>
        <v>Nouvelle-Aquitaine</v>
      </c>
      <c r="T218" t="str">
        <f>'Liste des gares'!E220</f>
        <v>NA - Nouvelle Aquitaine</v>
      </c>
      <c r="U218" t="str">
        <f>'Liste des gares'!F220</f>
        <v>EIC Aquitaine Poitou Charentes</v>
      </c>
      <c r="V218" t="str">
        <f>'Liste des gares'!G220</f>
        <v>A NOUVELLE AQUITAINE</v>
      </c>
    </row>
    <row r="219" spans="5:22">
      <c r="E219" t="s">
        <v>2254</v>
      </c>
      <c r="G219" t="s">
        <v>2656</v>
      </c>
      <c r="I219" t="s">
        <v>1910</v>
      </c>
      <c r="J219" t="s">
        <v>1832</v>
      </c>
      <c r="K219" t="s">
        <v>1833</v>
      </c>
      <c r="L219" t="s">
        <v>2230</v>
      </c>
      <c r="N219" t="s">
        <v>2490</v>
      </c>
      <c r="Q219" t="str">
        <f>'Liste des gares'!B221</f>
        <v>Bazancourt</v>
      </c>
      <c r="R219">
        <f>'Liste des gares'!C221</f>
        <v>87171462</v>
      </c>
      <c r="S219" t="str">
        <f>'Liste des gares'!D221</f>
        <v>Grand Est</v>
      </c>
      <c r="T219" t="str">
        <f>'Liste des gares'!E221</f>
        <v>GE - Grand Est</v>
      </c>
      <c r="U219" t="str">
        <f>'Liste des gares'!F221</f>
        <v>EIC Lorraine Champagne Ardenne</v>
      </c>
      <c r="V219" t="str">
        <f>'Liste des gares'!G221</f>
        <v>B GRAND EST</v>
      </c>
    </row>
    <row r="220" spans="5:22">
      <c r="E220" t="s">
        <v>2282</v>
      </c>
      <c r="G220" t="s">
        <v>2675</v>
      </c>
      <c r="I220" t="s">
        <v>1917</v>
      </c>
      <c r="J220" t="s">
        <v>1841</v>
      </c>
      <c r="K220" t="s">
        <v>1834</v>
      </c>
      <c r="L220" t="s">
        <v>2231</v>
      </c>
      <c r="N220" t="s">
        <v>2510</v>
      </c>
      <c r="Q220" t="str">
        <f>'Liste des gares'!B222</f>
        <v>Baziège</v>
      </c>
      <c r="R220">
        <f>'Liste des gares'!C222</f>
        <v>87611723</v>
      </c>
      <c r="S220" t="str">
        <f>'Liste des gares'!D222</f>
        <v>Occitanie</v>
      </c>
      <c r="T220" t="str">
        <f>'Liste des gares'!E222</f>
        <v>OCC - Occitanie</v>
      </c>
      <c r="U220" t="str">
        <f>'Liste des gares'!F222</f>
        <v>EIC Midi Pyrénées</v>
      </c>
      <c r="V220" t="str">
        <f>'Liste des gares'!G222</f>
        <v>C OCCITANIE</v>
      </c>
    </row>
    <row r="221" spans="5:22">
      <c r="E221" t="s">
        <v>2284</v>
      </c>
      <c r="G221" t="s">
        <v>2677</v>
      </c>
      <c r="I221" t="s">
        <v>1937</v>
      </c>
      <c r="J221" t="s">
        <v>1844</v>
      </c>
      <c r="K221" t="s">
        <v>1835</v>
      </c>
      <c r="L221" t="s">
        <v>2233</v>
      </c>
      <c r="N221" t="s">
        <v>2519</v>
      </c>
      <c r="Q221" t="str">
        <f>'Liste des gares'!B223</f>
        <v>Béard</v>
      </c>
      <c r="R221">
        <f>'Liste des gares'!C223</f>
        <v>87696468</v>
      </c>
      <c r="S221" t="str">
        <f>'Liste des gares'!D223</f>
        <v>Bourgogne-Franche-Comté</v>
      </c>
      <c r="T221" t="str">
        <f>'Liste des gares'!E223</f>
        <v>BFC - Bourgogne Franche Compté</v>
      </c>
      <c r="U221" t="str">
        <f>'Liste des gares'!F223</f>
        <v>à renseigner par PSEF</v>
      </c>
      <c r="V221" t="str">
        <f>'Liste des gares'!G223</f>
        <v>C BOURGOGNE FC</v>
      </c>
    </row>
    <row r="222" spans="5:22">
      <c r="E222" t="s">
        <v>2294</v>
      </c>
      <c r="G222" t="s">
        <v>2679</v>
      </c>
      <c r="I222" t="s">
        <v>1941</v>
      </c>
      <c r="J222" t="s">
        <v>1845</v>
      </c>
      <c r="K222" t="s">
        <v>1839</v>
      </c>
      <c r="L222" t="s">
        <v>2239</v>
      </c>
      <c r="N222" t="s">
        <v>2522</v>
      </c>
      <c r="Q222" t="str">
        <f>'Liste des gares'!B224</f>
        <v>Beau Marais</v>
      </c>
      <c r="R222">
        <f>'Liste des gares'!C224</f>
        <v>87317610</v>
      </c>
      <c r="S222" t="str">
        <f>'Liste des gares'!D224</f>
        <v>Hauts-de-France</v>
      </c>
      <c r="T222" t="str">
        <f>'Liste des gares'!E224</f>
        <v>HDF - Hauts de France</v>
      </c>
      <c r="U222" t="str">
        <f>'Liste des gares'!F224</f>
        <v>à renseigner par PSEF</v>
      </c>
      <c r="V222" t="str">
        <f>'Liste des gares'!G224</f>
        <v>C HAUTS DE FRANCE</v>
      </c>
    </row>
    <row r="223" spans="5:22">
      <c r="E223" t="s">
        <v>2297</v>
      </c>
      <c r="G223" t="s">
        <v>2698</v>
      </c>
      <c r="I223" t="s">
        <v>1942</v>
      </c>
      <c r="J223" t="s">
        <v>1846</v>
      </c>
      <c r="K223" t="s">
        <v>1842</v>
      </c>
      <c r="L223" t="s">
        <v>2240</v>
      </c>
      <c r="N223" t="s">
        <v>2524</v>
      </c>
      <c r="Q223" t="str">
        <f>'Liste des gares'!B225</f>
        <v>Beaucaire</v>
      </c>
      <c r="R223">
        <f>'Liste des gares'!C225</f>
        <v>87775023</v>
      </c>
      <c r="S223" t="str">
        <f>'Liste des gares'!D225</f>
        <v>Occitanie</v>
      </c>
      <c r="T223" t="str">
        <f>'Liste des gares'!E225</f>
        <v>OCC - Occitanie</v>
      </c>
      <c r="U223" t="str">
        <f>'Liste des gares'!F225</f>
        <v>EIC Languedoc Roussillon</v>
      </c>
      <c r="V223" t="str">
        <f>'Liste des gares'!G225</f>
        <v>C OCCITANIE</v>
      </c>
    </row>
    <row r="224" spans="5:22">
      <c r="E224" t="s">
        <v>2308</v>
      </c>
      <c r="G224" t="s">
        <v>2699</v>
      </c>
      <c r="I224" t="s">
        <v>1966</v>
      </c>
      <c r="J224" t="s">
        <v>1854</v>
      </c>
      <c r="K224" t="s">
        <v>1863</v>
      </c>
      <c r="L224" t="s">
        <v>2241</v>
      </c>
      <c r="N224" t="s">
        <v>2530</v>
      </c>
      <c r="Q224" t="str">
        <f>'Liste des gares'!B226</f>
        <v>Beaugency</v>
      </c>
      <c r="R224">
        <f>'Liste des gares'!C226</f>
        <v>87574160</v>
      </c>
      <c r="S224" t="str">
        <f>'Liste des gares'!D226</f>
        <v>Centre-Val de Loire</v>
      </c>
      <c r="T224" t="str">
        <f>'Liste des gares'!E226</f>
        <v>CVL - Centre Val de Loire</v>
      </c>
      <c r="U224" t="str">
        <f>'Liste des gares'!F226</f>
        <v>EIC Centre Limousin</v>
      </c>
      <c r="V224" t="str">
        <f>'Liste des gares'!G226</f>
        <v>B CENTRE VAL DE LOIRE</v>
      </c>
    </row>
    <row r="225" spans="5:22">
      <c r="E225" t="s">
        <v>2309</v>
      </c>
      <c r="G225" t="s">
        <v>2700</v>
      </c>
      <c r="I225" t="s">
        <v>1987</v>
      </c>
      <c r="J225" t="s">
        <v>1867</v>
      </c>
      <c r="K225" t="s">
        <v>1864</v>
      </c>
      <c r="L225" t="s">
        <v>2243</v>
      </c>
      <c r="N225" t="s">
        <v>2538</v>
      </c>
      <c r="Q225" t="str">
        <f>'Liste des gares'!B227</f>
        <v>Beaulieu-sur-Mer</v>
      </c>
      <c r="R225">
        <f>'Liste des gares'!C227</f>
        <v>87756379</v>
      </c>
      <c r="S225" t="str">
        <f>'Liste des gares'!D227</f>
        <v>Provence-Alpes-Côte d'Azur</v>
      </c>
      <c r="T225" t="str">
        <f>'Liste des gares'!E227</f>
        <v>PACA - Provence Alpes Côte d'Azur</v>
      </c>
      <c r="U225" t="str">
        <f>'Liste des gares'!F227</f>
        <v>EIC Provence Alpes Côte d'Azur</v>
      </c>
      <c r="V225" t="str">
        <f>'Liste des gares'!G227</f>
        <v>B PACA</v>
      </c>
    </row>
    <row r="226" spans="5:22">
      <c r="E226" t="s">
        <v>2311</v>
      </c>
      <c r="G226" t="s">
        <v>2708</v>
      </c>
      <c r="I226" t="s">
        <v>1998</v>
      </c>
      <c r="J226" t="s">
        <v>1870</v>
      </c>
      <c r="K226" t="s">
        <v>1865</v>
      </c>
      <c r="L226" t="s">
        <v>2244</v>
      </c>
      <c r="N226" t="s">
        <v>2543</v>
      </c>
      <c r="Q226" t="str">
        <f>'Liste des gares'!B228</f>
        <v>Beaumont-le-Roger</v>
      </c>
      <c r="R226">
        <f>'Liste des gares'!C228</f>
        <v>87387183</v>
      </c>
      <c r="S226" t="str">
        <f>'Liste des gares'!D228</f>
        <v>Normandie</v>
      </c>
      <c r="T226" t="str">
        <f>'Liste des gares'!E228</f>
        <v>NO - Normandie</v>
      </c>
      <c r="U226" t="str">
        <f>'Liste des gares'!F228</f>
        <v>à renseigner par PSEF</v>
      </c>
      <c r="V226" t="str">
        <f>'Liste des gares'!G228</f>
        <v>C NORMANDIE</v>
      </c>
    </row>
    <row r="227" spans="5:22">
      <c r="E227" t="s">
        <v>2314</v>
      </c>
      <c r="G227" t="s">
        <v>2745</v>
      </c>
      <c r="I227" t="s">
        <v>2015</v>
      </c>
      <c r="J227" t="s">
        <v>1878</v>
      </c>
      <c r="K227" t="s">
        <v>1868</v>
      </c>
      <c r="L227" t="s">
        <v>2247</v>
      </c>
      <c r="N227" t="s">
        <v>2551</v>
      </c>
      <c r="Q227" t="str">
        <f>'Liste des gares'!B229</f>
        <v>Beaune</v>
      </c>
      <c r="R227">
        <f>'Liste des gares'!C229</f>
        <v>87713545</v>
      </c>
      <c r="S227" t="str">
        <f>'Liste des gares'!D229</f>
        <v>Bourgogne-Franche-Comté</v>
      </c>
      <c r="T227" t="str">
        <f>'Liste des gares'!E229</f>
        <v>BFC - Bourgogne Franche Compté</v>
      </c>
      <c r="U227" t="str">
        <f>'Liste des gares'!F229</f>
        <v>à renseigner par PSEF</v>
      </c>
      <c r="V227" t="str">
        <f>'Liste des gares'!G229</f>
        <v>B BOURGOGNE FC</v>
      </c>
    </row>
    <row r="228" spans="5:22">
      <c r="E228" t="s">
        <v>2316</v>
      </c>
      <c r="G228" t="s">
        <v>2749</v>
      </c>
      <c r="I228" t="s">
        <v>2022</v>
      </c>
      <c r="J228" t="s">
        <v>1886</v>
      </c>
      <c r="K228" t="s">
        <v>1869</v>
      </c>
      <c r="L228" t="s">
        <v>2251</v>
      </c>
      <c r="N228" t="s">
        <v>2568</v>
      </c>
      <c r="Q228" t="str">
        <f>'Liste des gares'!B230</f>
        <v>Beaurainville</v>
      </c>
      <c r="R228">
        <f>'Liste des gares'!C230</f>
        <v>87317198</v>
      </c>
      <c r="S228" t="str">
        <f>'Liste des gares'!D230</f>
        <v>Hauts-de-France</v>
      </c>
      <c r="T228" t="str">
        <f>'Liste des gares'!E230</f>
        <v>HDF - Hauts de France</v>
      </c>
      <c r="U228" t="str">
        <f>'Liste des gares'!F230</f>
        <v>à renseigner par PSEF</v>
      </c>
      <c r="V228" t="str">
        <f>'Liste des gares'!G230</f>
        <v>C HAUTS DE FRANCE</v>
      </c>
    </row>
    <row r="229" spans="5:22">
      <c r="E229" t="s">
        <v>2318</v>
      </c>
      <c r="G229" t="s">
        <v>2750</v>
      </c>
      <c r="I229" t="s">
        <v>2025</v>
      </c>
      <c r="J229" t="s">
        <v>1893</v>
      </c>
      <c r="K229" t="s">
        <v>1879</v>
      </c>
      <c r="L229" t="s">
        <v>2276</v>
      </c>
      <c r="N229" t="s">
        <v>2573</v>
      </c>
      <c r="Q229" t="str">
        <f>'Liste des gares'!B231</f>
        <v>Beautiran</v>
      </c>
      <c r="R229">
        <f>'Liste des gares'!C231</f>
        <v>87582700</v>
      </c>
      <c r="S229" t="str">
        <f>'Liste des gares'!D231</f>
        <v>Nouvelle-Aquitaine</v>
      </c>
      <c r="T229" t="str">
        <f>'Liste des gares'!E231</f>
        <v>NA - Nouvelle Aquitaine</v>
      </c>
      <c r="U229" t="str">
        <f>'Liste des gares'!F231</f>
        <v>EIC Aquitaine Poitou Charentes</v>
      </c>
      <c r="V229" t="str">
        <f>'Liste des gares'!G231</f>
        <v>B NOUVELLE AQUITAINE</v>
      </c>
    </row>
    <row r="230" spans="5:22">
      <c r="E230" t="s">
        <v>2319</v>
      </c>
      <c r="G230" t="s">
        <v>2757</v>
      </c>
      <c r="I230" t="s">
        <v>2033</v>
      </c>
      <c r="J230" t="s">
        <v>1899</v>
      </c>
      <c r="K230" t="s">
        <v>1881</v>
      </c>
      <c r="L230" t="s">
        <v>2277</v>
      </c>
      <c r="N230" t="s">
        <v>2574</v>
      </c>
      <c r="Q230" t="str">
        <f>'Liste des gares'!B232</f>
        <v>Beauvais</v>
      </c>
      <c r="R230">
        <f>'Liste des gares'!C232</f>
        <v>87313510</v>
      </c>
      <c r="S230" t="str">
        <f>'Liste des gares'!D232</f>
        <v>Hauts-de-France</v>
      </c>
      <c r="T230" t="str">
        <f>'Liste des gares'!E232</f>
        <v>HDF - Hauts de France</v>
      </c>
      <c r="U230" t="str">
        <f>'Liste des gares'!F232</f>
        <v>EIC Paris Nord</v>
      </c>
      <c r="V230" t="str">
        <f>'Liste des gares'!G232</f>
        <v>B HAUTS DE FRANCE</v>
      </c>
    </row>
    <row r="231" spans="5:22">
      <c r="E231" t="s">
        <v>2325</v>
      </c>
      <c r="G231" t="s">
        <v>2786</v>
      </c>
      <c r="I231" t="s">
        <v>2041</v>
      </c>
      <c r="J231" t="s">
        <v>1915</v>
      </c>
      <c r="K231" t="s">
        <v>1885</v>
      </c>
      <c r="L231" t="s">
        <v>2279</v>
      </c>
      <c r="N231" t="s">
        <v>2578</v>
      </c>
      <c r="Q231" t="str">
        <f>'Liste des gares'!B233</f>
        <v>Beauvoir-sur-Niort</v>
      </c>
      <c r="R231">
        <f>'Liste des gares'!C233</f>
        <v>87485342</v>
      </c>
      <c r="S231" t="str">
        <f>'Liste des gares'!D233</f>
        <v>Nouvelle-Aquitaine</v>
      </c>
      <c r="T231" t="str">
        <f>'Liste des gares'!E233</f>
        <v>NA - Nouvelle Aquitaine</v>
      </c>
      <c r="U231" t="str">
        <f>'Liste des gares'!F233</f>
        <v>à renseigner par PSEF</v>
      </c>
      <c r="V231" t="str">
        <f>'Liste des gares'!G233</f>
        <v>C NOUVELLE AQUITAINE</v>
      </c>
    </row>
    <row r="232" spans="5:22">
      <c r="E232" t="s">
        <v>2349</v>
      </c>
      <c r="G232" t="s">
        <v>2792</v>
      </c>
      <c r="I232" t="s">
        <v>2049</v>
      </c>
      <c r="J232" t="s">
        <v>1928</v>
      </c>
      <c r="K232" t="s">
        <v>1894</v>
      </c>
      <c r="L232" t="s">
        <v>2280</v>
      </c>
      <c r="N232" t="s">
        <v>2602</v>
      </c>
      <c r="Q232" t="str">
        <f>'Liste des gares'!B234</f>
        <v>Beauvoisin</v>
      </c>
      <c r="R232">
        <f>'Liste des gares'!C234</f>
        <v>87775809</v>
      </c>
      <c r="S232" t="str">
        <f>'Liste des gares'!D234</f>
        <v>Occitanie</v>
      </c>
      <c r="T232" t="str">
        <f>'Liste des gares'!E234</f>
        <v>OCC - Occitanie</v>
      </c>
      <c r="U232" t="str">
        <f>'Liste des gares'!F234</f>
        <v>à renseigner par PSEF</v>
      </c>
      <c r="V232" t="str">
        <f>'Liste des gares'!G234</f>
        <v>C OCCITANIE</v>
      </c>
    </row>
    <row r="233" spans="5:22">
      <c r="E233" t="s">
        <v>2359</v>
      </c>
      <c r="G233" t="s">
        <v>2801</v>
      </c>
      <c r="I233" t="s">
        <v>2054</v>
      </c>
      <c r="J233" t="s">
        <v>1932</v>
      </c>
      <c r="K233" t="s">
        <v>1902</v>
      </c>
      <c r="L233" t="s">
        <v>2287</v>
      </c>
      <c r="N233" t="s">
        <v>2605</v>
      </c>
      <c r="Q233" t="str">
        <f>'Liste des gares'!B235</f>
        <v>Bécon les Bruyères</v>
      </c>
      <c r="R233">
        <f>'Liste des gares'!C235</f>
        <v>87382002</v>
      </c>
      <c r="S233" t="str">
        <f>'Liste des gares'!D235</f>
        <v>Île-de-France</v>
      </c>
      <c r="T233" t="str">
        <f>'Liste des gares'!E235</f>
        <v>IDF - Île de France</v>
      </c>
      <c r="U233" t="str">
        <f>'Liste des gares'!F235</f>
        <v>à renseigner par PSEF</v>
      </c>
      <c r="V233" t="str">
        <f>'Liste des gares'!G235</f>
        <v>B ILE-DE-FRANCE</v>
      </c>
    </row>
    <row r="234" spans="5:22">
      <c r="E234" t="s">
        <v>2379</v>
      </c>
      <c r="G234" t="s">
        <v>2804</v>
      </c>
      <c r="I234" t="s">
        <v>2055</v>
      </c>
      <c r="J234" t="s">
        <v>1949</v>
      </c>
      <c r="K234" t="s">
        <v>1911</v>
      </c>
      <c r="L234" t="s">
        <v>2289</v>
      </c>
      <c r="N234" t="s">
        <v>2613</v>
      </c>
      <c r="Q234" t="str">
        <f>'Liste des gares'!B236</f>
        <v>Bédarieux</v>
      </c>
      <c r="R234">
        <f>'Liste des gares'!C236</f>
        <v>87781609</v>
      </c>
      <c r="S234" t="str">
        <f>'Liste des gares'!D236</f>
        <v>Occitanie</v>
      </c>
      <c r="T234" t="str">
        <f>'Liste des gares'!E236</f>
        <v>OCC - Occitanie</v>
      </c>
      <c r="U234" t="str">
        <f>'Liste des gares'!F236</f>
        <v>EIC Languedoc Roussillon</v>
      </c>
      <c r="V234" t="str">
        <f>'Liste des gares'!G236</f>
        <v>C OCCITANIE</v>
      </c>
    </row>
    <row r="235" spans="5:22">
      <c r="E235" t="s">
        <v>2392</v>
      </c>
      <c r="G235" t="s">
        <v>2816</v>
      </c>
      <c r="I235" t="s">
        <v>2056</v>
      </c>
      <c r="J235" t="s">
        <v>1955</v>
      </c>
      <c r="K235" t="s">
        <v>1912</v>
      </c>
      <c r="L235" t="s">
        <v>2317</v>
      </c>
      <c r="N235" t="s">
        <v>2638</v>
      </c>
      <c r="Q235" t="str">
        <f>'Liste des gares'!B237</f>
        <v>Bédarrides</v>
      </c>
      <c r="R235">
        <f>'Liste des gares'!C237</f>
        <v>87765198</v>
      </c>
      <c r="S235" t="str">
        <f>'Liste des gares'!D237</f>
        <v>Provence-Alpes-Côte d'Azur</v>
      </c>
      <c r="T235" t="str">
        <f>'Liste des gares'!E237</f>
        <v>PACA - Provence Alpes Côte d'Azur</v>
      </c>
      <c r="U235" t="str">
        <f>'Liste des gares'!F237</f>
        <v>à renseigner par PSEF</v>
      </c>
      <c r="V235" t="str">
        <f>'Liste des gares'!G237</f>
        <v>C PACA</v>
      </c>
    </row>
    <row r="236" spans="5:22">
      <c r="E236" t="s">
        <v>2396</v>
      </c>
      <c r="G236" t="s">
        <v>2832</v>
      </c>
      <c r="I236" t="s">
        <v>2057</v>
      </c>
      <c r="J236" t="s">
        <v>1972</v>
      </c>
      <c r="K236" t="s">
        <v>1913</v>
      </c>
      <c r="L236" t="s">
        <v>2344</v>
      </c>
      <c r="N236" t="s">
        <v>2645</v>
      </c>
      <c r="Q236" t="str">
        <f>'Liste des gares'!B238</f>
        <v>Bedous</v>
      </c>
      <c r="R236">
        <f>'Liste des gares'!C238</f>
        <v>87672774</v>
      </c>
      <c r="S236" t="str">
        <f>'Liste des gares'!D238</f>
        <v>Nouvelle-Aquitaine</v>
      </c>
      <c r="T236" t="str">
        <f>'Liste des gares'!E238</f>
        <v>NA - Nouvelle Aquitaine</v>
      </c>
      <c r="U236" t="str">
        <f>'Liste des gares'!F238</f>
        <v>EIC Aquitaine Poitou Charentes</v>
      </c>
      <c r="V236" t="str">
        <f>'Liste des gares'!G238</f>
        <v>C NOUVELLE AQUITAINE</v>
      </c>
    </row>
    <row r="237" spans="5:22">
      <c r="E237" t="s">
        <v>2399</v>
      </c>
      <c r="G237" t="s">
        <v>2852</v>
      </c>
      <c r="I237" t="s">
        <v>2058</v>
      </c>
      <c r="J237" t="s">
        <v>1978</v>
      </c>
      <c r="K237" t="s">
        <v>1935</v>
      </c>
      <c r="L237" t="s">
        <v>2346</v>
      </c>
      <c r="N237" t="s">
        <v>2666</v>
      </c>
      <c r="Q237" t="str">
        <f>'Liste des gares'!B239</f>
        <v>Bègles</v>
      </c>
      <c r="R237">
        <f>'Liste des gares'!C239</f>
        <v>87581801</v>
      </c>
      <c r="S237" t="str">
        <f>'Liste des gares'!D239</f>
        <v>Nouvelle-Aquitaine</v>
      </c>
      <c r="T237" t="str">
        <f>'Liste des gares'!E239</f>
        <v>NA - Nouvelle Aquitaine</v>
      </c>
      <c r="U237" t="str">
        <f>'Liste des gares'!F239</f>
        <v>EIC Aquitaine Poitou Charentes</v>
      </c>
      <c r="V237" t="str">
        <f>'Liste des gares'!G239</f>
        <v>C NOUVELLE AQUITAINE</v>
      </c>
    </row>
    <row r="238" spans="5:22">
      <c r="E238" t="s">
        <v>2412</v>
      </c>
      <c r="G238" t="s">
        <v>2875</v>
      </c>
      <c r="I238" t="s">
        <v>2059</v>
      </c>
      <c r="J238" t="s">
        <v>1989</v>
      </c>
      <c r="K238" t="s">
        <v>1947</v>
      </c>
      <c r="L238" t="s">
        <v>2356</v>
      </c>
      <c r="N238" t="s">
        <v>2693</v>
      </c>
      <c r="Q238" t="str">
        <f>'Liste des gares'!B240</f>
        <v>Beillant</v>
      </c>
      <c r="R238">
        <f>'Liste des gares'!C240</f>
        <v>87491076</v>
      </c>
      <c r="S238" t="str">
        <f>'Liste des gares'!D240</f>
        <v>Nouvelle-Aquitaine</v>
      </c>
      <c r="T238" t="str">
        <f>'Liste des gares'!E240</f>
        <v>NA - Nouvelle Aquitaine</v>
      </c>
      <c r="U238" t="str">
        <f>'Liste des gares'!F240</f>
        <v>EIC Aquitaine Poitou Charentes</v>
      </c>
      <c r="V238" t="str">
        <f>'Liste des gares'!G240</f>
        <v>C NOUVELLE AQUITAINE</v>
      </c>
    </row>
    <row r="239" spans="5:22">
      <c r="E239" t="s">
        <v>2422</v>
      </c>
      <c r="G239" t="s">
        <v>2878</v>
      </c>
      <c r="I239" t="s">
        <v>2060</v>
      </c>
      <c r="J239" t="s">
        <v>2011</v>
      </c>
      <c r="K239" t="s">
        <v>1976</v>
      </c>
      <c r="L239" t="s">
        <v>2358</v>
      </c>
      <c r="N239" t="s">
        <v>2705</v>
      </c>
      <c r="Q239" t="str">
        <f>'Liste des gares'!B241</f>
        <v>Belfort</v>
      </c>
      <c r="R239">
        <f>'Liste des gares'!C241</f>
        <v>87184002</v>
      </c>
      <c r="S239" t="str">
        <f>'Liste des gares'!D241</f>
        <v>Bourgogne-Franche-Comté</v>
      </c>
      <c r="T239" t="str">
        <f>'Liste des gares'!E241</f>
        <v>BFC - Bourgogne Franche Compté</v>
      </c>
      <c r="U239" t="str">
        <f>'Liste des gares'!F241</f>
        <v>EIC Alsace</v>
      </c>
      <c r="V239" t="str">
        <f>'Liste des gares'!G241</f>
        <v>B BOURGOGNE FC</v>
      </c>
    </row>
    <row r="240" spans="5:22">
      <c r="E240" t="s">
        <v>2425</v>
      </c>
      <c r="G240" t="s">
        <v>2885</v>
      </c>
      <c r="I240" t="s">
        <v>2061</v>
      </c>
      <c r="J240" t="s">
        <v>2014</v>
      </c>
      <c r="K240" t="s">
        <v>1982</v>
      </c>
      <c r="L240" t="s">
        <v>2360</v>
      </c>
      <c r="N240" t="s">
        <v>2720</v>
      </c>
      <c r="Q240" t="str">
        <f>'Liste des gares'!B242</f>
        <v>Belfort - Montbéliard TGV</v>
      </c>
      <c r="R240">
        <f>'Liste des gares'!C242</f>
        <v>87300822</v>
      </c>
      <c r="S240" t="str">
        <f>'Liste des gares'!D242</f>
        <v>Bourgogne-Franche-Comté</v>
      </c>
      <c r="T240" t="str">
        <f>'Liste des gares'!E242</f>
        <v>BFC - Bourgogne Franche Compté</v>
      </c>
      <c r="U240" t="str">
        <f>'Liste des gares'!F242</f>
        <v>à renseigner par PSEF</v>
      </c>
      <c r="V240" t="str">
        <f>'Liste des gares'!G242</f>
        <v>A TGV à trafic modéré et correspondances TER</v>
      </c>
    </row>
    <row r="241" spans="5:22">
      <c r="E241" t="s">
        <v>2426</v>
      </c>
      <c r="G241" t="s">
        <v>2890</v>
      </c>
      <c r="I241" t="s">
        <v>2062</v>
      </c>
      <c r="J241" t="s">
        <v>2030</v>
      </c>
      <c r="K241" t="s">
        <v>1985</v>
      </c>
      <c r="L241" t="s">
        <v>2370</v>
      </c>
      <c r="N241" t="s">
        <v>2723</v>
      </c>
      <c r="Q241" t="str">
        <f>'Liste des gares'!B243</f>
        <v>Bellac</v>
      </c>
      <c r="R241">
        <f>'Liste des gares'!C243</f>
        <v>87592485</v>
      </c>
      <c r="S241" t="str">
        <f>'Liste des gares'!D243</f>
        <v>Nouvelle-Aquitaine</v>
      </c>
      <c r="T241" t="str">
        <f>'Liste des gares'!E243</f>
        <v>NA - Nouvelle Aquitaine</v>
      </c>
      <c r="U241" t="str">
        <f>'Liste des gares'!F243</f>
        <v>EIC Centre Limousin</v>
      </c>
      <c r="V241" t="str">
        <f>'Liste des gares'!G243</f>
        <v>C NOUVELLE AQUITAINE</v>
      </c>
    </row>
    <row r="242" spans="5:22">
      <c r="E242" t="s">
        <v>2429</v>
      </c>
      <c r="G242" t="s">
        <v>2891</v>
      </c>
      <c r="I242" t="s">
        <v>2063</v>
      </c>
      <c r="J242" t="s">
        <v>2053</v>
      </c>
      <c r="K242" t="s">
        <v>1986</v>
      </c>
      <c r="L242" t="s">
        <v>2391</v>
      </c>
      <c r="N242" t="s">
        <v>2747</v>
      </c>
      <c r="Q242" t="str">
        <f>'Liste des gares'!B244</f>
        <v>Bellegarde</v>
      </c>
      <c r="R242">
        <f>'Liste des gares'!C244</f>
        <v>87745000</v>
      </c>
      <c r="S242" t="str">
        <f>'Liste des gares'!D244</f>
        <v>Auvergne-Rhône-Alpes</v>
      </c>
      <c r="T242" t="str">
        <f>'Liste des gares'!E244</f>
        <v>AURA - Auvergne Rhône Alpes</v>
      </c>
      <c r="U242" t="str">
        <f>'Liste des gares'!F244</f>
        <v>EIC Alpes</v>
      </c>
      <c r="V242" t="str">
        <f>'Liste des gares'!G244</f>
        <v>A AUV-RHONE ALPES</v>
      </c>
    </row>
    <row r="243" spans="5:22">
      <c r="E243" t="s">
        <v>2441</v>
      </c>
      <c r="G243" t="s">
        <v>2907</v>
      </c>
      <c r="I243" t="s">
        <v>2064</v>
      </c>
      <c r="J243" t="s">
        <v>2073</v>
      </c>
      <c r="K243" t="s">
        <v>1988</v>
      </c>
      <c r="L243" t="s">
        <v>2431</v>
      </c>
      <c r="N243" t="s">
        <v>2751</v>
      </c>
      <c r="Q243" t="str">
        <f>'Liste des gares'!B245</f>
        <v>Belle-Isle - Bégard</v>
      </c>
      <c r="R243">
        <f>'Liste des gares'!C245</f>
        <v>87473165</v>
      </c>
      <c r="S243" t="str">
        <f>'Liste des gares'!D245</f>
        <v>Bretagne</v>
      </c>
      <c r="T243" t="str">
        <f>'Liste des gares'!E245</f>
        <v>BPL - Bretagne Pays de La Loire</v>
      </c>
      <c r="U243" t="str">
        <f>'Liste des gares'!F245</f>
        <v>à renseigner par PSEF</v>
      </c>
      <c r="V243" t="str">
        <f>'Liste des gares'!G245</f>
        <v>C BRETAGNE</v>
      </c>
    </row>
    <row r="244" spans="5:22">
      <c r="E244" t="s">
        <v>2470</v>
      </c>
      <c r="G244" t="s">
        <v>2909</v>
      </c>
      <c r="I244" t="s">
        <v>2065</v>
      </c>
      <c r="J244" t="s">
        <v>2082</v>
      </c>
      <c r="K244" t="s">
        <v>1990</v>
      </c>
      <c r="L244" t="s">
        <v>2465</v>
      </c>
      <c r="N244" t="s">
        <v>2777</v>
      </c>
      <c r="Q244" t="str">
        <f>'Liste des gares'!B246</f>
        <v>Bellenaves</v>
      </c>
      <c r="R244">
        <f>'Liste des gares'!C246</f>
        <v>87641068</v>
      </c>
      <c r="S244" t="str">
        <f>'Liste des gares'!D246</f>
        <v>Auvergne-Rhône-Alpes</v>
      </c>
      <c r="T244" t="str">
        <f>'Liste des gares'!E246</f>
        <v>AURA - Auvergne Rhône Alpes</v>
      </c>
      <c r="U244" t="str">
        <f>'Liste des gares'!F246</f>
        <v>à renseigner par PSEF</v>
      </c>
      <c r="V244" t="str">
        <f>'Liste des gares'!G246</f>
        <v>C AUV-RHONE ALPES</v>
      </c>
    </row>
    <row r="245" spans="5:22">
      <c r="E245" t="s">
        <v>2477</v>
      </c>
      <c r="G245" t="s">
        <v>2910</v>
      </c>
      <c r="I245" t="s">
        <v>2070</v>
      </c>
      <c r="J245" t="s">
        <v>2091</v>
      </c>
      <c r="K245" t="s">
        <v>2010</v>
      </c>
      <c r="L245" t="s">
        <v>2466</v>
      </c>
      <c r="N245" t="s">
        <v>2789</v>
      </c>
      <c r="Q245" t="str">
        <f>'Liste des gares'!B247</f>
        <v>Belleville (Meurthe-et-Moselle)</v>
      </c>
      <c r="R245">
        <f>'Liste des gares'!C247</f>
        <v>87141804</v>
      </c>
      <c r="S245" t="str">
        <f>'Liste des gares'!D247</f>
        <v>Grand Est</v>
      </c>
      <c r="T245" t="str">
        <f>'Liste des gares'!E247</f>
        <v>GE - Grand Est</v>
      </c>
      <c r="U245" t="str">
        <f>'Liste des gares'!F247</f>
        <v>à renseigner par PSEF</v>
      </c>
      <c r="V245" t="str">
        <f>'Liste des gares'!G247</f>
        <v>C GRAND EST</v>
      </c>
    </row>
    <row r="246" spans="5:22">
      <c r="E246" t="s">
        <v>2484</v>
      </c>
      <c r="G246" t="s">
        <v>2933</v>
      </c>
      <c r="I246" t="s">
        <v>2074</v>
      </c>
      <c r="J246" t="s">
        <v>2093</v>
      </c>
      <c r="K246" t="s">
        <v>2019</v>
      </c>
      <c r="L246" t="s">
        <v>2469</v>
      </c>
      <c r="N246" t="s">
        <v>2793</v>
      </c>
      <c r="Q246" t="str">
        <f>'Liste des gares'!B248</f>
        <v>Belleville sur Saône</v>
      </c>
      <c r="R246">
        <f>'Liste des gares'!C248</f>
        <v>87721357</v>
      </c>
      <c r="S246" t="str">
        <f>'Liste des gares'!D248</f>
        <v>Auvergne-Rhône-Alpes</v>
      </c>
      <c r="T246" t="str">
        <f>'Liste des gares'!E248</f>
        <v>AURA - Auvergne Rhône Alpes</v>
      </c>
      <c r="U246" t="str">
        <f>'Liste des gares'!F248</f>
        <v>à renseigner par PSEF</v>
      </c>
      <c r="V246" t="str">
        <f>'Liste des gares'!G248</f>
        <v>B AUV-RHONE ALPES</v>
      </c>
    </row>
    <row r="247" spans="5:22">
      <c r="E247" t="s">
        <v>2486</v>
      </c>
      <c r="G247" t="s">
        <v>2937</v>
      </c>
      <c r="I247" t="s">
        <v>2075</v>
      </c>
      <c r="J247" t="s">
        <v>2112</v>
      </c>
      <c r="K247" t="s">
        <v>2021</v>
      </c>
      <c r="L247" t="s">
        <v>2473</v>
      </c>
      <c r="N247" t="s">
        <v>2845</v>
      </c>
      <c r="Q247" t="e">
        <f>'Liste des gares'!#REF!</f>
        <v>#REF!</v>
      </c>
      <c r="R247" t="e">
        <f>'Liste des gares'!#REF!</f>
        <v>#REF!</v>
      </c>
      <c r="S247" t="e">
        <f>'Liste des gares'!#REF!</f>
        <v>#REF!</v>
      </c>
      <c r="T247" t="e">
        <f>'Liste des gares'!#REF!</f>
        <v>#REF!</v>
      </c>
      <c r="U247" t="e">
        <f>'Liste des gares'!#REF!</f>
        <v>#REF!</v>
      </c>
      <c r="V247" t="e">
        <f>'Liste des gares'!#REF!</f>
        <v>#REF!</v>
      </c>
    </row>
    <row r="248" spans="5:22">
      <c r="E248" t="s">
        <v>2499</v>
      </c>
      <c r="G248" t="s">
        <v>2956</v>
      </c>
      <c r="I248" t="s">
        <v>2092</v>
      </c>
      <c r="J248" t="s">
        <v>2120</v>
      </c>
      <c r="K248" t="s">
        <v>2029</v>
      </c>
      <c r="L248" t="s">
        <v>2474</v>
      </c>
      <c r="N248" t="s">
        <v>2848</v>
      </c>
      <c r="Q248" t="str">
        <f>'Liste des gares'!B249</f>
        <v>Bellevue</v>
      </c>
      <c r="R248">
        <f>'Liste des gares'!C249</f>
        <v>87393116</v>
      </c>
      <c r="S248" t="str">
        <f>'Liste des gares'!D249</f>
        <v>Île-de-France</v>
      </c>
      <c r="T248" t="str">
        <f>'Liste des gares'!E249</f>
        <v>IDF - Île de France</v>
      </c>
      <c r="U248" t="str">
        <f>'Liste des gares'!F249</f>
        <v>à renseigner par PSEF</v>
      </c>
      <c r="V248" t="str">
        <f>'Liste des gares'!G249</f>
        <v>B ILE-DE-FRANCE</v>
      </c>
    </row>
    <row r="249" spans="5:22">
      <c r="E249" t="s">
        <v>2501</v>
      </c>
      <c r="G249" t="s">
        <v>2958</v>
      </c>
      <c r="I249" t="s">
        <v>2097</v>
      </c>
      <c r="J249" t="s">
        <v>2122</v>
      </c>
      <c r="K249" t="s">
        <v>2036</v>
      </c>
      <c r="L249" t="s">
        <v>2485</v>
      </c>
      <c r="N249" t="s">
        <v>2849</v>
      </c>
      <c r="Q249" t="str">
        <f>'Liste des gares'!B250</f>
        <v>Bellignat</v>
      </c>
      <c r="R249">
        <f>'Liste des gares'!C250</f>
        <v>87743526</v>
      </c>
      <c r="S249" t="str">
        <f>'Liste des gares'!D250</f>
        <v>Auvergne-Rhône-Alpes</v>
      </c>
      <c r="T249" t="str">
        <f>'Liste des gares'!E250</f>
        <v>AURA - Auvergne Rhône Alpes</v>
      </c>
      <c r="U249" t="str">
        <f>'Liste des gares'!F250</f>
        <v>à renseigner par PSEF</v>
      </c>
      <c r="V249" t="str">
        <f>'Liste des gares'!G250</f>
        <v>C AUV-RHONE ALPES</v>
      </c>
    </row>
    <row r="250" spans="5:22">
      <c r="E250" t="s">
        <v>2512</v>
      </c>
      <c r="G250" t="s">
        <v>2980</v>
      </c>
      <c r="I250" t="s">
        <v>2111</v>
      </c>
      <c r="J250" t="s">
        <v>2130</v>
      </c>
      <c r="K250" t="s">
        <v>2038</v>
      </c>
      <c r="L250" t="s">
        <v>2492</v>
      </c>
      <c r="N250" t="s">
        <v>2858</v>
      </c>
      <c r="Q250" t="str">
        <f>'Liste des gares'!B251</f>
        <v>Belloy - Saint-Martin</v>
      </c>
      <c r="R250">
        <f>'Liste des gares'!C251</f>
        <v>87276550</v>
      </c>
      <c r="S250" t="str">
        <f>'Liste des gares'!D251</f>
        <v>Île-de-France</v>
      </c>
      <c r="T250" t="str">
        <f>'Liste des gares'!E251</f>
        <v>IDF - Île de France</v>
      </c>
      <c r="U250" t="str">
        <f>'Liste des gares'!F251</f>
        <v>à renseigner par PSEF</v>
      </c>
      <c r="V250" t="str">
        <f>'Liste des gares'!G251</f>
        <v>B ILE-DE-FRANCE</v>
      </c>
    </row>
    <row r="251" spans="5:22">
      <c r="E251" t="s">
        <v>2514</v>
      </c>
      <c r="G251" t="s">
        <v>2990</v>
      </c>
      <c r="I251" t="s">
        <v>2124</v>
      </c>
      <c r="J251" t="s">
        <v>2133</v>
      </c>
      <c r="K251" t="s">
        <v>2045</v>
      </c>
      <c r="L251" t="s">
        <v>2500</v>
      </c>
      <c r="N251" t="s">
        <v>2881</v>
      </c>
      <c r="Q251" t="str">
        <f>'Liste des gares'!B252</f>
        <v>Belvès</v>
      </c>
      <c r="R251">
        <f>'Liste des gares'!C252</f>
        <v>87595876</v>
      </c>
      <c r="S251" t="str">
        <f>'Liste des gares'!D252</f>
        <v>Nouvelle-Aquitaine</v>
      </c>
      <c r="T251" t="str">
        <f>'Liste des gares'!E252</f>
        <v>NA - Nouvelle Aquitaine</v>
      </c>
      <c r="U251" t="str">
        <f>'Liste des gares'!F252</f>
        <v>à renseigner par PSEF</v>
      </c>
      <c r="V251" t="str">
        <f>'Liste des gares'!G252</f>
        <v>C NOUVELLE AQUITAINE</v>
      </c>
    </row>
    <row r="252" spans="5:22">
      <c r="E252" t="s">
        <v>2516</v>
      </c>
      <c r="G252" t="s">
        <v>2993</v>
      </c>
      <c r="I252" t="s">
        <v>2138</v>
      </c>
      <c r="J252" t="s">
        <v>2143</v>
      </c>
      <c r="K252" t="s">
        <v>2068</v>
      </c>
      <c r="L252" t="s">
        <v>2503</v>
      </c>
      <c r="N252" t="s">
        <v>2882</v>
      </c>
      <c r="Q252" t="str">
        <f>'Liste des gares'!B253</f>
        <v>Belvezet</v>
      </c>
      <c r="R252">
        <f>'Liste des gares'!C253</f>
        <v>87783670</v>
      </c>
      <c r="S252" t="str">
        <f>'Liste des gares'!D253</f>
        <v>Occitanie</v>
      </c>
      <c r="T252" t="str">
        <f>'Liste des gares'!E253</f>
        <v>OCC - Occitanie</v>
      </c>
      <c r="U252" t="str">
        <f>'Liste des gares'!F253</f>
        <v>à renseigner par PSEF</v>
      </c>
      <c r="V252" t="str">
        <f>'Liste des gares'!G253</f>
        <v>C OCCITANIE</v>
      </c>
    </row>
    <row r="253" spans="5:22">
      <c r="E253" t="s">
        <v>2521</v>
      </c>
      <c r="G253" t="s">
        <v>3006</v>
      </c>
      <c r="I253" t="s">
        <v>2139</v>
      </c>
      <c r="J253" t="s">
        <v>2145</v>
      </c>
      <c r="K253" t="s">
        <v>2077</v>
      </c>
      <c r="L253" t="s">
        <v>2506</v>
      </c>
      <c r="N253" t="s">
        <v>2896</v>
      </c>
      <c r="Q253" t="str">
        <f>'Liste des gares'!B254</f>
        <v>Belz - Ploemel</v>
      </c>
      <c r="R253">
        <f>'Liste des gares'!C254</f>
        <v>87476408</v>
      </c>
      <c r="S253" t="str">
        <f>'Liste des gares'!D254</f>
        <v>Bretagne</v>
      </c>
      <c r="T253" t="str">
        <f>'Liste des gares'!E254</f>
        <v>BPL - Bretagne Pays de La Loire</v>
      </c>
      <c r="U253" t="str">
        <f>'Liste des gares'!F254</f>
        <v>à renseigner par PSEF</v>
      </c>
      <c r="V253" t="str">
        <f>'Liste des gares'!G254</f>
        <v>C BRETAGNE</v>
      </c>
    </row>
    <row r="254" spans="5:22">
      <c r="E254" t="s">
        <v>2525</v>
      </c>
      <c r="G254" t="s">
        <v>3094</v>
      </c>
      <c r="I254" t="s">
        <v>2140</v>
      </c>
      <c r="J254" t="s">
        <v>2168</v>
      </c>
      <c r="K254" t="s">
        <v>2078</v>
      </c>
      <c r="L254" t="s">
        <v>2509</v>
      </c>
      <c r="N254" t="s">
        <v>2900</v>
      </c>
      <c r="Q254" t="str">
        <f>'Liste des gares'!B255</f>
        <v>Bena-Fanès</v>
      </c>
      <c r="R254">
        <f>'Liste des gares'!C255</f>
        <v>87784892</v>
      </c>
      <c r="S254" t="str">
        <f>'Liste des gares'!D255</f>
        <v>Occitanie</v>
      </c>
      <c r="T254" t="str">
        <f>'Liste des gares'!E255</f>
        <v>OCC - Occitanie</v>
      </c>
      <c r="U254" t="str">
        <f>'Liste des gares'!F255</f>
        <v>à renseigner par PSEF</v>
      </c>
      <c r="V254" t="str">
        <f>'Liste des gares'!G255</f>
        <v>C OCCITANIE</v>
      </c>
    </row>
    <row r="255" spans="5:22">
      <c r="E255" t="s">
        <v>2550</v>
      </c>
      <c r="G255" t="s">
        <v>3102</v>
      </c>
      <c r="I255" t="s">
        <v>2151</v>
      </c>
      <c r="J255" t="s">
        <v>2171</v>
      </c>
      <c r="K255" t="s">
        <v>2081</v>
      </c>
      <c r="L255" t="s">
        <v>2517</v>
      </c>
      <c r="N255" t="s">
        <v>2901</v>
      </c>
      <c r="Q255" t="str">
        <f>'Liste des gares'!B256</f>
        <v>Bénesse-Maremne</v>
      </c>
      <c r="R255">
        <f>'Liste des gares'!C256</f>
        <v>87673285</v>
      </c>
      <c r="S255" t="str">
        <f>'Liste des gares'!D256</f>
        <v>Nouvelle-Aquitaine</v>
      </c>
      <c r="T255" t="str">
        <f>'Liste des gares'!E256</f>
        <v>NA - Nouvelle Aquitaine</v>
      </c>
      <c r="U255" t="str">
        <f>'Liste des gares'!F256</f>
        <v>à renseigner par PSEF</v>
      </c>
      <c r="V255" t="str">
        <f>'Liste des gares'!G256</f>
        <v>C NOUVELLE AQUITAINE</v>
      </c>
    </row>
    <row r="256" spans="5:22">
      <c r="E256" t="s">
        <v>2562</v>
      </c>
      <c r="G256" t="s">
        <v>3105</v>
      </c>
      <c r="I256" t="s">
        <v>2152</v>
      </c>
      <c r="J256" t="s">
        <v>2174</v>
      </c>
      <c r="K256" t="s">
        <v>2088</v>
      </c>
      <c r="L256" t="s">
        <v>2529</v>
      </c>
      <c r="N256" t="s">
        <v>2927</v>
      </c>
      <c r="Q256" t="str">
        <f>'Liste des gares'!B257</f>
        <v>Bénestroff</v>
      </c>
      <c r="R256">
        <f>'Liste des gares'!C257</f>
        <v>87192302</v>
      </c>
      <c r="S256" t="str">
        <f>'Liste des gares'!D257</f>
        <v>Grand Est</v>
      </c>
      <c r="T256" t="str">
        <f>'Liste des gares'!E257</f>
        <v>GE - Grand Est</v>
      </c>
      <c r="U256" t="str">
        <f>'Liste des gares'!F257</f>
        <v>EIC Alsace</v>
      </c>
      <c r="V256" t="str">
        <f>'Liste des gares'!G257</f>
        <v>C GRAND EST</v>
      </c>
    </row>
    <row r="257" spans="5:22">
      <c r="E257" t="s">
        <v>2564</v>
      </c>
      <c r="G257" t="s">
        <v>3113</v>
      </c>
      <c r="I257" t="s">
        <v>2154</v>
      </c>
      <c r="J257" t="s">
        <v>2175</v>
      </c>
      <c r="K257" t="s">
        <v>2095</v>
      </c>
      <c r="L257" t="s">
        <v>2536</v>
      </c>
      <c r="N257" t="s">
        <v>2929</v>
      </c>
      <c r="Q257" t="str">
        <f>'Liste des gares'!B258</f>
        <v>Benfeld</v>
      </c>
      <c r="R257">
        <f>'Liste des gares'!C258</f>
        <v>87214122</v>
      </c>
      <c r="S257" t="str">
        <f>'Liste des gares'!D258</f>
        <v>Grand Est</v>
      </c>
      <c r="T257" t="str">
        <f>'Liste des gares'!E258</f>
        <v>GE - Grand Est</v>
      </c>
      <c r="U257" t="str">
        <f>'Liste des gares'!F258</f>
        <v>à renseigner par PSEF</v>
      </c>
      <c r="V257" t="str">
        <f>'Liste des gares'!G258</f>
        <v>B GRAND EST</v>
      </c>
    </row>
    <row r="258" spans="5:22">
      <c r="E258" t="s">
        <v>2571</v>
      </c>
      <c r="G258" t="s">
        <v>3129</v>
      </c>
      <c r="I258" t="s">
        <v>2155</v>
      </c>
      <c r="J258" t="s">
        <v>2176</v>
      </c>
      <c r="K258" t="s">
        <v>2100</v>
      </c>
      <c r="L258" t="s">
        <v>2537</v>
      </c>
      <c r="N258" t="s">
        <v>2945</v>
      </c>
      <c r="Q258" t="str">
        <f>'Liste des gares'!B259</f>
        <v>Bengy</v>
      </c>
      <c r="R258">
        <f>'Liste des gares'!C259</f>
        <v>87576447</v>
      </c>
      <c r="S258" t="str">
        <f>'Liste des gares'!D259</f>
        <v>Centre-Val de Loire</v>
      </c>
      <c r="T258" t="str">
        <f>'Liste des gares'!E259</f>
        <v>CVL - Centre Val de Loire</v>
      </c>
      <c r="U258" t="str">
        <f>'Liste des gares'!F259</f>
        <v>à renseigner par PSEF</v>
      </c>
      <c r="V258" t="str">
        <f>'Liste des gares'!G259</f>
        <v>C CENTRE VAL DE LOIRE</v>
      </c>
    </row>
    <row r="259" spans="5:22">
      <c r="E259" t="s">
        <v>2572</v>
      </c>
      <c r="G259" t="s">
        <v>3137</v>
      </c>
      <c r="I259" t="s">
        <v>2163</v>
      </c>
      <c r="J259" t="s">
        <v>2182</v>
      </c>
      <c r="K259" t="s">
        <v>2105</v>
      </c>
      <c r="L259" t="s">
        <v>2542</v>
      </c>
      <c r="N259" t="s">
        <v>2948</v>
      </c>
      <c r="Q259" t="str">
        <f>'Liste des gares'!B260</f>
        <v>Montrond-les-Bains</v>
      </c>
      <c r="R259">
        <f>'Liste des gares'!C260</f>
        <v>87726885</v>
      </c>
      <c r="S259" t="str">
        <f>'Liste des gares'!D260</f>
        <v>Auvergne-Rhône-Alpes</v>
      </c>
      <c r="T259" t="str">
        <f>'Liste des gares'!E260</f>
        <v>AURA - Auvergne Rhône Alpes</v>
      </c>
      <c r="U259" t="str">
        <f>'Liste des gares'!F260</f>
        <v>EIC Rhône Alpes Lyon</v>
      </c>
      <c r="V259" t="str">
        <f>'Liste des gares'!G260</f>
        <v>C AUV-RHONE ALPES</v>
      </c>
    </row>
    <row r="260" spans="5:22">
      <c r="E260" t="s">
        <v>2576</v>
      </c>
      <c r="G260" t="s">
        <v>3141</v>
      </c>
      <c r="I260" t="s">
        <v>2190</v>
      </c>
      <c r="J260" t="s">
        <v>2186</v>
      </c>
      <c r="K260" t="s">
        <v>2121</v>
      </c>
      <c r="L260" t="s">
        <v>2546</v>
      </c>
      <c r="N260" t="s">
        <v>2963</v>
      </c>
      <c r="Q260" t="str">
        <f>'Liste des gares'!B261</f>
        <v>Bergerac</v>
      </c>
      <c r="R260">
        <f>'Liste des gares'!C261</f>
        <v>87584268</v>
      </c>
      <c r="S260" t="str">
        <f>'Liste des gares'!D261</f>
        <v>Nouvelle-Aquitaine</v>
      </c>
      <c r="T260" t="str">
        <f>'Liste des gares'!E261</f>
        <v>NA - Nouvelle Aquitaine</v>
      </c>
      <c r="U260" t="str">
        <f>'Liste des gares'!F261</f>
        <v>EIC Aquitaine Poitou Charentes</v>
      </c>
      <c r="V260" t="str">
        <f>'Liste des gares'!G261</f>
        <v>B NOUVELLE AQUITAINE</v>
      </c>
    </row>
    <row r="261" spans="5:22">
      <c r="E261" t="s">
        <v>2577</v>
      </c>
      <c r="G261" t="s">
        <v>3146</v>
      </c>
      <c r="I261" t="s">
        <v>2191</v>
      </c>
      <c r="J261" t="s">
        <v>2229</v>
      </c>
      <c r="K261" t="s">
        <v>2126</v>
      </c>
      <c r="L261" t="s">
        <v>2547</v>
      </c>
      <c r="N261" t="s">
        <v>2970</v>
      </c>
      <c r="Q261" t="str">
        <f>'Liste des gares'!B262</f>
        <v>Bergues</v>
      </c>
      <c r="R261">
        <f>'Liste des gares'!C262</f>
        <v>87281105</v>
      </c>
      <c r="S261" t="str">
        <f>'Liste des gares'!D262</f>
        <v>Hauts-de-France</v>
      </c>
      <c r="T261" t="str">
        <f>'Liste des gares'!E262</f>
        <v>HDF - Hauts de France</v>
      </c>
      <c r="U261" t="str">
        <f>'Liste des gares'!F262</f>
        <v>à renseigner par PSEF</v>
      </c>
      <c r="V261" t="str">
        <f>'Liste des gares'!G262</f>
        <v>B HAUTS DE FRANCE</v>
      </c>
    </row>
    <row r="262" spans="5:22">
      <c r="E262" t="s">
        <v>2579</v>
      </c>
      <c r="G262" t="s">
        <v>3214</v>
      </c>
      <c r="I262" t="s">
        <v>2224</v>
      </c>
      <c r="J262" t="s">
        <v>2232</v>
      </c>
      <c r="K262" t="s">
        <v>3203</v>
      </c>
      <c r="L262" t="s">
        <v>2556</v>
      </c>
      <c r="N262" t="s">
        <v>2974</v>
      </c>
      <c r="Q262" t="str">
        <f>'Liste des gares'!B263</f>
        <v>Berlaimont</v>
      </c>
      <c r="R262">
        <f>'Liste des gares'!C263</f>
        <v>87295808</v>
      </c>
      <c r="S262" t="str">
        <f>'Liste des gares'!D263</f>
        <v>Hauts-de-France</v>
      </c>
      <c r="T262" t="str">
        <f>'Liste des gares'!E263</f>
        <v>HDF - Hauts de France</v>
      </c>
      <c r="U262" t="str">
        <f>'Liste des gares'!F263</f>
        <v>EIC Hauts de France</v>
      </c>
      <c r="V262" t="str">
        <f>'Liste des gares'!G263</f>
        <v>C HAUTS DE FRANCE</v>
      </c>
    </row>
    <row r="263" spans="5:22">
      <c r="E263" t="s">
        <v>2582</v>
      </c>
      <c r="I263" t="s">
        <v>2256</v>
      </c>
      <c r="J263" t="s">
        <v>2246</v>
      </c>
      <c r="K263" t="s">
        <v>2128</v>
      </c>
      <c r="L263" t="s">
        <v>2559</v>
      </c>
      <c r="N263" t="s">
        <v>2984</v>
      </c>
      <c r="Q263" t="str">
        <f>'Liste des gares'!B264</f>
        <v>Bernay</v>
      </c>
      <c r="R263">
        <f>'Liste des gares'!C264</f>
        <v>87444299</v>
      </c>
      <c r="S263" t="str">
        <f>'Liste des gares'!D264</f>
        <v>Normandie</v>
      </c>
      <c r="T263" t="str">
        <f>'Liste des gares'!E264</f>
        <v>NO - Normandie</v>
      </c>
      <c r="U263" t="str">
        <f>'Liste des gares'!F264</f>
        <v>EIC Normandie</v>
      </c>
      <c r="V263" t="str">
        <f>'Liste des gares'!G264</f>
        <v>B NORMANDIE</v>
      </c>
    </row>
    <row r="264" spans="5:22">
      <c r="E264" t="s">
        <v>2583</v>
      </c>
      <c r="I264" t="s">
        <v>2281</v>
      </c>
      <c r="J264" t="s">
        <v>2249</v>
      </c>
      <c r="K264" t="s">
        <v>2166</v>
      </c>
      <c r="L264" t="s">
        <v>2580</v>
      </c>
      <c r="N264" t="s">
        <v>2988</v>
      </c>
      <c r="Q264" t="str">
        <f>'Liste des gares'!B265</f>
        <v>Bersac</v>
      </c>
      <c r="R264">
        <f>'Liste des gares'!C265</f>
        <v>87592352</v>
      </c>
      <c r="S264" t="str">
        <f>'Liste des gares'!D265</f>
        <v>Nouvelle-Aquitaine</v>
      </c>
      <c r="T264" t="str">
        <f>'Liste des gares'!E265</f>
        <v>NA - Nouvelle Aquitaine</v>
      </c>
      <c r="U264" t="str">
        <f>'Liste des gares'!F265</f>
        <v>à renseigner par PSEF</v>
      </c>
      <c r="V264" t="str">
        <f>'Liste des gares'!G265</f>
        <v>C NOUVELLE AQUITAINE</v>
      </c>
    </row>
    <row r="265" spans="5:22">
      <c r="E265" t="s">
        <v>2587</v>
      </c>
      <c r="I265" t="s">
        <v>2288</v>
      </c>
      <c r="J265" t="s">
        <v>2258</v>
      </c>
      <c r="K265" t="s">
        <v>2169</v>
      </c>
      <c r="L265" t="s">
        <v>2585</v>
      </c>
      <c r="N265" t="s">
        <v>3008</v>
      </c>
      <c r="Q265" t="str">
        <f>'Liste des gares'!B266</f>
        <v>Berthelming</v>
      </c>
      <c r="R265">
        <f>'Liste des gares'!C266</f>
        <v>87215335</v>
      </c>
      <c r="S265" t="str">
        <f>'Liste des gares'!D266</f>
        <v>Grand Est</v>
      </c>
      <c r="T265" t="str">
        <f>'Liste des gares'!E266</f>
        <v>GE - Grand Est</v>
      </c>
      <c r="U265" t="str">
        <f>'Liste des gares'!F266</f>
        <v>EIC Alsace</v>
      </c>
      <c r="V265" t="str">
        <f>'Liste des gares'!G266</f>
        <v>C GRAND EST</v>
      </c>
    </row>
    <row r="266" spans="5:22">
      <c r="E266" t="s">
        <v>2593</v>
      </c>
      <c r="I266" t="s">
        <v>2303</v>
      </c>
      <c r="J266" t="s">
        <v>2291</v>
      </c>
      <c r="K266" t="s">
        <v>2173</v>
      </c>
      <c r="L266" t="s">
        <v>2592</v>
      </c>
      <c r="N266" t="s">
        <v>3015</v>
      </c>
      <c r="Q266" t="str">
        <f>'Liste des gares'!B267</f>
        <v>Bertrichamps</v>
      </c>
      <c r="R266">
        <f>'Liste des gares'!C267</f>
        <v>87141424</v>
      </c>
      <c r="S266" t="str">
        <f>'Liste des gares'!D267</f>
        <v>Grand Est</v>
      </c>
      <c r="T266" t="str">
        <f>'Liste des gares'!E267</f>
        <v>GE - Grand Est</v>
      </c>
      <c r="U266" t="str">
        <f>'Liste des gares'!F267</f>
        <v>à renseigner par PSEF</v>
      </c>
      <c r="V266" t="str">
        <f>'Liste des gares'!G267</f>
        <v>C GRAND EST</v>
      </c>
    </row>
    <row r="267" spans="5:22">
      <c r="E267" t="s">
        <v>2601</v>
      </c>
      <c r="I267" t="s">
        <v>2332</v>
      </c>
      <c r="J267" t="s">
        <v>2292</v>
      </c>
      <c r="K267" t="s">
        <v>2178</v>
      </c>
      <c r="L267" t="s">
        <v>2598</v>
      </c>
      <c r="N267" t="s">
        <v>3016</v>
      </c>
      <c r="Q267" t="str">
        <f>'Liste des gares'!B268</f>
        <v>Bertry</v>
      </c>
      <c r="R267">
        <f>'Liste des gares'!C268</f>
        <v>87345553</v>
      </c>
      <c r="S267" t="str">
        <f>'Liste des gares'!D268</f>
        <v>Hauts-de-France</v>
      </c>
      <c r="T267" t="str">
        <f>'Liste des gares'!E268</f>
        <v>HDF - Hauts de France</v>
      </c>
      <c r="U267" t="str">
        <f>'Liste des gares'!F268</f>
        <v>à renseigner par PSEF</v>
      </c>
      <c r="V267" t="str">
        <f>'Liste des gares'!G268</f>
        <v>C HAUTS DE FRANCE</v>
      </c>
    </row>
    <row r="268" spans="5:22">
      <c r="E268" t="s">
        <v>2604</v>
      </c>
      <c r="I268" t="s">
        <v>2352</v>
      </c>
      <c r="J268" t="s">
        <v>2293</v>
      </c>
      <c r="K268" t="s">
        <v>2188</v>
      </c>
      <c r="L268" t="s">
        <v>2600</v>
      </c>
      <c r="N268" t="s">
        <v>3022</v>
      </c>
      <c r="Q268" t="str">
        <f>'Liste des gares'!B269</f>
        <v>Besançon Franche-Comté TGV</v>
      </c>
      <c r="R268">
        <f>'Liste des gares'!C269</f>
        <v>87300863</v>
      </c>
      <c r="S268" t="str">
        <f>'Liste des gares'!D269</f>
        <v>Bourgogne-Franche-Comté</v>
      </c>
      <c r="T268" t="str">
        <f>'Liste des gares'!E269</f>
        <v>BFC - Bourgogne Franche Compté</v>
      </c>
      <c r="U268" t="str">
        <f>'Liste des gares'!F269</f>
        <v>à renseigner par PSEF</v>
      </c>
      <c r="V268" t="str">
        <f>'Liste des gares'!G269</f>
        <v>A TGV à trafic modéré et correspondances TER</v>
      </c>
    </row>
    <row r="269" spans="5:22">
      <c r="E269" t="s">
        <v>2609</v>
      </c>
      <c r="I269" t="s">
        <v>2362</v>
      </c>
      <c r="J269" t="s">
        <v>2295</v>
      </c>
      <c r="K269" t="s">
        <v>2195</v>
      </c>
      <c r="L269" t="s">
        <v>2603</v>
      </c>
      <c r="N269" t="s">
        <v>3040</v>
      </c>
      <c r="Q269" t="str">
        <f>'Liste des gares'!B270</f>
        <v>Besançon Mouillère</v>
      </c>
      <c r="R269">
        <f>'Liste des gares'!C270</f>
        <v>87718015</v>
      </c>
      <c r="S269" t="str">
        <f>'Liste des gares'!D270</f>
        <v>Bourgogne-Franche-Comté</v>
      </c>
      <c r="T269" t="str">
        <f>'Liste des gares'!E270</f>
        <v>BFC - Bourgogne Franche Compté</v>
      </c>
      <c r="U269" t="str">
        <f>'Liste des gares'!F270</f>
        <v>à renseigner par PSEF</v>
      </c>
      <c r="V269" t="str">
        <f>'Liste des gares'!G270</f>
        <v>C BOURGOGNE FC</v>
      </c>
    </row>
    <row r="270" spans="5:22">
      <c r="E270" t="s">
        <v>2633</v>
      </c>
      <c r="I270" t="s">
        <v>2364</v>
      </c>
      <c r="J270" t="s">
        <v>2299</v>
      </c>
      <c r="K270" t="s">
        <v>2197</v>
      </c>
      <c r="L270" t="s">
        <v>2610</v>
      </c>
      <c r="N270" t="s">
        <v>3041</v>
      </c>
      <c r="Q270" t="str">
        <f>'Liste des gares'!B271</f>
        <v>Besançon Viotte</v>
      </c>
      <c r="R270">
        <f>'Liste des gares'!C271</f>
        <v>87718007</v>
      </c>
      <c r="S270" t="str">
        <f>'Liste des gares'!D271</f>
        <v>Bourgogne-Franche-Comté</v>
      </c>
      <c r="T270" t="str">
        <f>'Liste des gares'!E271</f>
        <v>BFC - Bourgogne Franche Compté</v>
      </c>
      <c r="U270" t="str">
        <f>'Liste des gares'!F271</f>
        <v>à renseigner par PSEF</v>
      </c>
      <c r="V270" t="str">
        <f>'Liste des gares'!G271</f>
        <v>A BOURGOGNE FC</v>
      </c>
    </row>
    <row r="271" spans="5:22">
      <c r="E271" t="s">
        <v>2634</v>
      </c>
      <c r="I271" t="s">
        <v>2367</v>
      </c>
      <c r="J271" t="s">
        <v>2306</v>
      </c>
      <c r="K271" t="s">
        <v>2200</v>
      </c>
      <c r="L271" t="s">
        <v>2614</v>
      </c>
      <c r="N271" t="s">
        <v>3042</v>
      </c>
      <c r="Q271" t="str">
        <f>'Liste des gares'!B272</f>
        <v>Beslé</v>
      </c>
      <c r="R271">
        <f>'Liste des gares'!C272</f>
        <v>87471219</v>
      </c>
      <c r="S271" t="str">
        <f>'Liste des gares'!D272</f>
        <v>Pays de la Loire</v>
      </c>
      <c r="T271" t="str">
        <f>'Liste des gares'!E272</f>
        <v>BPL - Bretagne Pays de La Loire</v>
      </c>
      <c r="U271" t="str">
        <f>'Liste des gares'!F272</f>
        <v>EIC Bretagne Pays de la Loire</v>
      </c>
      <c r="V271" t="str">
        <f>'Liste des gares'!G272</f>
        <v>C PAYS DE LA LOIRE</v>
      </c>
    </row>
    <row r="272" spans="5:22">
      <c r="E272" t="s">
        <v>2639</v>
      </c>
      <c r="I272" t="s">
        <v>2381</v>
      </c>
      <c r="J272" t="s">
        <v>2328</v>
      </c>
      <c r="K272" t="s">
        <v>2202</v>
      </c>
      <c r="L272" t="s">
        <v>2618</v>
      </c>
      <c r="N272" t="s">
        <v>3043</v>
      </c>
      <c r="Q272" t="str">
        <f>'Liste des gares'!B273</f>
        <v>Bessancourt</v>
      </c>
      <c r="R272">
        <f>'Liste des gares'!C273</f>
        <v>87276642</v>
      </c>
      <c r="S272" t="str">
        <f>'Liste des gares'!D273</f>
        <v>Île-de-France</v>
      </c>
      <c r="T272" t="str">
        <f>'Liste des gares'!E273</f>
        <v>IDF - Île de France</v>
      </c>
      <c r="U272" t="str">
        <f>'Liste des gares'!F273</f>
        <v>à renseigner par PSEF</v>
      </c>
      <c r="V272" t="str">
        <f>'Liste des gares'!G273</f>
        <v>B ILE-DE-FRANCE</v>
      </c>
    </row>
    <row r="273" spans="5:22">
      <c r="E273" t="s">
        <v>2642</v>
      </c>
      <c r="I273" t="s">
        <v>2388</v>
      </c>
      <c r="J273" t="s">
        <v>2331</v>
      </c>
      <c r="K273" t="s">
        <v>2203</v>
      </c>
      <c r="L273" t="s">
        <v>2619</v>
      </c>
      <c r="N273" t="s">
        <v>3055</v>
      </c>
      <c r="Q273" t="str">
        <f>'Liste des gares'!B274</f>
        <v>Bessay</v>
      </c>
      <c r="R273">
        <f>'Liste des gares'!C274</f>
        <v>87696336</v>
      </c>
      <c r="S273" t="str">
        <f>'Liste des gares'!D274</f>
        <v>Auvergne-Rhône-Alpes</v>
      </c>
      <c r="T273" t="str">
        <f>'Liste des gares'!E274</f>
        <v>AURA - Auvergne Rhône Alpes</v>
      </c>
      <c r="U273" t="str">
        <f>'Liste des gares'!F274</f>
        <v>à renseigner par PSEF</v>
      </c>
      <c r="V273" t="str">
        <f>'Liste des gares'!G274</f>
        <v>C AUV-RHONE ALPES</v>
      </c>
    </row>
    <row r="274" spans="5:22">
      <c r="E274" t="s">
        <v>2647</v>
      </c>
      <c r="I274" t="s">
        <v>2394</v>
      </c>
      <c r="J274" t="s">
        <v>2355</v>
      </c>
      <c r="K274" t="s">
        <v>2204</v>
      </c>
      <c r="L274" t="s">
        <v>2624</v>
      </c>
      <c r="N274" t="s">
        <v>3061</v>
      </c>
      <c r="Q274" t="str">
        <f>'Liste des gares'!B275</f>
        <v>Bétaille</v>
      </c>
      <c r="R274">
        <f>'Liste des gares'!C275</f>
        <v>87594747</v>
      </c>
      <c r="S274" t="str">
        <f>'Liste des gares'!D275</f>
        <v>Occitanie</v>
      </c>
      <c r="T274" t="str">
        <f>'Liste des gares'!E275</f>
        <v>OCC - Occitanie</v>
      </c>
      <c r="U274" t="str">
        <f>'Liste des gares'!F275</f>
        <v>à renseigner par PSEF</v>
      </c>
      <c r="V274" t="str">
        <f>'Liste des gares'!G275</f>
        <v>C OCCITANIE</v>
      </c>
    </row>
    <row r="275" spans="5:22">
      <c r="E275" t="s">
        <v>2651</v>
      </c>
      <c r="I275" t="s">
        <v>2397</v>
      </c>
      <c r="J275" t="s">
        <v>2361</v>
      </c>
      <c r="K275" t="s">
        <v>2206</v>
      </c>
      <c r="L275" t="s">
        <v>2628</v>
      </c>
      <c r="N275" t="s">
        <v>3080</v>
      </c>
      <c r="Q275" t="str">
        <f>'Liste des gares'!B276</f>
        <v>Béthune</v>
      </c>
      <c r="R275">
        <f>'Liste des gares'!C276</f>
        <v>87342006</v>
      </c>
      <c r="S275" t="str">
        <f>'Liste des gares'!D276</f>
        <v>Hauts-de-France</v>
      </c>
      <c r="T275" t="str">
        <f>'Liste des gares'!E276</f>
        <v>HDF - Hauts de France</v>
      </c>
      <c r="U275" t="str">
        <f>'Liste des gares'!F276</f>
        <v>EIC Hauts de France</v>
      </c>
      <c r="V275" t="str">
        <f>'Liste des gares'!G276</f>
        <v>B HAUTS DE FRANCE</v>
      </c>
    </row>
    <row r="276" spans="5:22">
      <c r="E276" t="s">
        <v>2665</v>
      </c>
      <c r="I276" t="s">
        <v>2400</v>
      </c>
      <c r="J276" t="s">
        <v>2372</v>
      </c>
      <c r="K276" t="s">
        <v>2207</v>
      </c>
      <c r="L276" t="s">
        <v>2629</v>
      </c>
      <c r="N276" t="s">
        <v>3101</v>
      </c>
      <c r="Q276" t="str">
        <f>'Liste des gares'!B277</f>
        <v>Betton</v>
      </c>
      <c r="R276">
        <f>'Liste des gares'!C277</f>
        <v>87471045</v>
      </c>
      <c r="S276" t="str">
        <f>'Liste des gares'!D277</f>
        <v>Bretagne</v>
      </c>
      <c r="T276" t="str">
        <f>'Liste des gares'!E277</f>
        <v>BPL - Bretagne Pays de La Loire</v>
      </c>
      <c r="U276" t="str">
        <f>'Liste des gares'!F277</f>
        <v>à renseigner par PSEF</v>
      </c>
      <c r="V276" t="str">
        <f>'Liste des gares'!G277</f>
        <v>C BRETAGNE</v>
      </c>
    </row>
    <row r="277" spans="5:22">
      <c r="E277" t="s">
        <v>2667</v>
      </c>
      <c r="I277" t="s">
        <v>2401</v>
      </c>
      <c r="J277" t="s">
        <v>2373</v>
      </c>
      <c r="K277" t="s">
        <v>2208</v>
      </c>
      <c r="L277" t="s">
        <v>2635</v>
      </c>
      <c r="N277" t="s">
        <v>3154</v>
      </c>
      <c r="Q277" t="str">
        <f>'Liste des gares'!B278</f>
        <v>Beuvrages</v>
      </c>
      <c r="R277">
        <f>'Liste des gares'!C278</f>
        <v>87343160</v>
      </c>
      <c r="S277" t="str">
        <f>'Liste des gares'!D278</f>
        <v>Hauts-de-France</v>
      </c>
      <c r="T277" t="str">
        <f>'Liste des gares'!E278</f>
        <v>HDF - Hauts de France</v>
      </c>
      <c r="U277" t="str">
        <f>'Liste des gares'!F278</f>
        <v>à renseigner par PSEF</v>
      </c>
      <c r="V277" t="str">
        <f>'Liste des gares'!G278</f>
        <v>C HAUTS DE FRANCE</v>
      </c>
    </row>
    <row r="278" spans="5:22">
      <c r="E278" t="s">
        <v>2674</v>
      </c>
      <c r="I278" t="s">
        <v>2402</v>
      </c>
      <c r="J278" t="s">
        <v>2383</v>
      </c>
      <c r="K278" t="s">
        <v>2210</v>
      </c>
      <c r="L278" t="s">
        <v>2641</v>
      </c>
      <c r="Q278" t="str">
        <f>'Liste des gares'!B279</f>
        <v>Beuvry lès Béthune</v>
      </c>
      <c r="R278">
        <f>'Liste des gares'!C279</f>
        <v>87342402</v>
      </c>
      <c r="S278" t="str">
        <f>'Liste des gares'!D279</f>
        <v>Hauts-de-France</v>
      </c>
      <c r="T278" t="str">
        <f>'Liste des gares'!E279</f>
        <v>HDF - Hauts de France</v>
      </c>
      <c r="U278" t="str">
        <f>'Liste des gares'!F279</f>
        <v>à renseigner par PSEF</v>
      </c>
      <c r="V278" t="str">
        <f>'Liste des gares'!G279</f>
        <v>C HAUTS DE FRANCE</v>
      </c>
    </row>
    <row r="279" spans="5:22">
      <c r="E279" t="s">
        <v>2681</v>
      </c>
      <c r="I279" t="s">
        <v>2403</v>
      </c>
      <c r="J279" t="s">
        <v>2386</v>
      </c>
      <c r="K279" t="s">
        <v>2211</v>
      </c>
      <c r="L279" t="s">
        <v>2648</v>
      </c>
      <c r="Q279" t="str">
        <f>'Liste des gares'!B280</f>
        <v>Beynes</v>
      </c>
      <c r="R279">
        <f>'Liste des gares'!C280</f>
        <v>87393363</v>
      </c>
      <c r="S279" t="str">
        <f>'Liste des gares'!D280</f>
        <v>Île-de-France</v>
      </c>
      <c r="T279" t="str">
        <f>'Liste des gares'!E280</f>
        <v>IDF - Île de France</v>
      </c>
      <c r="U279" t="str">
        <f>'Liste des gares'!F280</f>
        <v>à renseigner par PSEF</v>
      </c>
      <c r="V279" t="str">
        <f>'Liste des gares'!G280</f>
        <v>B ILE-DE-FRANCE</v>
      </c>
    </row>
    <row r="280" spans="5:22">
      <c r="E280" t="s">
        <v>2685</v>
      </c>
      <c r="I280" t="s">
        <v>2404</v>
      </c>
      <c r="J280" t="s">
        <v>2393</v>
      </c>
      <c r="K280" t="s">
        <v>2212</v>
      </c>
      <c r="L280" t="s">
        <v>2649</v>
      </c>
      <c r="Q280" t="str">
        <f>'Liste des gares'!B281</f>
        <v>Beynost</v>
      </c>
      <c r="R280">
        <f>'Liste des gares'!C281</f>
        <v>87723544</v>
      </c>
      <c r="S280" t="str">
        <f>'Liste des gares'!D281</f>
        <v>Auvergne-Rhône-Alpes</v>
      </c>
      <c r="T280" t="str">
        <f>'Liste des gares'!E281</f>
        <v>AURA - Auvergne Rhône Alpes</v>
      </c>
      <c r="U280" t="str">
        <f>'Liste des gares'!F281</f>
        <v>à renseigner par PSEF</v>
      </c>
      <c r="V280" t="str">
        <f>'Liste des gares'!G281</f>
        <v>B AUV-RHONE ALPES</v>
      </c>
    </row>
    <row r="281" spans="5:22">
      <c r="E281" t="s">
        <v>2686</v>
      </c>
      <c r="I281" t="s">
        <v>2410</v>
      </c>
      <c r="J281" t="s">
        <v>2406</v>
      </c>
      <c r="K281" t="s">
        <v>2213</v>
      </c>
      <c r="L281" t="s">
        <v>2670</v>
      </c>
      <c r="Q281" t="str">
        <f>'Liste des gares'!B282</f>
        <v>Béziers</v>
      </c>
      <c r="R281">
        <f>'Liste des gares'!C282</f>
        <v>87781005</v>
      </c>
      <c r="S281" t="str">
        <f>'Liste des gares'!D282</f>
        <v>Occitanie</v>
      </c>
      <c r="T281" t="str">
        <f>'Liste des gares'!E282</f>
        <v>OCC - Occitanie</v>
      </c>
      <c r="U281" t="str">
        <f>'Liste des gares'!F282</f>
        <v>EIC Languedoc Roussillon</v>
      </c>
      <c r="V281" t="str">
        <f>'Liste des gares'!G282</f>
        <v>A OCCITANIE</v>
      </c>
    </row>
    <row r="282" spans="5:22">
      <c r="E282" t="s">
        <v>2687</v>
      </c>
      <c r="I282" t="s">
        <v>2414</v>
      </c>
      <c r="J282" t="s">
        <v>2407</v>
      </c>
      <c r="K282" t="s">
        <v>2214</v>
      </c>
      <c r="L282" t="s">
        <v>2671</v>
      </c>
      <c r="Q282" t="str">
        <f>'Liste des gares'!B283</f>
        <v>Biache-Saint-Vaast</v>
      </c>
      <c r="R282">
        <f>'Liste des gares'!C283</f>
        <v>87342097</v>
      </c>
      <c r="S282" t="str">
        <f>'Liste des gares'!D283</f>
        <v>Hauts-de-France</v>
      </c>
      <c r="T282" t="str">
        <f>'Liste des gares'!E283</f>
        <v>HDF - Hauts de France</v>
      </c>
      <c r="U282" t="str">
        <f>'Liste des gares'!F283</f>
        <v>à renseigner par PSEF</v>
      </c>
      <c r="V282" t="str">
        <f>'Liste des gares'!G283</f>
        <v>C HAUTS DE FRANCE</v>
      </c>
    </row>
    <row r="283" spans="5:22">
      <c r="E283" t="s">
        <v>2691</v>
      </c>
      <c r="I283" t="s">
        <v>2415</v>
      </c>
      <c r="J283" t="s">
        <v>2418</v>
      </c>
      <c r="K283" t="s">
        <v>2228</v>
      </c>
      <c r="L283" t="s">
        <v>2682</v>
      </c>
      <c r="Q283" t="str">
        <f>'Liste des gares'!B284</f>
        <v>Biarritz</v>
      </c>
      <c r="R283">
        <f>'Liste des gares'!C284</f>
        <v>87673400</v>
      </c>
      <c r="S283" t="str">
        <f>'Liste des gares'!D284</f>
        <v>Nouvelle-Aquitaine</v>
      </c>
      <c r="T283" t="str">
        <f>'Liste des gares'!E284</f>
        <v>NA - Nouvelle Aquitaine</v>
      </c>
      <c r="U283" t="str">
        <f>'Liste des gares'!F284</f>
        <v>EIC Aquitaine Poitou Charentes</v>
      </c>
      <c r="V283" t="str">
        <f>'Liste des gares'!G284</f>
        <v>A NOUVELLE AQUITAINE</v>
      </c>
    </row>
    <row r="284" spans="5:22">
      <c r="E284" t="s">
        <v>2692</v>
      </c>
      <c r="I284" t="s">
        <v>2419</v>
      </c>
      <c r="J284" t="s">
        <v>2420</v>
      </c>
      <c r="K284" t="s">
        <v>2237</v>
      </c>
      <c r="L284" t="s">
        <v>2695</v>
      </c>
      <c r="Q284" t="str">
        <f>'Liste des gares'!B285</f>
        <v>Bibliothèque François Mitterrand</v>
      </c>
      <c r="R284">
        <f>'Liste des gares'!C285</f>
        <v>87328328</v>
      </c>
      <c r="S284" t="str">
        <f>'Liste des gares'!D285</f>
        <v>Île-de-France</v>
      </c>
      <c r="T284" t="str">
        <f>'Liste des gares'!E285</f>
        <v>IDF - Île de France</v>
      </c>
      <c r="U284" t="str">
        <f>'Liste des gares'!F285</f>
        <v>à renseigner par PSEF</v>
      </c>
      <c r="V284" t="str">
        <f>'Liste des gares'!G285</f>
        <v>B ILE-DE-FRANCE</v>
      </c>
    </row>
    <row r="285" spans="5:22">
      <c r="E285" t="s">
        <v>2709</v>
      </c>
      <c r="I285" t="s">
        <v>2421</v>
      </c>
      <c r="J285" t="s">
        <v>2433</v>
      </c>
      <c r="K285" t="s">
        <v>2252</v>
      </c>
      <c r="L285" t="s">
        <v>2696</v>
      </c>
      <c r="Q285" t="str">
        <f>'Liste des gares'!B286</f>
        <v>Bidarray Pont Noblia</v>
      </c>
      <c r="R285">
        <f>'Liste des gares'!C286</f>
        <v>87673699</v>
      </c>
      <c r="S285" t="str">
        <f>'Liste des gares'!D286</f>
        <v>Nouvelle-Aquitaine</v>
      </c>
      <c r="T285" t="str">
        <f>'Liste des gares'!E286</f>
        <v>NA - Nouvelle Aquitaine</v>
      </c>
      <c r="U285" t="str">
        <f>'Liste des gares'!F286</f>
        <v>à renseigner par PSEF</v>
      </c>
      <c r="V285" t="str">
        <f>'Liste des gares'!G286</f>
        <v>C NOUVELLE AQUITAINE</v>
      </c>
    </row>
    <row r="286" spans="5:22">
      <c r="E286" t="s">
        <v>2711</v>
      </c>
      <c r="I286" t="s">
        <v>2428</v>
      </c>
      <c r="J286" t="s">
        <v>2436</v>
      </c>
      <c r="K286" t="s">
        <v>2253</v>
      </c>
      <c r="L286" t="s">
        <v>2697</v>
      </c>
      <c r="Q286" t="str">
        <f>'Liste des gares'!B287</f>
        <v>Bidos</v>
      </c>
      <c r="R286">
        <f>'Liste des gares'!C287</f>
        <v>87691949</v>
      </c>
      <c r="S286" t="str">
        <f>'Liste des gares'!D287</f>
        <v>Nouvelle-Aquitaine</v>
      </c>
      <c r="T286" t="str">
        <f>'Liste des gares'!E287</f>
        <v>NA - Nouvelle Aquitaine</v>
      </c>
      <c r="U286" t="str">
        <f>'Liste des gares'!F287</f>
        <v>à renseigner par PSEF</v>
      </c>
      <c r="V286" t="str">
        <f>'Liste des gares'!G287</f>
        <v>C NOUVELLE AQUITAINE</v>
      </c>
    </row>
    <row r="287" spans="5:22">
      <c r="E287" t="s">
        <v>2713</v>
      </c>
      <c r="I287" t="s">
        <v>2435</v>
      </c>
      <c r="J287" t="s">
        <v>2447</v>
      </c>
      <c r="K287" t="s">
        <v>2255</v>
      </c>
      <c r="L287" t="s">
        <v>2704</v>
      </c>
      <c r="Q287" t="str">
        <f>'Liste des gares'!B288</f>
        <v>Bièvres</v>
      </c>
      <c r="R287">
        <f>'Liste des gares'!C288</f>
        <v>87393546</v>
      </c>
      <c r="S287" t="str">
        <f>'Liste des gares'!D288</f>
        <v>Île-de-France</v>
      </c>
      <c r="T287" t="str">
        <f>'Liste des gares'!E288</f>
        <v>IDF - Île de France</v>
      </c>
      <c r="U287" t="str">
        <f>'Liste des gares'!F288</f>
        <v>à renseigner par PSEF</v>
      </c>
      <c r="V287" t="str">
        <f>'Liste des gares'!G288</f>
        <v>B ILE-DE-FRANCE</v>
      </c>
    </row>
    <row r="288" spans="5:22">
      <c r="E288" t="s">
        <v>2718</v>
      </c>
      <c r="I288" t="s">
        <v>2442</v>
      </c>
      <c r="J288" t="s">
        <v>2459</v>
      </c>
      <c r="K288" t="s">
        <v>2260</v>
      </c>
      <c r="L288" t="s">
        <v>2706</v>
      </c>
      <c r="Q288" t="str">
        <f>'Liste des gares'!B289</f>
        <v>Biffontaine</v>
      </c>
      <c r="R288">
        <f>'Liste des gares'!C289</f>
        <v>87144188</v>
      </c>
      <c r="S288" t="str">
        <f>'Liste des gares'!D289</f>
        <v>Grand Est</v>
      </c>
      <c r="T288" t="str">
        <f>'Liste des gares'!E289</f>
        <v>GE - Grand Est</v>
      </c>
      <c r="U288" t="str">
        <f>'Liste des gares'!F289</f>
        <v>à renseigner par PSEF</v>
      </c>
      <c r="V288" t="str">
        <f>'Liste des gares'!G289</f>
        <v>C GRAND EST</v>
      </c>
    </row>
    <row r="289" spans="5:22">
      <c r="E289" t="s">
        <v>2732</v>
      </c>
      <c r="I289" t="s">
        <v>2444</v>
      </c>
      <c r="J289" t="s">
        <v>2461</v>
      </c>
      <c r="K289" t="s">
        <v>2261</v>
      </c>
      <c r="L289" t="s">
        <v>2712</v>
      </c>
      <c r="Q289" t="str">
        <f>'Liste des gares'!B290</f>
        <v>Biganos Facture</v>
      </c>
      <c r="R289">
        <f>'Liste des gares'!C290</f>
        <v>87582478</v>
      </c>
      <c r="S289" t="str">
        <f>'Liste des gares'!D290</f>
        <v>Nouvelle-Aquitaine</v>
      </c>
      <c r="T289" t="str">
        <f>'Liste des gares'!E290</f>
        <v>NA - Nouvelle Aquitaine</v>
      </c>
      <c r="U289" t="str">
        <f>'Liste des gares'!F290</f>
        <v>à renseigner par PSEF</v>
      </c>
      <c r="V289" t="str">
        <f>'Liste des gares'!G290</f>
        <v>B NOUVELLE AQUITAINE</v>
      </c>
    </row>
    <row r="290" spans="5:22">
      <c r="E290" t="s">
        <v>2740</v>
      </c>
      <c r="I290" t="s">
        <v>2448</v>
      </c>
      <c r="J290" t="s">
        <v>2472</v>
      </c>
      <c r="K290" t="s">
        <v>2278</v>
      </c>
      <c r="L290" t="s">
        <v>2714</v>
      </c>
      <c r="Q290" t="str">
        <f>'Liste des gares'!B291</f>
        <v>Bigny</v>
      </c>
      <c r="R290">
        <f>'Liste des gares'!C291</f>
        <v>87576306</v>
      </c>
      <c r="S290" t="str">
        <f>'Liste des gares'!D291</f>
        <v>Centre-Val de Loire</v>
      </c>
      <c r="T290" t="str">
        <f>'Liste des gares'!E291</f>
        <v>CVL - Centre Val de Loire</v>
      </c>
      <c r="U290" t="str">
        <f>'Liste des gares'!F291</f>
        <v>à renseigner par PSEF</v>
      </c>
      <c r="V290" t="str">
        <f>'Liste des gares'!G291</f>
        <v>C CENTRE VAL DE LOIRE</v>
      </c>
    </row>
    <row r="291" spans="5:22">
      <c r="E291" t="s">
        <v>2778</v>
      </c>
      <c r="I291" t="s">
        <v>2452</v>
      </c>
      <c r="J291" t="s">
        <v>2478</v>
      </c>
      <c r="K291" t="s">
        <v>2290</v>
      </c>
      <c r="L291" t="s">
        <v>2716</v>
      </c>
      <c r="Q291" t="str">
        <f>'Liste des gares'!B292</f>
        <v>Billy-Montigny</v>
      </c>
      <c r="R291">
        <f>'Liste des gares'!C292</f>
        <v>87345140</v>
      </c>
      <c r="S291" t="str">
        <f>'Liste des gares'!D292</f>
        <v>Hauts-de-France</v>
      </c>
      <c r="T291" t="str">
        <f>'Liste des gares'!E292</f>
        <v>HDF - Hauts de France</v>
      </c>
      <c r="U291" t="str">
        <f>'Liste des gares'!F292</f>
        <v>à renseigner par PSEF</v>
      </c>
      <c r="V291" t="str">
        <f>'Liste des gares'!G292</f>
        <v>B HAUTS DE FRANCE</v>
      </c>
    </row>
    <row r="292" spans="5:22">
      <c r="E292" t="s">
        <v>2785</v>
      </c>
      <c r="I292" t="s">
        <v>2454</v>
      </c>
      <c r="J292" t="s">
        <v>2488</v>
      </c>
      <c r="K292" t="s">
        <v>2296</v>
      </c>
      <c r="L292" t="s">
        <v>2731</v>
      </c>
      <c r="Q292" t="str">
        <f>'Liste des gares'!B293</f>
        <v>Biot</v>
      </c>
      <c r="R292">
        <f>'Liste des gares'!C293</f>
        <v>87757690</v>
      </c>
      <c r="S292" t="str">
        <f>'Liste des gares'!D293</f>
        <v>Provence-Alpes-Côte d'Azur</v>
      </c>
      <c r="T292" t="str">
        <f>'Liste des gares'!E293</f>
        <v>PACA - Provence Alpes Côte d'Azur</v>
      </c>
      <c r="U292" t="str">
        <f>'Liste des gares'!F293</f>
        <v>à renseigner par PSEF</v>
      </c>
      <c r="V292" t="str">
        <f>'Liste des gares'!G293</f>
        <v>B PACA</v>
      </c>
    </row>
    <row r="293" spans="5:22">
      <c r="E293" t="s">
        <v>2787</v>
      </c>
      <c r="I293" t="s">
        <v>2460</v>
      </c>
      <c r="J293" t="s">
        <v>2494</v>
      </c>
      <c r="K293" t="s">
        <v>2298</v>
      </c>
      <c r="L293" t="s">
        <v>2734</v>
      </c>
      <c r="Q293" t="str">
        <f>'Liste des gares'!B294</f>
        <v>Bischheim</v>
      </c>
      <c r="R293">
        <f>'Liste des gares'!C294</f>
        <v>87212308</v>
      </c>
      <c r="S293" t="str">
        <f>'Liste des gares'!D294</f>
        <v>Grand Est</v>
      </c>
      <c r="T293" t="str">
        <f>'Liste des gares'!E294</f>
        <v>GE - Grand Est</v>
      </c>
      <c r="U293" t="str">
        <f>'Liste des gares'!F294</f>
        <v>EIC Alsace</v>
      </c>
      <c r="V293" t="str">
        <f>'Liste des gares'!G294</f>
        <v>C GRAND EST</v>
      </c>
    </row>
    <row r="294" spans="5:22">
      <c r="E294" t="s">
        <v>2798</v>
      </c>
      <c r="I294" t="s">
        <v>2464</v>
      </c>
      <c r="J294" t="s">
        <v>2498</v>
      </c>
      <c r="K294" t="s">
        <v>2300</v>
      </c>
      <c r="L294" t="s">
        <v>2741</v>
      </c>
      <c r="Q294" t="str">
        <f>'Liste des gares'!B295</f>
        <v>Pont-de-Beauvoisin</v>
      </c>
      <c r="R294">
        <f>'Liste des gares'!C295</f>
        <v>87741470</v>
      </c>
      <c r="S294" t="str">
        <f>'Liste des gares'!D295</f>
        <v>Auvergne-Rhône-Alpes</v>
      </c>
      <c r="T294" t="str">
        <f>'Liste des gares'!E295</f>
        <v>AURA - Auvergne Rhône Alpes</v>
      </c>
      <c r="U294" t="str">
        <f>'Liste des gares'!F295</f>
        <v>EIC Alpes</v>
      </c>
      <c r="V294" t="str">
        <f>'Liste des gares'!G295</f>
        <v>C AUV-RHONE ALPES</v>
      </c>
    </row>
    <row r="295" spans="5:22">
      <c r="E295" t="s">
        <v>2803</v>
      </c>
      <c r="I295" t="s">
        <v>2467</v>
      </c>
      <c r="J295" t="s">
        <v>2553</v>
      </c>
      <c r="K295" t="s">
        <v>2301</v>
      </c>
      <c r="L295" t="s">
        <v>2742</v>
      </c>
      <c r="Q295" t="str">
        <f>'Liste des gares'!B296</f>
        <v>Bischwiller</v>
      </c>
      <c r="R295">
        <f>'Liste des gares'!C296</f>
        <v>87213611</v>
      </c>
      <c r="S295" t="str">
        <f>'Liste des gares'!D296</f>
        <v>Grand Est</v>
      </c>
      <c r="T295" t="str">
        <f>'Liste des gares'!E296</f>
        <v>GE - Grand Est</v>
      </c>
      <c r="U295" t="str">
        <f>'Liste des gares'!F296</f>
        <v>à renseigner par PSEF</v>
      </c>
      <c r="V295" t="str">
        <f>'Liste des gares'!G296</f>
        <v>B GRAND EST</v>
      </c>
    </row>
    <row r="296" spans="5:22">
      <c r="E296" t="s">
        <v>2838</v>
      </c>
      <c r="I296" t="s">
        <v>2471</v>
      </c>
      <c r="J296" t="s">
        <v>2558</v>
      </c>
      <c r="K296" t="s">
        <v>2322</v>
      </c>
      <c r="L296" t="s">
        <v>2748</v>
      </c>
      <c r="Q296" t="str">
        <f>'Liste des gares'!B297</f>
        <v>Bitschwiller</v>
      </c>
      <c r="R296">
        <f>'Liste des gares'!C297</f>
        <v>87182576</v>
      </c>
      <c r="S296" t="str">
        <f>'Liste des gares'!D297</f>
        <v>Grand Est</v>
      </c>
      <c r="T296" t="str">
        <f>'Liste des gares'!E297</f>
        <v>GE - Grand Est</v>
      </c>
      <c r="U296" t="str">
        <f>'Liste des gares'!F297</f>
        <v>à renseigner par PSEF</v>
      </c>
      <c r="V296" t="str">
        <f>'Liste des gares'!G297</f>
        <v>C GRAND EST</v>
      </c>
    </row>
    <row r="297" spans="5:22">
      <c r="E297" t="s">
        <v>2840</v>
      </c>
      <c r="I297" t="s">
        <v>2480</v>
      </c>
      <c r="J297" t="s">
        <v>3208</v>
      </c>
      <c r="K297" t="s">
        <v>2326</v>
      </c>
      <c r="L297" t="s">
        <v>2806</v>
      </c>
      <c r="Q297" t="str">
        <f>'Liste des gares'!B298</f>
        <v>Blainville - Damelevières</v>
      </c>
      <c r="R297">
        <f>'Liste des gares'!C298</f>
        <v>87141135</v>
      </c>
      <c r="S297" t="str">
        <f>'Liste des gares'!D298</f>
        <v>Grand Est</v>
      </c>
      <c r="T297" t="str">
        <f>'Liste des gares'!E298</f>
        <v>GE - Grand Est</v>
      </c>
      <c r="U297" t="str">
        <f>'Liste des gares'!F298</f>
        <v>à renseigner par PSEF</v>
      </c>
      <c r="V297" t="str">
        <f>'Liste des gares'!G298</f>
        <v>B GRAND EST</v>
      </c>
    </row>
    <row r="298" spans="5:22">
      <c r="E298" t="s">
        <v>2843</v>
      </c>
      <c r="I298" t="s">
        <v>2481</v>
      </c>
      <c r="J298" t="s">
        <v>2611</v>
      </c>
      <c r="K298" t="s">
        <v>2334</v>
      </c>
      <c r="L298" t="s">
        <v>2809</v>
      </c>
      <c r="Q298" t="str">
        <f>'Liste des gares'!B299</f>
        <v>Blaisy-Bas</v>
      </c>
      <c r="R298">
        <f>'Liste des gares'!C299</f>
        <v>87713073</v>
      </c>
      <c r="S298" t="str">
        <f>'Liste des gares'!D299</f>
        <v>Bourgogne-Franche-Comté</v>
      </c>
      <c r="T298" t="str">
        <f>'Liste des gares'!E299</f>
        <v>BFC - Bourgogne Franche Compté</v>
      </c>
      <c r="U298" t="str">
        <f>'Liste des gares'!F299</f>
        <v>à renseigner par PSEF</v>
      </c>
      <c r="V298" t="str">
        <f>'Liste des gares'!G299</f>
        <v>C BOURGOGNE FC</v>
      </c>
    </row>
    <row r="299" spans="5:22">
      <c r="E299" t="s">
        <v>2846</v>
      </c>
      <c r="I299" t="s">
        <v>2496</v>
      </c>
      <c r="J299" t="s">
        <v>2620</v>
      </c>
      <c r="K299" t="s">
        <v>2341</v>
      </c>
      <c r="L299" t="s">
        <v>2817</v>
      </c>
      <c r="Q299" t="str">
        <f>'Liste des gares'!B300</f>
        <v>Blangy-sur-Bresle</v>
      </c>
      <c r="R299">
        <f>'Liste des gares'!C300</f>
        <v>87313809</v>
      </c>
      <c r="S299" t="str">
        <f>'Liste des gares'!D300</f>
        <v>Normandie</v>
      </c>
      <c r="T299" t="str">
        <f>'Liste des gares'!E300</f>
        <v>NO - Normandie</v>
      </c>
      <c r="U299" t="str">
        <f>'Liste des gares'!F300</f>
        <v>à renseigner par PSEF</v>
      </c>
      <c r="V299" t="str">
        <f>'Liste des gares'!G300</f>
        <v>C NORMANDIE</v>
      </c>
    </row>
    <row r="300" spans="5:22">
      <c r="E300" t="s">
        <v>2850</v>
      </c>
      <c r="I300" t="s">
        <v>2511</v>
      </c>
      <c r="J300" t="s">
        <v>2657</v>
      </c>
      <c r="K300" t="s">
        <v>2357</v>
      </c>
      <c r="L300" t="s">
        <v>2836</v>
      </c>
      <c r="Q300" t="str">
        <f>'Liste des gares'!B301</f>
        <v>Blangy-sur-Ternoise</v>
      </c>
      <c r="R300">
        <f>'Liste des gares'!C301</f>
        <v>87317248</v>
      </c>
      <c r="S300" t="str">
        <f>'Liste des gares'!D301</f>
        <v>Hauts-de-France</v>
      </c>
      <c r="T300" t="str">
        <f>'Liste des gares'!E301</f>
        <v>HDF - Hauts de France</v>
      </c>
      <c r="U300" t="str">
        <f>'Liste des gares'!F301</f>
        <v>à renseigner par PSEF</v>
      </c>
      <c r="V300" t="str">
        <f>'Liste des gares'!G301</f>
        <v>C HAUTS DE FRANCE</v>
      </c>
    </row>
    <row r="301" spans="5:22">
      <c r="E301" t="s">
        <v>2854</v>
      </c>
      <c r="I301" t="s">
        <v>2515</v>
      </c>
      <c r="J301" t="s">
        <v>2658</v>
      </c>
      <c r="K301" t="s">
        <v>2363</v>
      </c>
      <c r="L301" t="s">
        <v>2842</v>
      </c>
      <c r="Q301" t="str">
        <f>'Liste des gares'!B302</f>
        <v>Blanquefort</v>
      </c>
      <c r="R301">
        <f>'Liste des gares'!C302</f>
        <v>87581728</v>
      </c>
      <c r="S301" t="str">
        <f>'Liste des gares'!D302</f>
        <v>Nouvelle-Aquitaine</v>
      </c>
      <c r="T301" t="str">
        <f>'Liste des gares'!E302</f>
        <v>NA - Nouvelle Aquitaine</v>
      </c>
      <c r="U301" t="str">
        <f>'Liste des gares'!F302</f>
        <v>EIC Aquitaine Poitou Charentes</v>
      </c>
      <c r="V301" t="str">
        <f>'Liste des gares'!G302</f>
        <v>B NOUVELLE AQUITAINE</v>
      </c>
    </row>
    <row r="302" spans="5:22">
      <c r="E302" t="s">
        <v>2872</v>
      </c>
      <c r="I302" t="s">
        <v>2527</v>
      </c>
      <c r="J302" t="s">
        <v>2683</v>
      </c>
      <c r="K302" t="s">
        <v>2368</v>
      </c>
      <c r="L302" t="s">
        <v>2857</v>
      </c>
      <c r="Q302" t="str">
        <f>'Liste des gares'!B303</f>
        <v>Blanzy</v>
      </c>
      <c r="R302">
        <f>'Liste des gares'!C303</f>
        <v>87694612</v>
      </c>
      <c r="S302" t="str">
        <f>'Liste des gares'!D303</f>
        <v>Bourgogne-Franche-Comté</v>
      </c>
      <c r="T302" t="str">
        <f>'Liste des gares'!E303</f>
        <v>BFC - Bourgogne Franche Compté</v>
      </c>
      <c r="U302" t="str">
        <f>'Liste des gares'!F303</f>
        <v>à renseigner par PSEF</v>
      </c>
      <c r="V302" t="str">
        <f>'Liste des gares'!G303</f>
        <v>C BOURGOGNE FC</v>
      </c>
    </row>
    <row r="303" spans="5:22">
      <c r="E303" t="s">
        <v>2877</v>
      </c>
      <c r="I303" t="s">
        <v>2539</v>
      </c>
      <c r="J303" t="s">
        <v>2689</v>
      </c>
      <c r="K303" t="s">
        <v>2384</v>
      </c>
      <c r="L303" t="s">
        <v>2866</v>
      </c>
      <c r="Q303" t="str">
        <f>'Liste des gares'!B304</f>
        <v>Bléré - La Croix</v>
      </c>
      <c r="R303">
        <f>'Liste des gares'!C304</f>
        <v>87574475</v>
      </c>
      <c r="S303" t="str">
        <f>'Liste des gares'!D304</f>
        <v>Centre-Val de Loire</v>
      </c>
      <c r="T303" t="str">
        <f>'Liste des gares'!E304</f>
        <v>CVL - Centre Val de Loire</v>
      </c>
      <c r="U303" t="str">
        <f>'Liste des gares'!F304</f>
        <v>à renseigner par PSEF</v>
      </c>
      <c r="V303" t="str">
        <f>'Liste des gares'!G304</f>
        <v>B CENTRE VAL DE LOIRE</v>
      </c>
    </row>
    <row r="304" spans="5:22">
      <c r="E304" t="s">
        <v>2924</v>
      </c>
      <c r="I304" t="s">
        <v>2540</v>
      </c>
      <c r="J304" t="s">
        <v>2690</v>
      </c>
      <c r="K304" t="s">
        <v>3204</v>
      </c>
      <c r="L304" t="s">
        <v>2879</v>
      </c>
      <c r="Q304" t="str">
        <f>'Liste des gares'!B305</f>
        <v>Blois - Chambord</v>
      </c>
      <c r="R304">
        <f>'Liste des gares'!C305</f>
        <v>87574004</v>
      </c>
      <c r="S304" t="str">
        <f>'Liste des gares'!D305</f>
        <v>Centre-Val de Loire</v>
      </c>
      <c r="T304" t="str">
        <f>'Liste des gares'!E305</f>
        <v>CVL - Centre Val de Loire</v>
      </c>
      <c r="U304" t="str">
        <f>'Liste des gares'!F305</f>
        <v>à renseigner par PSEF</v>
      </c>
      <c r="V304" t="str">
        <f>'Liste des gares'!G305</f>
        <v>B CENTRE VAL DE LOIRE</v>
      </c>
    </row>
    <row r="305" spans="5:22">
      <c r="E305" t="s">
        <v>2944</v>
      </c>
      <c r="I305" t="s">
        <v>2589</v>
      </c>
      <c r="J305" t="s">
        <v>2719</v>
      </c>
      <c r="K305" t="s">
        <v>2423</v>
      </c>
      <c r="L305" t="s">
        <v>2888</v>
      </c>
      <c r="Q305" t="str">
        <f>'Liste des gares'!B306</f>
        <v>Blonville-sur-Mer - Benerville</v>
      </c>
      <c r="R305">
        <f>'Liste des gares'!C306</f>
        <v>87444380</v>
      </c>
      <c r="S305" t="str">
        <f>'Liste des gares'!D306</f>
        <v>Normandie</v>
      </c>
      <c r="T305" t="str">
        <f>'Liste des gares'!E306</f>
        <v>NO - Normandie</v>
      </c>
      <c r="U305" t="str">
        <f>'Liste des gares'!F306</f>
        <v>à renseigner par PSEF</v>
      </c>
      <c r="V305" t="str">
        <f>'Liste des gares'!G306</f>
        <v>C NORMANDIE</v>
      </c>
    </row>
    <row r="306" spans="5:22">
      <c r="E306" t="s">
        <v>2946</v>
      </c>
      <c r="I306" t="s">
        <v>2594</v>
      </c>
      <c r="J306" t="s">
        <v>2721</v>
      </c>
      <c r="K306" t="s">
        <v>2438</v>
      </c>
      <c r="L306" t="s">
        <v>2889</v>
      </c>
      <c r="Q306" t="str">
        <f>'Liste des gares'!B307</f>
        <v>Boën</v>
      </c>
      <c r="R306">
        <f>'Liste des gares'!C307</f>
        <v>87726471</v>
      </c>
      <c r="S306" t="str">
        <f>'Liste des gares'!D307</f>
        <v>Auvergne-Rhône-Alpes</v>
      </c>
      <c r="T306" t="str">
        <f>'Liste des gares'!E307</f>
        <v>AURA - Auvergne Rhône Alpes</v>
      </c>
      <c r="U306" t="str">
        <f>'Liste des gares'!F307</f>
        <v>EIC Rhône Alpes Lyon</v>
      </c>
      <c r="V306" t="str">
        <f>'Liste des gares'!G307</f>
        <v>C AUV-RHONE ALPES</v>
      </c>
    </row>
    <row r="307" spans="5:22">
      <c r="E307" t="s">
        <v>2949</v>
      </c>
      <c r="I307" t="s">
        <v>2625</v>
      </c>
      <c r="J307" t="s">
        <v>2727</v>
      </c>
      <c r="K307" t="s">
        <v>2450</v>
      </c>
      <c r="L307" t="s">
        <v>2911</v>
      </c>
      <c r="Q307" t="str">
        <f>'Liste des gares'!B308</f>
        <v>Bogny-sur-Meuse</v>
      </c>
      <c r="R307">
        <f>'Liste des gares'!C308</f>
        <v>87172049</v>
      </c>
      <c r="S307" t="str">
        <f>'Liste des gares'!D308</f>
        <v>Grand Est</v>
      </c>
      <c r="T307" t="str">
        <f>'Liste des gares'!E308</f>
        <v>GE - Grand Est</v>
      </c>
      <c r="U307" t="str">
        <f>'Liste des gares'!F308</f>
        <v>à renseigner par PSEF</v>
      </c>
      <c r="V307" t="str">
        <f>'Liste des gares'!G308</f>
        <v>C GRAND EST</v>
      </c>
    </row>
    <row r="308" spans="5:22">
      <c r="E308" t="s">
        <v>2951</v>
      </c>
      <c r="I308" t="s">
        <v>2626</v>
      </c>
      <c r="J308" t="s">
        <v>2756</v>
      </c>
      <c r="K308" t="s">
        <v>2455</v>
      </c>
      <c r="L308" t="s">
        <v>2912</v>
      </c>
      <c r="Q308" t="str">
        <f>'Liste des gares'!B309</f>
        <v>Bohain</v>
      </c>
      <c r="R308">
        <f>'Liste des gares'!C309</f>
        <v>87296269</v>
      </c>
      <c r="S308" t="str">
        <f>'Liste des gares'!D309</f>
        <v>Hauts-de-France</v>
      </c>
      <c r="T308" t="str">
        <f>'Liste des gares'!E309</f>
        <v>HDF - Hauts de France</v>
      </c>
      <c r="U308" t="str">
        <f>'Liste des gares'!F309</f>
        <v>à renseigner par PSEF</v>
      </c>
      <c r="V308" t="str">
        <f>'Liste des gares'!G309</f>
        <v>B HAUTS DE FRANCE</v>
      </c>
    </row>
    <row r="309" spans="5:22">
      <c r="E309" t="s">
        <v>2952</v>
      </c>
      <c r="I309" t="s">
        <v>2653</v>
      </c>
      <c r="J309" t="s">
        <v>2763</v>
      </c>
      <c r="K309" t="s">
        <v>2456</v>
      </c>
      <c r="L309" t="s">
        <v>2923</v>
      </c>
      <c r="Q309" t="str">
        <f>'Liste des gares'!B310</f>
        <v>Boigneville</v>
      </c>
      <c r="R309">
        <f>'Liste des gares'!C310</f>
        <v>87684407</v>
      </c>
      <c r="S309" t="str">
        <f>'Liste des gares'!D310</f>
        <v>Île-de-France</v>
      </c>
      <c r="T309" t="str">
        <f>'Liste des gares'!E310</f>
        <v>IDF - Île de France</v>
      </c>
      <c r="U309" t="str">
        <f>'Liste des gares'!F310</f>
        <v>à renseigner par PSEF</v>
      </c>
      <c r="V309" t="str">
        <f>'Liste des gares'!G310</f>
        <v>C ILE-DE-FRANCE</v>
      </c>
    </row>
    <row r="310" spans="5:22">
      <c r="E310" t="s">
        <v>2960</v>
      </c>
      <c r="I310" t="s">
        <v>2655</v>
      </c>
      <c r="J310" t="s">
        <v>2779</v>
      </c>
      <c r="K310" t="s">
        <v>2457</v>
      </c>
      <c r="L310" t="s">
        <v>2926</v>
      </c>
      <c r="Q310" t="str">
        <f>'Liste des gares'!B311</f>
        <v>Bois-Colombes</v>
      </c>
      <c r="R310">
        <f>'Liste des gares'!C311</f>
        <v>87381079</v>
      </c>
      <c r="S310" t="str">
        <f>'Liste des gares'!D311</f>
        <v>Île-de-France</v>
      </c>
      <c r="T310" t="str">
        <f>'Liste des gares'!E311</f>
        <v>IDF - Île de France</v>
      </c>
      <c r="U310" t="str">
        <f>'Liste des gares'!F311</f>
        <v>EIC Paris Saint Lazare</v>
      </c>
      <c r="V310" t="str">
        <f>'Liste des gares'!G311</f>
        <v>B ILE-DE-FRANCE</v>
      </c>
    </row>
    <row r="311" spans="5:22">
      <c r="E311" t="s">
        <v>2967</v>
      </c>
      <c r="I311" t="s">
        <v>2725</v>
      </c>
      <c r="J311" t="s">
        <v>2805</v>
      </c>
      <c r="K311" t="s">
        <v>3205</v>
      </c>
      <c r="L311" t="s">
        <v>2932</v>
      </c>
      <c r="Q311" t="str">
        <f>'Liste des gares'!B312</f>
        <v>Bois-d'Oingt - Légny</v>
      </c>
      <c r="R311">
        <f>'Liste des gares'!C312</f>
        <v>87721787</v>
      </c>
      <c r="S311" t="str">
        <f>'Liste des gares'!D312</f>
        <v>Auvergne-Rhône-Alpes</v>
      </c>
      <c r="T311" t="str">
        <f>'Liste des gares'!E312</f>
        <v>AURA - Auvergne Rhône Alpes</v>
      </c>
      <c r="U311" t="str">
        <f>'Liste des gares'!F312</f>
        <v>à renseigner par PSEF</v>
      </c>
      <c r="V311" t="str">
        <f>'Liste des gares'!G312</f>
        <v>C AUV-RHONE ALPES</v>
      </c>
    </row>
    <row r="312" spans="5:22">
      <c r="E312" t="s">
        <v>2976</v>
      </c>
      <c r="I312" t="s">
        <v>2733</v>
      </c>
      <c r="J312" t="s">
        <v>2808</v>
      </c>
      <c r="K312" t="s">
        <v>2479</v>
      </c>
      <c r="L312" t="s">
        <v>2934</v>
      </c>
      <c r="Q312" t="str">
        <f>'Liste des gares'!B313</f>
        <v>Bois-le-Roi</v>
      </c>
      <c r="R312">
        <f>'Liste des gares'!C313</f>
        <v>87682203</v>
      </c>
      <c r="S312" t="str">
        <f>'Liste des gares'!D313</f>
        <v>Île-de-France</v>
      </c>
      <c r="T312" t="str">
        <f>'Liste des gares'!E313</f>
        <v>IDF - Île de France</v>
      </c>
      <c r="U312" t="str">
        <f>'Liste des gares'!F313</f>
        <v>à renseigner par PSEF</v>
      </c>
      <c r="V312" t="str">
        <f>'Liste des gares'!G313</f>
        <v>B ILE-DE-FRANCE</v>
      </c>
    </row>
    <row r="313" spans="5:22">
      <c r="E313" t="s">
        <v>2985</v>
      </c>
      <c r="I313" t="s">
        <v>2735</v>
      </c>
      <c r="J313" t="s">
        <v>2811</v>
      </c>
      <c r="K313" t="s">
        <v>2523</v>
      </c>
      <c r="L313" t="s">
        <v>2935</v>
      </c>
      <c r="Q313" t="str">
        <f>'Liste des gares'!B314</f>
        <v>Boisleux</v>
      </c>
      <c r="R313">
        <f>'Liste des gares'!C314</f>
        <v>87342071</v>
      </c>
      <c r="S313" t="str">
        <f>'Liste des gares'!D314</f>
        <v>Hauts-de-France</v>
      </c>
      <c r="T313" t="str">
        <f>'Liste des gares'!E314</f>
        <v>HDF - Hauts de France</v>
      </c>
      <c r="U313" t="str">
        <f>'Liste des gares'!F314</f>
        <v>EIC Hauts de France</v>
      </c>
      <c r="V313" t="str">
        <f>'Liste des gares'!G314</f>
        <v>C HAUTS DE FRANCE</v>
      </c>
    </row>
    <row r="314" spans="5:22">
      <c r="E314" t="s">
        <v>2991</v>
      </c>
      <c r="I314" t="s">
        <v>2736</v>
      </c>
      <c r="J314" t="s">
        <v>2820</v>
      </c>
      <c r="K314" t="s">
        <v>2528</v>
      </c>
      <c r="L314" t="s">
        <v>2936</v>
      </c>
      <c r="Q314" t="str">
        <f>'Liste des gares'!B315</f>
        <v>Boisseaux</v>
      </c>
      <c r="R314">
        <f>'Liste des gares'!C315</f>
        <v>87543082</v>
      </c>
      <c r="S314" t="str">
        <f>'Liste des gares'!D315</f>
        <v>Centre-Val de Loire</v>
      </c>
      <c r="T314" t="str">
        <f>'Liste des gares'!E315</f>
        <v>CVL - Centre Val de Loire</v>
      </c>
      <c r="U314" t="str">
        <f>'Liste des gares'!F315</f>
        <v>à renseigner par PSEF</v>
      </c>
      <c r="V314" t="str">
        <f>'Liste des gares'!G315</f>
        <v>C CENTRE VAL DE LOIRE</v>
      </c>
    </row>
    <row r="315" spans="5:22">
      <c r="E315" t="s">
        <v>3005</v>
      </c>
      <c r="I315" t="s">
        <v>2737</v>
      </c>
      <c r="J315" t="s">
        <v>2824</v>
      </c>
      <c r="K315" t="s">
        <v>2531</v>
      </c>
      <c r="L315" t="s">
        <v>2962</v>
      </c>
      <c r="Q315" t="str">
        <f>'Liste des gares'!B316</f>
        <v>Boisset (Cantal)</v>
      </c>
      <c r="R315">
        <f>'Liste des gares'!C316</f>
        <v>87645184</v>
      </c>
      <c r="S315" t="str">
        <f>'Liste des gares'!D316</f>
        <v>Auvergne-Rhône-Alpes</v>
      </c>
      <c r="T315" t="str">
        <f>'Liste des gares'!E316</f>
        <v>AURA - Auvergne Rhône Alpes</v>
      </c>
      <c r="U315" t="str">
        <f>'Liste des gares'!F316</f>
        <v>à renseigner par PSEF</v>
      </c>
      <c r="V315" t="str">
        <f>'Liste des gares'!G316</f>
        <v>C AUV-RHONE ALPES</v>
      </c>
    </row>
    <row r="316" spans="5:22">
      <c r="E316" t="s">
        <v>3013</v>
      </c>
      <c r="I316" t="s">
        <v>2738</v>
      </c>
      <c r="J316" t="s">
        <v>2825</v>
      </c>
      <c r="K316" t="s">
        <v>2535</v>
      </c>
      <c r="L316" t="s">
        <v>2968</v>
      </c>
      <c r="Q316" t="str">
        <f>'Liste des gares'!B317</f>
        <v>Saint-Étienne Bellevue</v>
      </c>
      <c r="R316">
        <f>'Liste des gares'!C317</f>
        <v>87726190</v>
      </c>
      <c r="S316" t="str">
        <f>'Liste des gares'!D317</f>
        <v>Auvergne-Rhône-Alpes</v>
      </c>
      <c r="T316" t="str">
        <f>'Liste des gares'!E317</f>
        <v>AURA - Auvergne Rhône Alpes</v>
      </c>
      <c r="U316" t="str">
        <f>'Liste des gares'!F317</f>
        <v>à renseigner par PSEF</v>
      </c>
      <c r="V316" t="str">
        <f>'Liste des gares'!G317</f>
        <v>C AUV-RHONE ALPES</v>
      </c>
    </row>
    <row r="317" spans="5:22">
      <c r="E317" t="s">
        <v>3017</v>
      </c>
      <c r="I317" t="s">
        <v>2744</v>
      </c>
      <c r="J317" t="s">
        <v>2831</v>
      </c>
      <c r="K317" t="s">
        <v>2545</v>
      </c>
      <c r="L317" t="s">
        <v>2975</v>
      </c>
      <c r="Q317" t="str">
        <f>'Liste des gares'!B318</f>
        <v>Boissy-l'Aillerie</v>
      </c>
      <c r="R317">
        <f>'Liste des gares'!C318</f>
        <v>87381152</v>
      </c>
      <c r="S317" t="str">
        <f>'Liste des gares'!D318</f>
        <v>Île-de-France</v>
      </c>
      <c r="T317" t="str">
        <f>'Liste des gares'!E318</f>
        <v>IDF - Île de France</v>
      </c>
      <c r="U317" t="str">
        <f>'Liste des gares'!F318</f>
        <v>à renseigner par PSEF</v>
      </c>
      <c r="V317" t="str">
        <f>'Liste des gares'!G318</f>
        <v>B ILE-DE-FRANCE</v>
      </c>
    </row>
    <row r="318" spans="5:22">
      <c r="E318" t="s">
        <v>3018</v>
      </c>
      <c r="I318" t="s">
        <v>2752</v>
      </c>
      <c r="J318" t="s">
        <v>2853</v>
      </c>
      <c r="K318" t="s">
        <v>2549</v>
      </c>
      <c r="L318" t="s">
        <v>2979</v>
      </c>
      <c r="Q318" t="str">
        <f>'Liste des gares'!B319</f>
        <v>Bolbec - Nointot</v>
      </c>
      <c r="R318">
        <f>'Liste des gares'!C319</f>
        <v>87413351</v>
      </c>
      <c r="S318" t="str">
        <f>'Liste des gares'!D319</f>
        <v>Normandie</v>
      </c>
      <c r="T318" t="str">
        <f>'Liste des gares'!E319</f>
        <v>NO - Normandie</v>
      </c>
      <c r="U318" t="str">
        <f>'Liste des gares'!F319</f>
        <v>à renseigner par PSEF</v>
      </c>
      <c r="V318" t="str">
        <f>'Liste des gares'!G319</f>
        <v>C NORMANDIE</v>
      </c>
    </row>
    <row r="319" spans="5:22">
      <c r="E319" t="s">
        <v>3019</v>
      </c>
      <c r="I319" t="s">
        <v>2758</v>
      </c>
      <c r="J319" t="s">
        <v>2856</v>
      </c>
      <c r="K319" t="s">
        <v>3206</v>
      </c>
      <c r="L319" t="s">
        <v>2995</v>
      </c>
      <c r="Q319" t="str">
        <f>'Liste des gares'!B320</f>
        <v>Bollène La Croisière</v>
      </c>
      <c r="R319">
        <f>'Liste des gares'!C320</f>
        <v>87764357</v>
      </c>
      <c r="S319" t="str">
        <f>'Liste des gares'!D320</f>
        <v>Provence-Alpes-Côte d'Azur</v>
      </c>
      <c r="T319" t="str">
        <f>'Liste des gares'!E320</f>
        <v>PACA - Provence Alpes Côte d'Azur</v>
      </c>
      <c r="U319" t="str">
        <f>'Liste des gares'!F320</f>
        <v>à renseigner par PSEF</v>
      </c>
      <c r="V319" t="str">
        <f>'Liste des gares'!G320</f>
        <v>B PACA</v>
      </c>
    </row>
    <row r="320" spans="5:22">
      <c r="E320" t="s">
        <v>3023</v>
      </c>
      <c r="I320" t="s">
        <v>2759</v>
      </c>
      <c r="J320" t="s">
        <v>2869</v>
      </c>
      <c r="K320" t="s">
        <v>3207</v>
      </c>
      <c r="L320" t="s">
        <v>3021</v>
      </c>
      <c r="Q320" t="str">
        <f>'Liste des gares'!B321</f>
        <v>Bollwiller</v>
      </c>
      <c r="R320">
        <f>'Liste des gares'!C321</f>
        <v>87182709</v>
      </c>
      <c r="S320" t="str">
        <f>'Liste des gares'!D321</f>
        <v>Grand Est</v>
      </c>
      <c r="T320" t="str">
        <f>'Liste des gares'!E321</f>
        <v>GE - Grand Est</v>
      </c>
      <c r="U320" t="str">
        <f>'Liste des gares'!F321</f>
        <v>à renseigner par PSEF</v>
      </c>
      <c r="V320" t="str">
        <f>'Liste des gares'!G321</f>
        <v>B GRAND EST</v>
      </c>
    </row>
    <row r="321" spans="5:22">
      <c r="E321" t="s">
        <v>3030</v>
      </c>
      <c r="I321" t="s">
        <v>2760</v>
      </c>
      <c r="J321" t="s">
        <v>2871</v>
      </c>
      <c r="K321" t="s">
        <v>2591</v>
      </c>
      <c r="L321" t="s">
        <v>3031</v>
      </c>
      <c r="Q321" t="str">
        <f>'Liste des gares'!B322</f>
        <v>Bologne</v>
      </c>
      <c r="R321">
        <f>'Liste des gares'!C322</f>
        <v>87142224</v>
      </c>
      <c r="S321" t="str">
        <f>'Liste des gares'!D322</f>
        <v>Grand Est</v>
      </c>
      <c r="T321" t="str">
        <f>'Liste des gares'!E322</f>
        <v>GE - Grand Est</v>
      </c>
      <c r="U321" t="str">
        <f>'Liste des gares'!F322</f>
        <v>EIC Lorraine Champagne Ardenne</v>
      </c>
      <c r="V321" t="str">
        <f>'Liste des gares'!G322</f>
        <v>C GRAND EST</v>
      </c>
    </row>
    <row r="322" spans="5:22">
      <c r="E322" t="s">
        <v>3038</v>
      </c>
      <c r="I322" t="s">
        <v>2761</v>
      </c>
      <c r="J322" t="s">
        <v>2880</v>
      </c>
      <c r="K322" t="s">
        <v>2621</v>
      </c>
      <c r="L322" t="s">
        <v>3033</v>
      </c>
      <c r="Q322" t="str">
        <f>'Liste des gares'!B323</f>
        <v>Bolquère - Eyne</v>
      </c>
      <c r="R322">
        <f>'Liste des gares'!C323</f>
        <v>87784801</v>
      </c>
      <c r="S322" t="str">
        <f>'Liste des gares'!D323</f>
        <v>Occitanie</v>
      </c>
      <c r="T322" t="str">
        <f>'Liste des gares'!E323</f>
        <v>OCC - Occitanie</v>
      </c>
      <c r="U322" t="str">
        <f>'Liste des gares'!F323</f>
        <v>à renseigner par PSEF</v>
      </c>
      <c r="V322" t="str">
        <f>'Liste des gares'!G323</f>
        <v>C OCCITANIE</v>
      </c>
    </row>
    <row r="323" spans="5:22">
      <c r="E323" t="s">
        <v>3047</v>
      </c>
      <c r="I323" t="s">
        <v>2762</v>
      </c>
      <c r="J323" t="s">
        <v>2887</v>
      </c>
      <c r="K323" t="s">
        <v>2631</v>
      </c>
      <c r="L323" t="s">
        <v>3044</v>
      </c>
      <c r="Q323" t="str">
        <f>'Liste des gares'!B324</f>
        <v>Bondy</v>
      </c>
      <c r="R323">
        <f>'Liste des gares'!C324</f>
        <v>87113407</v>
      </c>
      <c r="S323" t="str">
        <f>'Liste des gares'!D324</f>
        <v>Île-de-France</v>
      </c>
      <c r="T323" t="str">
        <f>'Liste des gares'!E324</f>
        <v>IDF - Île de France</v>
      </c>
      <c r="U323" t="str">
        <f>'Liste des gares'!F324</f>
        <v>à renseigner par PSEF</v>
      </c>
      <c r="V323" t="str">
        <f>'Liste des gares'!G324</f>
        <v>B ILE-DE-FRANCE</v>
      </c>
    </row>
    <row r="324" spans="5:22">
      <c r="E324" t="s">
        <v>3058</v>
      </c>
      <c r="I324" t="s">
        <v>2764</v>
      </c>
      <c r="J324" t="s">
        <v>2898</v>
      </c>
      <c r="K324" t="s">
        <v>2637</v>
      </c>
      <c r="L324" t="s">
        <v>3048</v>
      </c>
      <c r="Q324" t="str">
        <f>'Liste des gares'!B325</f>
        <v>Bonnemain</v>
      </c>
      <c r="R324">
        <f>'Liste des gares'!C325</f>
        <v>87478065</v>
      </c>
      <c r="S324" t="str">
        <f>'Liste des gares'!D325</f>
        <v>Bretagne</v>
      </c>
      <c r="T324" t="str">
        <f>'Liste des gares'!E325</f>
        <v>BPL - Bretagne Pays de La Loire</v>
      </c>
      <c r="U324" t="str">
        <f>'Liste des gares'!F325</f>
        <v>à renseigner par PSEF</v>
      </c>
      <c r="V324" t="str">
        <f>'Liste des gares'!G325</f>
        <v>C BRETAGNE</v>
      </c>
    </row>
    <row r="325" spans="5:22">
      <c r="E325" t="s">
        <v>3066</v>
      </c>
      <c r="I325" t="s">
        <v>2766</v>
      </c>
      <c r="J325" t="s">
        <v>2913</v>
      </c>
      <c r="K325" t="s">
        <v>2652</v>
      </c>
      <c r="L325" t="s">
        <v>3050</v>
      </c>
      <c r="Q325" t="str">
        <f>'Liste des gares'!B326</f>
        <v>Bonneval</v>
      </c>
      <c r="R325">
        <f>'Liste des gares'!C326</f>
        <v>87545731</v>
      </c>
      <c r="S325" t="str">
        <f>'Liste des gares'!D326</f>
        <v>Centre-Val de Loire</v>
      </c>
      <c r="T325" t="str">
        <f>'Liste des gares'!E326</f>
        <v>CVL - Centre Val de Loire</v>
      </c>
      <c r="U325" t="str">
        <f>'Liste des gares'!F326</f>
        <v>EIC Centre Limousin</v>
      </c>
      <c r="V325" t="str">
        <f>'Liste des gares'!G326</f>
        <v>C CENTRE VAL DE LOIRE</v>
      </c>
    </row>
    <row r="326" spans="5:22">
      <c r="E326" t="s">
        <v>3079</v>
      </c>
      <c r="I326" t="s">
        <v>2769</v>
      </c>
      <c r="J326" t="s">
        <v>2914</v>
      </c>
      <c r="K326" t="s">
        <v>2654</v>
      </c>
      <c r="L326" t="s">
        <v>3052</v>
      </c>
      <c r="Q326" t="str">
        <f>'Liste des gares'!B327</f>
        <v>Bonneville</v>
      </c>
      <c r="R326">
        <f>'Liste des gares'!C327</f>
        <v>87746339</v>
      </c>
      <c r="S326" t="str">
        <f>'Liste des gares'!D327</f>
        <v>Auvergne-Rhône-Alpes</v>
      </c>
      <c r="T326" t="str">
        <f>'Liste des gares'!E327</f>
        <v>AURA - Auvergne Rhône Alpes</v>
      </c>
      <c r="U326" t="str">
        <f>'Liste des gares'!F327</f>
        <v>EIC Alpes</v>
      </c>
      <c r="V326" t="str">
        <f>'Liste des gares'!G327</f>
        <v>B AUV-RHONE ALPES</v>
      </c>
    </row>
    <row r="327" spans="5:22">
      <c r="E327" t="s">
        <v>3083</v>
      </c>
      <c r="I327" t="s">
        <v>2776</v>
      </c>
      <c r="J327" t="s">
        <v>2917</v>
      </c>
      <c r="K327" t="s">
        <v>3209</v>
      </c>
      <c r="L327" t="s">
        <v>3103</v>
      </c>
      <c r="Q327" t="str">
        <f>'Liste des gares'!B328</f>
        <v>Bonnières</v>
      </c>
      <c r="R327">
        <f>'Liste des gares'!C328</f>
        <v>87415893</v>
      </c>
      <c r="S327" t="str">
        <f>'Liste des gares'!D328</f>
        <v>Île-de-France</v>
      </c>
      <c r="T327" t="str">
        <f>'Liste des gares'!E328</f>
        <v>IDF - Île de France</v>
      </c>
      <c r="U327" t="str">
        <f>'Liste des gares'!F328</f>
        <v>à renseigner par PSEF</v>
      </c>
      <c r="V327" t="str">
        <f>'Liste des gares'!G328</f>
        <v>B ILE-DE-FRANCE</v>
      </c>
    </row>
    <row r="328" spans="5:22">
      <c r="E328" t="s">
        <v>3086</v>
      </c>
      <c r="I328" t="s">
        <v>2788</v>
      </c>
      <c r="J328" t="s">
        <v>2947</v>
      </c>
      <c r="K328" t="s">
        <v>2659</v>
      </c>
      <c r="L328" t="s">
        <v>3144</v>
      </c>
      <c r="Q328" t="str">
        <f>'Liste des gares'!B329</f>
        <v>Bons-en-Chablais</v>
      </c>
      <c r="R328">
        <f>'Liste des gares'!C329</f>
        <v>87745596</v>
      </c>
      <c r="S328" t="str">
        <f>'Liste des gares'!D329</f>
        <v>Auvergne-Rhône-Alpes</v>
      </c>
      <c r="T328" t="str">
        <f>'Liste des gares'!E329</f>
        <v>AURA - Auvergne Rhône Alpes</v>
      </c>
      <c r="U328" t="str">
        <f>'Liste des gares'!F329</f>
        <v>EIC Alpes</v>
      </c>
      <c r="V328" t="str">
        <f>'Liste des gares'!G329</f>
        <v>B AUV-RHONE ALPES</v>
      </c>
    </row>
    <row r="329" spans="5:22">
      <c r="E329" t="s">
        <v>3087</v>
      </c>
      <c r="I329" t="s">
        <v>2799</v>
      </c>
      <c r="J329" t="s">
        <v>2969</v>
      </c>
      <c r="K329" t="s">
        <v>2660</v>
      </c>
      <c r="L329" t="s">
        <v>3147</v>
      </c>
      <c r="Q329" t="str">
        <f>'Liste des gares'!B330</f>
        <v>Bonson</v>
      </c>
      <c r="R329">
        <f>'Liste des gares'!C330</f>
        <v>87726414</v>
      </c>
      <c r="S329" t="str">
        <f>'Liste des gares'!D330</f>
        <v>Auvergne-Rhône-Alpes</v>
      </c>
      <c r="T329" t="str">
        <f>'Liste des gares'!E330</f>
        <v>AURA - Auvergne Rhône Alpes</v>
      </c>
      <c r="U329" t="str">
        <f>'Liste des gares'!F330</f>
        <v>EIC Rhône Alpes Lyon</v>
      </c>
      <c r="V329" t="str">
        <f>'Liste des gares'!G330</f>
        <v>C AUV-RHONE ALPES</v>
      </c>
    </row>
    <row r="330" spans="5:22">
      <c r="E330" t="s">
        <v>3100</v>
      </c>
      <c r="I330" t="s">
        <v>2800</v>
      </c>
      <c r="J330" t="s">
        <v>2971</v>
      </c>
      <c r="K330" t="s">
        <v>2661</v>
      </c>
      <c r="L330" t="s">
        <v>3152</v>
      </c>
      <c r="Q330" t="str">
        <f>'Liste des gares'!B331</f>
        <v>Boran-sur-Oise</v>
      </c>
      <c r="R330">
        <f>'Liste des gares'!C331</f>
        <v>87276444</v>
      </c>
      <c r="S330" t="str">
        <f>'Liste des gares'!D331</f>
        <v>Hauts-de-France</v>
      </c>
      <c r="T330" t="str">
        <f>'Liste des gares'!E331</f>
        <v>HDF - Hauts de France</v>
      </c>
      <c r="U330" t="str">
        <f>'Liste des gares'!F331</f>
        <v>à renseigner par PSEF</v>
      </c>
      <c r="V330" t="str">
        <f>'Liste des gares'!G331</f>
        <v>C HAUTS DE FRANCE</v>
      </c>
    </row>
    <row r="331" spans="5:22">
      <c r="E331" t="s">
        <v>3104</v>
      </c>
      <c r="I331" t="s">
        <v>2802</v>
      </c>
      <c r="J331" t="s">
        <v>2994</v>
      </c>
      <c r="K331" t="s">
        <v>2662</v>
      </c>
      <c r="L331" t="s">
        <v>3153</v>
      </c>
      <c r="Q331" t="str">
        <f>'Liste des gares'!B332</f>
        <v>Bordeaux Saint-Jean</v>
      </c>
      <c r="R331">
        <f>'Liste des gares'!C332</f>
        <v>87581009</v>
      </c>
      <c r="S331" t="str">
        <f>'Liste des gares'!D332</f>
        <v>Nouvelle-Aquitaine</v>
      </c>
      <c r="T331" t="str">
        <f>'Liste des gares'!E332</f>
        <v>NA - Nouvelle Aquitaine</v>
      </c>
      <c r="U331" t="str">
        <f>'Liste des gares'!F332</f>
        <v>à renseigner par PSEF</v>
      </c>
      <c r="V331" t="str">
        <f>'Liste des gares'!G332</f>
        <v>TGA BORDEAUX</v>
      </c>
    </row>
    <row r="332" spans="5:22">
      <c r="E332" t="s">
        <v>3106</v>
      </c>
      <c r="I332" t="s">
        <v>2818</v>
      </c>
      <c r="J332" t="s">
        <v>3003</v>
      </c>
      <c r="K332" t="s">
        <v>2684</v>
      </c>
      <c r="L332" t="s">
        <v>3219</v>
      </c>
      <c r="Q332" t="str">
        <f>'Liste des gares'!B333</f>
        <v>Bords</v>
      </c>
      <c r="R332">
        <f>'Liste des gares'!C333</f>
        <v>87491019</v>
      </c>
      <c r="S332" t="str">
        <f>'Liste des gares'!D333</f>
        <v>Nouvelle-Aquitaine</v>
      </c>
      <c r="T332" t="str">
        <f>'Liste des gares'!E333</f>
        <v>NA - Nouvelle Aquitaine</v>
      </c>
      <c r="U332" t="str">
        <f>'Liste des gares'!F333</f>
        <v>à renseigner par PSEF</v>
      </c>
      <c r="V332" t="str">
        <f>'Liste des gares'!G333</f>
        <v>C NOUVELLE AQUITAINE</v>
      </c>
    </row>
    <row r="333" spans="5:22">
      <c r="E333" t="s">
        <v>3107</v>
      </c>
      <c r="I333" t="s">
        <v>2822</v>
      </c>
      <c r="J333" t="s">
        <v>3007</v>
      </c>
      <c r="K333" t="s">
        <v>2724</v>
      </c>
      <c r="Q333" t="str">
        <f>'Liste des gares'!B334</f>
        <v>Bornel - Belle-Église</v>
      </c>
      <c r="R333">
        <f>'Liste des gares'!C334</f>
        <v>87276717</v>
      </c>
      <c r="S333" t="str">
        <f>'Liste des gares'!D334</f>
        <v>Hauts-de-France</v>
      </c>
      <c r="T333" t="str">
        <f>'Liste des gares'!E334</f>
        <v>HDF - Hauts de France</v>
      </c>
      <c r="U333" t="str">
        <f>'Liste des gares'!F334</f>
        <v>à renseigner par PSEF</v>
      </c>
      <c r="V333" t="str">
        <f>'Liste des gares'!G334</f>
        <v>B HAUTS DE FRANCE</v>
      </c>
    </row>
    <row r="334" spans="5:22">
      <c r="E334" t="s">
        <v>3108</v>
      </c>
      <c r="I334" t="s">
        <v>2826</v>
      </c>
      <c r="J334" t="s">
        <v>3026</v>
      </c>
      <c r="K334" t="s">
        <v>2728</v>
      </c>
      <c r="Q334" t="str">
        <f>'Liste des gares'!B335</f>
        <v>Bouaye</v>
      </c>
      <c r="R334">
        <f>'Liste des gares'!C335</f>
        <v>87481200</v>
      </c>
      <c r="S334" t="str">
        <f>'Liste des gares'!D335</f>
        <v>Pays de la Loire</v>
      </c>
      <c r="T334" t="str">
        <f>'Liste des gares'!E335</f>
        <v>BPL - Bretagne Pays de La Loire</v>
      </c>
      <c r="U334" t="str">
        <f>'Liste des gares'!F335</f>
        <v>à renseigner par PSEF</v>
      </c>
      <c r="V334" t="str">
        <f>'Liste des gares'!G335</f>
        <v>C PAYS DE LA LOIRE</v>
      </c>
    </row>
    <row r="335" spans="5:22">
      <c r="E335" t="s">
        <v>3109</v>
      </c>
      <c r="I335" t="s">
        <v>2827</v>
      </c>
      <c r="J335" t="s">
        <v>3067</v>
      </c>
      <c r="K335" t="s">
        <v>2730</v>
      </c>
      <c r="Q335" t="str">
        <f>'Liste des gares'!B336</f>
        <v>Boucau</v>
      </c>
      <c r="R335">
        <f>'Liste des gares'!C336</f>
        <v>87673095</v>
      </c>
      <c r="S335" t="str">
        <f>'Liste des gares'!D336</f>
        <v>Nouvelle-Aquitaine</v>
      </c>
      <c r="T335" t="str">
        <f>'Liste des gares'!E336</f>
        <v>NA - Nouvelle Aquitaine</v>
      </c>
      <c r="U335" t="str">
        <f>'Liste des gares'!F336</f>
        <v>à renseigner par PSEF</v>
      </c>
      <c r="V335" t="str">
        <f>'Liste des gares'!G336</f>
        <v>C NOUVELLE AQUITAINE</v>
      </c>
    </row>
    <row r="336" spans="5:22">
      <c r="E336" t="s">
        <v>3148</v>
      </c>
      <c r="I336" t="s">
        <v>2828</v>
      </c>
      <c r="J336" t="s">
        <v>3068</v>
      </c>
      <c r="K336" t="s">
        <v>2739</v>
      </c>
      <c r="Q336" t="str">
        <f>'Liste des gares'!B337</f>
        <v>Bouchain</v>
      </c>
      <c r="R336">
        <f>'Liste des gares'!C337</f>
        <v>87345389</v>
      </c>
      <c r="S336" t="str">
        <f>'Liste des gares'!D337</f>
        <v>Hauts-de-France</v>
      </c>
      <c r="T336" t="str">
        <f>'Liste des gares'!E337</f>
        <v>HDF - Hauts de France</v>
      </c>
      <c r="U336" t="str">
        <f>'Liste des gares'!F337</f>
        <v>à renseigner par PSEF</v>
      </c>
      <c r="V336" t="str">
        <f>'Liste des gares'!G337</f>
        <v>C HAUTS DE FRANCE</v>
      </c>
    </row>
    <row r="337" spans="5:22">
      <c r="E337" t="s">
        <v>3215</v>
      </c>
      <c r="I337" t="s">
        <v>2830</v>
      </c>
      <c r="J337" t="s">
        <v>3069</v>
      </c>
      <c r="K337" t="s">
        <v>2753</v>
      </c>
      <c r="Q337" t="str">
        <f>'Liste des gares'!B338</f>
        <v>Boucoiran</v>
      </c>
      <c r="R337">
        <f>'Liste des gares'!C338</f>
        <v>87775346</v>
      </c>
      <c r="S337" t="str">
        <f>'Liste des gares'!D338</f>
        <v>Occitanie</v>
      </c>
      <c r="T337" t="str">
        <f>'Liste des gares'!E338</f>
        <v>OCC - Occitanie</v>
      </c>
      <c r="U337" t="str">
        <f>'Liste des gares'!F338</f>
        <v>à renseigner par PSEF</v>
      </c>
      <c r="V337" t="str">
        <f>'Liste des gares'!G338</f>
        <v>C OCCITANIE</v>
      </c>
    </row>
    <row r="338" spans="5:22">
      <c r="I338" t="s">
        <v>2841</v>
      </c>
      <c r="J338" t="s">
        <v>3070</v>
      </c>
      <c r="K338" t="s">
        <v>2754</v>
      </c>
      <c r="Q338" t="str">
        <f>'Liste des gares'!B339</f>
        <v>Bouffémont - Moisselles</v>
      </c>
      <c r="R338">
        <f>'Liste des gares'!C339</f>
        <v>87276485</v>
      </c>
      <c r="S338" t="str">
        <f>'Liste des gares'!D339</f>
        <v>Île-de-France</v>
      </c>
      <c r="T338" t="str">
        <f>'Liste des gares'!E339</f>
        <v>IDF - Île de France</v>
      </c>
      <c r="U338" t="str">
        <f>'Liste des gares'!F339</f>
        <v>à renseigner par PSEF</v>
      </c>
      <c r="V338" t="str">
        <f>'Liste des gares'!G339</f>
        <v>B ILE-DE-FRANCE</v>
      </c>
    </row>
    <row r="339" spans="5:22">
      <c r="I339" t="s">
        <v>2844</v>
      </c>
      <c r="J339" t="s">
        <v>3071</v>
      </c>
      <c r="K339" t="s">
        <v>2780</v>
      </c>
      <c r="Q339" t="str">
        <f>'Liste des gares'!B340</f>
        <v>Bougival</v>
      </c>
      <c r="R339">
        <f>'Liste des gares'!C340</f>
        <v>87382440</v>
      </c>
      <c r="S339" t="str">
        <f>'Liste des gares'!D340</f>
        <v>Île-de-France</v>
      </c>
      <c r="T339" t="str">
        <f>'Liste des gares'!E340</f>
        <v>IDF - Île de France</v>
      </c>
      <c r="U339" t="str">
        <f>'Liste des gares'!F340</f>
        <v>à renseigner par PSEF</v>
      </c>
      <c r="V339" t="str">
        <f>'Liste des gares'!G340</f>
        <v>B ILE-DE-FRANCE</v>
      </c>
    </row>
    <row r="340" spans="5:22">
      <c r="I340" t="s">
        <v>2859</v>
      </c>
      <c r="J340" t="s">
        <v>3078</v>
      </c>
      <c r="K340" t="s">
        <v>2790</v>
      </c>
      <c r="Q340" t="str">
        <f>'Liste des gares'!B341</f>
        <v>Boulainvilliers</v>
      </c>
      <c r="R340">
        <f>'Liste des gares'!C341</f>
        <v>87543181</v>
      </c>
      <c r="S340" t="str">
        <f>'Liste des gares'!D341</f>
        <v>Île-de-France</v>
      </c>
      <c r="T340" t="str">
        <f>'Liste des gares'!E341</f>
        <v>IDF - Île de France</v>
      </c>
      <c r="U340" t="str">
        <f>'Liste des gares'!F341</f>
        <v>à renseigner par PSEF</v>
      </c>
      <c r="V340" t="str">
        <f>'Liste des gares'!G341</f>
        <v>B ILE-DE-FRANCE</v>
      </c>
    </row>
    <row r="341" spans="5:22">
      <c r="I341" t="s">
        <v>2860</v>
      </c>
      <c r="J341" t="s">
        <v>3092</v>
      </c>
      <c r="K341" t="s">
        <v>2794</v>
      </c>
      <c r="Q341" t="str">
        <f>'Liste des gares'!B342</f>
        <v>Boulazac</v>
      </c>
      <c r="R341">
        <f>'Liste des gares'!C342</f>
        <v>87725473</v>
      </c>
      <c r="S341" t="str">
        <f>'Liste des gares'!D342</f>
        <v>Nouvelle-Aquitaine</v>
      </c>
      <c r="T341" t="str">
        <f>'Liste des gares'!E342</f>
        <v>IDF - Île de France</v>
      </c>
      <c r="U341" t="str">
        <f>'Liste des gares'!F342</f>
        <v>à renseigner par PSEF</v>
      </c>
      <c r="V341" t="str">
        <f>'Liste des gares'!G342</f>
        <v>C NOUVELLE AQUITAINE</v>
      </c>
    </row>
    <row r="342" spans="5:22">
      <c r="I342" t="s">
        <v>2861</v>
      </c>
      <c r="J342" t="s">
        <v>3093</v>
      </c>
      <c r="K342" t="s">
        <v>2795</v>
      </c>
      <c r="Q342" t="str">
        <f>'Liste des gares'!B343</f>
        <v>Boulogne</v>
      </c>
      <c r="R342">
        <f>'Liste des gares'!C343</f>
        <v>87317586</v>
      </c>
      <c r="S342" t="str">
        <f>'Liste des gares'!D343</f>
        <v>Hauts-de-France</v>
      </c>
      <c r="T342" t="str">
        <f>'Liste des gares'!E343</f>
        <v>HDF - Hauts de France</v>
      </c>
      <c r="U342" t="str">
        <f>'Liste des gares'!F343</f>
        <v>à renseigner par PSEF</v>
      </c>
      <c r="V342" t="str">
        <f>'Liste des gares'!G343</f>
        <v>B HAUTS DE FRANCE</v>
      </c>
    </row>
    <row r="343" spans="5:22">
      <c r="I343" t="s">
        <v>2862</v>
      </c>
      <c r="J343" t="s">
        <v>3096</v>
      </c>
      <c r="K343" t="s">
        <v>2796</v>
      </c>
      <c r="Q343" t="str">
        <f>'Liste des gares'!B344</f>
        <v>Boulogne Tintelleries</v>
      </c>
      <c r="R343">
        <f>'Liste des gares'!C344</f>
        <v>87317016</v>
      </c>
      <c r="S343" t="str">
        <f>'Liste des gares'!D344</f>
        <v>Hauts-de-France</v>
      </c>
      <c r="T343" t="str">
        <f>'Liste des gares'!E344</f>
        <v>HDF - Hauts de France</v>
      </c>
      <c r="U343" t="str">
        <f>'Liste des gares'!F344</f>
        <v>à renseigner par PSEF</v>
      </c>
      <c r="V343" t="str">
        <f>'Liste des gares'!G344</f>
        <v>B HAUTS DE FRANCE</v>
      </c>
    </row>
    <row r="344" spans="5:22">
      <c r="I344" t="s">
        <v>2863</v>
      </c>
      <c r="J344" t="s">
        <v>3115</v>
      </c>
      <c r="K344" t="s">
        <v>2797</v>
      </c>
      <c r="Q344" t="str">
        <f>'Liste des gares'!B345</f>
        <v>Boulouris sur Mer</v>
      </c>
      <c r="R344">
        <f>'Liste des gares'!C345</f>
        <v>87757534</v>
      </c>
      <c r="S344" t="str">
        <f>'Liste des gares'!D345</f>
        <v>Provence-Alpes-Côte d'Azur</v>
      </c>
      <c r="T344" t="str">
        <f>'Liste des gares'!E345</f>
        <v>PACA - Provence Alpes Côte d'Azur</v>
      </c>
      <c r="U344" t="str">
        <f>'Liste des gares'!F345</f>
        <v>à renseigner par PSEF</v>
      </c>
      <c r="V344" t="str">
        <f>'Liste des gares'!G345</f>
        <v>C PACA</v>
      </c>
    </row>
    <row r="345" spans="5:22">
      <c r="I345" t="s">
        <v>2870</v>
      </c>
      <c r="J345" t="s">
        <v>3119</v>
      </c>
      <c r="K345" t="s">
        <v>2819</v>
      </c>
      <c r="Q345" t="str">
        <f>'Liste des gares'!B346</f>
        <v>Bouray</v>
      </c>
      <c r="R345">
        <f>'Liste des gares'!C346</f>
        <v>87545178</v>
      </c>
      <c r="S345" t="str">
        <f>'Liste des gares'!D346</f>
        <v>Île-de-France</v>
      </c>
      <c r="T345" t="str">
        <f>'Liste des gares'!E346</f>
        <v>IDF - Île de France</v>
      </c>
      <c r="U345" t="str">
        <f>'Liste des gares'!F346</f>
        <v>à renseigner par PSEF</v>
      </c>
      <c r="V345" t="str">
        <f>'Liste des gares'!G346</f>
        <v>B ILE-DE-FRANCE</v>
      </c>
    </row>
    <row r="346" spans="5:22">
      <c r="I346" t="s">
        <v>2874</v>
      </c>
      <c r="J346" t="s">
        <v>3123</v>
      </c>
      <c r="K346" t="s">
        <v>2821</v>
      </c>
      <c r="Q346" t="str">
        <f>'Liste des gares'!B347</f>
        <v>Bourbourg</v>
      </c>
      <c r="R346">
        <f>'Liste des gares'!C347</f>
        <v>87281279</v>
      </c>
      <c r="S346" t="str">
        <f>'Liste des gares'!D347</f>
        <v>Hauts-de-France</v>
      </c>
      <c r="T346" t="str">
        <f>'Liste des gares'!E347</f>
        <v>HDF - Hauts de France</v>
      </c>
      <c r="U346" t="str">
        <f>'Liste des gares'!F347</f>
        <v>à renseigner par PSEF</v>
      </c>
      <c r="V346" t="str">
        <f>'Liste des gares'!G347</f>
        <v>C HAUTS DE FRANCE</v>
      </c>
    </row>
    <row r="347" spans="5:22">
      <c r="I347" t="s">
        <v>2884</v>
      </c>
      <c r="J347" t="s">
        <v>3125</v>
      </c>
      <c r="K347" t="s">
        <v>2823</v>
      </c>
      <c r="Q347" t="str">
        <f>'Liste des gares'!B348</f>
        <v>Bourg-Bruche</v>
      </c>
      <c r="R347">
        <f>'Liste des gares'!C348</f>
        <v>87214775</v>
      </c>
      <c r="S347" t="str">
        <f>'Liste des gares'!D348</f>
        <v>Grand Est</v>
      </c>
      <c r="T347" t="str">
        <f>'Liste des gares'!E348</f>
        <v>GE - Grand Est</v>
      </c>
      <c r="U347" t="str">
        <f>'Liste des gares'!F348</f>
        <v>à renseigner par PSEF</v>
      </c>
      <c r="V347" t="str">
        <f>'Liste des gares'!G348</f>
        <v>C GRAND EST</v>
      </c>
    </row>
    <row r="348" spans="5:22">
      <c r="I348" t="s">
        <v>2894</v>
      </c>
      <c r="J348" t="s">
        <v>3126</v>
      </c>
      <c r="K348" t="s">
        <v>2835</v>
      </c>
      <c r="Q348" t="str">
        <f>'Liste des gares'!B349</f>
        <v>Bourg-en-Bresse</v>
      </c>
      <c r="R348">
        <f>'Liste des gares'!C349</f>
        <v>87743005</v>
      </c>
      <c r="S348" t="str">
        <f>'Liste des gares'!D349</f>
        <v>Auvergne-Rhône-Alpes</v>
      </c>
      <c r="T348" t="str">
        <f>'Liste des gares'!E349</f>
        <v>AURA - Auvergne Rhône Alpes</v>
      </c>
      <c r="U348" t="str">
        <f>'Liste des gares'!F349</f>
        <v>EIC Alpes</v>
      </c>
      <c r="V348" t="str">
        <f>'Liste des gares'!G349</f>
        <v>B AUV-RHONE ALPES</v>
      </c>
    </row>
    <row r="349" spans="5:22">
      <c r="I349" t="s">
        <v>2919</v>
      </c>
      <c r="J349" t="s">
        <v>3127</v>
      </c>
      <c r="K349" t="s">
        <v>2837</v>
      </c>
      <c r="Q349" t="str">
        <f>'Liste des gares'!B350</f>
        <v>Bourges</v>
      </c>
      <c r="R349">
        <f>'Liste des gares'!C350</f>
        <v>87576207</v>
      </c>
      <c r="S349" t="str">
        <f>'Liste des gares'!D350</f>
        <v>Centre-Val de Loire</v>
      </c>
      <c r="T349" t="str">
        <f>'Liste des gares'!E350</f>
        <v>CVL - Centre Val de Loire</v>
      </c>
      <c r="U349" t="str">
        <f>'Liste des gares'!F350</f>
        <v>EIC Centre Limousin</v>
      </c>
      <c r="V349" t="str">
        <f>'Liste des gares'!G350</f>
        <v>B CENTRE VAL DE LOIRE</v>
      </c>
    </row>
    <row r="350" spans="5:22">
      <c r="I350" t="s">
        <v>2922</v>
      </c>
      <c r="J350" t="s">
        <v>3128</v>
      </c>
      <c r="K350" t="s">
        <v>2839</v>
      </c>
      <c r="Q350" t="str">
        <f>'Liste des gares'!B351</f>
        <v>Bourg-Madame</v>
      </c>
      <c r="R350">
        <f>'Liste des gares'!C351</f>
        <v>87784876</v>
      </c>
      <c r="S350" t="str">
        <f>'Liste des gares'!D351</f>
        <v>Occitanie</v>
      </c>
      <c r="T350" t="str">
        <f>'Liste des gares'!E351</f>
        <v>OCC - Occitanie</v>
      </c>
      <c r="U350" t="str">
        <f>'Liste des gares'!F351</f>
        <v>EIC Languedoc Roussillon</v>
      </c>
      <c r="V350" t="str">
        <f>'Liste des gares'!G351</f>
        <v>C OCCITANIE</v>
      </c>
    </row>
    <row r="351" spans="5:22">
      <c r="I351" t="s">
        <v>2925</v>
      </c>
      <c r="J351" t="s">
        <v>3135</v>
      </c>
      <c r="K351" t="s">
        <v>2851</v>
      </c>
      <c r="Q351" t="str">
        <f>'Liste des gares'!B352</f>
        <v>Bourgneuf-en-Retz</v>
      </c>
      <c r="R351">
        <f>'Liste des gares'!C352</f>
        <v>87481242</v>
      </c>
      <c r="S351" t="str">
        <f>'Liste des gares'!D352</f>
        <v>Pays de la Loire</v>
      </c>
      <c r="T351" t="str">
        <f>'Liste des gares'!E352</f>
        <v>BPL - Bretagne Pays de La Loire</v>
      </c>
      <c r="U351" t="str">
        <f>'Liste des gares'!F352</f>
        <v>à renseigner par PSEF</v>
      </c>
      <c r="V351" t="str">
        <f>'Liste des gares'!G352</f>
        <v>C PAYS DE LA LOIRE</v>
      </c>
    </row>
    <row r="352" spans="5:22">
      <c r="I352" t="s">
        <v>2928</v>
      </c>
      <c r="J352" t="s">
        <v>3140</v>
      </c>
      <c r="K352" t="s">
        <v>2873</v>
      </c>
      <c r="Q352" t="str">
        <f>'Liste des gares'!B353</f>
        <v>Bourgoin-Jallieu</v>
      </c>
      <c r="R352">
        <f>'Liste des gares'!C353</f>
        <v>87723429</v>
      </c>
      <c r="S352" t="str">
        <f>'Liste des gares'!D353</f>
        <v>Auvergne-Rhône-Alpes</v>
      </c>
      <c r="T352" t="str">
        <f>'Liste des gares'!E353</f>
        <v>AURA - Auvergne Rhône Alpes</v>
      </c>
      <c r="U352" t="str">
        <f>'Liste des gares'!F353</f>
        <v>EIC Rhône Alpes Lyon</v>
      </c>
      <c r="V352" t="str">
        <f>'Liste des gares'!G353</f>
        <v>B AUV-RHONE ALPES</v>
      </c>
    </row>
    <row r="353" spans="9:22">
      <c r="I353" t="s">
        <v>2931</v>
      </c>
      <c r="K353" t="s">
        <v>2876</v>
      </c>
      <c r="Q353" t="str">
        <f>'Liste des gares'!B354</f>
        <v>Bourg-Saint-Maurice</v>
      </c>
      <c r="R353">
        <f>'Liste des gares'!C354</f>
        <v>87741793</v>
      </c>
      <c r="S353" t="str">
        <f>'Liste des gares'!D354</f>
        <v>Auvergne-Rhône-Alpes</v>
      </c>
      <c r="T353" t="str">
        <f>'Liste des gares'!E354</f>
        <v>AURA - Auvergne Rhône Alpes</v>
      </c>
      <c r="U353" t="str">
        <f>'Liste des gares'!F354</f>
        <v>à renseigner par PSEF</v>
      </c>
      <c r="V353" t="str">
        <f>'Liste des gares'!G354</f>
        <v>B AUV-RHONE ALPES</v>
      </c>
    </row>
    <row r="354" spans="9:22">
      <c r="I354" t="s">
        <v>2942</v>
      </c>
      <c r="K354" t="s">
        <v>2883</v>
      </c>
      <c r="Q354" t="str">
        <f>'Liste des gares'!B355</f>
        <v>Bourgtheroulde - Thuit-Hébert</v>
      </c>
      <c r="R354">
        <f>'Liste des gares'!C355</f>
        <v>87415323</v>
      </c>
      <c r="S354" t="str">
        <f>'Liste des gares'!D355</f>
        <v>Normandie</v>
      </c>
      <c r="T354" t="str">
        <f>'Liste des gares'!E355</f>
        <v>NO - Normandie</v>
      </c>
      <c r="U354" t="str">
        <f>'Liste des gares'!F355</f>
        <v>à renseigner par PSEF</v>
      </c>
      <c r="V354" t="str">
        <f>'Liste des gares'!G355</f>
        <v>C NORMANDIE</v>
      </c>
    </row>
    <row r="355" spans="9:22">
      <c r="I355" t="s">
        <v>2950</v>
      </c>
      <c r="K355" t="s">
        <v>2899</v>
      </c>
      <c r="Q355" t="str">
        <f>'Liste des gares'!B356</f>
        <v>Bournezeau</v>
      </c>
      <c r="R355">
        <f>'Liste des gares'!C356</f>
        <v>87486324</v>
      </c>
      <c r="S355" t="str">
        <f>'Liste des gares'!D356</f>
        <v>Pays de la Loire</v>
      </c>
      <c r="T355" t="str">
        <f>'Liste des gares'!E356</f>
        <v>BPL - Bretagne Pays de La Loire</v>
      </c>
      <c r="U355" t="str">
        <f>'Liste des gares'!F356</f>
        <v>à renseigner par PSEF</v>
      </c>
      <c r="V355" t="str">
        <f>'Liste des gares'!G356</f>
        <v>C PAYS DE LA LOIRE</v>
      </c>
    </row>
    <row r="356" spans="9:22">
      <c r="I356" t="s">
        <v>2955</v>
      </c>
      <c r="K356" t="s">
        <v>2908</v>
      </c>
      <c r="Q356" t="str">
        <f>'Liste des gares'!B357</f>
        <v>Bourron-Marlotte - Grez</v>
      </c>
      <c r="R356">
        <f>'Liste des gares'!C357</f>
        <v>87684118</v>
      </c>
      <c r="S356" t="str">
        <f>'Liste des gares'!D357</f>
        <v>Île-de-France</v>
      </c>
      <c r="T356" t="str">
        <f>'Liste des gares'!E357</f>
        <v>IDF - Île de France</v>
      </c>
      <c r="U356" t="str">
        <f>'Liste des gares'!F357</f>
        <v>à renseigner par PSEF</v>
      </c>
      <c r="V356" t="str">
        <f>'Liste des gares'!G357</f>
        <v>B ILE-DE-FRANCE</v>
      </c>
    </row>
    <row r="357" spans="9:22">
      <c r="I357" t="s">
        <v>2959</v>
      </c>
      <c r="K357" t="s">
        <v>2915</v>
      </c>
      <c r="Q357" t="str">
        <f>'Liste des gares'!B358</f>
        <v>Bourth</v>
      </c>
      <c r="R357">
        <f>'Liste des gares'!C358</f>
        <v>87393603</v>
      </c>
      <c r="S357" t="str">
        <f>'Liste des gares'!D358</f>
        <v>Normandie</v>
      </c>
      <c r="T357" t="str">
        <f>'Liste des gares'!E358</f>
        <v>NO - Normandie</v>
      </c>
      <c r="U357" t="str">
        <f>'Liste des gares'!F358</f>
        <v>à renseigner par PSEF</v>
      </c>
      <c r="V357" t="str">
        <f>'Liste des gares'!G358</f>
        <v>C NORMANDIE</v>
      </c>
    </row>
    <row r="358" spans="9:22">
      <c r="I358" t="s">
        <v>2981</v>
      </c>
      <c r="K358" t="s">
        <v>2916</v>
      </c>
      <c r="Q358" t="str">
        <f>'Liste des gares'!B359</f>
        <v>Boussay - La Bruffière</v>
      </c>
      <c r="R358">
        <f>'Liste des gares'!C359</f>
        <v>87481176</v>
      </c>
      <c r="S358" t="str">
        <f>'Liste des gares'!D359</f>
        <v>Pays de la Loire</v>
      </c>
      <c r="T358" t="str">
        <f>'Liste des gares'!E359</f>
        <v>BPL - Bretagne Pays de La Loire</v>
      </c>
      <c r="U358" t="str">
        <f>'Liste des gares'!F359</f>
        <v>à renseigner par PSEF</v>
      </c>
      <c r="V358" t="str">
        <f>'Liste des gares'!G359</f>
        <v>C PAYS DE LA LOIRE</v>
      </c>
    </row>
    <row r="359" spans="9:22">
      <c r="I359" t="s">
        <v>2986</v>
      </c>
      <c r="K359" t="s">
        <v>2938</v>
      </c>
      <c r="Q359" t="str">
        <f>'Liste des gares'!B360</f>
        <v>Boussens</v>
      </c>
      <c r="R359">
        <f>'Liste des gares'!C360</f>
        <v>87611095</v>
      </c>
      <c r="S359" t="str">
        <f>'Liste des gares'!D360</f>
        <v>Occitanie</v>
      </c>
      <c r="T359" t="str">
        <f>'Liste des gares'!E360</f>
        <v>OCC - Occitanie</v>
      </c>
      <c r="U359" t="str">
        <f>'Liste des gares'!F360</f>
        <v>EIC Midi Pyrénées</v>
      </c>
      <c r="V359" t="str">
        <f>'Liste des gares'!G360</f>
        <v>B OCCITANIE</v>
      </c>
    </row>
    <row r="360" spans="9:22">
      <c r="I360" t="s">
        <v>3012</v>
      </c>
      <c r="K360" t="s">
        <v>2939</v>
      </c>
      <c r="Q360" t="str">
        <f>'Liste des gares'!B361</f>
        <v>Boussy-Saint-Antoine</v>
      </c>
      <c r="R360">
        <f>'Liste des gares'!C361</f>
        <v>87682138</v>
      </c>
      <c r="S360" t="str">
        <f>'Liste des gares'!D361</f>
        <v>Île-de-France</v>
      </c>
      <c r="T360" t="str">
        <f>'Liste des gares'!E361</f>
        <v>IDF - Île de France</v>
      </c>
      <c r="U360" t="str">
        <f>'Liste des gares'!F361</f>
        <v>à renseigner par PSEF</v>
      </c>
      <c r="V360" t="str">
        <f>'Liste des gares'!G361</f>
        <v>B ILE-DE-FRANCE</v>
      </c>
    </row>
    <row r="361" spans="9:22">
      <c r="I361" t="s">
        <v>3027</v>
      </c>
      <c r="K361" t="s">
        <v>2940</v>
      </c>
      <c r="Q361" t="str">
        <f>'Liste des gares'!B362</f>
        <v>Bouthéon</v>
      </c>
      <c r="R361">
        <f>'Liste des gares'!C362</f>
        <v>87726216</v>
      </c>
      <c r="S361" t="str">
        <f>'Liste des gares'!D362</f>
        <v>Auvergne-Rhône-Alpes</v>
      </c>
      <c r="T361" t="str">
        <f>'Liste des gares'!E362</f>
        <v>AURA - Auvergne Rhône Alpes</v>
      </c>
      <c r="U361" t="str">
        <f>'Liste des gares'!F362</f>
        <v>EIC Rhône Alpes Lyon</v>
      </c>
      <c r="V361" t="str">
        <f>'Liste des gares'!G362</f>
        <v>C AUV-RHONE ALPES</v>
      </c>
    </row>
    <row r="362" spans="9:22">
      <c r="I362" t="s">
        <v>3028</v>
      </c>
      <c r="K362" t="s">
        <v>2953</v>
      </c>
      <c r="Q362" t="str">
        <f>'Liste des gares'!B363</f>
        <v>Boutigny</v>
      </c>
      <c r="R362">
        <f>'Liste des gares'!C363</f>
        <v>87681478</v>
      </c>
      <c r="S362" t="str">
        <f>'Liste des gares'!D363</f>
        <v>Île-de-France</v>
      </c>
      <c r="T362" t="str">
        <f>'Liste des gares'!E363</f>
        <v>IDF - Île de France</v>
      </c>
      <c r="U362" t="str">
        <f>'Liste des gares'!F363</f>
        <v>à renseigner par PSEF</v>
      </c>
      <c r="V362" t="str">
        <f>'Liste des gares'!G363</f>
        <v>B ILE-DE-FRANCE</v>
      </c>
    </row>
    <row r="363" spans="9:22">
      <c r="I363" t="s">
        <v>3034</v>
      </c>
      <c r="K363" t="s">
        <v>2957</v>
      </c>
      <c r="Q363" t="str">
        <f>'Liste des gares'!B364</f>
        <v>Bouy</v>
      </c>
      <c r="R363">
        <f>'Liste des gares'!C364</f>
        <v>87174433</v>
      </c>
      <c r="S363" t="str">
        <f>'Liste des gares'!D364</f>
        <v>Grand Est</v>
      </c>
      <c r="T363" t="str">
        <f>'Liste des gares'!E364</f>
        <v>GE - Grand Est</v>
      </c>
      <c r="U363" t="str">
        <f>'Liste des gares'!F364</f>
        <v>à renseigner par PSEF</v>
      </c>
      <c r="V363" t="str">
        <f>'Liste des gares'!G364</f>
        <v>C GRAND EST</v>
      </c>
    </row>
    <row r="364" spans="9:22">
      <c r="I364" t="s">
        <v>3082</v>
      </c>
      <c r="K364" t="s">
        <v>2964</v>
      </c>
      <c r="Q364" t="str">
        <f>'Liste des gares'!B365</f>
        <v>Bouzonville</v>
      </c>
      <c r="R364">
        <f>'Liste des gares'!C365</f>
        <v>87193177</v>
      </c>
      <c r="S364" t="str">
        <f>'Liste des gares'!D365</f>
        <v>Grand Est</v>
      </c>
      <c r="T364" t="str">
        <f>'Liste des gares'!E365</f>
        <v>GE - Grand Est</v>
      </c>
      <c r="U364" t="str">
        <f>'Liste des gares'!F365</f>
        <v>EIC Lorraine Champagne Ardenne</v>
      </c>
      <c r="V364" t="str">
        <f>'Liste des gares'!G365</f>
        <v>C GRAND EST</v>
      </c>
    </row>
    <row r="365" spans="9:22">
      <c r="I365" t="s">
        <v>3085</v>
      </c>
      <c r="K365" t="s">
        <v>2965</v>
      </c>
      <c r="Q365" t="str">
        <f>'Liste des gares'!B366</f>
        <v>Boves</v>
      </c>
      <c r="R365">
        <f>'Liste des gares'!C366</f>
        <v>87313213</v>
      </c>
      <c r="S365" t="str">
        <f>'Liste des gares'!D366</f>
        <v>Hauts-de-France</v>
      </c>
      <c r="T365" t="str">
        <f>'Liste des gares'!E366</f>
        <v>HDF - Hauts de France</v>
      </c>
      <c r="U365" t="str">
        <f>'Liste des gares'!F366</f>
        <v>à renseigner par PSEF</v>
      </c>
      <c r="V365" t="str">
        <f>'Liste des gares'!G366</f>
        <v>C HAUTS DE FRANCE</v>
      </c>
    </row>
    <row r="366" spans="9:22">
      <c r="I366" t="s">
        <v>3097</v>
      </c>
      <c r="K366" t="s">
        <v>2966</v>
      </c>
      <c r="Q366" t="str">
        <f>'Liste des gares'!B367</f>
        <v>Bram</v>
      </c>
      <c r="R366">
        <f>'Liste des gares'!C367</f>
        <v>87615054</v>
      </c>
      <c r="S366" t="str">
        <f>'Liste des gares'!D367</f>
        <v>Occitanie</v>
      </c>
      <c r="T366" t="str">
        <f>'Liste des gares'!E367</f>
        <v>OCC - Occitanie</v>
      </c>
      <c r="U366" t="str">
        <f>'Liste des gares'!F367</f>
        <v>EIC Midi Pyrénées</v>
      </c>
      <c r="V366" t="str">
        <f>'Liste des gares'!G367</f>
        <v>C OCCITANIE</v>
      </c>
    </row>
    <row r="367" spans="9:22">
      <c r="I367" t="s">
        <v>3099</v>
      </c>
      <c r="K367" t="s">
        <v>2972</v>
      </c>
      <c r="Q367" t="str">
        <f>'Liste des gares'!B368</f>
        <v>Brandérion</v>
      </c>
      <c r="R367">
        <f>'Liste des gares'!C368</f>
        <v>87476242</v>
      </c>
      <c r="S367" t="str">
        <f>'Liste des gares'!D368</f>
        <v>Bretagne</v>
      </c>
      <c r="T367" t="str">
        <f>'Liste des gares'!E368</f>
        <v>BPL - Bretagne Pays de La Loire</v>
      </c>
      <c r="U367" t="str">
        <f>'Liste des gares'!F368</f>
        <v>à renseigner par PSEF</v>
      </c>
      <c r="V367" t="str">
        <f>'Liste des gares'!G368</f>
        <v>C BRETAGNE</v>
      </c>
    </row>
    <row r="368" spans="9:22">
      <c r="I368" t="s">
        <v>3116</v>
      </c>
      <c r="K368" t="s">
        <v>2992</v>
      </c>
      <c r="Q368" t="str">
        <f>'Liste des gares'!B369</f>
        <v>Saint-Étienne Carnot</v>
      </c>
      <c r="R368">
        <f>'Liste des gares'!C369</f>
        <v>87726901</v>
      </c>
      <c r="S368" t="str">
        <f>'Liste des gares'!D369</f>
        <v>Auvergne-Rhône-Alpes</v>
      </c>
      <c r="T368" t="str">
        <f>'Liste des gares'!E369</f>
        <v>AURA - Auvergne Rhône Alpes</v>
      </c>
      <c r="U368" t="str">
        <f>'Liste des gares'!F369</f>
        <v>à renseigner par PSEF</v>
      </c>
      <c r="V368" t="str">
        <f>'Liste des gares'!G369</f>
        <v>C AUV-RHONE ALPES</v>
      </c>
    </row>
    <row r="369" spans="9:22">
      <c r="I369" t="s">
        <v>3117</v>
      </c>
      <c r="K369" t="s">
        <v>2997</v>
      </c>
      <c r="Q369" t="str">
        <f>'Liste des gares'!B370</f>
        <v>Brax - Léguevin</v>
      </c>
      <c r="R369">
        <f>'Liste des gares'!C370</f>
        <v>87611822</v>
      </c>
      <c r="S369" t="str">
        <f>'Liste des gares'!D370</f>
        <v>Occitanie</v>
      </c>
      <c r="T369" t="str">
        <f>'Liste des gares'!E370</f>
        <v>OCC - Occitanie</v>
      </c>
      <c r="U369" t="str">
        <f>'Liste des gares'!F370</f>
        <v>à renseigner par PSEF</v>
      </c>
      <c r="V369" t="str">
        <f>'Liste des gares'!G370</f>
        <v>B OCCITANIE</v>
      </c>
    </row>
    <row r="370" spans="9:22">
      <c r="I370" t="s">
        <v>3120</v>
      </c>
      <c r="K370" t="s">
        <v>2998</v>
      </c>
      <c r="Q370" t="str">
        <f>'Liste des gares'!B371</f>
        <v>Brazey-en-Plaine</v>
      </c>
      <c r="R370">
        <f>'Liste des gares'!C371</f>
        <v>87713644</v>
      </c>
      <c r="S370" t="str">
        <f>'Liste des gares'!D371</f>
        <v>Bourgogne-Franche-Comté</v>
      </c>
      <c r="T370" t="str">
        <f>'Liste des gares'!E371</f>
        <v>BFC - Bourgogne Franche Compté</v>
      </c>
      <c r="U370" t="str">
        <f>'Liste des gares'!F371</f>
        <v>à renseigner par PSEF</v>
      </c>
      <c r="V370" t="str">
        <f>'Liste des gares'!G371</f>
        <v>C BOURGOGNE FC</v>
      </c>
    </row>
    <row r="371" spans="9:22">
      <c r="I371" t="s">
        <v>3121</v>
      </c>
      <c r="K371" t="s">
        <v>3000</v>
      </c>
      <c r="Q371" t="str">
        <f>'Liste des gares'!B372</f>
        <v>Bréauté - Beuzeville</v>
      </c>
      <c r="R371">
        <f>'Liste des gares'!C372</f>
        <v>87413344</v>
      </c>
      <c r="S371" t="str">
        <f>'Liste des gares'!D372</f>
        <v>Normandie</v>
      </c>
      <c r="T371" t="str">
        <f>'Liste des gares'!E372</f>
        <v>NO - Normandie</v>
      </c>
      <c r="U371" t="str">
        <f>'Liste des gares'!F372</f>
        <v>à renseigner par PSEF</v>
      </c>
      <c r="V371" t="str">
        <f>'Liste des gares'!G372</f>
        <v>B NORMANDIE</v>
      </c>
    </row>
    <row r="372" spans="9:22">
      <c r="I372" t="s">
        <v>3122</v>
      </c>
      <c r="K372" t="s">
        <v>3001</v>
      </c>
      <c r="Q372" t="str">
        <f>'Liste des gares'!B373</f>
        <v>Brebières</v>
      </c>
      <c r="R372">
        <f>'Liste des gares'!C373</f>
        <v>87345108</v>
      </c>
      <c r="S372" t="str">
        <f>'Liste des gares'!D373</f>
        <v>Hauts-de-France</v>
      </c>
      <c r="T372" t="str">
        <f>'Liste des gares'!E373</f>
        <v>HDF - Hauts de France</v>
      </c>
      <c r="U372" t="str">
        <f>'Liste des gares'!F373</f>
        <v>à renseigner par PSEF</v>
      </c>
      <c r="V372" t="str">
        <f>'Liste des gares'!G373</f>
        <v>C HAUTS DE FRANCE</v>
      </c>
    </row>
    <row r="373" spans="9:22">
      <c r="I373" t="s">
        <v>3124</v>
      </c>
      <c r="K373" t="s">
        <v>3002</v>
      </c>
      <c r="Q373" t="str">
        <f>'Liste des gares'!B374</f>
        <v>Breil-sur-Roya</v>
      </c>
      <c r="R373">
        <f>'Liste des gares'!C374</f>
        <v>87756833</v>
      </c>
      <c r="S373" t="str">
        <f>'Liste des gares'!D374</f>
        <v>Provence-Alpes-Côte d'Azur</v>
      </c>
      <c r="T373" t="str">
        <f>'Liste des gares'!E374</f>
        <v>PACA - Provence Alpes Côte d'Azur</v>
      </c>
      <c r="U373" t="str">
        <f>'Liste des gares'!F374</f>
        <v>EIC Provence Alpes Côte d'Azur</v>
      </c>
      <c r="V373" t="str">
        <f>'Liste des gares'!G374</f>
        <v>C PACA</v>
      </c>
    </row>
    <row r="374" spans="9:22">
      <c r="I374" t="s">
        <v>3130</v>
      </c>
      <c r="K374" t="s">
        <v>3004</v>
      </c>
      <c r="Q374" t="str">
        <f>'Liste des gares'!B375</f>
        <v>Breitenbach</v>
      </c>
      <c r="R374">
        <f>'Liste des gares'!C375</f>
        <v>87182659</v>
      </c>
      <c r="S374" t="str">
        <f>'Liste des gares'!D375</f>
        <v>Grand Est</v>
      </c>
      <c r="T374" t="str">
        <f>'Liste des gares'!E375</f>
        <v>GE - Grand Est</v>
      </c>
      <c r="U374" t="str">
        <f>'Liste des gares'!F375</f>
        <v>à renseigner par PSEF</v>
      </c>
      <c r="V374" t="str">
        <f>'Liste des gares'!G375</f>
        <v>C GRAND EST</v>
      </c>
    </row>
    <row r="375" spans="9:22">
      <c r="I375" t="s">
        <v>3131</v>
      </c>
      <c r="K375" t="s">
        <v>3014</v>
      </c>
      <c r="Q375" t="str">
        <f>'Liste des gares'!B376</f>
        <v>Brélidy - Plouëc</v>
      </c>
      <c r="R375">
        <f>'Liste des gares'!C376</f>
        <v>87473827</v>
      </c>
      <c r="S375" t="str">
        <f>'Liste des gares'!D376</f>
        <v>Bretagne</v>
      </c>
      <c r="T375" t="str">
        <f>'Liste des gares'!E376</f>
        <v>BPL - Bretagne Pays de La Loire</v>
      </c>
      <c r="U375" t="str">
        <f>'Liste des gares'!F376</f>
        <v>à renseigner par PSEF</v>
      </c>
      <c r="V375" t="str">
        <f>'Liste des gares'!G376</f>
        <v>C BRETAGNE</v>
      </c>
    </row>
    <row r="376" spans="9:22">
      <c r="I376" t="s">
        <v>3132</v>
      </c>
      <c r="K376" t="s">
        <v>3032</v>
      </c>
      <c r="Q376" t="str">
        <f>'Liste des gares'!B377</f>
        <v>Bressuire</v>
      </c>
      <c r="R376">
        <f>'Liste des gares'!C377</f>
        <v>87487249</v>
      </c>
      <c r="S376" t="str">
        <f>'Liste des gares'!D377</f>
        <v>Nouvelle-Aquitaine</v>
      </c>
      <c r="T376" t="str">
        <f>'Liste des gares'!E377</f>
        <v>NA - Nouvelle Aquitaine</v>
      </c>
      <c r="U376" t="str">
        <f>'Liste des gares'!F377</f>
        <v>EIC Bretagne Pays de la Loire</v>
      </c>
      <c r="V376" t="str">
        <f>'Liste des gares'!G377</f>
        <v>C NOUVELLE AQUITAINE</v>
      </c>
    </row>
    <row r="377" spans="9:22">
      <c r="I377" t="s">
        <v>3133</v>
      </c>
      <c r="K377" t="s">
        <v>3035</v>
      </c>
      <c r="Q377" t="str">
        <f>'Liste des gares'!B378</f>
        <v>Brest</v>
      </c>
      <c r="R377">
        <f>'Liste des gares'!C378</f>
        <v>87474007</v>
      </c>
      <c r="S377" t="str">
        <f>'Liste des gares'!D378</f>
        <v>Bretagne</v>
      </c>
      <c r="T377" t="str">
        <f>'Liste des gares'!E378</f>
        <v>BPL - Bretagne Pays de La Loire</v>
      </c>
      <c r="U377" t="str">
        <f>'Liste des gares'!F378</f>
        <v>EIC Bretagne Pays de la Loire</v>
      </c>
      <c r="V377" t="str">
        <f>'Liste des gares'!G378</f>
        <v>A BRETAGNE</v>
      </c>
    </row>
    <row r="378" spans="9:22">
      <c r="I378" t="s">
        <v>3134</v>
      </c>
      <c r="K378" t="s">
        <v>3037</v>
      </c>
      <c r="Q378" t="str">
        <f>'Liste des gares'!B379</f>
        <v>Breteil</v>
      </c>
      <c r="R378">
        <f>'Liste des gares'!C379</f>
        <v>87471102</v>
      </c>
      <c r="S378" t="str">
        <f>'Liste des gares'!D379</f>
        <v>Bretagne</v>
      </c>
      <c r="T378" t="str">
        <f>'Liste des gares'!E379</f>
        <v>BPL - Bretagne Pays de La Loire</v>
      </c>
      <c r="U378" t="str">
        <f>'Liste des gares'!F379</f>
        <v>à renseigner par PSEF</v>
      </c>
      <c r="V378" t="str">
        <f>'Liste des gares'!G379</f>
        <v>C BRETAGNE</v>
      </c>
    </row>
    <row r="379" spans="9:22">
      <c r="I379" t="s">
        <v>3136</v>
      </c>
      <c r="K379" t="s">
        <v>3051</v>
      </c>
      <c r="Q379" t="str">
        <f>'Liste des gares'!B380</f>
        <v>Bretenoux - Biars</v>
      </c>
      <c r="R379">
        <f>'Liste des gares'!C380</f>
        <v>87594762</v>
      </c>
      <c r="S379" t="str">
        <f>'Liste des gares'!D380</f>
        <v>Occitanie</v>
      </c>
      <c r="T379" t="str">
        <f>'Liste des gares'!E380</f>
        <v>OCC - Occitanie</v>
      </c>
      <c r="U379" t="str">
        <f>'Liste des gares'!F380</f>
        <v>à renseigner par PSEF</v>
      </c>
      <c r="V379" t="str">
        <f>'Liste des gares'!G380</f>
        <v>C OCCITANIE</v>
      </c>
    </row>
    <row r="380" spans="9:22">
      <c r="I380" t="s">
        <v>3138</v>
      </c>
      <c r="K380" t="s">
        <v>3054</v>
      </c>
      <c r="Q380" t="str">
        <f>'Liste des gares'!B381</f>
        <v>Breteuil</v>
      </c>
      <c r="R380">
        <f>'Liste des gares'!C381</f>
        <v>87313247</v>
      </c>
      <c r="S380" t="str">
        <f>'Liste des gares'!D381</f>
        <v>Hauts-de-France</v>
      </c>
      <c r="T380" t="str">
        <f>'Liste des gares'!E381</f>
        <v>HDF - Hauts de France</v>
      </c>
      <c r="U380" t="str">
        <f>'Liste des gares'!F381</f>
        <v>EIC Normandie</v>
      </c>
      <c r="V380" t="str">
        <f>'Liste des gares'!G381</f>
        <v>C HAUTS DE FRANCE</v>
      </c>
    </row>
    <row r="381" spans="9:22">
      <c r="I381" t="s">
        <v>3139</v>
      </c>
      <c r="K381" t="s">
        <v>3057</v>
      </c>
      <c r="Q381" t="str">
        <f>'Liste des gares'!B382</f>
        <v>Brétigny</v>
      </c>
      <c r="R381">
        <f>'Liste des gares'!C382</f>
        <v>87545194</v>
      </c>
      <c r="S381" t="str">
        <f>'Liste des gares'!D382</f>
        <v>Île-de-France</v>
      </c>
      <c r="T381" t="str">
        <f>'Liste des gares'!E382</f>
        <v>IDF - Île de France</v>
      </c>
      <c r="U381" t="str">
        <f>'Liste des gares'!F382</f>
        <v>EIC Paris Rive Gauche</v>
      </c>
      <c r="V381" t="str">
        <f>'Liste des gares'!G382</f>
        <v>B ILE-DE-FRANCE</v>
      </c>
    </row>
    <row r="382" spans="9:22">
      <c r="I382" t="s">
        <v>3142</v>
      </c>
      <c r="K382" t="s">
        <v>3060</v>
      </c>
      <c r="Q382" t="str">
        <f>'Liste des gares'!B383</f>
        <v>Bretigny - Norges</v>
      </c>
      <c r="R382">
        <f>'Liste des gares'!C383</f>
        <v>87712265</v>
      </c>
      <c r="S382" t="str">
        <f>'Liste des gares'!D383</f>
        <v>Bourgogne-Franche-Comté</v>
      </c>
      <c r="T382" t="str">
        <f>'Liste des gares'!E383</f>
        <v>BFC - Bourgogne Franche Compté</v>
      </c>
      <c r="U382" t="str">
        <f>'Liste des gares'!F383</f>
        <v>à renseigner par PSEF</v>
      </c>
      <c r="V382" t="str">
        <f>'Liste des gares'!G383</f>
        <v>C BOURGOGNE FC</v>
      </c>
    </row>
    <row r="383" spans="9:22">
      <c r="I383" t="s">
        <v>3143</v>
      </c>
      <c r="K383" t="s">
        <v>3062</v>
      </c>
      <c r="Q383" t="str">
        <f>'Liste des gares'!B384</f>
        <v>Bretoncelles</v>
      </c>
      <c r="R383">
        <f>'Liste des gares'!C384</f>
        <v>87394270</v>
      </c>
      <c r="S383" t="str">
        <f>'Liste des gares'!D384</f>
        <v>Normandie</v>
      </c>
      <c r="T383" t="str">
        <f>'Liste des gares'!E384</f>
        <v>NO - Normandie</v>
      </c>
      <c r="U383" t="str">
        <f>'Liste des gares'!F384</f>
        <v>EIC Paris Rive Gauche</v>
      </c>
      <c r="V383" t="str">
        <f>'Liste des gares'!G384</f>
        <v>C NORMANDIE</v>
      </c>
    </row>
    <row r="384" spans="9:22">
      <c r="I384" t="s">
        <v>3150</v>
      </c>
      <c r="K384" t="s">
        <v>3064</v>
      </c>
      <c r="Q384" t="str">
        <f>'Liste des gares'!B385</f>
        <v>Bretteville - Norrey</v>
      </c>
      <c r="R384">
        <f>'Liste des gares'!C385</f>
        <v>87444042</v>
      </c>
      <c r="S384" t="str">
        <f>'Liste des gares'!D385</f>
        <v>Normandie</v>
      </c>
      <c r="T384" t="str">
        <f>'Liste des gares'!E385</f>
        <v>NO - Normandie</v>
      </c>
      <c r="U384" t="str">
        <f>'Liste des gares'!F385</f>
        <v>à renseigner par PSEF</v>
      </c>
      <c r="V384" t="str">
        <f>'Liste des gares'!G385</f>
        <v>C NORMANDIE</v>
      </c>
    </row>
    <row r="385" spans="9:22">
      <c r="I385" t="s">
        <v>3151</v>
      </c>
      <c r="K385" t="s">
        <v>3065</v>
      </c>
      <c r="Q385" t="str">
        <f>'Liste des gares'!B386</f>
        <v>Breuil - Romain</v>
      </c>
      <c r="R385">
        <f>'Liste des gares'!C386</f>
        <v>87171322</v>
      </c>
      <c r="S385" t="str">
        <f>'Liste des gares'!D386</f>
        <v>Grand Est</v>
      </c>
      <c r="T385" t="str">
        <f>'Liste des gares'!E386</f>
        <v>GE - Grand Est</v>
      </c>
      <c r="U385" t="str">
        <f>'Liste des gares'!F386</f>
        <v>à renseigner par PSEF</v>
      </c>
      <c r="V385" t="str">
        <f>'Liste des gares'!G386</f>
        <v>C GRAND EST</v>
      </c>
    </row>
    <row r="386" spans="9:22">
      <c r="K386" t="s">
        <v>3073</v>
      </c>
      <c r="Q386" t="str">
        <f>'Liste des gares'!B387</f>
        <v>Breuillet - Bruyères-le-Châtel</v>
      </c>
      <c r="R386">
        <f>'Liste des gares'!C387</f>
        <v>87545483</v>
      </c>
      <c r="S386" t="str">
        <f>'Liste des gares'!D387</f>
        <v>Île-de-France</v>
      </c>
      <c r="T386" t="str">
        <f>'Liste des gares'!E387</f>
        <v>IDF - Île de France</v>
      </c>
      <c r="U386" t="str">
        <f>'Liste des gares'!F387</f>
        <v>à renseigner par PSEF</v>
      </c>
      <c r="V386" t="str">
        <f>'Liste des gares'!G387</f>
        <v>B ILE-DE-FRANCE</v>
      </c>
    </row>
    <row r="387" spans="9:22">
      <c r="K387" t="s">
        <v>3074</v>
      </c>
      <c r="Q387" t="str">
        <f>'Liste des gares'!B388</f>
        <v>Breuillet Village</v>
      </c>
      <c r="R387">
        <f>'Liste des gares'!C388</f>
        <v>87545491</v>
      </c>
      <c r="S387" t="str">
        <f>'Liste des gares'!D388</f>
        <v>Île-de-France</v>
      </c>
      <c r="T387" t="str">
        <f>'Liste des gares'!E388</f>
        <v>IDF - Île de France</v>
      </c>
      <c r="U387" t="str">
        <f>'Liste des gares'!F388</f>
        <v>à renseigner par PSEF</v>
      </c>
      <c r="V387" t="str">
        <f>'Liste des gares'!G388</f>
        <v>B ILE-DE-FRANCE</v>
      </c>
    </row>
    <row r="388" spans="9:22">
      <c r="K388" t="s">
        <v>3075</v>
      </c>
      <c r="Q388" t="str">
        <f>'Liste des gares'!B389</f>
        <v>Bréval</v>
      </c>
      <c r="R388">
        <f>'Liste des gares'!C389</f>
        <v>87381624</v>
      </c>
      <c r="S388" t="str">
        <f>'Liste des gares'!D389</f>
        <v>Île-de-France</v>
      </c>
      <c r="T388" t="str">
        <f>'Liste des gares'!E389</f>
        <v>IDF - Île de France</v>
      </c>
      <c r="U388" t="str">
        <f>'Liste des gares'!F389</f>
        <v>à renseigner par PSEF</v>
      </c>
      <c r="V388" t="str">
        <f>'Liste des gares'!G389</f>
        <v>B ILE-DE-FRANCE</v>
      </c>
    </row>
    <row r="389" spans="9:22">
      <c r="K389" t="s">
        <v>3076</v>
      </c>
      <c r="Q389" t="str">
        <f>'Liste des gares'!B390</f>
        <v>Briançon</v>
      </c>
      <c r="R389">
        <f>'Liste des gares'!C390</f>
        <v>87763607</v>
      </c>
      <c r="S389" t="str">
        <f>'Liste des gares'!D390</f>
        <v>Provence-Alpes-Côte d'Azur</v>
      </c>
      <c r="T389" t="str">
        <f>'Liste des gares'!E390</f>
        <v>PACA - Provence Alpes Côte d'Azur</v>
      </c>
      <c r="U389" t="str">
        <f>'Liste des gares'!F390</f>
        <v>EIC Provence Alpes Côte d'Azur</v>
      </c>
      <c r="V389" t="str">
        <f>'Liste des gares'!G390</f>
        <v>B PACA</v>
      </c>
    </row>
    <row r="390" spans="9:22">
      <c r="K390" t="s">
        <v>3077</v>
      </c>
      <c r="Q390" t="str">
        <f>'Liste des gares'!B391</f>
        <v>Briare</v>
      </c>
      <c r="R390">
        <f>'Liste des gares'!C391</f>
        <v>87696088</v>
      </c>
      <c r="S390" t="str">
        <f>'Liste des gares'!D391</f>
        <v>Centre-Val de Loire</v>
      </c>
      <c r="T390" t="str">
        <f>'Liste des gares'!E391</f>
        <v>CVL - Centre Val de Loire</v>
      </c>
      <c r="U390" t="str">
        <f>'Liste des gares'!F391</f>
        <v>à renseigner par PSEF</v>
      </c>
      <c r="V390" t="str">
        <f>'Liste des gares'!G391</f>
        <v>C CENTRE VAL DE LOIRE</v>
      </c>
    </row>
    <row r="391" spans="9:22">
      <c r="K391" t="s">
        <v>3088</v>
      </c>
      <c r="Q391" t="str">
        <f>'Liste des gares'!B392</f>
        <v>Brignac</v>
      </c>
      <c r="R391">
        <f>'Liste des gares'!C392</f>
        <v>87592063</v>
      </c>
      <c r="S391" t="str">
        <f>'Liste des gares'!D392</f>
        <v>Nouvelle-Aquitaine</v>
      </c>
      <c r="T391" t="str">
        <f>'Liste des gares'!E392</f>
        <v>NA - Nouvelle Aquitaine</v>
      </c>
      <c r="U391" t="str">
        <f>'Liste des gares'!F392</f>
        <v>à renseigner par PSEF</v>
      </c>
      <c r="V391" t="str">
        <f>'Liste des gares'!G392</f>
        <v>C NOUVELLE AQUITAINE</v>
      </c>
    </row>
    <row r="392" spans="9:22">
      <c r="K392" t="s">
        <v>3089</v>
      </c>
      <c r="Q392" t="str">
        <f>'Liste des gares'!B393</f>
        <v>Brignais</v>
      </c>
      <c r="R392">
        <f>'Liste des gares'!C393</f>
        <v>87722728</v>
      </c>
      <c r="S392" t="str">
        <f>'Liste des gares'!D393</f>
        <v>Auvergne-Rhône-Alpes</v>
      </c>
      <c r="T392" t="str">
        <f>'Liste des gares'!E393</f>
        <v>AURA - Auvergne Rhône Alpes</v>
      </c>
      <c r="U392" t="str">
        <f>'Liste des gares'!F393</f>
        <v>EIC Rhône Alpes Lyon</v>
      </c>
      <c r="V392" t="str">
        <f>'Liste des gares'!G393</f>
        <v>B AUV-RHONE ALPES</v>
      </c>
    </row>
    <row r="393" spans="9:22">
      <c r="K393" t="s">
        <v>3091</v>
      </c>
      <c r="Q393" t="str">
        <f>'Liste des gares'!B394</f>
        <v>Brignoud</v>
      </c>
      <c r="R393">
        <f>'Liste des gares'!C394</f>
        <v>87747451</v>
      </c>
      <c r="S393" t="str">
        <f>'Liste des gares'!D394</f>
        <v>Auvergne-Rhône-Alpes</v>
      </c>
      <c r="T393" t="str">
        <f>'Liste des gares'!E394</f>
        <v>AURA - Auvergne Rhône Alpes</v>
      </c>
      <c r="U393" t="str">
        <f>'Liste des gares'!F394</f>
        <v>à renseigner par PSEF</v>
      </c>
      <c r="V393" t="str">
        <f>'Liste des gares'!G394</f>
        <v>B AUV-RHONE ALPES</v>
      </c>
    </row>
    <row r="394" spans="9:22">
      <c r="K394" t="s">
        <v>3098</v>
      </c>
      <c r="Q394" t="str">
        <f>'Liste des gares'!B395</f>
        <v>Brimeux</v>
      </c>
      <c r="R394">
        <f>'Liste des gares'!C395</f>
        <v>87317180</v>
      </c>
      <c r="S394" t="str">
        <f>'Liste des gares'!D395</f>
        <v>Hauts-de-France</v>
      </c>
      <c r="T394" t="str">
        <f>'Liste des gares'!E395</f>
        <v>HDF - Hauts de France</v>
      </c>
      <c r="U394" t="str">
        <f>'Liste des gares'!F395</f>
        <v>à renseigner par PSEF</v>
      </c>
      <c r="V394" t="str">
        <f>'Liste des gares'!G395</f>
        <v>C HAUTS DE FRANCE</v>
      </c>
    </row>
    <row r="395" spans="9:22">
      <c r="K395" t="s">
        <v>3110</v>
      </c>
      <c r="Q395" t="str">
        <f>'Liste des gares'!B396</f>
        <v>Brion - Laizy</v>
      </c>
      <c r="R395">
        <f>'Liste des gares'!C396</f>
        <v>87694596</v>
      </c>
      <c r="S395" t="str">
        <f>'Liste des gares'!D396</f>
        <v>Bourgogne-Franche-Comté</v>
      </c>
      <c r="T395" t="str">
        <f>'Liste des gares'!E396</f>
        <v>BFC - Bourgogne Franche Compté</v>
      </c>
      <c r="U395" t="str">
        <f>'Liste des gares'!F396</f>
        <v>à renseigner par PSEF</v>
      </c>
      <c r="V395" t="str">
        <f>'Liste des gares'!G396</f>
        <v>C BOURGOGNE FC</v>
      </c>
    </row>
    <row r="396" spans="9:22">
      <c r="K396" t="s">
        <v>3118</v>
      </c>
      <c r="Q396" t="str">
        <f>'Liste des gares'!B397</f>
        <v>Brion - Montréal-la-Cluse</v>
      </c>
      <c r="R396">
        <f>'Liste des gares'!C397</f>
        <v>87131961</v>
      </c>
      <c r="S396" t="str">
        <f>'Liste des gares'!D397</f>
        <v>Auvergne-Rhône-Alpes</v>
      </c>
      <c r="T396" t="str">
        <f>'Liste des gares'!E397</f>
        <v>AURA - Auvergne Rhône Alpes</v>
      </c>
      <c r="U396" t="str">
        <f>'Liste des gares'!F397</f>
        <v>à renseigner par PSEF</v>
      </c>
      <c r="V396" t="str">
        <f>'Liste des gares'!G397</f>
        <v>C AUV-RHONE ALPES</v>
      </c>
    </row>
    <row r="397" spans="9:22">
      <c r="K397" t="s">
        <v>3145</v>
      </c>
      <c r="Q397" t="str">
        <f>'Liste des gares'!B398</f>
        <v>Brionne</v>
      </c>
      <c r="R397">
        <f>'Liste des gares'!C398</f>
        <v>87415364</v>
      </c>
      <c r="S397" t="str">
        <f>'Liste des gares'!D398</f>
        <v>Normandie</v>
      </c>
      <c r="T397" t="str">
        <f>'Liste des gares'!E398</f>
        <v>NO - Normandie</v>
      </c>
      <c r="U397" t="str">
        <f>'Liste des gares'!F398</f>
        <v>à renseigner par PSEF</v>
      </c>
      <c r="V397" t="str">
        <f>'Liste des gares'!G398</f>
        <v>C NORMANDIE</v>
      </c>
    </row>
    <row r="398" spans="9:22">
      <c r="K398" t="s">
        <v>3210</v>
      </c>
      <c r="Q398" t="str">
        <f>'Liste des gares'!B399</f>
        <v>Brioude</v>
      </c>
      <c r="R398">
        <f>'Liste des gares'!C399</f>
        <v>87734269</v>
      </c>
      <c r="S398" t="str">
        <f>'Liste des gares'!D399</f>
        <v>Auvergne-Rhône-Alpes</v>
      </c>
      <c r="T398" t="str">
        <f>'Liste des gares'!E399</f>
        <v>AURA - Auvergne Rhône Alpes</v>
      </c>
      <c r="U398" t="str">
        <f>'Liste des gares'!F399</f>
        <v>EIC Auvergne Nivernais</v>
      </c>
      <c r="V398" t="str">
        <f>'Liste des gares'!G399</f>
        <v>C AUV-RHONE ALPES</v>
      </c>
    </row>
    <row r="399" spans="9:22">
      <c r="K399" t="s">
        <v>3211</v>
      </c>
      <c r="Q399" t="str">
        <f>'Liste des gares'!B400</f>
        <v>Briouze</v>
      </c>
      <c r="R399">
        <f>'Liste des gares'!C400</f>
        <v>87448084</v>
      </c>
      <c r="S399" t="str">
        <f>'Liste des gares'!D400</f>
        <v>Normandie</v>
      </c>
      <c r="T399" t="str">
        <f>'Liste des gares'!E400</f>
        <v>NO - Normandie</v>
      </c>
      <c r="U399" t="str">
        <f>'Liste des gares'!F400</f>
        <v>à renseigner par PSEF</v>
      </c>
      <c r="V399" t="str">
        <f>'Liste des gares'!G400</f>
        <v>C NORMANDIE</v>
      </c>
    </row>
    <row r="400" spans="9:22">
      <c r="K400" t="s">
        <v>3212</v>
      </c>
      <c r="Q400" t="str">
        <f>'Liste des gares'!B401</f>
        <v>Brive-la-Gaillarde</v>
      </c>
      <c r="R400">
        <f>'Liste des gares'!C401</f>
        <v>87594002</v>
      </c>
      <c r="S400" t="str">
        <f>'Liste des gares'!D401</f>
        <v>Nouvelle-Aquitaine</v>
      </c>
      <c r="T400" t="str">
        <f>'Liste des gares'!E401</f>
        <v>NA - Nouvelle Aquitaine</v>
      </c>
      <c r="U400" t="str">
        <f>'Liste des gares'!F401</f>
        <v>EIC Centre Limousin</v>
      </c>
      <c r="V400" t="str">
        <f>'Liste des gares'!G401</f>
        <v>A NOUVELLE AQUITAINE</v>
      </c>
    </row>
    <row r="401" spans="11:22">
      <c r="K401" t="s">
        <v>3156</v>
      </c>
      <c r="Q401" t="str">
        <f>'Liste des gares'!B402</f>
        <v>Broons</v>
      </c>
      <c r="R401">
        <f>'Liste des gares'!C402</f>
        <v>87473074</v>
      </c>
      <c r="S401" t="str">
        <f>'Liste des gares'!D402</f>
        <v>Bretagne</v>
      </c>
      <c r="T401" t="str">
        <f>'Liste des gares'!E402</f>
        <v>BPL - Bretagne Pays de La Loire</v>
      </c>
      <c r="U401" t="str">
        <f>'Liste des gares'!F402</f>
        <v>à renseigner par PSEF</v>
      </c>
      <c r="V401" t="str">
        <f>'Liste des gares'!G402</f>
        <v>C BRETAGNE</v>
      </c>
    </row>
    <row r="402" spans="11:22">
      <c r="K402" t="s">
        <v>3157</v>
      </c>
      <c r="Q402" t="str">
        <f>'Liste des gares'!B403</f>
        <v>Brou</v>
      </c>
      <c r="R402">
        <f>'Liste des gares'!C403</f>
        <v>87394452</v>
      </c>
      <c r="S402" t="str">
        <f>'Liste des gares'!D403</f>
        <v>Centre-Val de Loire</v>
      </c>
      <c r="T402" t="str">
        <f>'Liste des gares'!E403</f>
        <v>CVL - Centre Val de Loire</v>
      </c>
      <c r="U402" t="str">
        <f>'Liste des gares'!F403</f>
        <v>EIC Centre Limousin</v>
      </c>
      <c r="V402" t="str">
        <f>'Liste des gares'!G403</f>
        <v>C CENTRE VAL DE LOIRE</v>
      </c>
    </row>
    <row r="403" spans="11:22">
      <c r="K403" t="s">
        <v>3158</v>
      </c>
      <c r="Q403" t="str">
        <f>'Liste des gares'!B404</f>
        <v>Broye</v>
      </c>
      <c r="R403">
        <f>'Liste des gares'!C404</f>
        <v>87694166</v>
      </c>
      <c r="S403" t="str">
        <f>'Liste des gares'!D404</f>
        <v>Bourgogne-Franche-Comté</v>
      </c>
      <c r="T403" t="str">
        <f>'Liste des gares'!E404</f>
        <v>BFC - Bourgogne Franche Compté</v>
      </c>
      <c r="U403" t="str">
        <f>'Liste des gares'!F404</f>
        <v>à renseigner par PSEF</v>
      </c>
      <c r="V403" t="str">
        <f>'Liste des gares'!G404</f>
        <v>C BOURGOGNE FC</v>
      </c>
    </row>
    <row r="404" spans="11:22">
      <c r="K404" t="s">
        <v>3159</v>
      </c>
      <c r="Q404" t="str">
        <f>'Liste des gares'!B405</f>
        <v>Bruges (Gironde)</v>
      </c>
      <c r="R404">
        <f>'Liste des gares'!C405</f>
        <v>87581736</v>
      </c>
      <c r="S404" t="str">
        <f>'Liste des gares'!D405</f>
        <v>Nouvelle-Aquitaine</v>
      </c>
      <c r="T404" t="str">
        <f>'Liste des gares'!E405</f>
        <v>NA - Nouvelle Aquitaine</v>
      </c>
      <c r="U404" t="str">
        <f>'Liste des gares'!F405</f>
        <v>à renseigner par PSEF</v>
      </c>
      <c r="V404" t="str">
        <f>'Liste des gares'!G405</f>
        <v>C NOUVELLE AQUITAINE</v>
      </c>
    </row>
    <row r="405" spans="11:22">
      <c r="K405" t="s">
        <v>3160</v>
      </c>
      <c r="Q405" t="str">
        <f>'Liste des gares'!B406</f>
        <v>Brumath</v>
      </c>
      <c r="R405">
        <f>'Liste des gares'!C406</f>
        <v>87212134</v>
      </c>
      <c r="S405" t="str">
        <f>'Liste des gares'!D406</f>
        <v>Grand Est</v>
      </c>
      <c r="T405" t="str">
        <f>'Liste des gares'!E406</f>
        <v>GE - Grand Est</v>
      </c>
      <c r="U405" t="str">
        <f>'Liste des gares'!F406</f>
        <v>à renseigner par PSEF</v>
      </c>
      <c r="V405" t="str">
        <f>'Liste des gares'!G406</f>
        <v>B GRAND EST</v>
      </c>
    </row>
    <row r="406" spans="11:22">
      <c r="K406" t="s">
        <v>3161</v>
      </c>
      <c r="Q406" t="str">
        <f>'Liste des gares'!B407</f>
        <v>Brunémont</v>
      </c>
      <c r="R406">
        <f>'Liste des gares'!C407</f>
        <v>87345439</v>
      </c>
      <c r="S406" t="str">
        <f>'Liste des gares'!D407</f>
        <v>Hauts-de-France</v>
      </c>
      <c r="T406" t="str">
        <f>'Liste des gares'!E407</f>
        <v>HDF - Hauts de France</v>
      </c>
      <c r="U406" t="str">
        <f>'Liste des gares'!F407</f>
        <v>à renseigner par PSEF</v>
      </c>
      <c r="V406" t="str">
        <f>'Liste des gares'!G407</f>
        <v>C HAUTS DE FRANCE</v>
      </c>
    </row>
    <row r="407" spans="11:22">
      <c r="K407" t="s">
        <v>3213</v>
      </c>
      <c r="Q407" t="str">
        <f>'Liste des gares'!B408</f>
        <v>Brunoy</v>
      </c>
      <c r="R407">
        <f>'Liste des gares'!C408</f>
        <v>87682120</v>
      </c>
      <c r="S407" t="str">
        <f>'Liste des gares'!D408</f>
        <v>Île-de-France</v>
      </c>
      <c r="T407" t="str">
        <f>'Liste des gares'!E408</f>
        <v>IDF - Île de France</v>
      </c>
      <c r="U407" t="str">
        <f>'Liste des gares'!F408</f>
        <v>à renseigner par PSEF</v>
      </c>
      <c r="V407" t="str">
        <f>'Liste des gares'!G408</f>
        <v>B ILE-DE-FRANCE</v>
      </c>
    </row>
    <row r="408" spans="11:22">
      <c r="K408" t="s">
        <v>3163</v>
      </c>
      <c r="Q408" t="str">
        <f>'Liste des gares'!B409</f>
        <v>Bruyères</v>
      </c>
      <c r="R408">
        <f>'Liste des gares'!C409</f>
        <v>87144154</v>
      </c>
      <c r="S408" t="str">
        <f>'Liste des gares'!D409</f>
        <v>Grand Est</v>
      </c>
      <c r="T408" t="str">
        <f>'Liste des gares'!E409</f>
        <v>GE - Grand Est</v>
      </c>
      <c r="U408" t="str">
        <f>'Liste des gares'!F409</f>
        <v>EIC Lorraine Champagne Ardenne</v>
      </c>
      <c r="V408" t="str">
        <f>'Liste des gares'!G409</f>
        <v>C GRAND EST</v>
      </c>
    </row>
    <row r="409" spans="11:22">
      <c r="K409" t="s">
        <v>3164</v>
      </c>
      <c r="Q409" t="str">
        <f>'Liste des gares'!B410</f>
        <v>Bruyères-sur-Oise</v>
      </c>
      <c r="R409">
        <f>'Liste des gares'!C410</f>
        <v>87276451</v>
      </c>
      <c r="S409" t="str">
        <f>'Liste des gares'!D410</f>
        <v>Île-de-France</v>
      </c>
      <c r="T409" t="str">
        <f>'Liste des gares'!E410</f>
        <v>IDF - Île de France</v>
      </c>
      <c r="U409" t="str">
        <f>'Liste des gares'!F410</f>
        <v>EIC Paris Nord</v>
      </c>
      <c r="V409" t="str">
        <f>'Liste des gares'!G410</f>
        <v>C ILE-DE-FRANCE</v>
      </c>
    </row>
    <row r="410" spans="11:22">
      <c r="K410" t="s">
        <v>3165</v>
      </c>
      <c r="Q410" t="str">
        <f>'Liste des gares'!B411</f>
        <v>Bruz</v>
      </c>
      <c r="R410">
        <f>'Liste des gares'!C411</f>
        <v>87471037</v>
      </c>
      <c r="S410" t="str">
        <f>'Liste des gares'!D411</f>
        <v>Bretagne</v>
      </c>
      <c r="T410" t="str">
        <f>'Liste des gares'!E411</f>
        <v>BPL - Bretagne Pays de La Loire</v>
      </c>
      <c r="U410" t="str">
        <f>'Liste des gares'!F411</f>
        <v>à renseigner par PSEF</v>
      </c>
      <c r="V410" t="str">
        <f>'Liste des gares'!G411</f>
        <v>B BRETAGNE</v>
      </c>
    </row>
    <row r="411" spans="11:22">
      <c r="K411" t="s">
        <v>3216</v>
      </c>
      <c r="Q411" t="str">
        <f>'Liste des gares'!B412</f>
        <v>Saint-Étienne La Terrasse</v>
      </c>
      <c r="R411">
        <f>'Liste des gares'!C412</f>
        <v>87726158</v>
      </c>
      <c r="S411" t="str">
        <f>'Liste des gares'!D412</f>
        <v>Auvergne-Rhône-Alpes</v>
      </c>
      <c r="T411" t="str">
        <f>'Liste des gares'!E412</f>
        <v>AURA - Auvergne Rhône Alpes</v>
      </c>
      <c r="U411" t="str">
        <f>'Liste des gares'!F412</f>
        <v>à renseigner par PSEF</v>
      </c>
      <c r="V411" t="str">
        <f>'Liste des gares'!G412</f>
        <v>C AUV-RHONE ALPES</v>
      </c>
    </row>
    <row r="412" spans="11:22">
      <c r="K412" t="s">
        <v>3217</v>
      </c>
      <c r="Q412" t="str">
        <f>'Liste des gares'!B413</f>
        <v>Bugeat</v>
      </c>
      <c r="R412">
        <f>'Liste des gares'!C413</f>
        <v>87592162</v>
      </c>
      <c r="S412" t="str">
        <f>'Liste des gares'!D413</f>
        <v>Nouvelle-Aquitaine</v>
      </c>
      <c r="T412" t="str">
        <f>'Liste des gares'!E413</f>
        <v>NA - Nouvelle Aquitaine</v>
      </c>
      <c r="U412" t="str">
        <f>'Liste des gares'!F413</f>
        <v>EIC Centre Limousin</v>
      </c>
      <c r="V412" t="str">
        <f>'Liste des gares'!G413</f>
        <v>C NOUVELLE AQUITAINE</v>
      </c>
    </row>
    <row r="413" spans="11:22">
      <c r="K413" t="s">
        <v>3218</v>
      </c>
      <c r="Q413" t="str">
        <f>'Liste des gares'!B414</f>
        <v>Buire-sur-l'Ancre</v>
      </c>
      <c r="R413">
        <f>'Liste des gares'!C414</f>
        <v>87316067</v>
      </c>
      <c r="S413" t="str">
        <f>'Liste des gares'!D414</f>
        <v>Hauts-de-France</v>
      </c>
      <c r="T413" t="str">
        <f>'Liste des gares'!E414</f>
        <v>HDF - Hauts de France</v>
      </c>
      <c r="U413" t="str">
        <f>'Liste des gares'!F414</f>
        <v>à renseigner par PSEF</v>
      </c>
      <c r="V413" t="str">
        <f>'Liste des gares'!G414</f>
        <v>C HAUTS DE FRANCE</v>
      </c>
    </row>
    <row r="414" spans="11:22">
      <c r="Q414" t="str">
        <f>'Liste des gares'!B415</f>
        <v>Bully - Grenay</v>
      </c>
      <c r="R414">
        <f>'Liste des gares'!C415</f>
        <v>87342105</v>
      </c>
      <c r="S414" t="str">
        <f>'Liste des gares'!D415</f>
        <v>Hauts-de-France</v>
      </c>
      <c r="T414" t="str">
        <f>'Liste des gares'!E415</f>
        <v>HDF - Hauts de France</v>
      </c>
      <c r="U414" t="str">
        <f>'Liste des gares'!F415</f>
        <v>à renseigner par PSEF</v>
      </c>
      <c r="V414" t="str">
        <f>'Liste des gares'!G415</f>
        <v>B HAUTS DE FRANCE</v>
      </c>
    </row>
    <row r="415" spans="11:22">
      <c r="Q415" t="str">
        <f>'Liste des gares'!B416</f>
        <v>Buno - Gironville</v>
      </c>
      <c r="R415">
        <f>'Liste des gares'!C416</f>
        <v>87681510</v>
      </c>
      <c r="S415" t="str">
        <f>'Liste des gares'!D416</f>
        <v>Île-de-France</v>
      </c>
      <c r="T415" t="str">
        <f>'Liste des gares'!E416</f>
        <v>IDF - Île de France</v>
      </c>
      <c r="U415" t="str">
        <f>'Liste des gares'!F416</f>
        <v>à renseigner par PSEF</v>
      </c>
      <c r="V415" t="str">
        <f>'Liste des gares'!G416</f>
        <v>C ILE-DE-FRANCE</v>
      </c>
    </row>
    <row r="416" spans="11:22">
      <c r="Q416" t="str">
        <f>'Liste des gares'!B417</f>
        <v>Busigny</v>
      </c>
      <c r="R416">
        <f>'Liste des gares'!C417</f>
        <v>87296244</v>
      </c>
      <c r="S416" t="str">
        <f>'Liste des gares'!D417</f>
        <v>Hauts-de-France</v>
      </c>
      <c r="T416" t="str">
        <f>'Liste des gares'!E417</f>
        <v>HDF - Hauts de France</v>
      </c>
      <c r="U416" t="str">
        <f>'Liste des gares'!F417</f>
        <v>EIC Hauts de France</v>
      </c>
      <c r="V416" t="str">
        <f>'Liste des gares'!G417</f>
        <v>C HAUTS DE FRANCE</v>
      </c>
    </row>
    <row r="417" spans="17:22">
      <c r="Q417" t="str">
        <f>'Liste des gares'!B418</f>
        <v>Bussac</v>
      </c>
      <c r="R417">
        <f>'Liste des gares'!C418</f>
        <v>87491191</v>
      </c>
      <c r="S417" t="str">
        <f>'Liste des gares'!D418</f>
        <v>Nouvelle-Aquitaine</v>
      </c>
      <c r="T417" t="str">
        <f>'Liste des gares'!E418</f>
        <v>NA - Nouvelle Aquitaine</v>
      </c>
      <c r="U417" t="str">
        <f>'Liste des gares'!F418</f>
        <v>à renseigner par PSEF</v>
      </c>
      <c r="V417" t="str">
        <f>'Liste des gares'!G418</f>
        <v>C NOUVELLE AQUITAINE</v>
      </c>
    </row>
    <row r="418" spans="17:22">
      <c r="Q418" t="str">
        <f>'Liste des gares'!B419</f>
        <v>Busseau sur Creuse</v>
      </c>
      <c r="R418">
        <f>'Liste des gares'!C419</f>
        <v>87597708</v>
      </c>
      <c r="S418" t="str">
        <f>'Liste des gares'!D419</f>
        <v>Nouvelle-Aquitaine</v>
      </c>
      <c r="T418" t="str">
        <f>'Liste des gares'!E419</f>
        <v>NA - Nouvelle Aquitaine</v>
      </c>
      <c r="U418" t="str">
        <f>'Liste des gares'!F419</f>
        <v>à renseigner par PSEF</v>
      </c>
      <c r="V418" t="str">
        <f>'Liste des gares'!G419</f>
        <v>C NOUVELLE AQUITAINE</v>
      </c>
    </row>
    <row r="419" spans="17:22">
      <c r="Q419" t="str">
        <f>'Liste des gares'!B420</f>
        <v>Bussière-Galant</v>
      </c>
      <c r="R419">
        <f>'Liste des gares'!C420</f>
        <v>87592741</v>
      </c>
      <c r="S419" t="str">
        <f>'Liste des gares'!D420</f>
        <v>Nouvelle-Aquitaine</v>
      </c>
      <c r="T419" t="str">
        <f>'Liste des gares'!E420</f>
        <v>NA - Nouvelle Aquitaine</v>
      </c>
      <c r="U419" t="str">
        <f>'Liste des gares'!F420</f>
        <v>EIC Centre Limousin</v>
      </c>
      <c r="V419" t="str">
        <f>'Liste des gares'!G420</f>
        <v>C NOUVELLE AQUITAINE</v>
      </c>
    </row>
    <row r="420" spans="17:22">
      <c r="Q420" t="str">
        <f>'Liste des gares'!B421</f>
        <v>Buzy en Béarn</v>
      </c>
      <c r="R420">
        <f>'Liste des gares'!C421</f>
        <v>87672634</v>
      </c>
      <c r="S420" t="str">
        <f>'Liste des gares'!D421</f>
        <v>Nouvelle-Aquitaine</v>
      </c>
      <c r="T420" t="str">
        <f>'Liste des gares'!E421</f>
        <v>NA - Nouvelle Aquitaine</v>
      </c>
      <c r="U420" t="str">
        <f>'Liste des gares'!F421</f>
        <v>à renseigner par PSEF</v>
      </c>
      <c r="V420" t="str">
        <f>'Liste des gares'!G421</f>
        <v>C NOUVELLE AQUITAINE</v>
      </c>
    </row>
    <row r="421" spans="17:22">
      <c r="Q421" t="str">
        <f>'Liste des gares'!B422</f>
        <v>Byans</v>
      </c>
      <c r="R421">
        <f>'Liste des gares'!C422</f>
        <v>87718122</v>
      </c>
      <c r="S421" t="str">
        <f>'Liste des gares'!D422</f>
        <v>Bourgogne-Franche-Comté</v>
      </c>
      <c r="T421" t="str">
        <f>'Liste des gares'!E422</f>
        <v>BFC - Bourgogne Franche Compté</v>
      </c>
      <c r="U421" t="str">
        <f>'Liste des gares'!F422</f>
        <v>à renseigner par PSEF</v>
      </c>
      <c r="V421" t="str">
        <f>'Liste des gares'!G422</f>
        <v>C BOURGOGNE FC</v>
      </c>
    </row>
    <row r="422" spans="17:22">
      <c r="Q422" t="str">
        <f>'Liste des gares'!B423</f>
        <v>Cadaujac</v>
      </c>
      <c r="R422">
        <f>'Liste des gares'!C423</f>
        <v>87582684</v>
      </c>
      <c r="S422" t="str">
        <f>'Liste des gares'!D423</f>
        <v>Nouvelle-Aquitaine</v>
      </c>
      <c r="T422" t="str">
        <f>'Liste des gares'!E423</f>
        <v>NA - Nouvelle Aquitaine</v>
      </c>
      <c r="U422" t="str">
        <f>'Liste des gares'!F423</f>
        <v>à renseigner par PSEF</v>
      </c>
      <c r="V422" t="str">
        <f>'Liste des gares'!G423</f>
        <v>C NOUVELLE AQUITAINE</v>
      </c>
    </row>
    <row r="423" spans="17:22">
      <c r="Q423" t="str">
        <f>'Liste des gares'!B424</f>
        <v>Caen</v>
      </c>
      <c r="R423">
        <f>'Liste des gares'!C424</f>
        <v>87444000</v>
      </c>
      <c r="S423" t="str">
        <f>'Liste des gares'!D424</f>
        <v>Normandie</v>
      </c>
      <c r="T423" t="str">
        <f>'Liste des gares'!E424</f>
        <v>NO - Normandie</v>
      </c>
      <c r="U423" t="str">
        <f>'Liste des gares'!F424</f>
        <v>EIC Normandie</v>
      </c>
      <c r="V423" t="str">
        <f>'Liste des gares'!G424</f>
        <v>A NORMANDIE</v>
      </c>
    </row>
    <row r="424" spans="17:22">
      <c r="Q424" t="str">
        <f>'Liste des gares'!B425</f>
        <v>Caffiers</v>
      </c>
      <c r="R424">
        <f>'Liste des gares'!C425</f>
        <v>87317321</v>
      </c>
      <c r="S424" t="str">
        <f>'Liste des gares'!D425</f>
        <v>Hauts-de-France</v>
      </c>
      <c r="T424" t="str">
        <f>'Liste des gares'!E425</f>
        <v>HDF - Hauts de France</v>
      </c>
      <c r="U424" t="str">
        <f>'Liste des gares'!F425</f>
        <v>EIC Hauts de France</v>
      </c>
      <c r="V424" t="str">
        <f>'Liste des gares'!G425</f>
        <v>C HAUTS DE FRANCE</v>
      </c>
    </row>
    <row r="425" spans="17:22">
      <c r="Q425" t="str">
        <f>'Liste des gares'!B426</f>
        <v>Cagnes-sur-Mer</v>
      </c>
      <c r="R425">
        <f>'Liste des gares'!C426</f>
        <v>87756320</v>
      </c>
      <c r="S425" t="str">
        <f>'Liste des gares'!D426</f>
        <v>Provence-Alpes-Côte d'Azur</v>
      </c>
      <c r="T425" t="str">
        <f>'Liste des gares'!E426</f>
        <v>PACA - Provence Alpes Côte d'Azur</v>
      </c>
      <c r="U425" t="str">
        <f>'Liste des gares'!F426</f>
        <v>EIC Provence Alpes Côte d'Azur</v>
      </c>
      <c r="V425" t="str">
        <f>'Liste des gares'!G426</f>
        <v>B PACA</v>
      </c>
    </row>
    <row r="426" spans="17:22">
      <c r="Q426" t="str">
        <f>'Liste des gares'!B427</f>
        <v>Cahors</v>
      </c>
      <c r="R426">
        <f>'Liste des gares'!C427</f>
        <v>87613000</v>
      </c>
      <c r="S426" t="str">
        <f>'Liste des gares'!D427</f>
        <v>Occitanie</v>
      </c>
      <c r="T426" t="str">
        <f>'Liste des gares'!E427</f>
        <v>OCC - Occitanie</v>
      </c>
      <c r="U426" t="str">
        <f>'Liste des gares'!F427</f>
        <v>EIC Midi Pyrénées</v>
      </c>
      <c r="V426" t="str">
        <f>'Liste des gares'!G427</f>
        <v>B OCCITANIE</v>
      </c>
    </row>
    <row r="427" spans="17:22">
      <c r="Q427" t="str">
        <f>'Liste des gares'!B428</f>
        <v>Calais</v>
      </c>
      <c r="R427">
        <f>'Liste des gares'!C428</f>
        <v>87317263</v>
      </c>
      <c r="S427" t="str">
        <f>'Liste des gares'!D428</f>
        <v>Hauts-de-France</v>
      </c>
      <c r="T427" t="str">
        <f>'Liste des gares'!E428</f>
        <v>HDF - Hauts de France</v>
      </c>
      <c r="U427" t="str">
        <f>'Liste des gares'!F428</f>
        <v>à renseigner par PSEF</v>
      </c>
      <c r="V427" t="str">
        <f>'Liste des gares'!G428</f>
        <v>B HAUTS DE FRANCE</v>
      </c>
    </row>
    <row r="428" spans="17:22">
      <c r="Q428" t="str">
        <f>'Liste des gares'!B429</f>
        <v>Calais - Fréthun</v>
      </c>
      <c r="R428">
        <f>'Liste des gares'!C429</f>
        <v>87281071</v>
      </c>
      <c r="S428" t="str">
        <f>'Liste des gares'!D429</f>
        <v>Hauts-de-France</v>
      </c>
      <c r="T428" t="str">
        <f>'Liste des gares'!E429</f>
        <v>HDF - Hauts de France</v>
      </c>
      <c r="U428" t="str">
        <f>'Liste des gares'!F429</f>
        <v>à renseigner par PSEF</v>
      </c>
      <c r="V428" t="str">
        <f>'Liste des gares'!G429</f>
        <v>B HAUTS DE FRANCE</v>
      </c>
    </row>
    <row r="429" spans="17:22">
      <c r="Q429" t="str">
        <f>'Liste des gares'!B430</f>
        <v>Callac</v>
      </c>
      <c r="R429">
        <f>'Liste des gares'!C430</f>
        <v>87473546</v>
      </c>
      <c r="S429" t="str">
        <f>'Liste des gares'!D430</f>
        <v>Bretagne</v>
      </c>
      <c r="T429" t="str">
        <f>'Liste des gares'!E430</f>
        <v>BPL - Bretagne Pays de La Loire</v>
      </c>
      <c r="U429" t="str">
        <f>'Liste des gares'!F430</f>
        <v>EIC Bretagne Pays de la Loire</v>
      </c>
      <c r="V429" t="str">
        <f>'Liste des gares'!G430</f>
        <v>C BRETAGNE</v>
      </c>
    </row>
    <row r="430" spans="17:22">
      <c r="Q430" t="str">
        <f>'Liste des gares'!B431</f>
        <v>Calonne-Ricouart</v>
      </c>
      <c r="R430">
        <f>'Liste des gares'!C431</f>
        <v>87342543</v>
      </c>
      <c r="S430" t="str">
        <f>'Liste des gares'!D431</f>
        <v>Hauts-de-France</v>
      </c>
      <c r="T430" t="str">
        <f>'Liste des gares'!E431</f>
        <v>HDF - Hauts de France</v>
      </c>
      <c r="U430" t="str">
        <f>'Liste des gares'!F431</f>
        <v>à renseigner par PSEF</v>
      </c>
      <c r="V430" t="str">
        <f>'Liste des gares'!G431</f>
        <v>C HAUTS DE FRANCE</v>
      </c>
    </row>
    <row r="431" spans="17:22">
      <c r="Q431" t="str">
        <f>'Liste des gares'!B432</f>
        <v>Cambo-les-Bains</v>
      </c>
      <c r="R431">
        <f>'Liste des gares'!C432</f>
        <v>87673657</v>
      </c>
      <c r="S431" t="str">
        <f>'Liste des gares'!D432</f>
        <v>Nouvelle-Aquitaine</v>
      </c>
      <c r="T431" t="str">
        <f>'Liste des gares'!E432</f>
        <v>NA - Nouvelle Aquitaine</v>
      </c>
      <c r="U431" t="str">
        <f>'Liste des gares'!F432</f>
        <v>à renseigner par PSEF</v>
      </c>
      <c r="V431" t="str">
        <f>'Liste des gares'!G432</f>
        <v>C NOUVELLE AQUITAINE</v>
      </c>
    </row>
    <row r="432" spans="17:22">
      <c r="Q432" t="str">
        <f>'Liste des gares'!B433</f>
        <v>Cambrai</v>
      </c>
      <c r="R432">
        <f>'Liste des gares'!C433</f>
        <v>87345520</v>
      </c>
      <c r="S432" t="str">
        <f>'Liste des gares'!D433</f>
        <v>Hauts-de-France</v>
      </c>
      <c r="T432" t="str">
        <f>'Liste des gares'!E433</f>
        <v>HDF - Hauts de France</v>
      </c>
      <c r="U432" t="str">
        <f>'Liste des gares'!F433</f>
        <v>EIC Hauts de France</v>
      </c>
      <c r="V432" t="str">
        <f>'Liste des gares'!G433</f>
        <v>B HAUTS DE FRANCE</v>
      </c>
    </row>
    <row r="433" spans="17:22">
      <c r="Q433" t="str">
        <f>'Liste des gares'!B434</f>
        <v>Campagnac - Saint-Geniez</v>
      </c>
      <c r="R433">
        <f>'Liste des gares'!C434</f>
        <v>87783340</v>
      </c>
      <c r="S433" t="str">
        <f>'Liste des gares'!D434</f>
        <v>Occitanie</v>
      </c>
      <c r="T433" t="str">
        <f>'Liste des gares'!E434</f>
        <v>OCC - Occitanie</v>
      </c>
      <c r="U433" t="str">
        <f>'Liste des gares'!F434</f>
        <v>à renseigner par PSEF</v>
      </c>
      <c r="V433" t="str">
        <f>'Liste des gares'!G434</f>
        <v>C OCCITANIE</v>
      </c>
    </row>
    <row r="434" spans="17:22">
      <c r="Q434" t="str">
        <f>'Liste des gares'!B435</f>
        <v>Campagne-sur-Aude</v>
      </c>
      <c r="R434">
        <f>'Liste des gares'!C435</f>
        <v>87615229</v>
      </c>
      <c r="S434" t="str">
        <f>'Liste des gares'!D435</f>
        <v>Occitanie</v>
      </c>
      <c r="T434" t="str">
        <f>'Liste des gares'!E435</f>
        <v>OCC - Occitanie</v>
      </c>
      <c r="U434" t="str">
        <f>'Liste des gares'!F435</f>
        <v>à renseigner par PSEF</v>
      </c>
      <c r="V434" t="str">
        <f>'Liste des gares'!G435</f>
        <v>C OCCITANIE</v>
      </c>
    </row>
    <row r="435" spans="17:22">
      <c r="Q435" t="str">
        <f>'Liste des gares'!B436</f>
        <v>Cannes</v>
      </c>
      <c r="R435">
        <f>'Liste des gares'!C436</f>
        <v>87757625</v>
      </c>
      <c r="S435" t="str">
        <f>'Liste des gares'!D436</f>
        <v>Provence-Alpes-Côte d'Azur</v>
      </c>
      <c r="T435" t="str">
        <f>'Liste des gares'!E436</f>
        <v>PACA - Provence Alpes Côte d'Azur</v>
      </c>
      <c r="U435" t="str">
        <f>'Liste des gares'!F436</f>
        <v>EIC Provence Alpes Côte d'Azur</v>
      </c>
      <c r="V435" t="str">
        <f>'Liste des gares'!G436</f>
        <v>A PACA</v>
      </c>
    </row>
    <row r="436" spans="17:22">
      <c r="Q436" t="str">
        <f>'Liste des gares'!B437</f>
        <v>Cannes La Bocca</v>
      </c>
      <c r="R436">
        <f>'Liste des gares'!C437</f>
        <v>87757617</v>
      </c>
      <c r="S436" t="str">
        <f>'Liste des gares'!D437</f>
        <v>Provence-Alpes-Côte d'Azur</v>
      </c>
      <c r="T436" t="str">
        <f>'Liste des gares'!E437</f>
        <v>PACA - Provence Alpes Côte d'Azur</v>
      </c>
      <c r="U436" t="str">
        <f>'Liste des gares'!F437</f>
        <v>à renseigner par PSEF</v>
      </c>
      <c r="V436" t="str">
        <f>'Liste des gares'!G437</f>
        <v>B PACA</v>
      </c>
    </row>
    <row r="437" spans="17:22">
      <c r="Q437" t="str">
        <f>'Liste des gares'!B438</f>
        <v>Cantin</v>
      </c>
      <c r="R437">
        <f>'Liste des gares'!C438</f>
        <v>87345413</v>
      </c>
      <c r="S437" t="str">
        <f>'Liste des gares'!D438</f>
        <v>Hauts-de-France</v>
      </c>
      <c r="T437" t="str">
        <f>'Liste des gares'!E438</f>
        <v>HDF - Hauts de France</v>
      </c>
      <c r="U437" t="str">
        <f>'Liste des gares'!F438</f>
        <v>à renseigner par PSEF</v>
      </c>
      <c r="V437" t="str">
        <f>'Liste des gares'!G438</f>
        <v>C HAUTS DE FRANCE</v>
      </c>
    </row>
    <row r="438" spans="17:22">
      <c r="Q438" t="str">
        <f>'Liste des gares'!B439</f>
        <v>Roquebrune-Cap-Martin</v>
      </c>
      <c r="R438">
        <f>'Liste des gares'!C439</f>
        <v>87756460</v>
      </c>
      <c r="S438" t="str">
        <f>'Liste des gares'!D439</f>
        <v>Provence-Alpes-Côte d'Azur</v>
      </c>
      <c r="T438" t="str">
        <f>'Liste des gares'!E439</f>
        <v>PACA - Provence Alpes Côte d'Azur</v>
      </c>
      <c r="U438" t="str">
        <f>'Liste des gares'!F439</f>
        <v>à renseigner par PSEF</v>
      </c>
      <c r="V438" t="str">
        <f>'Liste des gares'!G439</f>
        <v>C PACA</v>
      </c>
    </row>
    <row r="439" spans="17:22">
      <c r="Q439" t="str">
        <f>'Liste des gares'!B440</f>
        <v>Cap-d'Ail</v>
      </c>
      <c r="R439">
        <f>'Liste des gares'!C440</f>
        <v>87756395</v>
      </c>
      <c r="S439" t="str">
        <f>'Liste des gares'!D440</f>
        <v>Provence-Alpes-Côte d'Azur</v>
      </c>
      <c r="T439" t="str">
        <f>'Liste des gares'!E440</f>
        <v>PACA - Provence Alpes Côte d'Azur</v>
      </c>
      <c r="U439" t="str">
        <f>'Liste des gares'!F440</f>
        <v>à renseigner par PSEF</v>
      </c>
      <c r="V439" t="str">
        <f>'Liste des gares'!G440</f>
        <v>C PACA</v>
      </c>
    </row>
    <row r="440" spans="17:22">
      <c r="Q440" t="str">
        <f>'Liste des gares'!B441</f>
        <v>Capdenac</v>
      </c>
      <c r="R440">
        <f>'Liste des gares'!C441</f>
        <v>87613109</v>
      </c>
      <c r="S440" t="str">
        <f>'Liste des gares'!D441</f>
        <v>Occitanie</v>
      </c>
      <c r="T440" t="str">
        <f>'Liste des gares'!E441</f>
        <v>OCC - Occitanie</v>
      </c>
      <c r="U440" t="str">
        <f>'Liste des gares'!F441</f>
        <v>EIC Midi Pyrénées</v>
      </c>
      <c r="V440" t="str">
        <f>'Liste des gares'!G441</f>
        <v>B OCCITANIE</v>
      </c>
    </row>
    <row r="441" spans="17:22">
      <c r="Q441" t="str">
        <f>'Liste des gares'!B442</f>
        <v>Capvern</v>
      </c>
      <c r="R441">
        <f>'Liste des gares'!C442</f>
        <v>87671156</v>
      </c>
      <c r="S441" t="str">
        <f>'Liste des gares'!D442</f>
        <v>Occitanie</v>
      </c>
      <c r="T441" t="str">
        <f>'Liste des gares'!E442</f>
        <v>OCC - Occitanie</v>
      </c>
      <c r="U441" t="str">
        <f>'Liste des gares'!F442</f>
        <v>EIC Midi Pyrénées</v>
      </c>
      <c r="V441" t="str">
        <f>'Liste des gares'!G442</f>
        <v>C OCCITANIE</v>
      </c>
    </row>
    <row r="442" spans="17:22">
      <c r="Q442" t="str">
        <f>'Liste des gares'!B443</f>
        <v>Carantilly - Marigny</v>
      </c>
      <c r="R442">
        <f>'Liste des gares'!C443</f>
        <v>87447144</v>
      </c>
      <c r="S442" t="str">
        <f>'Liste des gares'!D443</f>
        <v>Normandie</v>
      </c>
      <c r="T442" t="str">
        <f>'Liste des gares'!E443</f>
        <v>NO - Normandie</v>
      </c>
      <c r="U442" t="str">
        <f>'Liste des gares'!F443</f>
        <v>à renseigner par PSEF</v>
      </c>
      <c r="V442" t="str">
        <f>'Liste des gares'!G443</f>
        <v>C NORMANDIE</v>
      </c>
    </row>
    <row r="443" spans="17:22">
      <c r="Q443" t="str">
        <f>'Liste des gares'!B444</f>
        <v>Carbonne</v>
      </c>
      <c r="R443">
        <f>'Liste des gares'!C444</f>
        <v>87611061</v>
      </c>
      <c r="S443" t="str">
        <f>'Liste des gares'!D444</f>
        <v>Occitanie</v>
      </c>
      <c r="T443" t="str">
        <f>'Liste des gares'!E444</f>
        <v>OCC - Occitanie</v>
      </c>
      <c r="U443" t="str">
        <f>'Liste des gares'!F444</f>
        <v>EIC Midi Pyrénées</v>
      </c>
      <c r="V443" t="str">
        <f>'Liste des gares'!G444</f>
        <v>B OCCITANIE</v>
      </c>
    </row>
    <row r="444" spans="17:22">
      <c r="Q444" t="str">
        <f>'Liste des gares'!B445</f>
        <v>Carcassonne</v>
      </c>
      <c r="R444">
        <f>'Liste des gares'!C445</f>
        <v>87615286</v>
      </c>
      <c r="S444" t="str">
        <f>'Liste des gares'!D445</f>
        <v>Occitanie</v>
      </c>
      <c r="T444" t="str">
        <f>'Liste des gares'!E445</f>
        <v>OCC - Occitanie</v>
      </c>
      <c r="U444" t="str">
        <f>'Liste des gares'!F445</f>
        <v>EIC Languedoc Roussillon</v>
      </c>
      <c r="V444" t="str">
        <f>'Liste des gares'!G445</f>
        <v>A OCCITANIE</v>
      </c>
    </row>
    <row r="445" spans="17:22">
      <c r="Q445" t="str">
        <f>'Liste des gares'!B446</f>
        <v>Carentan</v>
      </c>
      <c r="R445">
        <f>'Liste des gares'!C446</f>
        <v>87447243</v>
      </c>
      <c r="S445" t="str">
        <f>'Liste des gares'!D446</f>
        <v>Normandie</v>
      </c>
      <c r="T445" t="str">
        <f>'Liste des gares'!E446</f>
        <v>NO - Normandie</v>
      </c>
      <c r="U445" t="str">
        <f>'Liste des gares'!F446</f>
        <v>EIC Normandie</v>
      </c>
      <c r="V445" t="str">
        <f>'Liste des gares'!G446</f>
        <v>B NORMANDIE</v>
      </c>
    </row>
    <row r="446" spans="17:22">
      <c r="Q446" t="str">
        <f>'Liste des gares'!B447</f>
        <v>Carhaix</v>
      </c>
      <c r="R446">
        <f>'Liste des gares'!C447</f>
        <v>87473504</v>
      </c>
      <c r="S446" t="str">
        <f>'Liste des gares'!D447</f>
        <v>Bretagne</v>
      </c>
      <c r="T446" t="str">
        <f>'Liste des gares'!E447</f>
        <v>BPL - Bretagne Pays de La Loire</v>
      </c>
      <c r="U446" t="str">
        <f>'Liste des gares'!F447</f>
        <v>EIC Bretagne Pays de la Loire</v>
      </c>
      <c r="V446" t="str">
        <f>'Liste des gares'!G447</f>
        <v>C BRETAGNE</v>
      </c>
    </row>
    <row r="447" spans="17:22">
      <c r="Q447" t="str">
        <f>'Liste des gares'!B448</f>
        <v>Carignan</v>
      </c>
      <c r="R447">
        <f>'Liste des gares'!C448</f>
        <v>87172353</v>
      </c>
      <c r="S447" t="str">
        <f>'Liste des gares'!D448</f>
        <v>Grand Est</v>
      </c>
      <c r="T447" t="str">
        <f>'Liste des gares'!E448</f>
        <v>GE - Grand Est</v>
      </c>
      <c r="U447" t="str">
        <f>'Liste des gares'!F448</f>
        <v>EIC Lorraine Champagne Ardenne</v>
      </c>
      <c r="V447" t="str">
        <f>'Liste des gares'!G448</f>
        <v>C GRAND EST</v>
      </c>
    </row>
    <row r="448" spans="17:22">
      <c r="Q448" t="str">
        <f>'Liste des gares'!B449</f>
        <v>Carmaux</v>
      </c>
      <c r="R448">
        <f>'Liste des gares'!C449</f>
        <v>87615625</v>
      </c>
      <c r="S448" t="str">
        <f>'Liste des gares'!D449</f>
        <v>Occitanie</v>
      </c>
      <c r="T448" t="str">
        <f>'Liste des gares'!E449</f>
        <v>OCC - Occitanie</v>
      </c>
      <c r="U448" t="str">
        <f>'Liste des gares'!F449</f>
        <v>EIC Midi Pyrénées</v>
      </c>
      <c r="V448" t="str">
        <f>'Liste des gares'!G449</f>
        <v>C OCCITANIE</v>
      </c>
    </row>
    <row r="449" spans="17:22">
      <c r="Q449" t="str">
        <f>'Liste des gares'!B450</f>
        <v>Carnoët - Locarn</v>
      </c>
      <c r="R449">
        <f>'Liste des gares'!C450</f>
        <v>87473561</v>
      </c>
      <c r="S449" t="str">
        <f>'Liste des gares'!D450</f>
        <v>Bretagne</v>
      </c>
      <c r="T449" t="str">
        <f>'Liste des gares'!E450</f>
        <v>BPL - Bretagne Pays de La Loire</v>
      </c>
      <c r="U449" t="str">
        <f>'Liste des gares'!F450</f>
        <v>à renseigner par PSEF</v>
      </c>
      <c r="V449" t="str">
        <f>'Liste des gares'!G450</f>
        <v>C BRETAGNE</v>
      </c>
    </row>
    <row r="450" spans="17:22">
      <c r="Q450" t="str">
        <f>'Liste des gares'!B451</f>
        <v>Carnolès</v>
      </c>
      <c r="R450">
        <f>'Liste des gares'!C451</f>
        <v>87756478</v>
      </c>
      <c r="S450" t="str">
        <f>'Liste des gares'!D451</f>
        <v>Provence-Alpes-Côte d'Azur</v>
      </c>
      <c r="T450" t="str">
        <f>'Liste des gares'!E451</f>
        <v>PACA - Provence Alpes Côte d'Azur</v>
      </c>
      <c r="U450" t="str">
        <f>'Liste des gares'!F451</f>
        <v>à renseigner par PSEF</v>
      </c>
      <c r="V450" t="str">
        <f>'Liste des gares'!G451</f>
        <v>B PACA</v>
      </c>
    </row>
    <row r="451" spans="17:22">
      <c r="Q451" t="str">
        <f>'Liste des gares'!B452</f>
        <v>Carnoules</v>
      </c>
      <c r="R451">
        <f>'Liste des gares'!C452</f>
        <v>87755371</v>
      </c>
      <c r="S451" t="str">
        <f>'Liste des gares'!D452</f>
        <v>Provence-Alpes-Côte d'Azur</v>
      </c>
      <c r="T451" t="str">
        <f>'Liste des gares'!E452</f>
        <v>PACA - Provence Alpes Côte d'Azur</v>
      </c>
      <c r="U451" t="str">
        <f>'Liste des gares'!F452</f>
        <v>EIC Provence Alpes Côte d'Azur</v>
      </c>
      <c r="V451" t="str">
        <f>'Liste des gares'!G452</f>
        <v>C PACA</v>
      </c>
    </row>
    <row r="452" spans="17:22">
      <c r="Q452" t="str">
        <f>'Liste des gares'!B453</f>
        <v>Carpentras</v>
      </c>
      <c r="R452">
        <f>'Liste des gares'!C453</f>
        <v>87765735</v>
      </c>
      <c r="S452" t="str">
        <f>'Liste des gares'!D453</f>
        <v>Provence-Alpes-Côte d'Azur</v>
      </c>
      <c r="T452" t="str">
        <f>'Liste des gares'!E453</f>
        <v>PACA - Provence Alpes Côte d'Azur</v>
      </c>
      <c r="U452" t="str">
        <f>'Liste des gares'!F453</f>
        <v>EIC Provence Alpes Côte d'Azur</v>
      </c>
      <c r="V452" t="str">
        <f>'Liste des gares'!G453</f>
        <v>B PACA</v>
      </c>
    </row>
    <row r="453" spans="17:22">
      <c r="Q453" t="str">
        <f>'Liste des gares'!B454</f>
        <v>Carry-le-Rouet</v>
      </c>
      <c r="R453">
        <f>'Liste des gares'!C454</f>
        <v>87753566</v>
      </c>
      <c r="S453" t="str">
        <f>'Liste des gares'!D454</f>
        <v>Provence-Alpes-Côte d'Azur</v>
      </c>
      <c r="T453" t="str">
        <f>'Liste des gares'!E454</f>
        <v>PACA - Provence Alpes Côte d'Azur</v>
      </c>
      <c r="U453" t="str">
        <f>'Liste des gares'!F454</f>
        <v>à renseigner par PSEF</v>
      </c>
      <c r="V453" t="str">
        <f>'Liste des gares'!G454</f>
        <v>C PACA</v>
      </c>
    </row>
    <row r="454" spans="17:22">
      <c r="Q454" t="str">
        <f>'Liste des gares'!B455</f>
        <v>Casino Lacroix Laval</v>
      </c>
      <c r="R454">
        <f>'Liste des gares'!C455</f>
        <v>87208553</v>
      </c>
      <c r="S454" t="str">
        <f>'Liste des gares'!D455</f>
        <v>Auvergne-Rhône-Alpes</v>
      </c>
      <c r="T454" t="str">
        <f>'Liste des gares'!E455</f>
        <v>AURA - Auvergne Rhône Alpes</v>
      </c>
      <c r="U454" t="str">
        <f>'Liste des gares'!F455</f>
        <v>à renseigner par PSEF</v>
      </c>
      <c r="V454" t="str">
        <f>'Liste des gares'!G455</f>
        <v>C AUV-RHONE ALPES</v>
      </c>
    </row>
    <row r="455" spans="17:22">
      <c r="Q455" t="str">
        <f>'Liste des gares'!B456</f>
        <v>Saint-Pierre-d'Albigny</v>
      </c>
      <c r="R455">
        <f>'Liste des gares'!C456</f>
        <v>87741223</v>
      </c>
      <c r="S455" t="str">
        <f>'Liste des gares'!D456</f>
        <v>Auvergne-Rhône-Alpes</v>
      </c>
      <c r="T455" t="str">
        <f>'Liste des gares'!E456</f>
        <v>AURA - Auvergne Rhône Alpes</v>
      </c>
      <c r="U455" t="str">
        <f>'Liste des gares'!F456</f>
        <v>à renseigner par PSEF</v>
      </c>
      <c r="V455" t="str">
        <f>'Liste des gares'!G456</f>
        <v>C AUV-RHONE ALPES</v>
      </c>
    </row>
    <row r="456" spans="17:22">
      <c r="Q456" t="str">
        <f>'Liste des gares'!B457</f>
        <v>Cassis</v>
      </c>
      <c r="R456">
        <f>'Liste des gares'!C457</f>
        <v>87751776</v>
      </c>
      <c r="S456" t="str">
        <f>'Liste des gares'!D457</f>
        <v>Provence-Alpes-Côte d'Azur</v>
      </c>
      <c r="T456" t="str">
        <f>'Liste des gares'!E457</f>
        <v>PACA - Provence Alpes Côte d'Azur</v>
      </c>
      <c r="U456" t="str">
        <f>'Liste des gares'!F457</f>
        <v>EIC Provence Alpes Côte d'Azur</v>
      </c>
      <c r="V456" t="str">
        <f>'Liste des gares'!G457</f>
        <v>B PACA</v>
      </c>
    </row>
    <row r="457" spans="17:22">
      <c r="Q457" t="str">
        <f>'Liste des gares'!B458</f>
        <v>Castelnaudary</v>
      </c>
      <c r="R457">
        <f>'Liste des gares'!C458</f>
        <v>87615039</v>
      </c>
      <c r="S457" t="str">
        <f>'Liste des gares'!D458</f>
        <v>Occitanie</v>
      </c>
      <c r="T457" t="str">
        <f>'Liste des gares'!E458</f>
        <v>OCC - Occitanie</v>
      </c>
      <c r="U457" t="str">
        <f>'Liste des gares'!F458</f>
        <v>EIC Midi Pyrénées</v>
      </c>
      <c r="V457" t="str">
        <f>'Liste des gares'!G458</f>
        <v>B OCCITANIE</v>
      </c>
    </row>
    <row r="458" spans="17:22">
      <c r="Q458" t="str">
        <f>'Liste des gares'!B459</f>
        <v>Castelnau-d'Estrétefonds</v>
      </c>
      <c r="R458">
        <f>'Liste des gares'!C459</f>
        <v>87611665</v>
      </c>
      <c r="S458" t="str">
        <f>'Liste des gares'!D459</f>
        <v>Occitanie</v>
      </c>
      <c r="T458" t="str">
        <f>'Liste des gares'!E459</f>
        <v>OCC - Occitanie</v>
      </c>
      <c r="U458" t="str">
        <f>'Liste des gares'!F459</f>
        <v>EIC Midi Pyrénées</v>
      </c>
      <c r="V458" t="str">
        <f>'Liste des gares'!G459</f>
        <v>B OCCITANIE</v>
      </c>
    </row>
    <row r="459" spans="17:22">
      <c r="Q459" t="str">
        <f>'Liste des gares'!B460</f>
        <v>Castelsarrasin</v>
      </c>
      <c r="R459">
        <f>'Liste des gares'!C460</f>
        <v>87611897</v>
      </c>
      <c r="S459" t="str">
        <f>'Liste des gares'!D460</f>
        <v>Occitanie</v>
      </c>
      <c r="T459" t="str">
        <f>'Liste des gares'!E460</f>
        <v>OCC - Occitanie</v>
      </c>
      <c r="U459" t="str">
        <f>'Liste des gares'!F460</f>
        <v>EIC Midi Pyrénées</v>
      </c>
      <c r="V459" t="str">
        <f>'Liste des gares'!G460</f>
        <v>C OCCITANIE</v>
      </c>
    </row>
    <row r="460" spans="17:22">
      <c r="Q460" t="str">
        <f>'Liste des gares'!B461</f>
        <v>Castillon</v>
      </c>
      <c r="R460">
        <f>'Liste des gares'!C461</f>
        <v>87584136</v>
      </c>
      <c r="S460" t="str">
        <f>'Liste des gares'!D461</f>
        <v>Nouvelle-Aquitaine</v>
      </c>
      <c r="T460" t="str">
        <f>'Liste des gares'!E461</f>
        <v>NA - Nouvelle Aquitaine</v>
      </c>
      <c r="U460" t="str">
        <f>'Liste des gares'!F461</f>
        <v>EIC Aquitaine Poitou Charentes</v>
      </c>
      <c r="V460" t="str">
        <f>'Liste des gares'!G461</f>
        <v>B NOUVELLE AQUITAINE</v>
      </c>
    </row>
    <row r="461" spans="17:22">
      <c r="Q461" t="str">
        <f>'Liste des gares'!B462</f>
        <v>Castres</v>
      </c>
      <c r="R461">
        <f>'Liste des gares'!C462</f>
        <v>87615468</v>
      </c>
      <c r="S461" t="str">
        <f>'Liste des gares'!D462</f>
        <v>Occitanie</v>
      </c>
      <c r="T461" t="str">
        <f>'Liste des gares'!E462</f>
        <v>OCC - Occitanie</v>
      </c>
      <c r="U461" t="str">
        <f>'Liste des gares'!F462</f>
        <v>EIC Midi Pyrénées</v>
      </c>
      <c r="V461" t="str">
        <f>'Liste des gares'!G462</f>
        <v>B OCCITANIE</v>
      </c>
    </row>
    <row r="462" spans="17:22">
      <c r="Q462" t="str">
        <f>'Liste des gares'!B463</f>
        <v>Cattenières</v>
      </c>
      <c r="R462">
        <f>'Liste des gares'!C463</f>
        <v>87345587</v>
      </c>
      <c r="S462" t="str">
        <f>'Liste des gares'!D463</f>
        <v>Hauts-de-France</v>
      </c>
      <c r="T462" t="str">
        <f>'Liste des gares'!E463</f>
        <v>HDF - Hauts de France</v>
      </c>
      <c r="U462" t="str">
        <f>'Liste des gares'!F463</f>
        <v>à renseigner par PSEF</v>
      </c>
      <c r="V462" t="str">
        <f>'Liste des gares'!G463</f>
        <v>C HAUTS DE FRANCE</v>
      </c>
    </row>
    <row r="463" spans="17:22">
      <c r="Q463" t="str">
        <f>'Liste des gares'!B464</f>
        <v>Caudéran - Mérignac</v>
      </c>
      <c r="R463">
        <f>'Liste des gares'!C464</f>
        <v>87581538</v>
      </c>
      <c r="S463" t="str">
        <f>'Liste des gares'!D464</f>
        <v>Nouvelle-Aquitaine</v>
      </c>
      <c r="T463" t="str">
        <f>'Liste des gares'!E464</f>
        <v>NA - Nouvelle Aquitaine</v>
      </c>
      <c r="U463" t="str">
        <f>'Liste des gares'!F464</f>
        <v>à renseigner par PSEF</v>
      </c>
      <c r="V463" t="str">
        <f>'Liste des gares'!G464</f>
        <v>C NOUVELLE AQUITAINE</v>
      </c>
    </row>
    <row r="464" spans="17:22">
      <c r="Q464" t="str">
        <f>'Liste des gares'!B465</f>
        <v>Caudrot</v>
      </c>
      <c r="R464">
        <f>'Liste des gares'!C465</f>
        <v>87582841</v>
      </c>
      <c r="S464" t="str">
        <f>'Liste des gares'!D465</f>
        <v>Nouvelle-Aquitaine</v>
      </c>
      <c r="T464" t="str">
        <f>'Liste des gares'!E465</f>
        <v>NA - Nouvelle Aquitaine</v>
      </c>
      <c r="U464" t="str">
        <f>'Liste des gares'!F465</f>
        <v>à renseigner par PSEF</v>
      </c>
      <c r="V464" t="str">
        <f>'Liste des gares'!G465</f>
        <v>C NOUVELLE AQUITAINE</v>
      </c>
    </row>
    <row r="465" spans="17:22">
      <c r="Q465" t="str">
        <f>'Liste des gares'!B466</f>
        <v>Dijon Porte Neuve</v>
      </c>
      <c r="R465">
        <f>'Liste des gares'!C466</f>
        <v>87713008</v>
      </c>
      <c r="S465" t="str">
        <f>'Liste des gares'!D466</f>
        <v>Bourgogne-Franche-Comté</v>
      </c>
      <c r="T465" t="str">
        <f>'Liste des gares'!E466</f>
        <v>BFC - Bourgogne Franche Compté</v>
      </c>
      <c r="U465" t="str">
        <f>'Liste des gares'!F466</f>
        <v>à renseigner par PSEF</v>
      </c>
      <c r="V465" t="str">
        <f>'Liste des gares'!G466</f>
        <v>C BOURGOGNE FC</v>
      </c>
    </row>
    <row r="466" spans="17:22">
      <c r="Q466" t="str">
        <f>'Liste des gares'!B467</f>
        <v>Caulnes</v>
      </c>
      <c r="R466">
        <f>'Liste des gares'!C467</f>
        <v>87473066</v>
      </c>
      <c r="S466" t="str">
        <f>'Liste des gares'!D467</f>
        <v>Bretagne</v>
      </c>
      <c r="T466" t="str">
        <f>'Liste des gares'!E467</f>
        <v>BPL - Bretagne Pays de La Loire</v>
      </c>
      <c r="U466" t="str">
        <f>'Liste des gares'!F467</f>
        <v>à renseigner par PSEF</v>
      </c>
      <c r="V466" t="str">
        <f>'Liste des gares'!G467</f>
        <v>C BRETAGNE</v>
      </c>
    </row>
    <row r="467" spans="17:22">
      <c r="Q467" t="str">
        <f>'Liste des gares'!B468</f>
        <v>Is-sur-Tille</v>
      </c>
      <c r="R467">
        <f>'Liste des gares'!C468</f>
        <v>87713859</v>
      </c>
      <c r="S467" t="str">
        <f>'Liste des gares'!D468</f>
        <v>Bourgogne-Franche-Comté</v>
      </c>
      <c r="T467" t="str">
        <f>'Liste des gares'!E468</f>
        <v>BFC - Bourgogne Franche Compté</v>
      </c>
      <c r="U467" t="str">
        <f>'Liste des gares'!F468</f>
        <v>EIC Bourgogne Franche Comté</v>
      </c>
      <c r="V467" t="str">
        <f>'Liste des gares'!G468</f>
        <v>C BOURGOGNE FC</v>
      </c>
    </row>
    <row r="468" spans="17:22">
      <c r="Q468" t="str">
        <f>'Liste des gares'!B469</f>
        <v>Cavaillon</v>
      </c>
      <c r="R468">
        <f>'Liste des gares'!C469</f>
        <v>87765503</v>
      </c>
      <c r="S468" t="str">
        <f>'Liste des gares'!D469</f>
        <v>Provence-Alpes-Côte d'Azur</v>
      </c>
      <c r="T468" t="str">
        <f>'Liste des gares'!E469</f>
        <v>PACA - Provence Alpes Côte d'Azur</v>
      </c>
      <c r="U468" t="str">
        <f>'Liste des gares'!F469</f>
        <v>EIC Provence Alpes Côte d'Azur</v>
      </c>
      <c r="V468" t="str">
        <f>'Liste des gares'!G469</f>
        <v>B PACA</v>
      </c>
    </row>
    <row r="469" spans="17:22">
      <c r="Q469" t="str">
        <f>'Liste des gares'!B470</f>
        <v>Cavignac</v>
      </c>
      <c r="R469">
        <f>'Liste des gares'!C470</f>
        <v>87491217</v>
      </c>
      <c r="S469" t="str">
        <f>'Liste des gares'!D470</f>
        <v>Nouvelle-Aquitaine</v>
      </c>
      <c r="T469" t="str">
        <f>'Liste des gares'!E470</f>
        <v>NA - Nouvelle Aquitaine</v>
      </c>
      <c r="U469" t="str">
        <f>'Liste des gares'!F470</f>
        <v>à renseigner par PSEF</v>
      </c>
      <c r="V469" t="str">
        <f>'Liste des gares'!G470</f>
        <v>C NOUVELLE AQUITAINE</v>
      </c>
    </row>
    <row r="470" spans="17:22">
      <c r="Q470" t="str">
        <f>'Liste des gares'!B471</f>
        <v>Cazères sur Garonne</v>
      </c>
      <c r="R470">
        <f>'Liste des gares'!C471</f>
        <v>87611079</v>
      </c>
      <c r="S470" t="str">
        <f>'Liste des gares'!D471</f>
        <v>Occitanie</v>
      </c>
      <c r="T470" t="str">
        <f>'Liste des gares'!E471</f>
        <v>OCC - Occitanie</v>
      </c>
      <c r="U470" t="str">
        <f>'Liste des gares'!F471</f>
        <v>à renseigner par PSEF</v>
      </c>
      <c r="V470" t="str">
        <f>'Liste des gares'!G471</f>
        <v>B OCCITANIE</v>
      </c>
    </row>
    <row r="471" spans="17:22">
      <c r="Q471" t="str">
        <f>'Liste des gares'!B472</f>
        <v>Ceilhes - Roqueredonde</v>
      </c>
      <c r="R471">
        <f>'Liste des gares'!C472</f>
        <v>87781542</v>
      </c>
      <c r="S471" t="str">
        <f>'Liste des gares'!D472</f>
        <v>Occitanie</v>
      </c>
      <c r="T471" t="str">
        <f>'Liste des gares'!E472</f>
        <v>OCC - Occitanie</v>
      </c>
      <c r="U471" t="str">
        <f>'Liste des gares'!F472</f>
        <v>à renseigner par PSEF</v>
      </c>
      <c r="V471" t="str">
        <f>'Liste des gares'!G472</f>
        <v>C OCCITANIE</v>
      </c>
    </row>
    <row r="472" spans="17:22">
      <c r="Q472" t="str">
        <f>'Liste des gares'!B473</f>
        <v>Ceintrey</v>
      </c>
      <c r="R472">
        <f>'Liste des gares'!C473</f>
        <v>87141572</v>
      </c>
      <c r="S472" t="str">
        <f>'Liste des gares'!D473</f>
        <v>Grand Est</v>
      </c>
      <c r="T472" t="str">
        <f>'Liste des gares'!E473</f>
        <v>GE - Grand Est</v>
      </c>
      <c r="U472" t="str">
        <f>'Liste des gares'!F473</f>
        <v>à renseigner par PSEF</v>
      </c>
      <c r="V472" t="str">
        <f>'Liste des gares'!G473</f>
        <v>C GRAND EST</v>
      </c>
    </row>
    <row r="473" spans="17:22">
      <c r="Q473" t="str">
        <f>'Liste des gares'!B474</f>
        <v>Cenon</v>
      </c>
      <c r="R473">
        <f>'Liste des gares'!C474</f>
        <v>87581595</v>
      </c>
      <c r="S473" t="str">
        <f>'Liste des gares'!D474</f>
        <v>Nouvelle-Aquitaine</v>
      </c>
      <c r="T473" t="str">
        <f>'Liste des gares'!E474</f>
        <v>NA - Nouvelle Aquitaine</v>
      </c>
      <c r="U473" t="str">
        <f>'Liste des gares'!F474</f>
        <v>à renseigner par PSEF</v>
      </c>
      <c r="V473" t="str">
        <f>'Liste des gares'!G474</f>
        <v>B NOUVELLE AQUITAINE</v>
      </c>
    </row>
    <row r="474" spans="17:22">
      <c r="Q474" t="str">
        <f>'Liste des gares'!B475</f>
        <v>Cerbère</v>
      </c>
      <c r="R474">
        <f>'Liste des gares'!C475</f>
        <v>87785006</v>
      </c>
      <c r="S474" t="str">
        <f>'Liste des gares'!D475</f>
        <v>Occitanie</v>
      </c>
      <c r="T474" t="str">
        <f>'Liste des gares'!E475</f>
        <v>OCC - Occitanie</v>
      </c>
      <c r="U474" t="str">
        <f>'Liste des gares'!F475</f>
        <v>EIC Languedoc Roussillon</v>
      </c>
      <c r="V474" t="str">
        <f>'Liste des gares'!G475</f>
        <v>C OCCITANIE</v>
      </c>
    </row>
    <row r="475" spans="17:22">
      <c r="Q475" t="str">
        <f>'Liste des gares'!B476</f>
        <v>Cercottes</v>
      </c>
      <c r="R475">
        <f>'Liste des gares'!C476</f>
        <v>87543033</v>
      </c>
      <c r="S475" t="str">
        <f>'Liste des gares'!D476</f>
        <v>Centre-Val de Loire</v>
      </c>
      <c r="T475" t="str">
        <f>'Liste des gares'!E476</f>
        <v>CVL - Centre Val de Loire</v>
      </c>
      <c r="U475" t="str">
        <f>'Liste des gares'!F476</f>
        <v>à renseigner par PSEF</v>
      </c>
      <c r="V475" t="str">
        <f>'Liste des gares'!G476</f>
        <v>C CENTRE VAL DE LOIRE</v>
      </c>
    </row>
    <row r="476" spans="17:22">
      <c r="Q476" t="str">
        <f>'Liste des gares'!B477</f>
        <v>Cercy-la-Tour</v>
      </c>
      <c r="R476">
        <f>'Liste des gares'!C477</f>
        <v>87696492</v>
      </c>
      <c r="S476" t="str">
        <f>'Liste des gares'!D477</f>
        <v>Bourgogne-Franche-Comté</v>
      </c>
      <c r="T476" t="str">
        <f>'Liste des gares'!E477</f>
        <v>BFC - Bourgogne Franche Compté</v>
      </c>
      <c r="U476" t="str">
        <f>'Liste des gares'!F477</f>
        <v>EIC Auvergne Nivernais</v>
      </c>
      <c r="V476" t="str">
        <f>'Liste des gares'!G477</f>
        <v>C BOURGOGNE FC</v>
      </c>
    </row>
    <row r="477" spans="17:22">
      <c r="Q477" t="str">
        <f>'Liste des gares'!B478</f>
        <v>Cergy le Haut</v>
      </c>
      <c r="R477">
        <f>'Liste des gares'!C478</f>
        <v>87382655</v>
      </c>
      <c r="S477" t="str">
        <f>'Liste des gares'!D478</f>
        <v>Île-de-France</v>
      </c>
      <c r="T477" t="str">
        <f>'Liste des gares'!E478</f>
        <v>IDF - Île de France</v>
      </c>
      <c r="U477" t="str">
        <f>'Liste des gares'!F478</f>
        <v>à renseigner par PSEF</v>
      </c>
      <c r="V477" t="str">
        <f>'Liste des gares'!G478</f>
        <v>B ILE-DE-FRANCE</v>
      </c>
    </row>
    <row r="478" spans="17:22">
      <c r="Q478" t="str">
        <f>'Liste des gares'!B479</f>
        <v>Cergy Préfecture</v>
      </c>
      <c r="R478">
        <f>'Liste des gares'!C479</f>
        <v>87381905</v>
      </c>
      <c r="S478" t="str">
        <f>'Liste des gares'!D479</f>
        <v>Île-de-France</v>
      </c>
      <c r="T478" t="str">
        <f>'Liste des gares'!E479</f>
        <v>IDF - Île de France</v>
      </c>
      <c r="U478" t="str">
        <f>'Liste des gares'!F479</f>
        <v>à renseigner par PSEF</v>
      </c>
      <c r="V478" t="str">
        <f>'Liste des gares'!G479</f>
        <v>B ILE-DE-FRANCE</v>
      </c>
    </row>
    <row r="479" spans="17:22">
      <c r="Q479" t="str">
        <f>'Liste des gares'!B480</f>
        <v>Cergy Saint-Christophe</v>
      </c>
      <c r="R479">
        <f>'Liste des gares'!C480</f>
        <v>87382499</v>
      </c>
      <c r="S479" t="str">
        <f>'Liste des gares'!D480</f>
        <v>Île-de-France</v>
      </c>
      <c r="T479" t="str">
        <f>'Liste des gares'!E480</f>
        <v>IDF - Île de France</v>
      </c>
      <c r="U479" t="str">
        <f>'Liste des gares'!F480</f>
        <v>à renseigner par PSEF</v>
      </c>
      <c r="V479" t="str">
        <f>'Liste des gares'!G480</f>
        <v>B ILE-DE-FRANCE</v>
      </c>
    </row>
    <row r="480" spans="17:22">
      <c r="Q480" t="str">
        <f>'Liste des gares'!B481</f>
        <v>Cerizay</v>
      </c>
      <c r="R480">
        <f>'Liste des gares'!C481</f>
        <v>87487280</v>
      </c>
      <c r="S480" t="str">
        <f>'Liste des gares'!D481</f>
        <v>Nouvelle-Aquitaine</v>
      </c>
      <c r="T480" t="str">
        <f>'Liste des gares'!E481</f>
        <v>NA - Nouvelle Aquitaine</v>
      </c>
      <c r="U480" t="str">
        <f>'Liste des gares'!F481</f>
        <v>à renseigner par PSEF</v>
      </c>
      <c r="V480" t="str">
        <f>'Liste des gares'!G481</f>
        <v>C NOUVELLE AQUITAINE</v>
      </c>
    </row>
    <row r="481" spans="17:22">
      <c r="Q481" t="str">
        <f>'Liste des gares'!B482</f>
        <v>Cernay (Haut-Rhin)</v>
      </c>
      <c r="R481">
        <f>'Liste des gares'!C482</f>
        <v>87182410</v>
      </c>
      <c r="S481" t="str">
        <f>'Liste des gares'!D482</f>
        <v>Grand Est</v>
      </c>
      <c r="T481" t="str">
        <f>'Liste des gares'!E482</f>
        <v>GE - Grand Est</v>
      </c>
      <c r="U481" t="str">
        <f>'Liste des gares'!F482</f>
        <v>à renseigner par PSEF</v>
      </c>
      <c r="V481" t="str">
        <f>'Liste des gares'!G482</f>
        <v>B GRAND EST</v>
      </c>
    </row>
    <row r="482" spans="17:22">
      <c r="Q482" t="str">
        <f>'Liste des gares'!B483</f>
        <v>Cernay (Val-d'Oise)</v>
      </c>
      <c r="R482">
        <f>'Liste des gares'!C483</f>
        <v>87276063</v>
      </c>
      <c r="S482" t="str">
        <f>'Liste des gares'!D483</f>
        <v>Île-de-France</v>
      </c>
      <c r="T482" t="str">
        <f>'Liste des gares'!E483</f>
        <v>IDF - Île de France</v>
      </c>
      <c r="U482" t="str">
        <f>'Liste des gares'!F483</f>
        <v>à renseigner par PSEF</v>
      </c>
      <c r="V482" t="str">
        <f>'Liste des gares'!G483</f>
        <v>B ILE-DE-FRANCE</v>
      </c>
    </row>
    <row r="483" spans="17:22">
      <c r="Q483" t="str">
        <f>'Liste des gares'!B484</f>
        <v>Cérons</v>
      </c>
      <c r="R483">
        <f>'Liste des gares'!C484</f>
        <v>87582742</v>
      </c>
      <c r="S483" t="str">
        <f>'Liste des gares'!D484</f>
        <v>Nouvelle-Aquitaine</v>
      </c>
      <c r="T483" t="str">
        <f>'Liste des gares'!E484</f>
        <v>NA - Nouvelle Aquitaine</v>
      </c>
      <c r="U483" t="str">
        <f>'Liste des gares'!F484</f>
        <v>à renseigner par PSEF</v>
      </c>
      <c r="V483" t="str">
        <f>'Liste des gares'!G484</f>
        <v>B NOUVELLE AQUITAINE</v>
      </c>
    </row>
    <row r="484" spans="17:22">
      <c r="Q484" t="str">
        <f>'Liste des gares'!B485</f>
        <v>Cessieu</v>
      </c>
      <c r="R484">
        <f>'Liste des gares'!C485</f>
        <v>87723452</v>
      </c>
      <c r="S484" t="str">
        <f>'Liste des gares'!D485</f>
        <v>Auvergne-Rhône-Alpes</v>
      </c>
      <c r="T484" t="str">
        <f>'Liste des gares'!E485</f>
        <v>AURA - Auvergne Rhône Alpes</v>
      </c>
      <c r="U484" t="str">
        <f>'Liste des gares'!F485</f>
        <v>à renseigner par PSEF</v>
      </c>
      <c r="V484" t="str">
        <f>'Liste des gares'!G485</f>
        <v>C AUV-RHONE ALPES</v>
      </c>
    </row>
    <row r="485" spans="17:22">
      <c r="Q485" t="str">
        <f>'Liste des gares'!B486</f>
        <v>Cesson</v>
      </c>
      <c r="R485">
        <f>'Liste des gares'!C486</f>
        <v>87682161</v>
      </c>
      <c r="S485" t="str">
        <f>'Liste des gares'!D486</f>
        <v>Île-de-France</v>
      </c>
      <c r="T485" t="str">
        <f>'Liste des gares'!E486</f>
        <v>IDF - Île de France</v>
      </c>
      <c r="U485" t="str">
        <f>'Liste des gares'!F486</f>
        <v>à renseigner par PSEF</v>
      </c>
      <c r="V485" t="str">
        <f>'Liste des gares'!G486</f>
        <v>B ILE-DE-FRANCE</v>
      </c>
    </row>
    <row r="486" spans="17:22">
      <c r="Q486" t="str">
        <f>'Liste des gares'!B487</f>
        <v>Cesson-Sévigné</v>
      </c>
      <c r="R486">
        <f>'Liste des gares'!C487</f>
        <v>87334490</v>
      </c>
      <c r="S486" t="str">
        <f>'Liste des gares'!D487</f>
        <v>Bretagne</v>
      </c>
      <c r="T486" t="str">
        <f>'Liste des gares'!E487</f>
        <v>BPL - Bretagne Pays de La Loire</v>
      </c>
      <c r="U486" t="str">
        <f>'Liste des gares'!F487</f>
        <v>à renseigner par PSEF</v>
      </c>
      <c r="V486" t="str">
        <f>'Liste des gares'!G487</f>
        <v>B BRETAGNE</v>
      </c>
    </row>
    <row r="487" spans="17:22">
      <c r="Q487" t="str">
        <f>'Liste des gares'!B488</f>
        <v>Ceyzériat</v>
      </c>
      <c r="R487">
        <f>'Liste des gares'!C488</f>
        <v>87743302</v>
      </c>
      <c r="S487" t="str">
        <f>'Liste des gares'!D488</f>
        <v>Auvergne-Rhône-Alpes</v>
      </c>
      <c r="T487" t="str">
        <f>'Liste des gares'!E488</f>
        <v>AURA - Auvergne Rhône Alpes</v>
      </c>
      <c r="U487" t="str">
        <f>'Liste des gares'!F488</f>
        <v>à renseigner par PSEF</v>
      </c>
      <c r="V487" t="str">
        <f>'Liste des gares'!G488</f>
        <v>C AUV-RHONE ALPES</v>
      </c>
    </row>
    <row r="488" spans="17:22">
      <c r="Q488" t="str">
        <f>'Liste des gares'!B489</f>
        <v>Chabanais</v>
      </c>
      <c r="R488">
        <f>'Liste des gares'!C489</f>
        <v>87592873</v>
      </c>
      <c r="S488" t="str">
        <f>'Liste des gares'!D489</f>
        <v>Nouvelle-Aquitaine</v>
      </c>
      <c r="T488" t="str">
        <f>'Liste des gares'!E489</f>
        <v>NA - Nouvelle Aquitaine</v>
      </c>
      <c r="U488" t="str">
        <f>'Liste des gares'!F489</f>
        <v>EIC Aquitaine Poitou Charentes</v>
      </c>
      <c r="V488" t="str">
        <f>'Liste des gares'!G489</f>
        <v>C NOUVELLE AQUITAINE</v>
      </c>
    </row>
    <row r="489" spans="17:22">
      <c r="Q489" t="str">
        <f>'Liste des gares'!B490</f>
        <v>Chabenet</v>
      </c>
      <c r="R489">
        <f>'Liste des gares'!C490</f>
        <v>87597112</v>
      </c>
      <c r="S489" t="str">
        <f>'Liste des gares'!D490</f>
        <v>Centre-Val de Loire</v>
      </c>
      <c r="T489" t="str">
        <f>'Liste des gares'!E490</f>
        <v>CVL - Centre Val de Loire</v>
      </c>
      <c r="U489" t="str">
        <f>'Liste des gares'!F490</f>
        <v>à renseigner par PSEF</v>
      </c>
      <c r="V489" t="str">
        <f>'Liste des gares'!G490</f>
        <v>C CENTRE VAL DE LOIRE</v>
      </c>
    </row>
    <row r="490" spans="17:22">
      <c r="Q490" t="str">
        <f>'Liste des gares'!B491</f>
        <v>Châbons</v>
      </c>
      <c r="R490">
        <f>'Liste des gares'!C491</f>
        <v>87747212</v>
      </c>
      <c r="S490" t="str">
        <f>'Liste des gares'!D491</f>
        <v>Auvergne-Rhône-Alpes</v>
      </c>
      <c r="T490" t="str">
        <f>'Liste des gares'!E491</f>
        <v>AURA - Auvergne Rhône Alpes</v>
      </c>
      <c r="U490" t="str">
        <f>'Liste des gares'!F491</f>
        <v>à renseigner par PSEF</v>
      </c>
      <c r="V490" t="str">
        <f>'Liste des gares'!G491</f>
        <v>C AUV-RHONE ALPES</v>
      </c>
    </row>
    <row r="491" spans="17:22">
      <c r="Q491" t="str">
        <f>'Liste des gares'!B492</f>
        <v>Chabris</v>
      </c>
      <c r="R491">
        <f>'Liste des gares'!C492</f>
        <v>87576223</v>
      </c>
      <c r="S491" t="str">
        <f>'Liste des gares'!D492</f>
        <v>Centre-Val de Loire</v>
      </c>
      <c r="T491" t="str">
        <f>'Liste des gares'!E492</f>
        <v>CVL - Centre Val de Loire</v>
      </c>
      <c r="U491" t="str">
        <f>'Liste des gares'!F492</f>
        <v>à renseigner par PSEF</v>
      </c>
      <c r="V491" t="str">
        <f>'Liste des gares'!G492</f>
        <v>C CENTRE VAL DE LOIRE</v>
      </c>
    </row>
    <row r="492" spans="17:22">
      <c r="Q492" t="str">
        <f>'Liste des gares'!B493</f>
        <v>Chagny</v>
      </c>
      <c r="R492">
        <f>'Liste des gares'!C493</f>
        <v>87713578</v>
      </c>
      <c r="S492" t="str">
        <f>'Liste des gares'!D493</f>
        <v>Bourgogne-Franche-Comté</v>
      </c>
      <c r="T492" t="str">
        <f>'Liste des gares'!E493</f>
        <v>BFC - Bourgogne Franche Compté</v>
      </c>
      <c r="U492" t="str">
        <f>'Liste des gares'!F493</f>
        <v>EIC Bourgogne Franche Comté</v>
      </c>
      <c r="V492" t="str">
        <f>'Liste des gares'!G493</f>
        <v>B BOURGOGNE FC</v>
      </c>
    </row>
    <row r="493" spans="17:22">
      <c r="Q493" t="str">
        <f>'Liste des gares'!B494</f>
        <v>Chaingy Fourneaux Plage</v>
      </c>
      <c r="R493">
        <f>'Liste des gares'!C494</f>
        <v>87574111</v>
      </c>
      <c r="S493" t="str">
        <f>'Liste des gares'!D494</f>
        <v>Centre-Val de Loire</v>
      </c>
      <c r="T493" t="str">
        <f>'Liste des gares'!E494</f>
        <v>CVL - Centre Val de Loire</v>
      </c>
      <c r="U493" t="str">
        <f>'Liste des gares'!F494</f>
        <v>à renseigner par PSEF</v>
      </c>
      <c r="V493" t="str">
        <f>'Liste des gares'!G494</f>
        <v>C CENTRE VAL DE LOIRE</v>
      </c>
    </row>
    <row r="494" spans="17:22">
      <c r="Q494" t="str">
        <f>'Liste des gares'!B495</f>
        <v>Chalais</v>
      </c>
      <c r="R494">
        <f>'Liste des gares'!C495</f>
        <v>87583690</v>
      </c>
      <c r="S494" t="str">
        <f>'Liste des gares'!D495</f>
        <v>Nouvelle-Aquitaine</v>
      </c>
      <c r="T494" t="str">
        <f>'Liste des gares'!E495</f>
        <v>NA - Nouvelle Aquitaine</v>
      </c>
      <c r="U494" t="str">
        <f>'Liste des gares'!F495</f>
        <v>à renseigner par PSEF</v>
      </c>
      <c r="V494" t="str">
        <f>'Liste des gares'!G495</f>
        <v>C NOUVELLE AQUITAINE</v>
      </c>
    </row>
    <row r="495" spans="17:22">
      <c r="Q495" t="str">
        <f>'Liste des gares'!B496</f>
        <v>Challans</v>
      </c>
      <c r="R495">
        <f>'Liste des gares'!C496</f>
        <v>87481390</v>
      </c>
      <c r="S495" t="str">
        <f>'Liste des gares'!D496</f>
        <v>Pays de la Loire</v>
      </c>
      <c r="T495" t="str">
        <f>'Liste des gares'!E496</f>
        <v>BPL - Bretagne Pays de La Loire</v>
      </c>
      <c r="U495" t="str">
        <f>'Liste des gares'!F496</f>
        <v>EIC Bretagne Pays de la Loire</v>
      </c>
      <c r="V495" t="str">
        <f>'Liste des gares'!G496</f>
        <v>B PAYS DE LA LOIRE</v>
      </c>
    </row>
    <row r="496" spans="17:22">
      <c r="Q496" t="str">
        <f>'Liste des gares'!B497</f>
        <v>Chalonnes</v>
      </c>
      <c r="R496">
        <f>'Liste des gares'!C497</f>
        <v>87484204</v>
      </c>
      <c r="S496" t="str">
        <f>'Liste des gares'!D497</f>
        <v>Pays de la Loire</v>
      </c>
      <c r="T496" t="str">
        <f>'Liste des gares'!E497</f>
        <v>BPL - Bretagne Pays de La Loire</v>
      </c>
      <c r="U496" t="str">
        <f>'Liste des gares'!F497</f>
        <v>à renseigner par PSEF</v>
      </c>
      <c r="V496" t="str">
        <f>'Liste des gares'!G497</f>
        <v>B PAYS DE LA LOIRE</v>
      </c>
    </row>
    <row r="497" spans="17:22">
      <c r="Q497" t="str">
        <f>'Liste des gares'!B498</f>
        <v>Châlons-en-Champagne</v>
      </c>
      <c r="R497">
        <f>'Liste des gares'!C498</f>
        <v>87174003</v>
      </c>
      <c r="S497" t="str">
        <f>'Liste des gares'!D498</f>
        <v>Grand Est</v>
      </c>
      <c r="T497" t="str">
        <f>'Liste des gares'!E498</f>
        <v>GE - Grand Est</v>
      </c>
      <c r="U497" t="str">
        <f>'Liste des gares'!F498</f>
        <v>EIC Lorraine Champagne Ardenne</v>
      </c>
      <c r="V497" t="str">
        <f>'Liste des gares'!G498</f>
        <v>B GRAND EST</v>
      </c>
    </row>
    <row r="498" spans="17:22">
      <c r="Q498" t="str">
        <f>'Liste des gares'!B499</f>
        <v>Chalon-sur-Saône</v>
      </c>
      <c r="R498">
        <f>'Liste des gares'!C499</f>
        <v>87725002</v>
      </c>
      <c r="S498" t="str">
        <f>'Liste des gares'!D499</f>
        <v>Bourgogne-Franche-Comté</v>
      </c>
      <c r="T498" t="str">
        <f>'Liste des gares'!E499</f>
        <v>BFC - Bourgogne Franche Compté</v>
      </c>
      <c r="U498" t="str">
        <f>'Liste des gares'!F499</f>
        <v>EIC Bourgogne Franche Comté</v>
      </c>
      <c r="V498" t="str">
        <f>'Liste des gares'!G499</f>
        <v>B BOURGOGNE FC</v>
      </c>
    </row>
    <row r="499" spans="17:22">
      <c r="Q499" t="str">
        <f>'Liste des gares'!B500</f>
        <v>Chamalières-sur-Loire</v>
      </c>
      <c r="R499">
        <f>'Liste des gares'!C500</f>
        <v>87734731</v>
      </c>
      <c r="S499" t="str">
        <f>'Liste des gares'!D500</f>
        <v>Auvergne-Rhône-Alpes</v>
      </c>
      <c r="T499" t="str">
        <f>'Liste des gares'!E500</f>
        <v>AURA - Auvergne Rhône Alpes</v>
      </c>
      <c r="U499" t="str">
        <f>'Liste des gares'!F500</f>
        <v>à renseigner par PSEF</v>
      </c>
      <c r="V499" t="str">
        <f>'Liste des gares'!G500</f>
        <v>C AUV-RHONE ALPES</v>
      </c>
    </row>
    <row r="500" spans="17:22">
      <c r="Q500" t="str">
        <f>'Liste des gares'!B501</f>
        <v>Chamarande</v>
      </c>
      <c r="R500">
        <f>'Liste des gares'!C501</f>
        <v>87545152</v>
      </c>
      <c r="S500" t="str">
        <f>'Liste des gares'!D501</f>
        <v>Île-de-France</v>
      </c>
      <c r="T500" t="str">
        <f>'Liste des gares'!E501</f>
        <v>IDF - Île de France</v>
      </c>
      <c r="U500" t="str">
        <f>'Liste des gares'!F501</f>
        <v>à renseigner par PSEF</v>
      </c>
      <c r="V500" t="str">
        <f>'Liste des gares'!G501</f>
        <v>B ILE-DE-FRANCE</v>
      </c>
    </row>
    <row r="501" spans="17:22">
      <c r="Q501" t="str">
        <f>'Liste des gares'!B502</f>
        <v>Chambéry - Challes-les-Eaux</v>
      </c>
      <c r="R501">
        <f>'Liste des gares'!C502</f>
        <v>87741009</v>
      </c>
      <c r="S501" t="str">
        <f>'Liste des gares'!D502</f>
        <v>Auvergne-Rhône-Alpes</v>
      </c>
      <c r="T501" t="str">
        <f>'Liste des gares'!E502</f>
        <v>AURA - Auvergne Rhône Alpes</v>
      </c>
      <c r="U501" t="str">
        <f>'Liste des gares'!F502</f>
        <v>à renseigner par PSEF</v>
      </c>
      <c r="V501" t="str">
        <f>'Liste des gares'!G502</f>
        <v>A AUV-RHONE ALPES</v>
      </c>
    </row>
    <row r="502" spans="17:22">
      <c r="Q502" t="str">
        <f>'Liste des gares'!B503</f>
        <v>Chambly</v>
      </c>
      <c r="R502">
        <f>'Liste des gares'!C503</f>
        <v>87276725</v>
      </c>
      <c r="S502" t="str">
        <f>'Liste des gares'!D503</f>
        <v>Hauts-de-France</v>
      </c>
      <c r="T502" t="str">
        <f>'Liste des gares'!E503</f>
        <v>HDF - Hauts de France</v>
      </c>
      <c r="U502" t="str">
        <f>'Liste des gares'!F503</f>
        <v>à renseigner par PSEF</v>
      </c>
      <c r="V502" t="str">
        <f>'Liste des gares'!G503</f>
        <v>B HAUTS DE FRANCE</v>
      </c>
    </row>
    <row r="503" spans="17:22">
      <c r="Q503" t="str">
        <f>'Liste des gares'!B504</f>
        <v>Chamborigaud</v>
      </c>
      <c r="R503">
        <f>'Liste des gares'!C504</f>
        <v>87775221</v>
      </c>
      <c r="S503" t="str">
        <f>'Liste des gares'!D504</f>
        <v>Occitanie</v>
      </c>
      <c r="T503" t="str">
        <f>'Liste des gares'!E504</f>
        <v>OCC - Occitanie</v>
      </c>
      <c r="U503" t="str">
        <f>'Liste des gares'!F504</f>
        <v>EIC Languedoc Roussillon</v>
      </c>
      <c r="V503" t="str">
        <f>'Liste des gares'!G504</f>
        <v>C OCCITANIE</v>
      </c>
    </row>
    <row r="504" spans="17:22">
      <c r="Q504" t="str">
        <f>'Liste des gares'!B505</f>
        <v>Chambourg</v>
      </c>
      <c r="R504">
        <f>'Liste des gares'!C505</f>
        <v>87571463</v>
      </c>
      <c r="S504" t="str">
        <f>'Liste des gares'!D505</f>
        <v>Centre-Val de Loire</v>
      </c>
      <c r="T504" t="str">
        <f>'Liste des gares'!E505</f>
        <v>CVL - Centre Val de Loire</v>
      </c>
      <c r="U504" t="str">
        <f>'Liste des gares'!F505</f>
        <v>à renseigner par PSEF</v>
      </c>
      <c r="V504" t="str">
        <f>'Liste des gares'!G505</f>
        <v>C CENTRE VAL DE LOIRE</v>
      </c>
    </row>
    <row r="505" spans="17:22">
      <c r="Q505" t="str">
        <f>'Liste des gares'!B506</f>
        <v>Chamelet</v>
      </c>
      <c r="R505">
        <f>'Liste des gares'!C506</f>
        <v>87721829</v>
      </c>
      <c r="S505" t="str">
        <f>'Liste des gares'!D506</f>
        <v>Auvergne-Rhône-Alpes</v>
      </c>
      <c r="T505" t="str">
        <f>'Liste des gares'!E506</f>
        <v>AURA - Auvergne Rhône Alpes</v>
      </c>
      <c r="U505" t="str">
        <f>'Liste des gares'!F506</f>
        <v>à renseigner par PSEF</v>
      </c>
      <c r="V505" t="str">
        <f>'Liste des gares'!G506</f>
        <v>C AUV-RHONE ALPES</v>
      </c>
    </row>
    <row r="506" spans="17:22">
      <c r="Q506" t="str">
        <f>'Liste des gares'!B507</f>
        <v>Chamonix Aiguille du Midi</v>
      </c>
      <c r="R506">
        <f>'Liste des gares'!C507</f>
        <v>87462085</v>
      </c>
      <c r="S506" t="str">
        <f>'Liste des gares'!D507</f>
        <v>Auvergne-Rhône-Alpes</v>
      </c>
      <c r="T506" t="str">
        <f>'Liste des gares'!E507</f>
        <v>AURA - Auvergne Rhône Alpes</v>
      </c>
      <c r="U506" t="str">
        <f>'Liste des gares'!F507</f>
        <v>à renseigner par PSEF</v>
      </c>
      <c r="V506" t="str">
        <f>'Liste des gares'!G507</f>
        <v>C AUV-RHONE ALPES</v>
      </c>
    </row>
    <row r="507" spans="17:22">
      <c r="Q507" t="str">
        <f>'Liste des gares'!B508</f>
        <v>Chamonix-Mont-Blanc</v>
      </c>
      <c r="R507">
        <f>'Liste des gares'!C508</f>
        <v>87746784</v>
      </c>
      <c r="S507" t="str">
        <f>'Liste des gares'!D508</f>
        <v>Auvergne-Rhône-Alpes</v>
      </c>
      <c r="T507" t="str">
        <f>'Liste des gares'!E508</f>
        <v>AURA - Auvergne Rhône Alpes</v>
      </c>
      <c r="U507" t="str">
        <f>'Liste des gares'!F508</f>
        <v>EIC Alpes</v>
      </c>
      <c r="V507" t="str">
        <f>'Liste des gares'!G508</f>
        <v>B AUV-RHONE ALPES</v>
      </c>
    </row>
    <row r="508" spans="17:22">
      <c r="Q508" t="str">
        <f>'Liste des gares'!B509</f>
        <v>Chamousset</v>
      </c>
      <c r="R508">
        <f>'Liste des gares'!C509</f>
        <v>87741231</v>
      </c>
      <c r="S508" t="str">
        <f>'Liste des gares'!D509</f>
        <v>Auvergne-Rhône-Alpes</v>
      </c>
      <c r="T508" t="str">
        <f>'Liste des gares'!E509</f>
        <v>AURA - Auvergne Rhône Alpes</v>
      </c>
      <c r="U508" t="str">
        <f>'Liste des gares'!F509</f>
        <v>à renseigner par PSEF</v>
      </c>
      <c r="V508" t="str">
        <f>'Liste des gares'!G509</f>
        <v>C AUV-RHONE ALPES</v>
      </c>
    </row>
    <row r="509" spans="17:22">
      <c r="Q509" t="str">
        <f>'Liste des gares'!B510</f>
        <v>Champ de Courses d'Enghien</v>
      </c>
      <c r="R509">
        <f>'Liste des gares'!C510</f>
        <v>87276030</v>
      </c>
      <c r="S509" t="str">
        <f>'Liste des gares'!D510</f>
        <v>Île-de-France</v>
      </c>
      <c r="T509" t="str">
        <f>'Liste des gares'!E510</f>
        <v>IDF - Île de France</v>
      </c>
      <c r="U509" t="str">
        <f>'Liste des gares'!F510</f>
        <v>à renseigner par PSEF</v>
      </c>
      <c r="V509" t="str">
        <f>'Liste des gares'!G510</f>
        <v>B ILE-DE-FRANCE</v>
      </c>
    </row>
    <row r="510" spans="17:22">
      <c r="Q510" t="str">
        <f>'Liste des gares'!B511</f>
        <v>Champ de Mars Tour Eiffel</v>
      </c>
      <c r="R510">
        <f>'Liste des gares'!C511</f>
        <v>87393058</v>
      </c>
      <c r="S510" t="str">
        <f>'Liste des gares'!D511</f>
        <v>Île-de-France</v>
      </c>
      <c r="T510" t="str">
        <f>'Liste des gares'!E511</f>
        <v>IDF - Île de France</v>
      </c>
      <c r="U510" t="str">
        <f>'Liste des gares'!F511</f>
        <v>à renseigner par PSEF</v>
      </c>
      <c r="V510" t="str">
        <f>'Liste des gares'!G511</f>
        <v>B ILE-DE-FRANCE</v>
      </c>
    </row>
    <row r="511" spans="17:22">
      <c r="Q511" t="str">
        <f>'Liste des gares'!B512</f>
        <v>Champagné</v>
      </c>
      <c r="R511">
        <f>'Liste des gares'!C512</f>
        <v>87396275</v>
      </c>
      <c r="S511" t="str">
        <f>'Liste des gares'!D512</f>
        <v>Pays de la Loire</v>
      </c>
      <c r="T511" t="str">
        <f>'Liste des gares'!E512</f>
        <v>BPL - Bretagne Pays de La Loire</v>
      </c>
      <c r="U511" t="str">
        <f>'Liste des gares'!F512</f>
        <v>EIC Bretagne Pays de la Loire</v>
      </c>
      <c r="V511" t="str">
        <f>'Liste des gares'!G512</f>
        <v>C PAYS DE LA LOIRE</v>
      </c>
    </row>
    <row r="512" spans="17:22">
      <c r="Q512" t="str">
        <f>'Liste des gares'!B513</f>
        <v>Champagne-Ardenne TGV</v>
      </c>
      <c r="R512">
        <f>'Liste des gares'!C513</f>
        <v>87171926</v>
      </c>
      <c r="S512" t="str">
        <f>'Liste des gares'!D513</f>
        <v>Grand Est</v>
      </c>
      <c r="T512" t="str">
        <f>'Liste des gares'!E513</f>
        <v>GE - Grand Est</v>
      </c>
      <c r="U512" t="str">
        <f>'Liste des gares'!F513</f>
        <v>à renseigner par PSEF</v>
      </c>
      <c r="V512" t="str">
        <f>'Liste des gares'!G513</f>
        <v>A TGV à trafic modéré et correspondances TER</v>
      </c>
    </row>
    <row r="513" spans="17:22">
      <c r="Q513" t="str">
        <f>'Liste des gares'!B514</f>
        <v>Champagne-sur-Oise</v>
      </c>
      <c r="R513">
        <f>'Liste des gares'!C514</f>
        <v>87276519</v>
      </c>
      <c r="S513" t="str">
        <f>'Liste des gares'!D514</f>
        <v>Île-de-France</v>
      </c>
      <c r="T513" t="str">
        <f>'Liste des gares'!E514</f>
        <v>IDF - Île de France</v>
      </c>
      <c r="U513" t="str">
        <f>'Liste des gares'!F514</f>
        <v>à renseigner par PSEF</v>
      </c>
      <c r="V513" t="str">
        <f>'Liste des gares'!G514</f>
        <v>B ILE-DE-FRANCE</v>
      </c>
    </row>
    <row r="514" spans="17:22">
      <c r="Q514" t="str">
        <f>'Liste des gares'!B515</f>
        <v>Champagne-sur-Seine</v>
      </c>
      <c r="R514">
        <f>'Liste des gares'!C515</f>
        <v>87682450</v>
      </c>
      <c r="S514" t="str">
        <f>'Liste des gares'!D515</f>
        <v>Île-de-France</v>
      </c>
      <c r="T514" t="str">
        <f>'Liste des gares'!E515</f>
        <v>IDF - Île de France</v>
      </c>
      <c r="U514" t="str">
        <f>'Liste des gares'!F515</f>
        <v>à renseigner par PSEF</v>
      </c>
      <c r="V514" t="str">
        <f>'Liste des gares'!G515</f>
        <v>B ILE-DE-FRANCE</v>
      </c>
    </row>
    <row r="515" spans="17:22">
      <c r="Q515" t="str">
        <f>'Liste des gares'!B516</f>
        <v>Champagney</v>
      </c>
      <c r="R515">
        <f>'Liste des gares'!C516</f>
        <v>87185348</v>
      </c>
      <c r="S515" t="str">
        <f>'Liste des gares'!D516</f>
        <v>Bourgogne-Franche-Comté</v>
      </c>
      <c r="T515" t="str">
        <f>'Liste des gares'!E516</f>
        <v>BFC - Bourgogne Franche Compté</v>
      </c>
      <c r="U515" t="str">
        <f>'Liste des gares'!F516</f>
        <v>à renseigner par PSEF</v>
      </c>
      <c r="V515" t="str">
        <f>'Liste des gares'!G516</f>
        <v>C BOURGOGNE FC</v>
      </c>
    </row>
    <row r="516" spans="17:22">
      <c r="Q516" t="str">
        <f>'Liste des gares'!B517</f>
        <v>Champagnole</v>
      </c>
      <c r="R516">
        <f>'Liste des gares'!C517</f>
        <v>87715326</v>
      </c>
      <c r="S516" t="str">
        <f>'Liste des gares'!D517</f>
        <v>Bourgogne-Franche-Comté</v>
      </c>
      <c r="T516" t="str">
        <f>'Liste des gares'!E517</f>
        <v>BFC - Bourgogne Franche Compté</v>
      </c>
      <c r="U516" t="str">
        <f>'Liste des gares'!F517</f>
        <v>à renseigner par PSEF</v>
      </c>
      <c r="V516" t="str">
        <f>'Liste des gares'!G517</f>
        <v>C BOURGOGNE FC</v>
      </c>
    </row>
    <row r="517" spans="17:22">
      <c r="Q517" t="str">
        <f>'Liste des gares'!B518</f>
        <v>Champagnole Paul-Émile Victor</v>
      </c>
      <c r="R517">
        <f>'Liste des gares'!C518</f>
        <v>87352047</v>
      </c>
      <c r="S517" t="str">
        <f>'Liste des gares'!D518</f>
        <v>Bourgogne-Franche-Comté</v>
      </c>
      <c r="T517" t="str">
        <f>'Liste des gares'!E518</f>
        <v>BFC - Bourgogne Franche Compté</v>
      </c>
      <c r="U517" t="str">
        <f>'Liste des gares'!F518</f>
        <v>à renseigner par PSEF</v>
      </c>
      <c r="V517" t="str">
        <f>'Liste des gares'!G518</f>
        <v>C BOURGOGNE FC</v>
      </c>
    </row>
    <row r="518" spans="17:22">
      <c r="Q518" t="str">
        <f>'Liste des gares'!B519</f>
        <v>Champbenoist - Poigny</v>
      </c>
      <c r="R518">
        <f>'Liste des gares'!C519</f>
        <v>87115873</v>
      </c>
      <c r="S518" t="str">
        <f>'Liste des gares'!D519</f>
        <v>Île-de-France</v>
      </c>
      <c r="T518" t="str">
        <f>'Liste des gares'!E519</f>
        <v>IDF - Île de France</v>
      </c>
      <c r="U518" t="str">
        <f>'Liste des gares'!F519</f>
        <v>à renseigner par PSEF</v>
      </c>
      <c r="V518" t="str">
        <f>'Liste des gares'!G519</f>
        <v>B ILE-DE-FRANCE</v>
      </c>
    </row>
    <row r="519" spans="17:22">
      <c r="Q519" t="str">
        <f>'Liste des gares'!B520</f>
        <v>Champigneulles</v>
      </c>
      <c r="R519">
        <f>'Liste des gares'!C520</f>
        <v>87141085</v>
      </c>
      <c r="S519" t="str">
        <f>'Liste des gares'!D520</f>
        <v>Grand Est</v>
      </c>
      <c r="T519" t="str">
        <f>'Liste des gares'!E520</f>
        <v>GE - Grand Est</v>
      </c>
      <c r="U519" t="str">
        <f>'Liste des gares'!F520</f>
        <v>EIC Lorraine Champagne Ardenne</v>
      </c>
      <c r="V519" t="str">
        <f>'Liste des gares'!G520</f>
        <v>C GRAND EST</v>
      </c>
    </row>
    <row r="520" spans="17:22">
      <c r="Q520" t="str">
        <f>'Liste des gares'!B521</f>
        <v>Champigny sur Yonne</v>
      </c>
      <c r="R520">
        <f>'Liste des gares'!C521</f>
        <v>87683128</v>
      </c>
      <c r="S520" t="str">
        <f>'Liste des gares'!D521</f>
        <v>Bourgogne-Franche-Comté</v>
      </c>
      <c r="T520" t="str">
        <f>'Liste des gares'!E521</f>
        <v>BFC - Bourgogne Franche Compté</v>
      </c>
      <c r="U520" t="str">
        <f>'Liste des gares'!F521</f>
        <v>à renseigner par PSEF</v>
      </c>
      <c r="V520" t="str">
        <f>'Liste des gares'!G521</f>
        <v>C BOURGOGNE FC</v>
      </c>
    </row>
    <row r="521" spans="17:22">
      <c r="Q521" t="str">
        <f>'Liste des gares'!B522</f>
        <v>Champs - Saint-Bris</v>
      </c>
      <c r="R521">
        <f>'Liste des gares'!C522</f>
        <v>87683615</v>
      </c>
      <c r="S521" t="str">
        <f>'Liste des gares'!D522</f>
        <v>Bourgogne-Franche-Comté</v>
      </c>
      <c r="T521" t="str">
        <f>'Liste des gares'!E522</f>
        <v>BFC - Bourgogne Franche Compté</v>
      </c>
      <c r="U521" t="str">
        <f>'Liste des gares'!F522</f>
        <v>à renseigner par PSEF</v>
      </c>
      <c r="V521" t="str">
        <f>'Liste des gares'!G522</f>
        <v>C BOURGOGNE FC</v>
      </c>
    </row>
    <row r="522" spans="17:22">
      <c r="Q522" t="str">
        <f>'Liste des gares'!B523</f>
        <v>Champtocé-sur-Loire</v>
      </c>
      <c r="R522">
        <f>'Liste des gares'!C523</f>
        <v>87484352</v>
      </c>
      <c r="S522" t="str">
        <f>'Liste des gares'!D523</f>
        <v>Pays de la Loire</v>
      </c>
      <c r="T522" t="str">
        <f>'Liste des gares'!E523</f>
        <v>BPL - Bretagne Pays de La Loire</v>
      </c>
      <c r="U522" t="str">
        <f>'Liste des gares'!F523</f>
        <v>à renseigner par PSEF</v>
      </c>
      <c r="V522" t="str">
        <f>'Liste des gares'!G523</f>
        <v>C PAYS DE LA LOIRE</v>
      </c>
    </row>
    <row r="523" spans="17:22">
      <c r="Q523" t="str">
        <f>'Liste des gares'!B524</f>
        <v>Chanac</v>
      </c>
      <c r="R523">
        <f>'Liste des gares'!C524</f>
        <v>87783530</v>
      </c>
      <c r="S523" t="str">
        <f>'Liste des gares'!D524</f>
        <v>Occitanie</v>
      </c>
      <c r="T523" t="str">
        <f>'Liste des gares'!E524</f>
        <v>OCC - Occitanie</v>
      </c>
      <c r="U523" t="str">
        <f>'Liste des gares'!F524</f>
        <v>EIC Languedoc Roussillon</v>
      </c>
      <c r="V523" t="str">
        <f>'Liste des gares'!G524</f>
        <v>C OCCITANIE</v>
      </c>
    </row>
    <row r="524" spans="17:22">
      <c r="Q524" t="str">
        <f>'Liste des gares'!B525</f>
        <v>Changis - Saint-Jean</v>
      </c>
      <c r="R524">
        <f>'Liste des gares'!C525</f>
        <v>87116509</v>
      </c>
      <c r="S524" t="str">
        <f>'Liste des gares'!D525</f>
        <v>Île-de-France</v>
      </c>
      <c r="T524" t="str">
        <f>'Liste des gares'!E525</f>
        <v>IDF - Île de France</v>
      </c>
      <c r="U524" t="str">
        <f>'Liste des gares'!F525</f>
        <v>à renseigner par PSEF</v>
      </c>
      <c r="V524" t="str">
        <f>'Liste des gares'!G525</f>
        <v>B ILE-DE-FRANCE</v>
      </c>
    </row>
    <row r="525" spans="17:22">
      <c r="Q525" t="str">
        <f>'Liste des gares'!B526</f>
        <v>Chanteloup-les-Vignes</v>
      </c>
      <c r="R525">
        <f>'Liste des gares'!C526</f>
        <v>87381475</v>
      </c>
      <c r="S525" t="str">
        <f>'Liste des gares'!D526</f>
        <v>Île-de-France</v>
      </c>
      <c r="T525" t="str">
        <f>'Liste des gares'!E526</f>
        <v>IDF - Île de France</v>
      </c>
      <c r="U525" t="str">
        <f>'Liste des gares'!F526</f>
        <v>à renseigner par PSEF</v>
      </c>
      <c r="V525" t="str">
        <f>'Liste des gares'!G526</f>
        <v>B ILE-DE-FRANCE</v>
      </c>
    </row>
    <row r="526" spans="17:22">
      <c r="Q526" t="str">
        <f>'Liste des gares'!B527</f>
        <v>Chantenay</v>
      </c>
      <c r="R526">
        <f>'Liste des gares'!C527</f>
        <v>87481051</v>
      </c>
      <c r="S526" t="str">
        <f>'Liste des gares'!D527</f>
        <v>Pays de la Loire</v>
      </c>
      <c r="T526" t="str">
        <f>'Liste des gares'!E527</f>
        <v>BPL - Bretagne Pays de La Loire</v>
      </c>
      <c r="U526" t="str">
        <f>'Liste des gares'!F527</f>
        <v>EIC Bretagne Pays de la Loire</v>
      </c>
      <c r="V526" t="str">
        <f>'Liste des gares'!G527</f>
        <v>C PAYS DE LA LOIRE</v>
      </c>
    </row>
    <row r="527" spans="17:22">
      <c r="Q527" t="str">
        <f>'Liste des gares'!B528</f>
        <v>Chantenay-Saint-Imbert</v>
      </c>
      <c r="R527">
        <f>'Liste des gares'!C528</f>
        <v>87696302</v>
      </c>
      <c r="S527" t="str">
        <f>'Liste des gares'!D528</f>
        <v>Bourgogne-Franche-Comté</v>
      </c>
      <c r="T527" t="str">
        <f>'Liste des gares'!E528</f>
        <v>BFC - Bourgogne Franche Compté</v>
      </c>
      <c r="U527" t="str">
        <f>'Liste des gares'!F528</f>
        <v>à renseigner par PSEF</v>
      </c>
      <c r="V527" t="str">
        <f>'Liste des gares'!G528</f>
        <v>C BOURGOGNE FC</v>
      </c>
    </row>
    <row r="528" spans="17:22">
      <c r="Q528" t="str">
        <f>'Liste des gares'!B529</f>
        <v>Chantilly - Gouvieux</v>
      </c>
      <c r="R528">
        <f>'Liste des gares'!C529</f>
        <v>87276113</v>
      </c>
      <c r="S528" t="str">
        <f>'Liste des gares'!D529</f>
        <v>Hauts-de-France</v>
      </c>
      <c r="T528" t="str">
        <f>'Liste des gares'!E529</f>
        <v>HDF - Hauts de France</v>
      </c>
      <c r="U528" t="str">
        <f>'Liste des gares'!F529</f>
        <v>à renseigner par PSEF</v>
      </c>
      <c r="V528" t="str">
        <f>'Liste des gares'!G529</f>
        <v>B HAUTS DE FRANCE</v>
      </c>
    </row>
    <row r="529" spans="17:22">
      <c r="Q529" t="str">
        <f>'Liste des gares'!B530</f>
        <v>Chantonnay</v>
      </c>
      <c r="R529">
        <f>'Liste des gares'!C530</f>
        <v>87486332</v>
      </c>
      <c r="S529" t="str">
        <f>'Liste des gares'!D530</f>
        <v>Pays de la Loire</v>
      </c>
      <c r="T529" t="str">
        <f>'Liste des gares'!E530</f>
        <v>BPL - Bretagne Pays de La Loire</v>
      </c>
      <c r="U529" t="str">
        <f>'Liste des gares'!F530</f>
        <v>EIC Bretagne Pays de la Loire</v>
      </c>
      <c r="V529" t="str">
        <f>'Liste des gares'!G530</f>
        <v>C PAYS DE LA LOIRE</v>
      </c>
    </row>
    <row r="530" spans="17:22">
      <c r="Q530" t="str">
        <f>'Liste des gares'!B531</f>
        <v>Chapeauroux</v>
      </c>
      <c r="R530">
        <f>'Liste des gares'!C531</f>
        <v>87734343</v>
      </c>
      <c r="S530" t="str">
        <f>'Liste des gares'!D531</f>
        <v>Occitanie</v>
      </c>
      <c r="T530" t="str">
        <f>'Liste des gares'!E531</f>
        <v>OCC - Occitanie</v>
      </c>
      <c r="U530" t="str">
        <f>'Liste des gares'!F531</f>
        <v>à renseigner par PSEF</v>
      </c>
      <c r="V530" t="str">
        <f>'Liste des gares'!G531</f>
        <v>C OCCITANIE</v>
      </c>
    </row>
    <row r="531" spans="17:22">
      <c r="Q531" t="str">
        <f>'Liste des gares'!B532</f>
        <v>Chaponost</v>
      </c>
      <c r="R531">
        <f>'Liste des gares'!C532</f>
        <v>87722710</v>
      </c>
      <c r="S531" t="str">
        <f>'Liste des gares'!D532</f>
        <v>Auvergne-Rhône-Alpes</v>
      </c>
      <c r="T531" t="str">
        <f>'Liste des gares'!E532</f>
        <v>AURA - Auvergne Rhône Alpes</v>
      </c>
      <c r="U531" t="str">
        <f>'Liste des gares'!F532</f>
        <v>à renseigner par PSEF</v>
      </c>
      <c r="V531" t="str">
        <f>'Liste des gares'!G532</f>
        <v>C AUV-RHONE ALPES</v>
      </c>
    </row>
    <row r="532" spans="17:22">
      <c r="Q532" t="str">
        <f>'Liste des gares'!B533</f>
        <v>Chaponval</v>
      </c>
      <c r="R532">
        <f>'Liste des gares'!C533</f>
        <v>87276162</v>
      </c>
      <c r="S532" t="str">
        <f>'Liste des gares'!D533</f>
        <v>Île-de-France</v>
      </c>
      <c r="T532" t="str">
        <f>'Liste des gares'!E533</f>
        <v>IDF - Île de France</v>
      </c>
      <c r="U532" t="str">
        <f>'Liste des gares'!F533</f>
        <v>à renseigner par PSEF</v>
      </c>
      <c r="V532" t="str">
        <f>'Liste des gares'!G533</f>
        <v>C ILE-DE-FRANCE</v>
      </c>
    </row>
    <row r="533" spans="17:22">
      <c r="Q533" t="str">
        <f>'Liste des gares'!B534</f>
        <v>Charbonnières-les-Bains</v>
      </c>
      <c r="R533">
        <f>'Liste des gares'!C534</f>
        <v>87721530</v>
      </c>
      <c r="S533" t="str">
        <f>'Liste des gares'!D534</f>
        <v>Auvergne-Rhône-Alpes</v>
      </c>
      <c r="T533" t="str">
        <f>'Liste des gares'!E534</f>
        <v>AURA - Auvergne Rhône Alpes</v>
      </c>
      <c r="U533" t="str">
        <f>'Liste des gares'!F534</f>
        <v>à renseigner par PSEF</v>
      </c>
      <c r="V533" t="str">
        <f>'Liste des gares'!G534</f>
        <v>B AUV-RHONE ALPES</v>
      </c>
    </row>
    <row r="534" spans="17:22">
      <c r="Q534" t="str">
        <f>'Liste des gares'!B535</f>
        <v>Charleville-Mézières</v>
      </c>
      <c r="R534">
        <f>'Liste des gares'!C535</f>
        <v>87172007</v>
      </c>
      <c r="S534" t="str">
        <f>'Liste des gares'!D535</f>
        <v>Grand Est</v>
      </c>
      <c r="T534" t="str">
        <f>'Liste des gares'!E535</f>
        <v>GE - Grand Est</v>
      </c>
      <c r="U534" t="str">
        <f>'Liste des gares'!F535</f>
        <v>EIC Lorraine Champagne Ardenne</v>
      </c>
      <c r="V534" t="str">
        <f>'Liste des gares'!G535</f>
        <v>B GRAND EST</v>
      </c>
    </row>
    <row r="535" spans="17:22">
      <c r="Q535" t="str">
        <f>'Liste des gares'!B536</f>
        <v>Charmes (Vosges)</v>
      </c>
      <c r="R535">
        <f>'Liste des gares'!C536</f>
        <v>87144055</v>
      </c>
      <c r="S535" t="str">
        <f>'Liste des gares'!D536</f>
        <v>Grand Est</v>
      </c>
      <c r="T535" t="str">
        <f>'Liste des gares'!E536</f>
        <v>GE - Grand Est</v>
      </c>
      <c r="U535" t="str">
        <f>'Liste des gares'!F536</f>
        <v>à renseigner par PSEF</v>
      </c>
      <c r="V535" t="str">
        <f>'Liste des gares'!G536</f>
        <v>B GRAND EST</v>
      </c>
    </row>
    <row r="536" spans="17:22">
      <c r="Q536" t="str">
        <f>'Liste des gares'!B537</f>
        <v>Chars</v>
      </c>
      <c r="R536">
        <f>'Liste des gares'!C537</f>
        <v>87381194</v>
      </c>
      <c r="S536" t="str">
        <f>'Liste des gares'!D537</f>
        <v>Île-de-France</v>
      </c>
      <c r="T536" t="str">
        <f>'Liste des gares'!E537</f>
        <v>IDF - Île de France</v>
      </c>
      <c r="U536" t="str">
        <f>'Liste des gares'!F537</f>
        <v>à renseigner par PSEF</v>
      </c>
      <c r="V536" t="str">
        <f>'Liste des gares'!G537</f>
        <v>B ILE-DE-FRANCE</v>
      </c>
    </row>
    <row r="537" spans="17:22">
      <c r="Q537" t="str">
        <f>'Liste des gares'!B538</f>
        <v>Chartres</v>
      </c>
      <c r="R537">
        <f>'Liste des gares'!C538</f>
        <v>87394007</v>
      </c>
      <c r="S537" t="str">
        <f>'Liste des gares'!D538</f>
        <v>Centre-Val de Loire</v>
      </c>
      <c r="T537" t="str">
        <f>'Liste des gares'!E538</f>
        <v>CVL - Centre Val de Loire</v>
      </c>
      <c r="U537" t="str">
        <f>'Liste des gares'!F538</f>
        <v>EIC Centre Limousin</v>
      </c>
      <c r="V537" t="str">
        <f>'Liste des gares'!G538</f>
        <v>B CENTRE VAL DE LOIRE</v>
      </c>
    </row>
    <row r="538" spans="17:22">
      <c r="Q538" t="str">
        <f>'Liste des gares'!B539</f>
        <v>Chartrettes</v>
      </c>
      <c r="R538">
        <f>'Liste des gares'!C539</f>
        <v>87682419</v>
      </c>
      <c r="S538" t="str">
        <f>'Liste des gares'!D539</f>
        <v>Île-de-France</v>
      </c>
      <c r="T538" t="str">
        <f>'Liste des gares'!E539</f>
        <v>IDF - Île de France</v>
      </c>
      <c r="U538" t="str">
        <f>'Liste des gares'!F539</f>
        <v>à renseigner par PSEF</v>
      </c>
      <c r="V538" t="str">
        <f>'Liste des gares'!G539</f>
        <v>C ILE-DE-FRANCE</v>
      </c>
    </row>
    <row r="539" spans="17:22">
      <c r="Q539" t="str">
        <f>'Liste des gares'!B540</f>
        <v>Chasseneuil-du-Poitou</v>
      </c>
      <c r="R539">
        <f>'Liste des gares'!C540</f>
        <v>87575225</v>
      </c>
      <c r="S539" t="str">
        <f>'Liste des gares'!D540</f>
        <v>Nouvelle-Aquitaine</v>
      </c>
      <c r="T539" t="str">
        <f>'Liste des gares'!E540</f>
        <v>NA - Nouvelle Aquitaine</v>
      </c>
      <c r="U539" t="str">
        <f>'Liste des gares'!F540</f>
        <v>à renseigner par PSEF</v>
      </c>
      <c r="V539" t="str">
        <f>'Liste des gares'!G540</f>
        <v>C NOUVELLE AQUITAINE</v>
      </c>
    </row>
    <row r="540" spans="17:22">
      <c r="Q540" t="str">
        <f>'Liste des gares'!B541</f>
        <v>Chasseneuil-sur-Bonnieure</v>
      </c>
      <c r="R540">
        <f>'Liste des gares'!C541</f>
        <v>87583443</v>
      </c>
      <c r="S540" t="str">
        <f>'Liste des gares'!D541</f>
        <v>Nouvelle-Aquitaine</v>
      </c>
      <c r="T540" t="str">
        <f>'Liste des gares'!E541</f>
        <v>NA - Nouvelle Aquitaine</v>
      </c>
      <c r="U540" t="str">
        <f>'Liste des gares'!F541</f>
        <v>à renseigner par PSEF</v>
      </c>
      <c r="V540" t="str">
        <f>'Liste des gares'!G541</f>
        <v>C NOUVELLE AQUITAINE</v>
      </c>
    </row>
    <row r="541" spans="17:22">
      <c r="Q541" t="str">
        <f>'Liste des gares'!B542</f>
        <v>Chasseradès</v>
      </c>
      <c r="R541">
        <f>'Liste des gares'!C542</f>
        <v>87775148</v>
      </c>
      <c r="S541" t="str">
        <f>'Liste des gares'!D542</f>
        <v>Occitanie</v>
      </c>
      <c r="T541" t="str">
        <f>'Liste des gares'!E542</f>
        <v>OCC - Occitanie</v>
      </c>
      <c r="U541" t="str">
        <f>'Liste des gares'!F542</f>
        <v>à renseigner par PSEF</v>
      </c>
      <c r="V541" t="str">
        <f>'Liste des gares'!G542</f>
        <v>C OCCITANIE</v>
      </c>
    </row>
    <row r="542" spans="17:22">
      <c r="Q542" t="str">
        <f>'Liste des gares'!B543</f>
        <v>Chasse-sur-Rhône</v>
      </c>
      <c r="R542">
        <f>'Liste des gares'!C543</f>
        <v>87722561</v>
      </c>
      <c r="S542" t="str">
        <f>'Liste des gares'!D543</f>
        <v>Auvergne-Rhône-Alpes</v>
      </c>
      <c r="T542" t="str">
        <f>'Liste des gares'!E543</f>
        <v>AURA - Auvergne Rhône Alpes</v>
      </c>
      <c r="U542" t="str">
        <f>'Liste des gares'!F543</f>
        <v>EIC Rhône Alpes Lyon</v>
      </c>
      <c r="V542" t="str">
        <f>'Liste des gares'!G543</f>
        <v>B AUV-RHONE ALPES</v>
      </c>
    </row>
    <row r="543" spans="17:22">
      <c r="Q543" t="str">
        <f>'Liste des gares'!B544</f>
        <v>Château-Arnoux-Saint-Auban</v>
      </c>
      <c r="R543">
        <f>'Liste des gares'!C544</f>
        <v>87751230</v>
      </c>
      <c r="S543" t="str">
        <f>'Liste des gares'!D544</f>
        <v>Provence-Alpes-Côte d'Azur</v>
      </c>
      <c r="T543" t="str">
        <f>'Liste des gares'!E544</f>
        <v>PACA - Provence Alpes Côte d'Azur</v>
      </c>
      <c r="U543" t="str">
        <f>'Liste des gares'!F544</f>
        <v>à renseigner par PSEF</v>
      </c>
      <c r="V543" t="str">
        <f>'Liste des gares'!G544</f>
        <v>C PACA</v>
      </c>
    </row>
    <row r="544" spans="17:22">
      <c r="Q544" t="str">
        <f>'Liste des gares'!B545</f>
        <v>Châteaubourg</v>
      </c>
      <c r="R544">
        <f>'Liste des gares'!C545</f>
        <v>87471524</v>
      </c>
      <c r="S544" t="str">
        <f>'Liste des gares'!D545</f>
        <v>Bretagne</v>
      </c>
      <c r="T544" t="str">
        <f>'Liste des gares'!E545</f>
        <v>BPL - Bretagne Pays de La Loire</v>
      </c>
      <c r="U544" t="str">
        <f>'Liste des gares'!F545</f>
        <v>à renseigner par PSEF</v>
      </c>
      <c r="V544" t="str">
        <f>'Liste des gares'!G545</f>
        <v>B BRETAGNE</v>
      </c>
    </row>
    <row r="545" spans="17:22">
      <c r="Q545" t="str">
        <f>'Liste des gares'!B546</f>
        <v>Châteaubriant</v>
      </c>
      <c r="R545">
        <f>'Liste des gares'!C546</f>
        <v>87481648</v>
      </c>
      <c r="S545" t="str">
        <f>'Liste des gares'!D546</f>
        <v>Pays de la Loire</v>
      </c>
      <c r="T545" t="str">
        <f>'Liste des gares'!E546</f>
        <v>BPL - Bretagne Pays de La Loire</v>
      </c>
      <c r="U545" t="str">
        <f>'Liste des gares'!F546</f>
        <v>EIC Bretagne Pays de la Loire</v>
      </c>
      <c r="V545" t="str">
        <f>'Liste des gares'!G546</f>
        <v>C PAYS DE LA LOIRE</v>
      </c>
    </row>
    <row r="546" spans="17:22">
      <c r="Q546" t="str">
        <f>'Liste des gares'!B547</f>
        <v>Châteaubriant Tram Train</v>
      </c>
      <c r="R546">
        <f>'Liste des gares'!C547</f>
        <v>87590372</v>
      </c>
      <c r="S546" t="str">
        <f>'Liste des gares'!D547</f>
        <v>Pays de la Loire</v>
      </c>
      <c r="T546" t="str">
        <f>'Liste des gares'!E547</f>
        <v>BPL - Bretagne Pays de La Loire</v>
      </c>
      <c r="U546" t="str">
        <f>'Liste des gares'!F547</f>
        <v>à renseigner par PSEF</v>
      </c>
      <c r="V546" t="str">
        <f>'Liste des gares'!G547</f>
        <v>C PAYS DE LA LOIRE</v>
      </c>
    </row>
    <row r="547" spans="17:22">
      <c r="Q547" t="str">
        <f>'Liste des gares'!B548</f>
        <v>Pont-sur-Yonne</v>
      </c>
      <c r="R547">
        <f>'Liste des gares'!C548</f>
        <v>87683136</v>
      </c>
      <c r="S547" t="str">
        <f>'Liste des gares'!D548</f>
        <v>Bourgogne-Franche-Comté</v>
      </c>
      <c r="T547" t="str">
        <f>'Liste des gares'!E548</f>
        <v>BFC - Bourgogne Franche Compté</v>
      </c>
      <c r="U547" t="str">
        <f>'Liste des gares'!F548</f>
        <v>à renseigner par PSEF</v>
      </c>
      <c r="V547" t="str">
        <f>'Liste des gares'!G548</f>
        <v>C BOURGOGNE FC</v>
      </c>
    </row>
    <row r="548" spans="17:22">
      <c r="Q548" t="str">
        <f>'Liste des gares'!B549</f>
        <v>Châteaudun</v>
      </c>
      <c r="R548">
        <f>'Liste des gares'!C549</f>
        <v>87545756</v>
      </c>
      <c r="S548" t="str">
        <f>'Liste des gares'!D549</f>
        <v>Centre-Val de Loire</v>
      </c>
      <c r="T548" t="str">
        <f>'Liste des gares'!E549</f>
        <v>CVL - Centre Val de Loire</v>
      </c>
      <c r="U548" t="str">
        <f>'Liste des gares'!F549</f>
        <v>EIC Centre Limousin</v>
      </c>
      <c r="V548" t="str">
        <f>'Liste des gares'!G549</f>
        <v>B CENTRE VAL DE LOIRE</v>
      </c>
    </row>
    <row r="549" spans="17:22">
      <c r="Q549" t="str">
        <f>'Liste des gares'!B550</f>
        <v>Château-Gaillard</v>
      </c>
      <c r="R549">
        <f>'Liste des gares'!C550</f>
        <v>87543066</v>
      </c>
      <c r="S549" t="str">
        <f>'Liste des gares'!D550</f>
        <v>Centre-Val de Loire</v>
      </c>
      <c r="T549" t="str">
        <f>'Liste des gares'!E550</f>
        <v>CVL - Centre Val de Loire</v>
      </c>
      <c r="U549" t="str">
        <f>'Liste des gares'!F550</f>
        <v>à renseigner par PSEF</v>
      </c>
      <c r="V549" t="str">
        <f>'Liste des gares'!G550</f>
        <v>C CENTRE VAL DE LOIRE</v>
      </c>
    </row>
    <row r="550" spans="17:22">
      <c r="Q550" t="str">
        <f>'Liste des gares'!B551</f>
        <v>Château-l'Évêque</v>
      </c>
      <c r="R550">
        <f>'Liste des gares'!C551</f>
        <v>87595165</v>
      </c>
      <c r="S550" t="str">
        <f>'Liste des gares'!D551</f>
        <v>Nouvelle-Aquitaine</v>
      </c>
      <c r="T550" t="str">
        <f>'Liste des gares'!E551</f>
        <v>NA - Nouvelle Aquitaine</v>
      </c>
      <c r="U550" t="str">
        <f>'Liste des gares'!F551</f>
        <v>EIC Aquitaine Poitou Charentes</v>
      </c>
      <c r="V550" t="str">
        <f>'Liste des gares'!G551</f>
        <v>C NOUVELLE AQUITAINE</v>
      </c>
    </row>
    <row r="551" spans="17:22">
      <c r="Q551" t="str">
        <f>'Liste des gares'!B552</f>
        <v>Châteaulin</v>
      </c>
      <c r="R551">
        <f>'Liste des gares'!C552</f>
        <v>87474064</v>
      </c>
      <c r="S551" t="str">
        <f>'Liste des gares'!D552</f>
        <v>Bretagne</v>
      </c>
      <c r="T551" t="str">
        <f>'Liste des gares'!E552</f>
        <v>BPL - Bretagne Pays de La Loire</v>
      </c>
      <c r="U551" t="str">
        <f>'Liste des gares'!F552</f>
        <v>à renseigner par PSEF</v>
      </c>
      <c r="V551" t="str">
        <f>'Liste des gares'!G552</f>
        <v>C BRETAGNE</v>
      </c>
    </row>
    <row r="552" spans="17:22">
      <c r="Q552" t="str">
        <f>'Liste des gares'!B553</f>
        <v>Châteauneuf - Bujaleuf</v>
      </c>
      <c r="R552">
        <f>'Liste des gares'!C553</f>
        <v>87592105</v>
      </c>
      <c r="S552" t="str">
        <f>'Liste des gares'!D553</f>
        <v>Nouvelle-Aquitaine</v>
      </c>
      <c r="T552" t="str">
        <f>'Liste des gares'!E553</f>
        <v>NA - Nouvelle Aquitaine</v>
      </c>
      <c r="U552" t="str">
        <f>'Liste des gares'!F553</f>
        <v>à renseigner par PSEF</v>
      </c>
      <c r="V552" t="str">
        <f>'Liste des gares'!G553</f>
        <v>C NOUVELLE AQUITAINE</v>
      </c>
    </row>
    <row r="553" spans="17:22">
      <c r="Q553" t="str">
        <f>'Liste des gares'!B554</f>
        <v>Châteauneuf-sur-Charente</v>
      </c>
      <c r="R553">
        <f>'Liste des gares'!C554</f>
        <v>87491506</v>
      </c>
      <c r="S553" t="str">
        <f>'Liste des gares'!D554</f>
        <v>Nouvelle-Aquitaine</v>
      </c>
      <c r="T553" t="str">
        <f>'Liste des gares'!E554</f>
        <v>NA - Nouvelle Aquitaine</v>
      </c>
      <c r="U553" t="str">
        <f>'Liste des gares'!F554</f>
        <v>EIC Aquitaine Poitou Charentes</v>
      </c>
      <c r="V553" t="str">
        <f>'Liste des gares'!G554</f>
        <v>C NOUVELLE AQUITAINE</v>
      </c>
    </row>
    <row r="554" spans="17:22">
      <c r="Q554" t="str">
        <f>'Liste des gares'!B555</f>
        <v>Châteauneuf-sur-Cher</v>
      </c>
      <c r="R554">
        <f>'Liste des gares'!C555</f>
        <v>87576298</v>
      </c>
      <c r="S554" t="str">
        <f>'Liste des gares'!D555</f>
        <v>Centre-Val de Loire</v>
      </c>
      <c r="T554" t="str">
        <f>'Liste des gares'!E555</f>
        <v>CVL - Centre Val de Loire</v>
      </c>
      <c r="U554" t="str">
        <f>'Liste des gares'!F555</f>
        <v>EIC Centre Limousin</v>
      </c>
      <c r="V554" t="str">
        <f>'Liste des gares'!G555</f>
        <v>C CENTRE VAL DE LOIRE</v>
      </c>
    </row>
    <row r="555" spans="17:22">
      <c r="Q555" t="str">
        <f>'Liste des gares'!B556</f>
        <v>Château-Renault</v>
      </c>
      <c r="R555">
        <f>'Liste des gares'!C556</f>
        <v>87574665</v>
      </c>
      <c r="S555" t="str">
        <f>'Liste des gares'!D556</f>
        <v>Centre-Val de Loire</v>
      </c>
      <c r="T555" t="str">
        <f>'Liste des gares'!E556</f>
        <v>CVL - Centre Val de Loire</v>
      </c>
      <c r="U555" t="str">
        <f>'Liste des gares'!F556</f>
        <v>EIC Centre Limousin</v>
      </c>
      <c r="V555" t="str">
        <f>'Liste des gares'!G556</f>
        <v>C CENTRE VAL DE LOIRE</v>
      </c>
    </row>
    <row r="556" spans="17:22">
      <c r="Q556" t="str">
        <f>'Liste des gares'!B557</f>
        <v>Châteauroux</v>
      </c>
      <c r="R556">
        <f>'Liste des gares'!C557</f>
        <v>87597005</v>
      </c>
      <c r="S556" t="str">
        <f>'Liste des gares'!D557</f>
        <v>Centre-Val de Loire</v>
      </c>
      <c r="T556" t="str">
        <f>'Liste des gares'!E557</f>
        <v>CVL - Centre Val de Loire</v>
      </c>
      <c r="U556" t="str">
        <f>'Liste des gares'!F557</f>
        <v>EIC Centre Limousin</v>
      </c>
      <c r="V556" t="str">
        <f>'Liste des gares'!G557</f>
        <v>B CENTRE VAL DE LOIRE</v>
      </c>
    </row>
    <row r="557" spans="17:22">
      <c r="Q557" t="str">
        <f>'Liste des gares'!B558</f>
        <v>Château-Thierry</v>
      </c>
      <c r="R557">
        <f>'Liste des gares'!C558</f>
        <v>87116582</v>
      </c>
      <c r="S557" t="str">
        <f>'Liste des gares'!D558</f>
        <v>Hauts-de-France</v>
      </c>
      <c r="T557" t="str">
        <f>'Liste des gares'!E558</f>
        <v>HDF - Hauts de France</v>
      </c>
      <c r="U557" t="str">
        <f>'Liste des gares'!F558</f>
        <v>EIC Paris Est</v>
      </c>
      <c r="V557" t="str">
        <f>'Liste des gares'!G558</f>
        <v>B HAUTS DE FRANCE</v>
      </c>
    </row>
    <row r="558" spans="17:22">
      <c r="Q558" t="str">
        <f>'Liste des gares'!B559</f>
        <v>Châtel - Nomexy</v>
      </c>
      <c r="R558">
        <f>'Liste des gares'!C559</f>
        <v>87144071</v>
      </c>
      <c r="S558" t="str">
        <f>'Liste des gares'!D559</f>
        <v>Grand Est</v>
      </c>
      <c r="T558" t="str">
        <f>'Liste des gares'!E559</f>
        <v>GE - Grand Est</v>
      </c>
      <c r="U558" t="str">
        <f>'Liste des gares'!F559</f>
        <v>à renseigner par PSEF</v>
      </c>
      <c r="V558" t="str">
        <f>'Liste des gares'!G559</f>
        <v>B GRAND EST</v>
      </c>
    </row>
    <row r="559" spans="17:22">
      <c r="Q559" t="str">
        <f>'Liste des gares'!B560</f>
        <v>Châtelaillon-Plage</v>
      </c>
      <c r="R559">
        <f>'Liste des gares'!C560</f>
        <v>87485110</v>
      </c>
      <c r="S559" t="str">
        <f>'Liste des gares'!D560</f>
        <v>Nouvelle-Aquitaine</v>
      </c>
      <c r="T559" t="str">
        <f>'Liste des gares'!E560</f>
        <v>NA - Nouvelle Aquitaine</v>
      </c>
      <c r="U559" t="str">
        <f>'Liste des gares'!F560</f>
        <v>à renseigner par PSEF</v>
      </c>
      <c r="V559" t="str">
        <f>'Liste des gares'!G560</f>
        <v>C NOUVELLE AQUITAINE</v>
      </c>
    </row>
    <row r="560" spans="17:22">
      <c r="Q560" t="str">
        <f>'Liste des gares'!B561</f>
        <v>Châtelaudren - Plouagat</v>
      </c>
      <c r="R560">
        <f>'Liste des gares'!C561</f>
        <v>87473140</v>
      </c>
      <c r="S560" t="str">
        <f>'Liste des gares'!D561</f>
        <v>Bretagne</v>
      </c>
      <c r="T560" t="str">
        <f>'Liste des gares'!E561</f>
        <v>BPL - Bretagne Pays de La Loire</v>
      </c>
      <c r="U560" t="str">
        <f>'Liste des gares'!F561</f>
        <v>à renseigner par PSEF</v>
      </c>
      <c r="V560" t="str">
        <f>'Liste des gares'!G561</f>
        <v>C BRETAGNE</v>
      </c>
    </row>
    <row r="561" spans="17:22">
      <c r="Q561" t="str">
        <f>'Liste des gares'!B562</f>
        <v>Châtel-Censoir</v>
      </c>
      <c r="R561">
        <f>'Liste des gares'!C562</f>
        <v>87696856</v>
      </c>
      <c r="S561" t="str">
        <f>'Liste des gares'!D562</f>
        <v>Bourgogne-Franche-Comté</v>
      </c>
      <c r="T561" t="str">
        <f>'Liste des gares'!E562</f>
        <v>BFC - Bourgogne Franche Compté</v>
      </c>
      <c r="U561" t="str">
        <f>'Liste des gares'!F562</f>
        <v>EIC Paris Sud Est</v>
      </c>
      <c r="V561" t="str">
        <f>'Liste des gares'!G562</f>
        <v>C BOURGOGNE FC</v>
      </c>
    </row>
    <row r="562" spans="17:22">
      <c r="Q562" t="str">
        <f>'Liste des gares'!B563</f>
        <v>Châtellerault</v>
      </c>
      <c r="R562">
        <f>'Liste des gares'!C563</f>
        <v>87575142</v>
      </c>
      <c r="S562" t="str">
        <f>'Liste des gares'!D563</f>
        <v>Nouvelle-Aquitaine</v>
      </c>
      <c r="T562" t="str">
        <f>'Liste des gares'!E563</f>
        <v>NA - Nouvelle Aquitaine</v>
      </c>
      <c r="U562" t="str">
        <f>'Liste des gares'!F563</f>
        <v>EIC Aquitaine Poitou Charentes</v>
      </c>
      <c r="V562" t="str">
        <f>'Liste des gares'!G563</f>
        <v>B NOUVELLE AQUITAINE</v>
      </c>
    </row>
    <row r="563" spans="17:22">
      <c r="Q563" t="str">
        <f>'Liste des gares'!B564</f>
        <v>Châtillon d'Azergues</v>
      </c>
      <c r="R563">
        <f>'Liste des gares'!C564</f>
        <v>87721753</v>
      </c>
      <c r="S563" t="str">
        <f>'Liste des gares'!D564</f>
        <v>Auvergne-Rhône-Alpes</v>
      </c>
      <c r="T563" t="str">
        <f>'Liste des gares'!E564</f>
        <v>AURA - Auvergne Rhône Alpes</v>
      </c>
      <c r="U563" t="str">
        <f>'Liste des gares'!F564</f>
        <v>à renseigner par PSEF</v>
      </c>
      <c r="V563" t="str">
        <f>'Liste des gares'!G564</f>
        <v>C AUV-RHONE ALPES</v>
      </c>
    </row>
    <row r="564" spans="17:22">
      <c r="Q564" t="str">
        <f>'Liste des gares'!B565</f>
        <v>Chauffailles</v>
      </c>
      <c r="R564">
        <f>'Liste des gares'!C565</f>
        <v>87694778</v>
      </c>
      <c r="S564" t="str">
        <f>'Liste des gares'!D565</f>
        <v>Bourgogne-Franche-Comté</v>
      </c>
      <c r="T564" t="str">
        <f>'Liste des gares'!E565</f>
        <v>BFC - Bourgogne Franche Compté</v>
      </c>
      <c r="U564" t="str">
        <f>'Liste des gares'!F565</f>
        <v>à renseigner par PSEF</v>
      </c>
      <c r="V564" t="str">
        <f>'Liste des gares'!G565</f>
        <v>C BOURGOGNE FC</v>
      </c>
    </row>
    <row r="565" spans="17:22">
      <c r="Q565" t="str">
        <f>'Liste des gares'!B566</f>
        <v>Chaugey</v>
      </c>
      <c r="R565">
        <f>'Liste des gares'!C566</f>
        <v>87712679</v>
      </c>
      <c r="S565" t="str">
        <f>'Liste des gares'!D566</f>
        <v>Bourgogne-Franche-Comté</v>
      </c>
      <c r="T565" t="str">
        <f>'Liste des gares'!E566</f>
        <v>BFC - Bourgogne Franche Compté</v>
      </c>
      <c r="U565" t="str">
        <f>'Liste des gares'!F566</f>
        <v>à renseigner par PSEF</v>
      </c>
      <c r="V565" t="str">
        <f>'Liste des gares'!G566</f>
        <v>C BOURGOGNE FC</v>
      </c>
    </row>
    <row r="566" spans="17:22">
      <c r="Q566" t="str">
        <f>'Liste des gares'!B567</f>
        <v>Chaulnes</v>
      </c>
      <c r="R566">
        <f>'Liste des gares'!C567</f>
        <v>87313478</v>
      </c>
      <c r="S566" t="str">
        <f>'Liste des gares'!D567</f>
        <v>Hauts-de-France</v>
      </c>
      <c r="T566" t="str">
        <f>'Liste des gares'!E567</f>
        <v>HDF - Hauts de France</v>
      </c>
      <c r="U566" t="str">
        <f>'Liste des gares'!F567</f>
        <v>EIC Hauts de France</v>
      </c>
      <c r="V566" t="str">
        <f>'Liste des gares'!G567</f>
        <v>C HAUTS DE FRANCE</v>
      </c>
    </row>
    <row r="567" spans="17:22">
      <c r="Q567" t="str">
        <f>'Liste des gares'!B568</f>
        <v>Chaumont</v>
      </c>
      <c r="R567">
        <f>'Liste des gares'!C568</f>
        <v>87142000</v>
      </c>
      <c r="S567" t="str">
        <f>'Liste des gares'!D568</f>
        <v>Grand Est</v>
      </c>
      <c r="T567" t="str">
        <f>'Liste des gares'!E568</f>
        <v>GE - Grand Est</v>
      </c>
      <c r="U567" t="str">
        <f>'Liste des gares'!F568</f>
        <v>EIC Lorraine Champagne Ardenne</v>
      </c>
      <c r="V567" t="str">
        <f>'Liste des gares'!G568</f>
        <v>B GRAND EST</v>
      </c>
    </row>
    <row r="568" spans="17:22">
      <c r="Q568" t="str">
        <f>'Liste des gares'!B569</f>
        <v>Chaumont-en-Vexin</v>
      </c>
      <c r="R568">
        <f>'Liste des gares'!C569</f>
        <v>87381228</v>
      </c>
      <c r="S568" t="str">
        <f>'Liste des gares'!D569</f>
        <v>Hauts-de-France</v>
      </c>
      <c r="T568" t="str">
        <f>'Liste des gares'!E569</f>
        <v>HDF - Hauts de France</v>
      </c>
      <c r="U568" t="str">
        <f>'Liste des gares'!F569</f>
        <v>à renseigner par PSEF</v>
      </c>
      <c r="V568" t="str">
        <f>'Liste des gares'!G569</f>
        <v>B HAUTS DE FRANCE</v>
      </c>
    </row>
    <row r="569" spans="17:22">
      <c r="Q569" t="str">
        <f>'Liste des gares'!B570</f>
        <v>Chauny</v>
      </c>
      <c r="R569">
        <f>'Liste des gares'!C570</f>
        <v>87296616</v>
      </c>
      <c r="S569" t="str">
        <f>'Liste des gares'!D570</f>
        <v>Hauts-de-France</v>
      </c>
      <c r="T569" t="str">
        <f>'Liste des gares'!E570</f>
        <v>HDF - Hauts de France</v>
      </c>
      <c r="U569" t="str">
        <f>'Liste des gares'!F570</f>
        <v>EIC Hauts de France</v>
      </c>
      <c r="V569" t="str">
        <f>'Liste des gares'!G570</f>
        <v>B HAUTS DE FRANCE</v>
      </c>
    </row>
    <row r="570" spans="17:22">
      <c r="Q570" t="str">
        <f>'Liste des gares'!B571</f>
        <v>Chaville - Vélizy</v>
      </c>
      <c r="R570">
        <f>'Liste des gares'!C571</f>
        <v>87393173</v>
      </c>
      <c r="S570" t="str">
        <f>'Liste des gares'!D571</f>
        <v>Île-de-France</v>
      </c>
      <c r="T570" t="str">
        <f>'Liste des gares'!E571</f>
        <v>IDF - Île de France</v>
      </c>
      <c r="U570" t="str">
        <f>'Liste des gares'!F571</f>
        <v>à renseigner par PSEF</v>
      </c>
      <c r="V570" t="str">
        <f>'Liste des gares'!G571</f>
        <v>B ILE-DE-FRANCE</v>
      </c>
    </row>
    <row r="571" spans="17:22">
      <c r="Q571" t="str">
        <f>'Liste des gares'!B572</f>
        <v>Chaville Rive Droite</v>
      </c>
      <c r="R571">
        <f>'Liste des gares'!C572</f>
        <v>87382333</v>
      </c>
      <c r="S571" t="str">
        <f>'Liste des gares'!D572</f>
        <v>Île-de-France</v>
      </c>
      <c r="T571" t="str">
        <f>'Liste des gares'!E572</f>
        <v>IDF - Île de France</v>
      </c>
      <c r="U571" t="str">
        <f>'Liste des gares'!F572</f>
        <v>à renseigner par PSEF</v>
      </c>
      <c r="V571" t="str">
        <f>'Liste des gares'!G572</f>
        <v>B ILE-DE-FRANCE</v>
      </c>
    </row>
    <row r="572" spans="17:22">
      <c r="Q572" t="str">
        <f>'Liste des gares'!B573</f>
        <v>Chaville Rive Gauche</v>
      </c>
      <c r="R572">
        <f>'Liste des gares'!C573</f>
        <v>87393207</v>
      </c>
      <c r="S572" t="str">
        <f>'Liste des gares'!D573</f>
        <v>Île-de-France</v>
      </c>
      <c r="T572" t="str">
        <f>'Liste des gares'!E573</f>
        <v>IDF - Île de France</v>
      </c>
      <c r="U572" t="str">
        <f>'Liste des gares'!F573</f>
        <v>à renseigner par PSEF</v>
      </c>
      <c r="V572" t="str">
        <f>'Liste des gares'!G573</f>
        <v>B ILE-DE-FRANCE</v>
      </c>
    </row>
    <row r="573" spans="17:22">
      <c r="Q573" t="str">
        <f>'Liste des gares'!B574</f>
        <v>Chazay - Marcilly</v>
      </c>
      <c r="R573">
        <f>'Liste des gares'!C574</f>
        <v>87721415</v>
      </c>
      <c r="S573" t="str">
        <f>'Liste des gares'!D574</f>
        <v>Auvergne-Rhône-Alpes</v>
      </c>
      <c r="T573" t="str">
        <f>'Liste des gares'!E574</f>
        <v>AURA - Auvergne Rhône Alpes</v>
      </c>
      <c r="U573" t="str">
        <f>'Liste des gares'!F574</f>
        <v>à renseigner par PSEF</v>
      </c>
      <c r="V573" t="str">
        <f>'Liste des gares'!G574</f>
        <v>C AUV-RHONE ALPES</v>
      </c>
    </row>
    <row r="574" spans="17:22">
      <c r="Q574" t="str">
        <f>'Liste des gares'!B575</f>
        <v>Chedde</v>
      </c>
      <c r="R574">
        <f>'Liste des gares'!C575</f>
        <v>87746701</v>
      </c>
      <c r="S574" t="str">
        <f>'Liste des gares'!D575</f>
        <v>Auvergne-Rhône-Alpes</v>
      </c>
      <c r="T574" t="str">
        <f>'Liste des gares'!E575</f>
        <v>AURA - Auvergne Rhône Alpes</v>
      </c>
      <c r="U574" t="str">
        <f>'Liste des gares'!F575</f>
        <v>EIC Alpes</v>
      </c>
      <c r="V574" t="str">
        <f>'Liste des gares'!G575</f>
        <v>C AUV-RHONE ALPES</v>
      </c>
    </row>
    <row r="575" spans="17:22">
      <c r="Q575" t="str">
        <f>'Liste des gares'!B576</f>
        <v>Cheilly-lès-Maranges</v>
      </c>
      <c r="R575">
        <f>'Liste des gares'!C576</f>
        <v>87694398</v>
      </c>
      <c r="S575" t="str">
        <f>'Liste des gares'!D576</f>
        <v>Bourgogne-Franche-Comté</v>
      </c>
      <c r="T575" t="str">
        <f>'Liste des gares'!E576</f>
        <v>BFC - Bourgogne Franche Compté</v>
      </c>
      <c r="U575" t="str">
        <f>'Liste des gares'!F576</f>
        <v>à renseigner par PSEF</v>
      </c>
      <c r="V575" t="str">
        <f>'Liste des gares'!G576</f>
        <v>C BOURGOGNE FC</v>
      </c>
    </row>
    <row r="576" spans="17:22">
      <c r="Q576" t="str">
        <f>'Liste des gares'!B577</f>
        <v>Chelles - Gournay</v>
      </c>
      <c r="R576">
        <f>'Liste des gares'!C577</f>
        <v>87116111</v>
      </c>
      <c r="S576" t="str">
        <f>'Liste des gares'!D577</f>
        <v>Île-de-France</v>
      </c>
      <c r="T576" t="str">
        <f>'Liste des gares'!E577</f>
        <v>IDF - Île de France</v>
      </c>
      <c r="U576" t="str">
        <f>'Liste des gares'!F577</f>
        <v>à renseigner par PSEF</v>
      </c>
      <c r="V576" t="str">
        <f>'Liste des gares'!G577</f>
        <v>B ILE-DE-FRANCE</v>
      </c>
    </row>
    <row r="577" spans="17:22">
      <c r="Q577" t="str">
        <f>'Liste des gares'!B578</f>
        <v>Chemillé</v>
      </c>
      <c r="R577">
        <f>'Liste des gares'!C578</f>
        <v>87484246</v>
      </c>
      <c r="S577" t="str">
        <f>'Liste des gares'!D578</f>
        <v>Pays de la Loire</v>
      </c>
      <c r="T577" t="str">
        <f>'Liste des gares'!E578</f>
        <v>BPL - Bretagne Pays de La Loire</v>
      </c>
      <c r="U577" t="str">
        <f>'Liste des gares'!F578</f>
        <v>EIC Bretagne Pays de la Loire</v>
      </c>
      <c r="V577" t="str">
        <f>'Liste des gares'!G578</f>
        <v>B PAYS DE LA LOIRE</v>
      </c>
    </row>
    <row r="578" spans="17:22">
      <c r="Q578" t="str">
        <f>'Liste des gares'!B579</f>
        <v>Chemilly - Appoigny</v>
      </c>
      <c r="R578">
        <f>'Liste des gares'!C579</f>
        <v>87683532</v>
      </c>
      <c r="S578" t="str">
        <f>'Liste des gares'!D579</f>
        <v>Bourgogne-Franche-Comté</v>
      </c>
      <c r="T578" t="str">
        <f>'Liste des gares'!E579</f>
        <v>BFC - Bourgogne Franche Compté</v>
      </c>
      <c r="U578" t="str">
        <f>'Liste des gares'!F579</f>
        <v>à renseigner par PSEF</v>
      </c>
      <c r="V578" t="str">
        <f>'Liste des gares'!G579</f>
        <v>C BOURGOGNE FC</v>
      </c>
    </row>
    <row r="579" spans="17:22">
      <c r="Q579" t="str">
        <f>'Liste des gares'!B580</f>
        <v>Chemin d'Antony</v>
      </c>
      <c r="R579">
        <f>'Liste des gares'!C580</f>
        <v>87546317</v>
      </c>
      <c r="S579" t="str">
        <f>'Liste des gares'!D580</f>
        <v>Île-de-France</v>
      </c>
      <c r="T579" t="str">
        <f>'Liste des gares'!E580</f>
        <v>IDF - Île de France</v>
      </c>
      <c r="U579" t="str">
        <f>'Liste des gares'!F580</f>
        <v>à renseigner par PSEF</v>
      </c>
      <c r="V579" t="str">
        <f>'Liste des gares'!G580</f>
        <v>B ILE-DE-FRANCE</v>
      </c>
    </row>
    <row r="580" spans="17:22">
      <c r="Q580" t="str">
        <f>'Liste des gares'!B581</f>
        <v>Chenevières</v>
      </c>
      <c r="R580">
        <f>'Liste des gares'!C581</f>
        <v>87141382</v>
      </c>
      <c r="S580" t="str">
        <f>'Liste des gares'!D581</f>
        <v>Grand Est</v>
      </c>
      <c r="T580" t="str">
        <f>'Liste des gares'!E581</f>
        <v>GE - Grand Est</v>
      </c>
      <c r="U580" t="str">
        <f>'Liste des gares'!F581</f>
        <v>à renseigner par PSEF</v>
      </c>
      <c r="V580" t="str">
        <f>'Liste des gares'!G581</f>
        <v>C GRAND EST</v>
      </c>
    </row>
    <row r="581" spans="17:22">
      <c r="Q581" t="str">
        <f>'Liste des gares'!B582</f>
        <v>Chenonceaux</v>
      </c>
      <c r="R581">
        <f>'Liste des gares'!C582</f>
        <v>87574491</v>
      </c>
      <c r="S581" t="str">
        <f>'Liste des gares'!D582</f>
        <v>Centre-Val de Loire</v>
      </c>
      <c r="T581" t="str">
        <f>'Liste des gares'!E582</f>
        <v>CVL - Centre Val de Loire</v>
      </c>
      <c r="U581" t="str">
        <f>'Liste des gares'!F582</f>
        <v>à renseigner par PSEF</v>
      </c>
      <c r="V581" t="str">
        <f>'Liste des gares'!G582</f>
        <v>C CENTRE VAL DE LOIRE</v>
      </c>
    </row>
    <row r="582" spans="17:22">
      <c r="Q582" t="str">
        <f>'Liste des gares'!B583</f>
        <v>Chépy - Valines</v>
      </c>
      <c r="R582">
        <f>'Liste des gares'!C583</f>
        <v>87317495</v>
      </c>
      <c r="S582" t="str">
        <f>'Liste des gares'!D583</f>
        <v>Hauts-de-France</v>
      </c>
      <c r="T582" t="str">
        <f>'Liste des gares'!E583</f>
        <v>HDF - Hauts de France</v>
      </c>
      <c r="U582" t="str">
        <f>'Liste des gares'!F583</f>
        <v>à renseigner par PSEF</v>
      </c>
      <c r="V582" t="str">
        <f>'Liste des gares'!G583</f>
        <v>C HAUTS DE FRANCE</v>
      </c>
    </row>
    <row r="583" spans="17:22">
      <c r="Q583" t="str">
        <f>'Liste des gares'!B584</f>
        <v>Cherbourg-en-Cotentin</v>
      </c>
      <c r="R583">
        <f>'Liste des gares'!C584</f>
        <v>87444877</v>
      </c>
      <c r="S583" t="str">
        <f>'Liste des gares'!D584</f>
        <v>Normandie</v>
      </c>
      <c r="T583" t="str">
        <f>'Liste des gares'!E584</f>
        <v>NO - Normandie</v>
      </c>
      <c r="U583" t="str">
        <f>'Liste des gares'!F584</f>
        <v>EIC Normandie</v>
      </c>
      <c r="V583" t="str">
        <f>'Liste des gares'!G584</f>
        <v>B NORMANDIE</v>
      </c>
    </row>
    <row r="584" spans="17:22">
      <c r="Q584" t="str">
        <f>'Liste des gares'!B585</f>
        <v>Chessy</v>
      </c>
      <c r="R584">
        <f>'Liste des gares'!C585</f>
        <v>87721761</v>
      </c>
      <c r="S584" t="str">
        <f>'Liste des gares'!D585</f>
        <v>Auvergne-Rhône-Alpes</v>
      </c>
      <c r="T584" t="str">
        <f>'Liste des gares'!E585</f>
        <v>AURA - Auvergne Rhône Alpes</v>
      </c>
      <c r="U584" t="str">
        <f>'Liste des gares'!F585</f>
        <v>à renseigner par PSEF</v>
      </c>
      <c r="V584" t="str">
        <f>'Liste des gares'!G585</f>
        <v>C AUV-RHONE ALPES</v>
      </c>
    </row>
    <row r="585" spans="17:22">
      <c r="Q585" t="str">
        <f>'Liste des gares'!B586</f>
        <v>Chevaigné</v>
      </c>
      <c r="R585">
        <f>'Liste des gares'!C586</f>
        <v>87471458</v>
      </c>
      <c r="S585" t="str">
        <f>'Liste des gares'!D586</f>
        <v>Bretagne</v>
      </c>
      <c r="T585" t="str">
        <f>'Liste des gares'!E586</f>
        <v>BPL - Bretagne Pays de La Loire</v>
      </c>
      <c r="U585" t="str">
        <f>'Liste des gares'!F586</f>
        <v>à renseigner par PSEF</v>
      </c>
      <c r="V585" t="str">
        <f>'Liste des gares'!G586</f>
        <v>C BRETAGNE</v>
      </c>
    </row>
    <row r="586" spans="17:22">
      <c r="Q586" t="str">
        <f>'Liste des gares'!B587</f>
        <v>Chevillon</v>
      </c>
      <c r="R586">
        <f>'Liste des gares'!C587</f>
        <v>87175117</v>
      </c>
      <c r="S586" t="str">
        <f>'Liste des gares'!D587</f>
        <v>Grand Est</v>
      </c>
      <c r="T586" t="str">
        <f>'Liste des gares'!E587</f>
        <v>GE - Grand Est</v>
      </c>
      <c r="U586" t="str">
        <f>'Liste des gares'!F587</f>
        <v>à renseigner par PSEF</v>
      </c>
      <c r="V586" t="str">
        <f>'Liste des gares'!G587</f>
        <v>C GRAND EST</v>
      </c>
    </row>
    <row r="587" spans="17:22">
      <c r="Q587" t="str">
        <f>'Liste des gares'!B588</f>
        <v>Chevilly</v>
      </c>
      <c r="R587">
        <f>'Liste des gares'!C588</f>
        <v>87543041</v>
      </c>
      <c r="S587" t="str">
        <f>'Liste des gares'!D588</f>
        <v>Centre-Val de Loire</v>
      </c>
      <c r="T587" t="str">
        <f>'Liste des gares'!E588</f>
        <v>CVL - Centre Val de Loire</v>
      </c>
      <c r="U587" t="str">
        <f>'Liste des gares'!F588</f>
        <v>à renseigner par PSEF</v>
      </c>
      <c r="V587" t="str">
        <f>'Liste des gares'!G588</f>
        <v>C CENTRE VAL DE LOIRE</v>
      </c>
    </row>
    <row r="588" spans="17:22">
      <c r="Q588" t="str">
        <f>'Liste des gares'!B589</f>
        <v>Chevrières</v>
      </c>
      <c r="R588">
        <f>'Liste des gares'!C589</f>
        <v>87276311</v>
      </c>
      <c r="S588" t="str">
        <f>'Liste des gares'!D589</f>
        <v>Hauts-de-France</v>
      </c>
      <c r="T588" t="str">
        <f>'Liste des gares'!E589</f>
        <v>HDF - Hauts de France</v>
      </c>
      <c r="U588" t="str">
        <f>'Liste des gares'!F589</f>
        <v>EIC Paris Nord</v>
      </c>
      <c r="V588" t="str">
        <f>'Liste des gares'!G589</f>
        <v>C HAUTS DE FRANCE</v>
      </c>
    </row>
    <row r="589" spans="17:22">
      <c r="Q589" t="str">
        <f>'Liste des gares'!B590</f>
        <v>Chézy-sur-Marne</v>
      </c>
      <c r="R589">
        <f>'Liste des gares'!C590</f>
        <v>87116574</v>
      </c>
      <c r="S589" t="str">
        <f>'Liste des gares'!D590</f>
        <v>Hauts-de-France</v>
      </c>
      <c r="T589" t="str">
        <f>'Liste des gares'!E590</f>
        <v>HDF - Hauts de France</v>
      </c>
      <c r="U589" t="str">
        <f>'Liste des gares'!F590</f>
        <v>à renseigner par PSEF</v>
      </c>
      <c r="V589" t="str">
        <f>'Liste des gares'!G590</f>
        <v>C HAUTS DE FRANCE</v>
      </c>
    </row>
    <row r="590" spans="17:22">
      <c r="Q590" t="str">
        <f>'Liste des gares'!B591</f>
        <v>Chindrieux</v>
      </c>
      <c r="R590">
        <f>'Liste des gares'!C591</f>
        <v>87741116</v>
      </c>
      <c r="S590" t="str">
        <f>'Liste des gares'!D591</f>
        <v>Auvergne-Rhône-Alpes</v>
      </c>
      <c r="T590" t="str">
        <f>'Liste des gares'!E591</f>
        <v>AURA - Auvergne Rhône Alpes</v>
      </c>
      <c r="U590" t="str">
        <f>'Liste des gares'!F591</f>
        <v>à renseigner par PSEF</v>
      </c>
      <c r="V590" t="str">
        <f>'Liste des gares'!G591</f>
        <v>C AUV-RHONE ALPES</v>
      </c>
    </row>
    <row r="591" spans="17:22">
      <c r="Q591" t="str">
        <f>'Liste des gares'!B592</f>
        <v>Chinon</v>
      </c>
      <c r="R591">
        <f>'Liste des gares'!C592</f>
        <v>87571687</v>
      </c>
      <c r="S591" t="str">
        <f>'Liste des gares'!D592</f>
        <v>Centre-Val de Loire</v>
      </c>
      <c r="T591" t="str">
        <f>'Liste des gares'!E592</f>
        <v>CVL - Centre Val de Loire</v>
      </c>
      <c r="U591" t="str">
        <f>'Liste des gares'!F592</f>
        <v>à renseigner par PSEF</v>
      </c>
      <c r="V591" t="str">
        <f>'Liste des gares'!G592</f>
        <v>B CENTRE VAL DE LOIRE</v>
      </c>
    </row>
    <row r="592" spans="17:22">
      <c r="Q592" t="str">
        <f>'Liste des gares'!B593</f>
        <v>Chirac</v>
      </c>
      <c r="R592">
        <f>'Liste des gares'!C593</f>
        <v>87783290</v>
      </c>
      <c r="S592" t="str">
        <f>'Liste des gares'!D593</f>
        <v>Occitanie</v>
      </c>
      <c r="T592" t="str">
        <f>'Liste des gares'!E593</f>
        <v>OCC - Occitanie</v>
      </c>
      <c r="U592" t="str">
        <f>'Liste des gares'!F593</f>
        <v>à renseigner par PSEF</v>
      </c>
      <c r="V592" t="str">
        <f>'Liste des gares'!G593</f>
        <v>C OCCITANIE</v>
      </c>
    </row>
    <row r="593" spans="17:22">
      <c r="Q593" t="str">
        <f>'Liste des gares'!B594</f>
        <v>Chissay-en-Touraine</v>
      </c>
      <c r="R593">
        <f>'Liste des gares'!C594</f>
        <v>87574848</v>
      </c>
      <c r="S593" t="str">
        <f>'Liste des gares'!D594</f>
        <v>Centre-Val de Loire</v>
      </c>
      <c r="T593" t="str">
        <f>'Liste des gares'!E594</f>
        <v>CVL - Centre Val de Loire</v>
      </c>
      <c r="U593" t="str">
        <f>'Liste des gares'!F594</f>
        <v>à renseigner par PSEF</v>
      </c>
      <c r="V593" t="str">
        <f>'Liste des gares'!G594</f>
        <v>C CENTRE VAL DE LOIRE</v>
      </c>
    </row>
    <row r="594" spans="17:22">
      <c r="Q594" t="str">
        <f>'Liste des gares'!B595</f>
        <v>Chocques</v>
      </c>
      <c r="R594">
        <f>'Liste des gares'!C595</f>
        <v>87342220</v>
      </c>
      <c r="S594" t="str">
        <f>'Liste des gares'!D595</f>
        <v>Hauts-de-France</v>
      </c>
      <c r="T594" t="str">
        <f>'Liste des gares'!E595</f>
        <v>HDF - Hauts de France</v>
      </c>
      <c r="U594" t="str">
        <f>'Liste des gares'!F595</f>
        <v>EIC Hauts de France</v>
      </c>
      <c r="V594" t="str">
        <f>'Liste des gares'!G595</f>
        <v>C HAUTS DE FRANCE</v>
      </c>
    </row>
    <row r="595" spans="17:22">
      <c r="Q595" t="str">
        <f>'Liste des gares'!B596</f>
        <v>Choisy-le-Roi</v>
      </c>
      <c r="R595">
        <f>'Liste des gares'!C596</f>
        <v>87545285</v>
      </c>
      <c r="S595" t="str">
        <f>'Liste des gares'!D596</f>
        <v>Île-de-France</v>
      </c>
      <c r="T595" t="str">
        <f>'Liste des gares'!E596</f>
        <v>IDF - Île de France</v>
      </c>
      <c r="U595" t="str">
        <f>'Liste des gares'!F596</f>
        <v>EIC Paris Rive Gauche</v>
      </c>
      <c r="V595" t="str">
        <f>'Liste des gares'!G596</f>
        <v>B ILE-DE-FRANCE</v>
      </c>
    </row>
    <row r="596" spans="17:22">
      <c r="Q596" t="str">
        <f>'Liste des gares'!B597</f>
        <v>Cholet</v>
      </c>
      <c r="R596">
        <f>'Liste des gares'!C597</f>
        <v>87484303</v>
      </c>
      <c r="S596" t="str">
        <f>'Liste des gares'!D597</f>
        <v>Pays de la Loire</v>
      </c>
      <c r="T596" t="str">
        <f>'Liste des gares'!E597</f>
        <v>BPL - Bretagne Pays de La Loire</v>
      </c>
      <c r="U596" t="str">
        <f>'Liste des gares'!F597</f>
        <v>EIC Bretagne Pays de la Loire</v>
      </c>
      <c r="V596" t="str">
        <f>'Liste des gares'!G597</f>
        <v>B PAYS DE LA LOIRE</v>
      </c>
    </row>
    <row r="597" spans="17:22">
      <c r="Q597" t="str">
        <f>'Liste des gares'!B598</f>
        <v>Chorges</v>
      </c>
      <c r="R597">
        <f>'Liste des gares'!C598</f>
        <v>87763425</v>
      </c>
      <c r="S597" t="str">
        <f>'Liste des gares'!D598</f>
        <v>Provence-Alpes-Côte d'Azur</v>
      </c>
      <c r="T597" t="str">
        <f>'Liste des gares'!E598</f>
        <v>PACA - Provence Alpes Côte d'Azur</v>
      </c>
      <c r="U597" t="str">
        <f>'Liste des gares'!F598</f>
        <v>EIC Provence Alpes Côte d'Azur</v>
      </c>
      <c r="V597" t="str">
        <f>'Liste des gares'!G598</f>
        <v>C PACA</v>
      </c>
    </row>
    <row r="598" spans="17:22">
      <c r="Q598" t="str">
        <f>'Liste des gares'!B599</f>
        <v>Chouzy</v>
      </c>
      <c r="R598">
        <f>'Liste des gares'!C599</f>
        <v>87574301</v>
      </c>
      <c r="S598" t="str">
        <f>'Liste des gares'!D599</f>
        <v>Centre-Val de Loire</v>
      </c>
      <c r="T598" t="str">
        <f>'Liste des gares'!E599</f>
        <v>CVL - Centre Val de Loire</v>
      </c>
      <c r="U598" t="str">
        <f>'Liste des gares'!F599</f>
        <v>à renseigner par PSEF</v>
      </c>
      <c r="V598" t="str">
        <f>'Liste des gares'!G599</f>
        <v>C CENTRE VAL DE LOIRE</v>
      </c>
    </row>
    <row r="599" spans="17:22">
      <c r="Q599" t="str">
        <f>'Liste des gares'!B600</f>
        <v>Cinq-Mars-la-Pile</v>
      </c>
      <c r="R599">
        <f>'Liste des gares'!C600</f>
        <v>87571836</v>
      </c>
      <c r="S599" t="str">
        <f>'Liste des gares'!D600</f>
        <v>Centre-Val de Loire</v>
      </c>
      <c r="T599" t="str">
        <f>'Liste des gares'!E600</f>
        <v>CVL - Centre Val de Loire</v>
      </c>
      <c r="U599" t="str">
        <f>'Liste des gares'!F600</f>
        <v>à renseigner par PSEF</v>
      </c>
      <c r="V599" t="str">
        <f>'Liste des gares'!G600</f>
        <v>B CENTRE VAL DE LOIRE</v>
      </c>
    </row>
    <row r="600" spans="17:22">
      <c r="Q600" t="str">
        <f>'Liste des gares'!B601</f>
        <v>Tonnerre</v>
      </c>
      <c r="R600">
        <f>'Liste des gares'!C601</f>
        <v>87713198</v>
      </c>
      <c r="S600" t="str">
        <f>'Liste des gares'!D601</f>
        <v>Bourgogne-Franche-Comté</v>
      </c>
      <c r="T600" t="str">
        <f>'Liste des gares'!E601</f>
        <v>BFC - Bourgogne Franche Compté</v>
      </c>
      <c r="U600" t="str">
        <f>'Liste des gares'!F601</f>
        <v>EIC Paris Sud Est</v>
      </c>
      <c r="V600" t="str">
        <f>'Liste des gares'!G601</f>
        <v>C BOURGOGNE FC</v>
      </c>
    </row>
    <row r="601" spans="17:22">
      <c r="Q601" t="str">
        <f>'Liste des gares'!B602</f>
        <v>Cires-lès-Mello</v>
      </c>
      <c r="R601">
        <f>'Liste des gares'!C602</f>
        <v>87313551</v>
      </c>
      <c r="S601" t="str">
        <f>'Liste des gares'!D602</f>
        <v>Hauts-de-France</v>
      </c>
      <c r="T601" t="str">
        <f>'Liste des gares'!E602</f>
        <v>HDF - Hauts de France</v>
      </c>
      <c r="U601" t="str">
        <f>'Liste des gares'!F602</f>
        <v>à renseigner par PSEF</v>
      </c>
      <c r="V601" t="str">
        <f>'Liste des gares'!G602</f>
        <v>C HAUTS DE FRANCE</v>
      </c>
    </row>
    <row r="602" spans="17:22">
      <c r="Q602" t="str">
        <f>'Liste des gares'!B603</f>
        <v>Ciry-le-Noble</v>
      </c>
      <c r="R602">
        <f>'Liste des gares'!C603</f>
        <v>87694646</v>
      </c>
      <c r="S602" t="str">
        <f>'Liste des gares'!D603</f>
        <v>Bourgogne-Franche-Comté</v>
      </c>
      <c r="T602" t="str">
        <f>'Liste des gares'!E603</f>
        <v>BFC - Bourgogne Franche Compté</v>
      </c>
      <c r="U602" t="str">
        <f>'Liste des gares'!F603</f>
        <v>à renseigner par PSEF</v>
      </c>
      <c r="V602" t="str">
        <f>'Liste des gares'!G603</f>
        <v>C BOURGOGNE FC</v>
      </c>
    </row>
    <row r="603" spans="17:22">
      <c r="Q603" t="str">
        <f>'Liste des gares'!B604</f>
        <v>Civrieux-d'Azergues</v>
      </c>
      <c r="R603">
        <f>'Liste des gares'!C604</f>
        <v>87721746</v>
      </c>
      <c r="S603" t="str">
        <f>'Liste des gares'!D604</f>
        <v>Auvergne-Rhône-Alpes</v>
      </c>
      <c r="T603" t="str">
        <f>'Liste des gares'!E604</f>
        <v>AURA - Auvergne Rhône Alpes</v>
      </c>
      <c r="U603" t="str">
        <f>'Liste des gares'!F604</f>
        <v>à renseigner par PSEF</v>
      </c>
      <c r="V603" t="str">
        <f>'Liste des gares'!G604</f>
        <v>C AUV-RHONE ALPES</v>
      </c>
    </row>
    <row r="604" spans="17:22">
      <c r="Q604" t="str">
        <f>'Liste des gares'!B605</f>
        <v>Cize - Bolozon</v>
      </c>
      <c r="R604">
        <f>'Liste des gares'!C605</f>
        <v>87743344</v>
      </c>
      <c r="S604" t="str">
        <f>'Liste des gares'!D605</f>
        <v>Auvergne-Rhône-Alpes</v>
      </c>
      <c r="T604" t="str">
        <f>'Liste des gares'!E605</f>
        <v>AURA - Auvergne Rhône Alpes</v>
      </c>
      <c r="U604" t="str">
        <f>'Liste des gares'!F605</f>
        <v>à renseigner par PSEF</v>
      </c>
      <c r="V604" t="str">
        <f>'Liste des gares'!G605</f>
        <v>C AUV-RHONE ALPES</v>
      </c>
    </row>
    <row r="605" spans="17:22">
      <c r="Q605" t="str">
        <f>'Liste des gares'!B606</f>
        <v>Clacy - Mons</v>
      </c>
      <c r="R605">
        <f>'Liste des gares'!C606</f>
        <v>87296178</v>
      </c>
      <c r="S605" t="str">
        <f>'Liste des gares'!D606</f>
        <v>Hauts-de-France</v>
      </c>
      <c r="T605" t="str">
        <f>'Liste des gares'!E606</f>
        <v>HDF - Hauts de France</v>
      </c>
      <c r="U605" t="str">
        <f>'Liste des gares'!F606</f>
        <v>à renseigner par PSEF</v>
      </c>
      <c r="V605" t="str">
        <f>'Liste des gares'!G606</f>
        <v>C HAUTS DE FRANCE</v>
      </c>
    </row>
    <row r="606" spans="17:22">
      <c r="Q606" t="str">
        <f>'Liste des gares'!B607</f>
        <v>Clamart</v>
      </c>
      <c r="R606">
        <f>'Liste des gares'!C607</f>
        <v>87391565</v>
      </c>
      <c r="S606" t="str">
        <f>'Liste des gares'!D607</f>
        <v>Île-de-France</v>
      </c>
      <c r="T606" t="str">
        <f>'Liste des gares'!E607</f>
        <v>IDF - Île de France</v>
      </c>
      <c r="U606" t="str">
        <f>'Liste des gares'!F607</f>
        <v>EIC Paris Rive Gauche</v>
      </c>
      <c r="V606" t="str">
        <f>'Liste des gares'!G607</f>
        <v>B ILE-DE-FRANCE</v>
      </c>
    </row>
    <row r="607" spans="17:22">
      <c r="Q607" t="str">
        <f>'Liste des gares'!B608</f>
        <v>Clamecy</v>
      </c>
      <c r="R607">
        <f>'Liste des gares'!C608</f>
        <v>87696807</v>
      </c>
      <c r="S607" t="str">
        <f>'Liste des gares'!D608</f>
        <v>Bourgogne-Franche-Comté</v>
      </c>
      <c r="T607" t="str">
        <f>'Liste des gares'!E608</f>
        <v>BFC - Bourgogne Franche Compté</v>
      </c>
      <c r="U607" t="str">
        <f>'Liste des gares'!F608</f>
        <v>EIC Paris Sud Est</v>
      </c>
      <c r="V607" t="str">
        <f>'Liste des gares'!G608</f>
        <v>C BOURGOGNE FC</v>
      </c>
    </row>
    <row r="608" spans="17:22">
      <c r="Q608" t="str">
        <f>'Liste des gares'!B609</f>
        <v>Clelles - Mens</v>
      </c>
      <c r="R608">
        <f>'Liste des gares'!C609</f>
        <v>87747626</v>
      </c>
      <c r="S608" t="str">
        <f>'Liste des gares'!D609</f>
        <v>Auvergne-Rhône-Alpes</v>
      </c>
      <c r="T608" t="str">
        <f>'Liste des gares'!E609</f>
        <v>AURA - Auvergne Rhône Alpes</v>
      </c>
      <c r="U608" t="str">
        <f>'Liste des gares'!F609</f>
        <v>à renseigner par PSEF</v>
      </c>
      <c r="V608" t="str">
        <f>'Liste des gares'!G609</f>
        <v>C AUV-RHONE ALPES</v>
      </c>
    </row>
    <row r="609" spans="17:22">
      <c r="Q609" t="str">
        <f>'Liste des gares'!B610</f>
        <v>Clères</v>
      </c>
      <c r="R609">
        <f>'Liste des gares'!C610</f>
        <v>87411819</v>
      </c>
      <c r="S609" t="str">
        <f>'Liste des gares'!D610</f>
        <v>Normandie</v>
      </c>
      <c r="T609" t="str">
        <f>'Liste des gares'!E610</f>
        <v>NO - Normandie</v>
      </c>
      <c r="U609" t="str">
        <f>'Liste des gares'!F610</f>
        <v>EIC Normandie</v>
      </c>
      <c r="V609" t="str">
        <f>'Liste des gares'!G610</f>
        <v>B NORMANDIE</v>
      </c>
    </row>
    <row r="610" spans="17:22">
      <c r="Q610" t="str">
        <f>'Liste des gares'!B611</f>
        <v>Clermont de l'Oise</v>
      </c>
      <c r="R610">
        <f>'Liste des gares'!C611</f>
        <v>87313304</v>
      </c>
      <c r="S610" t="str">
        <f>'Liste des gares'!D611</f>
        <v>Hauts-de-France</v>
      </c>
      <c r="T610" t="str">
        <f>'Liste des gares'!E611</f>
        <v>HDF - Hauts de France</v>
      </c>
      <c r="U610" t="str">
        <f>'Liste des gares'!F611</f>
        <v>à renseigner par PSEF</v>
      </c>
      <c r="V610" t="str">
        <f>'Liste des gares'!G611</f>
        <v>B HAUTS DE FRANCE</v>
      </c>
    </row>
    <row r="611" spans="17:22">
      <c r="Q611" t="str">
        <f>'Liste des gares'!B612</f>
        <v>Clermont La Pardieu</v>
      </c>
      <c r="R611">
        <f>'Liste des gares'!C612</f>
        <v>87782607</v>
      </c>
      <c r="S611" t="str">
        <f>'Liste des gares'!D612</f>
        <v>Auvergne-Rhône-Alpes</v>
      </c>
      <c r="T611" t="str">
        <f>'Liste des gares'!E612</f>
        <v>AURA - Auvergne Rhône Alpes</v>
      </c>
      <c r="U611" t="str">
        <f>'Liste des gares'!F612</f>
        <v>à renseigner par PSEF</v>
      </c>
      <c r="V611" t="str">
        <f>'Liste des gares'!G612</f>
        <v>B AUV-RHONE ALPES</v>
      </c>
    </row>
    <row r="612" spans="17:22">
      <c r="Q612" t="str">
        <f>'Liste des gares'!B613</f>
        <v>Clermont La Rotonde</v>
      </c>
      <c r="R612">
        <f>'Liste des gares'!C613</f>
        <v>87396895</v>
      </c>
      <c r="S612" t="str">
        <f>'Liste des gares'!D613</f>
        <v>Auvergne-Rhône-Alpes</v>
      </c>
      <c r="T612" t="str">
        <f>'Liste des gares'!E613</f>
        <v>AURA - Auvergne Rhône Alpes</v>
      </c>
      <c r="U612" t="str">
        <f>'Liste des gares'!F613</f>
        <v>à renseigner par PSEF</v>
      </c>
      <c r="V612" t="str">
        <f>'Liste des gares'!G613</f>
        <v>C AUV-RHONE ALPES</v>
      </c>
    </row>
    <row r="613" spans="17:22">
      <c r="Q613" t="str">
        <f>'Liste des gares'!B614</f>
        <v>Clermont-en-Argonne</v>
      </c>
      <c r="R613">
        <f>'Liste des gares'!C614</f>
        <v>87175737</v>
      </c>
      <c r="S613" t="str">
        <f>'Liste des gares'!D614</f>
        <v>Grand Est</v>
      </c>
      <c r="T613" t="str">
        <f>'Liste des gares'!E614</f>
        <v>GE - Grand Est</v>
      </c>
      <c r="U613" t="str">
        <f>'Liste des gares'!F614</f>
        <v>EIC Lorraine Champagne Ardenne</v>
      </c>
      <c r="V613" t="str">
        <f>'Liste des gares'!G614</f>
        <v>C GRAND EST</v>
      </c>
    </row>
    <row r="614" spans="17:22">
      <c r="Q614" t="str">
        <f>'Liste des gares'!B615</f>
        <v>Clermont-Ferrand</v>
      </c>
      <c r="R614">
        <f>'Liste des gares'!C615</f>
        <v>87734004</v>
      </c>
      <c r="S614" t="str">
        <f>'Liste des gares'!D615</f>
        <v>Auvergne-Rhône-Alpes</v>
      </c>
      <c r="T614" t="str">
        <f>'Liste des gares'!E615</f>
        <v>AURA - Auvergne Rhône Alpes</v>
      </c>
      <c r="U614" t="str">
        <f>'Liste des gares'!F615</f>
        <v>EIC Auvergne Nivernais</v>
      </c>
      <c r="V614" t="str">
        <f>'Liste des gares'!G615</f>
        <v>A AUV-RHONE ALPES</v>
      </c>
    </row>
    <row r="615" spans="17:22">
      <c r="Q615" t="str">
        <f>'Liste des gares'!B616</f>
        <v>Clerval</v>
      </c>
      <c r="R615">
        <f>'Liste des gares'!C616</f>
        <v>87184622</v>
      </c>
      <c r="S615" t="str">
        <f>'Liste des gares'!D616</f>
        <v>Bourgogne-Franche-Comté</v>
      </c>
      <c r="T615" t="str">
        <f>'Liste des gares'!E616</f>
        <v>BFC - Bourgogne Franche Compté</v>
      </c>
      <c r="U615" t="str">
        <f>'Liste des gares'!F616</f>
        <v>à renseigner par PSEF</v>
      </c>
      <c r="V615" t="str">
        <f>'Liste des gares'!G616</f>
        <v>C BOURGOGNE FC</v>
      </c>
    </row>
    <row r="616" spans="17:22">
      <c r="Q616" t="str">
        <f>'Liste des gares'!B617</f>
        <v>Clichy - Levallois</v>
      </c>
      <c r="R616">
        <f>'Liste des gares'!C617</f>
        <v>87381129</v>
      </c>
      <c r="S616" t="str">
        <f>'Liste des gares'!D617</f>
        <v>Île-de-France</v>
      </c>
      <c r="T616" t="str">
        <f>'Liste des gares'!E617</f>
        <v>IDF - Île de France</v>
      </c>
      <c r="U616" t="str">
        <f>'Liste des gares'!F617</f>
        <v>à renseigner par PSEF</v>
      </c>
      <c r="V616" t="str">
        <f>'Liste des gares'!G617</f>
        <v>B ILE-DE-FRANCE</v>
      </c>
    </row>
    <row r="617" spans="17:22">
      <c r="Q617" t="str">
        <f>'Liste des gares'!B618</f>
        <v>Clion sur Seugne</v>
      </c>
      <c r="R617">
        <f>'Liste des gares'!C618</f>
        <v>87491134</v>
      </c>
      <c r="S617" t="str">
        <f>'Liste des gares'!D618</f>
        <v>Nouvelle-Aquitaine</v>
      </c>
      <c r="T617" t="str">
        <f>'Liste des gares'!E618</f>
        <v>NA - Nouvelle Aquitaine</v>
      </c>
      <c r="U617" t="str">
        <f>'Liste des gares'!F618</f>
        <v>à renseigner par PSEF</v>
      </c>
      <c r="V617" t="str">
        <f>'Liste des gares'!G618</f>
        <v>C NOUVELLE AQUITAINE</v>
      </c>
    </row>
    <row r="618" spans="17:22">
      <c r="Q618" t="str">
        <f>'Liste des gares'!B619</f>
        <v>Clisson</v>
      </c>
      <c r="R618">
        <f>'Liste des gares'!C619</f>
        <v>87481440</v>
      </c>
      <c r="S618" t="str">
        <f>'Liste des gares'!D619</f>
        <v>Pays de la Loire</v>
      </c>
      <c r="T618" t="str">
        <f>'Liste des gares'!E619</f>
        <v>BPL - Bretagne Pays de La Loire</v>
      </c>
      <c r="U618" t="str">
        <f>'Liste des gares'!F619</f>
        <v>EIC Bretagne Pays de la Loire</v>
      </c>
      <c r="V618" t="str">
        <f>'Liste des gares'!G619</f>
        <v>B PAYS DE LA LOIRE</v>
      </c>
    </row>
    <row r="619" spans="17:22">
      <c r="Q619" t="str">
        <f>'Liste des gares'!B620</f>
        <v>Cloyes</v>
      </c>
      <c r="R619">
        <f>'Liste des gares'!C620</f>
        <v>87574509</v>
      </c>
      <c r="S619" t="str">
        <f>'Liste des gares'!D620</f>
        <v>Centre-Val de Loire</v>
      </c>
      <c r="T619" t="str">
        <f>'Liste des gares'!E620</f>
        <v>CVL - Centre Val de Loire</v>
      </c>
      <c r="U619" t="str">
        <f>'Liste des gares'!F620</f>
        <v>EIC Centre Limousin</v>
      </c>
      <c r="V619" t="str">
        <f>'Liste des gares'!G620</f>
        <v>C CENTRE VAL DE LOIRE</v>
      </c>
    </row>
    <row r="620" spans="17:22">
      <c r="Q620" t="str">
        <f>'Liste des gares'!B621</f>
        <v>Cluses</v>
      </c>
      <c r="R620">
        <f>'Liste des gares'!C621</f>
        <v>87746370</v>
      </c>
      <c r="S620" t="str">
        <f>'Liste des gares'!D621</f>
        <v>Auvergne-Rhône-Alpes</v>
      </c>
      <c r="T620" t="str">
        <f>'Liste des gares'!E621</f>
        <v>AURA - Auvergne Rhône Alpes</v>
      </c>
      <c r="U620" t="str">
        <f>'Liste des gares'!F621</f>
        <v>EIC Alpes</v>
      </c>
      <c r="V620" t="str">
        <f>'Liste des gares'!G621</f>
        <v>B AUV-RHONE ALPES</v>
      </c>
    </row>
    <row r="621" spans="17:22">
      <c r="Q621" t="str">
        <f>'Liste des gares'!B622</f>
        <v>Coarraze - Nay</v>
      </c>
      <c r="R621">
        <f>'Liste des gares'!C622</f>
        <v>87672139</v>
      </c>
      <c r="S621" t="str">
        <f>'Liste des gares'!D622</f>
        <v>Nouvelle-Aquitaine</v>
      </c>
      <c r="T621" t="str">
        <f>'Liste des gares'!E622</f>
        <v>NA - Nouvelle Aquitaine</v>
      </c>
      <c r="U621" t="str">
        <f>'Liste des gares'!F622</f>
        <v>à renseigner par PSEF</v>
      </c>
      <c r="V621" t="str">
        <f>'Liste des gares'!G622</f>
        <v>C NOUVELLE AQUITAINE</v>
      </c>
    </row>
    <row r="622" spans="17:22">
      <c r="Q622" t="str">
        <f>'Liste des gares'!B623</f>
        <v>Coat Guégan</v>
      </c>
      <c r="R622">
        <f>'Liste des gares'!C623</f>
        <v>87473579</v>
      </c>
      <c r="S622" t="str">
        <f>'Liste des gares'!D623</f>
        <v>Bretagne</v>
      </c>
      <c r="T622" t="str">
        <f>'Liste des gares'!E623</f>
        <v>BPL - Bretagne Pays de La Loire</v>
      </c>
      <c r="U622" t="str">
        <f>'Liste des gares'!F623</f>
        <v>à renseigner par PSEF</v>
      </c>
      <c r="V622" t="str">
        <f>'Liste des gares'!G623</f>
        <v>C BRETAGNE</v>
      </c>
    </row>
    <row r="623" spans="17:22">
      <c r="Q623" t="str">
        <f>'Liste des gares'!B624</f>
        <v>Hennebont</v>
      </c>
      <c r="R623">
        <f>'Liste des gares'!C624</f>
        <v>87476259</v>
      </c>
      <c r="S623" t="str">
        <f>'Liste des gares'!D624</f>
        <v>Bretagne</v>
      </c>
      <c r="T623" t="str">
        <f>'Liste des gares'!E624</f>
        <v>BPL - Bretagne Pays de La Loire</v>
      </c>
      <c r="U623" t="str">
        <f>'Liste des gares'!F624</f>
        <v>à renseigner par PSEF</v>
      </c>
      <c r="V623" t="str">
        <f>'Liste des gares'!G624</f>
        <v>C BRETAGNE</v>
      </c>
    </row>
    <row r="624" spans="17:22">
      <c r="Q624" t="str">
        <f>'Liste des gares'!B625</f>
        <v>Coignières</v>
      </c>
      <c r="R624">
        <f>'Liste des gares'!C625</f>
        <v>87393272</v>
      </c>
      <c r="S624" t="str">
        <f>'Liste des gares'!D625</f>
        <v>Île-de-France</v>
      </c>
      <c r="T624" t="str">
        <f>'Liste des gares'!E625</f>
        <v>IDF - Île de France</v>
      </c>
      <c r="U624" t="str">
        <f>'Liste des gares'!F625</f>
        <v>à renseigner par PSEF</v>
      </c>
      <c r="V624" t="str">
        <f>'Liste des gares'!G625</f>
        <v>B ILE-DE-FRANCE</v>
      </c>
    </row>
    <row r="625" spans="17:22">
      <c r="Q625" t="str">
        <f>'Liste des gares'!B626</f>
        <v>Collioure</v>
      </c>
      <c r="R625">
        <f>'Liste des gares'!C626</f>
        <v>87784256</v>
      </c>
      <c r="S625" t="str">
        <f>'Liste des gares'!D626</f>
        <v>Occitanie</v>
      </c>
      <c r="T625" t="str">
        <f>'Liste des gares'!E626</f>
        <v>OCC - Occitanie</v>
      </c>
      <c r="U625" t="str">
        <f>'Liste des gares'!F626</f>
        <v>à renseigner par PSEF</v>
      </c>
      <c r="V625" t="str">
        <f>'Liste des gares'!G626</f>
        <v>C OCCITANIE</v>
      </c>
    </row>
    <row r="626" spans="17:22">
      <c r="Q626" t="str">
        <f>'Liste des gares'!B627</f>
        <v>Collonges</v>
      </c>
      <c r="R626">
        <f>'Liste des gares'!C627</f>
        <v>87713321</v>
      </c>
      <c r="S626" t="str">
        <f>'Liste des gares'!D627</f>
        <v>Bourgogne-Franche-Comté</v>
      </c>
      <c r="T626" t="str">
        <f>'Liste des gares'!E627</f>
        <v>BFC - Bourgogne Franche Compté</v>
      </c>
      <c r="U626" t="str">
        <f>'Liste des gares'!F627</f>
        <v>à renseigner par PSEF</v>
      </c>
      <c r="V626" t="str">
        <f>'Liste des gares'!G627</f>
        <v>C BOURGOGNE FC</v>
      </c>
    </row>
    <row r="627" spans="17:22">
      <c r="Q627" t="str">
        <f>'Liste des gares'!B628</f>
        <v>Collonges - Fontaines</v>
      </c>
      <c r="R627">
        <f>'Liste des gares'!C628</f>
        <v>87721225</v>
      </c>
      <c r="S627" t="str">
        <f>'Liste des gares'!D628</f>
        <v>Auvergne-Rhône-Alpes</v>
      </c>
      <c r="T627" t="str">
        <f>'Liste des gares'!E628</f>
        <v>AURA - Auvergne Rhône Alpes</v>
      </c>
      <c r="U627" t="str">
        <f>'Liste des gares'!F628</f>
        <v>à renseigner par PSEF</v>
      </c>
      <c r="V627" t="str">
        <f>'Liste des gares'!G628</f>
        <v>C AUV-RHONE ALPES</v>
      </c>
    </row>
    <row r="628" spans="17:22">
      <c r="Q628" t="str">
        <f>'Liste des gares'!B629</f>
        <v>Colmar</v>
      </c>
      <c r="R628">
        <f>'Liste des gares'!C629</f>
        <v>87182014</v>
      </c>
      <c r="S628" t="str">
        <f>'Liste des gares'!D629</f>
        <v>Grand Est</v>
      </c>
      <c r="T628" t="str">
        <f>'Liste des gares'!E629</f>
        <v>GE - Grand Est</v>
      </c>
      <c r="U628" t="str">
        <f>'Liste des gares'!F629</f>
        <v>EIC Alsace</v>
      </c>
      <c r="V628" t="str">
        <f>'Liste des gares'!G629</f>
        <v>B GRAND EST</v>
      </c>
    </row>
    <row r="629" spans="17:22">
      <c r="Q629" t="str">
        <f>'Liste des gares'!B630</f>
        <v>Colmar Mésanges</v>
      </c>
      <c r="R629">
        <f>'Liste des gares'!C630</f>
        <v>87402297</v>
      </c>
      <c r="S629" t="str">
        <f>'Liste des gares'!D630</f>
        <v>Grand Est</v>
      </c>
      <c r="T629" t="str">
        <f>'Liste des gares'!E630</f>
        <v>GE - Grand Est</v>
      </c>
      <c r="U629" t="str">
        <f>'Liste des gares'!F630</f>
        <v>à renseigner par PSEF</v>
      </c>
      <c r="V629" t="str">
        <f>'Liste des gares'!G630</f>
        <v>C GRAND EST</v>
      </c>
    </row>
    <row r="630" spans="17:22">
      <c r="Q630" t="str">
        <f>'Liste des gares'!B631</f>
        <v>Colmar Saint-Joseph</v>
      </c>
      <c r="R630">
        <f>'Liste des gares'!C631</f>
        <v>87181222</v>
      </c>
      <c r="S630" t="str">
        <f>'Liste des gares'!D631</f>
        <v>Grand Est</v>
      </c>
      <c r="T630" t="str">
        <f>'Liste des gares'!E631</f>
        <v>GE - Grand Est</v>
      </c>
      <c r="U630" t="str">
        <f>'Liste des gares'!F631</f>
        <v>à renseigner par PSEF</v>
      </c>
      <c r="V630" t="str">
        <f>'Liste des gares'!G631</f>
        <v>C GRAND EST</v>
      </c>
    </row>
    <row r="631" spans="17:22">
      <c r="Q631" t="str">
        <f>'Liste des gares'!B632</f>
        <v>Colombes</v>
      </c>
      <c r="R631">
        <f>'Liste des gares'!C632</f>
        <v>87381087</v>
      </c>
      <c r="S631" t="str">
        <f>'Liste des gares'!D632</f>
        <v>Île-de-France</v>
      </c>
      <c r="T631" t="str">
        <f>'Liste des gares'!E632</f>
        <v>IDF - Île de France</v>
      </c>
      <c r="U631" t="str">
        <f>'Liste des gares'!F632</f>
        <v>à renseigner par PSEF</v>
      </c>
      <c r="V631" t="str">
        <f>'Liste des gares'!G632</f>
        <v>B ILE-DE-FRANCE</v>
      </c>
    </row>
    <row r="632" spans="17:22">
      <c r="Q632" t="str">
        <f>'Liste des gares'!B633</f>
        <v>Colombier-Fontaine</v>
      </c>
      <c r="R632">
        <f>'Liste des gares'!C633</f>
        <v>87184556</v>
      </c>
      <c r="S632" t="str">
        <f>'Liste des gares'!D633</f>
        <v>Bourgogne-Franche-Comté</v>
      </c>
      <c r="T632" t="str">
        <f>'Liste des gares'!E633</f>
        <v>BFC - Bourgogne Franche Compté</v>
      </c>
      <c r="U632" t="str">
        <f>'Liste des gares'!F633</f>
        <v>à renseigner par PSEF</v>
      </c>
      <c r="V632" t="str">
        <f>'Liste des gares'!G633</f>
        <v>C BOURGOGNE FC</v>
      </c>
    </row>
    <row r="633" spans="17:22">
      <c r="Q633" t="str">
        <f>'Liste des gares'!B634</f>
        <v>Colomiers</v>
      </c>
      <c r="R633">
        <f>'Liste des gares'!C634</f>
        <v>87611467</v>
      </c>
      <c r="S633" t="str">
        <f>'Liste des gares'!D634</f>
        <v>Occitanie</v>
      </c>
      <c r="T633" t="str">
        <f>'Liste des gares'!E634</f>
        <v>OCC - Occitanie</v>
      </c>
      <c r="U633" t="str">
        <f>'Liste des gares'!F634</f>
        <v>EIC Midi Pyrénées</v>
      </c>
      <c r="V633" t="str">
        <f>'Liste des gares'!G634</f>
        <v>B OCCITANIE</v>
      </c>
    </row>
    <row r="634" spans="17:22">
      <c r="Q634" t="str">
        <f>'Liste des gares'!B635</f>
        <v>Colomiers Lycée International</v>
      </c>
      <c r="R634">
        <f>'Liste des gares'!C635</f>
        <v>87611921</v>
      </c>
      <c r="S634" t="str">
        <f>'Liste des gares'!D635</f>
        <v>Occitanie</v>
      </c>
      <c r="T634" t="str">
        <f>'Liste des gares'!E635</f>
        <v>OCC - Occitanie</v>
      </c>
      <c r="U634" t="str">
        <f>'Liste des gares'!F635</f>
        <v>à renseigner par PSEF</v>
      </c>
      <c r="V634" t="str">
        <f>'Liste des gares'!G635</f>
        <v>B OCCITANIE</v>
      </c>
    </row>
    <row r="635" spans="17:22">
      <c r="Q635" t="str">
        <f>'Liste des gares'!B636</f>
        <v>Colroy - Lubine</v>
      </c>
      <c r="R635">
        <f>'Liste des gares'!C636</f>
        <v>87144386</v>
      </c>
      <c r="S635" t="str">
        <f>'Liste des gares'!D636</f>
        <v>Grand Est</v>
      </c>
      <c r="T635" t="str">
        <f>'Liste des gares'!E636</f>
        <v>GE - Grand Est</v>
      </c>
      <c r="U635" t="str">
        <f>'Liste des gares'!F636</f>
        <v>à renseigner par PSEF</v>
      </c>
      <c r="V635" t="str">
        <f>'Liste des gares'!G636</f>
        <v>C GRAND EST</v>
      </c>
    </row>
    <row r="636" spans="17:22">
      <c r="Q636" t="str">
        <f>'Liste des gares'!B637</f>
        <v>Combourg</v>
      </c>
      <c r="R636">
        <f>'Liste des gares'!C637</f>
        <v>87478057</v>
      </c>
      <c r="S636" t="str">
        <f>'Liste des gares'!D637</f>
        <v>Bretagne</v>
      </c>
      <c r="T636" t="str">
        <f>'Liste des gares'!E637</f>
        <v>BPL - Bretagne Pays de La Loire</v>
      </c>
      <c r="U636" t="str">
        <f>'Liste des gares'!F637</f>
        <v>à renseigner par PSEF</v>
      </c>
      <c r="V636" t="str">
        <f>'Liste des gares'!G637</f>
        <v>B BRETAGNE</v>
      </c>
    </row>
    <row r="637" spans="17:22">
      <c r="Q637" t="str">
        <f>'Liste des gares'!B638</f>
        <v>Combs-la-Ville - Quincy</v>
      </c>
      <c r="R637">
        <f>'Liste des gares'!C638</f>
        <v>87682146</v>
      </c>
      <c r="S637" t="str">
        <f>'Liste des gares'!D638</f>
        <v>Île-de-France</v>
      </c>
      <c r="T637" t="str">
        <f>'Liste des gares'!E638</f>
        <v>IDF - Île de France</v>
      </c>
      <c r="U637" t="str">
        <f>'Liste des gares'!F638</f>
        <v>à renseigner par PSEF</v>
      </c>
      <c r="V637" t="str">
        <f>'Liste des gares'!G638</f>
        <v>B ILE-DE-FRANCE</v>
      </c>
    </row>
    <row r="638" spans="17:22">
      <c r="Q638" t="str">
        <f>'Liste des gares'!B639</f>
        <v>Comines</v>
      </c>
      <c r="R638">
        <f>'Liste des gares'!C639</f>
        <v>87286260</v>
      </c>
      <c r="S638" t="str">
        <f>'Liste des gares'!D639</f>
        <v>Hauts-de-France</v>
      </c>
      <c r="T638" t="str">
        <f>'Liste des gares'!E639</f>
        <v>HDF - Hauts de France</v>
      </c>
      <c r="U638" t="str">
        <f>'Liste des gares'!F639</f>
        <v>à renseigner par PSEF</v>
      </c>
      <c r="V638" t="str">
        <f>'Liste des gares'!G639</f>
        <v>C HAUTS DE FRANCE</v>
      </c>
    </row>
    <row r="639" spans="17:22">
      <c r="Q639" t="str">
        <f>'Liste des gares'!B640</f>
        <v>Quiberon</v>
      </c>
      <c r="R639">
        <f>'Liste des gares'!C640</f>
        <v>87476457</v>
      </c>
      <c r="S639" t="str">
        <f>'Liste des gares'!D640</f>
        <v>Bretagne</v>
      </c>
      <c r="T639" t="str">
        <f>'Liste des gares'!E640</f>
        <v>BPL - Bretagne Pays de La Loire</v>
      </c>
      <c r="U639" t="str">
        <f>'Liste des gares'!F640</f>
        <v>à renseigner par PSEF</v>
      </c>
      <c r="V639" t="str">
        <f>'Liste des gares'!G640</f>
        <v>C BRETAGNE</v>
      </c>
    </row>
    <row r="640" spans="17:22">
      <c r="Q640" t="str">
        <f>'Liste des gares'!B641</f>
        <v>Commercy</v>
      </c>
      <c r="R640">
        <f>'Liste des gares'!C641</f>
        <v>87175257</v>
      </c>
      <c r="S640" t="str">
        <f>'Liste des gares'!D641</f>
        <v>Grand Est</v>
      </c>
      <c r="T640" t="str">
        <f>'Liste des gares'!E641</f>
        <v>GE - Grand Est</v>
      </c>
      <c r="U640" t="str">
        <f>'Liste des gares'!F641</f>
        <v>EIC Lorraine Champagne Ardenne</v>
      </c>
      <c r="V640" t="str">
        <f>'Liste des gares'!G641</f>
        <v>B GRAND EST</v>
      </c>
    </row>
    <row r="641" spans="17:22">
      <c r="Q641" t="str">
        <f>'Liste des gares'!B642</f>
        <v>Compans</v>
      </c>
      <c r="R641">
        <f>'Liste des gares'!C642</f>
        <v>87272047</v>
      </c>
      <c r="S641" t="str">
        <f>'Liste des gares'!D642</f>
        <v>Île-de-France</v>
      </c>
      <c r="T641" t="str">
        <f>'Liste des gares'!E642</f>
        <v>IDF - Île de France</v>
      </c>
      <c r="U641" t="str">
        <f>'Liste des gares'!F642</f>
        <v>à renseigner par PSEF</v>
      </c>
      <c r="V641" t="str">
        <f>'Liste des gares'!G642</f>
        <v>C ILE-DE-FRANCE</v>
      </c>
    </row>
    <row r="642" spans="17:22">
      <c r="Q642" t="str">
        <f>'Liste des gares'!B643</f>
        <v>Compiègne</v>
      </c>
      <c r="R642">
        <f>'Liste des gares'!C643</f>
        <v>87276691</v>
      </c>
      <c r="S642" t="str">
        <f>'Liste des gares'!D643</f>
        <v>Hauts-de-France</v>
      </c>
      <c r="T642" t="str">
        <f>'Liste des gares'!E643</f>
        <v>HDF - Hauts de France</v>
      </c>
      <c r="U642" t="str">
        <f>'Liste des gares'!F643</f>
        <v>EIC Paris Nord</v>
      </c>
      <c r="V642" t="str">
        <f>'Liste des gares'!G643</f>
        <v>B HAUTS DE FRANCE</v>
      </c>
    </row>
    <row r="643" spans="17:22">
      <c r="Q643" t="str">
        <f>'Liste des gares'!B644</f>
        <v>Cormery</v>
      </c>
      <c r="R643">
        <f>'Liste des gares'!C644</f>
        <v>87571430</v>
      </c>
      <c r="S643" t="str">
        <f>'Liste des gares'!D644</f>
        <v>Centre-Val de Loire</v>
      </c>
      <c r="T643" t="str">
        <f>'Liste des gares'!E644</f>
        <v>CVL - Centre Val de Loire</v>
      </c>
      <c r="U643" t="str">
        <f>'Liste des gares'!F644</f>
        <v>à renseigner par PSEF</v>
      </c>
      <c r="V643" t="str">
        <f>'Liste des gares'!G644</f>
        <v>C CENTRE VAL DE LOIRE</v>
      </c>
    </row>
    <row r="644" spans="17:22">
      <c r="Q644" t="str">
        <f>'Liste des gares'!B645</f>
        <v>Condat - Le Lardin</v>
      </c>
      <c r="R644">
        <f>'Liste des gares'!C645</f>
        <v>87594382</v>
      </c>
      <c r="S644" t="str">
        <f>'Liste des gares'!D645</f>
        <v>Nouvelle-Aquitaine</v>
      </c>
      <c r="T644" t="str">
        <f>'Liste des gares'!E645</f>
        <v>NA - Nouvelle Aquitaine</v>
      </c>
      <c r="U644" t="str">
        <f>'Liste des gares'!F645</f>
        <v>à renseigner par PSEF</v>
      </c>
      <c r="V644" t="str">
        <f>'Liste des gares'!G645</f>
        <v>C NOUVELLE AQUITAINE</v>
      </c>
    </row>
    <row r="645" spans="17:22">
      <c r="Q645" t="str">
        <f>'Liste des gares'!B646</f>
        <v>Condé-sur-Huisne</v>
      </c>
      <c r="R645">
        <f>'Liste des gares'!C646</f>
        <v>87394288</v>
      </c>
      <c r="S645" t="str">
        <f>'Liste des gares'!D646</f>
        <v>Normandie</v>
      </c>
      <c r="T645" t="str">
        <f>'Liste des gares'!E646</f>
        <v>NO - Normandie</v>
      </c>
      <c r="U645" t="str">
        <f>'Liste des gares'!F646</f>
        <v>EIC Centre Limousin</v>
      </c>
      <c r="V645" t="str">
        <f>'Liste des gares'!G646</f>
        <v>C NORMANDIE</v>
      </c>
    </row>
    <row r="646" spans="17:22">
      <c r="Q646" t="str">
        <f>'Liste des gares'!B647</f>
        <v>Gien</v>
      </c>
      <c r="R646">
        <f>'Liste des gares'!C647</f>
        <v>87684290</v>
      </c>
      <c r="S646" t="str">
        <f>'Liste des gares'!D647</f>
        <v>Centre-Val de Loire</v>
      </c>
      <c r="T646" t="str">
        <f>'Liste des gares'!E647</f>
        <v>CVL - Centre Val de Loire</v>
      </c>
      <c r="U646" t="str">
        <f>'Liste des gares'!F647</f>
        <v>EIC Paris Sud Est</v>
      </c>
      <c r="V646" t="str">
        <f>'Liste des gares'!G647</f>
        <v>C CENTRE VAL DE LOIRE</v>
      </c>
    </row>
    <row r="647" spans="17:22">
      <c r="Q647" t="str">
        <f>'Liste des gares'!B648</f>
        <v>Conflans Fin d'Oise</v>
      </c>
      <c r="R647">
        <f>'Liste des gares'!C648</f>
        <v>87381459</v>
      </c>
      <c r="S647" t="str">
        <f>'Liste des gares'!D648</f>
        <v>Île-de-France</v>
      </c>
      <c r="T647" t="str">
        <f>'Liste des gares'!E648</f>
        <v>IDF - Île de France</v>
      </c>
      <c r="U647" t="str">
        <f>'Liste des gares'!F648</f>
        <v>à renseigner par PSEF</v>
      </c>
      <c r="V647" t="str">
        <f>'Liste des gares'!G648</f>
        <v>B ILE-DE-FRANCE</v>
      </c>
    </row>
    <row r="648" spans="17:22">
      <c r="Q648" t="str">
        <f>'Liste des gares'!B649</f>
        <v>Conflans-Sainte-Honorine</v>
      </c>
      <c r="R648">
        <f>'Liste des gares'!C649</f>
        <v>87381897</v>
      </c>
      <c r="S648" t="str">
        <f>'Liste des gares'!D649</f>
        <v>Île-de-France</v>
      </c>
      <c r="T648" t="str">
        <f>'Liste des gares'!E649</f>
        <v>IDF - Île de France</v>
      </c>
      <c r="U648" t="str">
        <f>'Liste des gares'!F649</f>
        <v>à renseigner par PSEF</v>
      </c>
      <c r="V648" t="str">
        <f>'Liste des gares'!G649</f>
        <v>B ILE-DE-FRANCE</v>
      </c>
    </row>
    <row r="649" spans="17:22">
      <c r="Q649" t="str">
        <f>'Liste des gares'!B650</f>
        <v>Conlie</v>
      </c>
      <c r="R649">
        <f>'Liste des gares'!C650</f>
        <v>87396218</v>
      </c>
      <c r="S649" t="str">
        <f>'Liste des gares'!D650</f>
        <v>Pays de la Loire</v>
      </c>
      <c r="T649" t="str">
        <f>'Liste des gares'!E650</f>
        <v>BPL - Bretagne Pays de La Loire</v>
      </c>
      <c r="U649" t="str">
        <f>'Liste des gares'!F650</f>
        <v>EIC Bretagne Pays de la Loire</v>
      </c>
      <c r="V649" t="str">
        <f>'Liste des gares'!G650</f>
        <v>C PAYS DE LA LOIRE</v>
      </c>
    </row>
    <row r="650" spans="17:22">
      <c r="Q650" t="str">
        <f>'Liste des gares'!B651</f>
        <v>Jouy</v>
      </c>
      <c r="R650">
        <f>'Liste des gares'!C651</f>
        <v>87394155</v>
      </c>
      <c r="S650" t="str">
        <f>'Liste des gares'!D651</f>
        <v>Centre-Val de Loire</v>
      </c>
      <c r="T650" t="str">
        <f>'Liste des gares'!E651</f>
        <v>CVL - Centre Val de Loire</v>
      </c>
      <c r="U650" t="str">
        <f>'Liste des gares'!F651</f>
        <v>à renseigner par PSEF</v>
      </c>
      <c r="V650" t="str">
        <f>'Liste des gares'!G651</f>
        <v>C CENTRE VAL DE LOIRE</v>
      </c>
    </row>
    <row r="651" spans="17:22">
      <c r="Q651" t="str">
        <f>'Liste des gares'!B652</f>
        <v>Contrexéville</v>
      </c>
      <c r="R651">
        <f>'Liste des gares'!C652</f>
        <v>87144287</v>
      </c>
      <c r="S651" t="str">
        <f>'Liste des gares'!D652</f>
        <v>Grand Est</v>
      </c>
      <c r="T651" t="str">
        <f>'Liste des gares'!E652</f>
        <v>GE - Grand Est</v>
      </c>
      <c r="U651" t="str">
        <f>'Liste des gares'!F652</f>
        <v>EIC Lorraine Champagne Ardenne</v>
      </c>
      <c r="V651" t="str">
        <f>'Liste des gares'!G652</f>
        <v>C GRAND EST</v>
      </c>
    </row>
    <row r="652" spans="17:22">
      <c r="Q652" t="str">
        <f>'Liste des gares'!B653</f>
        <v>Corbehem</v>
      </c>
      <c r="R652">
        <f>'Liste des gares'!C653</f>
        <v>87345116</v>
      </c>
      <c r="S652" t="str">
        <f>'Liste des gares'!D653</f>
        <v>Hauts-de-France</v>
      </c>
      <c r="T652" t="str">
        <f>'Liste des gares'!E653</f>
        <v>HDF - Hauts de France</v>
      </c>
      <c r="U652" t="str">
        <f>'Liste des gares'!F653</f>
        <v>EIC Hauts de France</v>
      </c>
      <c r="V652" t="str">
        <f>'Liste des gares'!G653</f>
        <v>C HAUTS DE FRANCE</v>
      </c>
    </row>
    <row r="653" spans="17:22">
      <c r="Q653" t="str">
        <f>'Liste des gares'!B654</f>
        <v>Corbeil-Essonnes</v>
      </c>
      <c r="R653">
        <f>'Liste des gares'!C654</f>
        <v>87681007</v>
      </c>
      <c r="S653" t="str">
        <f>'Liste des gares'!D654</f>
        <v>Île-de-France</v>
      </c>
      <c r="T653" t="str">
        <f>'Liste des gares'!E654</f>
        <v>IDF - Île de France</v>
      </c>
      <c r="U653" t="str">
        <f>'Liste des gares'!F654</f>
        <v>EIC Paris Sud Est</v>
      </c>
      <c r="V653" t="str">
        <f>'Liste des gares'!G654</f>
        <v>B ILE-DE-FRANCE</v>
      </c>
    </row>
    <row r="654" spans="17:22">
      <c r="Q654" t="str">
        <f>'Liste des gares'!B655</f>
        <v>Corbie</v>
      </c>
      <c r="R654">
        <f>'Liste des gares'!C655</f>
        <v>87313056</v>
      </c>
      <c r="S654" t="str">
        <f>'Liste des gares'!D655</f>
        <v>Hauts-de-France</v>
      </c>
      <c r="T654" t="str">
        <f>'Liste des gares'!E655</f>
        <v>HDF - Hauts de France</v>
      </c>
      <c r="U654" t="str">
        <f>'Liste des gares'!F655</f>
        <v>EIC Hauts de France</v>
      </c>
      <c r="V654" t="str">
        <f>'Liste des gares'!G655</f>
        <v>B HAUTS DE FRANCE</v>
      </c>
    </row>
    <row r="655" spans="17:22">
      <c r="Q655" t="str">
        <f>'Liste des gares'!B656</f>
        <v>Corbigny</v>
      </c>
      <c r="R655">
        <f>'Liste des gares'!C656</f>
        <v>87696617</v>
      </c>
      <c r="S655" t="str">
        <f>'Liste des gares'!D656</f>
        <v>Bourgogne-Franche-Comté</v>
      </c>
      <c r="T655" t="str">
        <f>'Liste des gares'!E656</f>
        <v>BFC - Bourgogne Franche Compté</v>
      </c>
      <c r="U655" t="str">
        <f>'Liste des gares'!F656</f>
        <v>EIC Auvergne Nivernais</v>
      </c>
      <c r="V655" t="str">
        <f>'Liste des gares'!G656</f>
        <v>C BOURGOGNE FC</v>
      </c>
    </row>
    <row r="656" spans="17:22">
      <c r="Q656" t="str">
        <f>'Liste des gares'!B657</f>
        <v>Corcieux - Vanémont</v>
      </c>
      <c r="R656">
        <f>'Liste des gares'!C657</f>
        <v>87144196</v>
      </c>
      <c r="S656" t="str">
        <f>'Liste des gares'!D657</f>
        <v>Grand Est</v>
      </c>
      <c r="T656" t="str">
        <f>'Liste des gares'!E657</f>
        <v>GE - Grand Est</v>
      </c>
      <c r="U656" t="str">
        <f>'Liste des gares'!F657</f>
        <v>à renseigner par PSEF</v>
      </c>
      <c r="V656" t="str">
        <f>'Liste des gares'!G657</f>
        <v>C GRAND EST</v>
      </c>
    </row>
    <row r="657" spans="17:22">
      <c r="Q657" t="str">
        <f>'Liste des gares'!B658</f>
        <v>Corcy</v>
      </c>
      <c r="R657">
        <f>'Liste des gares'!C658</f>
        <v>87272286</v>
      </c>
      <c r="S657" t="str">
        <f>'Liste des gares'!D658</f>
        <v>Hauts-de-France</v>
      </c>
      <c r="T657" t="str">
        <f>'Liste des gares'!E658</f>
        <v>HDF - Hauts de France</v>
      </c>
      <c r="U657" t="str">
        <f>'Liste des gares'!F658</f>
        <v>à renseigner par PSEF</v>
      </c>
      <c r="V657" t="str">
        <f>'Liste des gares'!G658</f>
        <v>C HAUTS DE FRANCE</v>
      </c>
    </row>
    <row r="658" spans="17:22">
      <c r="Q658" t="str">
        <f>'Liste des gares'!B659</f>
        <v>Cordemais</v>
      </c>
      <c r="R658">
        <f>'Liste des gares'!C659</f>
        <v>87481820</v>
      </c>
      <c r="S658" t="str">
        <f>'Liste des gares'!D659</f>
        <v>Pays de la Loire</v>
      </c>
      <c r="T658" t="str">
        <f>'Liste des gares'!E659</f>
        <v>BPL - Bretagne Pays de La Loire</v>
      </c>
      <c r="U658" t="str">
        <f>'Liste des gares'!F659</f>
        <v>EIC Bretagne Pays de la Loire</v>
      </c>
      <c r="V658" t="str">
        <f>'Liste des gares'!G659</f>
        <v>C PAYS DE LA LOIRE</v>
      </c>
    </row>
    <row r="659" spans="17:22">
      <c r="Q659" t="str">
        <f>'Liste des gares'!B660</f>
        <v>Cordes - Vindrac</v>
      </c>
      <c r="R659">
        <f>'Liste des gares'!C660</f>
        <v>87613802</v>
      </c>
      <c r="S659" t="str">
        <f>'Liste des gares'!D660</f>
        <v>Occitanie</v>
      </c>
      <c r="T659" t="str">
        <f>'Liste des gares'!E660</f>
        <v>OCC - Occitanie</v>
      </c>
      <c r="U659" t="str">
        <f>'Liste des gares'!F660</f>
        <v>à renseigner par PSEF</v>
      </c>
      <c r="V659" t="str">
        <f>'Liste des gares'!G660</f>
        <v>C OCCITANIE</v>
      </c>
    </row>
    <row r="660" spans="17:22">
      <c r="Q660" t="str">
        <f>'Liste des gares'!B661</f>
        <v>Corgoloin</v>
      </c>
      <c r="R660">
        <f>'Liste des gares'!C661</f>
        <v>87713537</v>
      </c>
      <c r="S660" t="str">
        <f>'Liste des gares'!D661</f>
        <v>Bourgogne-Franche-Comté</v>
      </c>
      <c r="T660" t="str">
        <f>'Liste des gares'!E661</f>
        <v>BFC - Bourgogne Franche Compté</v>
      </c>
      <c r="U660" t="str">
        <f>'Liste des gares'!F661</f>
        <v>à renseigner par PSEF</v>
      </c>
      <c r="V660" t="str">
        <f>'Liste des gares'!G661</f>
        <v>C BOURGOGNE FC</v>
      </c>
    </row>
    <row r="661" spans="17:22">
      <c r="Q661" t="str">
        <f>'Liste des gares'!B662</f>
        <v>Cormeilles-en-Parisis</v>
      </c>
      <c r="R661">
        <f>'Liste des gares'!C662</f>
        <v>87381863</v>
      </c>
      <c r="S661" t="str">
        <f>'Liste des gares'!D662</f>
        <v>Île-de-France</v>
      </c>
      <c r="T661" t="str">
        <f>'Liste des gares'!E662</f>
        <v>IDF - Île de France</v>
      </c>
      <c r="U661" t="str">
        <f>'Liste des gares'!F662</f>
        <v>EIC Paris Saint Lazare</v>
      </c>
      <c r="V661" t="str">
        <f>'Liste des gares'!G662</f>
        <v>B ILE-DE-FRANCE</v>
      </c>
    </row>
    <row r="662" spans="17:22">
      <c r="Q662" t="str">
        <f>'Liste des gares'!B663</f>
        <v>Ars-sur-Moselle</v>
      </c>
      <c r="R662">
        <f>'Liste des gares'!C663</f>
        <v>87192401</v>
      </c>
      <c r="S662" t="str">
        <f>'Liste des gares'!D663</f>
        <v>Grand Est</v>
      </c>
      <c r="T662" t="str">
        <f>'Liste des gares'!E663</f>
        <v>GE - Grand Est</v>
      </c>
      <c r="U662" t="str">
        <f>'Liste des gares'!F663</f>
        <v>à renseigner par PSEF</v>
      </c>
      <c r="V662" t="str">
        <f>'Liste des gares'!G663</f>
        <v>C GRAND EST</v>
      </c>
    </row>
    <row r="663" spans="17:22">
      <c r="Q663" t="str">
        <f>'Liste des gares'!B664</f>
        <v>Cornil</v>
      </c>
      <c r="R663">
        <f>'Liste des gares'!C664</f>
        <v>87594481</v>
      </c>
      <c r="S663" t="str">
        <f>'Liste des gares'!D664</f>
        <v>Nouvelle-Aquitaine</v>
      </c>
      <c r="T663" t="str">
        <f>'Liste des gares'!E664</f>
        <v>NA - Nouvelle Aquitaine</v>
      </c>
      <c r="U663" t="str">
        <f>'Liste des gares'!F664</f>
        <v>à renseigner par PSEF</v>
      </c>
      <c r="V663" t="str">
        <f>'Liste des gares'!G664</f>
        <v>C NOUVELLE AQUITAINE</v>
      </c>
    </row>
    <row r="664" spans="17:22">
      <c r="Q664" t="str">
        <f>'Liste des gares'!B665</f>
        <v>Coron de Méricourt</v>
      </c>
      <c r="R664">
        <f>'Liste des gares'!C665</f>
        <v>87345132</v>
      </c>
      <c r="S664" t="str">
        <f>'Liste des gares'!D665</f>
        <v>Hauts-de-France</v>
      </c>
      <c r="T664" t="str">
        <f>'Liste des gares'!E665</f>
        <v>HDF - Hauts de France</v>
      </c>
      <c r="U664" t="str">
        <f>'Liste des gares'!F665</f>
        <v>à renseigner par PSEF</v>
      </c>
      <c r="V664" t="str">
        <f>'Liste des gares'!G665</f>
        <v>C HAUTS DE FRANCE</v>
      </c>
    </row>
    <row r="665" spans="17:22">
      <c r="Q665" t="str">
        <f>'Liste des gares'!B666</f>
        <v>Corps-Nuds</v>
      </c>
      <c r="R665">
        <f>'Liste des gares'!C666</f>
        <v>87471326</v>
      </c>
      <c r="S665" t="str">
        <f>'Liste des gares'!D666</f>
        <v>Bretagne</v>
      </c>
      <c r="T665" t="str">
        <f>'Liste des gares'!E666</f>
        <v>BPL - Bretagne Pays de La Loire</v>
      </c>
      <c r="U665" t="str">
        <f>'Liste des gares'!F666</f>
        <v>à renseigner par PSEF</v>
      </c>
      <c r="V665" t="str">
        <f>'Liste des gares'!G666</f>
        <v>C BRETAGNE</v>
      </c>
    </row>
    <row r="666" spans="17:22">
      <c r="Q666" t="str">
        <f>'Liste des gares'!B667</f>
        <v>Corrèze</v>
      </c>
      <c r="R666">
        <f>'Liste des gares'!C667</f>
        <v>87594119</v>
      </c>
      <c r="S666" t="str">
        <f>'Liste des gares'!D667</f>
        <v>Nouvelle-Aquitaine</v>
      </c>
      <c r="T666" t="str">
        <f>'Liste des gares'!E667</f>
        <v>NA - Nouvelle Aquitaine</v>
      </c>
      <c r="U666" t="str">
        <f>'Liste des gares'!F667</f>
        <v>à renseigner par PSEF</v>
      </c>
      <c r="V666" t="str">
        <f>'Liste des gares'!G667</f>
        <v>C NOUVELLE AQUITAINE</v>
      </c>
    </row>
    <row r="667" spans="17:22">
      <c r="Q667" t="str">
        <f>'Liste des gares'!B668</f>
        <v>Corseul - Languenan</v>
      </c>
      <c r="R667">
        <f>'Liste des gares'!C668</f>
        <v>87478180</v>
      </c>
      <c r="S667" t="str">
        <f>'Liste des gares'!D668</f>
        <v>Bretagne</v>
      </c>
      <c r="T667" t="str">
        <f>'Liste des gares'!E668</f>
        <v>BPL - Bretagne Pays de La Loire</v>
      </c>
      <c r="U667" t="str">
        <f>'Liste des gares'!F668</f>
        <v>à renseigner par PSEF</v>
      </c>
      <c r="V667" t="str">
        <f>'Liste des gares'!G668</f>
        <v>C BRETAGNE</v>
      </c>
    </row>
    <row r="668" spans="17:22">
      <c r="Q668" t="str">
        <f>'Liste des gares'!B669</f>
        <v>Cosne-sur-Loire</v>
      </c>
      <c r="R668">
        <f>'Liste des gares'!C669</f>
        <v>87696146</v>
      </c>
      <c r="S668" t="str">
        <f>'Liste des gares'!D669</f>
        <v>Bourgogne-Franche-Comté</v>
      </c>
      <c r="T668" t="str">
        <f>'Liste des gares'!E669</f>
        <v>BFC - Bourgogne Franche Compté</v>
      </c>
      <c r="U668" t="str">
        <f>'Liste des gares'!F669</f>
        <v>EIC Auvergne Nivernais</v>
      </c>
      <c r="V668" t="str">
        <f>'Liste des gares'!G669</f>
        <v>B BOURGOGNE FC</v>
      </c>
    </row>
    <row r="669" spans="17:22">
      <c r="Q669" t="str">
        <f>'Liste des gares'!B670</f>
        <v>Coucy-lès-Eppes</v>
      </c>
      <c r="R669">
        <f>'Liste des gares'!C670</f>
        <v>87171769</v>
      </c>
      <c r="S669" t="str">
        <f>'Liste des gares'!D670</f>
        <v>Hauts-de-France</v>
      </c>
      <c r="T669" t="str">
        <f>'Liste des gares'!E670</f>
        <v>HDF - Hauts de France</v>
      </c>
      <c r="U669" t="str">
        <f>'Liste des gares'!F670</f>
        <v>à renseigner par PSEF</v>
      </c>
      <c r="V669" t="str">
        <f>'Liste des gares'!G670</f>
        <v>C HAUTS DE FRANCE</v>
      </c>
    </row>
    <row r="670" spans="17:22">
      <c r="Q670" t="str">
        <f>'Liste des gares'!B671</f>
        <v>Coudekerque-Branche</v>
      </c>
      <c r="R670">
        <f>'Liste des gares'!C671</f>
        <v>87281402</v>
      </c>
      <c r="S670" t="str">
        <f>'Liste des gares'!D671</f>
        <v>Hauts-de-France</v>
      </c>
      <c r="T670" t="str">
        <f>'Liste des gares'!E671</f>
        <v>HDF - Hauts de France</v>
      </c>
      <c r="U670" t="str">
        <f>'Liste des gares'!F671</f>
        <v>EIC Hauts de France</v>
      </c>
      <c r="V670" t="str">
        <f>'Liste des gares'!G671</f>
        <v>C HAUTS DE FRANCE</v>
      </c>
    </row>
    <row r="671" spans="17:22">
      <c r="Q671" t="str">
        <f>'Liste des gares'!B672</f>
        <v>Couëron</v>
      </c>
      <c r="R671">
        <f>'Liste des gares'!C672</f>
        <v>87481804</v>
      </c>
      <c r="S671" t="str">
        <f>'Liste des gares'!D672</f>
        <v>Pays de la Loire</v>
      </c>
      <c r="T671" t="str">
        <f>'Liste des gares'!E672</f>
        <v>BPL - Bretagne Pays de La Loire</v>
      </c>
      <c r="U671" t="str">
        <f>'Liste des gares'!F672</f>
        <v>à renseigner par PSEF</v>
      </c>
      <c r="V671" t="str">
        <f>'Liste des gares'!G672</f>
        <v>C PAYS DE LA LOIRE</v>
      </c>
    </row>
    <row r="672" spans="17:22">
      <c r="Q672" t="str">
        <f>'Liste des gares'!B673</f>
        <v>Couffoulens - Leuc</v>
      </c>
      <c r="R672">
        <f>'Liste des gares'!C673</f>
        <v>87615120</v>
      </c>
      <c r="S672" t="str">
        <f>'Liste des gares'!D673</f>
        <v>Occitanie</v>
      </c>
      <c r="T672" t="str">
        <f>'Liste des gares'!E673</f>
        <v>OCC - Occitanie</v>
      </c>
      <c r="U672" t="str">
        <f>'Liste des gares'!F673</f>
        <v>à renseigner par PSEF</v>
      </c>
      <c r="V672" t="str">
        <f>'Liste des gares'!G673</f>
        <v>C OCCITANIE</v>
      </c>
    </row>
    <row r="673" spans="17:22">
      <c r="Q673" t="str">
        <f>'Liste des gares'!B674</f>
        <v>Baccarat</v>
      </c>
      <c r="R673">
        <f>'Liste des gares'!C674</f>
        <v>87141416</v>
      </c>
      <c r="S673" t="str">
        <f>'Liste des gares'!D674</f>
        <v>Grand Est</v>
      </c>
      <c r="T673" t="str">
        <f>'Liste des gares'!E674</f>
        <v>GE - Grand Est</v>
      </c>
      <c r="U673" t="str">
        <f>'Liste des gares'!F674</f>
        <v>EIC Lorraine Champagne Ardenne</v>
      </c>
      <c r="V673" t="str">
        <f>'Liste des gares'!G674</f>
        <v>C GRAND EST</v>
      </c>
    </row>
    <row r="674" spans="17:22">
      <c r="Q674" t="str">
        <f>'Liste des gares'!B675</f>
        <v>Couiza - Montazels</v>
      </c>
      <c r="R674">
        <f>'Liste des gares'!C675</f>
        <v>87615203</v>
      </c>
      <c r="S674" t="str">
        <f>'Liste des gares'!D675</f>
        <v>Occitanie</v>
      </c>
      <c r="T674" t="str">
        <f>'Liste des gares'!E675</f>
        <v>OCC - Occitanie</v>
      </c>
      <c r="U674" t="str">
        <f>'Liste des gares'!F675</f>
        <v>à renseigner par PSEF</v>
      </c>
      <c r="V674" t="str">
        <f>'Liste des gares'!G675</f>
        <v>C OCCITANIE</v>
      </c>
    </row>
    <row r="675" spans="17:22">
      <c r="Q675" t="str">
        <f>'Liste des gares'!B676</f>
        <v>Coulanges-sur-Yonne</v>
      </c>
      <c r="R675">
        <f>'Liste des gares'!C676</f>
        <v>87696831</v>
      </c>
      <c r="S675" t="str">
        <f>'Liste des gares'!D676</f>
        <v>Bourgogne-Franche-Comté</v>
      </c>
      <c r="T675" t="str">
        <f>'Liste des gares'!E676</f>
        <v>BFC - Bourgogne Franche Compté</v>
      </c>
      <c r="U675" t="str">
        <f>'Liste des gares'!F676</f>
        <v>EIC Paris Sud Est</v>
      </c>
      <c r="V675" t="str">
        <f>'Liste des gares'!G676</f>
        <v>C BOURGOGNE FC</v>
      </c>
    </row>
    <row r="676" spans="17:22">
      <c r="Q676" t="str">
        <f>'Liste des gares'!B677</f>
        <v>Coulibœuf</v>
      </c>
      <c r="R676">
        <f>'Liste des gares'!C677</f>
        <v>87444232</v>
      </c>
      <c r="S676" t="str">
        <f>'Liste des gares'!D677</f>
        <v>Normandie</v>
      </c>
      <c r="T676" t="str">
        <f>'Liste des gares'!E677</f>
        <v>NO - Normandie</v>
      </c>
      <c r="U676" t="str">
        <f>'Liste des gares'!F677</f>
        <v>à renseigner par PSEF</v>
      </c>
      <c r="V676" t="str">
        <f>'Liste des gares'!G677</f>
        <v>C NORMANDIE</v>
      </c>
    </row>
    <row r="677" spans="17:22">
      <c r="Q677" t="str">
        <f>'Liste des gares'!B678</f>
        <v>Coulommiers</v>
      </c>
      <c r="R677">
        <f>'Liste des gares'!C678</f>
        <v>87116301</v>
      </c>
      <c r="S677" t="str">
        <f>'Liste des gares'!D678</f>
        <v>Île-de-France</v>
      </c>
      <c r="T677" t="str">
        <f>'Liste des gares'!E678</f>
        <v>IDF - Île de France</v>
      </c>
      <c r="U677" t="str">
        <f>'Liste des gares'!F678</f>
        <v>EIC Paris Est</v>
      </c>
      <c r="V677" t="str">
        <f>'Liste des gares'!G678</f>
        <v>B ILE-DE-FRANCE</v>
      </c>
    </row>
    <row r="678" spans="17:22">
      <c r="Q678" t="str">
        <f>'Liste des gares'!B679</f>
        <v>Courbevoie</v>
      </c>
      <c r="R678">
        <f>'Liste des gares'!C679</f>
        <v>87382200</v>
      </c>
      <c r="S678" t="str">
        <f>'Liste des gares'!D679</f>
        <v>Île-de-France</v>
      </c>
      <c r="T678" t="str">
        <f>'Liste des gares'!E679</f>
        <v>IDF - Île de France</v>
      </c>
      <c r="U678" t="str">
        <f>'Liste des gares'!F679</f>
        <v>à renseigner par PSEF</v>
      </c>
      <c r="V678" t="str">
        <f>'Liste des gares'!G679</f>
        <v>B ILE-DE-FRANCE</v>
      </c>
    </row>
    <row r="679" spans="17:22">
      <c r="Q679" t="str">
        <f>'Liste des gares'!B680</f>
        <v>Courçay - Tauxigny</v>
      </c>
      <c r="R679">
        <f>'Liste des gares'!C680</f>
        <v>87571448</v>
      </c>
      <c r="S679" t="str">
        <f>'Liste des gares'!D680</f>
        <v>Centre-Val de Loire</v>
      </c>
      <c r="T679" t="str">
        <f>'Liste des gares'!E680</f>
        <v>CVL - Centre Val de Loire</v>
      </c>
      <c r="U679" t="str">
        <f>'Liste des gares'!F680</f>
        <v>à renseigner par PSEF</v>
      </c>
      <c r="V679" t="str">
        <f>'Liste des gares'!G680</f>
        <v>C CENTRE VAL DE LOIRE</v>
      </c>
    </row>
    <row r="680" spans="17:22">
      <c r="Q680" t="str">
        <f>'Liste des gares'!B681</f>
        <v>Courcelles-le-Comte</v>
      </c>
      <c r="R680">
        <f>'Liste des gares'!C681</f>
        <v>87342063</v>
      </c>
      <c r="S680" t="str">
        <f>'Liste des gares'!D681</f>
        <v>Hauts-de-France</v>
      </c>
      <c r="T680" t="str">
        <f>'Liste des gares'!E681</f>
        <v>HDF - Hauts de France</v>
      </c>
      <c r="U680" t="str">
        <f>'Liste des gares'!F681</f>
        <v>à renseigner par PSEF</v>
      </c>
      <c r="V680" t="str">
        <f>'Liste des gares'!G681</f>
        <v>C HAUTS DE FRANCE</v>
      </c>
    </row>
    <row r="681" spans="17:22">
      <c r="Q681" t="str">
        <f>'Liste des gares'!B682</f>
        <v>Courcelles-sur-Nied</v>
      </c>
      <c r="R681">
        <f>'Liste des gares'!C682</f>
        <v>87192211</v>
      </c>
      <c r="S681" t="str">
        <f>'Liste des gares'!D682</f>
        <v>Grand Est</v>
      </c>
      <c r="T681" t="str">
        <f>'Liste des gares'!E682</f>
        <v>GE - Grand Est</v>
      </c>
      <c r="U681" t="str">
        <f>'Liste des gares'!F682</f>
        <v>à renseigner par PSEF</v>
      </c>
      <c r="V681" t="str">
        <f>'Liste des gares'!G682</f>
        <v>C GRAND EST</v>
      </c>
    </row>
    <row r="682" spans="17:22">
      <c r="Q682" t="str">
        <f>'Liste des gares'!B683</f>
        <v>Courcy - Brimont</v>
      </c>
      <c r="R682">
        <f>'Liste des gares'!C683</f>
        <v>87171710</v>
      </c>
      <c r="S682" t="str">
        <f>'Liste des gares'!D683</f>
        <v>Grand Est</v>
      </c>
      <c r="T682" t="str">
        <f>'Liste des gares'!E683</f>
        <v>GE - Grand Est</v>
      </c>
      <c r="U682" t="str">
        <f>'Liste des gares'!F683</f>
        <v>à renseigner par PSEF</v>
      </c>
      <c r="V682" t="str">
        <f>'Liste des gares'!G683</f>
        <v>C GRAND EST</v>
      </c>
    </row>
    <row r="683" spans="17:22">
      <c r="Q683" t="str">
        <f>'Liste des gares'!B684</f>
        <v>Coursan</v>
      </c>
      <c r="R683">
        <f>'Liste des gares'!C684</f>
        <v>87781161</v>
      </c>
      <c r="S683" t="str">
        <f>'Liste des gares'!D684</f>
        <v>Occitanie</v>
      </c>
      <c r="T683" t="str">
        <f>'Liste des gares'!E684</f>
        <v>OCC - Occitanie</v>
      </c>
      <c r="U683" t="str">
        <f>'Liste des gares'!F684</f>
        <v>à renseigner par PSEF</v>
      </c>
      <c r="V683" t="str">
        <f>'Liste des gares'!G684</f>
        <v>C OCCITANIE</v>
      </c>
    </row>
    <row r="684" spans="17:22">
      <c r="Q684" t="str">
        <f>'Liste des gares'!B685</f>
        <v>Courtalain - Saint-Pellerin</v>
      </c>
      <c r="R684">
        <f>'Liste des gares'!C685</f>
        <v>87394494</v>
      </c>
      <c r="S684" t="str">
        <f>'Liste des gares'!D685</f>
        <v>Centre-Val de Loire</v>
      </c>
      <c r="T684" t="str">
        <f>'Liste des gares'!E685</f>
        <v>CVL - Centre Val de Loire</v>
      </c>
      <c r="U684" t="str">
        <f>'Liste des gares'!F685</f>
        <v>à renseigner par PSEF</v>
      </c>
      <c r="V684" t="str">
        <f>'Liste des gares'!G685</f>
        <v>C CENTRE VAL DE LOIRE</v>
      </c>
    </row>
    <row r="685" spans="17:22">
      <c r="Q685" t="str">
        <f>'Liste des gares'!B686</f>
        <v>Courthézon</v>
      </c>
      <c r="R685">
        <f>'Liste des gares'!C686</f>
        <v>87765180</v>
      </c>
      <c r="S685" t="str">
        <f>'Liste des gares'!D686</f>
        <v>Provence-Alpes-Côte d'Azur</v>
      </c>
      <c r="T685" t="str">
        <f>'Liste des gares'!E686</f>
        <v>PACA - Provence Alpes Côte d'Azur</v>
      </c>
      <c r="U685" t="str">
        <f>'Liste des gares'!F686</f>
        <v>à renseigner par PSEF</v>
      </c>
      <c r="V685" t="str">
        <f>'Liste des gares'!G686</f>
        <v>C PACA</v>
      </c>
    </row>
    <row r="686" spans="17:22">
      <c r="Q686" t="str">
        <f>'Liste des gares'!B687</f>
        <v>Courville-sur-Eure</v>
      </c>
      <c r="R686">
        <f>'Liste des gares'!C687</f>
        <v>87394221</v>
      </c>
      <c r="S686" t="str">
        <f>'Liste des gares'!D687</f>
        <v>Centre-Val de Loire</v>
      </c>
      <c r="T686" t="str">
        <f>'Liste des gares'!E687</f>
        <v>CVL - Centre Val de Loire</v>
      </c>
      <c r="U686" t="str">
        <f>'Liste des gares'!F687</f>
        <v>EIC Centre Limousin</v>
      </c>
      <c r="V686" t="str">
        <f>'Liste des gares'!G687</f>
        <v>B CENTRE VAL DE LOIRE</v>
      </c>
    </row>
    <row r="687" spans="17:22">
      <c r="Q687" t="str">
        <f>'Liste des gares'!B688</f>
        <v>Cousance</v>
      </c>
      <c r="R687">
        <f>'Liste des gares'!C688</f>
        <v>87718270</v>
      </c>
      <c r="S687" t="str">
        <f>'Liste des gares'!D688</f>
        <v>Bourgogne-Franche-Comté</v>
      </c>
      <c r="T687" t="str">
        <f>'Liste des gares'!E688</f>
        <v>BFC - Bourgogne Franche Compté</v>
      </c>
      <c r="U687" t="str">
        <f>'Liste des gares'!F688</f>
        <v>à renseigner par PSEF</v>
      </c>
      <c r="V687" t="str">
        <f>'Liste des gares'!G688</f>
        <v>C BOURGOGNE FC</v>
      </c>
    </row>
    <row r="688" spans="17:22">
      <c r="Q688" t="str">
        <f>'Liste des gares'!B689</f>
        <v>Coussac-Bonneval</v>
      </c>
      <c r="R688">
        <f>'Liste des gares'!C689</f>
        <v>87592840</v>
      </c>
      <c r="S688" t="str">
        <f>'Liste des gares'!D689</f>
        <v>Nouvelle-Aquitaine</v>
      </c>
      <c r="T688" t="str">
        <f>'Liste des gares'!E689</f>
        <v>NA - Nouvelle Aquitaine</v>
      </c>
      <c r="U688" t="str">
        <f>'Liste des gares'!F689</f>
        <v>à renseigner par PSEF</v>
      </c>
      <c r="V688" t="str">
        <f>'Liste des gares'!G689</f>
        <v>C NOUVELLE AQUITAINE</v>
      </c>
    </row>
    <row r="689" spans="17:22">
      <c r="Q689" t="str">
        <f>'Liste des gares'!B690</f>
        <v>Coutances</v>
      </c>
      <c r="R689">
        <f>'Liste des gares'!C690</f>
        <v>87447110</v>
      </c>
      <c r="S689" t="str">
        <f>'Liste des gares'!D690</f>
        <v>Normandie</v>
      </c>
      <c r="T689" t="str">
        <f>'Liste des gares'!E690</f>
        <v>NO - Normandie</v>
      </c>
      <c r="U689" t="str">
        <f>'Liste des gares'!F690</f>
        <v>EIC Normandie</v>
      </c>
      <c r="V689" t="str">
        <f>'Liste des gares'!G690</f>
        <v>B NORMANDIE</v>
      </c>
    </row>
    <row r="690" spans="17:22">
      <c r="Q690" t="str">
        <f>'Liste des gares'!B691</f>
        <v>Coutras</v>
      </c>
      <c r="R690">
        <f>'Liste des gares'!C691</f>
        <v>87584516</v>
      </c>
      <c r="S690" t="str">
        <f>'Liste des gares'!D691</f>
        <v>Nouvelle-Aquitaine</v>
      </c>
      <c r="T690" t="str">
        <f>'Liste des gares'!E691</f>
        <v>NA - Nouvelle Aquitaine</v>
      </c>
      <c r="U690" t="str">
        <f>'Liste des gares'!F691</f>
        <v>EIC Aquitaine Poitou Charentes</v>
      </c>
      <c r="V690" t="str">
        <f>'Liste des gares'!G691</f>
        <v>B NOUVELLE AQUITAINE</v>
      </c>
    </row>
    <row r="691" spans="17:22">
      <c r="Q691" t="str">
        <f>'Liste des gares'!B692</f>
        <v>Couze</v>
      </c>
      <c r="R691">
        <f>'Liste des gares'!C692</f>
        <v>87584425</v>
      </c>
      <c r="S691" t="str">
        <f>'Liste des gares'!D692</f>
        <v>Nouvelle-Aquitaine</v>
      </c>
      <c r="T691" t="str">
        <f>'Liste des gares'!E692</f>
        <v>NA - Nouvelle Aquitaine</v>
      </c>
      <c r="U691" t="str">
        <f>'Liste des gares'!F692</f>
        <v>à renseigner par PSEF</v>
      </c>
      <c r="V691" t="str">
        <f>'Liste des gares'!G692</f>
        <v>C NOUVELLE AQUITAINE</v>
      </c>
    </row>
    <row r="692" spans="17:22">
      <c r="Q692" t="str">
        <f>'Liste des gares'!B693</f>
        <v>Couzon-au-Mont-d'Or</v>
      </c>
      <c r="R692">
        <f>'Liste des gares'!C693</f>
        <v>87721241</v>
      </c>
      <c r="S692" t="str">
        <f>'Liste des gares'!D693</f>
        <v>Auvergne-Rhône-Alpes</v>
      </c>
      <c r="T692" t="str">
        <f>'Liste des gares'!E693</f>
        <v>AURA - Auvergne Rhône Alpes</v>
      </c>
      <c r="U692" t="str">
        <f>'Liste des gares'!F693</f>
        <v>à renseigner par PSEF</v>
      </c>
      <c r="V692" t="str">
        <f>'Liste des gares'!G693</f>
        <v>C AUV-RHONE ALPES</v>
      </c>
    </row>
    <row r="693" spans="17:22">
      <c r="Q693" t="str">
        <f>'Liste des gares'!B694</f>
        <v>Cramoisy</v>
      </c>
      <c r="R693">
        <f>'Liste des gares'!C694</f>
        <v>87313544</v>
      </c>
      <c r="S693" t="str">
        <f>'Liste des gares'!D694</f>
        <v>Hauts-de-France</v>
      </c>
      <c r="T693" t="str">
        <f>'Liste des gares'!E694</f>
        <v>HDF - Hauts de France</v>
      </c>
      <c r="U693" t="str">
        <f>'Liste des gares'!F694</f>
        <v>à renseigner par PSEF</v>
      </c>
      <c r="V693" t="str">
        <f>'Liste des gares'!G694</f>
        <v>C HAUTS DE FRANCE</v>
      </c>
    </row>
    <row r="694" spans="17:22">
      <c r="Q694" t="str">
        <f>'Liste des gares'!B695</f>
        <v>Cransac</v>
      </c>
      <c r="R694">
        <f>'Liste des gares'!C695</f>
        <v>87613232</v>
      </c>
      <c r="S694" t="str">
        <f>'Liste des gares'!D695</f>
        <v>Occitanie</v>
      </c>
      <c r="T694" t="str">
        <f>'Liste des gares'!E695</f>
        <v>OCC - Occitanie</v>
      </c>
      <c r="U694" t="str">
        <f>'Liste des gares'!F695</f>
        <v>à renseigner par PSEF</v>
      </c>
      <c r="V694" t="str">
        <f>'Liste des gares'!G695</f>
        <v>C OCCITANIE</v>
      </c>
    </row>
    <row r="695" spans="17:22">
      <c r="Q695" t="str">
        <f>'Liste des gares'!B696</f>
        <v>Cravant - Bazarnes</v>
      </c>
      <c r="R695">
        <f>'Liste des gares'!C696</f>
        <v>87683649</v>
      </c>
      <c r="S695" t="str">
        <f>'Liste des gares'!D696</f>
        <v>Bourgogne-Franche-Comté</v>
      </c>
      <c r="T695" t="str">
        <f>'Liste des gares'!E696</f>
        <v>BFC - Bourgogne Franche Compté</v>
      </c>
      <c r="U695" t="str">
        <f>'Liste des gares'!F696</f>
        <v>à renseigner par PSEF</v>
      </c>
      <c r="V695" t="str">
        <f>'Liste des gares'!G696</f>
        <v>C BOURGOGNE FC</v>
      </c>
    </row>
    <row r="696" spans="17:22">
      <c r="Q696" t="str">
        <f>'Liste des gares'!B697</f>
        <v>Crêches-sur-Saône</v>
      </c>
      <c r="R696">
        <f>'Liste des gares'!C697</f>
        <v>87725713</v>
      </c>
      <c r="S696" t="str">
        <f>'Liste des gares'!D697</f>
        <v>Bourgogne-Franche-Comté</v>
      </c>
      <c r="T696" t="str">
        <f>'Liste des gares'!E697</f>
        <v>BFC - Bourgogne Franche Compté</v>
      </c>
      <c r="U696" t="str">
        <f>'Liste des gares'!F697</f>
        <v>à renseigner par PSEF</v>
      </c>
      <c r="V696" t="str">
        <f>'Liste des gares'!G697</f>
        <v>C BOURGOGNE FC</v>
      </c>
    </row>
    <row r="697" spans="17:22">
      <c r="Q697" t="str">
        <f>'Liste des gares'!B698</f>
        <v>Crécy-la-Chapelle</v>
      </c>
      <c r="R697">
        <f>'Liste des gares'!C698</f>
        <v>87116772</v>
      </c>
      <c r="S697" t="str">
        <f>'Liste des gares'!D698</f>
        <v>Île-de-France</v>
      </c>
      <c r="T697" t="str">
        <f>'Liste des gares'!E698</f>
        <v>IDF - Île de France</v>
      </c>
      <c r="U697" t="str">
        <f>'Liste des gares'!F698</f>
        <v>à renseigner par PSEF</v>
      </c>
      <c r="V697" t="str">
        <f>'Liste des gares'!G698</f>
        <v>B ILE-DE-FRANCE</v>
      </c>
    </row>
    <row r="698" spans="17:22">
      <c r="Q698" t="str">
        <f>'Liste des gares'!B699</f>
        <v>Creil</v>
      </c>
      <c r="R698">
        <f>'Liste des gares'!C699</f>
        <v>87276006</v>
      </c>
      <c r="S698" t="str">
        <f>'Liste des gares'!D699</f>
        <v>Hauts-de-France</v>
      </c>
      <c r="T698" t="str">
        <f>'Liste des gares'!E699</f>
        <v>HDF - Hauts de France</v>
      </c>
      <c r="U698" t="str">
        <f>'Liste des gares'!F699</f>
        <v>EIC Paris Nord</v>
      </c>
      <c r="V698" t="str">
        <f>'Liste des gares'!G699</f>
        <v>B HAUTS DE FRANCE</v>
      </c>
    </row>
    <row r="699" spans="17:22">
      <c r="Q699" t="str">
        <f>'Liste des gares'!B700</f>
        <v>Crépieux la Pape</v>
      </c>
      <c r="R699">
        <f>'Liste des gares'!C700</f>
        <v>87723502</v>
      </c>
      <c r="S699" t="str">
        <f>'Liste des gares'!D700</f>
        <v>Auvergne-Rhône-Alpes</v>
      </c>
      <c r="T699" t="str">
        <f>'Liste des gares'!E700</f>
        <v>AURA - Auvergne Rhône Alpes</v>
      </c>
      <c r="U699" t="str">
        <f>'Liste des gares'!F700</f>
        <v>à renseigner par PSEF</v>
      </c>
      <c r="V699" t="str">
        <f>'Liste des gares'!G700</f>
        <v>C AUV-RHONE ALPES</v>
      </c>
    </row>
    <row r="700" spans="17:22">
      <c r="Q700" t="str">
        <f>'Liste des gares'!B701</f>
        <v>Crépy - Couvron</v>
      </c>
      <c r="R700">
        <f>'Liste des gares'!C701</f>
        <v>87296152</v>
      </c>
      <c r="S700" t="str">
        <f>'Liste des gares'!D701</f>
        <v>Hauts-de-France</v>
      </c>
      <c r="T700" t="str">
        <f>'Liste des gares'!E701</f>
        <v>HDF - Hauts de France</v>
      </c>
      <c r="U700" t="str">
        <f>'Liste des gares'!F701</f>
        <v>à renseigner par PSEF</v>
      </c>
      <c r="V700" t="str">
        <f>'Liste des gares'!G701</f>
        <v>C HAUTS DE FRANCE</v>
      </c>
    </row>
    <row r="701" spans="17:22">
      <c r="Q701" t="str">
        <f>'Liste des gares'!B702</f>
        <v>Crépy-en-Valois</v>
      </c>
      <c r="R701">
        <f>'Liste des gares'!C702</f>
        <v>87271593</v>
      </c>
      <c r="S701" t="str">
        <f>'Liste des gares'!D702</f>
        <v>Hauts-de-France</v>
      </c>
      <c r="T701" t="str">
        <f>'Liste des gares'!E702</f>
        <v>HDF - Hauts de France</v>
      </c>
      <c r="U701" t="str">
        <f>'Liste des gares'!F702</f>
        <v>EIC Paris Nord</v>
      </c>
      <c r="V701" t="str">
        <f>'Liste des gares'!G702</f>
        <v>B HAUTS DE FRANCE</v>
      </c>
    </row>
    <row r="702" spans="17:22">
      <c r="Q702" t="str">
        <f>'Liste des gares'!B703</f>
        <v>Crest</v>
      </c>
      <c r="R702">
        <f>'Liste des gares'!C703</f>
        <v>87761783</v>
      </c>
      <c r="S702" t="str">
        <f>'Liste des gares'!D703</f>
        <v>Auvergne-Rhône-Alpes</v>
      </c>
      <c r="T702" t="str">
        <f>'Liste des gares'!E703</f>
        <v>AURA - Auvergne Rhône Alpes</v>
      </c>
      <c r="U702" t="str">
        <f>'Liste des gares'!F703</f>
        <v>EIC Rhône Alpes Lyon</v>
      </c>
      <c r="V702" t="str">
        <f>'Liste des gares'!G703</f>
        <v>C AUV-RHONE ALPES</v>
      </c>
    </row>
    <row r="703" spans="17:22">
      <c r="Q703" t="str">
        <f>'Liste des gares'!B704</f>
        <v>Créteil Pompadour</v>
      </c>
      <c r="R703">
        <f>'Liste des gares'!C704</f>
        <v>87608802</v>
      </c>
      <c r="S703" t="str">
        <f>'Liste des gares'!D704</f>
        <v>Île-de-France</v>
      </c>
      <c r="T703" t="str">
        <f>'Liste des gares'!E704</f>
        <v>IDF - Île de France</v>
      </c>
      <c r="U703" t="str">
        <f>'Liste des gares'!F704</f>
        <v>à renseigner par PSEF</v>
      </c>
      <c r="V703" t="str">
        <f>'Liste des gares'!G704</f>
        <v>B ILE-DE-FRANCE</v>
      </c>
    </row>
    <row r="704" spans="17:22">
      <c r="Q704" t="str">
        <f>'Liste des gares'!B705</f>
        <v>Crissé</v>
      </c>
      <c r="R704">
        <f>'Liste des gares'!C705</f>
        <v>87396226</v>
      </c>
      <c r="S704" t="str">
        <f>'Liste des gares'!D705</f>
        <v>Pays de la Loire</v>
      </c>
      <c r="T704" t="str">
        <f>'Liste des gares'!E705</f>
        <v>BPL - Bretagne Pays de La Loire</v>
      </c>
      <c r="U704" t="str">
        <f>'Liste des gares'!F705</f>
        <v>à renseigner par PSEF</v>
      </c>
      <c r="V704" t="str">
        <f>'Liste des gares'!G705</f>
        <v>C PAYS DE LA LOIRE</v>
      </c>
    </row>
    <row r="705" spans="17:22">
      <c r="Q705" t="str">
        <f>'Liste des gares'!B706</f>
        <v>Croix - L'Allumette</v>
      </c>
      <c r="R705">
        <f>'Liste des gares'!C706</f>
        <v>87281055</v>
      </c>
      <c r="S705" t="str">
        <f>'Liste des gares'!D706</f>
        <v>Hauts-de-France</v>
      </c>
      <c r="T705" t="str">
        <f>'Liste des gares'!E706</f>
        <v>HDF - Hauts de France</v>
      </c>
      <c r="U705" t="str">
        <f>'Liste des gares'!F706</f>
        <v>à renseigner par PSEF</v>
      </c>
      <c r="V705" t="str">
        <f>'Liste des gares'!G706</f>
        <v>C HAUTS DE FRANCE</v>
      </c>
    </row>
    <row r="706" spans="17:22">
      <c r="Q706" t="str">
        <f>'Liste des gares'!B707</f>
        <v>Croix - Wasquehal</v>
      </c>
      <c r="R706">
        <f>'Liste des gares'!C707</f>
        <v>87286716</v>
      </c>
      <c r="S706" t="str">
        <f>'Liste des gares'!D707</f>
        <v>Hauts-de-France</v>
      </c>
      <c r="T706" t="str">
        <f>'Liste des gares'!E707</f>
        <v>HDF - Hauts de France</v>
      </c>
      <c r="U706" t="str">
        <f>'Liste des gares'!F707</f>
        <v>à renseigner par PSEF</v>
      </c>
      <c r="V706" t="str">
        <f>'Liste des gares'!G707</f>
        <v>C HAUTS DE FRANCE</v>
      </c>
    </row>
    <row r="707" spans="17:22">
      <c r="Q707" t="str">
        <f>'Liste des gares'!B708</f>
        <v>Croix du Prince</v>
      </c>
      <c r="R707">
        <f>'Liste des gares'!C708</f>
        <v>87672600</v>
      </c>
      <c r="S707" t="str">
        <f>'Liste des gares'!D708</f>
        <v>Nouvelle-Aquitaine</v>
      </c>
      <c r="T707" t="str">
        <f>'Liste des gares'!E708</f>
        <v>NA - Nouvelle Aquitaine</v>
      </c>
      <c r="U707" t="str">
        <f>'Liste des gares'!F708</f>
        <v>à renseigner par PSEF</v>
      </c>
      <c r="V707" t="str">
        <f>'Liste des gares'!G708</f>
        <v>C NOUVELLE AQUITAINE</v>
      </c>
    </row>
    <row r="708" spans="17:22">
      <c r="Q708" t="str">
        <f>'Liste des gares'!B709</f>
        <v>Croix Sainte</v>
      </c>
      <c r="R708">
        <f>'Liste des gares'!C709</f>
        <v>87753491</v>
      </c>
      <c r="S708" t="str">
        <f>'Liste des gares'!D709</f>
        <v>Provence-Alpes-Côte d'Azur</v>
      </c>
      <c r="T708" t="str">
        <f>'Liste des gares'!E709</f>
        <v>PACA - Provence Alpes Côte d'Azur</v>
      </c>
      <c r="U708" t="str">
        <f>'Liste des gares'!F709</f>
        <v>à renseigner par PSEF</v>
      </c>
      <c r="V708" t="str">
        <f>'Liste des gares'!G709</f>
        <v>C PACA</v>
      </c>
    </row>
    <row r="709" spans="17:22">
      <c r="Q709" t="str">
        <f>'Liste des gares'!B710</f>
        <v>Cros de Cagnes</v>
      </c>
      <c r="R709">
        <f>'Liste des gares'!C710</f>
        <v>87756338</v>
      </c>
      <c r="S709" t="str">
        <f>'Liste des gares'!D710</f>
        <v>Provence-Alpes-Côte d'Azur</v>
      </c>
      <c r="T709" t="str">
        <f>'Liste des gares'!E710</f>
        <v>PACA - Provence Alpes Côte d'Azur</v>
      </c>
      <c r="U709" t="str">
        <f>'Liste des gares'!F710</f>
        <v>à renseigner par PSEF</v>
      </c>
      <c r="V709" t="str">
        <f>'Liste des gares'!G710</f>
        <v>B PACA</v>
      </c>
    </row>
    <row r="710" spans="17:22">
      <c r="Q710" t="str">
        <f>'Liste des gares'!B711</f>
        <v>Crouy</v>
      </c>
      <c r="R710">
        <f>'Liste des gares'!C711</f>
        <v>87271874</v>
      </c>
      <c r="S710" t="str">
        <f>'Liste des gares'!D711</f>
        <v>Hauts-de-France</v>
      </c>
      <c r="T710" t="str">
        <f>'Liste des gares'!E711</f>
        <v>HDF - Hauts de France</v>
      </c>
      <c r="U710" t="str">
        <f>'Liste des gares'!F711</f>
        <v>EIC Hauts de France</v>
      </c>
      <c r="V710" t="str">
        <f>'Liste des gares'!G711</f>
        <v>C HAUTS DE FRANCE</v>
      </c>
    </row>
    <row r="711" spans="17:22">
      <c r="Q711" t="str">
        <f>'Liste des gares'!B712</f>
        <v>Crouy-sur-Ourcq</v>
      </c>
      <c r="R711">
        <f>'Liste des gares'!C712</f>
        <v>87116640</v>
      </c>
      <c r="S711" t="str">
        <f>'Liste des gares'!D712</f>
        <v>Île-de-France</v>
      </c>
      <c r="T711" t="str">
        <f>'Liste des gares'!E712</f>
        <v>IDF - Île de France</v>
      </c>
      <c r="U711" t="str">
        <f>'Liste des gares'!F712</f>
        <v>à renseigner par PSEF</v>
      </c>
      <c r="V711" t="str">
        <f>'Liste des gares'!G712</f>
        <v>B ILE-DE-FRANCE</v>
      </c>
    </row>
    <row r="712" spans="17:22">
      <c r="Q712" t="str">
        <f>'Liste des gares'!B713</f>
        <v>Cubzac-les-Ponts</v>
      </c>
      <c r="R712">
        <f>'Liste des gares'!C713</f>
        <v>87491266</v>
      </c>
      <c r="S712" t="str">
        <f>'Liste des gares'!D713</f>
        <v>Nouvelle-Aquitaine</v>
      </c>
      <c r="T712" t="str">
        <f>'Liste des gares'!E713</f>
        <v>NA - Nouvelle Aquitaine</v>
      </c>
      <c r="U712" t="str">
        <f>'Liste des gares'!F713</f>
        <v>à renseigner par PSEF</v>
      </c>
      <c r="V712" t="str">
        <f>'Liste des gares'!G713</f>
        <v>C NOUVELLE AQUITAINE</v>
      </c>
    </row>
    <row r="713" spans="17:22">
      <c r="Q713" t="str">
        <f>'Liste des gares'!B714</f>
        <v>Cuers - Pierrefeu</v>
      </c>
      <c r="R713">
        <f>'Liste des gares'!C714</f>
        <v>87755355</v>
      </c>
      <c r="S713" t="str">
        <f>'Liste des gares'!D714</f>
        <v>Provence-Alpes-Côte d'Azur</v>
      </c>
      <c r="T713" t="str">
        <f>'Liste des gares'!E714</f>
        <v>PACA - Provence Alpes Côte d'Azur</v>
      </c>
      <c r="U713" t="str">
        <f>'Liste des gares'!F714</f>
        <v>à renseigner par PSEF</v>
      </c>
      <c r="V713" t="str">
        <f>'Liste des gares'!G714</f>
        <v>C PACA</v>
      </c>
    </row>
    <row r="714" spans="17:22">
      <c r="Q714" t="str">
        <f>'Liste des gares'!B715</f>
        <v>Cugand</v>
      </c>
      <c r="R714">
        <f>'Liste des gares'!C715</f>
        <v>87481457</v>
      </c>
      <c r="S714" t="str">
        <f>'Liste des gares'!D715</f>
        <v>Pays de la Loire</v>
      </c>
      <c r="T714" t="str">
        <f>'Liste des gares'!E715</f>
        <v>BPL - Bretagne Pays de La Loire</v>
      </c>
      <c r="U714" t="str">
        <f>'Liste des gares'!F715</f>
        <v>à renseigner par PSEF</v>
      </c>
      <c r="V714" t="str">
        <f>'Liste des gares'!G715</f>
        <v>C PAYS DE LA LOIRE</v>
      </c>
    </row>
    <row r="715" spans="17:22">
      <c r="Q715" t="str">
        <f>'Liste des gares'!B716</f>
        <v>Cuinchy</v>
      </c>
      <c r="R715">
        <f>'Liste des gares'!C716</f>
        <v>87342410</v>
      </c>
      <c r="S715" t="str">
        <f>'Liste des gares'!D716</f>
        <v>Hauts-de-France</v>
      </c>
      <c r="T715" t="str">
        <f>'Liste des gares'!E716</f>
        <v>HDF - Hauts de France</v>
      </c>
      <c r="U715" t="str">
        <f>'Liste des gares'!F716</f>
        <v>à renseigner par PSEF</v>
      </c>
      <c r="V715" t="str">
        <f>'Liste des gares'!G716</f>
        <v>C HAUTS DE FRANCE</v>
      </c>
    </row>
    <row r="716" spans="17:22">
      <c r="Q716" t="str">
        <f>'Liste des gares'!B717</f>
        <v>Culmont - Chalindrey</v>
      </c>
      <c r="R716">
        <f>'Liste des gares'!C717</f>
        <v>87142125</v>
      </c>
      <c r="S716" t="str">
        <f>'Liste des gares'!D717</f>
        <v>Grand Est</v>
      </c>
      <c r="T716" t="str">
        <f>'Liste des gares'!E717</f>
        <v>GE - Grand Est</v>
      </c>
      <c r="U716" t="str">
        <f>'Liste des gares'!F717</f>
        <v>à renseigner par PSEF</v>
      </c>
      <c r="V716" t="str">
        <f>'Liste des gares'!G717</f>
        <v>C GRAND EST</v>
      </c>
    </row>
    <row r="717" spans="17:22">
      <c r="Q717" t="str">
        <f>'Liste des gares'!B718</f>
        <v>Culoz</v>
      </c>
      <c r="R717">
        <f>'Liste des gares'!C718</f>
        <v>87741074</v>
      </c>
      <c r="S717" t="str">
        <f>'Liste des gares'!D718</f>
        <v>Auvergne-Rhône-Alpes</v>
      </c>
      <c r="T717" t="str">
        <f>'Liste des gares'!E718</f>
        <v>AURA - Auvergne Rhône Alpes</v>
      </c>
      <c r="U717" t="str">
        <f>'Liste des gares'!F718</f>
        <v>EIC Alpes</v>
      </c>
      <c r="V717" t="str">
        <f>'Liste des gares'!G718</f>
        <v>B AUV-RHONE ALPES</v>
      </c>
    </row>
    <row r="718" spans="17:22">
      <c r="Q718" t="str">
        <f>'Liste des gares'!B719</f>
        <v>Dachstein</v>
      </c>
      <c r="R718">
        <f>'Liste des gares'!C719</f>
        <v>87214551</v>
      </c>
      <c r="S718" t="str">
        <f>'Liste des gares'!D719</f>
        <v>Grand Est</v>
      </c>
      <c r="T718" t="str">
        <f>'Liste des gares'!E719</f>
        <v>GE - Grand Est</v>
      </c>
      <c r="U718" t="str">
        <f>'Liste des gares'!F719</f>
        <v>à renseigner par PSEF</v>
      </c>
      <c r="V718" t="str">
        <f>'Liste des gares'!G719</f>
        <v>C GRAND EST</v>
      </c>
    </row>
    <row r="719" spans="17:22">
      <c r="Q719" t="str">
        <f>'Liste des gares'!B720</f>
        <v>Dambach-la-Ville</v>
      </c>
      <c r="R719">
        <f>'Liste des gares'!C720</f>
        <v>87214213</v>
      </c>
      <c r="S719" t="str">
        <f>'Liste des gares'!D720</f>
        <v>Grand Est</v>
      </c>
      <c r="T719" t="str">
        <f>'Liste des gares'!E720</f>
        <v>GE - Grand Est</v>
      </c>
      <c r="U719" t="str">
        <f>'Liste des gares'!F720</f>
        <v>à renseigner par PSEF</v>
      </c>
      <c r="V719" t="str">
        <f>'Liste des gares'!G720</f>
        <v>C GRAND EST</v>
      </c>
    </row>
    <row r="720" spans="17:22">
      <c r="Q720" t="str">
        <f>'Liste des gares'!B721</f>
        <v>Damiatte - Saint-Paul</v>
      </c>
      <c r="R720">
        <f>'Liste des gares'!C721</f>
        <v>87615484</v>
      </c>
      <c r="S720" t="str">
        <f>'Liste des gares'!D721</f>
        <v>Occitanie</v>
      </c>
      <c r="T720" t="str">
        <f>'Liste des gares'!E721</f>
        <v>OCC - Occitanie</v>
      </c>
      <c r="U720" t="str">
        <f>'Liste des gares'!F721</f>
        <v>à renseigner par PSEF</v>
      </c>
      <c r="V720" t="str">
        <f>'Liste des gares'!G721</f>
        <v>C OCCITANIE</v>
      </c>
    </row>
    <row r="721" spans="17:22">
      <c r="Q721" t="str">
        <f>'Liste des gares'!B722</f>
        <v>Dammartin - Juilly - Saint-Mard</v>
      </c>
      <c r="R721">
        <f>'Liste des gares'!C722</f>
        <v>87271536</v>
      </c>
      <c r="S721" t="str">
        <f>'Liste des gares'!D722</f>
        <v>Île-de-France</v>
      </c>
      <c r="T721" t="str">
        <f>'Liste des gares'!E722</f>
        <v>IDF - Île de France</v>
      </c>
      <c r="U721" t="str">
        <f>'Liste des gares'!F722</f>
        <v>à renseigner par PSEF</v>
      </c>
      <c r="V721" t="str">
        <f>'Liste des gares'!G722</f>
        <v>B ILE-DE-FRANCE</v>
      </c>
    </row>
    <row r="722" spans="17:22">
      <c r="Q722" t="str">
        <f>'Liste des gares'!B723</f>
        <v>Dangé-Saint-Romain</v>
      </c>
      <c r="R722">
        <f>'Liste des gares'!C723</f>
        <v>87575126</v>
      </c>
      <c r="S722" t="str">
        <f>'Liste des gares'!D723</f>
        <v>Nouvelle-Aquitaine</v>
      </c>
      <c r="T722" t="str">
        <f>'Liste des gares'!E723</f>
        <v>NA - Nouvelle Aquitaine</v>
      </c>
      <c r="U722" t="str">
        <f>'Liste des gares'!F723</f>
        <v>à renseigner par PSEF</v>
      </c>
      <c r="V722" t="str">
        <f>'Liste des gares'!G723</f>
        <v>C NOUVELLE AQUITAINE</v>
      </c>
    </row>
    <row r="723" spans="17:22">
      <c r="Q723" t="str">
        <f>'Liste des gares'!B724</f>
        <v>Danjoutin</v>
      </c>
      <c r="R723">
        <f>'Liste des gares'!C724</f>
        <v>87700146</v>
      </c>
      <c r="S723" t="str">
        <f>'Liste des gares'!D724</f>
        <v>Bourgogne-Franche-Comté</v>
      </c>
      <c r="T723" t="str">
        <f>'Liste des gares'!E724</f>
        <v>BFC - Bourgogne Franche Compté</v>
      </c>
      <c r="U723" t="str">
        <f>'Liste des gares'!F724</f>
        <v>à renseigner par PSEF</v>
      </c>
      <c r="V723" t="str">
        <f>'Liste des gares'!G724</f>
        <v>C BOURGOGNE FC</v>
      </c>
    </row>
    <row r="724" spans="17:22">
      <c r="Q724" t="str">
        <f>'Liste des gares'!B725</f>
        <v>Dannemarie</v>
      </c>
      <c r="R724">
        <f>'Liste des gares'!C725</f>
        <v>87182253</v>
      </c>
      <c r="S724" t="str">
        <f>'Liste des gares'!D725</f>
        <v>Grand Est</v>
      </c>
      <c r="T724" t="str">
        <f>'Liste des gares'!E725</f>
        <v>GE - Grand Est</v>
      </c>
      <c r="U724" t="str">
        <f>'Liste des gares'!F725</f>
        <v>à renseigner par PSEF</v>
      </c>
      <c r="V724" t="str">
        <f>'Liste des gares'!G725</f>
        <v>C GRAND EST</v>
      </c>
    </row>
    <row r="725" spans="17:22">
      <c r="Q725" t="str">
        <f>'Liste des gares'!B726</f>
        <v>Dannemarie - Velesmes</v>
      </c>
      <c r="R725">
        <f>'Liste des gares'!C726</f>
        <v>87718312</v>
      </c>
      <c r="S725" t="str">
        <f>'Liste des gares'!D726</f>
        <v>Bourgogne-Franche-Comté</v>
      </c>
      <c r="T725" t="str">
        <f>'Liste des gares'!E726</f>
        <v>BFC - Bourgogne Franche Compté</v>
      </c>
      <c r="U725" t="str">
        <f>'Liste des gares'!F726</f>
        <v>à renseigner par PSEF</v>
      </c>
      <c r="V725" t="str">
        <f>'Liste des gares'!G726</f>
        <v>C BOURGOGNE FC</v>
      </c>
    </row>
    <row r="726" spans="17:22">
      <c r="Q726" t="str">
        <f>'Liste des gares'!B727</f>
        <v>Dannes - Camiers</v>
      </c>
      <c r="R726">
        <f>'Liste des gares'!C727</f>
        <v>87317081</v>
      </c>
      <c r="S726" t="str">
        <f>'Liste des gares'!D727</f>
        <v>Hauts-de-France</v>
      </c>
      <c r="T726" t="str">
        <f>'Liste des gares'!E727</f>
        <v>HDF - Hauts de France</v>
      </c>
      <c r="U726" t="str">
        <f>'Liste des gares'!F727</f>
        <v>à renseigner par PSEF</v>
      </c>
      <c r="V726" t="str">
        <f>'Liste des gares'!G727</f>
        <v>C HAUTS DE FRANCE</v>
      </c>
    </row>
    <row r="727" spans="17:22">
      <c r="Q727" t="str">
        <f>'Liste des gares'!B728</f>
        <v>Daours</v>
      </c>
      <c r="R727">
        <f>'Liste des gares'!C728</f>
        <v>87315044</v>
      </c>
      <c r="S727" t="str">
        <f>'Liste des gares'!D728</f>
        <v>Hauts-de-France</v>
      </c>
      <c r="T727" t="str">
        <f>'Liste des gares'!E728</f>
        <v>HDF - Hauts de France</v>
      </c>
      <c r="U727" t="str">
        <f>'Liste des gares'!F728</f>
        <v>EIC Hauts de France</v>
      </c>
      <c r="V727" t="str">
        <f>'Liste des gares'!G728</f>
        <v>C HAUTS DE FRANCE</v>
      </c>
    </row>
    <row r="728" spans="17:22">
      <c r="Q728" t="str">
        <f>'Liste des gares'!B729</f>
        <v>Dardilly Le Jubin</v>
      </c>
      <c r="R728">
        <f>'Liste des gares'!C729</f>
        <v>87721449</v>
      </c>
      <c r="S728" t="str">
        <f>'Liste des gares'!D729</f>
        <v>Auvergne-Rhône-Alpes</v>
      </c>
      <c r="T728" t="str">
        <f>'Liste des gares'!E729</f>
        <v>AURA - Auvergne Rhône Alpes</v>
      </c>
      <c r="U728" t="str">
        <f>'Liste des gares'!F729</f>
        <v>à renseigner par PSEF</v>
      </c>
      <c r="V728" t="str">
        <f>'Liste des gares'!G729</f>
        <v>C AUV-RHONE ALPES</v>
      </c>
    </row>
    <row r="729" spans="17:22">
      <c r="Q729" t="str">
        <f>'Liste des gares'!B730</f>
        <v>Dardilly Les Mouilles</v>
      </c>
      <c r="R729">
        <f>'Liste des gares'!C730</f>
        <v>87721480</v>
      </c>
      <c r="S729" t="str">
        <f>'Liste des gares'!D730</f>
        <v>Auvergne-Rhône-Alpes</v>
      </c>
      <c r="T729" t="str">
        <f>'Liste des gares'!E730</f>
        <v>AURA - Auvergne Rhône Alpes</v>
      </c>
      <c r="U729" t="str">
        <f>'Liste des gares'!F730</f>
        <v>à renseigner par PSEF</v>
      </c>
      <c r="V729" t="str">
        <f>'Liste des gares'!G730</f>
        <v>C AUV-RHONE ALPES</v>
      </c>
    </row>
    <row r="730" spans="17:22">
      <c r="Q730" t="str">
        <f>'Liste des gares'!B731</f>
        <v>Darsac</v>
      </c>
      <c r="R730">
        <f>'Liste des gares'!C731</f>
        <v>87734673</v>
      </c>
      <c r="S730" t="str">
        <f>'Liste des gares'!D731</f>
        <v>Auvergne-Rhône-Alpes</v>
      </c>
      <c r="T730" t="str">
        <f>'Liste des gares'!E731</f>
        <v>AURA - Auvergne Rhône Alpes</v>
      </c>
      <c r="U730" t="str">
        <f>'Liste des gares'!F731</f>
        <v>EIC Auvergne Nivernais</v>
      </c>
      <c r="V730" t="str">
        <f>'Liste des gares'!G731</f>
        <v>C AUV-RHONE ALPES</v>
      </c>
    </row>
    <row r="731" spans="17:22">
      <c r="Q731" t="str">
        <f>'Liste des gares'!B732</f>
        <v>Dax</v>
      </c>
      <c r="R731">
        <f>'Liste des gares'!C732</f>
        <v>87673202</v>
      </c>
      <c r="S731" t="str">
        <f>'Liste des gares'!D732</f>
        <v>Nouvelle-Aquitaine</v>
      </c>
      <c r="T731" t="str">
        <f>'Liste des gares'!E732</f>
        <v>NA - Nouvelle Aquitaine</v>
      </c>
      <c r="U731" t="str">
        <f>'Liste des gares'!F732</f>
        <v>EIC Aquitaine Poitou Charentes</v>
      </c>
      <c r="V731" t="str">
        <f>'Liste des gares'!G732</f>
        <v>A NOUVELLE AQUITAINE</v>
      </c>
    </row>
    <row r="732" spans="17:22">
      <c r="Q732" t="str">
        <f>'Liste des gares'!B733</f>
        <v>Decize</v>
      </c>
      <c r="R732">
        <f>'Liste des gares'!C733</f>
        <v>87696484</v>
      </c>
      <c r="S732" t="str">
        <f>'Liste des gares'!D733</f>
        <v>Bourgogne-Franche-Comté</v>
      </c>
      <c r="T732" t="str">
        <f>'Liste des gares'!E733</f>
        <v>BFC - Bourgogne Franche Compté</v>
      </c>
      <c r="U732" t="str">
        <f>'Liste des gares'!F733</f>
        <v>EIC Auvergne Nivernais</v>
      </c>
      <c r="V732" t="str">
        <f>'Liste des gares'!G733</f>
        <v>C BOURGOGNE FC</v>
      </c>
    </row>
    <row r="733" spans="17:22">
      <c r="Q733" t="str">
        <f>'Liste des gares'!B734</f>
        <v>Dégagnac</v>
      </c>
      <c r="R733">
        <f>'Liste des gares'!C734</f>
        <v>87613174</v>
      </c>
      <c r="S733" t="str">
        <f>'Liste des gares'!D734</f>
        <v>Occitanie</v>
      </c>
      <c r="T733" t="str">
        <f>'Liste des gares'!E734</f>
        <v>OCC - Occitanie</v>
      </c>
      <c r="U733" t="str">
        <f>'Liste des gares'!F734</f>
        <v>EIC Midi Pyrénées</v>
      </c>
      <c r="V733" t="str">
        <f>'Liste des gares'!G734</f>
        <v>C OCCITANIE</v>
      </c>
    </row>
    <row r="734" spans="17:22">
      <c r="Q734" t="str">
        <f>'Liste des gares'!B735</f>
        <v>Delle</v>
      </c>
      <c r="R734">
        <f>'Liste des gares'!C735</f>
        <v>87184440</v>
      </c>
      <c r="S734" t="str">
        <f>'Liste des gares'!D735</f>
        <v>Bourgogne-Franche-Comté</v>
      </c>
      <c r="T734" t="str">
        <f>'Liste des gares'!E735</f>
        <v>BFC - Bourgogne Franche Compté</v>
      </c>
      <c r="U734" t="str">
        <f>'Liste des gares'!F735</f>
        <v>à renseigner par PSEF</v>
      </c>
      <c r="V734" t="str">
        <f>'Liste des gares'!G735</f>
        <v>C BOURGOGNE FC</v>
      </c>
    </row>
    <row r="735" spans="17:22">
      <c r="Q735" t="str">
        <f>'Liste des gares'!B736</f>
        <v>Deluz</v>
      </c>
      <c r="R735">
        <f>'Liste des gares'!C736</f>
        <v>87718429</v>
      </c>
      <c r="S735" t="str">
        <f>'Liste des gares'!D736</f>
        <v>Bourgogne-Franche-Comté</v>
      </c>
      <c r="T735" t="str">
        <f>'Liste des gares'!E736</f>
        <v>BFC - Bourgogne Franche Compté</v>
      </c>
      <c r="U735" t="str">
        <f>'Liste des gares'!F736</f>
        <v>EIC Bourgogne Franche Comté</v>
      </c>
      <c r="V735" t="str">
        <f>'Liste des gares'!G736</f>
        <v>C BOURGOGNE FC</v>
      </c>
    </row>
    <row r="736" spans="17:22">
      <c r="Q736" t="str">
        <f>'Liste des gares'!B737</f>
        <v>Denain</v>
      </c>
      <c r="R736">
        <f>'Liste des gares'!C737</f>
        <v>87343459</v>
      </c>
      <c r="S736" t="str">
        <f>'Liste des gares'!D737</f>
        <v>Hauts-de-France</v>
      </c>
      <c r="T736" t="str">
        <f>'Liste des gares'!E737</f>
        <v>HDF - Hauts de France</v>
      </c>
      <c r="U736" t="str">
        <f>'Liste des gares'!F737</f>
        <v>à renseigner par PSEF</v>
      </c>
      <c r="V736" t="str">
        <f>'Liste des gares'!G737</f>
        <v>C HAUTS DE FRANCE</v>
      </c>
    </row>
    <row r="737" spans="17:22">
      <c r="Q737" t="str">
        <f>'Liste des gares'!B738</f>
        <v>Dercy - Froidmont</v>
      </c>
      <c r="R737">
        <f>'Liste des gares'!C738</f>
        <v>87297143</v>
      </c>
      <c r="S737" t="str">
        <f>'Liste des gares'!D738</f>
        <v>Hauts-de-France</v>
      </c>
      <c r="T737" t="str">
        <f>'Liste des gares'!E738</f>
        <v>HDF - Hauts de France</v>
      </c>
      <c r="U737" t="str">
        <f>'Liste des gares'!F738</f>
        <v>à renseigner par PSEF</v>
      </c>
      <c r="V737" t="str">
        <f>'Liste des gares'!G738</f>
        <v>C HAUTS DE FRANCE</v>
      </c>
    </row>
    <row r="738" spans="17:22">
      <c r="Q738" t="str">
        <f>'Liste des gares'!B739</f>
        <v>Dettwiller</v>
      </c>
      <c r="R738">
        <f>'Liste des gares'!C739</f>
        <v>87212183</v>
      </c>
      <c r="S738" t="str">
        <f>'Liste des gares'!D739</f>
        <v>Grand Est</v>
      </c>
      <c r="T738" t="str">
        <f>'Liste des gares'!E739</f>
        <v>GE - Grand Est</v>
      </c>
      <c r="U738" t="str">
        <f>'Liste des gares'!F739</f>
        <v>à renseigner par PSEF</v>
      </c>
      <c r="V738" t="str">
        <f>'Liste des gares'!G739</f>
        <v>B GRAND EST</v>
      </c>
    </row>
    <row r="739" spans="17:22">
      <c r="Q739" t="str">
        <f>'Liste des gares'!B740</f>
        <v>Deuil - Montmagny</v>
      </c>
      <c r="R739">
        <f>'Liste des gares'!C740</f>
        <v>87276345</v>
      </c>
      <c r="S739" t="str">
        <f>'Liste des gares'!D740</f>
        <v>Île-de-France</v>
      </c>
      <c r="T739" t="str">
        <f>'Liste des gares'!E740</f>
        <v>IDF - Île de France</v>
      </c>
      <c r="U739" t="str">
        <f>'Liste des gares'!F740</f>
        <v>à renseigner par PSEF</v>
      </c>
      <c r="V739" t="str">
        <f>'Liste des gares'!G740</f>
        <v>B ILE-DE-FRANCE</v>
      </c>
    </row>
    <row r="740" spans="17:22">
      <c r="Q740" t="str">
        <f>'Liste des gares'!B741</f>
        <v>Deûlémont</v>
      </c>
      <c r="R740">
        <f>'Liste des gares'!C741</f>
        <v>87287185</v>
      </c>
      <c r="S740" t="str">
        <f>'Liste des gares'!D741</f>
        <v>Hauts-de-France</v>
      </c>
      <c r="T740" t="str">
        <f>'Liste des gares'!E741</f>
        <v>HDF - Hauts de France</v>
      </c>
      <c r="U740" t="str">
        <f>'Liste des gares'!F741</f>
        <v>à renseigner par PSEF</v>
      </c>
      <c r="V740" t="str">
        <f>'Liste des gares'!G741</f>
        <v>C HAUTS DE FRANCE</v>
      </c>
    </row>
    <row r="741" spans="17:22">
      <c r="Q741" t="str">
        <f>'Liste des gares'!B742</f>
        <v>Deville</v>
      </c>
      <c r="R741">
        <f>'Liste des gares'!C742</f>
        <v>87172064</v>
      </c>
      <c r="S741" t="str">
        <f>'Liste des gares'!D742</f>
        <v>Grand Est</v>
      </c>
      <c r="T741" t="str">
        <f>'Liste des gares'!E742</f>
        <v>GE - Grand Est</v>
      </c>
      <c r="U741" t="str">
        <f>'Liste des gares'!F742</f>
        <v>EIC Lorraine Champagne Ardenne</v>
      </c>
      <c r="V741" t="str">
        <f>'Liste des gares'!G742</f>
        <v>C GRAND EST</v>
      </c>
    </row>
    <row r="742" spans="17:22">
      <c r="Q742" t="str">
        <f>'Liste des gares'!B743</f>
        <v>Diarville</v>
      </c>
      <c r="R742">
        <f>'Liste des gares'!C743</f>
        <v>87141648</v>
      </c>
      <c r="S742" t="str">
        <f>'Liste des gares'!D743</f>
        <v>Grand Est</v>
      </c>
      <c r="T742" t="str">
        <f>'Liste des gares'!E743</f>
        <v>GE - Grand Est</v>
      </c>
      <c r="U742" t="str">
        <f>'Liste des gares'!F743</f>
        <v>à renseigner par PSEF</v>
      </c>
      <c r="V742" t="str">
        <f>'Liste des gares'!G743</f>
        <v>C GRAND EST</v>
      </c>
    </row>
    <row r="743" spans="17:22">
      <c r="Q743" t="str">
        <f>'Liste des gares'!B744</f>
        <v>Die</v>
      </c>
      <c r="R743">
        <f>'Liste des gares'!C744</f>
        <v>87761841</v>
      </c>
      <c r="S743" t="str">
        <f>'Liste des gares'!D744</f>
        <v>Auvergne-Rhône-Alpes</v>
      </c>
      <c r="T743" t="str">
        <f>'Liste des gares'!E744</f>
        <v>AURA - Auvergne Rhône Alpes</v>
      </c>
      <c r="U743" t="str">
        <f>'Liste des gares'!F744</f>
        <v>EIC Rhône Alpes Lyon</v>
      </c>
      <c r="V743" t="str">
        <f>'Liste des gares'!G744</f>
        <v>C AUV-RHONE ALPES</v>
      </c>
    </row>
    <row r="744" spans="17:22">
      <c r="Q744" t="str">
        <f>'Liste des gares'!B745</f>
        <v>Bartenheim</v>
      </c>
      <c r="R744">
        <f>'Liste des gares'!C745</f>
        <v>87182113</v>
      </c>
      <c r="S744" t="str">
        <f>'Liste des gares'!D745</f>
        <v>Grand Est</v>
      </c>
      <c r="T744" t="str">
        <f>'Liste des gares'!E745</f>
        <v>GE - Grand Est</v>
      </c>
      <c r="U744" t="str">
        <f>'Liste des gares'!F745</f>
        <v>à renseigner par PSEF</v>
      </c>
      <c r="V744" t="str">
        <f>'Liste des gares'!G745</f>
        <v>C GRAND EST</v>
      </c>
    </row>
    <row r="745" spans="17:22">
      <c r="Q745" t="str">
        <f>'Liste des gares'!B746</f>
        <v>Dieppe</v>
      </c>
      <c r="R745">
        <f>'Liste des gares'!C746</f>
        <v>87415018</v>
      </c>
      <c r="S745" t="str">
        <f>'Liste des gares'!D746</f>
        <v>Normandie</v>
      </c>
      <c r="T745" t="str">
        <f>'Liste des gares'!E746</f>
        <v>NO - Normandie</v>
      </c>
      <c r="U745" t="str">
        <f>'Liste des gares'!F746</f>
        <v>EIC Normandie</v>
      </c>
      <c r="V745" t="str">
        <f>'Liste des gares'!G746</f>
        <v>B NORMANDIE</v>
      </c>
    </row>
    <row r="746" spans="17:22">
      <c r="Q746" t="str">
        <f>'Liste des gares'!B747</f>
        <v>Béning</v>
      </c>
      <c r="R746">
        <f>'Liste des gares'!C747</f>
        <v>87193250</v>
      </c>
      <c r="S746" t="str">
        <f>'Liste des gares'!D747</f>
        <v>Grand Est</v>
      </c>
      <c r="T746" t="str">
        <f>'Liste des gares'!E747</f>
        <v>GE - Grand Est</v>
      </c>
      <c r="U746" t="str">
        <f>'Liste des gares'!F747</f>
        <v>EIC Lorraine Champagne Ardenne</v>
      </c>
      <c r="V746" t="str">
        <f>'Liste des gares'!G747</f>
        <v>C GRAND EST</v>
      </c>
    </row>
    <row r="747" spans="17:22">
      <c r="Q747" t="str">
        <f>'Liste des gares'!B748</f>
        <v>Bischoffsheim</v>
      </c>
      <c r="R747">
        <f>'Liste des gares'!C748</f>
        <v>87214296</v>
      </c>
      <c r="S747" t="str">
        <f>'Liste des gares'!D748</f>
        <v>Grand Est</v>
      </c>
      <c r="T747" t="str">
        <f>'Liste des gares'!E748</f>
        <v>GE - Grand Est</v>
      </c>
      <c r="U747" t="str">
        <f>'Liste des gares'!F748</f>
        <v>à renseigner par PSEF</v>
      </c>
      <c r="V747" t="str">
        <f>'Liste des gares'!G748</f>
        <v>C GRAND EST</v>
      </c>
    </row>
    <row r="748" spans="17:22">
      <c r="Q748" t="str">
        <f>'Liste des gares'!B749</f>
        <v>Digoin</v>
      </c>
      <c r="R748">
        <f>'Liste des gares'!C749</f>
        <v>87694695</v>
      </c>
      <c r="S748" t="str">
        <f>'Liste des gares'!D749</f>
        <v>Bourgogne-Franche-Comté</v>
      </c>
      <c r="T748" t="str">
        <f>'Liste des gares'!E749</f>
        <v>BFC - Bourgogne Franche Compté</v>
      </c>
      <c r="U748" t="str">
        <f>'Liste des gares'!F749</f>
        <v>EIC Bourgogne Franche Comté</v>
      </c>
      <c r="V748" t="str">
        <f>'Liste des gares'!G749</f>
        <v>C BOURGOGNE FC</v>
      </c>
    </row>
    <row r="749" spans="17:22">
      <c r="Q749" t="str">
        <f>'Liste des gares'!B750</f>
        <v>Dijon</v>
      </c>
      <c r="R749">
        <f>'Liste des gares'!C750</f>
        <v>87713040</v>
      </c>
      <c r="S749" t="str">
        <f>'Liste des gares'!D750</f>
        <v>Bourgogne-Franche-Comté</v>
      </c>
      <c r="T749" t="str">
        <f>'Liste des gares'!E750</f>
        <v>BFC - Bourgogne Franche Compté</v>
      </c>
      <c r="U749" t="str">
        <f>'Liste des gares'!F750</f>
        <v>à renseigner par PSEF</v>
      </c>
      <c r="V749" t="str">
        <f>'Liste des gares'!G750</f>
        <v>A BOURGOGNE FC</v>
      </c>
    </row>
    <row r="750" spans="17:22">
      <c r="Q750" t="str">
        <f>'Liste des gares'!B751</f>
        <v>Conflans - Jarny</v>
      </c>
      <c r="R750">
        <f>'Liste des gares'!C751</f>
        <v>87192666</v>
      </c>
      <c r="S750" t="str">
        <f>'Liste des gares'!D751</f>
        <v>Grand Est</v>
      </c>
      <c r="T750" t="str">
        <f>'Liste des gares'!E751</f>
        <v>GE - Grand Est</v>
      </c>
      <c r="U750" t="str">
        <f>'Liste des gares'!F751</f>
        <v>à renseigner par PSEF</v>
      </c>
      <c r="V750" t="str">
        <f>'Liste des gares'!G751</f>
        <v>C GRAND EST</v>
      </c>
    </row>
    <row r="751" spans="17:22">
      <c r="Q751" t="str">
        <f>'Liste des gares'!B752</f>
        <v>Dinan</v>
      </c>
      <c r="R751">
        <f>'Liste des gares'!C752</f>
        <v>87478164</v>
      </c>
      <c r="S751" t="str">
        <f>'Liste des gares'!D752</f>
        <v>Bretagne</v>
      </c>
      <c r="T751" t="str">
        <f>'Liste des gares'!E752</f>
        <v>BPL - Bretagne Pays de La Loire</v>
      </c>
      <c r="U751" t="str">
        <f>'Liste des gares'!F752</f>
        <v>EIC Bretagne Pays de la Loire</v>
      </c>
      <c r="V751" t="str">
        <f>'Liste des gares'!G752</f>
        <v>C BRETAGNE</v>
      </c>
    </row>
    <row r="752" spans="17:22">
      <c r="Q752" t="str">
        <f>'Liste des gares'!B753</f>
        <v>Dingé</v>
      </c>
      <c r="R752">
        <f>'Liste des gares'!C753</f>
        <v>87478040</v>
      </c>
      <c r="S752" t="str">
        <f>'Liste des gares'!D753</f>
        <v>Bretagne</v>
      </c>
      <c r="T752" t="str">
        <f>'Liste des gares'!E753</f>
        <v>BPL - Bretagne Pays de La Loire</v>
      </c>
      <c r="U752" t="str">
        <f>'Liste des gares'!F753</f>
        <v>à renseigner par PSEF</v>
      </c>
      <c r="V752" t="str">
        <f>'Liste des gares'!G753</f>
        <v>C BRETAGNE</v>
      </c>
    </row>
    <row r="753" spans="17:22">
      <c r="Q753" t="str">
        <f>'Liste des gares'!B754</f>
        <v>Dirinon</v>
      </c>
      <c r="R753">
        <f>'Liste des gares'!C754</f>
        <v>87474015</v>
      </c>
      <c r="S753" t="str">
        <f>'Liste des gares'!D754</f>
        <v>Bretagne</v>
      </c>
      <c r="T753" t="str">
        <f>'Liste des gares'!E754</f>
        <v>BPL - Bretagne Pays de La Loire</v>
      </c>
      <c r="U753" t="str">
        <f>'Liste des gares'!F754</f>
        <v>à renseigner par PSEF</v>
      </c>
      <c r="V753" t="str">
        <f>'Liste des gares'!G754</f>
        <v>C BRETAGNE</v>
      </c>
    </row>
    <row r="754" spans="17:22">
      <c r="Q754" t="str">
        <f>'Liste des gares'!B755</f>
        <v>Dissay</v>
      </c>
      <c r="R754">
        <f>'Liste des gares'!C755</f>
        <v>87575191</v>
      </c>
      <c r="S754" t="str">
        <f>'Liste des gares'!D755</f>
        <v>Nouvelle-Aquitaine</v>
      </c>
      <c r="T754" t="str">
        <f>'Liste des gares'!E755</f>
        <v>NA - Nouvelle Aquitaine</v>
      </c>
      <c r="U754" t="str">
        <f>'Liste des gares'!F755</f>
        <v>à renseigner par PSEF</v>
      </c>
      <c r="V754" t="str">
        <f>'Liste des gares'!G755</f>
        <v>C NOUVELLE AQUITAINE</v>
      </c>
    </row>
    <row r="755" spans="17:22">
      <c r="Q755" t="str">
        <f>'Liste des gares'!B756</f>
        <v>Dives - Cabourg</v>
      </c>
      <c r="R755">
        <f>'Liste des gares'!C756</f>
        <v>87444414</v>
      </c>
      <c r="S755" t="str">
        <f>'Liste des gares'!D756</f>
        <v>Normandie</v>
      </c>
      <c r="T755" t="str">
        <f>'Liste des gares'!E756</f>
        <v>NO - Normandie</v>
      </c>
      <c r="U755" t="str">
        <f>'Liste des gares'!F756</f>
        <v>à renseigner par PSEF</v>
      </c>
      <c r="V755" t="str">
        <f>'Liste des gares'!G756</f>
        <v>C NORMANDIE</v>
      </c>
    </row>
    <row r="756" spans="17:22">
      <c r="Q756" t="str">
        <f>'Liste des gares'!B757</f>
        <v>Dives-sur-Mer Port Guillaume</v>
      </c>
      <c r="R756">
        <f>'Liste des gares'!C757</f>
        <v>87337378</v>
      </c>
      <c r="S756" t="str">
        <f>'Liste des gares'!D757</f>
        <v>Normandie</v>
      </c>
      <c r="T756" t="str">
        <f>'Liste des gares'!E757</f>
        <v>NO - Normandie</v>
      </c>
      <c r="U756" t="str">
        <f>'Liste des gares'!F757</f>
        <v>à renseigner par PSEF</v>
      </c>
      <c r="V756" t="str">
        <f>'Liste des gares'!G757</f>
        <v>C NORMANDIE</v>
      </c>
    </row>
    <row r="757" spans="17:22">
      <c r="Q757" t="str">
        <f>'Liste des gares'!B758</f>
        <v>Docelles - Cheniménil</v>
      </c>
      <c r="R757">
        <f>'Liste des gares'!C758</f>
        <v>87144030</v>
      </c>
      <c r="S757" t="str">
        <f>'Liste des gares'!D758</f>
        <v>Grand Est</v>
      </c>
      <c r="T757" t="str">
        <f>'Liste des gares'!E758</f>
        <v>GE - Grand Est</v>
      </c>
      <c r="U757" t="str">
        <f>'Liste des gares'!F758</f>
        <v>à renseigner par PSEF</v>
      </c>
      <c r="V757" t="str">
        <f>'Liste des gares'!G758</f>
        <v>C GRAND EST</v>
      </c>
    </row>
    <row r="758" spans="17:22">
      <c r="Q758" t="str">
        <f>'Liste des gares'!B759</f>
        <v>Dol-de-Bretagne</v>
      </c>
      <c r="R758">
        <f>'Liste des gares'!C759</f>
        <v>87478073</v>
      </c>
      <c r="S758" t="str">
        <f>'Liste des gares'!D759</f>
        <v>Bretagne</v>
      </c>
      <c r="T758" t="str">
        <f>'Liste des gares'!E759</f>
        <v>BPL - Bretagne Pays de La Loire</v>
      </c>
      <c r="U758" t="str">
        <f>'Liste des gares'!F759</f>
        <v>à renseigner par PSEF</v>
      </c>
      <c r="V758" t="str">
        <f>'Liste des gares'!G759</f>
        <v>B BRETAGNE</v>
      </c>
    </row>
    <row r="759" spans="17:22">
      <c r="Q759" t="str">
        <f>'Liste des gares'!B760</f>
        <v>Dole</v>
      </c>
      <c r="R759">
        <f>'Liste des gares'!C760</f>
        <v>87713412</v>
      </c>
      <c r="S759" t="str">
        <f>'Liste des gares'!D760</f>
        <v>Bourgogne-Franche-Comté</v>
      </c>
      <c r="T759" t="str">
        <f>'Liste des gares'!E760</f>
        <v>BFC - Bourgogne Franche Compté</v>
      </c>
      <c r="U759" t="str">
        <f>'Liste des gares'!F760</f>
        <v>EIC Bourgogne Franche Comté</v>
      </c>
      <c r="V759" t="str">
        <f>'Liste des gares'!G760</f>
        <v>B BOURGOGNE FC</v>
      </c>
    </row>
    <row r="760" spans="17:22">
      <c r="Q760" t="str">
        <f>'Liste des gares'!B761</f>
        <v>Dombasle-sur-Meurthe</v>
      </c>
      <c r="R760">
        <f>'Liste des gares'!C761</f>
        <v>87141119</v>
      </c>
      <c r="S760" t="str">
        <f>'Liste des gares'!D761</f>
        <v>Grand Est</v>
      </c>
      <c r="T760" t="str">
        <f>'Liste des gares'!E761</f>
        <v>GE - Grand Est</v>
      </c>
      <c r="U760" t="str">
        <f>'Liste des gares'!F761</f>
        <v>à renseigner par PSEF</v>
      </c>
      <c r="V760" t="str">
        <f>'Liste des gares'!G761</f>
        <v>B GRAND EST</v>
      </c>
    </row>
    <row r="761" spans="17:22">
      <c r="Q761" t="str">
        <f>'Liste des gares'!B762</f>
        <v>Domblans - Voiteur</v>
      </c>
      <c r="R761">
        <f>'Liste des gares'!C762</f>
        <v>87718213</v>
      </c>
      <c r="S761" t="str">
        <f>'Liste des gares'!D762</f>
        <v>Bourgogne-Franche-Comté</v>
      </c>
      <c r="T761" t="str">
        <f>'Liste des gares'!E762</f>
        <v>BFC - Bourgogne Franche Compté</v>
      </c>
      <c r="U761" t="str">
        <f>'Liste des gares'!F762</f>
        <v>à renseigner par PSEF</v>
      </c>
      <c r="V761" t="str">
        <f>'Liste des gares'!G762</f>
        <v>C BOURGOGNE FC</v>
      </c>
    </row>
    <row r="762" spans="17:22">
      <c r="Q762" t="str">
        <f>'Liste des gares'!B763</f>
        <v>Domfront</v>
      </c>
      <c r="R762">
        <f>'Liste des gares'!C763</f>
        <v>87396200</v>
      </c>
      <c r="S762" t="str">
        <f>'Liste des gares'!D763</f>
        <v>Pays de la Loire</v>
      </c>
      <c r="T762" t="str">
        <f>'Liste des gares'!E763</f>
        <v>BPL - Bretagne Pays de La Loire</v>
      </c>
      <c r="U762" t="str">
        <f>'Liste des gares'!F763</f>
        <v>à renseigner par PSEF</v>
      </c>
      <c r="V762" t="str">
        <f>'Liste des gares'!G763</f>
        <v>C PAYS DE LA LOIRE</v>
      </c>
    </row>
    <row r="763" spans="17:22">
      <c r="Q763" t="str">
        <f>'Liste des gares'!B764</f>
        <v>Dommartin - Lissieu</v>
      </c>
      <c r="R763">
        <f>'Liste des gares'!C764</f>
        <v>87721738</v>
      </c>
      <c r="S763" t="str">
        <f>'Liste des gares'!D764</f>
        <v>Auvergne-Rhône-Alpes</v>
      </c>
      <c r="T763" t="str">
        <f>'Liste des gares'!E764</f>
        <v>AURA - Auvergne Rhône Alpes</v>
      </c>
      <c r="U763" t="str">
        <f>'Liste des gares'!F764</f>
        <v>à renseigner par PSEF</v>
      </c>
      <c r="V763" t="str">
        <f>'Liste des gares'!G764</f>
        <v>C AUV-RHONE ALPES</v>
      </c>
    </row>
    <row r="764" spans="17:22">
      <c r="Q764" t="str">
        <f>'Liste des gares'!B765</f>
        <v>Dommartin - Remiencourt</v>
      </c>
      <c r="R764">
        <f>'Liste des gares'!C765</f>
        <v>87316109</v>
      </c>
      <c r="S764" t="str">
        <f>'Liste des gares'!D765</f>
        <v>Hauts-de-France</v>
      </c>
      <c r="T764" t="str">
        <f>'Liste des gares'!E765</f>
        <v>HDF - Hauts de France</v>
      </c>
      <c r="U764" t="str">
        <f>'Liste des gares'!F765</f>
        <v>à renseigner par PSEF</v>
      </c>
      <c r="V764" t="str">
        <f>'Liste des gares'!G765</f>
        <v>C HAUTS DE FRANCE</v>
      </c>
    </row>
    <row r="765" spans="17:22">
      <c r="Q765" t="str">
        <f>'Liste des gares'!B766</f>
        <v>Domont</v>
      </c>
      <c r="R765">
        <f>'Liste des gares'!C766</f>
        <v>87276436</v>
      </c>
      <c r="S765" t="str">
        <f>'Liste des gares'!D766</f>
        <v>Île-de-France</v>
      </c>
      <c r="T765" t="str">
        <f>'Liste des gares'!E766</f>
        <v>IDF - Île de France</v>
      </c>
      <c r="U765" t="str">
        <f>'Liste des gares'!F766</f>
        <v>à renseigner par PSEF</v>
      </c>
      <c r="V765" t="str">
        <f>'Liste des gares'!G766</f>
        <v>B ILE-DE-FRANCE</v>
      </c>
    </row>
    <row r="766" spans="17:22">
      <c r="Q766" t="str">
        <f>'Liste des gares'!B767</f>
        <v xml:space="preserve">Dompierre-sur-Helpe </v>
      </c>
      <c r="R766">
        <f>'Liste des gares'!C767</f>
        <v>87295774</v>
      </c>
      <c r="S766" t="str">
        <f>'Liste des gares'!D767</f>
        <v>Hauts-de-France</v>
      </c>
      <c r="T766" t="str">
        <f>'Liste des gares'!E767</f>
        <v>HDF - Hauts de France</v>
      </c>
      <c r="U766" t="str">
        <f>'Liste des gares'!F767</f>
        <v>à renseigner par PSEF</v>
      </c>
      <c r="V766" t="str">
        <f>'Liste des gares'!G767</f>
        <v>C HAUTS DE FRANCE</v>
      </c>
    </row>
    <row r="767" spans="17:22">
      <c r="Q767" t="str">
        <f>'Liste des gares'!B768</f>
        <v>Dompierre - Sept Fons</v>
      </c>
      <c r="R767">
        <f>'Liste des gares'!C768</f>
        <v>87696427</v>
      </c>
      <c r="S767" t="str">
        <f>'Liste des gares'!D768</f>
        <v>Auvergne-Rhône-Alpes</v>
      </c>
      <c r="T767" t="str">
        <f>'Liste des gares'!E768</f>
        <v>AURA - Auvergne Rhône Alpes</v>
      </c>
      <c r="U767" t="str">
        <f>'Liste des gares'!F768</f>
        <v>à renseigner par PSEF</v>
      </c>
      <c r="V767" t="str">
        <f>'Liste des gares'!G768</f>
        <v>C AUV-RHONE ALPES</v>
      </c>
    </row>
    <row r="768" spans="17:22">
      <c r="Q768" t="str">
        <f>'Liste des gares'!B769</f>
        <v>Don - Sainghin</v>
      </c>
      <c r="R768">
        <f>'Liste des gares'!C769</f>
        <v>87286435</v>
      </c>
      <c r="S768" t="str">
        <f>'Liste des gares'!D769</f>
        <v>Hauts-de-France</v>
      </c>
      <c r="T768" t="str">
        <f>'Liste des gares'!E769</f>
        <v>HDF - Hauts de France</v>
      </c>
      <c r="U768" t="str">
        <f>'Liste des gares'!F769</f>
        <v>à renseigner par PSEF</v>
      </c>
      <c r="V768" t="str">
        <f>'Liste des gares'!G769</f>
        <v>B HAUTS DE FRANCE</v>
      </c>
    </row>
    <row r="769" spans="17:22">
      <c r="Q769" t="str">
        <f>'Liste des gares'!B770</f>
        <v>Donchery</v>
      </c>
      <c r="R769">
        <f>'Liste des gares'!C770</f>
        <v>87172239</v>
      </c>
      <c r="S769" t="str">
        <f>'Liste des gares'!D770</f>
        <v>Grand Est</v>
      </c>
      <c r="T769" t="str">
        <f>'Liste des gares'!E770</f>
        <v>GE - Grand Est</v>
      </c>
      <c r="U769" t="str">
        <f>'Liste des gares'!F770</f>
        <v>à renseigner par PSEF</v>
      </c>
      <c r="V769" t="str">
        <f>'Liste des gares'!G770</f>
        <v>C GRAND EST</v>
      </c>
    </row>
    <row r="770" spans="17:22">
      <c r="Q770" t="str">
        <f>'Liste des gares'!B771</f>
        <v>Donges</v>
      </c>
      <c r="R770">
        <f>'Liste des gares'!C771</f>
        <v>87481721</v>
      </c>
      <c r="S770" t="str">
        <f>'Liste des gares'!D771</f>
        <v>Pays de la Loire</v>
      </c>
      <c r="T770" t="str">
        <f>'Liste des gares'!E771</f>
        <v>BPL - Bretagne Pays de La Loire</v>
      </c>
      <c r="U770" t="str">
        <f>'Liste des gares'!F771</f>
        <v>EIC Bretagne Pays de la Loire</v>
      </c>
      <c r="V770" t="str">
        <f>'Liste des gares'!G771</f>
        <v>C PAYS DE LA LOIRE</v>
      </c>
    </row>
    <row r="771" spans="17:22">
      <c r="Q771" t="str">
        <f>'Liste des gares'!B772</f>
        <v>Donjeux</v>
      </c>
      <c r="R771">
        <f>'Liste des gares'!C772</f>
        <v>87142273</v>
      </c>
      <c r="S771" t="str">
        <f>'Liste des gares'!D772</f>
        <v>Grand Est</v>
      </c>
      <c r="T771" t="str">
        <f>'Liste des gares'!E772</f>
        <v>GE - Grand Est</v>
      </c>
      <c r="U771" t="str">
        <f>'Liste des gares'!F772</f>
        <v>à renseigner par PSEF</v>
      </c>
      <c r="V771" t="str">
        <f>'Liste des gares'!G772</f>
        <v>C GRAND EST</v>
      </c>
    </row>
    <row r="772" spans="17:22">
      <c r="Q772" t="str">
        <f>'Liste des gares'!B773</f>
        <v>Donzère</v>
      </c>
      <c r="R772">
        <f>'Liste des gares'!C773</f>
        <v>87764290</v>
      </c>
      <c r="S772" t="str">
        <f>'Liste des gares'!D773</f>
        <v>Auvergne-Rhône-Alpes</v>
      </c>
      <c r="T772" t="str">
        <f>'Liste des gares'!E773</f>
        <v>AURA - Auvergne Rhône Alpes</v>
      </c>
      <c r="U772" t="str">
        <f>'Liste des gares'!F773</f>
        <v>à renseigner par PSEF</v>
      </c>
      <c r="V772" t="str">
        <f>'Liste des gares'!G773</f>
        <v>C AUV-RHONE ALPES</v>
      </c>
    </row>
    <row r="773" spans="17:22">
      <c r="Q773" t="str">
        <f>'Liste des gares'!B774</f>
        <v>Dordives</v>
      </c>
      <c r="R773">
        <f>'Liste des gares'!C774</f>
        <v>87684233</v>
      </c>
      <c r="S773" t="str">
        <f>'Liste des gares'!D774</f>
        <v>Centre-Val de Loire</v>
      </c>
      <c r="T773" t="str">
        <f>'Liste des gares'!E774</f>
        <v>CVL - Centre Val de Loire</v>
      </c>
      <c r="U773" t="str">
        <f>'Liste des gares'!F774</f>
        <v>à renseigner par PSEF</v>
      </c>
      <c r="V773" t="str">
        <f>'Liste des gares'!G774</f>
        <v>C CENTRE VAL DE LOIRE</v>
      </c>
    </row>
    <row r="774" spans="17:22">
      <c r="Q774" t="str">
        <f>'Liste des gares'!B775</f>
        <v>Diemeringen</v>
      </c>
      <c r="R774">
        <f>'Liste des gares'!C775</f>
        <v>87215665</v>
      </c>
      <c r="S774" t="str">
        <f>'Liste des gares'!D775</f>
        <v>Grand Est</v>
      </c>
      <c r="T774" t="str">
        <f>'Liste des gares'!E775</f>
        <v>GE - Grand Est</v>
      </c>
      <c r="U774" t="str">
        <f>'Liste des gares'!F775</f>
        <v>à renseigner par PSEF</v>
      </c>
      <c r="V774" t="str">
        <f>'Liste des gares'!G775</f>
        <v>C GRAND EST</v>
      </c>
    </row>
    <row r="775" spans="17:22">
      <c r="Q775" t="str">
        <f>'Liste des gares'!B776</f>
        <v>Dieulouard</v>
      </c>
      <c r="R775">
        <f>'Liste des gares'!C776</f>
        <v>87141812</v>
      </c>
      <c r="S775" t="str">
        <f>'Liste des gares'!D776</f>
        <v>Grand Est</v>
      </c>
      <c r="T775" t="str">
        <f>'Liste des gares'!E776</f>
        <v>GE - Grand Est</v>
      </c>
      <c r="U775" t="str">
        <f>'Liste des gares'!F776</f>
        <v>EIC Lorraine Champagne Ardenne</v>
      </c>
      <c r="V775" t="str">
        <f>'Liste des gares'!G776</f>
        <v>C GRAND EST</v>
      </c>
    </row>
    <row r="776" spans="17:22">
      <c r="Q776" t="str">
        <f>'Liste des gares'!B777</f>
        <v>Douai</v>
      </c>
      <c r="R776">
        <f>'Liste des gares'!C777</f>
        <v>87345009</v>
      </c>
      <c r="S776" t="str">
        <f>'Liste des gares'!D777</f>
        <v>Hauts-de-France</v>
      </c>
      <c r="T776" t="str">
        <f>'Liste des gares'!E777</f>
        <v>HDF - Hauts de France</v>
      </c>
      <c r="U776" t="str">
        <f>'Liste des gares'!F777</f>
        <v>EIC Hauts de France</v>
      </c>
      <c r="V776" t="str">
        <f>'Liste des gares'!G777</f>
        <v>B HAUTS DE FRANCE</v>
      </c>
    </row>
    <row r="777" spans="17:22">
      <c r="Q777" t="str">
        <f>'Liste des gares'!B778</f>
        <v>Dourdan</v>
      </c>
      <c r="R777">
        <f>'Liste des gares'!C778</f>
        <v>87545525</v>
      </c>
      <c r="S777" t="str">
        <f>'Liste des gares'!D778</f>
        <v>Île-de-France</v>
      </c>
      <c r="T777" t="str">
        <f>'Liste des gares'!E778</f>
        <v>IDF - Île de France</v>
      </c>
      <c r="U777" t="str">
        <f>'Liste des gares'!F778</f>
        <v>EIC Paris Rive Gauche</v>
      </c>
      <c r="V777" t="str">
        <f>'Liste des gares'!G778</f>
        <v>B ILE-DE-FRANCE</v>
      </c>
    </row>
    <row r="778" spans="17:22">
      <c r="Q778" t="str">
        <f>'Liste des gares'!B779</f>
        <v>Dourdan La Forêt</v>
      </c>
      <c r="R778">
        <f>'Liste des gares'!C779</f>
        <v>87540179</v>
      </c>
      <c r="S778" t="str">
        <f>'Liste des gares'!D779</f>
        <v>Île-de-France</v>
      </c>
      <c r="T778" t="str">
        <f>'Liste des gares'!E779</f>
        <v>IDF - Île de France</v>
      </c>
      <c r="U778" t="str">
        <f>'Liste des gares'!F779</f>
        <v>à renseigner par PSEF</v>
      </c>
      <c r="V778" t="str">
        <f>'Liste des gares'!G779</f>
        <v>B ILE-DE-FRANCE</v>
      </c>
    </row>
    <row r="779" spans="17:22">
      <c r="Q779" t="str">
        <f>'Liste des gares'!B780</f>
        <v>Dourges</v>
      </c>
      <c r="R779">
        <f>'Liste des gares'!C780</f>
        <v>87345165</v>
      </c>
      <c r="S779" t="str">
        <f>'Liste des gares'!D780</f>
        <v>Hauts-de-France</v>
      </c>
      <c r="T779" t="str">
        <f>'Liste des gares'!E780</f>
        <v>HDF - Hauts de France</v>
      </c>
      <c r="U779" t="str">
        <f>'Liste des gares'!F780</f>
        <v>EIC Hauts de France</v>
      </c>
      <c r="V779" t="str">
        <f>'Liste des gares'!G780</f>
        <v>B HAUTS DE FRANCE</v>
      </c>
    </row>
    <row r="780" spans="17:22">
      <c r="Q780" t="str">
        <f>'Liste des gares'!B781</f>
        <v>Douzillac</v>
      </c>
      <c r="R780">
        <f>'Liste des gares'!C781</f>
        <v>87595280</v>
      </c>
      <c r="S780" t="str">
        <f>'Liste des gares'!D781</f>
        <v>Nouvelle-Aquitaine</v>
      </c>
      <c r="T780" t="str">
        <f>'Liste des gares'!E781</f>
        <v>NA - Nouvelle Aquitaine</v>
      </c>
      <c r="U780" t="str">
        <f>'Liste des gares'!F781</f>
        <v>à renseigner par PSEF</v>
      </c>
      <c r="V780" t="str">
        <f>'Liste des gares'!G781</f>
        <v>C NOUVELLE AQUITAINE</v>
      </c>
    </row>
    <row r="781" spans="17:22">
      <c r="Q781" t="str">
        <f>'Liste des gares'!B782</f>
        <v>Drancy</v>
      </c>
      <c r="R781">
        <f>'Liste des gares'!C782</f>
        <v>87271403</v>
      </c>
      <c r="S781" t="str">
        <f>'Liste des gares'!D782</f>
        <v>Île-de-France</v>
      </c>
      <c r="T781" t="str">
        <f>'Liste des gares'!E782</f>
        <v>IDF - Île de France</v>
      </c>
      <c r="U781" t="str">
        <f>'Liste des gares'!F782</f>
        <v>à renseigner par PSEF</v>
      </c>
      <c r="V781" t="str">
        <f>'Liste des gares'!G782</f>
        <v>B ILE-DE-FRANCE</v>
      </c>
    </row>
    <row r="782" spans="17:22">
      <c r="Q782" t="str">
        <f>'Liste des gares'!B783</f>
        <v>Drap - Cantaron</v>
      </c>
      <c r="R782">
        <f>'Liste des gares'!C783</f>
        <v>87756775</v>
      </c>
      <c r="S782" t="str">
        <f>'Liste des gares'!D783</f>
        <v>Provence-Alpes-Côte d'Azur</v>
      </c>
      <c r="T782" t="str">
        <f>'Liste des gares'!E783</f>
        <v>PACA - Provence Alpes Côte d'Azur</v>
      </c>
      <c r="U782" t="str">
        <f>'Liste des gares'!F783</f>
        <v>à renseigner par PSEF</v>
      </c>
      <c r="V782" t="str">
        <f>'Liste des gares'!G783</f>
        <v>C PACA</v>
      </c>
    </row>
    <row r="783" spans="17:22">
      <c r="Q783" t="str">
        <f>'Liste des gares'!B784</f>
        <v>Drefféac</v>
      </c>
      <c r="R783">
        <f>'Liste des gares'!C784</f>
        <v>87476770</v>
      </c>
      <c r="S783" t="str">
        <f>'Liste des gares'!D784</f>
        <v>Pays de la Loire</v>
      </c>
      <c r="T783" t="str">
        <f>'Liste des gares'!E784</f>
        <v>BPL - Bretagne Pays de La Loire</v>
      </c>
      <c r="U783" t="str">
        <f>'Liste des gares'!F784</f>
        <v>à renseigner par PSEF</v>
      </c>
      <c r="V783" t="str">
        <f>'Liste des gares'!G784</f>
        <v>C PAYS DE LA LOIRE</v>
      </c>
    </row>
    <row r="784" spans="17:22">
      <c r="Q784" t="str">
        <f>'Liste des gares'!B785</f>
        <v>Dreuil-lès-Amiens</v>
      </c>
      <c r="R784">
        <f>'Liste des gares'!C785</f>
        <v>87316075</v>
      </c>
      <c r="S784" t="str">
        <f>'Liste des gares'!D785</f>
        <v>Hauts-de-France</v>
      </c>
      <c r="T784" t="str">
        <f>'Liste des gares'!E785</f>
        <v>HDF - Hauts de France</v>
      </c>
      <c r="U784" t="str">
        <f>'Liste des gares'!F785</f>
        <v>à renseigner par PSEF</v>
      </c>
      <c r="V784" t="str">
        <f>'Liste des gares'!G785</f>
        <v>C HAUTS DE FRANCE</v>
      </c>
    </row>
    <row r="785" spans="17:22">
      <c r="Q785" t="str">
        <f>'Liste des gares'!B786</f>
        <v>Dreux</v>
      </c>
      <c r="R785">
        <f>'Liste des gares'!C786</f>
        <v>87393488</v>
      </c>
      <c r="S785" t="str">
        <f>'Liste des gares'!D786</f>
        <v>Centre-Val de Loire</v>
      </c>
      <c r="T785" t="str">
        <f>'Liste des gares'!E786</f>
        <v>CVL - Centre Val de Loire</v>
      </c>
      <c r="U785" t="str">
        <f>'Liste des gares'!F786</f>
        <v>EIC Paris Rive Gauche</v>
      </c>
      <c r="V785" t="str">
        <f>'Liste des gares'!G786</f>
        <v>B CENTRE VAL DE LOIRE</v>
      </c>
    </row>
    <row r="786" spans="17:22">
      <c r="Q786" t="str">
        <f>'Liste des gares'!B787</f>
        <v>Dorlisheim</v>
      </c>
      <c r="R786">
        <f>'Liste des gares'!C787</f>
        <v>87214338</v>
      </c>
      <c r="S786" t="str">
        <f>'Liste des gares'!D787</f>
        <v>Grand Est</v>
      </c>
      <c r="T786" t="str">
        <f>'Liste des gares'!E787</f>
        <v>GE - Grand Est</v>
      </c>
      <c r="U786" t="str">
        <f>'Liste des gares'!F787</f>
        <v>à renseigner par PSEF</v>
      </c>
      <c r="V786" t="str">
        <f>'Liste des gares'!G787</f>
        <v>C GRAND EST</v>
      </c>
    </row>
    <row r="787" spans="17:22">
      <c r="Q787" t="str">
        <f>'Liste des gares'!B788</f>
        <v>Druye</v>
      </c>
      <c r="R787">
        <f>'Liste des gares'!C788</f>
        <v>87571612</v>
      </c>
      <c r="S787" t="str">
        <f>'Liste des gares'!D788</f>
        <v>Centre-Val de Loire</v>
      </c>
      <c r="T787" t="str">
        <f>'Liste des gares'!E788</f>
        <v>CVL - Centre Val de Loire</v>
      </c>
      <c r="U787" t="str">
        <f>'Liste des gares'!F788</f>
        <v>à renseigner par PSEF</v>
      </c>
      <c r="V787" t="str">
        <f>'Liste des gares'!G788</f>
        <v>C CENTRE VAL DE LOIRE</v>
      </c>
    </row>
    <row r="788" spans="17:22">
      <c r="Q788" t="str">
        <f>'Liste des gares'!B789</f>
        <v>Dugny - La Courneuve T11</v>
      </c>
      <c r="R788">
        <f>'Liste des gares'!C789</f>
        <v>87697342</v>
      </c>
      <c r="S788" t="str">
        <f>'Liste des gares'!D789</f>
        <v>Île-de-France</v>
      </c>
      <c r="T788" t="str">
        <f>'Liste des gares'!E789</f>
        <v>IDF - Île de France</v>
      </c>
      <c r="U788" t="str">
        <f>'Liste des gares'!F789</f>
        <v>à renseigner par PSEF</v>
      </c>
      <c r="V788" t="str">
        <f>'Liste des gares'!G789</f>
        <v>B ILE-DE-FRANCE</v>
      </c>
    </row>
    <row r="789" spans="17:22">
      <c r="Q789" t="str">
        <f>'Liste des gares'!B790</f>
        <v>Dunkerque</v>
      </c>
      <c r="R789">
        <f>'Liste des gares'!C790</f>
        <v>87281006</v>
      </c>
      <c r="S789" t="str">
        <f>'Liste des gares'!D790</f>
        <v>Hauts-de-France</v>
      </c>
      <c r="T789" t="str">
        <f>'Liste des gares'!E790</f>
        <v>HDF - Hauts de France</v>
      </c>
      <c r="U789" t="str">
        <f>'Liste des gares'!F790</f>
        <v>EIC Hauts de France</v>
      </c>
      <c r="V789" t="str">
        <f>'Liste des gares'!G790</f>
        <v>B HAUTS DE FRANCE</v>
      </c>
    </row>
    <row r="790" spans="17:22">
      <c r="Q790" t="str">
        <f>'Liste des gares'!B791</f>
        <v>Dormans</v>
      </c>
      <c r="R790">
        <f>'Liste des gares'!C791</f>
        <v>87171512</v>
      </c>
      <c r="S790" t="str">
        <f>'Liste des gares'!D791</f>
        <v>Grand Est</v>
      </c>
      <c r="T790" t="str">
        <f>'Liste des gares'!E791</f>
        <v>GE - Grand Est</v>
      </c>
      <c r="U790" t="str">
        <f>'Liste des gares'!F791</f>
        <v>à renseigner par PSEF</v>
      </c>
      <c r="V790" t="str">
        <f>'Liste des gares'!G791</f>
        <v>C GRAND EST</v>
      </c>
    </row>
    <row r="791" spans="17:22">
      <c r="Q791" t="str">
        <f>'Liste des gares'!B792</f>
        <v>Durtol - Nohanent</v>
      </c>
      <c r="R791">
        <f>'Liste des gares'!C792</f>
        <v>87641449</v>
      </c>
      <c r="S791" t="str">
        <f>'Liste des gares'!D792</f>
        <v>Auvergne-Rhône-Alpes</v>
      </c>
      <c r="T791" t="str">
        <f>'Liste des gares'!E792</f>
        <v>AURA - Auvergne Rhône Alpes</v>
      </c>
      <c r="U791" t="str">
        <f>'Liste des gares'!F792</f>
        <v>à renseigner par PSEF</v>
      </c>
      <c r="V791" t="str">
        <f>'Liste des gares'!G792</f>
        <v>C AUV-RHONE ALPES</v>
      </c>
    </row>
    <row r="792" spans="17:22">
      <c r="Q792" t="str">
        <f>'Liste des gares'!B793</f>
        <v>Duttlenheim</v>
      </c>
      <c r="R792">
        <f>'Liste des gares'!C793</f>
        <v>87214544</v>
      </c>
      <c r="S792" t="str">
        <f>'Liste des gares'!D793</f>
        <v>Grand Est</v>
      </c>
      <c r="T792" t="str">
        <f>'Liste des gares'!E793</f>
        <v>GE - Grand Est</v>
      </c>
      <c r="U792" t="str">
        <f>'Liste des gares'!F793</f>
        <v>EIC Alsace</v>
      </c>
      <c r="V792" t="str">
        <f>'Liste des gares'!G793</f>
        <v>B GRAND EST</v>
      </c>
    </row>
    <row r="793" spans="17:22">
      <c r="Q793" t="str">
        <f>'Liste des gares'!B794</f>
        <v>Ebblinghem</v>
      </c>
      <c r="R793">
        <f>'Liste des gares'!C794</f>
        <v>87281469</v>
      </c>
      <c r="S793" t="str">
        <f>'Liste des gares'!D794</f>
        <v>Hauts-de-France</v>
      </c>
      <c r="T793" t="str">
        <f>'Liste des gares'!E794</f>
        <v>HDF - Hauts de France</v>
      </c>
      <c r="U793" t="str">
        <f>'Liste des gares'!F794</f>
        <v>à renseigner par PSEF</v>
      </c>
      <c r="V793" t="str">
        <f>'Liste des gares'!G794</f>
        <v>C HAUTS DE FRANCE</v>
      </c>
    </row>
    <row r="794" spans="17:22">
      <c r="Q794" t="str">
        <f>'Liste des gares'!B795</f>
        <v>Ebersheim</v>
      </c>
      <c r="R794">
        <f>'Liste des gares'!C795</f>
        <v>87214106</v>
      </c>
      <c r="S794" t="str">
        <f>'Liste des gares'!D795</f>
        <v>Grand Est</v>
      </c>
      <c r="T794" t="str">
        <f>'Liste des gares'!E795</f>
        <v>GE - Grand Est</v>
      </c>
      <c r="U794" t="str">
        <f>'Liste des gares'!F795</f>
        <v>à renseigner par PSEF</v>
      </c>
      <c r="V794" t="str">
        <f>'Liste des gares'!G795</f>
        <v>C GRAND EST</v>
      </c>
    </row>
    <row r="795" spans="17:22">
      <c r="Q795" t="str">
        <f>'Liste des gares'!B796</f>
        <v>Échirolles</v>
      </c>
      <c r="R795">
        <f>'Liste des gares'!C796</f>
        <v>87725895</v>
      </c>
      <c r="S795" t="str">
        <f>'Liste des gares'!D796</f>
        <v>Auvergne-Rhône-Alpes</v>
      </c>
      <c r="T795" t="str">
        <f>'Liste des gares'!E796</f>
        <v>AURA - Auvergne Rhône Alpes</v>
      </c>
      <c r="U795" t="str">
        <f>'Liste des gares'!F796</f>
        <v>à renseigner par PSEF</v>
      </c>
      <c r="V795" t="str">
        <f>'Liste des gares'!G796</f>
        <v>B AUV-RHONE ALPES</v>
      </c>
    </row>
    <row r="796" spans="17:22">
      <c r="Q796" t="str">
        <f>'Liste des gares'!B797</f>
        <v>École-Valentin</v>
      </c>
      <c r="R796">
        <f>'Liste des gares'!C797</f>
        <v>87710731</v>
      </c>
      <c r="S796" t="str">
        <f>'Liste des gares'!D797</f>
        <v>Bourgogne-Franche-Comté</v>
      </c>
      <c r="T796" t="str">
        <f>'Liste des gares'!E797</f>
        <v>BFC - Bourgogne Franche Compté</v>
      </c>
      <c r="U796" t="str">
        <f>'Liste des gares'!F797</f>
        <v>à renseigner par PSEF</v>
      </c>
      <c r="V796" t="str">
        <f>'Liste des gares'!G797</f>
        <v>C BOURGOGNE FC</v>
      </c>
    </row>
    <row r="797" spans="17:22">
      <c r="Q797" t="str">
        <f>'Liste des gares'!B798</f>
        <v>Drusenheim</v>
      </c>
      <c r="R797">
        <f>'Liste des gares'!C798</f>
        <v>87212357</v>
      </c>
      <c r="S797" t="str">
        <f>'Liste des gares'!D798</f>
        <v>Grand Est</v>
      </c>
      <c r="T797" t="str">
        <f>'Liste des gares'!E798</f>
        <v>GE - Grand Est</v>
      </c>
      <c r="U797" t="str">
        <f>'Liste des gares'!F798</f>
        <v>à renseigner par PSEF</v>
      </c>
      <c r="V797" t="str">
        <f>'Liste des gares'!G798</f>
        <v>C GRAND EST</v>
      </c>
    </row>
    <row r="798" spans="17:22">
      <c r="Q798" t="str">
        <f>'Liste des gares'!B799</f>
        <v>Écouché</v>
      </c>
      <c r="R798">
        <f>'Liste des gares'!C799</f>
        <v>87444547</v>
      </c>
      <c r="S798" t="str">
        <f>'Liste des gares'!D799</f>
        <v>Normandie</v>
      </c>
      <c r="T798" t="str">
        <f>'Liste des gares'!E799</f>
        <v>NO - Normandie</v>
      </c>
      <c r="U798" t="str">
        <f>'Liste des gares'!F799</f>
        <v>à renseigner par PSEF</v>
      </c>
      <c r="V798" t="str">
        <f>'Liste des gares'!G799</f>
        <v>C NORMANDIE</v>
      </c>
    </row>
    <row r="799" spans="17:22">
      <c r="Q799" t="str">
        <f>'Liste des gares'!B800</f>
        <v>Écouen - Ézanville</v>
      </c>
      <c r="R799">
        <f>'Liste des gares'!C800</f>
        <v>87276394</v>
      </c>
      <c r="S799" t="str">
        <f>'Liste des gares'!D800</f>
        <v>Île-de-France</v>
      </c>
      <c r="T799" t="str">
        <f>'Liste des gares'!E800</f>
        <v>IDF - Île de France</v>
      </c>
      <c r="U799" t="str">
        <f>'Liste des gares'!F800</f>
        <v>à renseigner par PSEF</v>
      </c>
      <c r="V799" t="str">
        <f>'Liste des gares'!G800</f>
        <v>B ILE-DE-FRANCE</v>
      </c>
    </row>
    <row r="800" spans="17:22">
      <c r="Q800" t="str">
        <f>'Liste des gares'!B801</f>
        <v>Écouflant</v>
      </c>
      <c r="R800">
        <f>'Liste des gares'!C801</f>
        <v>87484113</v>
      </c>
      <c r="S800" t="str">
        <f>'Liste des gares'!D801</f>
        <v>Pays de la Loire</v>
      </c>
      <c r="T800" t="str">
        <f>'Liste des gares'!E801</f>
        <v>BPL - Bretagne Pays de La Loire</v>
      </c>
      <c r="U800" t="str">
        <f>'Liste des gares'!F801</f>
        <v>EIC Bretagne Pays de la Loire</v>
      </c>
      <c r="V800" t="str">
        <f>'Liste des gares'!G801</f>
        <v>C PAYS DE LA LOIRE</v>
      </c>
    </row>
    <row r="801" spans="17:22">
      <c r="Q801" t="str">
        <f>'Liste des gares'!B802</f>
        <v>Écully la Demi-Lune</v>
      </c>
      <c r="R801">
        <f>'Liste des gares'!C802</f>
        <v>87721506</v>
      </c>
      <c r="S801" t="str">
        <f>'Liste des gares'!D802</f>
        <v>Auvergne-Rhône-Alpes</v>
      </c>
      <c r="T801" t="str">
        <f>'Liste des gares'!E802</f>
        <v>AURA - Auvergne Rhône Alpes</v>
      </c>
      <c r="U801" t="str">
        <f>'Liste des gares'!F802</f>
        <v>à renseigner par PSEF</v>
      </c>
      <c r="V801" t="str">
        <f>'Liste des gares'!G802</f>
        <v>B AUV-RHONE ALPES</v>
      </c>
    </row>
    <row r="802" spans="17:22">
      <c r="Q802" t="str">
        <f>'Liste des gares'!B803</f>
        <v>Égletons</v>
      </c>
      <c r="R802">
        <f>'Liste des gares'!C803</f>
        <v>87594168</v>
      </c>
      <c r="S802" t="str">
        <f>'Liste des gares'!D803</f>
        <v>Nouvelle-Aquitaine</v>
      </c>
      <c r="T802" t="str">
        <f>'Liste des gares'!E803</f>
        <v>NA - Nouvelle Aquitaine</v>
      </c>
      <c r="U802" t="str">
        <f>'Liste des gares'!F803</f>
        <v>à renseigner par PSEF</v>
      </c>
      <c r="V802" t="str">
        <f>'Liste des gares'!G803</f>
        <v>C NOUVELLE AQUITAINE</v>
      </c>
    </row>
    <row r="803" spans="17:22">
      <c r="Q803" t="str">
        <f>'Liste des gares'!B804</f>
        <v>Égly</v>
      </c>
      <c r="R803">
        <f>'Liste des gares'!C804</f>
        <v>87545475</v>
      </c>
      <c r="S803" t="str">
        <f>'Liste des gares'!D804</f>
        <v>Île-de-France</v>
      </c>
      <c r="T803" t="str">
        <f>'Liste des gares'!E804</f>
        <v>IDF - Île de France</v>
      </c>
      <c r="U803" t="str">
        <f>'Liste des gares'!F804</f>
        <v>à renseigner par PSEF</v>
      </c>
      <c r="V803" t="str">
        <f>'Liste des gares'!G804</f>
        <v>B ILE-DE-FRANCE</v>
      </c>
    </row>
    <row r="804" spans="17:22">
      <c r="Q804" t="str">
        <f>'Liste des gares'!B805</f>
        <v>Éguzon</v>
      </c>
      <c r="R804">
        <f>'Liste des gares'!C805</f>
        <v>87597153</v>
      </c>
      <c r="S804" t="str">
        <f>'Liste des gares'!D805</f>
        <v>Centre-Val de Loire</v>
      </c>
      <c r="T804" t="str">
        <f>'Liste des gares'!E805</f>
        <v>CVL - Centre Val de Loire</v>
      </c>
      <c r="U804" t="str">
        <f>'Liste des gares'!F805</f>
        <v>à renseigner par PSEF</v>
      </c>
      <c r="V804" t="str">
        <f>'Liste des gares'!G805</f>
        <v>C CENTRE VAL DE LOIRE</v>
      </c>
    </row>
    <row r="805" spans="17:22">
      <c r="Q805" t="str">
        <f>'Liste des gares'!B806</f>
        <v>Eichhoffen</v>
      </c>
      <c r="R805">
        <f>'Liste des gares'!C806</f>
        <v>87214239</v>
      </c>
      <c r="S805" t="str">
        <f>'Liste des gares'!D806</f>
        <v>Grand Est</v>
      </c>
      <c r="T805" t="str">
        <f>'Liste des gares'!E806</f>
        <v>GE - Grand Est</v>
      </c>
      <c r="U805" t="str">
        <f>'Liste des gares'!F806</f>
        <v>à renseigner par PSEF</v>
      </c>
      <c r="V805" t="str">
        <f>'Liste des gares'!G806</f>
        <v>C GRAND EST</v>
      </c>
    </row>
    <row r="806" spans="17:22">
      <c r="Q806" t="str">
        <f>'Liste des gares'!B807</f>
        <v>Einvaux</v>
      </c>
      <c r="R806">
        <f>'Liste des gares'!C807</f>
        <v>87141200</v>
      </c>
      <c r="S806" t="str">
        <f>'Liste des gares'!D807</f>
        <v>Grand Est</v>
      </c>
      <c r="T806" t="str">
        <f>'Liste des gares'!E807</f>
        <v>GE - Grand Est</v>
      </c>
      <c r="U806" t="str">
        <f>'Liste des gares'!F807</f>
        <v>à renseigner par PSEF</v>
      </c>
      <c r="V806" t="str">
        <f>'Liste des gares'!G807</f>
        <v>C GRAND EST</v>
      </c>
    </row>
    <row r="807" spans="17:22">
      <c r="Q807" t="str">
        <f>'Liste des gares'!B808</f>
        <v>Elbeuf - Saint-Aubin</v>
      </c>
      <c r="R807">
        <f>'Liste des gares'!C808</f>
        <v>87411173</v>
      </c>
      <c r="S807" t="str">
        <f>'Liste des gares'!D808</f>
        <v>Normandie</v>
      </c>
      <c r="T807" t="str">
        <f>'Liste des gares'!E808</f>
        <v>NO - Normandie</v>
      </c>
      <c r="U807" t="str">
        <f>'Liste des gares'!F808</f>
        <v>à renseigner par PSEF</v>
      </c>
      <c r="V807" t="str">
        <f>'Liste des gares'!G808</f>
        <v>B NORMANDIE</v>
      </c>
    </row>
    <row r="808" spans="17:22">
      <c r="Q808" t="str">
        <f>'Liste des gares'!B809</f>
        <v>Elne</v>
      </c>
      <c r="R808">
        <f>'Liste des gares'!C809</f>
        <v>87784207</v>
      </c>
      <c r="S808" t="str">
        <f>'Liste des gares'!D809</f>
        <v>Occitanie</v>
      </c>
      <c r="T808" t="str">
        <f>'Liste des gares'!E809</f>
        <v>OCC - Occitanie</v>
      </c>
      <c r="U808" t="str">
        <f>'Liste des gares'!F809</f>
        <v>à renseigner par PSEF</v>
      </c>
      <c r="V808" t="str">
        <f>'Liste des gares'!G809</f>
        <v>C OCCITANIE</v>
      </c>
    </row>
    <row r="809" spans="17:22">
      <c r="Q809" t="str">
        <f>'Liste des gares'!B810</f>
        <v>Éloyes</v>
      </c>
      <c r="R809">
        <f>'Liste des gares'!C810</f>
        <v>87144436</v>
      </c>
      <c r="S809" t="str">
        <f>'Liste des gares'!D810</f>
        <v>Grand Est</v>
      </c>
      <c r="T809" t="str">
        <f>'Liste des gares'!E810</f>
        <v>GE - Grand Est</v>
      </c>
      <c r="U809" t="str">
        <f>'Liste des gares'!F810</f>
        <v>à renseigner par PSEF</v>
      </c>
      <c r="V809" t="str">
        <f>'Liste des gares'!G810</f>
        <v>C GRAND EST</v>
      </c>
    </row>
    <row r="810" spans="17:22">
      <c r="Q810" t="str">
        <f>'Liste des gares'!B811</f>
        <v>Duppigheim</v>
      </c>
      <c r="R810">
        <f>'Liste des gares'!C811</f>
        <v>87214536</v>
      </c>
      <c r="S810" t="str">
        <f>'Liste des gares'!D811</f>
        <v>Grand Est</v>
      </c>
      <c r="T810" t="str">
        <f>'Liste des gares'!E811</f>
        <v>GE - Grand Est</v>
      </c>
      <c r="U810" t="str">
        <f>'Liste des gares'!F811</f>
        <v>à renseigner par PSEF</v>
      </c>
      <c r="V810" t="str">
        <f>'Liste des gares'!G811</f>
        <v>C GRAND EST</v>
      </c>
    </row>
    <row r="811" spans="17:22">
      <c r="Q811" t="str">
        <f>'Liste des gares'!B812</f>
        <v>Émerainville - Pontault-Combault</v>
      </c>
      <c r="R811">
        <f>'Liste des gares'!C812</f>
        <v>87116046</v>
      </c>
      <c r="S811" t="str">
        <f>'Liste des gares'!D812</f>
        <v>Île-de-France</v>
      </c>
      <c r="T811" t="str">
        <f>'Liste des gares'!E812</f>
        <v>IDF - Île de France</v>
      </c>
      <c r="U811" t="str">
        <f>'Liste des gares'!F812</f>
        <v>à renseigner par PSEF</v>
      </c>
      <c r="V811" t="str">
        <f>'Liste des gares'!G812</f>
        <v>B ILE-DE-FRANCE</v>
      </c>
    </row>
    <row r="812" spans="17:22">
      <c r="Q812" t="str">
        <f>'Liste des gares'!B813</f>
        <v>Enghien-les-Bains</v>
      </c>
      <c r="R812">
        <f>'Liste des gares'!C813</f>
        <v>87276022</v>
      </c>
      <c r="S812" t="str">
        <f>'Liste des gares'!D813</f>
        <v>Île-de-France</v>
      </c>
      <c r="T812" t="str">
        <f>'Liste des gares'!E813</f>
        <v>IDF - Île de France</v>
      </c>
      <c r="U812" t="str">
        <f>'Liste des gares'!F813</f>
        <v>à renseigner par PSEF</v>
      </c>
      <c r="V812" t="str">
        <f>'Liste des gares'!G813</f>
        <v>B ILE-DE-FRANCE</v>
      </c>
    </row>
    <row r="813" spans="17:22">
      <c r="Q813" t="str">
        <f>'Liste des gares'!B814</f>
        <v>Ennevelin</v>
      </c>
      <c r="R813">
        <f>'Liste des gares'!C814</f>
        <v>87287276</v>
      </c>
      <c r="S813" t="str">
        <f>'Liste des gares'!D814</f>
        <v>Hauts-de-France</v>
      </c>
      <c r="T813" t="str">
        <f>'Liste des gares'!E814</f>
        <v>HDF - Hauts de France</v>
      </c>
      <c r="U813" t="str">
        <f>'Liste des gares'!F814</f>
        <v>à renseigner par PSEF</v>
      </c>
      <c r="V813" t="str">
        <f>'Liste des gares'!G814</f>
        <v>C HAUTS DE FRANCE</v>
      </c>
    </row>
    <row r="814" spans="17:22">
      <c r="Q814" t="str">
        <f>'Liste des gares'!B815</f>
        <v>Entraigues-sur-la-Sorgue</v>
      </c>
      <c r="R814">
        <f>'Liste des gares'!C815</f>
        <v>87765826</v>
      </c>
      <c r="S814" t="str">
        <f>'Liste des gares'!D815</f>
        <v>Provence-Alpes-Côte d'Azur</v>
      </c>
      <c r="T814" t="str">
        <f>'Liste des gares'!E815</f>
        <v>PACA - Provence Alpes Côte d'Azur</v>
      </c>
      <c r="U814" t="str">
        <f>'Liste des gares'!F815</f>
        <v>à renseigner par PSEF</v>
      </c>
      <c r="V814" t="str">
        <f>'Liste des gares'!G815</f>
        <v>C PACA</v>
      </c>
    </row>
    <row r="815" spans="17:22">
      <c r="Q815" t="str">
        <f>'Liste des gares'!B816</f>
        <v>Entzheim Aéroport</v>
      </c>
      <c r="R815">
        <f>'Liste des gares'!C816</f>
        <v>87214528</v>
      </c>
      <c r="S815" t="str">
        <f>'Liste des gares'!D816</f>
        <v>Grand Est</v>
      </c>
      <c r="T815" t="str">
        <f>'Liste des gares'!E816</f>
        <v>GE - Grand Est</v>
      </c>
      <c r="U815" t="str">
        <f>'Liste des gares'!F816</f>
        <v>à renseigner par PSEF</v>
      </c>
      <c r="V815" t="str">
        <f>'Liste des gares'!G816</f>
        <v>B GRAND EST</v>
      </c>
    </row>
    <row r="816" spans="17:22">
      <c r="Q816" t="str">
        <f>'Liste des gares'!B817</f>
        <v>Épanvilliers</v>
      </c>
      <c r="R816">
        <f>'Liste des gares'!C817</f>
        <v>87575357</v>
      </c>
      <c r="S816" t="str">
        <f>'Liste des gares'!D817</f>
        <v>Nouvelle-Aquitaine</v>
      </c>
      <c r="T816" t="str">
        <f>'Liste des gares'!E817</f>
        <v>NA - Nouvelle Aquitaine</v>
      </c>
      <c r="U816" t="str">
        <f>'Liste des gares'!F817</f>
        <v>à renseigner par PSEF</v>
      </c>
      <c r="V816" t="str">
        <f>'Liste des gares'!G817</f>
        <v>C NOUVELLE AQUITAINE</v>
      </c>
    </row>
    <row r="817" spans="17:22">
      <c r="Q817" t="str">
        <f>'Liste des gares'!B818</f>
        <v>Épernay</v>
      </c>
      <c r="R817">
        <f>'Liste des gares'!C818</f>
        <v>87171553</v>
      </c>
      <c r="S817" t="str">
        <f>'Liste des gares'!D818</f>
        <v>Grand Est</v>
      </c>
      <c r="T817" t="str">
        <f>'Liste des gares'!E818</f>
        <v>GE - Grand Est</v>
      </c>
      <c r="U817" t="str">
        <f>'Liste des gares'!F818</f>
        <v>à renseigner par PSEF</v>
      </c>
      <c r="V817" t="str">
        <f>'Liste des gares'!G818</f>
        <v>B GRAND EST</v>
      </c>
    </row>
    <row r="818" spans="17:22">
      <c r="Q818" t="str">
        <f>'Liste des gares'!B819</f>
        <v>Épernon</v>
      </c>
      <c r="R818">
        <f>'Liste des gares'!C819</f>
        <v>87394114</v>
      </c>
      <c r="S818" t="str">
        <f>'Liste des gares'!D819</f>
        <v>Centre-Val de Loire</v>
      </c>
      <c r="T818" t="str">
        <f>'Liste des gares'!E819</f>
        <v>CVL - Centre Val de Loire</v>
      </c>
      <c r="U818" t="str">
        <f>'Liste des gares'!F819</f>
        <v>à renseigner par PSEF</v>
      </c>
      <c r="V818" t="str">
        <f>'Liste des gares'!G819</f>
        <v>B CENTRE VAL DE LOIRE</v>
      </c>
    </row>
    <row r="819" spans="17:22">
      <c r="Q819" t="str">
        <f>'Liste des gares'!B820</f>
        <v>Epfig</v>
      </c>
      <c r="R819">
        <f>'Liste des gares'!C820</f>
        <v>87214221</v>
      </c>
      <c r="S819" t="str">
        <f>'Liste des gares'!D820</f>
        <v>Grand Est</v>
      </c>
      <c r="T819" t="str">
        <f>'Liste des gares'!E820</f>
        <v>GE - Grand Est</v>
      </c>
      <c r="U819" t="str">
        <f>'Liste des gares'!F820</f>
        <v>à renseigner par PSEF</v>
      </c>
      <c r="V819" t="str">
        <f>'Liste des gares'!G820</f>
        <v>C GRAND EST</v>
      </c>
    </row>
    <row r="820" spans="17:22">
      <c r="Q820" t="str">
        <f>'Liste des gares'!B821</f>
        <v>Épierre - Saint-Léger</v>
      </c>
      <c r="R820">
        <f>'Liste des gares'!C821</f>
        <v>87741280</v>
      </c>
      <c r="S820" t="str">
        <f>'Liste des gares'!D821</f>
        <v>Auvergne-Rhône-Alpes</v>
      </c>
      <c r="T820" t="str">
        <f>'Liste des gares'!E821</f>
        <v>AURA - Auvergne Rhône Alpes</v>
      </c>
      <c r="U820" t="str">
        <f>'Liste des gares'!F821</f>
        <v>à renseigner par PSEF</v>
      </c>
      <c r="V820" t="str">
        <f>'Liste des gares'!G821</f>
        <v>C AUV-RHONE ALPES</v>
      </c>
    </row>
    <row r="821" spans="17:22">
      <c r="Q821" t="str">
        <f>'Liste des gares'!B822</f>
        <v>Épinal</v>
      </c>
      <c r="R821">
        <f>'Liste des gares'!C822</f>
        <v>87144006</v>
      </c>
      <c r="S821" t="str">
        <f>'Liste des gares'!D822</f>
        <v>Grand Est</v>
      </c>
      <c r="T821" t="str">
        <f>'Liste des gares'!E822</f>
        <v>GE - Grand Est</v>
      </c>
      <c r="U821" t="str">
        <f>'Liste des gares'!F822</f>
        <v>EIC Lorraine Champagne Ardenne</v>
      </c>
      <c r="V821" t="str">
        <f>'Liste des gares'!G822</f>
        <v>B GRAND EST</v>
      </c>
    </row>
    <row r="822" spans="17:22">
      <c r="Q822" t="str">
        <f>'Liste des gares'!B823</f>
        <v>Épinay - Villetaneuse</v>
      </c>
      <c r="R822">
        <f>'Liste des gares'!C823</f>
        <v>87271122</v>
      </c>
      <c r="S822" t="str">
        <f>'Liste des gares'!D823</f>
        <v>Île-de-France</v>
      </c>
      <c r="T822" t="str">
        <f>'Liste des gares'!E823</f>
        <v>IDF - Île de France</v>
      </c>
      <c r="U822" t="str">
        <f>'Liste des gares'!F823</f>
        <v>à renseigner par PSEF</v>
      </c>
      <c r="V822" t="str">
        <f>'Liste des gares'!G823</f>
        <v>B ILE-DE-FRANCE</v>
      </c>
    </row>
    <row r="823" spans="17:22">
      <c r="Q823" t="str">
        <f>'Liste des gares'!B824</f>
        <v>Épinay - Villetaneuse T11</v>
      </c>
      <c r="R823">
        <f>'Liste des gares'!C824</f>
        <v>87697300</v>
      </c>
      <c r="S823" t="str">
        <f>'Liste des gares'!D824</f>
        <v>Île-de-France</v>
      </c>
      <c r="T823" t="str">
        <f>'Liste des gares'!E824</f>
        <v>IDF - Île de France</v>
      </c>
      <c r="U823" t="str">
        <f>'Liste des gares'!F824</f>
        <v>à renseigner par PSEF</v>
      </c>
      <c r="V823" t="str">
        <f>'Liste des gares'!G824</f>
        <v>B ILE-DE-FRANCE</v>
      </c>
    </row>
    <row r="824" spans="17:22">
      <c r="Q824" t="str">
        <f>'Liste des gares'!B825</f>
        <v>Épinay-sur-Orge</v>
      </c>
      <c r="R824">
        <f>'Liste des gares'!C825</f>
        <v>87545228</v>
      </c>
      <c r="S824" t="str">
        <f>'Liste des gares'!D825</f>
        <v>Île-de-France</v>
      </c>
      <c r="T824" t="str">
        <f>'Liste des gares'!E825</f>
        <v>IDF - Île de France</v>
      </c>
      <c r="U824" t="str">
        <f>'Liste des gares'!F825</f>
        <v>à renseigner par PSEF</v>
      </c>
      <c r="V824" t="str">
        <f>'Liste des gares'!G825</f>
        <v>B ILE-DE-FRANCE</v>
      </c>
    </row>
    <row r="825" spans="17:22">
      <c r="Q825" t="str">
        <f>'Liste des gares'!B826</f>
        <v>Épinay-sur-Seine</v>
      </c>
      <c r="R825">
        <f>'Liste des gares'!C826</f>
        <v>87271148</v>
      </c>
      <c r="S825" t="str">
        <f>'Liste des gares'!D826</f>
        <v>Île-de-France</v>
      </c>
      <c r="T825" t="str">
        <f>'Liste des gares'!E826</f>
        <v>IDF - Île de France</v>
      </c>
      <c r="U825" t="str">
        <f>'Liste des gares'!F826</f>
        <v>à renseigner par PSEF</v>
      </c>
      <c r="V825" t="str">
        <f>'Liste des gares'!G826</f>
        <v>B ILE-DE-FRANCE</v>
      </c>
    </row>
    <row r="826" spans="17:22">
      <c r="Q826" t="str">
        <f>'Liste des gares'!B827</f>
        <v>Épinay-sur-Seine T11</v>
      </c>
      <c r="R826">
        <f>'Liste des gares'!C827</f>
        <v>87697292</v>
      </c>
      <c r="S826" t="str">
        <f>'Liste des gares'!D827</f>
        <v>Île-de-France</v>
      </c>
      <c r="T826" t="str">
        <f>'Liste des gares'!E827</f>
        <v>IDF - Île de France</v>
      </c>
      <c r="U826" t="str">
        <f>'Liste des gares'!F827</f>
        <v>à renseigner par PSEF</v>
      </c>
      <c r="V826" t="str">
        <f>'Liste des gares'!G827</f>
        <v>B ILE-DE-FRANCE</v>
      </c>
    </row>
    <row r="827" spans="17:22">
      <c r="Q827" t="str">
        <f>'Liste des gares'!B828</f>
        <v>Épluches</v>
      </c>
      <c r="R827">
        <f>'Liste des gares'!C828</f>
        <v>87276147</v>
      </c>
      <c r="S827" t="str">
        <f>'Liste des gares'!D828</f>
        <v>Île-de-France</v>
      </c>
      <c r="T827" t="str">
        <f>'Liste des gares'!E828</f>
        <v>IDF - Île de France</v>
      </c>
      <c r="U827" t="str">
        <f>'Liste des gares'!F828</f>
        <v>EIC Paris Nord</v>
      </c>
      <c r="V827" t="str">
        <f>'Liste des gares'!G828</f>
        <v>C ILE-DE-FRANCE</v>
      </c>
    </row>
    <row r="828" spans="17:22">
      <c r="Q828" t="str">
        <f>'Liste des gares'!B829</f>
        <v>Épône - Mézières</v>
      </c>
      <c r="R828">
        <f>'Liste des gares'!C829</f>
        <v>87386763</v>
      </c>
      <c r="S828" t="str">
        <f>'Liste des gares'!D829</f>
        <v>Île-de-France</v>
      </c>
      <c r="T828" t="str">
        <f>'Liste des gares'!E829</f>
        <v>IDF - Île de France</v>
      </c>
      <c r="U828" t="str">
        <f>'Liste des gares'!F829</f>
        <v>à renseigner par PSEF</v>
      </c>
      <c r="V828" t="str">
        <f>'Liste des gares'!G829</f>
        <v>B ILE-DE-FRANCE</v>
      </c>
    </row>
    <row r="829" spans="17:22">
      <c r="Q829" t="str">
        <f>'Liste des gares'!B830</f>
        <v>Épouville</v>
      </c>
      <c r="R829">
        <f>'Liste des gares'!C830</f>
        <v>87413732</v>
      </c>
      <c r="S829" t="str">
        <f>'Liste des gares'!D830</f>
        <v>Normandie</v>
      </c>
      <c r="T829" t="str">
        <f>'Liste des gares'!E830</f>
        <v>NO - Normandie</v>
      </c>
      <c r="U829" t="str">
        <f>'Liste des gares'!F830</f>
        <v>à renseigner par PSEF</v>
      </c>
      <c r="V829" t="str">
        <f>'Liste des gares'!G830</f>
        <v>C NORMANDIE</v>
      </c>
    </row>
    <row r="830" spans="17:22">
      <c r="Q830" t="str">
        <f>'Liste des gares'!B831</f>
        <v>Éragny - Neuville</v>
      </c>
      <c r="R830">
        <f>'Liste des gares'!C831</f>
        <v>87381418</v>
      </c>
      <c r="S830" t="str">
        <f>'Liste des gares'!D831</f>
        <v>Île-de-France</v>
      </c>
      <c r="T830" t="str">
        <f>'Liste des gares'!E831</f>
        <v>IDF - Île de France</v>
      </c>
      <c r="U830" t="str">
        <f>'Liste des gares'!F831</f>
        <v>à renseigner par PSEF</v>
      </c>
      <c r="V830" t="str">
        <f>'Liste des gares'!G831</f>
        <v>B ILE-DE-FRANCE</v>
      </c>
    </row>
    <row r="831" spans="17:22">
      <c r="Q831" t="str">
        <f>'Liste des gares'!B832</f>
        <v>Erdre Active</v>
      </c>
      <c r="R831">
        <f>'Liste des gares'!C832</f>
        <v>87590356</v>
      </c>
      <c r="S831" t="str">
        <f>'Liste des gares'!D832</f>
        <v>Pays de la Loire</v>
      </c>
      <c r="T831" t="str">
        <f>'Liste des gares'!E832</f>
        <v>BPL - Bretagne Pays de La Loire</v>
      </c>
      <c r="U831" t="str">
        <f>'Liste des gares'!F832</f>
        <v>à renseigner par PSEF</v>
      </c>
      <c r="V831" t="str">
        <f>'Liste des gares'!G832</f>
        <v>C PAYS DE LA LOIRE</v>
      </c>
    </row>
    <row r="832" spans="17:22">
      <c r="Q832" t="str">
        <f>'Liste des gares'!B833</f>
        <v>Ermont - Eaubonne</v>
      </c>
      <c r="R832">
        <f>'Liste des gares'!C833</f>
        <v>87276055</v>
      </c>
      <c r="S832" t="str">
        <f>'Liste des gares'!D833</f>
        <v>Île-de-France</v>
      </c>
      <c r="T832" t="str">
        <f>'Liste des gares'!E833</f>
        <v>IDF - Île de France</v>
      </c>
      <c r="U832" t="str">
        <f>'Liste des gares'!F833</f>
        <v>à renseigner par PSEF</v>
      </c>
      <c r="V832" t="str">
        <f>'Liste des gares'!G833</f>
        <v>B ILE-DE-FRANCE</v>
      </c>
    </row>
    <row r="833" spans="17:22">
      <c r="Q833" t="str">
        <f>'Liste des gares'!B834</f>
        <v>Ermont - Eaubonne Ligne J</v>
      </c>
      <c r="R833">
        <f>'Liste des gares'!C834</f>
        <v>87534131</v>
      </c>
      <c r="S833" t="str">
        <f>'Liste des gares'!D834</f>
        <v>Île-de-France</v>
      </c>
      <c r="T833" t="str">
        <f>'Liste des gares'!E834</f>
        <v>IDF - Île de France</v>
      </c>
      <c r="U833" t="str">
        <f>'Liste des gares'!F834</f>
        <v>à renseigner par PSEF</v>
      </c>
      <c r="V833" t="str">
        <f>'Liste des gares'!G834</f>
        <v>B ILE-DE-FRANCE</v>
      </c>
    </row>
    <row r="834" spans="17:22">
      <c r="Q834" t="str">
        <f>'Liste des gares'!B835</f>
        <v>Ermont Halte</v>
      </c>
      <c r="R834">
        <f>'Liste des gares'!C835</f>
        <v>87276584</v>
      </c>
      <c r="S834" t="str">
        <f>'Liste des gares'!D835</f>
        <v>Île-de-France</v>
      </c>
      <c r="T834" t="str">
        <f>'Liste des gares'!E835</f>
        <v>IDF - Île de France</v>
      </c>
      <c r="U834" t="str">
        <f>'Liste des gares'!F835</f>
        <v>à renseigner par PSEF</v>
      </c>
      <c r="V834" t="str">
        <f>'Liste des gares'!G835</f>
        <v>B ILE-DE-FRANCE</v>
      </c>
    </row>
    <row r="835" spans="17:22">
      <c r="Q835" t="str">
        <f>'Liste des gares'!B836</f>
        <v>Err</v>
      </c>
      <c r="R835">
        <f>'Liste des gares'!C836</f>
        <v>87784843</v>
      </c>
      <c r="S835" t="str">
        <f>'Liste des gares'!D836</f>
        <v>Occitanie</v>
      </c>
      <c r="T835" t="str">
        <f>'Liste des gares'!E836</f>
        <v>OCC - Occitanie</v>
      </c>
      <c r="U835" t="str">
        <f>'Liste des gares'!F836</f>
        <v>à renseigner par PSEF</v>
      </c>
      <c r="V835" t="str">
        <f>'Liste des gares'!G836</f>
        <v>C OCCITANIE</v>
      </c>
    </row>
    <row r="836" spans="17:22">
      <c r="Q836" t="str">
        <f>'Liste des gares'!B837</f>
        <v>Erstein</v>
      </c>
      <c r="R836">
        <f>'Liste des gares'!C837</f>
        <v>87214148</v>
      </c>
      <c r="S836" t="str">
        <f>'Liste des gares'!D837</f>
        <v>Grand Est</v>
      </c>
      <c r="T836" t="str">
        <f>'Liste des gares'!E837</f>
        <v>GE - Grand Est</v>
      </c>
      <c r="U836" t="str">
        <f>'Liste des gares'!F837</f>
        <v>à renseigner par PSEF</v>
      </c>
      <c r="V836" t="str">
        <f>'Liste des gares'!G837</f>
        <v>B GRAND EST</v>
      </c>
    </row>
    <row r="837" spans="17:22">
      <c r="Q837" t="str">
        <f>'Liste des gares'!B838</f>
        <v>Esbly</v>
      </c>
      <c r="R837">
        <f>'Liste des gares'!C838</f>
        <v>87116327</v>
      </c>
      <c r="S837" t="str">
        <f>'Liste des gares'!D838</f>
        <v>Île-de-France</v>
      </c>
      <c r="T837" t="str">
        <f>'Liste des gares'!E838</f>
        <v>IDF - Île de France</v>
      </c>
      <c r="U837" t="str">
        <f>'Liste des gares'!F838</f>
        <v>à renseigner par PSEF</v>
      </c>
      <c r="V837" t="str">
        <f>'Liste des gares'!G838</f>
        <v>B ILE-DE-FRANCE</v>
      </c>
    </row>
    <row r="838" spans="17:22">
      <c r="Q838" t="str">
        <f>'Liste des gares'!B839</f>
        <v>Escalquens</v>
      </c>
      <c r="R838">
        <f>'Liste des gares'!C839</f>
        <v>87611707</v>
      </c>
      <c r="S838" t="str">
        <f>'Liste des gares'!D839</f>
        <v>Occitanie</v>
      </c>
      <c r="T838" t="str">
        <f>'Liste des gares'!E839</f>
        <v>OCC - Occitanie</v>
      </c>
      <c r="U838" t="str">
        <f>'Liste des gares'!F839</f>
        <v>à renseigner par PSEF</v>
      </c>
      <c r="V838" t="str">
        <f>'Liste des gares'!G839</f>
        <v>C OCCITANIE</v>
      </c>
    </row>
    <row r="839" spans="17:22">
      <c r="Q839" t="str">
        <f>'Liste des gares'!B840</f>
        <v>Escaudœuvres</v>
      </c>
      <c r="R839">
        <f>'Liste des gares'!C840</f>
        <v>87345496</v>
      </c>
      <c r="S839" t="str">
        <f>'Liste des gares'!D840</f>
        <v>Hauts-de-France</v>
      </c>
      <c r="T839" t="str">
        <f>'Liste des gares'!E840</f>
        <v>HDF - Hauts de France</v>
      </c>
      <c r="U839" t="str">
        <f>'Liste des gares'!F840</f>
        <v>à renseigner par PSEF</v>
      </c>
      <c r="V839" t="str">
        <f>'Liste des gares'!G840</f>
        <v>C HAUTS DE FRANCE</v>
      </c>
    </row>
    <row r="840" spans="17:22">
      <c r="Q840" t="str">
        <f>'Liste des gares'!B841</f>
        <v>Esches</v>
      </c>
      <c r="R840">
        <f>'Liste des gares'!C841</f>
        <v>87272096</v>
      </c>
      <c r="S840" t="str">
        <f>'Liste des gares'!D841</f>
        <v>Hauts-de-France</v>
      </c>
      <c r="T840" t="str">
        <f>'Liste des gares'!E841</f>
        <v>HDF - Hauts de France</v>
      </c>
      <c r="U840" t="str">
        <f>'Liste des gares'!F841</f>
        <v>à renseigner par PSEF</v>
      </c>
      <c r="V840" t="str">
        <f>'Liste des gares'!G841</f>
        <v>C HAUTS DE FRANCE</v>
      </c>
    </row>
    <row r="841" spans="17:22">
      <c r="Q841" t="str">
        <f>'Liste des gares'!B842</f>
        <v>Espéraza</v>
      </c>
      <c r="R841">
        <f>'Liste des gares'!C842</f>
        <v>87615211</v>
      </c>
      <c r="S841" t="str">
        <f>'Liste des gares'!D842</f>
        <v>Occitanie</v>
      </c>
      <c r="T841" t="str">
        <f>'Liste des gares'!E842</f>
        <v>OCC - Occitanie</v>
      </c>
      <c r="U841" t="str">
        <f>'Liste des gares'!F842</f>
        <v>à renseigner par PSEF</v>
      </c>
      <c r="V841" t="str">
        <f>'Liste des gares'!G842</f>
        <v>C OCCITANIE</v>
      </c>
    </row>
    <row r="842" spans="17:22">
      <c r="Q842" t="str">
        <f>'Liste des gares'!B843</f>
        <v>Esquelbecq</v>
      </c>
      <c r="R842">
        <f>'Liste des gares'!C843</f>
        <v>87281113</v>
      </c>
      <c r="S842" t="str">
        <f>'Liste des gares'!D843</f>
        <v>Hauts-de-France</v>
      </c>
      <c r="T842" t="str">
        <f>'Liste des gares'!E843</f>
        <v>HDF - Hauts de France</v>
      </c>
      <c r="U842" t="str">
        <f>'Liste des gares'!F843</f>
        <v>à renseigner par PSEF</v>
      </c>
      <c r="V842" t="str">
        <f>'Liste des gares'!G843</f>
        <v>B HAUTS DE FRANCE</v>
      </c>
    </row>
    <row r="843" spans="17:22">
      <c r="Q843" t="str">
        <f>'Liste des gares'!B844</f>
        <v>Essonnes Robinson</v>
      </c>
      <c r="R843">
        <f>'Liste des gares'!C844</f>
        <v>87681601</v>
      </c>
      <c r="S843" t="str">
        <f>'Liste des gares'!D844</f>
        <v>Île-de-France</v>
      </c>
      <c r="T843" t="str">
        <f>'Liste des gares'!E844</f>
        <v>IDF - Île de France</v>
      </c>
      <c r="U843" t="str">
        <f>'Liste des gares'!F844</f>
        <v>à renseigner par PSEF</v>
      </c>
      <c r="V843" t="str">
        <f>'Liste des gares'!G844</f>
        <v>B ILE-DE-FRANCE</v>
      </c>
    </row>
    <row r="844" spans="17:22">
      <c r="Q844" t="str">
        <f>'Liste des gares'!B845</f>
        <v>Estavar</v>
      </c>
      <c r="R844">
        <f>'Liste des gares'!C845</f>
        <v>87784827</v>
      </c>
      <c r="S844" t="str">
        <f>'Liste des gares'!D845</f>
        <v>Occitanie</v>
      </c>
      <c r="T844" t="str">
        <f>'Liste des gares'!E845</f>
        <v>OCC - Occitanie</v>
      </c>
      <c r="U844" t="str">
        <f>'Liste des gares'!F845</f>
        <v>à renseigner par PSEF</v>
      </c>
      <c r="V844" t="str">
        <f>'Liste des gares'!G845</f>
        <v>C OCCITANIE</v>
      </c>
    </row>
    <row r="845" spans="17:22">
      <c r="Q845" t="str">
        <f>'Liste des gares'!B846</f>
        <v>Estrées-Saint-Denis</v>
      </c>
      <c r="R845">
        <f>'Liste des gares'!C846</f>
        <v>87313387</v>
      </c>
      <c r="S845" t="str">
        <f>'Liste des gares'!D846</f>
        <v>Hauts-de-France</v>
      </c>
      <c r="T845" t="str">
        <f>'Liste des gares'!E846</f>
        <v>HDF - Hauts de France</v>
      </c>
      <c r="U845" t="str">
        <f>'Liste des gares'!F846</f>
        <v>à renseigner par PSEF</v>
      </c>
      <c r="V845" t="str">
        <f>'Liste des gares'!G846</f>
        <v>C HAUTS DE FRANCE</v>
      </c>
    </row>
    <row r="846" spans="17:22">
      <c r="Q846" t="str">
        <f>'Liste des gares'!B847</f>
        <v>Estressin</v>
      </c>
      <c r="R846">
        <f>'Liste des gares'!C847</f>
        <v>87722579</v>
      </c>
      <c r="S846" t="str">
        <f>'Liste des gares'!D847</f>
        <v>Auvergne-Rhône-Alpes</v>
      </c>
      <c r="T846" t="str">
        <f>'Liste des gares'!E847</f>
        <v>AURA - Auvergne Rhône Alpes</v>
      </c>
      <c r="U846" t="str">
        <f>'Liste des gares'!F847</f>
        <v>à renseigner par PSEF</v>
      </c>
      <c r="V846" t="str">
        <f>'Liste des gares'!G847</f>
        <v>C AUV-RHONE ALPES</v>
      </c>
    </row>
    <row r="847" spans="17:22">
      <c r="Q847" t="str">
        <f>'Liste des gares'!B848</f>
        <v>Esvres sur Indre</v>
      </c>
      <c r="R847">
        <f>'Liste des gares'!C848</f>
        <v>87571422</v>
      </c>
      <c r="S847" t="str">
        <f>'Liste des gares'!D848</f>
        <v>Centre-Val de Loire</v>
      </c>
      <c r="T847" t="str">
        <f>'Liste des gares'!E848</f>
        <v>CVL - Centre Val de Loire</v>
      </c>
      <c r="U847" t="str">
        <f>'Liste des gares'!F848</f>
        <v>à renseigner par PSEF</v>
      </c>
      <c r="V847" t="str">
        <f>'Liste des gares'!G848</f>
        <v>C CENTRE VAL DE LOIRE</v>
      </c>
    </row>
    <row r="848" spans="17:22">
      <c r="Q848" t="str">
        <f>'Liste des gares'!B849</f>
        <v>Étain</v>
      </c>
      <c r="R848">
        <f>'Liste des gares'!C849</f>
        <v>87175794</v>
      </c>
      <c r="S848" t="str">
        <f>'Liste des gares'!D849</f>
        <v>Grand Est</v>
      </c>
      <c r="T848" t="str">
        <f>'Liste des gares'!E849</f>
        <v>GE - Grand Est</v>
      </c>
      <c r="U848" t="str">
        <f>'Liste des gares'!F849</f>
        <v>à renseigner par PSEF</v>
      </c>
      <c r="V848" t="str">
        <f>'Liste des gares'!G849</f>
        <v>C GRAND EST</v>
      </c>
    </row>
    <row r="849" spans="17:22">
      <c r="Q849" t="str">
        <f>'Liste des gares'!B850</f>
        <v>Étainhus - Saint-Romain</v>
      </c>
      <c r="R849">
        <f>'Liste des gares'!C850</f>
        <v>87413328</v>
      </c>
      <c r="S849" t="str">
        <f>'Liste des gares'!D850</f>
        <v>Normandie</v>
      </c>
      <c r="T849" t="str">
        <f>'Liste des gares'!E850</f>
        <v>NO - Normandie</v>
      </c>
      <c r="U849" t="str">
        <f>'Liste des gares'!F850</f>
        <v>à renseigner par PSEF</v>
      </c>
      <c r="V849" t="str">
        <f>'Liste des gares'!G850</f>
        <v>C NORMANDIE</v>
      </c>
    </row>
    <row r="850" spans="17:22">
      <c r="Q850" t="str">
        <f>'Liste des gares'!B851</f>
        <v>Étalans</v>
      </c>
      <c r="R850">
        <f>'Liste des gares'!C851</f>
        <v>87718536</v>
      </c>
      <c r="S850" t="str">
        <f>'Liste des gares'!D851</f>
        <v>Bourgogne-Franche-Comté</v>
      </c>
      <c r="T850" t="str">
        <f>'Liste des gares'!E851</f>
        <v>BFC - Bourgogne Franche Compté</v>
      </c>
      <c r="U850" t="str">
        <f>'Liste des gares'!F851</f>
        <v>à renseigner par PSEF</v>
      </c>
      <c r="V850" t="str">
        <f>'Liste des gares'!G851</f>
        <v>C BOURGOGNE FC</v>
      </c>
    </row>
    <row r="851" spans="17:22">
      <c r="Q851" t="str">
        <f>'Liste des gares'!B852</f>
        <v>Étampes</v>
      </c>
      <c r="R851">
        <f>'Liste des gares'!C852</f>
        <v>87545137</v>
      </c>
      <c r="S851" t="str">
        <f>'Liste des gares'!D852</f>
        <v>Île-de-France</v>
      </c>
      <c r="T851" t="str">
        <f>'Liste des gares'!E852</f>
        <v>IDF - Île de France</v>
      </c>
      <c r="U851" t="str">
        <f>'Liste des gares'!F852</f>
        <v>EIC Paris Rive Gauche</v>
      </c>
      <c r="V851" t="str">
        <f>'Liste des gares'!G852</f>
        <v>B ILE-DE-FRANCE</v>
      </c>
    </row>
    <row r="852" spans="17:22">
      <c r="Q852" t="str">
        <f>'Liste des gares'!B853</f>
        <v xml:space="preserve">Étang-sur-Arroux </v>
      </c>
      <c r="R852">
        <f>'Liste des gares'!C853</f>
        <v>87694141</v>
      </c>
      <c r="S852" t="str">
        <f>'Liste des gares'!D853</f>
        <v>Bourgogne-Franche-Comté</v>
      </c>
      <c r="T852" t="str">
        <f>'Liste des gares'!E853</f>
        <v>BFC - Bourgogne Franche Compté</v>
      </c>
      <c r="U852" t="str">
        <f>'Liste des gares'!F853</f>
        <v>EIC Bourgogne Franche Comté</v>
      </c>
      <c r="V852" t="str">
        <f>'Liste des gares'!G853</f>
        <v>C BOURGOGNE FC</v>
      </c>
    </row>
    <row r="853" spans="17:22">
      <c r="Q853" t="str">
        <f>'Liste des gares'!B854</f>
        <v>Étaples - Le Touquet</v>
      </c>
      <c r="R853">
        <f>'Liste des gares'!C854</f>
        <v>87317065</v>
      </c>
      <c r="S853" t="str">
        <f>'Liste des gares'!D854</f>
        <v>Hauts-de-France</v>
      </c>
      <c r="T853" t="str">
        <f>'Liste des gares'!E854</f>
        <v>HDF - Hauts de France</v>
      </c>
      <c r="U853" t="str">
        <f>'Liste des gares'!F854</f>
        <v>à renseigner par PSEF</v>
      </c>
      <c r="V853" t="str">
        <f>'Liste des gares'!G854</f>
        <v>B HAUTS DE FRANCE</v>
      </c>
    </row>
    <row r="854" spans="17:22">
      <c r="Q854" t="str">
        <f>'Liste des gares'!B855</f>
        <v>Étigny - Véron</v>
      </c>
      <c r="R854">
        <f>'Liste des gares'!C855</f>
        <v>87683201</v>
      </c>
      <c r="S854" t="str">
        <f>'Liste des gares'!D855</f>
        <v>Bourgogne-Franche-Comté</v>
      </c>
      <c r="T854" t="str">
        <f>'Liste des gares'!E855</f>
        <v>BFC - Bourgogne Franche Compté</v>
      </c>
      <c r="U854" t="str">
        <f>'Liste des gares'!F855</f>
        <v>à renseigner par PSEF</v>
      </c>
      <c r="V854" t="str">
        <f>'Liste des gares'!G855</f>
        <v>C BOURGOGNE FC</v>
      </c>
    </row>
    <row r="855" spans="17:22">
      <c r="Q855" t="str">
        <f>'Liste des gares'!B856</f>
        <v>Étival-Clairefontaine</v>
      </c>
      <c r="R855">
        <f>'Liste des gares'!C856</f>
        <v>87144642</v>
      </c>
      <c r="S855" t="str">
        <f>'Liste des gares'!D856</f>
        <v>Grand Est</v>
      </c>
      <c r="T855" t="str">
        <f>'Liste des gares'!E856</f>
        <v>GE - Grand Est</v>
      </c>
      <c r="U855" t="str">
        <f>'Liste des gares'!F856</f>
        <v>EIC Lorraine Champagne Ardenne</v>
      </c>
      <c r="V855" t="str">
        <f>'Liste des gares'!G856</f>
        <v>C GRAND EST</v>
      </c>
    </row>
    <row r="856" spans="17:22">
      <c r="Q856" t="str">
        <f>'Liste des gares'!B857</f>
        <v>Étréchy</v>
      </c>
      <c r="R856">
        <f>'Liste des gares'!C857</f>
        <v>87545145</v>
      </c>
      <c r="S856" t="str">
        <f>'Liste des gares'!D857</f>
        <v>Île-de-France</v>
      </c>
      <c r="T856" t="str">
        <f>'Liste des gares'!E857</f>
        <v>IDF - Île de France</v>
      </c>
      <c r="U856" t="str">
        <f>'Liste des gares'!F857</f>
        <v>à renseigner par PSEF</v>
      </c>
      <c r="V856" t="str">
        <f>'Liste des gares'!G857</f>
        <v>B ILE-DE-FRANCE</v>
      </c>
    </row>
    <row r="857" spans="17:22">
      <c r="Q857" t="str">
        <f>'Liste des gares'!B858</f>
        <v>Étriché - Châteauneuf</v>
      </c>
      <c r="R857">
        <f>'Liste des gares'!C858</f>
        <v>87484154</v>
      </c>
      <c r="S857" t="str">
        <f>'Liste des gares'!D858</f>
        <v>Pays de la Loire</v>
      </c>
      <c r="T857" t="str">
        <f>'Liste des gares'!E858</f>
        <v>BPL - Bretagne Pays de La Loire</v>
      </c>
      <c r="U857" t="str">
        <f>'Liste des gares'!F858</f>
        <v>à renseigner par PSEF</v>
      </c>
      <c r="V857" t="str">
        <f>'Liste des gares'!G858</f>
        <v>C PAYS DE LA LOIRE</v>
      </c>
    </row>
    <row r="858" spans="17:22">
      <c r="Q858" t="str">
        <f>'Liste des gares'!B859</f>
        <v>Eu</v>
      </c>
      <c r="R858">
        <f>'Liste des gares'!C859</f>
        <v>87317537</v>
      </c>
      <c r="S858" t="str">
        <f>'Liste des gares'!D859</f>
        <v>Normandie</v>
      </c>
      <c r="T858" t="str">
        <f>'Liste des gares'!E859</f>
        <v>NO - Normandie</v>
      </c>
      <c r="U858" t="str">
        <f>'Liste des gares'!F859</f>
        <v>à renseigner par PSEF</v>
      </c>
      <c r="V858" t="str">
        <f>'Liste des gares'!G859</f>
        <v>C NORMANDIE</v>
      </c>
    </row>
    <row r="859" spans="17:22">
      <c r="Q859" t="str">
        <f>'Liste des gares'!B860</f>
        <v>Eurville</v>
      </c>
      <c r="R859">
        <f>'Liste des gares'!C860</f>
        <v>87175141</v>
      </c>
      <c r="S859" t="str">
        <f>'Liste des gares'!D860</f>
        <v>Grand Est</v>
      </c>
      <c r="T859" t="str">
        <f>'Liste des gares'!E860</f>
        <v>GE - Grand Est</v>
      </c>
      <c r="U859" t="str">
        <f>'Liste des gares'!F860</f>
        <v>à renseigner par PSEF</v>
      </c>
      <c r="V859" t="str">
        <f>'Liste des gares'!G860</f>
        <v>C GRAND EST</v>
      </c>
    </row>
    <row r="860" spans="17:22">
      <c r="Q860" t="str">
        <f>'Liste des gares'!B861</f>
        <v>Évian-les-Bains</v>
      </c>
      <c r="R860">
        <f>'Liste des gares'!C861</f>
        <v>87745679</v>
      </c>
      <c r="S860" t="str">
        <f>'Liste des gares'!D861</f>
        <v>Auvergne-Rhône-Alpes</v>
      </c>
      <c r="T860" t="str">
        <f>'Liste des gares'!E861</f>
        <v>AURA - Auvergne Rhône Alpes</v>
      </c>
      <c r="U860" t="str">
        <f>'Liste des gares'!F861</f>
        <v>EIC Alpes</v>
      </c>
      <c r="V860" t="str">
        <f>'Liste des gares'!G861</f>
        <v>B AUV-RHONE ALPES</v>
      </c>
    </row>
    <row r="861" spans="17:22">
      <c r="Q861" t="str">
        <f>'Liste des gares'!B862</f>
        <v>Évreux Normandie</v>
      </c>
      <c r="R861">
        <f>'Liste des gares'!C862</f>
        <v>87387001</v>
      </c>
      <c r="S861" t="str">
        <f>'Liste des gares'!D862</f>
        <v>Normandie</v>
      </c>
      <c r="T861" t="str">
        <f>'Liste des gares'!E862</f>
        <v>NO - Normandie</v>
      </c>
      <c r="U861" t="str">
        <f>'Liste des gares'!F862</f>
        <v>à renseigner par PSEF</v>
      </c>
      <c r="V861" t="str">
        <f>'Liste des gares'!G862</f>
        <v>A NORMANDIE</v>
      </c>
    </row>
    <row r="862" spans="17:22">
      <c r="Q862" t="str">
        <f>'Liste des gares'!B863</f>
        <v>Évron</v>
      </c>
      <c r="R862">
        <f>'Liste des gares'!C863</f>
        <v>87478552</v>
      </c>
      <c r="S862" t="str">
        <f>'Liste des gares'!D863</f>
        <v>Pays de la Loire</v>
      </c>
      <c r="T862" t="str">
        <f>'Liste des gares'!E863</f>
        <v>BPL - Bretagne Pays de La Loire</v>
      </c>
      <c r="U862" t="str">
        <f>'Liste des gares'!F863</f>
        <v>EIC Bretagne Pays de la Loire</v>
      </c>
      <c r="V862" t="str">
        <f>'Liste des gares'!G863</f>
        <v>B PAYS DE LA LOIRE</v>
      </c>
    </row>
    <row r="863" spans="17:22">
      <c r="Q863" t="str">
        <f>'Liste des gares'!B864</f>
        <v>Évry Val de Seine</v>
      </c>
      <c r="R863">
        <f>'Liste des gares'!C864</f>
        <v>87681361</v>
      </c>
      <c r="S863" t="str">
        <f>'Liste des gares'!D864</f>
        <v>Île-de-France</v>
      </c>
      <c r="T863" t="str">
        <f>'Liste des gares'!E864</f>
        <v>IDF - Île de France</v>
      </c>
      <c r="U863" t="str">
        <f>'Liste des gares'!F864</f>
        <v>à renseigner par PSEF</v>
      </c>
      <c r="V863" t="str">
        <f>'Liste des gares'!G864</f>
        <v>B ILE-DE-FRANCE</v>
      </c>
    </row>
    <row r="864" spans="17:22">
      <c r="Q864" t="str">
        <f>'Liste des gares'!B865</f>
        <v>Évry-Courcouronnes</v>
      </c>
      <c r="R864">
        <f>'Liste des gares'!C865</f>
        <v>87681387</v>
      </c>
      <c r="S864" t="str">
        <f>'Liste des gares'!D865</f>
        <v>Île-de-France</v>
      </c>
      <c r="T864" t="str">
        <f>'Liste des gares'!E865</f>
        <v>IDF - Île de France</v>
      </c>
      <c r="U864" t="str">
        <f>'Liste des gares'!F865</f>
        <v>à renseigner par PSEF</v>
      </c>
      <c r="V864" t="str">
        <f>'Liste des gares'!G865</f>
        <v>B ILE-DE-FRANCE</v>
      </c>
    </row>
    <row r="865" spans="17:22">
      <c r="Q865" t="str">
        <f>'Liste des gares'!B866</f>
        <v>Exideuil</v>
      </c>
      <c r="R865">
        <f>'Liste des gares'!C866</f>
        <v>87592881</v>
      </c>
      <c r="S865" t="str">
        <f>'Liste des gares'!D866</f>
        <v>Nouvelle-Aquitaine</v>
      </c>
      <c r="T865" t="str">
        <f>'Liste des gares'!E866</f>
        <v>NA - Nouvelle Aquitaine</v>
      </c>
      <c r="U865" t="str">
        <f>'Liste des gares'!F866</f>
        <v>à renseigner par PSEF</v>
      </c>
      <c r="V865" t="str">
        <f>'Liste des gares'!G866</f>
        <v>C NOUVELLE AQUITAINE</v>
      </c>
    </row>
    <row r="866" spans="17:22">
      <c r="Q866" t="str">
        <f>'Liste des gares'!B867</f>
        <v>Eymoutiers Vassivière</v>
      </c>
      <c r="R866">
        <f>'Liste des gares'!C867</f>
        <v>87592121</v>
      </c>
      <c r="S866" t="str">
        <f>'Liste des gares'!D867</f>
        <v>Nouvelle-Aquitaine</v>
      </c>
      <c r="T866" t="str">
        <f>'Liste des gares'!E867</f>
        <v>NA - Nouvelle Aquitaine</v>
      </c>
      <c r="U866" t="str">
        <f>'Liste des gares'!F867</f>
        <v>à renseigner par PSEF</v>
      </c>
      <c r="V866" t="str">
        <f>'Liste des gares'!G867</f>
        <v>C NOUVELLE AQUITAINE</v>
      </c>
    </row>
    <row r="867" spans="17:22">
      <c r="Q867" t="str">
        <f>'Liste des gares'!B868</f>
        <v>Fegersheim - Lipsheim</v>
      </c>
      <c r="R867">
        <f>'Liste des gares'!C868</f>
        <v>87212266</v>
      </c>
      <c r="S867" t="str">
        <f>'Liste des gares'!D868</f>
        <v>Grand Est</v>
      </c>
      <c r="T867" t="str">
        <f>'Liste des gares'!E868</f>
        <v>GE - Grand Est</v>
      </c>
      <c r="U867" t="str">
        <f>'Liste des gares'!F868</f>
        <v>à renseigner par PSEF</v>
      </c>
      <c r="V867" t="str">
        <f>'Liste des gares'!G868</f>
        <v>C GRAND EST</v>
      </c>
    </row>
    <row r="868" spans="17:22">
      <c r="Q868" t="str">
        <f>'Liste des gares'!B869</f>
        <v>Farbus</v>
      </c>
      <c r="R868">
        <f>'Liste des gares'!C869</f>
        <v>87342527</v>
      </c>
      <c r="S868" t="str">
        <f>'Liste des gares'!D869</f>
        <v>Hauts-de-France</v>
      </c>
      <c r="T868" t="str">
        <f>'Liste des gares'!E869</f>
        <v>HDF - Hauts de France</v>
      </c>
      <c r="U868" t="str">
        <f>'Liste des gares'!F869</f>
        <v>à renseigner par PSEF</v>
      </c>
      <c r="V868" t="str">
        <f>'Liste des gares'!G869</f>
        <v>C HAUTS DE FRANCE</v>
      </c>
    </row>
    <row r="869" spans="17:22">
      <c r="Q869" t="str">
        <f>'Liste des gares'!B870</f>
        <v>Farébersviller</v>
      </c>
      <c r="R869">
        <f>'Liste des gares'!C870</f>
        <v>87193516</v>
      </c>
      <c r="S869" t="str">
        <f>'Liste des gares'!D870</f>
        <v>Grand Est</v>
      </c>
      <c r="T869" t="str">
        <f>'Liste des gares'!E870</f>
        <v>GE - Grand Est</v>
      </c>
      <c r="U869" t="str">
        <f>'Liste des gares'!F870</f>
        <v>à renseigner par PSEF</v>
      </c>
      <c r="V869" t="str">
        <f>'Liste des gares'!G870</f>
        <v>C GRAND EST</v>
      </c>
    </row>
    <row r="870" spans="17:22">
      <c r="Q870" t="str">
        <f>'Liste des gares'!B871</f>
        <v>Faremoutiers - Pommeuse</v>
      </c>
      <c r="R870">
        <f>'Liste des gares'!C871</f>
        <v>87116277</v>
      </c>
      <c r="S870" t="str">
        <f>'Liste des gares'!D871</f>
        <v>Île-de-France</v>
      </c>
      <c r="T870" t="str">
        <f>'Liste des gares'!E871</f>
        <v>IDF - Île de France</v>
      </c>
      <c r="U870" t="str">
        <f>'Liste des gares'!F871</f>
        <v>à renseigner par PSEF</v>
      </c>
      <c r="V870" t="str">
        <f>'Liste des gares'!G871</f>
        <v>B ILE-DE-FRANCE</v>
      </c>
    </row>
    <row r="871" spans="17:22">
      <c r="Q871" t="str">
        <f>'Liste des gares'!B872</f>
        <v>Farschviller</v>
      </c>
      <c r="R871">
        <f>'Liste des gares'!C872</f>
        <v>87193524</v>
      </c>
      <c r="S871" t="str">
        <f>'Liste des gares'!D872</f>
        <v>Grand Est</v>
      </c>
      <c r="T871" t="str">
        <f>'Liste des gares'!E872</f>
        <v>GE - Grand Est</v>
      </c>
      <c r="U871" t="str">
        <f>'Liste des gares'!F872</f>
        <v>à renseigner par PSEF</v>
      </c>
      <c r="V871" t="str">
        <f>'Liste des gares'!G872</f>
        <v>C GRAND EST</v>
      </c>
    </row>
    <row r="872" spans="17:22">
      <c r="Q872" t="str">
        <f>'Liste des gares'!B873</f>
        <v>Faubourg d'Orléans</v>
      </c>
      <c r="R872">
        <f>'Liste des gares'!C873</f>
        <v>87576173</v>
      </c>
      <c r="S872" t="str">
        <f>'Liste des gares'!D873</f>
        <v>Centre-Val de Loire</v>
      </c>
      <c r="T872" t="str">
        <f>'Liste des gares'!E873</f>
        <v>CVL - Centre Val de Loire</v>
      </c>
      <c r="U872" t="str">
        <f>'Liste des gares'!F873</f>
        <v>à renseigner par PSEF</v>
      </c>
      <c r="V872" t="str">
        <f>'Liste des gares'!G873</f>
        <v>B CENTRE VAL DE LOIRE</v>
      </c>
    </row>
    <row r="873" spans="17:22">
      <c r="Q873" t="str">
        <f>'Liste des gares'!B874</f>
        <v>Faulquemont</v>
      </c>
      <c r="R873">
        <f>'Liste des gares'!C874</f>
        <v>87193359</v>
      </c>
      <c r="S873" t="str">
        <f>'Liste des gares'!D874</f>
        <v>Grand Est</v>
      </c>
      <c r="T873" t="str">
        <f>'Liste des gares'!E874</f>
        <v>GE - Grand Est</v>
      </c>
      <c r="U873" t="str">
        <f>'Liste des gares'!F874</f>
        <v>à renseigner par PSEF</v>
      </c>
      <c r="V873" t="str">
        <f>'Liste des gares'!G874</f>
        <v>B GRAND EST</v>
      </c>
    </row>
    <row r="874" spans="17:22">
      <c r="Q874" t="str">
        <f>'Liste des gares'!B875</f>
        <v>Fécamp</v>
      </c>
      <c r="R874">
        <f>'Liste des gares'!C875</f>
        <v>87413542</v>
      </c>
      <c r="S874" t="str">
        <f>'Liste des gares'!D875</f>
        <v>Normandie</v>
      </c>
      <c r="T874" t="str">
        <f>'Liste des gares'!E875</f>
        <v>NO - Normandie</v>
      </c>
      <c r="U874" t="str">
        <f>'Liste des gares'!F875</f>
        <v>EIC Normandie</v>
      </c>
      <c r="V874" t="str">
        <f>'Liste des gares'!G875</f>
        <v>B NORMANDIE</v>
      </c>
    </row>
    <row r="875" spans="17:22">
      <c r="Q875" t="str">
        <f>'Liste des gares'!B876</f>
        <v>Mirecourt</v>
      </c>
      <c r="R875">
        <f>'Liste des gares'!C876</f>
        <v>87144212</v>
      </c>
      <c r="S875" t="str">
        <f>'Liste des gares'!D876</f>
        <v>Grand Est</v>
      </c>
      <c r="T875" t="str">
        <f>'Liste des gares'!E876</f>
        <v>GE - Grand Est</v>
      </c>
      <c r="U875" t="str">
        <f>'Liste des gares'!F876</f>
        <v>à renseigner par PSEF</v>
      </c>
      <c r="V875" t="str">
        <f>'Liste des gares'!G876</f>
        <v>C GRAND EST</v>
      </c>
    </row>
    <row r="876" spans="17:22">
      <c r="Q876" t="str">
        <f>'Liste des gares'!B877</f>
        <v>Fellering</v>
      </c>
      <c r="R876">
        <f>'Liste des gares'!C877</f>
        <v>87182626</v>
      </c>
      <c r="S876" t="str">
        <f>'Liste des gares'!D877</f>
        <v>Grand Est</v>
      </c>
      <c r="T876" t="str">
        <f>'Liste des gares'!E877</f>
        <v>GE - Grand Est</v>
      </c>
      <c r="U876" t="str">
        <f>'Liste des gares'!F877</f>
        <v>à renseigner par PSEF</v>
      </c>
      <c r="V876" t="str">
        <f>'Liste des gares'!G877</f>
        <v>C GRAND EST</v>
      </c>
    </row>
    <row r="877" spans="17:22">
      <c r="Q877" t="str">
        <f>'Liste des gares'!B878</f>
        <v>Felletin</v>
      </c>
      <c r="R877">
        <f>'Liste des gares'!C878</f>
        <v>87597849</v>
      </c>
      <c r="S877" t="str">
        <f>'Liste des gares'!D878</f>
        <v>Nouvelle-Aquitaine</v>
      </c>
      <c r="T877" t="str">
        <f>'Liste des gares'!E878</f>
        <v>NA - Nouvelle Aquitaine</v>
      </c>
      <c r="U877" t="str">
        <f>'Liste des gares'!F878</f>
        <v>à renseigner par PSEF</v>
      </c>
      <c r="V877" t="str">
        <f>'Liste des gares'!G878</f>
        <v>C NOUVELLE AQUITAINE</v>
      </c>
    </row>
    <row r="878" spans="17:22">
      <c r="Q878" t="str">
        <f>'Liste des gares'!B879</f>
        <v>Fenouillet - Saint-Alban</v>
      </c>
      <c r="R878">
        <f>'Liste des gares'!C879</f>
        <v>87611962</v>
      </c>
      <c r="S878" t="str">
        <f>'Liste des gares'!D879</f>
        <v>Occitanie</v>
      </c>
      <c r="T878" t="str">
        <f>'Liste des gares'!E879</f>
        <v>OCC - Occitanie</v>
      </c>
      <c r="U878" t="str">
        <f>'Liste des gares'!F879</f>
        <v>à renseigner par PSEF</v>
      </c>
      <c r="V878" t="str">
        <f>'Liste des gares'!G879</f>
        <v>C OCCITANIE</v>
      </c>
    </row>
    <row r="879" spans="17:22">
      <c r="Q879" t="str">
        <f>'Liste des gares'!B880</f>
        <v>Fépin</v>
      </c>
      <c r="R879">
        <f>'Liste des gares'!C880</f>
        <v>87172874</v>
      </c>
      <c r="S879" t="str">
        <f>'Liste des gares'!D880</f>
        <v>Grand Est</v>
      </c>
      <c r="T879" t="str">
        <f>'Liste des gares'!E880</f>
        <v>GE - Grand Est</v>
      </c>
      <c r="U879" t="str">
        <f>'Liste des gares'!F880</f>
        <v>à renseigner par PSEF</v>
      </c>
      <c r="V879" t="str">
        <f>'Liste des gares'!G880</f>
        <v>C GRAND EST</v>
      </c>
    </row>
    <row r="880" spans="17:22">
      <c r="Q880" t="str">
        <f>'Liste des gares'!B881</f>
        <v>Ferrières - Fontenay</v>
      </c>
      <c r="R880">
        <f>'Liste des gares'!C881</f>
        <v>87684241</v>
      </c>
      <c r="S880" t="str">
        <f>'Liste des gares'!D881</f>
        <v>Centre-Val de Loire</v>
      </c>
      <c r="T880" t="str">
        <f>'Liste des gares'!E881</f>
        <v>CVL - Centre Val de Loire</v>
      </c>
      <c r="U880" t="str">
        <f>'Liste des gares'!F881</f>
        <v>à renseigner par PSEF</v>
      </c>
      <c r="V880" t="str">
        <f>'Liste des gares'!G881</f>
        <v>C CENTRE VAL DE LOIRE</v>
      </c>
    </row>
    <row r="881" spans="17:22">
      <c r="Q881" t="str">
        <f>'Liste des gares'!B882</f>
        <v>Feuquerolles</v>
      </c>
      <c r="R881">
        <f>'Liste des gares'!C882</f>
        <v>87316752</v>
      </c>
      <c r="S881" t="str">
        <f>'Liste des gares'!D882</f>
        <v>Hauts-de-France</v>
      </c>
      <c r="T881" t="str">
        <f>'Liste des gares'!E882</f>
        <v>HDF - Hauts de France</v>
      </c>
      <c r="U881" t="str">
        <f>'Liste des gares'!F882</f>
        <v>à renseigner par PSEF</v>
      </c>
      <c r="V881" t="str">
        <f>'Liste des gares'!G882</f>
        <v>C HAUTS DE FRANCE</v>
      </c>
    </row>
    <row r="882" spans="17:22">
      <c r="Q882" t="str">
        <f>'Liste des gares'!B883</f>
        <v>Feuquières - Broquiers</v>
      </c>
      <c r="R882">
        <f>'Liste des gares'!C883</f>
        <v>87313742</v>
      </c>
      <c r="S882" t="str">
        <f>'Liste des gares'!D883</f>
        <v>Hauts-de-France</v>
      </c>
      <c r="T882" t="str">
        <f>'Liste des gares'!E883</f>
        <v>HDF - Hauts de France</v>
      </c>
      <c r="U882" t="str">
        <f>'Liste des gares'!F883</f>
        <v>à renseigner par PSEF</v>
      </c>
      <c r="V882" t="str">
        <f>'Liste des gares'!G883</f>
        <v>C HAUTS DE FRANCE</v>
      </c>
    </row>
    <row r="883" spans="17:22">
      <c r="Q883" t="str">
        <f>'Liste des gares'!B884</f>
        <v>Feuquières - Fressenneville</v>
      </c>
      <c r="R883">
        <f>'Liste des gares'!C884</f>
        <v>87317503</v>
      </c>
      <c r="S883" t="str">
        <f>'Liste des gares'!D884</f>
        <v>Hauts-de-France</v>
      </c>
      <c r="T883" t="str">
        <f>'Liste des gares'!E884</f>
        <v>HDF - Hauts de France</v>
      </c>
      <c r="U883" t="str">
        <f>'Liste des gares'!F884</f>
        <v>à renseigner par PSEF</v>
      </c>
      <c r="V883" t="str">
        <f>'Liste des gares'!G884</f>
        <v>C HAUTS DE FRANCE</v>
      </c>
    </row>
    <row r="884" spans="17:22">
      <c r="Q884" t="str">
        <f>'Liste des gares'!B885</f>
        <v>Feurs</v>
      </c>
      <c r="R884">
        <f>'Liste des gares'!C885</f>
        <v>87726877</v>
      </c>
      <c r="S884" t="str">
        <f>'Liste des gares'!D885</f>
        <v>Auvergne-Rhône-Alpes</v>
      </c>
      <c r="T884" t="str">
        <f>'Liste des gares'!E885</f>
        <v>AURA - Auvergne Rhône Alpes</v>
      </c>
      <c r="U884" t="str">
        <f>'Liste des gares'!F885</f>
        <v>à renseigner par PSEF</v>
      </c>
      <c r="V884" t="str">
        <f>'Liste des gares'!G885</f>
        <v>B AUV-RHONE ALPES</v>
      </c>
    </row>
    <row r="885" spans="17:22">
      <c r="Q885" t="str">
        <f>'Liste des gares'!B886</f>
        <v>Raon-l'Étape</v>
      </c>
      <c r="R885">
        <f>'Liste des gares'!C886</f>
        <v>87144626</v>
      </c>
      <c r="S885" t="str">
        <f>'Liste des gares'!D886</f>
        <v>Grand Est</v>
      </c>
      <c r="T885" t="str">
        <f>'Liste des gares'!E886</f>
        <v>GE - Grand Est</v>
      </c>
      <c r="U885" t="str">
        <f>'Liste des gares'!F886</f>
        <v>EIC Lorraine Champagne Ardenne</v>
      </c>
      <c r="V885" t="str">
        <f>'Liste des gares'!G886</f>
        <v>C GRAND EST</v>
      </c>
    </row>
    <row r="886" spans="17:22">
      <c r="Q886" t="str">
        <f>'Liste des gares'!B887</f>
        <v>Figeac</v>
      </c>
      <c r="R886">
        <f>'Liste des gares'!C887</f>
        <v>87613091</v>
      </c>
      <c r="S886" t="str">
        <f>'Liste des gares'!D887</f>
        <v>Occitanie</v>
      </c>
      <c r="T886" t="str">
        <f>'Liste des gares'!E887</f>
        <v>OCC - Occitanie</v>
      </c>
      <c r="U886" t="str">
        <f>'Liste des gares'!F887</f>
        <v>à renseigner par PSEF</v>
      </c>
      <c r="V886" t="str">
        <f>'Liste des gares'!G887</f>
        <v>B OCCITANIE</v>
      </c>
    </row>
    <row r="887" spans="17:22">
      <c r="Q887" t="str">
        <f>'Liste des gares'!B888</f>
        <v>Firminy</v>
      </c>
      <c r="R887">
        <f>'Liste des gares'!C888</f>
        <v>87726729</v>
      </c>
      <c r="S887" t="str">
        <f>'Liste des gares'!D888</f>
        <v>Auvergne-Rhône-Alpes</v>
      </c>
      <c r="T887" t="str">
        <f>'Liste des gares'!E888</f>
        <v>AURA - Auvergne Rhône Alpes</v>
      </c>
      <c r="U887" t="str">
        <f>'Liste des gares'!F888</f>
        <v>EIC Rhône Alpes Lyon</v>
      </c>
      <c r="V887" t="str">
        <f>'Liste des gares'!G888</f>
        <v>B AUV-RHONE ALPES</v>
      </c>
    </row>
    <row r="888" spans="17:22">
      <c r="Q888" t="str">
        <f>'Liste des gares'!B889</f>
        <v>Fismes</v>
      </c>
      <c r="R888">
        <f>'Liste des gares'!C889</f>
        <v>87171330</v>
      </c>
      <c r="S888" t="str">
        <f>'Liste des gares'!D889</f>
        <v>Grand Est</v>
      </c>
      <c r="T888" t="str">
        <f>'Liste des gares'!E889</f>
        <v>GE - Grand Est</v>
      </c>
      <c r="U888" t="str">
        <f>'Liste des gares'!F889</f>
        <v>à renseigner par PSEF</v>
      </c>
      <c r="V888" t="str">
        <f>'Liste des gares'!G889</f>
        <v>B GRAND EST</v>
      </c>
    </row>
    <row r="889" spans="17:22">
      <c r="Q889" t="str">
        <f>'Liste des gares'!B890</f>
        <v>Flavy-le-Martel</v>
      </c>
      <c r="R889">
        <f>'Liste des gares'!C890</f>
        <v>87296871</v>
      </c>
      <c r="S889" t="str">
        <f>'Liste des gares'!D890</f>
        <v>Hauts-de-France</v>
      </c>
      <c r="T889" t="str">
        <f>'Liste des gares'!E890</f>
        <v>HDF - Hauts de France</v>
      </c>
      <c r="U889" t="str">
        <f>'Liste des gares'!F890</f>
        <v>EIC Hauts de France</v>
      </c>
      <c r="V889" t="str">
        <f>'Liste des gares'!G890</f>
        <v>C HAUTS DE FRANCE</v>
      </c>
    </row>
    <row r="890" spans="17:22">
      <c r="Q890" t="str">
        <f>'Liste des gares'!B891</f>
        <v>Flaxlanden</v>
      </c>
      <c r="R890">
        <f>'Liste des gares'!C891</f>
        <v>87181040</v>
      </c>
      <c r="S890" t="str">
        <f>'Liste des gares'!D891</f>
        <v>Grand Est</v>
      </c>
      <c r="T890" t="str">
        <f>'Liste des gares'!E891</f>
        <v>GE - Grand Est</v>
      </c>
      <c r="U890" t="str">
        <f>'Liste des gares'!F891</f>
        <v>à renseigner par PSEF</v>
      </c>
      <c r="V890" t="str">
        <f>'Liste des gares'!G891</f>
        <v>C GRAND EST</v>
      </c>
    </row>
    <row r="891" spans="17:22">
      <c r="Q891" t="str">
        <f>'Liste des gares'!B892</f>
        <v>Vendenheim</v>
      </c>
      <c r="R891">
        <f>'Liste des gares'!C892</f>
        <v>87212118</v>
      </c>
      <c r="S891" t="str">
        <f>'Liste des gares'!D892</f>
        <v>Grand Est</v>
      </c>
      <c r="T891" t="str">
        <f>'Liste des gares'!E892</f>
        <v>GE - Grand Est</v>
      </c>
      <c r="U891" t="str">
        <f>'Liste des gares'!F892</f>
        <v>EIC Alsace</v>
      </c>
      <c r="V891" t="str">
        <f>'Liste des gares'!G892</f>
        <v>C GRAND EST</v>
      </c>
    </row>
    <row r="892" spans="17:22">
      <c r="Q892" t="str">
        <f>'Liste des gares'!B893</f>
        <v>Wisches</v>
      </c>
      <c r="R892">
        <f>'Liste des gares'!C893</f>
        <v>87214676</v>
      </c>
      <c r="S892" t="str">
        <f>'Liste des gares'!D893</f>
        <v>Grand Est</v>
      </c>
      <c r="T892" t="str">
        <f>'Liste des gares'!E893</f>
        <v>GE - Grand Est</v>
      </c>
      <c r="U892" t="str">
        <f>'Liste des gares'!F893</f>
        <v>à renseigner par PSEF</v>
      </c>
      <c r="V892" t="str">
        <f>'Liste des gares'!G893</f>
        <v>C GRAND EST</v>
      </c>
    </row>
    <row r="893" spans="17:22">
      <c r="Q893" t="str">
        <f>'Liste des gares'!B894</f>
        <v>Fleurville - Pont-de-Vaux</v>
      </c>
      <c r="R893">
        <f>'Liste des gares'!C894</f>
        <v>87725663</v>
      </c>
      <c r="S893" t="str">
        <f>'Liste des gares'!D894</f>
        <v>Bourgogne-Franche-Comté</v>
      </c>
      <c r="T893" t="str">
        <f>'Liste des gares'!E894</f>
        <v>BFC - Bourgogne Franche Compté</v>
      </c>
      <c r="U893" t="str">
        <f>'Liste des gares'!F894</f>
        <v>à renseigner par PSEF</v>
      </c>
      <c r="V893" t="str">
        <f>'Liste des gares'!G894</f>
        <v>C BOURGOGNE FC</v>
      </c>
    </row>
    <row r="894" spans="17:22">
      <c r="Q894" t="str">
        <f>'Liste des gares'!B895</f>
        <v>Flez-Cuzy - Tannay</v>
      </c>
      <c r="R894">
        <f>'Liste des gares'!C895</f>
        <v>87696633</v>
      </c>
      <c r="S894" t="str">
        <f>'Liste des gares'!D895</f>
        <v>Bourgogne-Franche-Comté</v>
      </c>
      <c r="T894" t="str">
        <f>'Liste des gares'!E895</f>
        <v>BFC - Bourgogne Franche Compté</v>
      </c>
      <c r="U894" t="str">
        <f>'Liste des gares'!F895</f>
        <v>à renseigner par PSEF</v>
      </c>
      <c r="V894" t="str">
        <f>'Liste des gares'!G895</f>
        <v>C BOURGOGNE FC</v>
      </c>
    </row>
    <row r="895" spans="17:22">
      <c r="Q895" t="str">
        <f>'Liste des gares'!B896</f>
        <v>Foëcy</v>
      </c>
      <c r="R895">
        <f>'Liste des gares'!C896</f>
        <v>87576108</v>
      </c>
      <c r="S895" t="str">
        <f>'Liste des gares'!D896</f>
        <v>Centre-Val de Loire</v>
      </c>
      <c r="T895" t="str">
        <f>'Liste des gares'!E896</f>
        <v>CVL - Centre Val de Loire</v>
      </c>
      <c r="U895" t="str">
        <f>'Liste des gares'!F896</f>
        <v>à renseigner par PSEF</v>
      </c>
      <c r="V895" t="str">
        <f>'Liste des gares'!G896</f>
        <v>C CENTRE VAL DE LOIRE</v>
      </c>
    </row>
    <row r="896" spans="17:22">
      <c r="Q896" t="str">
        <f>'Liste des gares'!B897</f>
        <v>Foix</v>
      </c>
      <c r="R896">
        <f>'Liste des gares'!C897</f>
        <v>87611616</v>
      </c>
      <c r="S896" t="str">
        <f>'Liste des gares'!D897</f>
        <v>Occitanie</v>
      </c>
      <c r="T896" t="str">
        <f>'Liste des gares'!E897</f>
        <v>OCC - Occitanie</v>
      </c>
      <c r="U896" t="str">
        <f>'Liste des gares'!F897</f>
        <v>EIC Midi Pyrénées</v>
      </c>
      <c r="V896" t="str">
        <f>'Liste des gares'!G897</f>
        <v>B OCCITANIE</v>
      </c>
    </row>
    <row r="897" spans="17:22">
      <c r="Q897" t="str">
        <f>'Liste des gares'!B898</f>
        <v>Folligny</v>
      </c>
      <c r="R897">
        <f>'Liste des gares'!C898</f>
        <v>87447649</v>
      </c>
      <c r="S897" t="str">
        <f>'Liste des gares'!D898</f>
        <v>Normandie</v>
      </c>
      <c r="T897" t="str">
        <f>'Liste des gares'!E898</f>
        <v>NO - Normandie</v>
      </c>
      <c r="U897" t="str">
        <f>'Liste des gares'!F898</f>
        <v>EIC Normandie</v>
      </c>
      <c r="V897" t="str">
        <f>'Liste des gares'!G898</f>
        <v>C NORMANDIE</v>
      </c>
    </row>
    <row r="898" spans="17:22">
      <c r="Q898" t="str">
        <f>'Liste des gares'!B899</f>
        <v>Fons - Saint-Mamert</v>
      </c>
      <c r="R898">
        <f>'Liste des gares'!C899</f>
        <v>87775379</v>
      </c>
      <c r="S898" t="str">
        <f>'Liste des gares'!D899</f>
        <v>Occitanie</v>
      </c>
      <c r="T898" t="str">
        <f>'Liste des gares'!E899</f>
        <v>OCC - Occitanie</v>
      </c>
      <c r="U898" t="str">
        <f>'Liste des gares'!F899</f>
        <v>à renseigner par PSEF</v>
      </c>
      <c r="V898" t="str">
        <f>'Liste des gares'!G899</f>
        <v>C OCCITANIE</v>
      </c>
    </row>
    <row r="899" spans="17:22">
      <c r="Q899" t="str">
        <f>'Liste des gares'!B900</f>
        <v>Fontainebleau - Avon</v>
      </c>
      <c r="R899">
        <f>'Liste des gares'!C900</f>
        <v>87682211</v>
      </c>
      <c r="S899" t="str">
        <f>'Liste des gares'!D900</f>
        <v>Île-de-France</v>
      </c>
      <c r="T899" t="str">
        <f>'Liste des gares'!E900</f>
        <v>IDF - Île de France</v>
      </c>
      <c r="U899" t="str">
        <f>'Liste des gares'!F900</f>
        <v>à renseigner par PSEF</v>
      </c>
      <c r="V899" t="str">
        <f>'Liste des gares'!G900</f>
        <v>B ILE-DE-FRANCE</v>
      </c>
    </row>
    <row r="900" spans="17:22">
      <c r="Q900" t="str">
        <f>'Liste des gares'!B901</f>
        <v>Fontaine-le-Port</v>
      </c>
      <c r="R900">
        <f>'Liste des gares'!C901</f>
        <v>87682427</v>
      </c>
      <c r="S900" t="str">
        <f>'Liste des gares'!D901</f>
        <v>Île-de-France</v>
      </c>
      <c r="T900" t="str">
        <f>'Liste des gares'!E901</f>
        <v>IDF - Île de France</v>
      </c>
      <c r="U900" t="str">
        <f>'Liste des gares'!F901</f>
        <v>à renseigner par PSEF</v>
      </c>
      <c r="V900" t="str">
        <f>'Liste des gares'!G901</f>
        <v>C ILE-DE-FRANCE</v>
      </c>
    </row>
    <row r="901" spans="17:22">
      <c r="Q901" t="str">
        <f>'Liste des gares'!B902</f>
        <v>Fontaines - Mercurey</v>
      </c>
      <c r="R901">
        <f>'Liste des gares'!C902</f>
        <v>87713586</v>
      </c>
      <c r="S901" t="str">
        <f>'Liste des gares'!D902</f>
        <v>Bourgogne-Franche-Comté</v>
      </c>
      <c r="T901" t="str">
        <f>'Liste des gares'!E902</f>
        <v>BFC - Bourgogne Franche Compté</v>
      </c>
      <c r="U901" t="str">
        <f>'Liste des gares'!F902</f>
        <v>à renseigner par PSEF</v>
      </c>
      <c r="V901" t="str">
        <f>'Liste des gares'!G902</f>
        <v>C BOURGOGNE FC</v>
      </c>
    </row>
    <row r="902" spans="17:22">
      <c r="Q902" t="str">
        <f>'Liste des gares'!B903</f>
        <v>Fontaines-d'Ozillac</v>
      </c>
      <c r="R902">
        <f>'Liste des gares'!C903</f>
        <v>87491159</v>
      </c>
      <c r="S902" t="str">
        <f>'Liste des gares'!D903</f>
        <v>Nouvelle-Aquitaine</v>
      </c>
      <c r="T902" t="str">
        <f>'Liste des gares'!E903</f>
        <v>NA - Nouvelle Aquitaine</v>
      </c>
      <c r="U902" t="str">
        <f>'Liste des gares'!F903</f>
        <v>à renseigner par PSEF</v>
      </c>
      <c r="V902" t="str">
        <f>'Liste des gares'!G903</f>
        <v>C NOUVELLE AQUITAINE</v>
      </c>
    </row>
    <row r="903" spans="17:22">
      <c r="Q903" t="str">
        <f>'Liste des gares'!B904</f>
        <v>Fontan - Saorge</v>
      </c>
      <c r="R903">
        <f>'Liste des gares'!C904</f>
        <v>87756858</v>
      </c>
      <c r="S903" t="str">
        <f>'Liste des gares'!D904</f>
        <v>Provence-Alpes-Côte d'Azur</v>
      </c>
      <c r="T903" t="str">
        <f>'Liste des gares'!E904</f>
        <v>PACA - Provence Alpes Côte d'Azur</v>
      </c>
      <c r="U903" t="str">
        <f>'Liste des gares'!F904</f>
        <v>à renseigner par PSEF</v>
      </c>
      <c r="V903" t="str">
        <f>'Liste des gares'!G904</f>
        <v>C PACA</v>
      </c>
    </row>
    <row r="904" spans="17:22">
      <c r="Q904" t="str">
        <f>'Liste des gares'!B905</f>
        <v>Fontenay-le-Fleury</v>
      </c>
      <c r="R904">
        <f>'Liste des gares'!C905</f>
        <v>87393405</v>
      </c>
      <c r="S904" t="str">
        <f>'Liste des gares'!D905</f>
        <v>Île-de-France</v>
      </c>
      <c r="T904" t="str">
        <f>'Liste des gares'!E905</f>
        <v>IDF - Île de France</v>
      </c>
      <c r="U904" t="str">
        <f>'Liste des gares'!F905</f>
        <v>à renseigner par PSEF</v>
      </c>
      <c r="V904" t="str">
        <f>'Liste des gares'!G905</f>
        <v>B ILE-DE-FRANCE</v>
      </c>
    </row>
    <row r="905" spans="17:22">
      <c r="Q905" t="str">
        <f>'Liste des gares'!B906</f>
        <v>Fontenoy-sur-Moselle</v>
      </c>
      <c r="R905">
        <f>'Liste des gares'!C906</f>
        <v>87141051</v>
      </c>
      <c r="S905" t="str">
        <f>'Liste des gares'!D906</f>
        <v>Grand Est</v>
      </c>
      <c r="T905" t="str">
        <f>'Liste des gares'!E906</f>
        <v>GE - Grand Est</v>
      </c>
      <c r="U905" t="str">
        <f>'Liste des gares'!F906</f>
        <v>à renseigner par PSEF</v>
      </c>
      <c r="V905" t="str">
        <f>'Liste des gares'!G906</f>
        <v>C GRAND EST</v>
      </c>
    </row>
    <row r="906" spans="17:22">
      <c r="Q906" t="str">
        <f>'Liste des gares'!B907</f>
        <v>Fontpédrouse Saint-Thomas les Bains</v>
      </c>
      <c r="R906">
        <f>'Liste des gares'!C907</f>
        <v>87784769</v>
      </c>
      <c r="S906" t="str">
        <f>'Liste des gares'!D907</f>
        <v>Occitanie</v>
      </c>
      <c r="T906" t="str">
        <f>'Liste des gares'!E907</f>
        <v>OCC - Occitanie</v>
      </c>
      <c r="U906" t="str">
        <f>'Liste des gares'!F907</f>
        <v>à renseigner par PSEF</v>
      </c>
      <c r="V906" t="str">
        <f>'Liste des gares'!G907</f>
        <v>C OCCITANIE</v>
      </c>
    </row>
    <row r="907" spans="17:22">
      <c r="Q907" t="str">
        <f>'Liste des gares'!B908</f>
        <v>Font-Romeu-Odeillo-Via</v>
      </c>
      <c r="R907">
        <f>'Liste des gares'!C908</f>
        <v>87784819</v>
      </c>
      <c r="S907" t="str">
        <f>'Liste des gares'!D908</f>
        <v>Occitanie</v>
      </c>
      <c r="T907" t="str">
        <f>'Liste des gares'!E908</f>
        <v>OCC - Occitanie</v>
      </c>
      <c r="U907" t="str">
        <f>'Liste des gares'!F908</f>
        <v>EIC Languedoc Roussillon</v>
      </c>
      <c r="V907" t="str">
        <f>'Liste des gares'!G908</f>
        <v>C OCCITANIE</v>
      </c>
    </row>
    <row r="908" spans="17:22">
      <c r="Q908" t="str">
        <f>'Liste des gares'!B909</f>
        <v>Forbach</v>
      </c>
      <c r="R908">
        <f>'Liste des gares'!C909</f>
        <v>87193003</v>
      </c>
      <c r="S908" t="str">
        <f>'Liste des gares'!D909</f>
        <v>Grand Est</v>
      </c>
      <c r="T908" t="str">
        <f>'Liste des gares'!E909</f>
        <v>GE - Grand Est</v>
      </c>
      <c r="U908" t="str">
        <f>'Liste des gares'!F909</f>
        <v>EIC Lorraine Champagne Ardenne</v>
      </c>
      <c r="V908" t="str">
        <f>'Liste des gares'!G909</f>
        <v>B GRAND EST</v>
      </c>
    </row>
    <row r="909" spans="17:22">
      <c r="Q909" t="str">
        <f>'Liste des gares'!B910</f>
        <v>Formerie</v>
      </c>
      <c r="R909">
        <f>'Liste des gares'!C910</f>
        <v>87313833</v>
      </c>
      <c r="S909" t="str">
        <f>'Liste des gares'!D910</f>
        <v>Hauts-de-France</v>
      </c>
      <c r="T909" t="str">
        <f>'Liste des gares'!E910</f>
        <v>HDF - Hauts de France</v>
      </c>
      <c r="U909" t="str">
        <f>'Liste des gares'!F910</f>
        <v>à renseigner par PSEF</v>
      </c>
      <c r="V909" t="str">
        <f>'Liste des gares'!G910</f>
        <v>C HAUTS DE FRANCE</v>
      </c>
    </row>
    <row r="910" spans="17:22">
      <c r="Q910" t="str">
        <f>'Liste des gares'!B911</f>
        <v>Fors</v>
      </c>
      <c r="R910">
        <f>'Liste des gares'!C911</f>
        <v>87485326</v>
      </c>
      <c r="S910" t="str">
        <f>'Liste des gares'!D911</f>
        <v>Nouvelle-Aquitaine</v>
      </c>
      <c r="T910" t="str">
        <f>'Liste des gares'!E911</f>
        <v>NA - Nouvelle Aquitaine</v>
      </c>
      <c r="U910" t="str">
        <f>'Liste des gares'!F911</f>
        <v>à renseigner par PSEF</v>
      </c>
      <c r="V910" t="str">
        <f>'Liste des gares'!G911</f>
        <v>C NOUVELLE AQUITAINE</v>
      </c>
    </row>
    <row r="911" spans="17:22">
      <c r="Q911" t="str">
        <f>'Liste des gares'!B912</f>
        <v>Fos-sur-Mer</v>
      </c>
      <c r="R911">
        <f>'Liste des gares'!C912</f>
        <v>87753442</v>
      </c>
      <c r="S911" t="str">
        <f>'Liste des gares'!D912</f>
        <v>Provence-Alpes-Côte d'Azur</v>
      </c>
      <c r="T911" t="str">
        <f>'Liste des gares'!E912</f>
        <v>PACA - Provence Alpes Côte d'Azur</v>
      </c>
      <c r="U911" t="str">
        <f>'Liste des gares'!F912</f>
        <v>à renseigner par PSEF</v>
      </c>
      <c r="V911" t="str">
        <f>'Liste des gares'!G912</f>
        <v>C PACA</v>
      </c>
    </row>
    <row r="912" spans="17:22">
      <c r="Q912" t="str">
        <f>'Liste des gares'!B913</f>
        <v>Foucart - Alvimare</v>
      </c>
      <c r="R912">
        <f>'Liste des gares'!C913</f>
        <v>87413377</v>
      </c>
      <c r="S912" t="str">
        <f>'Liste des gares'!D913</f>
        <v>Normandie</v>
      </c>
      <c r="T912" t="str">
        <f>'Liste des gares'!E913</f>
        <v>NO - Normandie</v>
      </c>
      <c r="U912" t="str">
        <f>'Liste des gares'!F913</f>
        <v>à renseigner par PSEF</v>
      </c>
      <c r="V912" t="str">
        <f>'Liste des gares'!G913</f>
        <v>C NORMANDIE</v>
      </c>
    </row>
    <row r="913" spans="17:22">
      <c r="Q913" t="str">
        <f>'Liste des gares'!B914</f>
        <v>Fouday</v>
      </c>
      <c r="R913">
        <f>'Liste des gares'!C914</f>
        <v>87214734</v>
      </c>
      <c r="S913" t="str">
        <f>'Liste des gares'!D914</f>
        <v>Grand Est</v>
      </c>
      <c r="T913" t="str">
        <f>'Liste des gares'!E914</f>
        <v>GE - Grand Est</v>
      </c>
      <c r="U913" t="str">
        <f>'Liste des gares'!F914</f>
        <v>à renseigner par PSEF</v>
      </c>
      <c r="V913" t="str">
        <f>'Liste des gares'!G914</f>
        <v>C GRAND EST</v>
      </c>
    </row>
    <row r="914" spans="17:22">
      <c r="Q914" t="str">
        <f>'Liste des gares'!B915</f>
        <v>Foug</v>
      </c>
      <c r="R914">
        <f>'Liste des gares'!C915</f>
        <v>87141036</v>
      </c>
      <c r="S914" t="str">
        <f>'Liste des gares'!D915</f>
        <v>Grand Est</v>
      </c>
      <c r="T914" t="str">
        <f>'Liste des gares'!E915</f>
        <v>GE - Grand Est</v>
      </c>
      <c r="U914" t="str">
        <f>'Liste des gares'!F915</f>
        <v>à renseigner par PSEF</v>
      </c>
      <c r="V914" t="str">
        <f>'Liste des gares'!G915</f>
        <v>C GRAND EST</v>
      </c>
    </row>
    <row r="915" spans="17:22">
      <c r="Q915" t="str">
        <f>'Liste des gares'!B916</f>
        <v>Fougeray - Langon</v>
      </c>
      <c r="R915">
        <f>'Liste des gares'!C916</f>
        <v>87471201</v>
      </c>
      <c r="S915" t="str">
        <f>'Liste des gares'!D916</f>
        <v>Bretagne</v>
      </c>
      <c r="T915" t="str">
        <f>'Liste des gares'!E916</f>
        <v>BPL - Bretagne Pays de La Loire</v>
      </c>
      <c r="U915" t="str">
        <f>'Liste des gares'!F916</f>
        <v>à renseigner par PSEF</v>
      </c>
      <c r="V915" t="str">
        <f>'Liste des gares'!G916</f>
        <v>C BRETAGNE</v>
      </c>
    </row>
    <row r="916" spans="17:22">
      <c r="Q916" t="str">
        <f>'Liste des gares'!B917</f>
        <v>Fougeré</v>
      </c>
      <c r="R916">
        <f>'Liste des gares'!C917</f>
        <v>87486316</v>
      </c>
      <c r="S916" t="str">
        <f>'Liste des gares'!D917</f>
        <v>Pays de la Loire</v>
      </c>
      <c r="T916" t="str">
        <f>'Liste des gares'!E917</f>
        <v>BPL - Bretagne Pays de La Loire</v>
      </c>
      <c r="U916" t="str">
        <f>'Liste des gares'!F917</f>
        <v>à renseigner par PSEF</v>
      </c>
      <c r="V916" t="str">
        <f>'Liste des gares'!G917</f>
        <v>C PAYS DE LA LOIRE</v>
      </c>
    </row>
    <row r="917" spans="17:22">
      <c r="Q917" t="str">
        <f>'Liste des gares'!B918</f>
        <v>Fouilloy</v>
      </c>
      <c r="R917">
        <f>'Liste des gares'!C918</f>
        <v>87313841</v>
      </c>
      <c r="S917" t="str">
        <f>'Liste des gares'!D918</f>
        <v>Hauts-de-France</v>
      </c>
      <c r="T917" t="str">
        <f>'Liste des gares'!E918</f>
        <v>HDF - Hauts de France</v>
      </c>
      <c r="U917" t="str">
        <f>'Liste des gares'!F918</f>
        <v>à renseigner par PSEF</v>
      </c>
      <c r="V917" t="str">
        <f>'Liste des gares'!G918</f>
        <v>C HAUTS DE FRANCE</v>
      </c>
    </row>
    <row r="918" spans="17:22">
      <c r="Q918" t="str">
        <f>'Liste des gares'!B919</f>
        <v>Fouquereuil</v>
      </c>
      <c r="R918">
        <f>'Liste des gares'!C919</f>
        <v>87342204</v>
      </c>
      <c r="S918" t="str">
        <f>'Liste des gares'!D919</f>
        <v>Hauts-de-France</v>
      </c>
      <c r="T918" t="str">
        <f>'Liste des gares'!E919</f>
        <v>HDF - Hauts de France</v>
      </c>
      <c r="U918" t="str">
        <f>'Liste des gares'!F919</f>
        <v>à renseigner par PSEF</v>
      </c>
      <c r="V918" t="str">
        <f>'Liste des gares'!G919</f>
        <v>C HAUTS DE FRANCE</v>
      </c>
    </row>
    <row r="919" spans="17:22">
      <c r="Q919" t="str">
        <f>'Liste des gares'!B920</f>
        <v>Fourchambault</v>
      </c>
      <c r="R919">
        <f>'Liste des gares'!C920</f>
        <v>87696229</v>
      </c>
      <c r="S919" t="str">
        <f>'Liste des gares'!D920</f>
        <v>Bourgogne-Franche-Comté</v>
      </c>
      <c r="T919" t="str">
        <f>'Liste des gares'!E920</f>
        <v>BFC - Bourgogne Franche Compté</v>
      </c>
      <c r="U919" t="str">
        <f>'Liste des gares'!F920</f>
        <v>EIC Auvergne Nivernais</v>
      </c>
      <c r="V919" t="str">
        <f>'Liste des gares'!G920</f>
        <v>C BOURGOGNE FC</v>
      </c>
    </row>
    <row r="920" spans="17:22">
      <c r="Q920" t="str">
        <f>'Liste des gares'!B921</f>
        <v>Fourmies</v>
      </c>
      <c r="R920">
        <f>'Liste des gares'!C921</f>
        <v>87295048</v>
      </c>
      <c r="S920" t="str">
        <f>'Liste des gares'!D921</f>
        <v>Hauts-de-France</v>
      </c>
      <c r="T920" t="str">
        <f>'Liste des gares'!E921</f>
        <v>HDF - Hauts de France</v>
      </c>
      <c r="U920" t="str">
        <f>'Liste des gares'!F921</f>
        <v>EIC Hauts de France</v>
      </c>
      <c r="V920" t="str">
        <f>'Liste des gares'!G921</f>
        <v>B HAUTS DE FRANCE</v>
      </c>
    </row>
    <row r="921" spans="17:22">
      <c r="Q921" t="str">
        <f>'Liste des gares'!B922</f>
        <v>Fraisses - Unieux</v>
      </c>
      <c r="R921">
        <f>'Liste des gares'!C922</f>
        <v>87726737</v>
      </c>
      <c r="S921" t="str">
        <f>'Liste des gares'!D922</f>
        <v>Auvergne-Rhône-Alpes</v>
      </c>
      <c r="T921" t="str">
        <f>'Liste des gares'!E922</f>
        <v>AURA - Auvergne Rhône Alpes</v>
      </c>
      <c r="U921" t="str">
        <f>'Liste des gares'!F922</f>
        <v>à renseigner par PSEF</v>
      </c>
      <c r="V921" t="str">
        <f>'Liste des gares'!G922</f>
        <v>C AUV-RHONE ALPES</v>
      </c>
    </row>
    <row r="922" spans="17:22">
      <c r="Q922" t="str">
        <f>'Liste des gares'!B923</f>
        <v>Franchet d'Esperey</v>
      </c>
      <c r="R922">
        <f>'Liste des gares'!C923</f>
        <v>87417444</v>
      </c>
      <c r="S922" t="str">
        <f>'Liste des gares'!D923</f>
        <v>Grand Est</v>
      </c>
      <c r="T922" t="str">
        <f>'Liste des gares'!E923</f>
        <v>GE - Grand Est</v>
      </c>
      <c r="U922" t="str">
        <f>'Liste des gares'!F923</f>
        <v>à renseigner par PSEF</v>
      </c>
      <c r="V922" t="str">
        <f>'Liste des gares'!G923</f>
        <v>C GRAND EST</v>
      </c>
    </row>
    <row r="923" spans="17:22">
      <c r="Q923" t="str">
        <f>'Liste des gares'!B924</f>
        <v>Francheville</v>
      </c>
      <c r="R923">
        <f>'Liste des gares'!C924</f>
        <v>87722702</v>
      </c>
      <c r="S923" t="str">
        <f>'Liste des gares'!D924</f>
        <v>Auvergne-Rhône-Alpes</v>
      </c>
      <c r="T923" t="str">
        <f>'Liste des gares'!E924</f>
        <v>AURA - Auvergne Rhône Alpes</v>
      </c>
      <c r="U923" t="str">
        <f>'Liste des gares'!F924</f>
        <v>à renseigner par PSEF</v>
      </c>
      <c r="V923" t="str">
        <f>'Liste des gares'!G924</f>
        <v>C AUV-RHONE ALPES</v>
      </c>
    </row>
    <row r="924" spans="17:22">
      <c r="Q924" t="str">
        <f>'Liste des gares'!B925</f>
        <v>Franconville - Le Plessis-Bouchard</v>
      </c>
      <c r="R924">
        <f>'Liste des gares'!C925</f>
        <v>87276071</v>
      </c>
      <c r="S924" t="str">
        <f>'Liste des gares'!D925</f>
        <v>Île-de-France</v>
      </c>
      <c r="T924" t="str">
        <f>'Liste des gares'!E925</f>
        <v>IDF - Île de France</v>
      </c>
      <c r="U924" t="str">
        <f>'Liste des gares'!F925</f>
        <v>à renseigner par PSEF</v>
      </c>
      <c r="V924" t="str">
        <f>'Liste des gares'!G925</f>
        <v>B ILE-DE-FRANCE</v>
      </c>
    </row>
    <row r="925" spans="17:22">
      <c r="Q925" t="str">
        <f>'Liste des gares'!B926</f>
        <v>Franois</v>
      </c>
      <c r="R925">
        <f>'Liste des gares'!C926</f>
        <v>87718304</v>
      </c>
      <c r="S925" t="str">
        <f>'Liste des gares'!D926</f>
        <v>Bourgogne-Franche-Comté</v>
      </c>
      <c r="T925" t="str">
        <f>'Liste des gares'!E926</f>
        <v>BFC - Bourgogne Franche Compté</v>
      </c>
      <c r="U925" t="str">
        <f>'Liste des gares'!F926</f>
        <v>EIC Bourgogne Franche Comté</v>
      </c>
      <c r="V925" t="str">
        <f>'Liste des gares'!G926</f>
        <v>C BOURGOGNE FC</v>
      </c>
    </row>
    <row r="926" spans="17:22">
      <c r="Q926" t="str">
        <f>'Liste des gares'!B927</f>
        <v>Frasne</v>
      </c>
      <c r="R926">
        <f>'Liste des gares'!C927</f>
        <v>87715136</v>
      </c>
      <c r="S926" t="str">
        <f>'Liste des gares'!D927</f>
        <v>Bourgogne-Franche-Comté</v>
      </c>
      <c r="T926" t="str">
        <f>'Liste des gares'!E927</f>
        <v>BFC - Bourgogne Franche Compté</v>
      </c>
      <c r="U926" t="str">
        <f>'Liste des gares'!F927</f>
        <v>EIC Bourgogne Franche Comté</v>
      </c>
      <c r="V926" t="str">
        <f>'Liste des gares'!G927</f>
        <v>B BOURGOGNE FC</v>
      </c>
    </row>
    <row r="927" spans="17:22">
      <c r="Q927" t="str">
        <f>'Liste des gares'!B928</f>
        <v>Freinville Sevran T4</v>
      </c>
      <c r="R927">
        <f>'Liste des gares'!C928</f>
        <v>87113894</v>
      </c>
      <c r="S927" t="str">
        <f>'Liste des gares'!D928</f>
        <v>Île-de-France</v>
      </c>
      <c r="T927" t="str">
        <f>'Liste des gares'!E928</f>
        <v>IDF - Île de France</v>
      </c>
      <c r="U927" t="str">
        <f>'Liste des gares'!F928</f>
        <v>à renseigner par PSEF</v>
      </c>
      <c r="V927" t="str">
        <f>'Liste des gares'!G928</f>
        <v>B ILE-DE-FRANCE</v>
      </c>
    </row>
    <row r="928" spans="17:22">
      <c r="Q928" t="str">
        <f>'Liste des gares'!B929</f>
        <v>Fréjus</v>
      </c>
      <c r="R928">
        <f>'Liste des gares'!C929</f>
        <v>87757500</v>
      </c>
      <c r="S928" t="str">
        <f>'Liste des gares'!D929</f>
        <v>Provence-Alpes-Côte d'Azur</v>
      </c>
      <c r="T928" t="str">
        <f>'Liste des gares'!E929</f>
        <v>PACA - Provence Alpes Côte d'Azur</v>
      </c>
      <c r="U928" t="str">
        <f>'Liste des gares'!F929</f>
        <v>à renseigner par PSEF</v>
      </c>
      <c r="V928" t="str">
        <f>'Liste des gares'!G929</f>
        <v>B PACA</v>
      </c>
    </row>
    <row r="929" spans="17:22">
      <c r="Q929" t="str">
        <f>'Liste des gares'!B930</f>
        <v>Fréjus - Saint-Raphaël Autotrain</v>
      </c>
      <c r="R929">
        <f>'Liste des gares'!C930</f>
        <v>87757518</v>
      </c>
      <c r="S929" t="str">
        <f>'Liste des gares'!D930</f>
        <v>Provence-Alpes-Côte d'Azur</v>
      </c>
      <c r="T929" t="str">
        <f>'Liste des gares'!E930</f>
        <v>PACA - Provence Alpes Côte d'Azur</v>
      </c>
      <c r="U929" t="str">
        <f>'Liste des gares'!F930</f>
        <v>à renseigner par PSEF</v>
      </c>
      <c r="V929" t="str">
        <f>'Liste des gares'!G930</f>
        <v>C PACA</v>
      </c>
    </row>
    <row r="930" spans="17:22">
      <c r="Q930" t="str">
        <f>'Liste des gares'!B931</f>
        <v>Frénouville - Cagny</v>
      </c>
      <c r="R930">
        <f>'Liste des gares'!C931</f>
        <v>87444182</v>
      </c>
      <c r="S930" t="str">
        <f>'Liste des gares'!D931</f>
        <v>Normandie</v>
      </c>
      <c r="T930" t="str">
        <f>'Liste des gares'!E931</f>
        <v>NO - Normandie</v>
      </c>
      <c r="U930" t="str">
        <f>'Liste des gares'!F931</f>
        <v>à renseigner par PSEF</v>
      </c>
      <c r="V930" t="str">
        <f>'Liste des gares'!G931</f>
        <v>C NORMANDIE</v>
      </c>
    </row>
    <row r="931" spans="17:22">
      <c r="Q931" t="str">
        <f>'Liste des gares'!B932</f>
        <v>Frépillon</v>
      </c>
      <c r="R931">
        <f>'Liste des gares'!C932</f>
        <v>87276659</v>
      </c>
      <c r="S931" t="str">
        <f>'Liste des gares'!D932</f>
        <v>Île-de-France</v>
      </c>
      <c r="T931" t="str">
        <f>'Liste des gares'!E932</f>
        <v>IDF - Île de France</v>
      </c>
      <c r="U931" t="str">
        <f>'Liste des gares'!F932</f>
        <v>à renseigner par PSEF</v>
      </c>
      <c r="V931" t="str">
        <f>'Liste des gares'!G932</f>
        <v>B ILE-DE-FRANCE</v>
      </c>
    </row>
    <row r="932" spans="17:22">
      <c r="Q932" t="str">
        <f>'Liste des gares'!B933</f>
        <v>Fresnoy-le-Grand</v>
      </c>
      <c r="R932">
        <f>'Liste des gares'!C933</f>
        <v>87296293</v>
      </c>
      <c r="S932" t="str">
        <f>'Liste des gares'!D933</f>
        <v>Hauts-de-France</v>
      </c>
      <c r="T932" t="str">
        <f>'Liste des gares'!E933</f>
        <v>HDF - Hauts de France</v>
      </c>
      <c r="U932" t="str">
        <f>'Liste des gares'!F933</f>
        <v>EIC Hauts de France</v>
      </c>
      <c r="V932" t="str">
        <f>'Liste des gares'!G933</f>
        <v>C HAUTS DE FRANCE</v>
      </c>
    </row>
    <row r="933" spans="17:22">
      <c r="Q933" t="str">
        <f>'Liste des gares'!B934</f>
        <v>Fréteval - Morée</v>
      </c>
      <c r="R933">
        <f>'Liste des gares'!C934</f>
        <v>87574533</v>
      </c>
      <c r="S933" t="str">
        <f>'Liste des gares'!D934</f>
        <v>Centre-Val de Loire</v>
      </c>
      <c r="T933" t="str">
        <f>'Liste des gares'!E934</f>
        <v>CVL - Centre Val de Loire</v>
      </c>
      <c r="U933" t="str">
        <f>'Liste des gares'!F934</f>
        <v>à renseigner par PSEF</v>
      </c>
      <c r="V933" t="str">
        <f>'Liste des gares'!G934</f>
        <v>C CENTRE VAL DE LOIRE</v>
      </c>
    </row>
    <row r="934" spans="17:22">
      <c r="Q934" t="str">
        <f>'Liste des gares'!B935</f>
        <v>Fretin</v>
      </c>
      <c r="R934">
        <f>'Liste des gares'!C935</f>
        <v>87286641</v>
      </c>
      <c r="S934" t="str">
        <f>'Liste des gares'!D935</f>
        <v>Hauts-de-France</v>
      </c>
      <c r="T934" t="str">
        <f>'Liste des gares'!E935</f>
        <v>HDF - Hauts de France</v>
      </c>
      <c r="U934" t="str">
        <f>'Liste des gares'!F935</f>
        <v>à renseigner par PSEF</v>
      </c>
      <c r="V934" t="str">
        <f>'Liste des gares'!G935</f>
        <v>C HAUTS DE FRANCE</v>
      </c>
    </row>
    <row r="935" spans="17:22">
      <c r="Q935" t="str">
        <f>'Liste des gares'!B936</f>
        <v>Frévin-Capelle</v>
      </c>
      <c r="R935">
        <f>'Liste des gares'!C936</f>
        <v>87342212</v>
      </c>
      <c r="S935" t="str">
        <f>'Liste des gares'!D936</f>
        <v>Hauts-de-France</v>
      </c>
      <c r="T935" t="str">
        <f>'Liste des gares'!E936</f>
        <v>HDF - Hauts de France</v>
      </c>
      <c r="U935" t="str">
        <f>'Liste des gares'!F936</f>
        <v>à renseigner par PSEF</v>
      </c>
      <c r="V935" t="str">
        <f>'Liste des gares'!G936</f>
        <v>C HAUTS DE FRANCE</v>
      </c>
    </row>
    <row r="936" spans="17:22">
      <c r="Q936" t="str">
        <f>'Liste des gares'!B937</f>
        <v>Fromental</v>
      </c>
      <c r="R936">
        <f>'Liste des gares'!C937</f>
        <v>87592360</v>
      </c>
      <c r="S936" t="str">
        <f>'Liste des gares'!D937</f>
        <v>Nouvelle-Aquitaine</v>
      </c>
      <c r="T936" t="str">
        <f>'Liste des gares'!E937</f>
        <v>NA - Nouvelle Aquitaine</v>
      </c>
      <c r="U936" t="str">
        <f>'Liste des gares'!F937</f>
        <v>à renseigner par PSEF</v>
      </c>
      <c r="V936" t="str">
        <f>'Liste des gares'!G937</f>
        <v>C NOUVELLE AQUITAINE</v>
      </c>
    </row>
    <row r="937" spans="17:22">
      <c r="Q937" t="str">
        <f>'Liste des gares'!B938</f>
        <v>Froncles</v>
      </c>
      <c r="R937">
        <f>'Liste des gares'!C938</f>
        <v>87142240</v>
      </c>
      <c r="S937" t="str">
        <f>'Liste des gares'!D938</f>
        <v>Grand Est</v>
      </c>
      <c r="T937" t="str">
        <f>'Liste des gares'!E938</f>
        <v>GE - Grand Est</v>
      </c>
      <c r="U937" t="str">
        <f>'Liste des gares'!F938</f>
        <v>à renseigner par PSEF</v>
      </c>
      <c r="V937" t="str">
        <f>'Liste des gares'!G938</f>
        <v>C GRAND EST</v>
      </c>
    </row>
    <row r="938" spans="17:22">
      <c r="Q938" t="str">
        <f>'Liste des gares'!B939</f>
        <v>Frontenex</v>
      </c>
      <c r="R938">
        <f>'Liste des gares'!C939</f>
        <v>87741629</v>
      </c>
      <c r="S938" t="str">
        <f>'Liste des gares'!D939</f>
        <v>Auvergne-Rhône-Alpes</v>
      </c>
      <c r="T938" t="str">
        <f>'Liste des gares'!E939</f>
        <v>AURA - Auvergne Rhône Alpes</v>
      </c>
      <c r="U938" t="str">
        <f>'Liste des gares'!F939</f>
        <v>EIC Alpes</v>
      </c>
      <c r="V938" t="str">
        <f>'Liste des gares'!G939</f>
        <v>C AUV-RHONE ALPES</v>
      </c>
    </row>
    <row r="939" spans="17:22">
      <c r="Q939" t="str">
        <f>'Liste des gares'!B940</f>
        <v>Frontignan</v>
      </c>
      <c r="R939">
        <f>'Liste des gares'!C940</f>
        <v>87773556</v>
      </c>
      <c r="S939" t="str">
        <f>'Liste des gares'!D940</f>
        <v>Occitanie</v>
      </c>
      <c r="T939" t="str">
        <f>'Liste des gares'!E940</f>
        <v>OCC - Occitanie</v>
      </c>
      <c r="U939" t="str">
        <f>'Liste des gares'!F940</f>
        <v>à renseigner par PSEF</v>
      </c>
      <c r="V939" t="str">
        <f>'Liste des gares'!G940</f>
        <v>B OCCITANIE</v>
      </c>
    </row>
    <row r="940" spans="17:22">
      <c r="Q940" t="str">
        <f>'Liste des gares'!B941</f>
        <v>Frouard</v>
      </c>
      <c r="R940">
        <f>'Liste des gares'!C941</f>
        <v>87141077</v>
      </c>
      <c r="S940" t="str">
        <f>'Liste des gares'!D941</f>
        <v>Grand Est</v>
      </c>
      <c r="T940" t="str">
        <f>'Liste des gares'!E941</f>
        <v>GE - Grand Est</v>
      </c>
      <c r="U940" t="str">
        <f>'Liste des gares'!F941</f>
        <v>EIC Lorraine Champagne Ardenne</v>
      </c>
      <c r="V940" t="str">
        <f>'Liste des gares'!G941</f>
        <v>C GRAND EST</v>
      </c>
    </row>
    <row r="941" spans="17:22">
      <c r="Q941" t="str">
        <f>'Liste des gares'!B942</f>
        <v>Frynaudour</v>
      </c>
      <c r="R941">
        <f>'Liste des gares'!C942</f>
        <v>87473876</v>
      </c>
      <c r="S941" t="str">
        <f>'Liste des gares'!D942</f>
        <v>Bretagne</v>
      </c>
      <c r="T941" t="str">
        <f>'Liste des gares'!E942</f>
        <v>BPL - Bretagne Pays de La Loire</v>
      </c>
      <c r="U941" t="str">
        <f>'Liste des gares'!F942</f>
        <v>à renseigner par PSEF</v>
      </c>
      <c r="V941" t="str">
        <f>'Liste des gares'!G942</f>
        <v>C BRETAGNE</v>
      </c>
    </row>
    <row r="942" spans="17:22">
      <c r="Q942" t="str">
        <f>'Liste des gares'!B943</f>
        <v>Fumay</v>
      </c>
      <c r="R942">
        <f>'Liste des gares'!C943</f>
        <v>87172098</v>
      </c>
      <c r="S942" t="str">
        <f>'Liste des gares'!D943</f>
        <v>Grand Est</v>
      </c>
      <c r="T942" t="str">
        <f>'Liste des gares'!E943</f>
        <v>GE - Grand Est</v>
      </c>
      <c r="U942" t="str">
        <f>'Liste des gares'!F943</f>
        <v>à renseigner par PSEF</v>
      </c>
      <c r="V942" t="str">
        <f>'Liste des gares'!G943</f>
        <v>C GRAND EST</v>
      </c>
    </row>
    <row r="943" spans="17:22">
      <c r="Q943" t="str">
        <f>'Liste des gares'!B944</f>
        <v>Woippy</v>
      </c>
      <c r="R943">
        <f>'Liste des gares'!C944</f>
        <v>87192088</v>
      </c>
      <c r="S943" t="str">
        <f>'Liste des gares'!D944</f>
        <v>Grand Est</v>
      </c>
      <c r="T943" t="str">
        <f>'Liste des gares'!E944</f>
        <v>GE - Grand Est</v>
      </c>
      <c r="U943" t="str">
        <f>'Liste des gares'!F944</f>
        <v>EIC Lorraine Champagne Ardenne</v>
      </c>
      <c r="V943" t="str">
        <f>'Liste des gares'!G944</f>
        <v>C GRAND EST</v>
      </c>
    </row>
    <row r="944" spans="17:22">
      <c r="Q944" t="str">
        <f>'Liste des gares'!B945</f>
        <v>Gadagne</v>
      </c>
      <c r="R944">
        <f>'Liste des gares'!C945</f>
        <v>87765446</v>
      </c>
      <c r="S944" t="str">
        <f>'Liste des gares'!D945</f>
        <v>Provence-Alpes-Côte d'Azur</v>
      </c>
      <c r="T944" t="str">
        <f>'Liste des gares'!E945</f>
        <v>PACA - Provence Alpes Côte d'Azur</v>
      </c>
      <c r="U944" t="str">
        <f>'Liste des gares'!F945</f>
        <v>à renseigner par PSEF</v>
      </c>
      <c r="V944" t="str">
        <f>'Liste des gares'!G945</f>
        <v>C PACA</v>
      </c>
    </row>
    <row r="945" spans="17:22">
      <c r="Q945" t="str">
        <f>'Liste des gares'!B946</f>
        <v>Gagny</v>
      </c>
      <c r="R945">
        <f>'Liste des gares'!C946</f>
        <v>87113514</v>
      </c>
      <c r="S945" t="str">
        <f>'Liste des gares'!D946</f>
        <v>Île-de-France</v>
      </c>
      <c r="T945" t="str">
        <f>'Liste des gares'!E946</f>
        <v>IDF - Île de France</v>
      </c>
      <c r="U945" t="str">
        <f>'Liste des gares'!F946</f>
        <v>EIC Paris Est</v>
      </c>
      <c r="V945" t="str">
        <f>'Liste des gares'!G946</f>
        <v>B ILE-DE-FRANCE</v>
      </c>
    </row>
    <row r="946" spans="17:22">
      <c r="Q946" t="str">
        <f>'Liste des gares'!B947</f>
        <v>Gaillac</v>
      </c>
      <c r="R946">
        <f>'Liste des gares'!C947</f>
        <v>87615252</v>
      </c>
      <c r="S946" t="str">
        <f>'Liste des gares'!D947</f>
        <v>Occitanie</v>
      </c>
      <c r="T946" t="str">
        <f>'Liste des gares'!E947</f>
        <v>OCC - Occitanie</v>
      </c>
      <c r="U946" t="str">
        <f>'Liste des gares'!F947</f>
        <v>à renseigner par PSEF</v>
      </c>
      <c r="V946" t="str">
        <f>'Liste des gares'!G947</f>
        <v>B OCCITANIE</v>
      </c>
    </row>
    <row r="947" spans="17:22">
      <c r="Q947" t="str">
        <f>'Liste des gares'!B948</f>
        <v>Gaillon - Aubevoye</v>
      </c>
      <c r="R947">
        <f>'Liste des gares'!C948</f>
        <v>87415620</v>
      </c>
      <c r="S947" t="str">
        <f>'Liste des gares'!D948</f>
        <v>Normandie</v>
      </c>
      <c r="T947" t="str">
        <f>'Liste des gares'!E948</f>
        <v>NO - Normandie</v>
      </c>
      <c r="U947" t="str">
        <f>'Liste des gares'!F948</f>
        <v>à renseigner par PSEF</v>
      </c>
      <c r="V947" t="str">
        <f>'Liste des gares'!G948</f>
        <v>B NORMANDIE</v>
      </c>
    </row>
    <row r="948" spans="17:22">
      <c r="Q948" t="str">
        <f>'Liste des gares'!B949</f>
        <v>Gallargues</v>
      </c>
      <c r="R948">
        <f>'Liste des gares'!C949</f>
        <v>87775130</v>
      </c>
      <c r="S948" t="str">
        <f>'Liste des gares'!D949</f>
        <v>Occitanie</v>
      </c>
      <c r="T948" t="str">
        <f>'Liste des gares'!E949</f>
        <v>OCC - Occitanie</v>
      </c>
      <c r="U948" t="str">
        <f>'Liste des gares'!F949</f>
        <v>à renseigner par PSEF</v>
      </c>
      <c r="V948" t="str">
        <f>'Liste des gares'!G949</f>
        <v>C OCCITANIE</v>
      </c>
    </row>
    <row r="949" spans="17:22">
      <c r="Q949" t="str">
        <f>'Liste des gares'!B950</f>
        <v>Gallieni Cancéropôle</v>
      </c>
      <c r="R949">
        <f>'Liste des gares'!C950</f>
        <v>87497461</v>
      </c>
      <c r="S949" t="str">
        <f>'Liste des gares'!D950</f>
        <v>Occitanie</v>
      </c>
      <c r="T949" t="str">
        <f>'Liste des gares'!E950</f>
        <v>OCC - Occitanie</v>
      </c>
      <c r="U949" t="str">
        <f>'Liste des gares'!F950</f>
        <v>à renseigner par PSEF</v>
      </c>
      <c r="V949" t="str">
        <f>'Liste des gares'!G950</f>
        <v>C OCCITANIE</v>
      </c>
    </row>
    <row r="950" spans="17:22">
      <c r="Q950" t="str">
        <f>'Liste des gares'!B951</f>
        <v>Galuzot</v>
      </c>
      <c r="R950">
        <f>'Liste des gares'!C951</f>
        <v>87694638</v>
      </c>
      <c r="S950" t="str">
        <f>'Liste des gares'!D951</f>
        <v>Bourgogne-Franche-Comté</v>
      </c>
      <c r="T950" t="str">
        <f>'Liste des gares'!E951</f>
        <v>BFC - Bourgogne Franche Compté</v>
      </c>
      <c r="U950" t="str">
        <f>'Liste des gares'!F951</f>
        <v>à renseigner par PSEF</v>
      </c>
      <c r="V950" t="str">
        <f>'Liste des gares'!G951</f>
        <v>C BOURGOGNE FC</v>
      </c>
    </row>
    <row r="951" spans="17:22">
      <c r="Q951" t="str">
        <f>'Liste des gares'!B952</f>
        <v>Gambsheim</v>
      </c>
      <c r="R951">
        <f>'Liste des gares'!C952</f>
        <v>87212332</v>
      </c>
      <c r="S951" t="str">
        <f>'Liste des gares'!D952</f>
        <v>Grand Est</v>
      </c>
      <c r="T951" t="str">
        <f>'Liste des gares'!E952</f>
        <v>GE - Grand Est</v>
      </c>
      <c r="U951" t="str">
        <f>'Liste des gares'!F952</f>
        <v>à renseigner par PSEF</v>
      </c>
      <c r="V951" t="str">
        <f>'Liste des gares'!G952</f>
        <v>B GRAND EST</v>
      </c>
    </row>
    <row r="952" spans="17:22">
      <c r="Q952" t="str">
        <f>'Liste des gares'!B953</f>
        <v>Gan</v>
      </c>
      <c r="R952">
        <f>'Liste des gares'!C953</f>
        <v>87672618</v>
      </c>
      <c r="S952" t="str">
        <f>'Liste des gares'!D953</f>
        <v>Nouvelle-Aquitaine</v>
      </c>
      <c r="T952" t="str">
        <f>'Liste des gares'!E953</f>
        <v>NA - Nouvelle Aquitaine</v>
      </c>
      <c r="U952" t="str">
        <f>'Liste des gares'!F953</f>
        <v>à renseigner par PSEF</v>
      </c>
      <c r="V952" t="str">
        <f>'Liste des gares'!G953</f>
        <v>C NOUVELLE AQUITAINE</v>
      </c>
    </row>
    <row r="953" spans="17:22">
      <c r="Q953" t="str">
        <f>'Liste des gares'!B954</f>
        <v>Gandrange - Amnéville</v>
      </c>
      <c r="R953">
        <f>'Liste des gares'!C954</f>
        <v>87191742</v>
      </c>
      <c r="S953" t="str">
        <f>'Liste des gares'!D954</f>
        <v>Grand Est</v>
      </c>
      <c r="T953" t="str">
        <f>'Liste des gares'!E954</f>
        <v>GE - Grand Est</v>
      </c>
      <c r="U953" t="str">
        <f>'Liste des gares'!F954</f>
        <v>à renseigner par PSEF</v>
      </c>
      <c r="V953" t="str">
        <f>'Liste des gares'!G954</f>
        <v>C GRAND EST</v>
      </c>
    </row>
    <row r="954" spans="17:22">
      <c r="Q954" t="str">
        <f>'Liste des gares'!B955</f>
        <v>Gannat</v>
      </c>
      <c r="R954">
        <f>'Liste des gares'!C955</f>
        <v>87732404</v>
      </c>
      <c r="S954" t="str">
        <f>'Liste des gares'!D955</f>
        <v>Auvergne-Rhône-Alpes</v>
      </c>
      <c r="T954" t="str">
        <f>'Liste des gares'!E955</f>
        <v>AURA - Auvergne Rhône Alpes</v>
      </c>
      <c r="U954" t="str">
        <f>'Liste des gares'!F955</f>
        <v>EIC Auvergne Nivernais</v>
      </c>
      <c r="V954" t="str">
        <f>'Liste des gares'!G955</f>
        <v>C AUV-RHONE ALPES</v>
      </c>
    </row>
    <row r="955" spans="17:22">
      <c r="Q955" t="str">
        <f>'Liste des gares'!B956</f>
        <v>Gannes</v>
      </c>
      <c r="R955">
        <f>'Liste des gares'!C956</f>
        <v>87313262</v>
      </c>
      <c r="S955" t="str">
        <f>'Liste des gares'!D956</f>
        <v>Hauts-de-France</v>
      </c>
      <c r="T955" t="str">
        <f>'Liste des gares'!E956</f>
        <v>HDF - Hauts de France</v>
      </c>
      <c r="U955" t="str">
        <f>'Liste des gares'!F956</f>
        <v>EIC Paris Nord</v>
      </c>
      <c r="V955" t="str">
        <f>'Liste des gares'!G956</f>
        <v>C HAUTS DE FRANCE</v>
      </c>
    </row>
    <row r="956" spans="17:22">
      <c r="Q956" t="str">
        <f>'Liste des gares'!B957</f>
        <v>Gap</v>
      </c>
      <c r="R956">
        <f>'Liste des gares'!C957</f>
        <v>87763003</v>
      </c>
      <c r="S956" t="str">
        <f>'Liste des gares'!D957</f>
        <v>Provence-Alpes-Côte d'Azur</v>
      </c>
      <c r="T956" t="str">
        <f>'Liste des gares'!E957</f>
        <v>PACA - Provence Alpes Côte d'Azur</v>
      </c>
      <c r="U956" t="str">
        <f>'Liste des gares'!F957</f>
        <v>EIC Provence Alpes Côte d'Azur</v>
      </c>
      <c r="V956" t="str">
        <f>'Liste des gares'!G957</f>
        <v>B PACA</v>
      </c>
    </row>
    <row r="957" spans="17:22">
      <c r="Q957" t="str">
        <f>'Liste des gares'!B958</f>
        <v>Garancières - La Queue</v>
      </c>
      <c r="R957">
        <f>'Liste des gares'!C958</f>
        <v>87393439</v>
      </c>
      <c r="S957" t="str">
        <f>'Liste des gares'!D958</f>
        <v>Île-de-France</v>
      </c>
      <c r="T957" t="str">
        <f>'Liste des gares'!E958</f>
        <v>IDF - Île de France</v>
      </c>
      <c r="U957" t="str">
        <f>'Liste des gares'!F958</f>
        <v>à renseigner par PSEF</v>
      </c>
      <c r="V957" t="str">
        <f>'Liste des gares'!G958</f>
        <v>B ILE-DE-FRANCE</v>
      </c>
    </row>
    <row r="958" spans="17:22">
      <c r="Q958" t="str">
        <f>'Liste des gares'!B959</f>
        <v>Garches - Marnes-la-Coquette</v>
      </c>
      <c r="R958">
        <f>'Liste des gares'!C959</f>
        <v>87382259</v>
      </c>
      <c r="S958" t="str">
        <f>'Liste des gares'!D959</f>
        <v>Île-de-France</v>
      </c>
      <c r="T958" t="str">
        <f>'Liste des gares'!E959</f>
        <v>IDF - Île de France</v>
      </c>
      <c r="U958" t="str">
        <f>'Liste des gares'!F959</f>
        <v>à renseigner par PSEF</v>
      </c>
      <c r="V958" t="str">
        <f>'Liste des gares'!G959</f>
        <v>B ILE-DE-FRANCE</v>
      </c>
    </row>
    <row r="959" spans="17:22">
      <c r="Q959" t="str">
        <f>'Liste des gares'!B960</f>
        <v>Garchizy</v>
      </c>
      <c r="R959">
        <f>'Liste des gares'!C960</f>
        <v>87691436</v>
      </c>
      <c r="S959" t="str">
        <f>'Liste des gares'!D960</f>
        <v>Bourgogne-Franche-Comté</v>
      </c>
      <c r="T959" t="str">
        <f>'Liste des gares'!E960</f>
        <v>BFC - Bourgogne Franche Compté</v>
      </c>
      <c r="U959" t="str">
        <f>'Liste des gares'!F960</f>
        <v>à renseigner par PSEF</v>
      </c>
      <c r="V959" t="str">
        <f>'Liste des gares'!G960</f>
        <v>C BOURGOGNE FC</v>
      </c>
    </row>
    <row r="960" spans="17:22">
      <c r="Q960" t="str">
        <f>'Liste des gares'!B961</f>
        <v>Gardanne</v>
      </c>
      <c r="R960">
        <f>'Liste des gares'!C961</f>
        <v>87751420</v>
      </c>
      <c r="S960" t="str">
        <f>'Liste des gares'!D961</f>
        <v>Provence-Alpes-Côte d'Azur</v>
      </c>
      <c r="T960" t="str">
        <f>'Liste des gares'!E961</f>
        <v>PACA - Provence Alpes Côte d'Azur</v>
      </c>
      <c r="U960" t="str">
        <f>'Liste des gares'!F961</f>
        <v>EIC Provence Alpes Côte d'Azur</v>
      </c>
      <c r="V960" t="str">
        <f>'Liste des gares'!G961</f>
        <v>B PACA</v>
      </c>
    </row>
    <row r="961" spans="17:22">
      <c r="Q961" t="str">
        <f>'Liste des gares'!B962</f>
        <v>Gardonne</v>
      </c>
      <c r="R961">
        <f>'Liste des gares'!C962</f>
        <v>87584235</v>
      </c>
      <c r="S961" t="str">
        <f>'Liste des gares'!D962</f>
        <v>Nouvelle-Aquitaine</v>
      </c>
      <c r="T961" t="str">
        <f>'Liste des gares'!E962</f>
        <v>NA - Nouvelle Aquitaine</v>
      </c>
      <c r="U961" t="str">
        <f>'Liste des gares'!F962</f>
        <v>à renseigner par PSEF</v>
      </c>
      <c r="V961" t="str">
        <f>'Liste des gares'!G962</f>
        <v>C NOUVELLE AQUITAINE</v>
      </c>
    </row>
    <row r="962" spans="17:22">
      <c r="Q962" t="str">
        <f>'Liste des gares'!B963</f>
        <v>Gargan T4</v>
      </c>
      <c r="R962">
        <f>'Liste des gares'!C963</f>
        <v>87113860</v>
      </c>
      <c r="S962" t="str">
        <f>'Liste des gares'!D963</f>
        <v>Île-de-France</v>
      </c>
      <c r="T962" t="str">
        <f>'Liste des gares'!E963</f>
        <v>IDF - Île de France</v>
      </c>
      <c r="U962" t="str">
        <f>'Liste des gares'!F963</f>
        <v>à renseigner par PSEF</v>
      </c>
      <c r="V962" t="str">
        <f>'Liste des gares'!G963</f>
        <v>B ILE-DE-FRANCE</v>
      </c>
    </row>
    <row r="963" spans="17:22">
      <c r="Q963" t="str">
        <f>'Liste des gares'!B964</f>
        <v>Gargenville</v>
      </c>
      <c r="R963">
        <f>'Liste des gares'!C964</f>
        <v>87381566</v>
      </c>
      <c r="S963" t="str">
        <f>'Liste des gares'!D964</f>
        <v>Île-de-France</v>
      </c>
      <c r="T963" t="str">
        <f>'Liste des gares'!E964</f>
        <v>IDF - Île de France</v>
      </c>
      <c r="U963" t="str">
        <f>'Liste des gares'!F964</f>
        <v>EIC Paris Saint Lazare</v>
      </c>
      <c r="V963" t="str">
        <f>'Liste des gares'!G964</f>
        <v>B ILE-DE-FRANCE</v>
      </c>
    </row>
    <row r="964" spans="17:22">
      <c r="Q964" t="str">
        <f>'Liste des gares'!B965</f>
        <v>Garges - Sarcelles</v>
      </c>
      <c r="R964">
        <f>'Liste des gares'!C965</f>
        <v>87276196</v>
      </c>
      <c r="S964" t="str">
        <f>'Liste des gares'!D965</f>
        <v>Île-de-France</v>
      </c>
      <c r="T964" t="str">
        <f>'Liste des gares'!E965</f>
        <v>IDF - Île de France</v>
      </c>
      <c r="U964" t="str">
        <f>'Liste des gares'!F965</f>
        <v>à renseigner par PSEF</v>
      </c>
      <c r="V964" t="str">
        <f>'Liste des gares'!G965</f>
        <v>B ILE-DE-FRANCE</v>
      </c>
    </row>
    <row r="965" spans="17:22">
      <c r="Q965" t="str">
        <f>'Liste des gares'!B966</f>
        <v>Gauriaguet</v>
      </c>
      <c r="R965">
        <f>'Liste des gares'!C966</f>
        <v>87491225</v>
      </c>
      <c r="S965" t="str">
        <f>'Liste des gares'!D966</f>
        <v>Nouvelle-Aquitaine</v>
      </c>
      <c r="T965" t="str">
        <f>'Liste des gares'!E966</f>
        <v>NA - Nouvelle Aquitaine</v>
      </c>
      <c r="U965" t="str">
        <f>'Liste des gares'!F966</f>
        <v>à renseigner par PSEF</v>
      </c>
      <c r="V965" t="str">
        <f>'Liste des gares'!G966</f>
        <v>C NOUVELLE AQUITAINE</v>
      </c>
    </row>
    <row r="966" spans="17:22">
      <c r="Q966" t="str">
        <f>'Liste des gares'!B967</f>
        <v>Gazeran</v>
      </c>
      <c r="R966">
        <f>'Liste des gares'!C967</f>
        <v>87393348</v>
      </c>
      <c r="S966" t="str">
        <f>'Liste des gares'!D967</f>
        <v>Île-de-France</v>
      </c>
      <c r="T966" t="str">
        <f>'Liste des gares'!E967</f>
        <v>IDF - Île de France</v>
      </c>
      <c r="U966" t="str">
        <f>'Liste des gares'!F967</f>
        <v>à renseigner par PSEF</v>
      </c>
      <c r="V966" t="str">
        <f>'Liste des gares'!G967</f>
        <v>B ILE-DE-FRANCE</v>
      </c>
    </row>
    <row r="967" spans="17:22">
      <c r="Q967" t="str">
        <f>'Liste des gares'!B968</f>
        <v>Gazinet Cestas</v>
      </c>
      <c r="R967">
        <f>'Liste des gares'!C968</f>
        <v>87582403</v>
      </c>
      <c r="S967" t="str">
        <f>'Liste des gares'!D968</f>
        <v>Nouvelle-Aquitaine</v>
      </c>
      <c r="T967" t="str">
        <f>'Liste des gares'!E968</f>
        <v>NA - Nouvelle Aquitaine</v>
      </c>
      <c r="U967" t="str">
        <f>'Liste des gares'!F968</f>
        <v>à renseigner par PSEF</v>
      </c>
      <c r="V967" t="str">
        <f>'Liste des gares'!G968</f>
        <v>B NOUVELLE AQUITAINE</v>
      </c>
    </row>
    <row r="968" spans="17:22">
      <c r="Q968" t="str">
        <f>'Liste des gares'!B969</f>
        <v>Geispolsheim</v>
      </c>
      <c r="R968">
        <f>'Liste des gares'!C969</f>
        <v>87212258</v>
      </c>
      <c r="S968" t="str">
        <f>'Liste des gares'!D969</f>
        <v>Grand Est</v>
      </c>
      <c r="T968" t="str">
        <f>'Liste des gares'!E969</f>
        <v>GE - Grand Est</v>
      </c>
      <c r="U968" t="str">
        <f>'Liste des gares'!F969</f>
        <v>à renseigner par PSEF</v>
      </c>
      <c r="V968" t="str">
        <f>'Liste des gares'!G969</f>
        <v>C GRAND EST</v>
      </c>
    </row>
    <row r="969" spans="17:22">
      <c r="Q969" t="str">
        <f>'Liste des gares'!B970</f>
        <v>Gemeaux</v>
      </c>
      <c r="R969">
        <f>'Liste des gares'!C970</f>
        <v>87713842</v>
      </c>
      <c r="S969" t="str">
        <f>'Liste des gares'!D970</f>
        <v>Bourgogne-Franche-Comté</v>
      </c>
      <c r="T969" t="str">
        <f>'Liste des gares'!E970</f>
        <v>BFC - Bourgogne Franche Compté</v>
      </c>
      <c r="U969" t="str">
        <f>'Liste des gares'!F970</f>
        <v>à renseigner par PSEF</v>
      </c>
      <c r="V969" t="str">
        <f>'Liste des gares'!G970</f>
        <v>C BOURGOGNE FC</v>
      </c>
    </row>
    <row r="970" spans="17:22">
      <c r="Q970" t="str">
        <f>'Liste des gares'!B971</f>
        <v>Génelard</v>
      </c>
      <c r="R970">
        <f>'Liste des gares'!C971</f>
        <v>87694653</v>
      </c>
      <c r="S970" t="str">
        <f>'Liste des gares'!D971</f>
        <v>Bourgogne-Franche-Comté</v>
      </c>
      <c r="T970" t="str">
        <f>'Liste des gares'!E971</f>
        <v>BFC - Bourgogne Franche Compté</v>
      </c>
      <c r="U970" t="str">
        <f>'Liste des gares'!F971</f>
        <v>à renseigner par PSEF</v>
      </c>
      <c r="V970" t="str">
        <f>'Liste des gares'!G971</f>
        <v>C BOURGOGNE FC</v>
      </c>
    </row>
    <row r="971" spans="17:22">
      <c r="Q971" t="str">
        <f>'Liste des gares'!B972</f>
        <v>Générac</v>
      </c>
      <c r="R971">
        <f>'Liste des gares'!C972</f>
        <v>87775791</v>
      </c>
      <c r="S971" t="str">
        <f>'Liste des gares'!D972</f>
        <v>Occitanie</v>
      </c>
      <c r="T971" t="str">
        <f>'Liste des gares'!E972</f>
        <v>OCC - Occitanie</v>
      </c>
      <c r="U971" t="str">
        <f>'Liste des gares'!F972</f>
        <v>à renseigner par PSEF</v>
      </c>
      <c r="V971" t="str">
        <f>'Liste des gares'!G972</f>
        <v>C OCCITANIE</v>
      </c>
    </row>
    <row r="972" spans="17:22">
      <c r="Q972" t="str">
        <f>'Liste des gares'!B973</f>
        <v>Genlis</v>
      </c>
      <c r="R972">
        <f>'Liste des gares'!C973</f>
        <v>87713313</v>
      </c>
      <c r="S972" t="str">
        <f>'Liste des gares'!D973</f>
        <v>Bourgogne-Franche-Comté</v>
      </c>
      <c r="T972" t="str">
        <f>'Liste des gares'!E973</f>
        <v>BFC - Bourgogne Franche Compté</v>
      </c>
      <c r="U972" t="str">
        <f>'Liste des gares'!F973</f>
        <v>EIC Bourgogne Franche Comté</v>
      </c>
      <c r="V972" t="str">
        <f>'Liste des gares'!G973</f>
        <v>B BOURGOGNE FC</v>
      </c>
    </row>
    <row r="973" spans="17:22">
      <c r="Q973" t="str">
        <f>'Liste des gares'!B974</f>
        <v>Gennevilliers</v>
      </c>
      <c r="R973">
        <f>'Liste des gares'!C974</f>
        <v>87271205</v>
      </c>
      <c r="S973" t="str">
        <f>'Liste des gares'!D974</f>
        <v>Île-de-France</v>
      </c>
      <c r="T973" t="str">
        <f>'Liste des gares'!E974</f>
        <v>IDF - Île de France</v>
      </c>
      <c r="U973" t="str">
        <f>'Liste des gares'!F974</f>
        <v>EIC Paris Nord</v>
      </c>
      <c r="V973" t="str">
        <f>'Liste des gares'!G974</f>
        <v>B ILE-DE-FRANCE</v>
      </c>
    </row>
    <row r="974" spans="17:22">
      <c r="Q974" t="str">
        <f>'Liste des gares'!B975</f>
        <v>Génolhac</v>
      </c>
      <c r="R974">
        <f>'Liste des gares'!C975</f>
        <v>87775213</v>
      </c>
      <c r="S974" t="str">
        <f>'Liste des gares'!D975</f>
        <v>Occitanie</v>
      </c>
      <c r="T974" t="str">
        <f>'Liste des gares'!E975</f>
        <v>OCC - Occitanie</v>
      </c>
      <c r="U974" t="str">
        <f>'Liste des gares'!F975</f>
        <v>EIC Languedoc Roussillon</v>
      </c>
      <c r="V974" t="str">
        <f>'Liste des gares'!G975</f>
        <v>C OCCITANIE</v>
      </c>
    </row>
    <row r="975" spans="17:22">
      <c r="Q975" t="str">
        <f>'Liste des gares'!B976</f>
        <v>Germaine</v>
      </c>
      <c r="R975">
        <f>'Liste des gares'!C976</f>
        <v>87171587</v>
      </c>
      <c r="S975" t="str">
        <f>'Liste des gares'!D976</f>
        <v>Grand Est</v>
      </c>
      <c r="T975" t="str">
        <f>'Liste des gares'!E976</f>
        <v>GE - Grand Est</v>
      </c>
      <c r="U975" t="str">
        <f>'Liste des gares'!F976</f>
        <v>à renseigner par PSEF</v>
      </c>
      <c r="V975" t="str">
        <f>'Liste des gares'!G976</f>
        <v>C GRAND EST</v>
      </c>
    </row>
    <row r="976" spans="17:22">
      <c r="Q976" t="str">
        <f>'Liste des gares'!B977</f>
        <v>Gertwiller</v>
      </c>
      <c r="R976">
        <f>'Liste des gares'!C977</f>
        <v>87214254</v>
      </c>
      <c r="S976" t="str">
        <f>'Liste des gares'!D977</f>
        <v>Grand Est</v>
      </c>
      <c r="T976" t="str">
        <f>'Liste des gares'!E977</f>
        <v>GE - Grand Est</v>
      </c>
      <c r="U976" t="str">
        <f>'Liste des gares'!F977</f>
        <v>à renseigner par PSEF</v>
      </c>
      <c r="V976" t="str">
        <f>'Liste des gares'!G977</f>
        <v>C GRAND EST</v>
      </c>
    </row>
    <row r="977" spans="17:22">
      <c r="Q977" t="str">
        <f>'Liste des gares'!B978</f>
        <v>Gerzat</v>
      </c>
      <c r="R977">
        <f>'Liste des gares'!C978</f>
        <v>87734046</v>
      </c>
      <c r="S977" t="str">
        <f>'Liste des gares'!D978</f>
        <v>Auvergne-Rhône-Alpes</v>
      </c>
      <c r="T977" t="str">
        <f>'Liste des gares'!E978</f>
        <v>AURA - Auvergne Rhône Alpes</v>
      </c>
      <c r="U977" t="str">
        <f>'Liste des gares'!F978</f>
        <v>à renseigner par PSEF</v>
      </c>
      <c r="V977" t="str">
        <f>'Liste des gares'!G978</f>
        <v>C AUV-RHONE ALPES</v>
      </c>
    </row>
    <row r="978" spans="17:22">
      <c r="Q978" t="str">
        <f>'Liste des gares'!B979</f>
        <v>Gestel</v>
      </c>
      <c r="R978">
        <f>'Liste des gares'!C979</f>
        <v>87476309</v>
      </c>
      <c r="S978" t="str">
        <f>'Liste des gares'!D979</f>
        <v>Bretagne</v>
      </c>
      <c r="T978" t="str">
        <f>'Liste des gares'!E979</f>
        <v>BPL - Bretagne Pays de La Loire</v>
      </c>
      <c r="U978" t="str">
        <f>'Liste des gares'!F979</f>
        <v>à renseigner par PSEF</v>
      </c>
      <c r="V978" t="str">
        <f>'Liste des gares'!G979</f>
        <v>C BRETAGNE</v>
      </c>
    </row>
    <row r="979" spans="17:22">
      <c r="Q979" t="str">
        <f>'Liste des gares'!B980</f>
        <v>Gevrey-Chambertin</v>
      </c>
      <c r="R979">
        <f>'Liste des gares'!C980</f>
        <v>87713503</v>
      </c>
      <c r="S979" t="str">
        <f>'Liste des gares'!D980</f>
        <v>Bourgogne-Franche-Comté</v>
      </c>
      <c r="T979" t="str">
        <f>'Liste des gares'!E980</f>
        <v>BFC - Bourgogne Franche Compté</v>
      </c>
      <c r="U979" t="str">
        <f>'Liste des gares'!F980</f>
        <v>EIC Bourgogne Franche Comté</v>
      </c>
      <c r="V979" t="str">
        <f>'Liste des gares'!G980</f>
        <v>C BOURGOGNE FC</v>
      </c>
    </row>
    <row r="980" spans="17:22">
      <c r="Q980" t="str">
        <f>'Liste des gares'!B981</f>
        <v>Arnèke</v>
      </c>
      <c r="R980">
        <f>'Liste des gares'!C981</f>
        <v>87281121</v>
      </c>
      <c r="S980" t="str">
        <f>'Liste des gares'!D981</f>
        <v>Hauts-de-France</v>
      </c>
      <c r="T980" t="str">
        <f>'Liste des gares'!E981</f>
        <v>HDF - Hauts de France</v>
      </c>
      <c r="U980" t="str">
        <f>'Liste des gares'!F981</f>
        <v>à renseigner par PSEF</v>
      </c>
      <c r="V980" t="str">
        <f>'Liste des gares'!G981</f>
        <v>C HAUTS DE FRANCE</v>
      </c>
    </row>
    <row r="981" spans="17:22">
      <c r="Q981" t="str">
        <f>'Liste des gares'!B982</f>
        <v>Gièvres</v>
      </c>
      <c r="R981">
        <f>'Liste des gares'!C982</f>
        <v>87576876</v>
      </c>
      <c r="S981" t="str">
        <f>'Liste des gares'!D982</f>
        <v>Centre-Val de Loire</v>
      </c>
      <c r="T981" t="str">
        <f>'Liste des gares'!E982</f>
        <v>CVL - Centre Val de Loire</v>
      </c>
      <c r="U981" t="str">
        <f>'Liste des gares'!F982</f>
        <v>à renseigner par PSEF</v>
      </c>
      <c r="V981" t="str">
        <f>'Liste des gares'!G982</f>
        <v>C CENTRE VAL DE LOIRE</v>
      </c>
    </row>
    <row r="982" spans="17:22">
      <c r="Q982" t="str">
        <f>'Liste des gares'!B983</f>
        <v>Gignac - Cressensac</v>
      </c>
      <c r="R982">
        <f>'Liste des gares'!C983</f>
        <v>87594325</v>
      </c>
      <c r="S982" t="str">
        <f>'Liste des gares'!D983</f>
        <v>Occitanie</v>
      </c>
      <c r="T982" t="str">
        <f>'Liste des gares'!E983</f>
        <v>OCC - Occitanie</v>
      </c>
      <c r="U982" t="str">
        <f>'Liste des gares'!F983</f>
        <v>à renseigner par PSEF</v>
      </c>
      <c r="V982" t="str">
        <f>'Liste des gares'!G983</f>
        <v>C OCCITANIE</v>
      </c>
    </row>
    <row r="983" spans="17:22">
      <c r="Q983" t="str">
        <f>'Liste des gares'!B984</f>
        <v>Gilley</v>
      </c>
      <c r="R983">
        <f>'Liste des gares'!C984</f>
        <v>87718577</v>
      </c>
      <c r="S983" t="str">
        <f>'Liste des gares'!D984</f>
        <v>Bourgogne-Franche-Comté</v>
      </c>
      <c r="T983" t="str">
        <f>'Liste des gares'!E984</f>
        <v>BFC - Bourgogne Franche Compté</v>
      </c>
      <c r="U983" t="str">
        <f>'Liste des gares'!F984</f>
        <v>à renseigner par PSEF</v>
      </c>
      <c r="V983" t="str">
        <f>'Liste des gares'!G984</f>
        <v>C BOURGOGNE FC</v>
      </c>
    </row>
    <row r="984" spans="17:22">
      <c r="Q984" t="str">
        <f>'Liste des gares'!B985</f>
        <v>Gilly-sur-Loire</v>
      </c>
      <c r="R984">
        <f>'Liste des gares'!C985</f>
        <v>87694869</v>
      </c>
      <c r="S984" t="str">
        <f>'Liste des gares'!D985</f>
        <v>Bourgogne-Franche-Comté</v>
      </c>
      <c r="T984" t="str">
        <f>'Liste des gares'!E985</f>
        <v>BFC - Bourgogne Franche Compté</v>
      </c>
      <c r="U984" t="str">
        <f>'Liste des gares'!F985</f>
        <v>à renseigner par PSEF</v>
      </c>
      <c r="V984" t="str">
        <f>'Liste des gares'!G985</f>
        <v>C BOURGOGNE FC</v>
      </c>
    </row>
    <row r="985" spans="17:22">
      <c r="Q985" t="str">
        <f>'Liste des gares'!B986</f>
        <v>Gimont Cahuzac</v>
      </c>
      <c r="R985">
        <f>'Liste des gares'!C986</f>
        <v>87611772</v>
      </c>
      <c r="S985" t="str">
        <f>'Liste des gares'!D986</f>
        <v>Occitanie</v>
      </c>
      <c r="T985" t="str">
        <f>'Liste des gares'!E986</f>
        <v>OCC - Occitanie</v>
      </c>
      <c r="U985" t="str">
        <f>'Liste des gares'!F986</f>
        <v>à renseigner par PSEF</v>
      </c>
      <c r="V985" t="str">
        <f>'Liste des gares'!G986</f>
        <v>C OCCITANIE</v>
      </c>
    </row>
    <row r="986" spans="17:22">
      <c r="Q986" t="str">
        <f>'Liste des gares'!B987</f>
        <v>Gironde</v>
      </c>
      <c r="R986">
        <f>'Liste des gares'!C987</f>
        <v>87582858</v>
      </c>
      <c r="S986" t="str">
        <f>'Liste des gares'!D987</f>
        <v>Nouvelle-Aquitaine</v>
      </c>
      <c r="T986" t="str">
        <f>'Liste des gares'!E987</f>
        <v>NA - Nouvelle Aquitaine</v>
      </c>
      <c r="U986" t="str">
        <f>'Liste des gares'!F987</f>
        <v>à renseigner par PSEF</v>
      </c>
      <c r="V986" t="str">
        <f>'Liste des gares'!G987</f>
        <v>C NOUVELLE AQUITAINE</v>
      </c>
    </row>
    <row r="987" spans="17:22">
      <c r="Q987" t="str">
        <f>'Liste des gares'!B988</f>
        <v>Gisors</v>
      </c>
      <c r="R987">
        <f>'Liste des gares'!C988</f>
        <v>87381244</v>
      </c>
      <c r="S987" t="str">
        <f>'Liste des gares'!D988</f>
        <v>Normandie</v>
      </c>
      <c r="T987" t="str">
        <f>'Liste des gares'!E988</f>
        <v>NO - Normandie</v>
      </c>
      <c r="U987" t="str">
        <f>'Liste des gares'!F988</f>
        <v>EIC Paris Saint Lazare</v>
      </c>
      <c r="V987" t="str">
        <f>'Liste des gares'!G988</f>
        <v>B NORMANDIE</v>
      </c>
    </row>
    <row r="988" spans="17:22">
      <c r="Q988" t="str">
        <f>'Liste des gares'!B989</f>
        <v>Givet</v>
      </c>
      <c r="R988">
        <f>'Liste des gares'!C989</f>
        <v>87172130</v>
      </c>
      <c r="S988" t="str">
        <f>'Liste des gares'!D989</f>
        <v>Grand Est</v>
      </c>
      <c r="T988" t="str">
        <f>'Liste des gares'!E989</f>
        <v>GE - Grand Est</v>
      </c>
      <c r="U988" t="str">
        <f>'Liste des gares'!F989</f>
        <v>EIC Lorraine Champagne Ardenne</v>
      </c>
      <c r="V988" t="str">
        <f>'Liste des gares'!G989</f>
        <v>C GRAND EST</v>
      </c>
    </row>
    <row r="989" spans="17:22">
      <c r="Q989" t="str">
        <f>'Liste des gares'!B990</f>
        <v>Givors</v>
      </c>
      <c r="R989">
        <f>'Liste des gares'!C990</f>
        <v>87722405</v>
      </c>
      <c r="S989" t="str">
        <f>'Liste des gares'!D990</f>
        <v>Auvergne-Rhône-Alpes</v>
      </c>
      <c r="T989" t="str">
        <f>'Liste des gares'!E990</f>
        <v>AURA - Auvergne Rhône Alpes</v>
      </c>
      <c r="U989" t="str">
        <f>'Liste des gares'!F990</f>
        <v>EIC Rhône Alpes Lyon</v>
      </c>
      <c r="V989" t="str">
        <f>'Liste des gares'!G990</f>
        <v>B AUV-RHONE ALPES</v>
      </c>
    </row>
    <row r="990" spans="17:22">
      <c r="Q990" t="str">
        <f>'Liste des gares'!B991</f>
        <v>Givors Canal</v>
      </c>
      <c r="R990">
        <f>'Liste des gares'!C991</f>
        <v>87722439</v>
      </c>
      <c r="S990" t="str">
        <f>'Liste des gares'!D991</f>
        <v>Auvergne-Rhône-Alpes</v>
      </c>
      <c r="T990" t="str">
        <f>'Liste des gares'!E991</f>
        <v>AURA - Auvergne Rhône Alpes</v>
      </c>
      <c r="U990" t="str">
        <f>'Liste des gares'!F991</f>
        <v>à renseigner par PSEF</v>
      </c>
      <c r="V990" t="str">
        <f>'Liste des gares'!G991</f>
        <v>C AUV-RHONE ALPES</v>
      </c>
    </row>
    <row r="991" spans="17:22">
      <c r="Q991" t="str">
        <f>'Liste des gares'!B992</f>
        <v>Glos - Montfort</v>
      </c>
      <c r="R991">
        <f>'Liste des gares'!C992</f>
        <v>87415349</v>
      </c>
      <c r="S991" t="str">
        <f>'Liste des gares'!D992</f>
        <v>Normandie</v>
      </c>
      <c r="T991" t="str">
        <f>'Liste des gares'!E992</f>
        <v>NO - Normandie</v>
      </c>
      <c r="U991" t="str">
        <f>'Liste des gares'!F992</f>
        <v>à renseigner par PSEF</v>
      </c>
      <c r="V991" t="str">
        <f>'Liste des gares'!G992</f>
        <v>C NORMANDIE</v>
      </c>
    </row>
    <row r="992" spans="17:22">
      <c r="Q992" t="str">
        <f>'Liste des gares'!B993</f>
        <v>Golfe Juan Vallauris</v>
      </c>
      <c r="R992">
        <f>'Liste des gares'!C993</f>
        <v>87757641</v>
      </c>
      <c r="S992" t="str">
        <f>'Liste des gares'!D993</f>
        <v>Provence-Alpes-Côte d'Azur</v>
      </c>
      <c r="T992" t="str">
        <f>'Liste des gares'!E993</f>
        <v>PACA - Provence Alpes Côte d'Azur</v>
      </c>
      <c r="U992" t="str">
        <f>'Liste des gares'!F993</f>
        <v>à renseigner par PSEF</v>
      </c>
      <c r="V992" t="str">
        <f>'Liste des gares'!G993</f>
        <v>B PACA</v>
      </c>
    </row>
    <row r="993" spans="17:22">
      <c r="Q993" t="str">
        <f>'Liste des gares'!B994</f>
        <v>Golfech</v>
      </c>
      <c r="R993">
        <f>'Liste des gares'!C994</f>
        <v>87618082</v>
      </c>
      <c r="S993" t="str">
        <f>'Liste des gares'!D994</f>
        <v>Occitanie</v>
      </c>
      <c r="T993" t="str">
        <f>'Liste des gares'!E994</f>
        <v>OCC - Occitanie</v>
      </c>
      <c r="U993" t="str">
        <f>'Liste des gares'!F994</f>
        <v>à renseigner par PSEF</v>
      </c>
      <c r="V993" t="str">
        <f>'Liste des gares'!G994</f>
        <v>C OCCITANIE</v>
      </c>
    </row>
    <row r="994" spans="17:22">
      <c r="Q994" t="str">
        <f>'Liste des gares'!B995</f>
        <v>Goncelin</v>
      </c>
      <c r="R994">
        <f>'Liste des gares'!C995</f>
        <v>87747477</v>
      </c>
      <c r="S994" t="str">
        <f>'Liste des gares'!D995</f>
        <v>Auvergne-Rhône-Alpes</v>
      </c>
      <c r="T994" t="str">
        <f>'Liste des gares'!E995</f>
        <v>AURA - Auvergne Rhône Alpes</v>
      </c>
      <c r="U994" t="str">
        <f>'Liste des gares'!F995</f>
        <v>à renseigner par PSEF</v>
      </c>
      <c r="V994" t="str">
        <f>'Liste des gares'!G995</f>
        <v>B AUV-RHONE ALPES</v>
      </c>
    </row>
    <row r="995" spans="17:22">
      <c r="Q995" t="str">
        <f>'Liste des gares'!B996</f>
        <v>Gonfaron</v>
      </c>
      <c r="R995">
        <f>'Liste des gares'!C996</f>
        <v>87755397</v>
      </c>
      <c r="S995" t="str">
        <f>'Liste des gares'!D996</f>
        <v>Provence-Alpes-Côte d'Azur</v>
      </c>
      <c r="T995" t="str">
        <f>'Liste des gares'!E996</f>
        <v>PACA - Provence Alpes Côte d'Azur</v>
      </c>
      <c r="U995" t="str">
        <f>'Liste des gares'!F996</f>
        <v>à renseigner par PSEF</v>
      </c>
      <c r="V995" t="str">
        <f>'Liste des gares'!G996</f>
        <v>C PACA</v>
      </c>
    </row>
    <row r="996" spans="17:22">
      <c r="Q996" t="str">
        <f>'Liste des gares'!B997</f>
        <v>Gorges</v>
      </c>
      <c r="R996">
        <f>'Liste des gares'!C997</f>
        <v>87481432</v>
      </c>
      <c r="S996" t="str">
        <f>'Liste des gares'!D997</f>
        <v>Pays de la Loire</v>
      </c>
      <c r="T996" t="str">
        <f>'Liste des gares'!E997</f>
        <v>BPL - Bretagne Pays de La Loire</v>
      </c>
      <c r="U996" t="str">
        <f>'Liste des gares'!F997</f>
        <v>à renseigner par PSEF</v>
      </c>
      <c r="V996" t="str">
        <f>'Liste des gares'!G997</f>
        <v>C PAYS DE LA LOIRE</v>
      </c>
    </row>
    <row r="997" spans="17:22">
      <c r="Q997" t="str">
        <f>'Liste des gares'!B998</f>
        <v>Gourdon</v>
      </c>
      <c r="R997">
        <f>'Liste des gares'!C998</f>
        <v>87613141</v>
      </c>
      <c r="S997" t="str">
        <f>'Liste des gares'!D998</f>
        <v>Occitanie</v>
      </c>
      <c r="T997" t="str">
        <f>'Liste des gares'!E998</f>
        <v>OCC - Occitanie</v>
      </c>
      <c r="U997" t="str">
        <f>'Liste des gares'!F998</f>
        <v>EIC Midi Pyrénées</v>
      </c>
      <c r="V997" t="str">
        <f>'Liste des gares'!G998</f>
        <v>C OCCITANIE</v>
      </c>
    </row>
    <row r="998" spans="17:22">
      <c r="Q998" t="str">
        <f>'Liste des gares'!B999</f>
        <v>Gourland</v>
      </c>
      <c r="R998">
        <f>'Liste des gares'!C999</f>
        <v>87473801</v>
      </c>
      <c r="S998" t="str">
        <f>'Liste des gares'!D999</f>
        <v>Bretagne</v>
      </c>
      <c r="T998" t="str">
        <f>'Liste des gares'!E999</f>
        <v>BPL - Bretagne Pays de La Loire</v>
      </c>
      <c r="U998" t="str">
        <f>'Liste des gares'!F999</f>
        <v>à renseigner par PSEF</v>
      </c>
      <c r="V998" t="str">
        <f>'Liste des gares'!G999</f>
        <v>C BRETAGNE</v>
      </c>
    </row>
    <row r="999" spans="17:22">
      <c r="Q999" t="str">
        <f>'Liste des gares'!B1000</f>
        <v>Gournay - Ferrières</v>
      </c>
      <c r="R999">
        <f>'Liste des gares'!C1000</f>
        <v>87381293</v>
      </c>
      <c r="S999" t="str">
        <f>'Liste des gares'!D1000</f>
        <v>Normandie</v>
      </c>
      <c r="T999" t="str">
        <f>'Liste des gares'!E1000</f>
        <v>NO - Normandie</v>
      </c>
      <c r="U999" t="str">
        <f>'Liste des gares'!F1000</f>
        <v>à renseigner par PSEF</v>
      </c>
      <c r="V999" t="str">
        <f>'Liste des gares'!G1000</f>
        <v>C NORMANDIE</v>
      </c>
    </row>
    <row r="1000" spans="17:22">
      <c r="Q1000" t="str">
        <f>'Liste des gares'!B1001</f>
        <v>Goussainville</v>
      </c>
      <c r="R1000">
        <f>'Liste des gares'!C1001</f>
        <v>87276246</v>
      </c>
      <c r="S1000" t="str">
        <f>'Liste des gares'!D1001</f>
        <v>Île-de-France</v>
      </c>
      <c r="T1000" t="str">
        <f>'Liste des gares'!E1001</f>
        <v>IDF - Île de France</v>
      </c>
      <c r="U1000" t="str">
        <f>'Liste des gares'!F1001</f>
        <v>EIC Paris Nord</v>
      </c>
      <c r="V1000" t="str">
        <f>'Liste des gares'!G1001</f>
        <v>B ILE-DE-FRANCE</v>
      </c>
    </row>
    <row r="1001" spans="17:22">
      <c r="Q1001" t="str">
        <f>'Liste des gares'!B1002</f>
        <v>Goxwiller</v>
      </c>
      <c r="R1001">
        <f>'Liste des gares'!C1002</f>
        <v>87214270</v>
      </c>
      <c r="S1001" t="str">
        <f>'Liste des gares'!D1002</f>
        <v>Grand Est</v>
      </c>
      <c r="T1001" t="str">
        <f>'Liste des gares'!E1002</f>
        <v>GE - Grand Est</v>
      </c>
      <c r="U1001" t="str">
        <f>'Liste des gares'!F1002</f>
        <v>à renseigner par PSEF</v>
      </c>
      <c r="V1001" t="str">
        <f>'Liste des gares'!G1002</f>
        <v>C GRAND EST</v>
      </c>
    </row>
    <row r="1002" spans="17:22">
      <c r="Q1002" t="str">
        <f>'Liste des gares'!B1003</f>
        <v>Graffenstaden</v>
      </c>
      <c r="R1002">
        <f>'Liste des gares'!C1003</f>
        <v>87212241</v>
      </c>
      <c r="S1002" t="str">
        <f>'Liste des gares'!D1003</f>
        <v>Grand Est</v>
      </c>
      <c r="T1002" t="str">
        <f>'Liste des gares'!E1003</f>
        <v>GE - Grand Est</v>
      </c>
      <c r="U1002" t="str">
        <f>'Liste des gares'!F1003</f>
        <v>à renseigner par PSEF</v>
      </c>
      <c r="V1002" t="str">
        <f>'Liste des gares'!G1003</f>
        <v>C GRAND EST</v>
      </c>
    </row>
    <row r="1003" spans="17:22">
      <c r="Q1003" t="str">
        <f>'Liste des gares'!B1004</f>
        <v>Graffenwald</v>
      </c>
      <c r="R1003">
        <f>'Liste des gares'!C1004</f>
        <v>87181131</v>
      </c>
      <c r="S1003" t="str">
        <f>'Liste des gares'!D1004</f>
        <v>Grand Est</v>
      </c>
      <c r="T1003" t="str">
        <f>'Liste des gares'!E1004</f>
        <v>GE - Grand Est</v>
      </c>
      <c r="U1003" t="str">
        <f>'Liste des gares'!F1004</f>
        <v>à renseigner par PSEF</v>
      </c>
      <c r="V1003" t="str">
        <f>'Liste des gares'!G1004</f>
        <v>C GRAND EST</v>
      </c>
    </row>
    <row r="1004" spans="17:22">
      <c r="Q1004" t="str">
        <f>'Liste des gares'!B1005</f>
        <v>Gragnague</v>
      </c>
      <c r="R1004">
        <f>'Liste des gares'!C1005</f>
        <v>87615377</v>
      </c>
      <c r="S1004" t="str">
        <f>'Liste des gares'!D1005</f>
        <v>Occitanie</v>
      </c>
      <c r="T1004" t="str">
        <f>'Liste des gares'!E1005</f>
        <v>OCC - Occitanie</v>
      </c>
      <c r="U1004" t="str">
        <f>'Liste des gares'!F1005</f>
        <v>à renseigner par PSEF</v>
      </c>
      <c r="V1004" t="str">
        <f>'Liste des gares'!G1005</f>
        <v>C OCCITANIE</v>
      </c>
    </row>
    <row r="1005" spans="17:22">
      <c r="Q1005" t="str">
        <f>'Liste des gares'!B1006</f>
        <v>Gramat</v>
      </c>
      <c r="R1005">
        <f>'Liste des gares'!C1006</f>
        <v>87613059</v>
      </c>
      <c r="S1005" t="str">
        <f>'Liste des gares'!D1006</f>
        <v>Occitanie</v>
      </c>
      <c r="T1005" t="str">
        <f>'Liste des gares'!E1006</f>
        <v>OCC - Occitanie</v>
      </c>
      <c r="U1005" t="str">
        <f>'Liste des gares'!F1006</f>
        <v>à renseigner par PSEF</v>
      </c>
      <c r="V1005" t="str">
        <f>'Liste des gares'!G1006</f>
        <v>C OCCITANIE</v>
      </c>
    </row>
    <row r="1006" spans="17:22">
      <c r="Q1006" t="str">
        <f>'Liste des gares'!B1007</f>
        <v>Grand Bourg</v>
      </c>
      <c r="R1006">
        <f>'Liste des gares'!C1007</f>
        <v>87681353</v>
      </c>
      <c r="S1006" t="str">
        <f>'Liste des gares'!D1007</f>
        <v>Île-de-France</v>
      </c>
      <c r="T1006" t="str">
        <f>'Liste des gares'!E1007</f>
        <v>IDF - Île de France</v>
      </c>
      <c r="U1006" t="str">
        <f>'Liste des gares'!F1007</f>
        <v>à renseigner par PSEF</v>
      </c>
      <c r="V1006" t="str">
        <f>'Liste des gares'!G1007</f>
        <v>B ILE-DE-FRANCE</v>
      </c>
    </row>
    <row r="1007" spans="17:22">
      <c r="Q1007" t="str">
        <f>'Liste des gares'!B1008</f>
        <v>Grand-Combe La Pise</v>
      </c>
      <c r="R1007">
        <f>'Liste des gares'!C1008</f>
        <v>87775254</v>
      </c>
      <c r="S1007" t="str">
        <f>'Liste des gares'!D1008</f>
        <v>Occitanie</v>
      </c>
      <c r="T1007" t="str">
        <f>'Liste des gares'!E1008</f>
        <v>OCC - Occitanie</v>
      </c>
      <c r="U1007" t="str">
        <f>'Liste des gares'!F1008</f>
        <v>à renseigner par PSEF</v>
      </c>
      <c r="V1007" t="str">
        <f>'Liste des gares'!G1008</f>
        <v>C OCCITANIE</v>
      </c>
    </row>
    <row r="1008" spans="17:22">
      <c r="Q1008" t="str">
        <f>'Liste des gares'!B1009</f>
        <v>Grande-Synthe</v>
      </c>
      <c r="R1008">
        <f>'Liste des gares'!C1009</f>
        <v>87281311</v>
      </c>
      <c r="S1008" t="str">
        <f>'Liste des gares'!D1009</f>
        <v>Hauts-de-France</v>
      </c>
      <c r="T1008" t="str">
        <f>'Liste des gares'!E1009</f>
        <v>HDF - Hauts de France</v>
      </c>
      <c r="U1008" t="str">
        <f>'Liste des gares'!F1009</f>
        <v>EIC Hauts de France</v>
      </c>
      <c r="V1008" t="str">
        <f>'Liste des gares'!G1009</f>
        <v>C HAUTS DE FRANCE</v>
      </c>
    </row>
    <row r="1009" spans="17:22">
      <c r="Q1009" t="str">
        <f>'Liste des gares'!B1010</f>
        <v>Grandvillars</v>
      </c>
      <c r="R1009">
        <f>'Liste des gares'!C1010</f>
        <v>87184432</v>
      </c>
      <c r="S1009" t="str">
        <f>'Liste des gares'!D1010</f>
        <v>Bourgogne-Franche-Comté</v>
      </c>
      <c r="T1009" t="str">
        <f>'Liste des gares'!E1010</f>
        <v>BFC - Bourgogne Franche Compté</v>
      </c>
      <c r="U1009" t="str">
        <f>'Liste des gares'!F1010</f>
        <v>à renseigner par PSEF</v>
      </c>
      <c r="V1009" t="str">
        <f>'Liste des gares'!G1010</f>
        <v>C BOURGOGNE FC</v>
      </c>
    </row>
    <row r="1010" spans="17:22">
      <c r="Q1010" t="str">
        <f>'Liste des gares'!B1011</f>
        <v>Grandvilliers</v>
      </c>
      <c r="R1010">
        <f>'Liste des gares'!C1011</f>
        <v>87313734</v>
      </c>
      <c r="S1010" t="str">
        <f>'Liste des gares'!D1011</f>
        <v>Hauts-de-France</v>
      </c>
      <c r="T1010" t="str">
        <f>'Liste des gares'!E1011</f>
        <v>HDF - Hauts de France</v>
      </c>
      <c r="U1010" t="str">
        <f>'Liste des gares'!F1011</f>
        <v>EIC Hauts de France</v>
      </c>
      <c r="V1010" t="str">
        <f>'Liste des gares'!G1011</f>
        <v>C HAUTS DE FRANCE</v>
      </c>
    </row>
    <row r="1011" spans="17:22">
      <c r="Q1011" t="str">
        <f>'Liste des gares'!B1012</f>
        <v>Granville</v>
      </c>
      <c r="R1011">
        <f>'Liste des gares'!C1012</f>
        <v>87447680</v>
      </c>
      <c r="S1011" t="str">
        <f>'Liste des gares'!D1012</f>
        <v>Normandie</v>
      </c>
      <c r="T1011" t="str">
        <f>'Liste des gares'!E1012</f>
        <v>NO - Normandie</v>
      </c>
      <c r="U1011" t="str">
        <f>'Liste des gares'!F1012</f>
        <v>EIC Normandie</v>
      </c>
      <c r="V1011" t="str">
        <f>'Liste des gares'!G1012</f>
        <v>B NORMANDIE</v>
      </c>
    </row>
    <row r="1012" spans="17:22">
      <c r="Q1012" t="str">
        <f>'Liste des gares'!B1013</f>
        <v>Grasse</v>
      </c>
      <c r="R1012">
        <f>'Liste des gares'!C1013</f>
        <v>87757724</v>
      </c>
      <c r="S1012" t="str">
        <f>'Liste des gares'!D1013</f>
        <v>Provence-Alpes-Côte d'Azur</v>
      </c>
      <c r="T1012" t="str">
        <f>'Liste des gares'!E1013</f>
        <v>PACA - Provence Alpes Côte d'Azur</v>
      </c>
      <c r="U1012" t="str">
        <f>'Liste des gares'!F1013</f>
        <v>EIC Provence Alpes Côte d'Azur</v>
      </c>
      <c r="V1012" t="str">
        <f>'Liste des gares'!G1013</f>
        <v>B PACA</v>
      </c>
    </row>
    <row r="1013" spans="17:22">
      <c r="Q1013" t="str">
        <f>'Liste des gares'!B1014</f>
        <v>Gravelines</v>
      </c>
      <c r="R1013">
        <f>'Liste des gares'!C1014</f>
        <v>87281246</v>
      </c>
      <c r="S1013" t="str">
        <f>'Liste des gares'!D1014</f>
        <v>Hauts-de-France</v>
      </c>
      <c r="T1013" t="str">
        <f>'Liste des gares'!E1014</f>
        <v>HDF - Hauts de France</v>
      </c>
      <c r="U1013" t="str">
        <f>'Liste des gares'!F1014</f>
        <v>à renseigner par PSEF</v>
      </c>
      <c r="V1013" t="str">
        <f>'Liste des gares'!G1014</f>
        <v>C HAUTS DE FRANCE</v>
      </c>
    </row>
    <row r="1014" spans="17:22">
      <c r="Q1014" t="str">
        <f>'Liste des gares'!B1015</f>
        <v>Grenoble</v>
      </c>
      <c r="R1014">
        <f>'Liste des gares'!C1015</f>
        <v>87747006</v>
      </c>
      <c r="S1014" t="str">
        <f>'Liste des gares'!D1015</f>
        <v>Auvergne-Rhône-Alpes</v>
      </c>
      <c r="T1014" t="str">
        <f>'Liste des gares'!E1015</f>
        <v>AURA - Auvergne Rhône Alpes</v>
      </c>
      <c r="U1014" t="str">
        <f>'Liste des gares'!F1015</f>
        <v>EIC Alpes</v>
      </c>
      <c r="V1014" t="str">
        <f>'Liste des gares'!G1015</f>
        <v>TGA GRENOBLE</v>
      </c>
    </row>
    <row r="1015" spans="17:22">
      <c r="Q1015" t="str">
        <f>'Liste des gares'!B1016</f>
        <v>Grenoble Universités - Gières</v>
      </c>
      <c r="R1015">
        <f>'Liste des gares'!C1016</f>
        <v>87747402</v>
      </c>
      <c r="S1015" t="str">
        <f>'Liste des gares'!D1016</f>
        <v>Auvergne-Rhône-Alpes</v>
      </c>
      <c r="T1015" t="str">
        <f>'Liste des gares'!E1016</f>
        <v>AURA - Auvergne Rhône Alpes</v>
      </c>
      <c r="U1015" t="str">
        <f>'Liste des gares'!F1016</f>
        <v>à renseigner par PSEF</v>
      </c>
      <c r="V1015" t="str">
        <f>'Liste des gares'!G1016</f>
        <v>B AUV-RHONE ALPES</v>
      </c>
    </row>
    <row r="1016" spans="17:22">
      <c r="Q1016" t="str">
        <f>'Liste des gares'!B1017</f>
        <v>Gresswiller</v>
      </c>
      <c r="R1016">
        <f>'Liste des gares'!C1017</f>
        <v>87214593</v>
      </c>
      <c r="S1016" t="str">
        <f>'Liste des gares'!D1017</f>
        <v>Grand Est</v>
      </c>
      <c r="T1016" t="str">
        <f>'Liste des gares'!E1017</f>
        <v>GE - Grand Est</v>
      </c>
      <c r="U1016" t="str">
        <f>'Liste des gares'!F1017</f>
        <v>EIC Alsace</v>
      </c>
      <c r="V1016" t="str">
        <f>'Liste des gares'!G1017</f>
        <v>B GRAND EST</v>
      </c>
    </row>
    <row r="1017" spans="17:22">
      <c r="Q1017" t="str">
        <f>'Liste des gares'!B1018</f>
        <v>Grésy-sur-Aix</v>
      </c>
      <c r="R1017">
        <f>'Liste des gares'!C1018</f>
        <v>87746107</v>
      </c>
      <c r="S1017" t="str">
        <f>'Liste des gares'!D1018</f>
        <v>Auvergne-Rhône-Alpes</v>
      </c>
      <c r="T1017" t="str">
        <f>'Liste des gares'!E1018</f>
        <v>AURA - Auvergne Rhône Alpes</v>
      </c>
      <c r="U1017" t="str">
        <f>'Liste des gares'!F1018</f>
        <v>EIC Alpes</v>
      </c>
      <c r="V1017" t="str">
        <f>'Liste des gares'!G1018</f>
        <v>C AUV-RHONE ALPES</v>
      </c>
    </row>
    <row r="1018" spans="17:22">
      <c r="Q1018" t="str">
        <f>'Liste des gares'!B1019</f>
        <v>Grésy-sur-Isère</v>
      </c>
      <c r="R1018">
        <f>'Liste des gares'!C1019</f>
        <v>87741611</v>
      </c>
      <c r="S1018" t="str">
        <f>'Liste des gares'!D1019</f>
        <v>Auvergne-Rhône-Alpes</v>
      </c>
      <c r="T1018" t="str">
        <f>'Liste des gares'!E1019</f>
        <v>AURA - Auvergne Rhône Alpes</v>
      </c>
      <c r="U1018" t="str">
        <f>'Liste des gares'!F1019</f>
        <v>EIC Alpes</v>
      </c>
      <c r="V1018" t="str">
        <f>'Liste des gares'!G1019</f>
        <v>C AUV-RHONE ALPES</v>
      </c>
    </row>
    <row r="1019" spans="17:22">
      <c r="Q1019" t="str">
        <f>'Liste des gares'!B1020</f>
        <v>Gretz-Armainvilliers</v>
      </c>
      <c r="R1019">
        <f>'Liste des gares'!C1020</f>
        <v>87116012</v>
      </c>
      <c r="S1019" t="str">
        <f>'Liste des gares'!D1020</f>
        <v>Île-de-France</v>
      </c>
      <c r="T1019" t="str">
        <f>'Liste des gares'!E1020</f>
        <v>IDF - Île de France</v>
      </c>
      <c r="U1019" t="str">
        <f>'Liste des gares'!F1020</f>
        <v>EIC Paris Est</v>
      </c>
      <c r="V1019" t="str">
        <f>'Liste des gares'!G1020</f>
        <v>B ILE-DE-FRANCE</v>
      </c>
    </row>
    <row r="1020" spans="17:22">
      <c r="Q1020" t="str">
        <f>'Liste des gares'!B1021</f>
        <v>Grigny Centre</v>
      </c>
      <c r="R1020">
        <f>'Liste des gares'!C1021</f>
        <v>87681379</v>
      </c>
      <c r="S1020" t="str">
        <f>'Liste des gares'!D1021</f>
        <v>Île-de-France</v>
      </c>
      <c r="T1020" t="str">
        <f>'Liste des gares'!E1021</f>
        <v>IDF - Île de France</v>
      </c>
      <c r="U1020" t="str">
        <f>'Liste des gares'!F1021</f>
        <v>à renseigner par PSEF</v>
      </c>
      <c r="V1020" t="str">
        <f>'Liste des gares'!G1021</f>
        <v>B ILE-DE-FRANCE</v>
      </c>
    </row>
    <row r="1021" spans="17:22">
      <c r="Q1021" t="str">
        <f>'Liste des gares'!B1022</f>
        <v>Grigny Le Sablon</v>
      </c>
      <c r="R1021">
        <f>'Liste des gares'!C1022</f>
        <v>87722298</v>
      </c>
      <c r="S1021" t="str">
        <f>'Liste des gares'!D1022</f>
        <v>Auvergne-Rhône-Alpes</v>
      </c>
      <c r="T1021" t="str">
        <f>'Liste des gares'!E1022</f>
        <v>AURA - Auvergne Rhône Alpes</v>
      </c>
      <c r="U1021" t="str">
        <f>'Liste des gares'!F1022</f>
        <v>à renseigner par PSEF</v>
      </c>
      <c r="V1021" t="str">
        <f>'Liste des gares'!G1022</f>
        <v>C AUV-RHONE ALPES</v>
      </c>
    </row>
    <row r="1022" spans="17:22">
      <c r="Q1022" t="str">
        <f>'Liste des gares'!B1023</f>
        <v>Grisolles</v>
      </c>
      <c r="R1022">
        <f>'Liste des gares'!C1023</f>
        <v>87611673</v>
      </c>
      <c r="S1022" t="str">
        <f>'Liste des gares'!D1023</f>
        <v>Occitanie</v>
      </c>
      <c r="T1022" t="str">
        <f>'Liste des gares'!E1023</f>
        <v>OCC - Occitanie</v>
      </c>
      <c r="U1022" t="str">
        <f>'Liste des gares'!F1023</f>
        <v>à renseigner par PSEF</v>
      </c>
      <c r="V1022" t="str">
        <f>'Liste des gares'!G1023</f>
        <v>C OCCITANIE</v>
      </c>
    </row>
    <row r="1023" spans="17:22">
      <c r="Q1023" t="str">
        <f>'Liste des gares'!B1024</f>
        <v>Groisy - Thorens - La Caille</v>
      </c>
      <c r="R1023">
        <f>'Liste des gares'!C1024</f>
        <v>87746248</v>
      </c>
      <c r="S1023" t="str">
        <f>'Liste des gares'!D1024</f>
        <v>Auvergne-Rhône-Alpes</v>
      </c>
      <c r="T1023" t="str">
        <f>'Liste des gares'!E1024</f>
        <v>AURA - Auvergne Rhône Alpes</v>
      </c>
      <c r="U1023" t="str">
        <f>'Liste des gares'!F1024</f>
        <v>à renseigner par PSEF</v>
      </c>
      <c r="V1023" t="str">
        <f>'Liste des gares'!G1024</f>
        <v>C AUV-RHONE ALPES</v>
      </c>
    </row>
    <row r="1024" spans="17:22">
      <c r="Q1024" t="str">
        <f>'Liste des gares'!B1025</f>
        <v>Gros Noyer - Saint-Prix</v>
      </c>
      <c r="R1024">
        <f>'Liste des gares'!C1025</f>
        <v>87276592</v>
      </c>
      <c r="S1024" t="str">
        <f>'Liste des gares'!D1025</f>
        <v>Île-de-France</v>
      </c>
      <c r="T1024" t="str">
        <f>'Liste des gares'!E1025</f>
        <v>IDF - Île de France</v>
      </c>
      <c r="U1024" t="str">
        <f>'Liste des gares'!F1025</f>
        <v>à renseigner par PSEF</v>
      </c>
      <c r="V1024" t="str">
        <f>'Liste des gares'!G1025</f>
        <v>B ILE-DE-FRANCE</v>
      </c>
    </row>
    <row r="1025" spans="17:22">
      <c r="Q1025" t="str">
        <f>'Liste des gares'!B1026</f>
        <v>Groslay</v>
      </c>
      <c r="R1025">
        <f>'Liste des gares'!C1026</f>
        <v>87276360</v>
      </c>
      <c r="S1025" t="str">
        <f>'Liste des gares'!D1026</f>
        <v>Île-de-France</v>
      </c>
      <c r="T1025" t="str">
        <f>'Liste des gares'!E1026</f>
        <v>IDF - Île de France</v>
      </c>
      <c r="U1025" t="str">
        <f>'Liste des gares'!F1026</f>
        <v>à renseigner par PSEF</v>
      </c>
      <c r="V1025" t="str">
        <f>'Liste des gares'!G1026</f>
        <v>B ILE-DE-FRANCE</v>
      </c>
    </row>
    <row r="1026" spans="17:22">
      <c r="Q1026" t="str">
        <f>'Liste des gares'!B1027</f>
        <v>Gudmont</v>
      </c>
      <c r="R1026">
        <f>'Liste des gares'!C1027</f>
        <v>87142265</v>
      </c>
      <c r="S1026" t="str">
        <f>'Liste des gares'!D1027</f>
        <v>Grand Est</v>
      </c>
      <c r="T1026" t="str">
        <f>'Liste des gares'!E1027</f>
        <v>GE - Grand Est</v>
      </c>
      <c r="U1026" t="str">
        <f>'Liste des gares'!F1027</f>
        <v>EIC Lorraine Champagne Ardenne</v>
      </c>
      <c r="V1026" t="str">
        <f>'Liste des gares'!G1027</f>
        <v>C GRAND EST</v>
      </c>
    </row>
    <row r="1027" spans="17:22">
      <c r="Q1027" t="str">
        <f>'Liste des gares'!B1028</f>
        <v>Guérard - La Celle-sur-Morin</v>
      </c>
      <c r="R1027">
        <f>'Liste des gares'!C1028</f>
        <v>87116269</v>
      </c>
      <c r="S1027" t="str">
        <f>'Liste des gares'!D1028</f>
        <v>Île-de-France</v>
      </c>
      <c r="T1027" t="str">
        <f>'Liste des gares'!E1028</f>
        <v>IDF - Île de France</v>
      </c>
      <c r="U1027" t="str">
        <f>'Liste des gares'!F1028</f>
        <v>à renseigner par PSEF</v>
      </c>
      <c r="V1027" t="str">
        <f>'Liste des gares'!G1028</f>
        <v>C ILE-DE-FRANCE</v>
      </c>
    </row>
    <row r="1028" spans="17:22">
      <c r="Q1028" t="str">
        <f>'Liste des gares'!B1029</f>
        <v>Guéret</v>
      </c>
      <c r="R1028">
        <f>'Liste des gares'!C1029</f>
        <v>87597609</v>
      </c>
      <c r="S1028" t="str">
        <f>'Liste des gares'!D1029</f>
        <v>Nouvelle-Aquitaine</v>
      </c>
      <c r="T1028" t="str">
        <f>'Liste des gares'!E1029</f>
        <v>NA - Nouvelle Aquitaine</v>
      </c>
      <c r="U1028" t="str">
        <f>'Liste des gares'!F1029</f>
        <v>à renseigner par PSEF</v>
      </c>
      <c r="V1028" t="str">
        <f>'Liste des gares'!G1029</f>
        <v>C NOUVELLE AQUITAINE</v>
      </c>
    </row>
    <row r="1029" spans="17:22">
      <c r="Q1029" t="str">
        <f>'Liste des gares'!B1030</f>
        <v>Guéthary</v>
      </c>
      <c r="R1029">
        <f>'Liste des gares'!C1030</f>
        <v>87673459</v>
      </c>
      <c r="S1029" t="str">
        <f>'Liste des gares'!D1030</f>
        <v>Nouvelle-Aquitaine</v>
      </c>
      <c r="T1029" t="str">
        <f>'Liste des gares'!E1030</f>
        <v>NA - Nouvelle Aquitaine</v>
      </c>
      <c r="U1029" t="str">
        <f>'Liste des gares'!F1030</f>
        <v>à renseigner par PSEF</v>
      </c>
      <c r="V1029" t="str">
        <f>'Liste des gares'!G1030</f>
        <v>C NOUVELLE AQUITAINE</v>
      </c>
    </row>
    <row r="1030" spans="17:22">
      <c r="Q1030" t="str">
        <f>'Liste des gares'!B1031</f>
        <v>Guichen - Bourg-des-Comptes</v>
      </c>
      <c r="R1030">
        <f>'Liste des gares'!C1031</f>
        <v>87471151</v>
      </c>
      <c r="S1030" t="str">
        <f>'Liste des gares'!D1031</f>
        <v>Bretagne</v>
      </c>
      <c r="T1030" t="str">
        <f>'Liste des gares'!E1031</f>
        <v>BPL - Bretagne Pays de La Loire</v>
      </c>
      <c r="U1030" t="str">
        <f>'Liste des gares'!F1031</f>
        <v>à renseigner par PSEF</v>
      </c>
      <c r="V1030" t="str">
        <f>'Liste des gares'!G1031</f>
        <v>B BRETAGNE</v>
      </c>
    </row>
    <row r="1031" spans="17:22">
      <c r="Q1031" t="str">
        <f>'Liste des gares'!B1032</f>
        <v>Guignicourt</v>
      </c>
      <c r="R1031">
        <f>'Liste des gares'!C1032</f>
        <v>87171736</v>
      </c>
      <c r="S1031" t="str">
        <f>'Liste des gares'!D1032</f>
        <v>Hauts-de-France</v>
      </c>
      <c r="T1031" t="str">
        <f>'Liste des gares'!E1032</f>
        <v>HDF - Hauts de France</v>
      </c>
      <c r="U1031" t="str">
        <f>'Liste des gares'!F1032</f>
        <v>EIC Lorraine Champagne Ardenne</v>
      </c>
      <c r="V1031" t="str">
        <f>'Liste des gares'!G1032</f>
        <v>B HAUTS DE FRANCE</v>
      </c>
    </row>
    <row r="1032" spans="17:22">
      <c r="Q1032" t="str">
        <f>'Liste des gares'!B1033</f>
        <v>Guillerval</v>
      </c>
      <c r="R1032">
        <f>'Liste des gares'!C1033</f>
        <v>87545129</v>
      </c>
      <c r="S1032" t="str">
        <f>'Liste des gares'!D1033</f>
        <v>Île-de-France</v>
      </c>
      <c r="T1032" t="str">
        <f>'Liste des gares'!E1033</f>
        <v>IDF - Île de France</v>
      </c>
      <c r="U1032" t="str">
        <f>'Liste des gares'!F1033</f>
        <v>à renseigner par PSEF</v>
      </c>
      <c r="V1032" t="str">
        <f>'Liste des gares'!G1033</f>
        <v>C ILE-DE-FRANCE</v>
      </c>
    </row>
    <row r="1033" spans="17:22">
      <c r="Q1033" t="str">
        <f>'Liste des gares'!B1034</f>
        <v>Guimiliau</v>
      </c>
      <c r="R1033">
        <f>'Liste des gares'!C1034</f>
        <v>87474296</v>
      </c>
      <c r="S1033" t="str">
        <f>'Liste des gares'!D1034</f>
        <v>Bretagne</v>
      </c>
      <c r="T1033" t="str">
        <f>'Liste des gares'!E1034</f>
        <v>BPL - Bretagne Pays de La Loire</v>
      </c>
      <c r="U1033" t="str">
        <f>'Liste des gares'!F1034</f>
        <v>à renseigner par PSEF</v>
      </c>
      <c r="V1033" t="str">
        <f>'Liste des gares'!G1034</f>
        <v>C BRETAGNE</v>
      </c>
    </row>
    <row r="1034" spans="17:22">
      <c r="Q1034" t="str">
        <f>'Liste des gares'!B1035</f>
        <v>Guingamp</v>
      </c>
      <c r="R1034">
        <f>'Liste des gares'!C1035</f>
        <v>87473207</v>
      </c>
      <c r="S1034" t="str">
        <f>'Liste des gares'!D1035</f>
        <v>Bretagne</v>
      </c>
      <c r="T1034" t="str">
        <f>'Liste des gares'!E1035</f>
        <v>BPL - Bretagne Pays de La Loire</v>
      </c>
      <c r="U1034" t="str">
        <f>'Liste des gares'!F1035</f>
        <v>EIC Bretagne Pays de la Loire</v>
      </c>
      <c r="V1034" t="str">
        <f>'Liste des gares'!G1035</f>
        <v>B BRETAGNE</v>
      </c>
    </row>
    <row r="1035" spans="17:22">
      <c r="Q1035" t="str">
        <f>'Liste des gares'!B1036</f>
        <v>Gujan-Mestras</v>
      </c>
      <c r="R1035">
        <f>'Liste des gares'!C1036</f>
        <v>87582619</v>
      </c>
      <c r="S1035" t="str">
        <f>'Liste des gares'!D1036</f>
        <v>Nouvelle-Aquitaine</v>
      </c>
      <c r="T1035" t="str">
        <f>'Liste des gares'!E1036</f>
        <v>NA - Nouvelle Aquitaine</v>
      </c>
      <c r="U1035" t="str">
        <f>'Liste des gares'!F1036</f>
        <v>à renseigner par PSEF</v>
      </c>
      <c r="V1035" t="str">
        <f>'Liste des gares'!G1036</f>
        <v>B NOUVELLE AQUITAINE</v>
      </c>
    </row>
    <row r="1036" spans="17:22">
      <c r="Q1036" t="str">
        <f>'Liste des gares'!B1037</f>
        <v>Gundershoffen</v>
      </c>
      <c r="R1036">
        <f>'Liste des gares'!C1037</f>
        <v>87213223</v>
      </c>
      <c r="S1036" t="str">
        <f>'Liste des gares'!D1037</f>
        <v>Grand Est</v>
      </c>
      <c r="T1036" t="str">
        <f>'Liste des gares'!E1037</f>
        <v>GE - Grand Est</v>
      </c>
      <c r="U1036" t="str">
        <f>'Liste des gares'!F1037</f>
        <v>à renseigner par PSEF</v>
      </c>
      <c r="V1036" t="str">
        <f>'Liste des gares'!G1037</f>
        <v>C GRAND EST</v>
      </c>
    </row>
    <row r="1037" spans="17:22">
      <c r="Q1037" t="str">
        <f>'Liste des gares'!B1038</f>
        <v>Gunsbach - Griesbach</v>
      </c>
      <c r="R1037">
        <f>'Liste des gares'!C1038</f>
        <v>87182386</v>
      </c>
      <c r="S1037" t="str">
        <f>'Liste des gares'!D1038</f>
        <v>Grand Est</v>
      </c>
      <c r="T1037" t="str">
        <f>'Liste des gares'!E1038</f>
        <v>GE - Grand Est</v>
      </c>
      <c r="U1037" t="str">
        <f>'Liste des gares'!F1038</f>
        <v>à renseigner par PSEF</v>
      </c>
      <c r="V1037" t="str">
        <f>'Liste des gares'!G1038</f>
        <v>C GRAND EST</v>
      </c>
    </row>
    <row r="1038" spans="17:22">
      <c r="Q1038" t="str">
        <f>'Liste des gares'!B1039</f>
        <v>Habsheim</v>
      </c>
      <c r="R1038">
        <f>'Liste des gares'!C1039</f>
        <v>87182089</v>
      </c>
      <c r="S1038" t="str">
        <f>'Liste des gares'!D1039</f>
        <v>Grand Est</v>
      </c>
      <c r="T1038" t="str">
        <f>'Liste des gares'!E1039</f>
        <v>GE - Grand Est</v>
      </c>
      <c r="U1038" t="str">
        <f>'Liste des gares'!F1039</f>
        <v>à renseigner par PSEF</v>
      </c>
      <c r="V1038" t="str">
        <f>'Liste des gares'!G1039</f>
        <v>B GRAND EST</v>
      </c>
    </row>
    <row r="1039" spans="17:22">
      <c r="Q1039" t="str">
        <f>'Liste des gares'!B1040</f>
        <v>Hachette</v>
      </c>
      <c r="R1039">
        <f>'Liste des gares'!C1040</f>
        <v>87297523</v>
      </c>
      <c r="S1039" t="str">
        <f>'Liste des gares'!D1040</f>
        <v>Hauts-de-France</v>
      </c>
      <c r="T1039" t="str">
        <f>'Liste des gares'!E1040</f>
        <v>HDF - Hauts de France</v>
      </c>
      <c r="U1039" t="str">
        <f>'Liste des gares'!F1040</f>
        <v>à renseigner par PSEF</v>
      </c>
      <c r="V1039" t="str">
        <f>'Liste des gares'!G1040</f>
        <v>C HAUTS DE FRANCE</v>
      </c>
    </row>
    <row r="1040" spans="17:22">
      <c r="Q1040" t="str">
        <f>'Liste des gares'!B1041</f>
        <v>Hagondange</v>
      </c>
      <c r="R1040">
        <f>'Liste des gares'!C1041</f>
        <v>87191114</v>
      </c>
      <c r="S1040" t="str">
        <f>'Liste des gares'!D1041</f>
        <v>Grand Est</v>
      </c>
      <c r="T1040" t="str">
        <f>'Liste des gares'!E1041</f>
        <v>GE - Grand Est</v>
      </c>
      <c r="U1040" t="str">
        <f>'Liste des gares'!F1041</f>
        <v>EIC Lorraine Champagne Ardenne</v>
      </c>
      <c r="V1040" t="str">
        <f>'Liste des gares'!G1041</f>
        <v>B GRAND EST</v>
      </c>
    </row>
    <row r="1041" spans="17:22">
      <c r="Q1041" t="str">
        <f>'Liste des gares'!B1042</f>
        <v>Haguenau</v>
      </c>
      <c r="R1041">
        <f>'Liste des gares'!C1042</f>
        <v>87213058</v>
      </c>
      <c r="S1041" t="str">
        <f>'Liste des gares'!D1042</f>
        <v>Grand Est</v>
      </c>
      <c r="T1041" t="str">
        <f>'Liste des gares'!E1042</f>
        <v>GE - Grand Est</v>
      </c>
      <c r="U1041" t="str">
        <f>'Liste des gares'!F1042</f>
        <v>EIC Alsace</v>
      </c>
      <c r="V1041" t="str">
        <f>'Liste des gares'!G1042</f>
        <v>B GRAND EST</v>
      </c>
    </row>
    <row r="1042" spans="17:22">
      <c r="Q1042" t="str">
        <f>'Liste des gares'!B1043</f>
        <v>Halsou - Larressore</v>
      </c>
      <c r="R1042">
        <f>'Liste des gares'!C1043</f>
        <v>87673640</v>
      </c>
      <c r="S1042" t="str">
        <f>'Liste des gares'!D1043</f>
        <v>Nouvelle-Aquitaine</v>
      </c>
      <c r="T1042" t="str">
        <f>'Liste des gares'!E1043</f>
        <v>NA - Nouvelle Aquitaine</v>
      </c>
      <c r="U1042" t="str">
        <f>'Liste des gares'!F1043</f>
        <v>à renseigner par PSEF</v>
      </c>
      <c r="V1042" t="str">
        <f>'Liste des gares'!G1043</f>
        <v>C NOUVELLE AQUITAINE</v>
      </c>
    </row>
    <row r="1043" spans="17:22">
      <c r="Q1043" t="str">
        <f>'Liste des gares'!B1044</f>
        <v>Bauvin - Provin</v>
      </c>
      <c r="R1043">
        <f>'Liste des gares'!C1044</f>
        <v>87345280</v>
      </c>
      <c r="S1043" t="str">
        <f>'Liste des gares'!D1044</f>
        <v>Hauts-de-France</v>
      </c>
      <c r="T1043" t="str">
        <f>'Liste des gares'!E1044</f>
        <v>HDF - Hauts de France</v>
      </c>
      <c r="U1043" t="str">
        <f>'Liste des gares'!F1044</f>
        <v>à renseigner par PSEF</v>
      </c>
      <c r="V1043" t="str">
        <f>'Liste des gares'!G1044</f>
        <v>C HAUTS DE FRANCE</v>
      </c>
    </row>
    <row r="1044" spans="17:22">
      <c r="Q1044" t="str">
        <f>'Liste des gares'!B1045</f>
        <v>Haluchère Batignolles</v>
      </c>
      <c r="R1044">
        <f>'Liste des gares'!C1045</f>
        <v>87590331</v>
      </c>
      <c r="S1044" t="str">
        <f>'Liste des gares'!D1045</f>
        <v>Pays de la Loire</v>
      </c>
      <c r="T1044" t="str">
        <f>'Liste des gares'!E1045</f>
        <v>BPL - Bretagne Pays de La Loire</v>
      </c>
      <c r="U1044" t="str">
        <f>'Liste des gares'!F1045</f>
        <v>à renseigner par PSEF</v>
      </c>
      <c r="V1044" t="str">
        <f>'Liste des gares'!G1045</f>
        <v>C PAYS DE LA LOIRE</v>
      </c>
    </row>
    <row r="1045" spans="17:22">
      <c r="Q1045" t="str">
        <f>'Liste des gares'!B1046</f>
        <v>Ham (Somme)</v>
      </c>
      <c r="R1045">
        <f>'Liste des gares'!C1046</f>
        <v>87313494</v>
      </c>
      <c r="S1045" t="str">
        <f>'Liste des gares'!D1046</f>
        <v>Hauts-de-France</v>
      </c>
      <c r="T1045" t="str">
        <f>'Liste des gares'!E1046</f>
        <v>HDF - Hauts de France</v>
      </c>
      <c r="U1045" t="str">
        <f>'Liste des gares'!F1046</f>
        <v>à renseigner par PSEF</v>
      </c>
      <c r="V1045" t="str">
        <f>'Liste des gares'!G1046</f>
        <v>B HAUTS DE FRANCE</v>
      </c>
    </row>
    <row r="1046" spans="17:22">
      <c r="Q1046" t="str">
        <f>'Liste des gares'!B1047</f>
        <v>Ham-en-Artois</v>
      </c>
      <c r="R1046">
        <f>'Liste des gares'!C1047</f>
        <v>87342261</v>
      </c>
      <c r="S1046" t="str">
        <f>'Liste des gares'!D1047</f>
        <v>Hauts-de-France</v>
      </c>
      <c r="T1046" t="str">
        <f>'Liste des gares'!E1047</f>
        <v>HDF - Hauts de France</v>
      </c>
      <c r="U1046" t="str">
        <f>'Liste des gares'!F1047</f>
        <v>à renseigner par PSEF</v>
      </c>
      <c r="V1046" t="str">
        <f>'Liste des gares'!G1047</f>
        <v>C HAUTS DE FRANCE</v>
      </c>
    </row>
    <row r="1047" spans="17:22">
      <c r="Q1047" t="str">
        <f>'Liste des gares'!B1048</f>
        <v>Hangest-sur-Somme</v>
      </c>
      <c r="R1047">
        <f>'Liste des gares'!C1048</f>
        <v>87313114</v>
      </c>
      <c r="S1047" t="str">
        <f>'Liste des gares'!D1048</f>
        <v>Hauts-de-France</v>
      </c>
      <c r="T1047" t="str">
        <f>'Liste des gares'!E1048</f>
        <v>HDF - Hauts de France</v>
      </c>
      <c r="U1047" t="str">
        <f>'Liste des gares'!F1048</f>
        <v>à renseigner par PSEF</v>
      </c>
      <c r="V1047" t="str">
        <f>'Liste des gares'!G1048</f>
        <v>C HAUTS DE FRANCE</v>
      </c>
    </row>
    <row r="1048" spans="17:22">
      <c r="Q1048" t="str">
        <f>'Liste des gares'!B1049</f>
        <v>Harfleur</v>
      </c>
      <c r="R1048">
        <f>'Liste des gares'!C1049</f>
        <v>87413302</v>
      </c>
      <c r="S1048" t="str">
        <f>'Liste des gares'!D1049</f>
        <v>Normandie</v>
      </c>
      <c r="T1048" t="str">
        <f>'Liste des gares'!E1049</f>
        <v>NO - Normandie</v>
      </c>
      <c r="U1048" t="str">
        <f>'Liste des gares'!F1049</f>
        <v>à renseigner par PSEF</v>
      </c>
      <c r="V1048" t="str">
        <f>'Liste des gares'!G1049</f>
        <v>C NORMANDIE</v>
      </c>
    </row>
    <row r="1049" spans="17:22">
      <c r="Q1049" t="str">
        <f>'Liste des gares'!B1050</f>
        <v>Harfleur Halte</v>
      </c>
      <c r="R1049">
        <f>'Liste des gares'!C1050</f>
        <v>87413708</v>
      </c>
      <c r="S1049" t="str">
        <f>'Liste des gares'!D1050</f>
        <v>Normandie</v>
      </c>
      <c r="T1049" t="str">
        <f>'Liste des gares'!E1050</f>
        <v>NO - Normandie</v>
      </c>
      <c r="U1049" t="str">
        <f>'Liste des gares'!F1050</f>
        <v>à renseigner par PSEF</v>
      </c>
      <c r="V1049" t="str">
        <f>'Liste des gares'!G1050</f>
        <v>C NORMANDIE</v>
      </c>
    </row>
    <row r="1050" spans="17:22">
      <c r="Q1050" t="str">
        <f>'Liste des gares'!B1051</f>
        <v>Hargicourt - Pierrepont</v>
      </c>
      <c r="R1050">
        <f>'Liste des gares'!C1051</f>
        <v>87313338</v>
      </c>
      <c r="S1050" t="str">
        <f>'Liste des gares'!D1051</f>
        <v>Hauts-de-France</v>
      </c>
      <c r="T1050" t="str">
        <f>'Liste des gares'!E1051</f>
        <v>HDF - Hauts de France</v>
      </c>
      <c r="U1050" t="str">
        <f>'Liste des gares'!F1051</f>
        <v>à renseigner par PSEF</v>
      </c>
      <c r="V1050" t="str">
        <f>'Liste des gares'!G1051</f>
        <v>C HAUTS DE FRANCE</v>
      </c>
    </row>
    <row r="1051" spans="17:22">
      <c r="Q1051" t="str">
        <f>'Liste des gares'!B1052</f>
        <v>Hasenrain</v>
      </c>
      <c r="R1051">
        <f>'Liste des gares'!C1052</f>
        <v>87181024</v>
      </c>
      <c r="S1051" t="str">
        <f>'Liste des gares'!D1052</f>
        <v>Grand Est</v>
      </c>
      <c r="T1051" t="str">
        <f>'Liste des gares'!E1052</f>
        <v>GE - Grand Est</v>
      </c>
      <c r="U1051" t="str">
        <f>'Liste des gares'!F1052</f>
        <v>à renseigner par PSEF</v>
      </c>
      <c r="V1051" t="str">
        <f>'Liste des gares'!G1052</f>
        <v>C GRAND EST</v>
      </c>
    </row>
    <row r="1052" spans="17:22">
      <c r="Q1052" t="str">
        <f>'Liste des gares'!B1053</f>
        <v>Hatrize</v>
      </c>
      <c r="R1052">
        <f>'Liste des gares'!C1053</f>
        <v>87192724</v>
      </c>
      <c r="S1052" t="str">
        <f>'Liste des gares'!D1053</f>
        <v>Grand Est</v>
      </c>
      <c r="T1052" t="str">
        <f>'Liste des gares'!E1053</f>
        <v>GE - Grand Est</v>
      </c>
      <c r="U1052" t="str">
        <f>'Liste des gares'!F1053</f>
        <v>à renseigner par PSEF</v>
      </c>
      <c r="V1052" t="str">
        <f>'Liste des gares'!G1053</f>
        <v>C GRAND EST</v>
      </c>
    </row>
    <row r="1053" spans="17:22">
      <c r="Q1053" t="str">
        <f>'Liste des gares'!B1054</f>
        <v>Haubourdin</v>
      </c>
      <c r="R1053">
        <f>'Liste des gares'!C1054</f>
        <v>87286096</v>
      </c>
      <c r="S1053" t="str">
        <f>'Liste des gares'!D1054</f>
        <v>Hauts-de-France</v>
      </c>
      <c r="T1053" t="str">
        <f>'Liste des gares'!E1054</f>
        <v>HDF - Hauts de France</v>
      </c>
      <c r="U1053" t="str">
        <f>'Liste des gares'!F1054</f>
        <v>EIC Hauts de France</v>
      </c>
      <c r="V1053" t="str">
        <f>'Liste des gares'!G1054</f>
        <v>C HAUTS DE FRANCE</v>
      </c>
    </row>
    <row r="1054" spans="17:22">
      <c r="Q1054" t="str">
        <f>'Liste des gares'!B1055</f>
        <v>Haussmann Saint-Lazare</v>
      </c>
      <c r="R1054">
        <f>'Liste des gares'!C1055</f>
        <v>87281899</v>
      </c>
      <c r="S1054" t="str">
        <f>'Liste des gares'!D1055</f>
        <v>Île-de-France</v>
      </c>
      <c r="T1054" t="str">
        <f>'Liste des gares'!E1055</f>
        <v>IDF - Île de France</v>
      </c>
      <c r="U1054" t="str">
        <f>'Liste des gares'!F1055</f>
        <v>à renseigner par PSEF</v>
      </c>
      <c r="V1054" t="str">
        <f>'Liste des gares'!G1055</f>
        <v>B ILE-DE-FRANCE</v>
      </c>
    </row>
    <row r="1055" spans="17:22">
      <c r="Q1055" t="str">
        <f>'Liste des gares'!B1056</f>
        <v>Haute Picardie TGV</v>
      </c>
      <c r="R1055">
        <f>'Liste des gares'!C1056</f>
        <v>87313882</v>
      </c>
      <c r="S1055" t="str">
        <f>'Liste des gares'!D1056</f>
        <v>Hauts-de-France</v>
      </c>
      <c r="T1055" t="str">
        <f>'Liste des gares'!E1056</f>
        <v>HDF - Hauts de France</v>
      </c>
      <c r="U1055" t="str">
        <f>'Liste des gares'!F1056</f>
        <v>à renseigner par PSEF</v>
      </c>
      <c r="V1055" t="str">
        <f>'Liste des gares'!G1056</f>
        <v>A TGV à trafic modéré et correspondances Autres</v>
      </c>
    </row>
    <row r="1056" spans="17:22">
      <c r="Q1056" t="str">
        <f>'Liste des gares'!B1057</f>
        <v>Hautmont</v>
      </c>
      <c r="R1056">
        <f>'Liste des gares'!C1057</f>
        <v>87295568</v>
      </c>
      <c r="S1056" t="str">
        <f>'Liste des gares'!D1057</f>
        <v>Hauts-de-France</v>
      </c>
      <c r="T1056" t="str">
        <f>'Liste des gares'!E1057</f>
        <v>HDF - Hauts de France</v>
      </c>
      <c r="U1056" t="str">
        <f>'Liste des gares'!F1057</f>
        <v>à renseigner par PSEF</v>
      </c>
      <c r="V1056" t="str">
        <f>'Liste des gares'!G1057</f>
        <v>C HAUTS DE FRANCE</v>
      </c>
    </row>
    <row r="1057" spans="17:22">
      <c r="Q1057" t="str">
        <f>'Liste des gares'!B1058</f>
        <v>Hayange</v>
      </c>
      <c r="R1057">
        <f>'Liste des gares'!C1058</f>
        <v>87191239</v>
      </c>
      <c r="S1057" t="str">
        <f>'Liste des gares'!D1058</f>
        <v>Grand Est</v>
      </c>
      <c r="T1057" t="str">
        <f>'Liste des gares'!E1058</f>
        <v>GE - Grand Est</v>
      </c>
      <c r="U1057" t="str">
        <f>'Liste des gares'!F1058</f>
        <v>EIC Lorraine Champagne Ardenne</v>
      </c>
      <c r="V1057" t="str">
        <f>'Liste des gares'!G1058</f>
        <v>C GRAND EST</v>
      </c>
    </row>
    <row r="1058" spans="17:22">
      <c r="Q1058" t="str">
        <f>'Liste des gares'!B1059</f>
        <v>Haybes</v>
      </c>
      <c r="R1058">
        <f>'Liste des gares'!C1059</f>
        <v>87172106</v>
      </c>
      <c r="S1058" t="str">
        <f>'Liste des gares'!D1059</f>
        <v>Grand Est</v>
      </c>
      <c r="T1058" t="str">
        <f>'Liste des gares'!E1059</f>
        <v>GE - Grand Est</v>
      </c>
      <c r="U1058" t="str">
        <f>'Liste des gares'!F1059</f>
        <v>à renseigner par PSEF</v>
      </c>
      <c r="V1058" t="str">
        <f>'Liste des gares'!G1059</f>
        <v>C GRAND EST</v>
      </c>
    </row>
    <row r="1059" spans="17:22">
      <c r="Q1059" t="str">
        <f>'Liste des gares'!B1060</f>
        <v>Hazebrouck</v>
      </c>
      <c r="R1059">
        <f>'Liste des gares'!C1060</f>
        <v>87286302</v>
      </c>
      <c r="S1059" t="str">
        <f>'Liste des gares'!D1060</f>
        <v>Hauts-de-France</v>
      </c>
      <c r="T1059" t="str">
        <f>'Liste des gares'!E1060</f>
        <v>HDF - Hauts de France</v>
      </c>
      <c r="U1059" t="str">
        <f>'Liste des gares'!F1060</f>
        <v>EIC Hauts de France</v>
      </c>
      <c r="V1059" t="str">
        <f>'Liste des gares'!G1060</f>
        <v>B HAUTS DE FRANCE</v>
      </c>
    </row>
    <row r="1060" spans="17:22">
      <c r="Q1060" t="str">
        <f>'Liste des gares'!B1061</f>
        <v>Heiligenberg - Mollkirch</v>
      </c>
      <c r="R1060">
        <f>'Liste des gares'!C1061</f>
        <v>87214627</v>
      </c>
      <c r="S1060" t="str">
        <f>'Liste des gares'!D1061</f>
        <v>Grand Est</v>
      </c>
      <c r="T1060" t="str">
        <f>'Liste des gares'!E1061</f>
        <v>GE - Grand Est</v>
      </c>
      <c r="U1060" t="str">
        <f>'Liste des gares'!F1061</f>
        <v>à renseigner par PSEF</v>
      </c>
      <c r="V1060" t="str">
        <f>'Liste des gares'!G1061</f>
        <v>C GRAND EST</v>
      </c>
    </row>
    <row r="1061" spans="17:22">
      <c r="Q1061" t="str">
        <f>'Liste des gares'!B1062</f>
        <v>Heilles - Mouchy</v>
      </c>
      <c r="R1061">
        <f>'Liste des gares'!C1062</f>
        <v>87316398</v>
      </c>
      <c r="S1061" t="str">
        <f>'Liste des gares'!D1062</f>
        <v>Hauts-de-France</v>
      </c>
      <c r="T1061" t="str">
        <f>'Liste des gares'!E1062</f>
        <v>HDF - Hauts de France</v>
      </c>
      <c r="U1061" t="str">
        <f>'Liste des gares'!F1062</f>
        <v>à renseigner par PSEF</v>
      </c>
      <c r="V1061" t="str">
        <f>'Liste des gares'!G1062</f>
        <v>C HAUTS DE FRANCE</v>
      </c>
    </row>
    <row r="1062" spans="17:22">
      <c r="Q1062" t="str">
        <f>'Liste des gares'!B1063</f>
        <v>Heilly</v>
      </c>
      <c r="R1062">
        <f>'Liste des gares'!C1063</f>
        <v>87316059</v>
      </c>
      <c r="S1062" t="str">
        <f>'Liste des gares'!D1063</f>
        <v>Hauts-de-France</v>
      </c>
      <c r="T1062" t="str">
        <f>'Liste des gares'!E1063</f>
        <v>HDF - Hauts de France</v>
      </c>
      <c r="U1062" t="str">
        <f>'Liste des gares'!F1063</f>
        <v>à renseigner par PSEF</v>
      </c>
      <c r="V1062" t="str">
        <f>'Liste des gares'!G1063</f>
        <v>C HAUTS DE FRANCE</v>
      </c>
    </row>
    <row r="1063" spans="17:22">
      <c r="Q1063" t="str">
        <f>'Liste des gares'!B1064</f>
        <v>Hellemmes</v>
      </c>
      <c r="R1063">
        <f>'Liste des gares'!C1064</f>
        <v>87286062</v>
      </c>
      <c r="S1063" t="str">
        <f>'Liste des gares'!D1064</f>
        <v>Hauts-de-France</v>
      </c>
      <c r="T1063" t="str">
        <f>'Liste des gares'!E1064</f>
        <v>HDF - Hauts de France</v>
      </c>
      <c r="U1063" t="str">
        <f>'Liste des gares'!F1064</f>
        <v>à renseigner par PSEF</v>
      </c>
      <c r="V1063" t="str">
        <f>'Liste des gares'!G1064</f>
        <v>C HAUTS DE FRANCE</v>
      </c>
    </row>
    <row r="1064" spans="17:22">
      <c r="Q1064" t="str">
        <f>'Liste des gares'!B1065</f>
        <v>Hendaye</v>
      </c>
      <c r="R1064">
        <f>'Liste des gares'!C1065</f>
        <v>87677005</v>
      </c>
      <c r="S1064" t="str">
        <f>'Liste des gares'!D1065</f>
        <v>Nouvelle-Aquitaine</v>
      </c>
      <c r="T1064" t="str">
        <f>'Liste des gares'!E1065</f>
        <v>NA - Nouvelle Aquitaine</v>
      </c>
      <c r="U1064" t="str">
        <f>'Liste des gares'!F1065</f>
        <v>EIC Aquitaine Poitou Charentes</v>
      </c>
      <c r="V1064" t="str">
        <f>'Liste des gares'!G1065</f>
        <v>B NOUVELLE AQUITAINE</v>
      </c>
    </row>
    <row r="1065" spans="17:22">
      <c r="Q1065" t="str">
        <f>'Liste des gares'!B1066</f>
        <v>Hénin-Beaumont</v>
      </c>
      <c r="R1065">
        <f>'Liste des gares'!C1066</f>
        <v>87345157</v>
      </c>
      <c r="S1065" t="str">
        <f>'Liste des gares'!D1066</f>
        <v>Hauts-de-France</v>
      </c>
      <c r="T1065" t="str">
        <f>'Liste des gares'!E1066</f>
        <v>HDF - Hauts de France</v>
      </c>
      <c r="U1065" t="str">
        <f>'Liste des gares'!F1066</f>
        <v>à renseigner par PSEF</v>
      </c>
      <c r="V1065" t="str">
        <f>'Liste des gares'!G1066</f>
        <v>B HAUTS DE FRANCE</v>
      </c>
    </row>
    <row r="1066" spans="17:22">
      <c r="Q1066" t="str">
        <f>'Liste des gares'!B1067</f>
        <v>Cassel</v>
      </c>
      <c r="R1066">
        <f>'Liste des gares'!C1067</f>
        <v>87281139</v>
      </c>
      <c r="S1066" t="str">
        <f>'Liste des gares'!D1067</f>
        <v>Hauts-de-France</v>
      </c>
      <c r="T1066" t="str">
        <f>'Liste des gares'!E1067</f>
        <v>HDF - Hauts de France</v>
      </c>
      <c r="U1066" t="str">
        <f>'Liste des gares'!F1067</f>
        <v>à renseigner par PSEF</v>
      </c>
      <c r="V1066" t="str">
        <f>'Liste des gares'!G1067</f>
        <v>C HAUTS DE FRANCE</v>
      </c>
    </row>
    <row r="1067" spans="17:22">
      <c r="Q1067" t="str">
        <f>'Liste des gares'!B1068</f>
        <v>Herbitzheim</v>
      </c>
      <c r="R1067">
        <f>'Liste des gares'!C1068</f>
        <v>87193672</v>
      </c>
      <c r="S1067" t="str">
        <f>'Liste des gares'!D1068</f>
        <v>Grand Est</v>
      </c>
      <c r="T1067" t="str">
        <f>'Liste des gares'!E1068</f>
        <v>GE - Grand Est</v>
      </c>
      <c r="U1067" t="str">
        <f>'Liste des gares'!F1068</f>
        <v>à renseigner par PSEF</v>
      </c>
      <c r="V1067" t="str">
        <f>'Liste des gares'!G1068</f>
        <v>C GRAND EST</v>
      </c>
    </row>
    <row r="1068" spans="17:22">
      <c r="Q1068" t="str">
        <f>'Liste des gares'!B1069</f>
        <v>Herblay</v>
      </c>
      <c r="R1068">
        <f>'Liste des gares'!C1069</f>
        <v>87381889</v>
      </c>
      <c r="S1068" t="str">
        <f>'Liste des gares'!D1069</f>
        <v>Île-de-France</v>
      </c>
      <c r="T1068" t="str">
        <f>'Liste des gares'!E1069</f>
        <v>IDF - Île de France</v>
      </c>
      <c r="U1068" t="str">
        <f>'Liste des gares'!F1069</f>
        <v>à renseigner par PSEF</v>
      </c>
      <c r="V1068" t="str">
        <f>'Liste des gares'!G1069</f>
        <v>B ILE-DE-FRANCE</v>
      </c>
    </row>
    <row r="1069" spans="17:22">
      <c r="Q1069" t="str">
        <f>'Liste des gares'!B1070</f>
        <v>Herchies</v>
      </c>
      <c r="R1069">
        <f>'Liste des gares'!C1070</f>
        <v>87313692</v>
      </c>
      <c r="S1069" t="str">
        <f>'Liste des gares'!D1070</f>
        <v>Hauts-de-France</v>
      </c>
      <c r="T1069" t="str">
        <f>'Liste des gares'!E1070</f>
        <v>HDF - Hauts de France</v>
      </c>
      <c r="U1069" t="str">
        <f>'Liste des gares'!F1070</f>
        <v>à renseigner par PSEF</v>
      </c>
      <c r="V1069" t="str">
        <f>'Liste des gares'!G1070</f>
        <v>C HAUTS DE FRANCE</v>
      </c>
    </row>
    <row r="1070" spans="17:22">
      <c r="Q1070" t="str">
        <f>'Liste des gares'!B1071</f>
        <v>Héricourt</v>
      </c>
      <c r="R1070">
        <f>'Liste des gares'!C1071</f>
        <v>87184507</v>
      </c>
      <c r="S1070" t="str">
        <f>'Liste des gares'!D1071</f>
        <v>Bourgogne-Franche-Comté</v>
      </c>
      <c r="T1070" t="str">
        <f>'Liste des gares'!E1071</f>
        <v>BFC - Bourgogne Franche Compté</v>
      </c>
      <c r="U1070" t="str">
        <f>'Liste des gares'!F1071</f>
        <v>à renseigner par PSEF</v>
      </c>
      <c r="V1070" t="str">
        <f>'Liste des gares'!G1071</f>
        <v>B BOURGOGNE FC</v>
      </c>
    </row>
    <row r="1071" spans="17:22">
      <c r="Q1071" t="str">
        <f>'Liste des gares'!B1072</f>
        <v>Héricy</v>
      </c>
      <c r="R1071">
        <f>'Liste des gares'!C1072</f>
        <v>87682435</v>
      </c>
      <c r="S1071" t="str">
        <f>'Liste des gares'!D1072</f>
        <v>Île-de-France</v>
      </c>
      <c r="T1071" t="str">
        <f>'Liste des gares'!E1072</f>
        <v>IDF - Île de France</v>
      </c>
      <c r="U1071" t="str">
        <f>'Liste des gares'!F1072</f>
        <v>EIC Paris Sud Est</v>
      </c>
      <c r="V1071" t="str">
        <f>'Liste des gares'!G1072</f>
        <v>C ILE-DE-FRANCE</v>
      </c>
    </row>
    <row r="1072" spans="17:22">
      <c r="Q1072" t="str">
        <f>'Liste des gares'!B1073</f>
        <v>Hermes - Berthecourt</v>
      </c>
      <c r="R1072">
        <f>'Liste des gares'!C1073</f>
        <v>87313585</v>
      </c>
      <c r="S1072" t="str">
        <f>'Liste des gares'!D1073</f>
        <v>Hauts-de-France</v>
      </c>
      <c r="T1072" t="str">
        <f>'Liste des gares'!E1073</f>
        <v>HDF - Hauts de France</v>
      </c>
      <c r="U1072" t="str">
        <f>'Liste des gares'!F1073</f>
        <v>à renseigner par PSEF</v>
      </c>
      <c r="V1072" t="str">
        <f>'Liste des gares'!G1073</f>
        <v>C HAUTS DE FRANCE</v>
      </c>
    </row>
    <row r="1073" spans="17:22">
      <c r="Q1073" t="str">
        <f>'Liste des gares'!B1074</f>
        <v>Herny</v>
      </c>
      <c r="R1073">
        <f>'Liste des gares'!C1074</f>
        <v>87193383</v>
      </c>
      <c r="S1073" t="str">
        <f>'Liste des gares'!D1074</f>
        <v>Grand Est</v>
      </c>
      <c r="T1073" t="str">
        <f>'Liste des gares'!E1074</f>
        <v>GE - Grand Est</v>
      </c>
      <c r="U1073" t="str">
        <f>'Liste des gares'!F1074</f>
        <v>à renseigner par PSEF</v>
      </c>
      <c r="V1073" t="str">
        <f>'Liste des gares'!G1074</f>
        <v>C GRAND EST</v>
      </c>
    </row>
    <row r="1074" spans="17:22">
      <c r="Q1074" t="str">
        <f>'Liste des gares'!B1075</f>
        <v>Herrlisheim (Bas-Rhin)</v>
      </c>
      <c r="R1074">
        <f>'Liste des gares'!C1075</f>
        <v>87212340</v>
      </c>
      <c r="S1074" t="str">
        <f>'Liste des gares'!D1075</f>
        <v>Grand Est</v>
      </c>
      <c r="T1074" t="str">
        <f>'Liste des gares'!E1075</f>
        <v>GE - Grand Est</v>
      </c>
      <c r="U1074" t="str">
        <f>'Liste des gares'!F1075</f>
        <v>à renseigner par PSEF</v>
      </c>
      <c r="V1074" t="str">
        <f>'Liste des gares'!G1075</f>
        <v>B GRAND EST</v>
      </c>
    </row>
    <row r="1075" spans="17:22">
      <c r="Q1075" t="str">
        <f>'Liste des gares'!B1076</f>
        <v>Herrlisheim-près-Colmar</v>
      </c>
      <c r="R1075">
        <f>'Liste des gares'!C1076</f>
        <v>87182329</v>
      </c>
      <c r="S1075" t="str">
        <f>'Liste des gares'!D1076</f>
        <v>Grand Est</v>
      </c>
      <c r="T1075" t="str">
        <f>'Liste des gares'!E1076</f>
        <v>GE - Grand Est</v>
      </c>
      <c r="U1075" t="str">
        <f>'Liste des gares'!F1076</f>
        <v>à renseigner par PSEF</v>
      </c>
      <c r="V1075" t="str">
        <f>'Liste des gares'!G1076</f>
        <v>C GRAND EST</v>
      </c>
    </row>
    <row r="1076" spans="17:22">
      <c r="Q1076" t="str">
        <f>'Liste des gares'!B1077</f>
        <v>Hesdigneul</v>
      </c>
      <c r="R1076">
        <f>'Liste des gares'!C1077</f>
        <v>87317107</v>
      </c>
      <c r="S1076" t="str">
        <f>'Liste des gares'!D1077</f>
        <v>Hauts-de-France</v>
      </c>
      <c r="T1076" t="str">
        <f>'Liste des gares'!E1077</f>
        <v>HDF - Hauts de France</v>
      </c>
      <c r="U1076" t="str">
        <f>'Liste des gares'!F1077</f>
        <v>à renseigner par PSEF</v>
      </c>
      <c r="V1076" t="str">
        <f>'Liste des gares'!G1077</f>
        <v>C HAUTS DE FRANCE</v>
      </c>
    </row>
    <row r="1077" spans="17:22">
      <c r="Q1077" t="str">
        <f>'Liste des gares'!B1078</f>
        <v>Hesdin</v>
      </c>
      <c r="R1077">
        <f>'Liste des gares'!C1078</f>
        <v>87317222</v>
      </c>
      <c r="S1077" t="str">
        <f>'Liste des gares'!D1078</f>
        <v>Hauts-de-France</v>
      </c>
      <c r="T1077" t="str">
        <f>'Liste des gares'!E1078</f>
        <v>HDF - Hauts de France</v>
      </c>
      <c r="U1077" t="str">
        <f>'Liste des gares'!F1078</f>
        <v>à renseigner par PSEF</v>
      </c>
      <c r="V1077" t="str">
        <f>'Liste des gares'!G1078</f>
        <v>C HAUTS DE FRANCE</v>
      </c>
    </row>
    <row r="1078" spans="17:22">
      <c r="Q1078" t="str">
        <f>'Liste des gares'!B1079</f>
        <v>Hettange-Grande</v>
      </c>
      <c r="R1078">
        <f>'Liste des gares'!C1079</f>
        <v>87191163</v>
      </c>
      <c r="S1078" t="str">
        <f>'Liste des gares'!D1079</f>
        <v>Grand Est</v>
      </c>
      <c r="T1078" t="str">
        <f>'Liste des gares'!E1079</f>
        <v>GE - Grand Est</v>
      </c>
      <c r="U1078" t="str">
        <f>'Liste des gares'!F1079</f>
        <v>à renseigner par PSEF</v>
      </c>
      <c r="V1078" t="str">
        <f>'Liste des gares'!G1079</f>
        <v>B GRAND EST</v>
      </c>
    </row>
    <row r="1079" spans="17:22">
      <c r="Q1079" t="str">
        <f>'Liste des gares'!B1080</f>
        <v>Caudry</v>
      </c>
      <c r="R1079">
        <f>'Liste des gares'!C1080</f>
        <v>87345561</v>
      </c>
      <c r="S1079" t="str">
        <f>'Liste des gares'!D1080</f>
        <v>Hauts-de-France</v>
      </c>
      <c r="T1079" t="str">
        <f>'Liste des gares'!E1080</f>
        <v>HDF - Hauts de France</v>
      </c>
      <c r="U1079" t="str">
        <f>'Liste des gares'!F1080</f>
        <v>à renseigner par PSEF</v>
      </c>
      <c r="V1079" t="str">
        <f>'Liste des gares'!G1080</f>
        <v>C HAUTS DE FRANCE</v>
      </c>
    </row>
    <row r="1080" spans="17:22">
      <c r="Q1080" t="str">
        <f>'Liste des gares'!B1081</f>
        <v>Hirson Écoles</v>
      </c>
      <c r="R1080">
        <f>'Liste des gares'!C1081</f>
        <v>87324335</v>
      </c>
      <c r="S1080" t="str">
        <f>'Liste des gares'!D1081</f>
        <v>Hauts-de-France</v>
      </c>
      <c r="T1080" t="str">
        <f>'Liste des gares'!E1081</f>
        <v>HDF - Hauts de France</v>
      </c>
      <c r="U1080" t="str">
        <f>'Liste des gares'!F1081</f>
        <v>à renseigner par PSEF</v>
      </c>
      <c r="V1080" t="str">
        <f>'Liste des gares'!G1081</f>
        <v>C HAUTS DE FRANCE</v>
      </c>
    </row>
    <row r="1081" spans="17:22">
      <c r="Q1081" t="str">
        <f>'Liste des gares'!B1082</f>
        <v>Hochfelden</v>
      </c>
      <c r="R1081">
        <f>'Liste des gares'!C1082</f>
        <v>87212167</v>
      </c>
      <c r="S1081" t="str">
        <f>'Liste des gares'!D1082</f>
        <v>Grand Est</v>
      </c>
      <c r="T1081" t="str">
        <f>'Liste des gares'!E1082</f>
        <v>GE - Grand Est</v>
      </c>
      <c r="U1081" t="str">
        <f>'Liste des gares'!F1082</f>
        <v>EIC Alsace</v>
      </c>
      <c r="V1081" t="str">
        <f>'Liste des gares'!G1082</f>
        <v>B GRAND EST</v>
      </c>
    </row>
    <row r="1082" spans="17:22">
      <c r="Q1082" t="str">
        <f>'Liste des gares'!B1083</f>
        <v>Hoelschloch - Surbourg </v>
      </c>
      <c r="R1082">
        <f>'Liste des gares'!C1083</f>
        <v>87213413</v>
      </c>
      <c r="S1082" t="str">
        <f>'Liste des gares'!D1083</f>
        <v>Grand Est</v>
      </c>
      <c r="T1082" t="str">
        <f>'Liste des gares'!E1083</f>
        <v>GE - Grand Est</v>
      </c>
      <c r="U1082" t="str">
        <f>'Liste des gares'!F1083</f>
        <v>à renseigner par PSEF</v>
      </c>
      <c r="V1082" t="str">
        <f>'Liste des gares'!G1083</f>
        <v>C GRAND EST</v>
      </c>
    </row>
    <row r="1083" spans="17:22">
      <c r="Q1083" t="str">
        <f>'Liste des gares'!B1084</f>
        <v>Hœnheim Tram</v>
      </c>
      <c r="R1083">
        <f>'Liste des gares'!C1084</f>
        <v>87338517</v>
      </c>
      <c r="S1083" t="str">
        <f>'Liste des gares'!D1084</f>
        <v>Grand Est</v>
      </c>
      <c r="T1083" t="str">
        <f>'Liste des gares'!E1084</f>
        <v>GE - Grand Est</v>
      </c>
      <c r="U1083" t="str">
        <f>'Liste des gares'!F1084</f>
        <v>à renseigner par PSEF</v>
      </c>
      <c r="V1083" t="str">
        <f>'Liste des gares'!G1084</f>
        <v>C GRAND EST</v>
      </c>
    </row>
    <row r="1084" spans="17:22">
      <c r="Q1084" t="str">
        <f>'Liste des gares'!B1085</f>
        <v>Hœrdt</v>
      </c>
      <c r="R1084">
        <f>'Liste des gares'!C1085</f>
        <v>87213686</v>
      </c>
      <c r="S1084" t="str">
        <f>'Liste des gares'!D1085</f>
        <v>Grand Est</v>
      </c>
      <c r="T1084" t="str">
        <f>'Liste des gares'!E1085</f>
        <v>GE - Grand Est</v>
      </c>
      <c r="U1084" t="str">
        <f>'Liste des gares'!F1085</f>
        <v>à renseigner par PSEF</v>
      </c>
      <c r="V1084" t="str">
        <f>'Liste des gares'!G1085</f>
        <v>B GRAND EST</v>
      </c>
    </row>
    <row r="1085" spans="17:22">
      <c r="Q1085" t="str">
        <f>'Liste des gares'!B1086</f>
        <v>Hoffen</v>
      </c>
      <c r="R1085">
        <f>'Liste des gares'!C1086</f>
        <v>87213447</v>
      </c>
      <c r="S1085" t="str">
        <f>'Liste des gares'!D1086</f>
        <v>Grand Est</v>
      </c>
      <c r="T1085" t="str">
        <f>'Liste des gares'!E1086</f>
        <v>GE - Grand Est</v>
      </c>
      <c r="U1085" t="str">
        <f>'Liste des gares'!F1086</f>
        <v>à renseigner par PSEF</v>
      </c>
      <c r="V1085" t="str">
        <f>'Liste des gares'!G1086</f>
        <v>C GRAND EST</v>
      </c>
    </row>
    <row r="1086" spans="17:22">
      <c r="Q1086" t="str">
        <f>'Liste des gares'!B1087</f>
        <v>Hombourg-Haut</v>
      </c>
      <c r="R1086">
        <f>'Liste des gares'!C1087</f>
        <v>87193276</v>
      </c>
      <c r="S1086" t="str">
        <f>'Liste des gares'!D1087</f>
        <v>Grand Est</v>
      </c>
      <c r="T1086" t="str">
        <f>'Liste des gares'!E1087</f>
        <v>GE - Grand Est</v>
      </c>
      <c r="U1086" t="str">
        <f>'Liste des gares'!F1087</f>
        <v>à renseigner par PSEF</v>
      </c>
      <c r="V1086" t="str">
        <f>'Liste des gares'!G1087</f>
        <v>C GRAND EST</v>
      </c>
    </row>
    <row r="1087" spans="17:22">
      <c r="Q1087" t="str">
        <f>'Liste des gares'!B1088</f>
        <v>Homécourt</v>
      </c>
      <c r="R1087">
        <f>'Liste des gares'!C1088</f>
        <v>87191692</v>
      </c>
      <c r="S1087" t="str">
        <f>'Liste des gares'!D1088</f>
        <v>Grand Est</v>
      </c>
      <c r="T1087" t="str">
        <f>'Liste des gares'!E1088</f>
        <v>GE - Grand Est</v>
      </c>
      <c r="U1087" t="str">
        <f>'Liste des gares'!F1088</f>
        <v>à renseigner par PSEF</v>
      </c>
      <c r="V1087" t="str">
        <f>'Liste des gares'!G1088</f>
        <v>C GRAND EST</v>
      </c>
    </row>
    <row r="1088" spans="17:22">
      <c r="Q1088" t="str">
        <f>'Liste des gares'!B1089</f>
        <v>Houdan</v>
      </c>
      <c r="R1088">
        <f>'Liste des gares'!C1089</f>
        <v>87393462</v>
      </c>
      <c r="S1088" t="str">
        <f>'Liste des gares'!D1089</f>
        <v>Île-de-France</v>
      </c>
      <c r="T1088" t="str">
        <f>'Liste des gares'!E1089</f>
        <v>IDF - Île de France</v>
      </c>
      <c r="U1088" t="str">
        <f>'Liste des gares'!F1089</f>
        <v>à renseigner par PSEF</v>
      </c>
      <c r="V1088" t="str">
        <f>'Liste des gares'!G1089</f>
        <v>B ILE-DE-FRANCE</v>
      </c>
    </row>
    <row r="1089" spans="17:22">
      <c r="Q1089" t="str">
        <f>'Liste des gares'!B1090</f>
        <v>Houdemont</v>
      </c>
      <c r="R1089">
        <f>'Liste des gares'!C1090</f>
        <v>87141473</v>
      </c>
      <c r="S1089" t="str">
        <f>'Liste des gares'!D1090</f>
        <v>Grand Est</v>
      </c>
      <c r="T1089" t="str">
        <f>'Liste des gares'!E1090</f>
        <v>GE - Grand Est</v>
      </c>
      <c r="U1089" t="str">
        <f>'Liste des gares'!F1090</f>
        <v>à renseigner par PSEF</v>
      </c>
      <c r="V1089" t="str">
        <f>'Liste des gares'!G1090</f>
        <v>C GRAND EST</v>
      </c>
    </row>
    <row r="1090" spans="17:22">
      <c r="Q1090" t="str">
        <f>'Liste des gares'!B1091</f>
        <v>Houilles - Carrières-sur-Seine</v>
      </c>
      <c r="R1090">
        <f>'Liste des gares'!C1091</f>
        <v>87386409</v>
      </c>
      <c r="S1090" t="str">
        <f>'Liste des gares'!D1091</f>
        <v>Île-de-France</v>
      </c>
      <c r="T1090" t="str">
        <f>'Liste des gares'!E1091</f>
        <v>IDF - Île de France</v>
      </c>
      <c r="U1090" t="str">
        <f>'Liste des gares'!F1091</f>
        <v>à renseigner par PSEF</v>
      </c>
      <c r="V1090" t="str">
        <f>'Liste des gares'!G1091</f>
        <v>B ILE-DE-FRANCE</v>
      </c>
    </row>
    <row r="1091" spans="17:22">
      <c r="Q1091" t="str">
        <f>'Liste des gares'!B1092</f>
        <v>Houlgate</v>
      </c>
      <c r="R1091">
        <f>'Liste des gares'!C1092</f>
        <v>87444406</v>
      </c>
      <c r="S1091" t="str">
        <f>'Liste des gares'!D1092</f>
        <v>Normandie</v>
      </c>
      <c r="T1091" t="str">
        <f>'Liste des gares'!E1092</f>
        <v>NO - Normandie</v>
      </c>
      <c r="U1091" t="str">
        <f>'Liste des gares'!F1092</f>
        <v>à renseigner par PSEF</v>
      </c>
      <c r="V1091" t="str">
        <f>'Liste des gares'!G1092</f>
        <v>C NORMANDIE</v>
      </c>
    </row>
    <row r="1092" spans="17:22">
      <c r="Q1092" t="str">
        <f>'Liste des gares'!B1093</f>
        <v>Hundling</v>
      </c>
      <c r="R1092">
        <f>'Liste des gares'!C1093</f>
        <v>87193540</v>
      </c>
      <c r="S1092" t="str">
        <f>'Liste des gares'!D1093</f>
        <v>Grand Est</v>
      </c>
      <c r="T1092" t="str">
        <f>'Liste des gares'!E1093</f>
        <v>GE - Grand Est</v>
      </c>
      <c r="U1092" t="str">
        <f>'Liste des gares'!F1093</f>
        <v>à renseigner par PSEF</v>
      </c>
      <c r="V1092" t="str">
        <f>'Liste des gares'!G1093</f>
        <v>C GRAND EST</v>
      </c>
    </row>
    <row r="1093" spans="17:22">
      <c r="Q1093" t="str">
        <f>'Liste des gares'!B1094</f>
        <v>Hunspach</v>
      </c>
      <c r="R1093">
        <f>'Liste des gares'!C1094</f>
        <v>87213454</v>
      </c>
      <c r="S1093" t="str">
        <f>'Liste des gares'!D1094</f>
        <v>Grand Est</v>
      </c>
      <c r="T1093" t="str">
        <f>'Liste des gares'!E1094</f>
        <v>GE - Grand Est</v>
      </c>
      <c r="U1093" t="str">
        <f>'Liste des gares'!F1094</f>
        <v>à renseigner par PSEF</v>
      </c>
      <c r="V1093" t="str">
        <f>'Liste des gares'!G1094</f>
        <v>C GRAND EST</v>
      </c>
    </row>
    <row r="1094" spans="17:22">
      <c r="Q1094" t="str">
        <f>'Liste des gares'!B1095</f>
        <v>Huriel</v>
      </c>
      <c r="R1094">
        <f>'Liste des gares'!C1095</f>
        <v>87641217</v>
      </c>
      <c r="S1094" t="str">
        <f>'Liste des gares'!D1095</f>
        <v>Auvergne-Rhône-Alpes</v>
      </c>
      <c r="T1094" t="str">
        <f>'Liste des gares'!E1095</f>
        <v>AURA - Auvergne Rhône Alpes</v>
      </c>
      <c r="U1094" t="str">
        <f>'Liste des gares'!F1095</f>
        <v>à renseigner par PSEF</v>
      </c>
      <c r="V1094" t="str">
        <f>'Liste des gares'!G1095</f>
        <v>C AUV-RHONE ALPES</v>
      </c>
    </row>
    <row r="1095" spans="17:22">
      <c r="Q1095" t="str">
        <f>'Liste des gares'!B1096</f>
        <v>Hyères</v>
      </c>
      <c r="R1095">
        <f>'Liste des gares'!C1096</f>
        <v>87755629</v>
      </c>
      <c r="S1095" t="str">
        <f>'Liste des gares'!D1096</f>
        <v>Provence-Alpes-Côte d'Azur</v>
      </c>
      <c r="T1095" t="str">
        <f>'Liste des gares'!E1096</f>
        <v>PACA - Provence Alpes Côte d'Azur</v>
      </c>
      <c r="U1095" t="str">
        <f>'Liste des gares'!F1096</f>
        <v>EIC Provence Alpes Côte d'Azur</v>
      </c>
      <c r="V1095" t="str">
        <f>'Liste des gares'!G1096</f>
        <v>B PACA</v>
      </c>
    </row>
    <row r="1096" spans="17:22">
      <c r="Q1096" t="str">
        <f>'Liste des gares'!B1097</f>
        <v>Hymont - Mattaincourt</v>
      </c>
      <c r="R1096">
        <f>'Liste des gares'!C1097</f>
        <v>87144220</v>
      </c>
      <c r="S1096" t="str">
        <f>'Liste des gares'!D1097</f>
        <v>Grand Est</v>
      </c>
      <c r="T1096" t="str">
        <f>'Liste des gares'!E1097</f>
        <v>GE - Grand Est</v>
      </c>
      <c r="U1096" t="str">
        <f>'Liste des gares'!F1097</f>
        <v>à renseigner par PSEF</v>
      </c>
      <c r="V1096" t="str">
        <f>'Liste des gares'!G1097</f>
        <v>C GRAND EST</v>
      </c>
    </row>
    <row r="1097" spans="17:22">
      <c r="Q1097" t="str">
        <f>'Liste des gares'!B1098</f>
        <v>Igney</v>
      </c>
      <c r="R1097">
        <f>'Liste des gares'!C1098</f>
        <v>87144089</v>
      </c>
      <c r="S1097" t="str">
        <f>'Liste des gares'!D1098</f>
        <v>Grand Est</v>
      </c>
      <c r="T1097" t="str">
        <f>'Liste des gares'!E1098</f>
        <v>GE - Grand Est</v>
      </c>
      <c r="U1097" t="str">
        <f>'Liste des gares'!F1098</f>
        <v>à renseigner par PSEF</v>
      </c>
      <c r="V1097" t="str">
        <f>'Liste des gares'!G1098</f>
        <v>C GRAND EST</v>
      </c>
    </row>
    <row r="1098" spans="17:22">
      <c r="Q1098" t="str">
        <f>'Liste des gares'!B1099</f>
        <v>Igney - Avricourt</v>
      </c>
      <c r="R1098">
        <f>'Liste des gares'!C1099</f>
        <v>87215103</v>
      </c>
      <c r="S1098" t="str">
        <f>'Liste des gares'!D1099</f>
        <v>Grand Est</v>
      </c>
      <c r="T1098" t="str">
        <f>'Liste des gares'!E1099</f>
        <v>GE - Grand Est</v>
      </c>
      <c r="U1098" t="str">
        <f>'Liste des gares'!F1099</f>
        <v>à renseigner par PSEF</v>
      </c>
      <c r="V1098" t="str">
        <f>'Liste des gares'!G1099</f>
        <v>C GRAND EST</v>
      </c>
    </row>
    <row r="1099" spans="17:22">
      <c r="Q1099" t="str">
        <f>'Liste des gares'!B1100</f>
        <v>Igny</v>
      </c>
      <c r="R1099">
        <f>'Liste des gares'!C1100</f>
        <v>87393561</v>
      </c>
      <c r="S1099" t="str">
        <f>'Liste des gares'!D1100</f>
        <v>Île-de-France</v>
      </c>
      <c r="T1099" t="str">
        <f>'Liste des gares'!E1100</f>
        <v>IDF - Île de France</v>
      </c>
      <c r="U1099" t="str">
        <f>'Liste des gares'!F1100</f>
        <v>à renseigner par PSEF</v>
      </c>
      <c r="V1099" t="str">
        <f>'Liste des gares'!G1100</f>
        <v>B ILE-DE-FRANCE</v>
      </c>
    </row>
    <row r="1100" spans="17:22">
      <c r="Q1100" t="str">
        <f>'Liste des gares'!B1101</f>
        <v>Ille-sur-Têt</v>
      </c>
      <c r="R1100">
        <f>'Liste des gares'!C1101</f>
        <v>87784561</v>
      </c>
      <c r="S1100" t="str">
        <f>'Liste des gares'!D1101</f>
        <v>Occitanie</v>
      </c>
      <c r="T1100" t="str">
        <f>'Liste des gares'!E1101</f>
        <v>OCC - Occitanie</v>
      </c>
      <c r="U1100" t="str">
        <f>'Liste des gares'!F1101</f>
        <v>à renseigner par PSEF</v>
      </c>
      <c r="V1100" t="str">
        <f>'Liste des gares'!G1101</f>
        <v>C OCCITANIE</v>
      </c>
    </row>
    <row r="1101" spans="17:22">
      <c r="Q1101" t="str">
        <f>'Liste des gares'!B1102</f>
        <v>Illfurth</v>
      </c>
      <c r="R1101">
        <f>'Liste des gares'!C1102</f>
        <v>87182204</v>
      </c>
      <c r="S1101" t="str">
        <f>'Liste des gares'!D1102</f>
        <v>Grand Est</v>
      </c>
      <c r="T1101" t="str">
        <f>'Liste des gares'!E1102</f>
        <v>GE - Grand Est</v>
      </c>
      <c r="U1101" t="str">
        <f>'Liste des gares'!F1102</f>
        <v>à renseigner par PSEF</v>
      </c>
      <c r="V1101" t="str">
        <f>'Liste des gares'!G1102</f>
        <v>C GRAND EST</v>
      </c>
    </row>
    <row r="1102" spans="17:22">
      <c r="Q1102" t="str">
        <f>'Liste des gares'!B1103</f>
        <v>Illiers-Combray</v>
      </c>
      <c r="R1102">
        <f>'Liste des gares'!C1103</f>
        <v>87394437</v>
      </c>
      <c r="S1102" t="str">
        <f>'Liste des gares'!D1103</f>
        <v>Centre-Val de Loire</v>
      </c>
      <c r="T1102" t="str">
        <f>'Liste des gares'!E1103</f>
        <v>CVL - Centre Val de Loire</v>
      </c>
      <c r="U1102" t="str">
        <f>'Liste des gares'!F1103</f>
        <v>EIC Centre Limousin</v>
      </c>
      <c r="V1102" t="str">
        <f>'Liste des gares'!G1103</f>
        <v>B CENTRE VAL DE LOIRE</v>
      </c>
    </row>
    <row r="1103" spans="17:22">
      <c r="Q1103" t="str">
        <f>'Liste des gares'!B1104</f>
        <v>Imphy</v>
      </c>
      <c r="R1103">
        <f>'Liste des gares'!C1104</f>
        <v>87696450</v>
      </c>
      <c r="S1103" t="str">
        <f>'Liste des gares'!D1104</f>
        <v>Bourgogne-Franche-Comté</v>
      </c>
      <c r="T1103" t="str">
        <f>'Liste des gares'!E1104</f>
        <v>BFC - Bourgogne Franche Compté</v>
      </c>
      <c r="U1103" t="str">
        <f>'Liste des gares'!F1104</f>
        <v>à renseigner par PSEF</v>
      </c>
      <c r="V1103" t="str">
        <f>'Liste des gares'!G1104</f>
        <v>C BOURGOGNE FC</v>
      </c>
    </row>
    <row r="1104" spans="17:22">
      <c r="Q1104" t="str">
        <f>'Liste des gares'!B1105</f>
        <v>Ingersheim Cité Scolaire</v>
      </c>
      <c r="R1104">
        <f>'Liste des gares'!C1105</f>
        <v>87303875</v>
      </c>
      <c r="S1104" t="str">
        <f>'Liste des gares'!D1105</f>
        <v>Grand Est</v>
      </c>
      <c r="T1104" t="str">
        <f>'Liste des gares'!E1105</f>
        <v>GE - Grand Est</v>
      </c>
      <c r="U1104" t="str">
        <f>'Liste des gares'!F1105</f>
        <v>à renseigner par PSEF</v>
      </c>
      <c r="V1104" t="str">
        <f>'Liste des gares'!G1105</f>
        <v>C GRAND EST</v>
      </c>
    </row>
    <row r="1105" spans="17:22">
      <c r="Q1105" t="str">
        <f>'Liste des gares'!B1106</f>
        <v>Ingrandes sur Loire</v>
      </c>
      <c r="R1105">
        <f>'Liste des gares'!C1106</f>
        <v>87484360</v>
      </c>
      <c r="S1105" t="str">
        <f>'Liste des gares'!D1106</f>
        <v>Pays de la Loire</v>
      </c>
      <c r="T1105" t="str">
        <f>'Liste des gares'!E1106</f>
        <v>BPL - Bretagne Pays de La Loire</v>
      </c>
      <c r="U1105" t="str">
        <f>'Liste des gares'!F1106</f>
        <v>à renseigner par PSEF</v>
      </c>
      <c r="V1105" t="str">
        <f>'Liste des gares'!G1106</f>
        <v>C PAYS DE LA LOIRE</v>
      </c>
    </row>
    <row r="1106" spans="17:22">
      <c r="Q1106" t="str">
        <f>'Liste des gares'!B1107</f>
        <v>Ingrandes sur Vienne</v>
      </c>
      <c r="R1106">
        <f>'Liste des gares'!C1107</f>
        <v>87575134</v>
      </c>
      <c r="S1106" t="str">
        <f>'Liste des gares'!D1107</f>
        <v>Nouvelle-Aquitaine</v>
      </c>
      <c r="T1106" t="str">
        <f>'Liste des gares'!E1107</f>
        <v>NA - Nouvelle Aquitaine</v>
      </c>
      <c r="U1106" t="str">
        <f>'Liste des gares'!F1107</f>
        <v>à renseigner par PSEF</v>
      </c>
      <c r="V1106" t="str">
        <f>'Liste des gares'!G1107</f>
        <v>C NOUVELLE AQUITAINE</v>
      </c>
    </row>
    <row r="1107" spans="17:22">
      <c r="Q1107" t="str">
        <f>'Liste des gares'!B1108</f>
        <v>Ingwiller</v>
      </c>
      <c r="R1107">
        <f>'Liste des gares'!C1108</f>
        <v>87213785</v>
      </c>
      <c r="S1107" t="str">
        <f>'Liste des gares'!D1108</f>
        <v>Grand Est</v>
      </c>
      <c r="T1107" t="str">
        <f>'Liste des gares'!E1108</f>
        <v>GE - Grand Est</v>
      </c>
      <c r="U1107" t="str">
        <f>'Liste des gares'!F1108</f>
        <v>à renseigner par PSEF</v>
      </c>
      <c r="V1107" t="str">
        <f>'Liste des gares'!G1108</f>
        <v>B GRAND EST</v>
      </c>
    </row>
    <row r="1108" spans="17:22">
      <c r="Q1108" t="str">
        <f>'Liste des gares'!B1109</f>
        <v>Invalides</v>
      </c>
      <c r="R1108">
        <f>'Liste des gares'!C1109</f>
        <v>87393033</v>
      </c>
      <c r="S1108" t="str">
        <f>'Liste des gares'!D1109</f>
        <v>Île-de-France</v>
      </c>
      <c r="T1108" t="str">
        <f>'Liste des gares'!E1109</f>
        <v>IDF - Île de France</v>
      </c>
      <c r="U1108" t="str">
        <f>'Liste des gares'!F1109</f>
        <v>à renseigner par PSEF</v>
      </c>
      <c r="V1108" t="str">
        <f>'Liste des gares'!G1109</f>
        <v>B ILE-DE-FRANCE</v>
      </c>
    </row>
    <row r="1109" spans="17:22">
      <c r="Q1109" t="str">
        <f>'Liste des gares'!B1110</f>
        <v>Irigny Yvours</v>
      </c>
      <c r="R1109">
        <f>'Liste des gares'!C1110</f>
        <v>87722249</v>
      </c>
      <c r="S1109" t="str">
        <f>'Liste des gares'!D1110</f>
        <v>Auvergne-Rhône-Alpes</v>
      </c>
      <c r="T1109" t="str">
        <f>'Liste des gares'!E1110</f>
        <v>AURA - Auvergne Rhône Alpes</v>
      </c>
      <c r="U1109" t="str">
        <f>'Liste des gares'!F1110</f>
        <v>à renseigner par PSEF</v>
      </c>
      <c r="V1109" t="str">
        <f>'Liste des gares'!G1110</f>
        <v>C AUV-RHONE ALPES</v>
      </c>
    </row>
    <row r="1110" spans="17:22">
      <c r="Q1110" t="str">
        <f>'Liste des gares'!B1111</f>
        <v>Isbergues</v>
      </c>
      <c r="R1110">
        <f>'Liste des gares'!C1111</f>
        <v>87342279</v>
      </c>
      <c r="S1110" t="str">
        <f>'Liste des gares'!D1111</f>
        <v>Hauts-de-France</v>
      </c>
      <c r="T1110" t="str">
        <f>'Liste des gares'!E1111</f>
        <v>HDF - Hauts de France</v>
      </c>
      <c r="U1110" t="str">
        <f>'Liste des gares'!F1111</f>
        <v>EIC Hauts de France</v>
      </c>
      <c r="V1110" t="str">
        <f>'Liste des gares'!G1111</f>
        <v>B HAUTS DE FRANCE</v>
      </c>
    </row>
    <row r="1111" spans="17:22">
      <c r="Q1111" t="str">
        <f>'Liste des gares'!B1112</f>
        <v>Isles - Armentières - Congis</v>
      </c>
      <c r="R1111">
        <f>'Liste des gares'!C1112</f>
        <v>87116616</v>
      </c>
      <c r="S1111" t="str">
        <f>'Liste des gares'!D1112</f>
        <v>Île-de-France</v>
      </c>
      <c r="T1111" t="str">
        <f>'Liste des gares'!E1112</f>
        <v>IDF - Île de France</v>
      </c>
      <c r="U1111" t="str">
        <f>'Liste des gares'!F1112</f>
        <v>à renseigner par PSEF</v>
      </c>
      <c r="V1111" t="str">
        <f>'Liste des gares'!G1112</f>
        <v>C ILE-DE-FRANCE</v>
      </c>
    </row>
    <row r="1112" spans="17:22">
      <c r="Q1112" t="str">
        <f>'Liste des gares'!B1113</f>
        <v>Issé</v>
      </c>
      <c r="R1112">
        <f>'Liste des gares'!C1113</f>
        <v>87481622</v>
      </c>
      <c r="S1112" t="str">
        <f>'Liste des gares'!D1113</f>
        <v>Pays de la Loire</v>
      </c>
      <c r="T1112" t="str">
        <f>'Liste des gares'!E1113</f>
        <v>BPL - Bretagne Pays de La Loire</v>
      </c>
      <c r="U1112" t="str">
        <f>'Liste des gares'!F1113</f>
        <v>EIC Bretagne Pays de la Loire</v>
      </c>
      <c r="V1112" t="str">
        <f>'Liste des gares'!G1113</f>
        <v>C PAYS DE LA LOIRE</v>
      </c>
    </row>
    <row r="1113" spans="17:22">
      <c r="Q1113" t="str">
        <f>'Liste des gares'!B1114</f>
        <v>Issoire</v>
      </c>
      <c r="R1113">
        <f>'Liste des gares'!C1114</f>
        <v>87734202</v>
      </c>
      <c r="S1113" t="str">
        <f>'Liste des gares'!D1114</f>
        <v>Auvergne-Rhône-Alpes</v>
      </c>
      <c r="T1113" t="str">
        <f>'Liste des gares'!E1114</f>
        <v>AURA - Auvergne Rhône Alpes</v>
      </c>
      <c r="U1113" t="str">
        <f>'Liste des gares'!F1114</f>
        <v>EIC Auvergne Nivernais</v>
      </c>
      <c r="V1113" t="str">
        <f>'Liste des gares'!G1114</f>
        <v>B AUV-RHONE ALPES</v>
      </c>
    </row>
    <row r="1114" spans="17:22">
      <c r="Q1114" t="str">
        <f>'Liste des gares'!B1115</f>
        <v>Issou - Porcheville</v>
      </c>
      <c r="R1114">
        <f>'Liste des gares'!C1115</f>
        <v>87381574</v>
      </c>
      <c r="S1114" t="str">
        <f>'Liste des gares'!D1115</f>
        <v>Île-de-France</v>
      </c>
      <c r="T1114" t="str">
        <f>'Liste des gares'!E1115</f>
        <v>IDF - Île de France</v>
      </c>
      <c r="U1114" t="str">
        <f>'Liste des gares'!F1115</f>
        <v>à renseigner par PSEF</v>
      </c>
      <c r="V1114" t="str">
        <f>'Liste des gares'!G1115</f>
        <v>B ILE-DE-FRANCE</v>
      </c>
    </row>
    <row r="1115" spans="17:22">
      <c r="Q1115" t="str">
        <f>'Liste des gares'!B1116</f>
        <v>Issoudun</v>
      </c>
      <c r="R1115">
        <f>'Liste des gares'!C1116</f>
        <v>87597062</v>
      </c>
      <c r="S1115" t="str">
        <f>'Liste des gares'!D1116</f>
        <v>Centre-Val de Loire</v>
      </c>
      <c r="T1115" t="str">
        <f>'Liste des gares'!E1116</f>
        <v>CVL - Centre Val de Loire</v>
      </c>
      <c r="U1115" t="str">
        <f>'Liste des gares'!F1116</f>
        <v>à renseigner par PSEF</v>
      </c>
      <c r="V1115" t="str">
        <f>'Liste des gares'!G1116</f>
        <v>B CENTRE VAL DE LOIRE</v>
      </c>
    </row>
    <row r="1116" spans="17:22">
      <c r="Q1116" t="str">
        <f>'Liste des gares'!B1117</f>
        <v>Hirson</v>
      </c>
      <c r="R1116">
        <f>'Liste des gares'!C1117</f>
        <v>87295063</v>
      </c>
      <c r="S1116" t="str">
        <f>'Liste des gares'!D1117</f>
        <v>Hauts-de-France</v>
      </c>
      <c r="T1116" t="str">
        <f>'Liste des gares'!E1117</f>
        <v>HDF - Hauts de France</v>
      </c>
      <c r="U1116" t="str">
        <f>'Liste des gares'!F1117</f>
        <v>EIC Hauts de France</v>
      </c>
      <c r="V1116" t="str">
        <f>'Liste des gares'!G1117</f>
        <v>C HAUTS DE FRANCE</v>
      </c>
    </row>
    <row r="1117" spans="17:22">
      <c r="Q1117" t="str">
        <f>'Liste des gares'!B1118</f>
        <v>Issy</v>
      </c>
      <c r="R1117">
        <f>'Liste des gares'!C1118</f>
        <v>87393074</v>
      </c>
      <c r="S1117" t="str">
        <f>'Liste des gares'!D1118</f>
        <v>Île-de-France</v>
      </c>
      <c r="T1117" t="str">
        <f>'Liste des gares'!E1118</f>
        <v>IDF - Île de France</v>
      </c>
      <c r="U1117" t="str">
        <f>'Liste des gares'!F1118</f>
        <v>à renseigner par PSEF</v>
      </c>
      <c r="V1117" t="str">
        <f>'Liste des gares'!G1118</f>
        <v>B ILE-DE-FRANCE</v>
      </c>
    </row>
    <row r="1118" spans="17:22">
      <c r="Q1118" t="str">
        <f>'Liste des gares'!B1119</f>
        <v>Issy Val de Seine</v>
      </c>
      <c r="R1118">
        <f>'Liste des gares'!C1119</f>
        <v>87393306</v>
      </c>
      <c r="S1118" t="str">
        <f>'Liste des gares'!D1119</f>
        <v>Île-de-France</v>
      </c>
      <c r="T1118" t="str">
        <f>'Liste des gares'!E1119</f>
        <v>IDF - Île de France</v>
      </c>
      <c r="U1118" t="str">
        <f>'Liste des gares'!F1119</f>
        <v>à renseigner par PSEF</v>
      </c>
      <c r="V1118" t="str">
        <f>'Liste des gares'!G1119</f>
        <v>B ILE-DE-FRANCE</v>
      </c>
    </row>
    <row r="1119" spans="17:22">
      <c r="Q1119" t="str">
        <f>'Liste des gares'!B1120</f>
        <v>Istres</v>
      </c>
      <c r="R1119">
        <f>'Liste des gares'!C1120</f>
        <v>87753418</v>
      </c>
      <c r="S1119" t="str">
        <f>'Liste des gares'!D1120</f>
        <v>Provence-Alpes-Côte d'Azur</v>
      </c>
      <c r="T1119" t="str">
        <f>'Liste des gares'!E1120</f>
        <v>PACA - Provence Alpes Côte d'Azur</v>
      </c>
      <c r="U1119" t="str">
        <f>'Liste des gares'!F1120</f>
        <v>à renseigner par PSEF</v>
      </c>
      <c r="V1119" t="str">
        <f>'Liste des gares'!G1120</f>
        <v>C PACA</v>
      </c>
    </row>
    <row r="1120" spans="17:22">
      <c r="Q1120" t="str">
        <f>'Liste des gares'!B1121</f>
        <v>Iteuil</v>
      </c>
      <c r="R1120">
        <f>'Liste des gares'!C1121</f>
        <v>87577403</v>
      </c>
      <c r="S1120" t="str">
        <f>'Liste des gares'!D1121</f>
        <v>Nouvelle-Aquitaine</v>
      </c>
      <c r="T1120" t="str">
        <f>'Liste des gares'!E1121</f>
        <v>NA - Nouvelle Aquitaine</v>
      </c>
      <c r="U1120" t="str">
        <f>'Liste des gares'!F1121</f>
        <v>à renseigner par PSEF</v>
      </c>
      <c r="V1120" t="str">
        <f>'Liste des gares'!G1121</f>
        <v>C NOUVELLE AQUITAINE</v>
      </c>
    </row>
    <row r="1121" spans="17:22">
      <c r="Q1121" t="str">
        <f>'Liste des gares'!B1122</f>
        <v>Itxassou</v>
      </c>
      <c r="R1121">
        <f>'Liste des gares'!C1122</f>
        <v>87673665</v>
      </c>
      <c r="S1121" t="str">
        <f>'Liste des gares'!D1122</f>
        <v>Nouvelle-Aquitaine</v>
      </c>
      <c r="T1121" t="str">
        <f>'Liste des gares'!E1122</f>
        <v>NA - Nouvelle Aquitaine</v>
      </c>
      <c r="U1121" t="str">
        <f>'Liste des gares'!F1122</f>
        <v>à renseigner par PSEF</v>
      </c>
      <c r="V1121" t="str">
        <f>'Liste des gares'!G1122</f>
        <v>C NOUVELLE AQUITAINE</v>
      </c>
    </row>
    <row r="1122" spans="17:22">
      <c r="Q1122" t="str">
        <f>'Liste des gares'!B1123</f>
        <v>Ivry-sur-Seine</v>
      </c>
      <c r="R1122">
        <f>'Liste des gares'!C1123</f>
        <v>87545301</v>
      </c>
      <c r="S1122" t="str">
        <f>'Liste des gares'!D1123</f>
        <v>Île-de-France</v>
      </c>
      <c r="T1122" t="str">
        <f>'Liste des gares'!E1123</f>
        <v>IDF - Île de France</v>
      </c>
      <c r="U1122" t="str">
        <f>'Liste des gares'!F1123</f>
        <v>EIC Paris Rive Gauche</v>
      </c>
      <c r="V1122" t="str">
        <f>'Liste des gares'!G1123</f>
        <v>B ILE-DE-FRANCE</v>
      </c>
    </row>
    <row r="1123" spans="17:22">
      <c r="Q1123" t="str">
        <f>'Liste des gares'!B1124</f>
        <v>Iwuy</v>
      </c>
      <c r="R1123">
        <f>'Liste des gares'!C1124</f>
        <v>87345397</v>
      </c>
      <c r="S1123" t="str">
        <f>'Liste des gares'!D1124</f>
        <v>Hauts-de-France</v>
      </c>
      <c r="T1123" t="str">
        <f>'Liste des gares'!E1124</f>
        <v>HDF - Hauts de France</v>
      </c>
      <c r="U1123" t="str">
        <f>'Liste des gares'!F1124</f>
        <v>à renseigner par PSEF</v>
      </c>
      <c r="V1123" t="str">
        <f>'Liste des gares'!G1124</f>
        <v>C HAUTS DE FRANCE</v>
      </c>
    </row>
    <row r="1124" spans="17:22">
      <c r="Q1124" t="str">
        <f>'Liste des gares'!B1125</f>
        <v>Jacques Monod la Demi-Lieue</v>
      </c>
      <c r="R1124">
        <f>'Liste des gares'!C1125</f>
        <v>87413716</v>
      </c>
      <c r="S1124" t="str">
        <f>'Liste des gares'!D1125</f>
        <v>Normandie</v>
      </c>
      <c r="T1124" t="str">
        <f>'Liste des gares'!E1125</f>
        <v>NO - Normandie</v>
      </c>
      <c r="U1124" t="str">
        <f>'Liste des gares'!F1125</f>
        <v>à renseigner par PSEF</v>
      </c>
      <c r="V1124" t="str">
        <f>'Liste des gares'!G1125</f>
        <v>C NORMANDIE</v>
      </c>
    </row>
    <row r="1125" spans="17:22">
      <c r="Q1125" t="str">
        <f>'Liste des gares'!B1126</f>
        <v>Janzé</v>
      </c>
      <c r="R1125">
        <f>'Liste des gares'!C1126</f>
        <v>87471334</v>
      </c>
      <c r="S1125" t="str">
        <f>'Liste des gares'!D1126</f>
        <v>Bretagne</v>
      </c>
      <c r="T1125" t="str">
        <f>'Liste des gares'!E1126</f>
        <v>BPL - Bretagne Pays de La Loire</v>
      </c>
      <c r="U1125" t="str">
        <f>'Liste des gares'!F1126</f>
        <v>à renseigner par PSEF</v>
      </c>
      <c r="V1125" t="str">
        <f>'Liste des gares'!G1126</f>
        <v>B BRETAGNE</v>
      </c>
    </row>
    <row r="1126" spans="17:22">
      <c r="Q1126" t="str">
        <f>'Liste des gares'!B1127</f>
        <v>Jarnac</v>
      </c>
      <c r="R1126">
        <f>'Liste des gares'!C1127</f>
        <v>87491472</v>
      </c>
      <c r="S1126" t="str">
        <f>'Liste des gares'!D1127</f>
        <v>Nouvelle-Aquitaine</v>
      </c>
      <c r="T1126" t="str">
        <f>'Liste des gares'!E1127</f>
        <v>NA - Nouvelle Aquitaine</v>
      </c>
      <c r="U1126" t="str">
        <f>'Liste des gares'!F1127</f>
        <v>à renseigner par PSEF</v>
      </c>
      <c r="V1126" t="str">
        <f>'Liste des gares'!G1127</f>
        <v>C NOUVELLE AQUITAINE</v>
      </c>
    </row>
    <row r="1127" spans="17:22">
      <c r="Q1127" t="str">
        <f>'Liste des gares'!B1128</f>
        <v>Jarrie - Vizille</v>
      </c>
      <c r="R1127">
        <f>'Liste des gares'!C1128</f>
        <v>87747535</v>
      </c>
      <c r="S1127" t="str">
        <f>'Liste des gares'!D1128</f>
        <v>Auvergne-Rhône-Alpes</v>
      </c>
      <c r="T1127" t="str">
        <f>'Liste des gares'!E1128</f>
        <v>AURA - Auvergne Rhône Alpes</v>
      </c>
      <c r="U1127" t="str">
        <f>'Liste des gares'!F1128</f>
        <v>à renseigner par PSEF</v>
      </c>
      <c r="V1127" t="str">
        <f>'Liste des gares'!G1128</f>
        <v>C AUV-RHONE ALPES</v>
      </c>
    </row>
    <row r="1128" spans="17:22">
      <c r="Q1128" t="str">
        <f>'Liste des gares'!B1129</f>
        <v>Jarville-la-Malgrange</v>
      </c>
      <c r="R1128">
        <f>'Liste des gares'!C1129</f>
        <v>87141010</v>
      </c>
      <c r="S1128" t="str">
        <f>'Liste des gares'!D1129</f>
        <v>Grand Est</v>
      </c>
      <c r="T1128" t="str">
        <f>'Liste des gares'!E1129</f>
        <v>GE - Grand Est</v>
      </c>
      <c r="U1128" t="str">
        <f>'Liste des gares'!F1129</f>
        <v>EIC Lorraine Champagne Ardenne</v>
      </c>
      <c r="V1128" t="str">
        <f>'Liste des gares'!G1129</f>
        <v>C GRAND EST</v>
      </c>
    </row>
    <row r="1129" spans="17:22">
      <c r="Q1129" t="str">
        <f>'Liste des gares'!B1130</f>
        <v>Jassonneix</v>
      </c>
      <c r="R1129">
        <f>'Liste des gares'!C1130</f>
        <v>87594085</v>
      </c>
      <c r="S1129" t="str">
        <f>'Liste des gares'!D1130</f>
        <v>Nouvelle-Aquitaine</v>
      </c>
      <c r="T1129" t="str">
        <f>'Liste des gares'!E1130</f>
        <v>NA - Nouvelle Aquitaine</v>
      </c>
      <c r="U1129" t="str">
        <f>'Liste des gares'!F1130</f>
        <v>à renseigner par PSEF</v>
      </c>
      <c r="V1129" t="str">
        <f>'Liste des gares'!G1130</f>
        <v>C NOUVELLE AQUITAINE</v>
      </c>
    </row>
    <row r="1130" spans="17:22">
      <c r="Q1130" t="str">
        <f>'Liste des gares'!B1131</f>
        <v>Jaunay-Clan</v>
      </c>
      <c r="R1130">
        <f>'Liste des gares'!C1131</f>
        <v>87575217</v>
      </c>
      <c r="S1130" t="str">
        <f>'Liste des gares'!D1131</f>
        <v>Nouvelle-Aquitaine</v>
      </c>
      <c r="T1130" t="str">
        <f>'Liste des gares'!E1131</f>
        <v>NA - Nouvelle Aquitaine</v>
      </c>
      <c r="U1130" t="str">
        <f>'Liste des gares'!F1131</f>
        <v>à renseigner par PSEF</v>
      </c>
      <c r="V1130" t="str">
        <f>'Liste des gares'!G1131</f>
        <v>C NOUVELLE AQUITAINE</v>
      </c>
    </row>
    <row r="1131" spans="17:22">
      <c r="Q1131" t="str">
        <f>'Liste des gares'!B1132</f>
        <v>Jaux</v>
      </c>
      <c r="R1131">
        <f>'Liste des gares'!C1132</f>
        <v>87272013</v>
      </c>
      <c r="S1131" t="str">
        <f>'Liste des gares'!D1132</f>
        <v>Hauts-de-France</v>
      </c>
      <c r="T1131" t="str">
        <f>'Liste des gares'!E1132</f>
        <v>HDF - Hauts de France</v>
      </c>
      <c r="U1131" t="str">
        <f>'Liste des gares'!F1132</f>
        <v>à renseigner par PSEF</v>
      </c>
      <c r="V1131" t="str">
        <f>'Liste des gares'!G1132</f>
        <v>C HAUTS DE FRANCE</v>
      </c>
    </row>
    <row r="1132" spans="17:22">
      <c r="Q1132" t="str">
        <f>'Liste des gares'!B1133</f>
        <v>Javel</v>
      </c>
      <c r="R1132">
        <f>'Liste des gares'!C1133</f>
        <v>87393066</v>
      </c>
      <c r="S1132" t="str">
        <f>'Liste des gares'!D1133</f>
        <v>Île-de-France</v>
      </c>
      <c r="T1132" t="str">
        <f>'Liste des gares'!E1133</f>
        <v>IDF - Île de France</v>
      </c>
      <c r="U1132" t="str">
        <f>'Liste des gares'!F1133</f>
        <v>à renseigner par PSEF</v>
      </c>
      <c r="V1132" t="str">
        <f>'Liste des gares'!G1133</f>
        <v>B ILE-DE-FRANCE</v>
      </c>
    </row>
    <row r="1133" spans="17:22">
      <c r="Q1133" t="str">
        <f>'Liste des gares'!B1134</f>
        <v>Jeumont</v>
      </c>
      <c r="R1133">
        <f>'Liste des gares'!C1134</f>
        <v>87295014</v>
      </c>
      <c r="S1133" t="str">
        <f>'Liste des gares'!D1134</f>
        <v>Hauts-de-France</v>
      </c>
      <c r="T1133" t="str">
        <f>'Liste des gares'!E1134</f>
        <v>HDF - Hauts de France</v>
      </c>
      <c r="U1133" t="str">
        <f>'Liste des gares'!F1134</f>
        <v>à renseigner par PSEF</v>
      </c>
      <c r="V1133" t="str">
        <f>'Liste des gares'!G1134</f>
        <v>C HAUTS DE FRANCE</v>
      </c>
    </row>
    <row r="1134" spans="17:22">
      <c r="Q1134" t="str">
        <f>'Liste des gares'!B1135</f>
        <v>Jœuf</v>
      </c>
      <c r="R1134">
        <f>'Liste des gares'!C1135</f>
        <v>87191700</v>
      </c>
      <c r="S1134" t="str">
        <f>'Liste des gares'!D1135</f>
        <v>Grand Est</v>
      </c>
      <c r="T1134" t="str">
        <f>'Liste des gares'!E1135</f>
        <v>GE - Grand Est</v>
      </c>
      <c r="U1134" t="str">
        <f>'Liste des gares'!F1135</f>
        <v>à renseigner par PSEF</v>
      </c>
      <c r="V1134" t="str">
        <f>'Liste des gares'!G1135</f>
        <v>C GRAND EST</v>
      </c>
    </row>
    <row r="1135" spans="17:22">
      <c r="Q1135" t="str">
        <f>'Liste des gares'!B1136</f>
        <v>Joigny</v>
      </c>
      <c r="R1135">
        <f>'Liste des gares'!C1136</f>
        <v>87683243</v>
      </c>
      <c r="S1135" t="str">
        <f>'Liste des gares'!D1136</f>
        <v>Bourgogne-Franche-Comté</v>
      </c>
      <c r="T1135" t="str">
        <f>'Liste des gares'!E1136</f>
        <v>BFC - Bourgogne Franche Compté</v>
      </c>
      <c r="U1135" t="str">
        <f>'Liste des gares'!F1136</f>
        <v>EIC Paris Sud Est</v>
      </c>
      <c r="V1135" t="str">
        <f>'Liste des gares'!G1136</f>
        <v>B BOURGOGNE FC</v>
      </c>
    </row>
    <row r="1136" spans="17:22">
      <c r="Q1136" t="str">
        <f>'Liste des gares'!B1137</f>
        <v>Joigny-sur-Meuse</v>
      </c>
      <c r="R1136">
        <f>'Liste des gares'!C1137</f>
        <v>87172031</v>
      </c>
      <c r="S1136" t="str">
        <f>'Liste des gares'!D1137</f>
        <v>Grand Est</v>
      </c>
      <c r="T1136" t="str">
        <f>'Liste des gares'!E1137</f>
        <v>GE - Grand Est</v>
      </c>
      <c r="U1136" t="str">
        <f>'Liste des gares'!F1137</f>
        <v>à renseigner par PSEF</v>
      </c>
      <c r="V1136" t="str">
        <f>'Liste des gares'!G1137</f>
        <v>C GRAND EST</v>
      </c>
    </row>
    <row r="1137" spans="17:22">
      <c r="Q1137" t="str">
        <f>'Liste des gares'!B1138</f>
        <v>Joinville</v>
      </c>
      <c r="R1137">
        <f>'Liste des gares'!C1138</f>
        <v>87175091</v>
      </c>
      <c r="S1137" t="str">
        <f>'Liste des gares'!D1138</f>
        <v>Grand Est</v>
      </c>
      <c r="T1137" t="str">
        <f>'Liste des gares'!E1138</f>
        <v>GE - Grand Est</v>
      </c>
      <c r="U1137" t="str">
        <f>'Liste des gares'!F1138</f>
        <v>EIC Lorraine Champagne Ardenne</v>
      </c>
      <c r="V1137" t="str">
        <f>'Liste des gares'!G1138</f>
        <v>C GRAND EST</v>
      </c>
    </row>
    <row r="1138" spans="17:22">
      <c r="Q1138" t="str">
        <f>'Liste des gares'!B1139</f>
        <v>Joncet</v>
      </c>
      <c r="R1138">
        <f>'Liste des gares'!C1139</f>
        <v>87784710</v>
      </c>
      <c r="S1138" t="str">
        <f>'Liste des gares'!D1139</f>
        <v>Occitanie</v>
      </c>
      <c r="T1138" t="str">
        <f>'Liste des gares'!E1139</f>
        <v>OCC - Occitanie</v>
      </c>
      <c r="U1138" t="str">
        <f>'Liste des gares'!F1139</f>
        <v>à renseigner par PSEF</v>
      </c>
      <c r="V1138" t="str">
        <f>'Liste des gares'!G1139</f>
        <v>C OCCITANIE</v>
      </c>
    </row>
    <row r="1139" spans="17:22">
      <c r="Q1139" t="str">
        <f>'Liste des gares'!B1140</f>
        <v>Joncherey</v>
      </c>
      <c r="R1139">
        <f>'Liste des gares'!C1140</f>
        <v>87700153</v>
      </c>
      <c r="S1139" t="str">
        <f>'Liste des gares'!D1140</f>
        <v>Bourgogne-Franche-Comté</v>
      </c>
      <c r="T1139" t="str">
        <f>'Liste des gares'!E1140</f>
        <v>BFC - Bourgogne Franche Compté</v>
      </c>
      <c r="U1139" t="str">
        <f>'Liste des gares'!F1140</f>
        <v>à renseigner par PSEF</v>
      </c>
      <c r="V1139" t="str">
        <f>'Liste des gares'!G1140</f>
        <v>C BOURGOGNE FC</v>
      </c>
    </row>
    <row r="1140" spans="17:22">
      <c r="Q1140" t="str">
        <f>'Liste des gares'!B1141</f>
        <v>Jonchery-sur-Vesle</v>
      </c>
      <c r="R1140">
        <f>'Liste des gares'!C1141</f>
        <v>87171314</v>
      </c>
      <c r="S1140" t="str">
        <f>'Liste des gares'!D1141</f>
        <v>Grand Est</v>
      </c>
      <c r="T1140" t="str">
        <f>'Liste des gares'!E1141</f>
        <v>GE - Grand Est</v>
      </c>
      <c r="U1140" t="str">
        <f>'Liste des gares'!F1141</f>
        <v>à renseigner par PSEF</v>
      </c>
      <c r="V1140" t="str">
        <f>'Liste des gares'!G1141</f>
        <v>C GRAND EST</v>
      </c>
    </row>
    <row r="1141" spans="17:22">
      <c r="Q1141" t="str">
        <f>'Liste des gares'!B1142</f>
        <v>Le Poirier Université</v>
      </c>
      <c r="R1141">
        <f>'Liste des gares'!C1142</f>
        <v>87343210</v>
      </c>
      <c r="S1141" t="str">
        <f>'Liste des gares'!D1142</f>
        <v>Hauts-de-France</v>
      </c>
      <c r="T1141" t="str">
        <f>'Liste des gares'!E1142</f>
        <v>HDF - Hauts de France</v>
      </c>
      <c r="U1141" t="str">
        <f>'Liste des gares'!F1142</f>
        <v>à renseigner par PSEF</v>
      </c>
      <c r="V1141" t="str">
        <f>'Liste des gares'!G1142</f>
        <v>C HAUTS DE FRANCE</v>
      </c>
    </row>
    <row r="1142" spans="17:22">
      <c r="Q1142" t="str">
        <f>'Liste des gares'!B1143</f>
        <v>Joué-lès-Tours</v>
      </c>
      <c r="R1142">
        <f>'Liste des gares'!C1143</f>
        <v>87571885</v>
      </c>
      <c r="S1142" t="str">
        <f>'Liste des gares'!D1143</f>
        <v>Centre-Val de Loire</v>
      </c>
      <c r="T1142" t="str">
        <f>'Liste des gares'!E1143</f>
        <v>CVL - Centre Val de Loire</v>
      </c>
      <c r="U1142" t="str">
        <f>'Liste des gares'!F1143</f>
        <v>à renseigner par PSEF</v>
      </c>
      <c r="V1142" t="str">
        <f>'Liste des gares'!G1143</f>
        <v>C CENTRE VAL DE LOIRE</v>
      </c>
    </row>
    <row r="1143" spans="17:22">
      <c r="Q1143" t="str">
        <f>'Liste des gares'!B1144</f>
        <v>Poix-de-Picardie</v>
      </c>
      <c r="R1143">
        <f>'Liste des gares'!C1144</f>
        <v>87313395</v>
      </c>
      <c r="S1143" t="str">
        <f>'Liste des gares'!D1144</f>
        <v>Hauts-de-France</v>
      </c>
      <c r="T1143" t="str">
        <f>'Liste des gares'!E1144</f>
        <v>HDF - Hauts de France</v>
      </c>
      <c r="U1143" t="str">
        <f>'Liste des gares'!F1144</f>
        <v>EIC Hauts de France</v>
      </c>
      <c r="V1143" t="str">
        <f>'Liste des gares'!G1144</f>
        <v>C HAUTS DE FRANCE</v>
      </c>
    </row>
    <row r="1144" spans="17:22">
      <c r="Q1144" t="str">
        <f>'Liste des gares'!B1145</f>
        <v>Jouy-en-Josas</v>
      </c>
      <c r="R1144">
        <f>'Liste des gares'!C1145</f>
        <v>87393512</v>
      </c>
      <c r="S1144" t="str">
        <f>'Liste des gares'!D1145</f>
        <v>Île-de-France</v>
      </c>
      <c r="T1144" t="str">
        <f>'Liste des gares'!E1145</f>
        <v>IDF - Île de France</v>
      </c>
      <c r="U1144" t="str">
        <f>'Liste des gares'!F1145</f>
        <v>à renseigner par PSEF</v>
      </c>
      <c r="V1144" t="str">
        <f>'Liste des gares'!G1145</f>
        <v>B ILE-DE-FRANCE</v>
      </c>
    </row>
    <row r="1145" spans="17:22">
      <c r="Q1145" t="str">
        <f>'Liste des gares'!B1146</f>
        <v>Juan les Pins</v>
      </c>
      <c r="R1145">
        <f>'Liste des gares'!C1146</f>
        <v>87757666</v>
      </c>
      <c r="S1145" t="str">
        <f>'Liste des gares'!D1146</f>
        <v>Provence-Alpes-Côte d'Azur</v>
      </c>
      <c r="T1145" t="str">
        <f>'Liste des gares'!E1146</f>
        <v>PACA - Provence Alpes Côte d'Azur</v>
      </c>
      <c r="U1145" t="str">
        <f>'Liste des gares'!F1146</f>
        <v>à renseigner par PSEF</v>
      </c>
      <c r="V1145" t="str">
        <f>'Liste des gares'!G1146</f>
        <v>B PACA</v>
      </c>
    </row>
    <row r="1146" spans="17:22">
      <c r="Q1146" t="str">
        <f>'Liste des gares'!B1147</f>
        <v>Juvisy</v>
      </c>
      <c r="R1146">
        <f>'Liste des gares'!C1147</f>
        <v>87545244</v>
      </c>
      <c r="S1146" t="str">
        <f>'Liste des gares'!D1147</f>
        <v>Île-de-France</v>
      </c>
      <c r="T1146" t="str">
        <f>'Liste des gares'!E1147</f>
        <v>IDF - Île de France</v>
      </c>
      <c r="U1146" t="str">
        <f>'Liste des gares'!F1147</f>
        <v>EIC Paris Rive Gauche</v>
      </c>
      <c r="V1146" t="str">
        <f>'Liste des gares'!G1147</f>
        <v>B ILE-DE-FRANCE</v>
      </c>
    </row>
    <row r="1147" spans="17:22">
      <c r="Q1147" t="str">
        <f>'Liste des gares'!B1148</f>
        <v>Juziers</v>
      </c>
      <c r="R1147">
        <f>'Liste des gares'!C1148</f>
        <v>87381558</v>
      </c>
      <c r="S1147" t="str">
        <f>'Liste des gares'!D1148</f>
        <v>Île-de-France</v>
      </c>
      <c r="T1147" t="str">
        <f>'Liste des gares'!E1148</f>
        <v>IDF - Île de France</v>
      </c>
      <c r="U1147" t="str">
        <f>'Liste des gares'!F1148</f>
        <v>à renseigner par PSEF</v>
      </c>
      <c r="V1147" t="str">
        <f>'Liste des gares'!G1148</f>
        <v>B ILE-DE-FRANCE</v>
      </c>
    </row>
    <row r="1148" spans="17:22">
      <c r="Q1148" t="str">
        <f>'Liste des gares'!B1149</f>
        <v>Kalhausen</v>
      </c>
      <c r="R1148">
        <f>'Liste des gares'!C1149</f>
        <v>87193664</v>
      </c>
      <c r="S1148" t="str">
        <f>'Liste des gares'!D1149</f>
        <v>Grand Est</v>
      </c>
      <c r="T1148" t="str">
        <f>'Liste des gares'!E1149</f>
        <v>GE - Grand Est</v>
      </c>
      <c r="U1148" t="str">
        <f>'Liste des gares'!F1149</f>
        <v>EIC Lorraine Champagne Ardenne</v>
      </c>
      <c r="V1148" t="str">
        <f>'Liste des gares'!G1149</f>
        <v>C GRAND EST</v>
      </c>
    </row>
    <row r="1149" spans="17:22">
      <c r="Q1149" t="str">
        <f>'Liste des gares'!B1150</f>
        <v>Ker Lann</v>
      </c>
      <c r="R1149">
        <f>'Liste des gares'!C1150</f>
        <v>87159947</v>
      </c>
      <c r="S1149" t="str">
        <f>'Liste des gares'!D1150</f>
        <v>Bretagne</v>
      </c>
      <c r="T1149" t="str">
        <f>'Liste des gares'!E1150</f>
        <v>BPL - Bretagne Pays de La Loire</v>
      </c>
      <c r="U1149" t="str">
        <f>'Liste des gares'!F1150</f>
        <v>à renseigner par PSEF</v>
      </c>
      <c r="V1149" t="str">
        <f>'Liste des gares'!G1150</f>
        <v>C BRETAGNE</v>
      </c>
    </row>
    <row r="1150" spans="17:22">
      <c r="Q1150" t="str">
        <f>'Liste des gares'!B1151</f>
        <v>Kerhostin</v>
      </c>
      <c r="R1150">
        <f>'Liste des gares'!C1151</f>
        <v>87476432</v>
      </c>
      <c r="S1150" t="str">
        <f>'Liste des gares'!D1151</f>
        <v>Bretagne</v>
      </c>
      <c r="T1150" t="str">
        <f>'Liste des gares'!E1151</f>
        <v>BPL - Bretagne Pays de La Loire</v>
      </c>
      <c r="U1150" t="str">
        <f>'Liste des gares'!F1151</f>
        <v>à renseigner par PSEF</v>
      </c>
      <c r="V1150" t="str">
        <f>'Liste des gares'!G1151</f>
        <v>C BRETAGNE</v>
      </c>
    </row>
    <row r="1151" spans="17:22">
      <c r="Q1151" t="str">
        <f>'Liste des gares'!B1152</f>
        <v>Kerhuon</v>
      </c>
      <c r="R1151">
        <f>'Liste des gares'!C1152</f>
        <v>87474213</v>
      </c>
      <c r="S1151" t="str">
        <f>'Liste des gares'!D1152</f>
        <v>Bretagne</v>
      </c>
      <c r="T1151" t="str">
        <f>'Liste des gares'!E1152</f>
        <v>BPL - Bretagne Pays de La Loire</v>
      </c>
      <c r="U1151" t="str">
        <f>'Liste des gares'!F1152</f>
        <v>EIC Bretagne Pays de la Loire</v>
      </c>
      <c r="V1151" t="str">
        <f>'Liste des gares'!G1152</f>
        <v>C BRETAGNE</v>
      </c>
    </row>
    <row r="1152" spans="17:22">
      <c r="Q1152" t="str">
        <f>'Liste des gares'!B1153</f>
        <v>Keskastel</v>
      </c>
      <c r="R1152">
        <f>'Liste des gares'!C1153</f>
        <v>87215491</v>
      </c>
      <c r="S1152" t="str">
        <f>'Liste des gares'!D1153</f>
        <v>Grand Est</v>
      </c>
      <c r="T1152" t="str">
        <f>'Liste des gares'!E1153</f>
        <v>GE - Grand Est</v>
      </c>
      <c r="U1152" t="str">
        <f>'Liste des gares'!F1153</f>
        <v>à renseigner par PSEF</v>
      </c>
      <c r="V1152" t="str">
        <f>'Liste des gares'!G1153</f>
        <v>C GRAND EST</v>
      </c>
    </row>
    <row r="1153" spans="17:22">
      <c r="Q1153" t="str">
        <f>'Liste des gares'!B1154</f>
        <v>Kilstett</v>
      </c>
      <c r="R1153">
        <f>'Liste des gares'!C1154</f>
        <v>87212324</v>
      </c>
      <c r="S1153" t="str">
        <f>'Liste des gares'!D1154</f>
        <v>Grand Est</v>
      </c>
      <c r="T1153" t="str">
        <f>'Liste des gares'!E1154</f>
        <v>GE - Grand Est</v>
      </c>
      <c r="U1153" t="str">
        <f>'Liste des gares'!F1154</f>
        <v>à renseigner par PSEF</v>
      </c>
      <c r="V1153" t="str">
        <f>'Liste des gares'!G1154</f>
        <v>C GRAND EST</v>
      </c>
    </row>
    <row r="1154" spans="17:22">
      <c r="Q1154" t="str">
        <f>'Liste des gares'!B1155</f>
        <v>Kœnigsmacker</v>
      </c>
      <c r="R1154">
        <f>'Liste des gares'!C1155</f>
        <v>87191619</v>
      </c>
      <c r="S1154" t="str">
        <f>'Liste des gares'!D1155</f>
        <v>Grand Est</v>
      </c>
      <c r="T1154" t="str">
        <f>'Liste des gares'!E1155</f>
        <v>GE - Grand Est</v>
      </c>
      <c r="U1154" t="str">
        <f>'Liste des gares'!F1155</f>
        <v>à renseigner par PSEF</v>
      </c>
      <c r="V1154" t="str">
        <f>'Liste des gares'!G1155</f>
        <v>C GRAND EST</v>
      </c>
    </row>
    <row r="1155" spans="17:22">
      <c r="Q1155" t="str">
        <f>'Liste des gares'!B1156</f>
        <v>Kogenheim</v>
      </c>
      <c r="R1155">
        <f>'Liste des gares'!C1156</f>
        <v>87214114</v>
      </c>
      <c r="S1155" t="str">
        <f>'Liste des gares'!D1156</f>
        <v>Grand Est</v>
      </c>
      <c r="T1155" t="str">
        <f>'Liste des gares'!E1156</f>
        <v>GE - Grand Est</v>
      </c>
      <c r="U1155" t="str">
        <f>'Liste des gares'!F1156</f>
        <v>à renseigner par PSEF</v>
      </c>
      <c r="V1155" t="str">
        <f>'Liste des gares'!G1156</f>
        <v>C GRAND EST</v>
      </c>
    </row>
    <row r="1156" spans="17:22">
      <c r="Q1156" t="str">
        <f>'Liste des gares'!B1157</f>
        <v>Krimmeri Meinau</v>
      </c>
      <c r="R1156">
        <f>'Liste des gares'!C1157</f>
        <v>87338525</v>
      </c>
      <c r="S1156" t="str">
        <f>'Liste des gares'!D1157</f>
        <v>Grand Est</v>
      </c>
      <c r="T1156" t="str">
        <f>'Liste des gares'!E1157</f>
        <v>GE - Grand Est</v>
      </c>
      <c r="U1156" t="str">
        <f>'Liste des gares'!F1157</f>
        <v>à renseigner par PSEF</v>
      </c>
      <c r="V1156" t="str">
        <f>'Liste des gares'!G1157</f>
        <v>B GRAND EST</v>
      </c>
    </row>
    <row r="1157" spans="17:22">
      <c r="Q1157" t="str">
        <f>'Liste des gares'!B1158</f>
        <v>Kruth</v>
      </c>
      <c r="R1157">
        <f>'Liste des gares'!C1158</f>
        <v>87182642</v>
      </c>
      <c r="S1157" t="str">
        <f>'Liste des gares'!D1158</f>
        <v>Grand Est</v>
      </c>
      <c r="T1157" t="str">
        <f>'Liste des gares'!E1158</f>
        <v>GE - Grand Est</v>
      </c>
      <c r="U1157" t="str">
        <f>'Liste des gares'!F1158</f>
        <v>à renseigner par PSEF</v>
      </c>
      <c r="V1157" t="str">
        <f>'Liste des gares'!G1158</f>
        <v>C GRAND EST</v>
      </c>
    </row>
    <row r="1158" spans="17:22">
      <c r="Q1158" t="str">
        <f>'Liste des gares'!B1159</f>
        <v>Kurtzenhouse</v>
      </c>
      <c r="R1158">
        <f>'Liste des gares'!C1159</f>
        <v>87213660</v>
      </c>
      <c r="S1158" t="str">
        <f>'Liste des gares'!D1159</f>
        <v>Grand Est</v>
      </c>
      <c r="T1158" t="str">
        <f>'Liste des gares'!E1159</f>
        <v>GE - Grand Est</v>
      </c>
      <c r="U1158" t="str">
        <f>'Liste des gares'!F1159</f>
        <v>à renseigner par PSEF</v>
      </c>
      <c r="V1158" t="str">
        <f>'Liste des gares'!G1159</f>
        <v>C GRAND EST</v>
      </c>
    </row>
    <row r="1159" spans="17:22">
      <c r="Q1159" t="str">
        <f>'Liste des gares'!B1160</f>
        <v>La Bachellerie</v>
      </c>
      <c r="R1159">
        <f>'Liste des gares'!C1160</f>
        <v>87595595</v>
      </c>
      <c r="S1159" t="str">
        <f>'Liste des gares'!D1160</f>
        <v>Nouvelle-Aquitaine</v>
      </c>
      <c r="T1159" t="str">
        <f>'Liste des gares'!E1160</f>
        <v>NA - Nouvelle Aquitaine</v>
      </c>
      <c r="U1159" t="str">
        <f>'Liste des gares'!F1160</f>
        <v>à renseigner par PSEF</v>
      </c>
      <c r="V1159" t="str">
        <f>'Liste des gares'!G1160</f>
        <v>C NOUVELLE AQUITAINE</v>
      </c>
    </row>
    <row r="1160" spans="17:22">
      <c r="Q1160" t="str">
        <f>'Liste des gares'!B1161</f>
        <v>La Barasse</v>
      </c>
      <c r="R1160">
        <f>'Liste des gares'!C1161</f>
        <v>87635581</v>
      </c>
      <c r="S1160" t="str">
        <f>'Liste des gares'!D1161</f>
        <v>Provence-Alpes-Côte d'Azur</v>
      </c>
      <c r="T1160" t="str">
        <f>'Liste des gares'!E1161</f>
        <v>PACA - Provence Alpes Côte d'Azur</v>
      </c>
      <c r="U1160" t="str">
        <f>'Liste des gares'!F1161</f>
        <v>à renseigner par PSEF</v>
      </c>
      <c r="V1160" t="str">
        <f>'Liste des gares'!G1161</f>
        <v>C PACA</v>
      </c>
    </row>
    <row r="1161" spans="17:22">
      <c r="Q1161" t="str">
        <f>'Liste des gares'!B1162</f>
        <v>La Barre - Ormesson</v>
      </c>
      <c r="R1161">
        <f>'Liste des gares'!C1162</f>
        <v>87271171</v>
      </c>
      <c r="S1161" t="str">
        <f>'Liste des gares'!D1162</f>
        <v>Île-de-France</v>
      </c>
      <c r="T1161" t="str">
        <f>'Liste des gares'!E1162</f>
        <v>IDF - Île de France</v>
      </c>
      <c r="U1161" t="str">
        <f>'Liste des gares'!F1162</f>
        <v>à renseigner par PSEF</v>
      </c>
      <c r="V1161" t="str">
        <f>'Liste des gares'!G1162</f>
        <v>B ILE-DE-FRANCE</v>
      </c>
    </row>
    <row r="1162" spans="17:22">
      <c r="Q1162" t="str">
        <f>'Liste des gares'!B1163</f>
        <v>Basse Indre - Saint-Herblain</v>
      </c>
      <c r="R1162">
        <f>'Liste des gares'!C1163</f>
        <v>87481069</v>
      </c>
      <c r="S1162" t="str">
        <f>'Liste des gares'!D1163</f>
        <v>Pays de la Loire</v>
      </c>
      <c r="T1162" t="str">
        <f>'Liste des gares'!E1163</f>
        <v>BPL - Bretagne Pays de La Loire</v>
      </c>
      <c r="U1162" t="str">
        <f>'Liste des gares'!F1163</f>
        <v>à renseigner par PSEF</v>
      </c>
      <c r="V1162" t="str">
        <f>'Liste des gares'!G1163</f>
        <v>C PAYS DE LA LOIRE</v>
      </c>
    </row>
    <row r="1163" spans="17:22">
      <c r="Q1163" t="str">
        <f>'Liste des gares'!B1164</f>
        <v>La Bassée</v>
      </c>
      <c r="R1163">
        <f>'Liste des gares'!C1164</f>
        <v>87342436</v>
      </c>
      <c r="S1163" t="str">
        <f>'Liste des gares'!D1164</f>
        <v>Hauts-de-France</v>
      </c>
      <c r="T1163" t="str">
        <f>'Liste des gares'!E1164</f>
        <v>HDF - Hauts de France</v>
      </c>
      <c r="U1163" t="str">
        <f>'Liste des gares'!F1164</f>
        <v>à renseigner par PSEF</v>
      </c>
      <c r="V1163" t="str">
        <f>'Liste des gares'!G1164</f>
        <v>B HAUTS DE FRANCE</v>
      </c>
    </row>
    <row r="1164" spans="17:22">
      <c r="Q1164" t="str">
        <f>'Liste des gares'!B1165</f>
        <v>La Bastide - Saint-Laurent-les-Bains</v>
      </c>
      <c r="R1164">
        <f>'Liste des gares'!C1165</f>
        <v>87775171</v>
      </c>
      <c r="S1164" t="str">
        <f>'Liste des gares'!D1165</f>
        <v>Occitanie</v>
      </c>
      <c r="T1164" t="str">
        <f>'Liste des gares'!E1165</f>
        <v>OCC - Occitanie</v>
      </c>
      <c r="U1164" t="str">
        <f>'Liste des gares'!F1165</f>
        <v>à renseigner par PSEF</v>
      </c>
      <c r="V1164" t="str">
        <f>'Liste des gares'!G1165</f>
        <v>C OCCITANIE</v>
      </c>
    </row>
    <row r="1165" spans="17:22">
      <c r="Q1165" t="str">
        <f>'Liste des gares'!B1166</f>
        <v>La Baule Les Pins</v>
      </c>
      <c r="R1165">
        <f>'Liste des gares'!C1166</f>
        <v>87481697</v>
      </c>
      <c r="S1165" t="str">
        <f>'Liste des gares'!D1166</f>
        <v>Pays de la Loire</v>
      </c>
      <c r="T1165" t="str">
        <f>'Liste des gares'!E1166</f>
        <v>BPL - Bretagne Pays de La Loire</v>
      </c>
      <c r="U1165" t="str">
        <f>'Liste des gares'!F1166</f>
        <v>à renseigner par PSEF</v>
      </c>
      <c r="V1165" t="str">
        <f>'Liste des gares'!G1166</f>
        <v>C PAYS DE LA LOIRE</v>
      </c>
    </row>
    <row r="1166" spans="17:22">
      <c r="Q1166" t="str">
        <f>'Liste des gares'!B1167</f>
        <v>La Baule-Escoublac</v>
      </c>
      <c r="R1166">
        <f>'Liste des gares'!C1167</f>
        <v>87481754</v>
      </c>
      <c r="S1166" t="str">
        <f>'Liste des gares'!D1167</f>
        <v>Pays de la Loire</v>
      </c>
      <c r="T1166" t="str">
        <f>'Liste des gares'!E1167</f>
        <v>BPL - Bretagne Pays de La Loire</v>
      </c>
      <c r="U1166" t="str">
        <f>'Liste des gares'!F1167</f>
        <v>EIC Bretagne Pays de la Loire</v>
      </c>
      <c r="V1166" t="str">
        <f>'Liste des gares'!G1167</f>
        <v>B PAYS DE LA LOIRE</v>
      </c>
    </row>
    <row r="1167" spans="17:22">
      <c r="Q1167" t="str">
        <f>'Liste des gares'!B1168</f>
        <v>La Bernerie-en-Retz</v>
      </c>
      <c r="R1167">
        <f>'Liste des gares'!C1168</f>
        <v>87481267</v>
      </c>
      <c r="S1167" t="str">
        <f>'Liste des gares'!D1168</f>
        <v>Pays de la Loire</v>
      </c>
      <c r="T1167" t="str">
        <f>'Liste des gares'!E1168</f>
        <v>BPL - Bretagne Pays de La Loire</v>
      </c>
      <c r="U1167" t="str">
        <f>'Liste des gares'!F1168</f>
        <v>à renseigner par PSEF</v>
      </c>
      <c r="V1167" t="str">
        <f>'Liste des gares'!G1168</f>
        <v>C PAYS DE LA LOIRE</v>
      </c>
    </row>
    <row r="1168" spans="17:22">
      <c r="Q1168" t="str">
        <f>'Liste des gares'!B1169</f>
        <v>La Bohalle</v>
      </c>
      <c r="R1168">
        <f>'Liste des gares'!C1169</f>
        <v>87487843</v>
      </c>
      <c r="S1168" t="str">
        <f>'Liste des gares'!D1169</f>
        <v>Pays de la Loire</v>
      </c>
      <c r="T1168" t="str">
        <f>'Liste des gares'!E1169</f>
        <v>BPL - Bretagne Pays de La Loire</v>
      </c>
      <c r="U1168" t="str">
        <f>'Liste des gares'!F1169</f>
        <v>à renseigner par PSEF</v>
      </c>
      <c r="V1168" t="str">
        <f>'Liste des gares'!G1169</f>
        <v>C PAYS DE LA LOIRE</v>
      </c>
    </row>
    <row r="1169" spans="17:22">
      <c r="Q1169" t="str">
        <f>'Liste des gares'!B1170</f>
        <v>La Bonneville-sur-Iton</v>
      </c>
      <c r="R1169">
        <f>'Liste des gares'!C1170</f>
        <v>87387142</v>
      </c>
      <c r="S1169" t="str">
        <f>'Liste des gares'!D1170</f>
        <v>Normandie</v>
      </c>
      <c r="T1169" t="str">
        <f>'Liste des gares'!E1170</f>
        <v>NO - Normandie</v>
      </c>
      <c r="U1169" t="str">
        <f>'Liste des gares'!F1170</f>
        <v>à renseigner par PSEF</v>
      </c>
      <c r="V1169" t="str">
        <f>'Liste des gares'!G1170</f>
        <v>C NORMANDIE</v>
      </c>
    </row>
    <row r="1170" spans="17:22">
      <c r="Q1170" t="str">
        <f>'Liste des gares'!B1171</f>
        <v>La Borne Blanche</v>
      </c>
      <c r="R1170">
        <f>'Liste des gares'!C1171</f>
        <v>87276287</v>
      </c>
      <c r="S1170" t="str">
        <f>'Liste des gares'!D1171</f>
        <v>Hauts-de-France</v>
      </c>
      <c r="T1170" t="str">
        <f>'Liste des gares'!E1171</f>
        <v>HDF - Hauts de France</v>
      </c>
      <c r="U1170" t="str">
        <f>'Liste des gares'!F1171</f>
        <v>à renseigner par PSEF</v>
      </c>
      <c r="V1170" t="str">
        <f>'Liste des gares'!G1171</f>
        <v>B HAUTS DE FRANCE</v>
      </c>
    </row>
    <row r="1171" spans="17:22">
      <c r="Q1171" t="str">
        <f>'Liste des gares'!B1172</f>
        <v>La Bouteille</v>
      </c>
      <c r="R1171">
        <f>'Liste des gares'!C1172</f>
        <v>87297085</v>
      </c>
      <c r="S1171" t="str">
        <f>'Liste des gares'!D1172</f>
        <v>Hauts-de-France</v>
      </c>
      <c r="T1171" t="str">
        <f>'Liste des gares'!E1172</f>
        <v>HDF - Hauts de France</v>
      </c>
      <c r="U1171" t="str">
        <f>'Liste des gares'!F1172</f>
        <v>à renseigner par PSEF</v>
      </c>
      <c r="V1171" t="str">
        <f>'Liste des gares'!G1172</f>
        <v>C HAUTS DE FRANCE</v>
      </c>
    </row>
    <row r="1172" spans="17:22">
      <c r="Q1172" t="str">
        <f>'Liste des gares'!B1173</f>
        <v>La Brigue</v>
      </c>
      <c r="R1172">
        <f>'Liste des gares'!C1173</f>
        <v>87756874</v>
      </c>
      <c r="S1172" t="str">
        <f>'Liste des gares'!D1173</f>
        <v>Provence-Alpes-Côte d'Azur</v>
      </c>
      <c r="T1172" t="str">
        <f>'Liste des gares'!E1173</f>
        <v>PACA - Provence Alpes Côte d'Azur</v>
      </c>
      <c r="U1172" t="str">
        <f>'Liste des gares'!F1173</f>
        <v>à renseigner par PSEF</v>
      </c>
      <c r="V1172" t="str">
        <f>'Liste des gares'!G1173</f>
        <v>C PACA</v>
      </c>
    </row>
    <row r="1173" spans="17:22">
      <c r="Q1173" t="str">
        <f>'Liste des gares'!B1174</f>
        <v>La Brillanne - Oraison</v>
      </c>
      <c r="R1173">
        <f>'Liste des gares'!C1174</f>
        <v>87751271</v>
      </c>
      <c r="S1173" t="str">
        <f>'Liste des gares'!D1174</f>
        <v>Provence-Alpes-Côte d'Azur</v>
      </c>
      <c r="T1173" t="str">
        <f>'Liste des gares'!E1174</f>
        <v>PACA - Provence Alpes Côte d'Azur</v>
      </c>
      <c r="U1173" t="str">
        <f>'Liste des gares'!F1174</f>
        <v>à renseigner par PSEF</v>
      </c>
      <c r="V1173" t="str">
        <f>'Liste des gares'!G1174</f>
        <v>C PACA</v>
      </c>
    </row>
    <row r="1174" spans="17:22">
      <c r="Q1174" t="str">
        <f>'Liste des gares'!B1175</f>
        <v>La Brohinière</v>
      </c>
      <c r="R1174">
        <f>'Liste des gares'!C1175</f>
        <v>87471094</v>
      </c>
      <c r="S1174" t="str">
        <f>'Liste des gares'!D1175</f>
        <v>Bretagne</v>
      </c>
      <c r="T1174" t="str">
        <f>'Liste des gares'!E1175</f>
        <v>BPL - Bretagne Pays de La Loire</v>
      </c>
      <c r="U1174" t="str">
        <f>'Liste des gares'!F1175</f>
        <v>EIC Bretagne Pays de la Loire</v>
      </c>
      <c r="V1174" t="str">
        <f>'Liste des gares'!G1175</f>
        <v>C BRETAGNE</v>
      </c>
    </row>
    <row r="1175" spans="17:22">
      <c r="Q1175" t="str">
        <f>'Liste des gares'!B1176</f>
        <v>Lacapelle-Viescamp</v>
      </c>
      <c r="R1175">
        <f>'Liste des gares'!C1176</f>
        <v>87645150</v>
      </c>
      <c r="S1175" t="str">
        <f>'Liste des gares'!D1176</f>
        <v>Auvergne-Rhône-Alpes</v>
      </c>
      <c r="T1175" t="str">
        <f>'Liste des gares'!E1176</f>
        <v>AURA - Auvergne Rhône Alpes</v>
      </c>
      <c r="U1175" t="str">
        <f>'Liste des gares'!F1176</f>
        <v>à renseigner par PSEF</v>
      </c>
      <c r="V1175" t="str">
        <f>'Liste des gares'!G1176</f>
        <v>C AUV-RHONE ALPES</v>
      </c>
    </row>
    <row r="1176" spans="17:22">
      <c r="Q1176" t="str">
        <f>'Liste des gares'!B1177</f>
        <v>La Cave</v>
      </c>
      <c r="R1176">
        <f>'Liste des gares'!C1177</f>
        <v>87595215</v>
      </c>
      <c r="S1176" t="str">
        <f>'Liste des gares'!D1177</f>
        <v>Nouvelle-Aquitaine</v>
      </c>
      <c r="T1176" t="str">
        <f>'Liste des gares'!E1177</f>
        <v>NA - Nouvelle Aquitaine</v>
      </c>
      <c r="U1176" t="str">
        <f>'Liste des gares'!F1177</f>
        <v>à renseigner par PSEF</v>
      </c>
      <c r="V1176" t="str">
        <f>'Liste des gares'!G1177</f>
        <v>C NOUVELLE AQUITAINE</v>
      </c>
    </row>
    <row r="1177" spans="17:22">
      <c r="Q1177" t="str">
        <f>'Liste des gares'!B1178</f>
        <v>Lacelle (Corrèze)</v>
      </c>
      <c r="R1177">
        <f>'Liste des gares'!C1178</f>
        <v>87592147</v>
      </c>
      <c r="S1177" t="str">
        <f>'Liste des gares'!D1178</f>
        <v>Nouvelle-Aquitaine</v>
      </c>
      <c r="T1177" t="str">
        <f>'Liste des gares'!E1178</f>
        <v>NA - Nouvelle Aquitaine</v>
      </c>
      <c r="U1177" t="str">
        <f>'Liste des gares'!F1178</f>
        <v>à renseigner par PSEF</v>
      </c>
      <c r="V1177" t="str">
        <f>'Liste des gares'!G1178</f>
        <v>C NOUVELLE AQUITAINE</v>
      </c>
    </row>
    <row r="1178" spans="17:22">
      <c r="Q1178" t="str">
        <f>'Liste des gares'!B1179</f>
        <v>La Celle-Saint-Cloud</v>
      </c>
      <c r="R1178">
        <f>'Liste des gares'!C1179</f>
        <v>87382432</v>
      </c>
      <c r="S1178" t="str">
        <f>'Liste des gares'!D1179</f>
        <v>Île-de-France</v>
      </c>
      <c r="T1178" t="str">
        <f>'Liste des gares'!E1179</f>
        <v>IDF - Île de France</v>
      </c>
      <c r="U1178" t="str">
        <f>'Liste des gares'!F1179</f>
        <v>à renseigner par PSEF</v>
      </c>
      <c r="V1178" t="str">
        <f>'Liste des gares'!G1179</f>
        <v>B ILE-DE-FRANCE</v>
      </c>
    </row>
    <row r="1179" spans="17:22">
      <c r="Q1179" t="str">
        <f>'Liste des gares'!B1180</f>
        <v>La Chaize-le-Vicomte</v>
      </c>
      <c r="R1179">
        <f>'Liste des gares'!C1180</f>
        <v>87486308</v>
      </c>
      <c r="S1179" t="str">
        <f>'Liste des gares'!D1180</f>
        <v>Pays de la Loire</v>
      </c>
      <c r="T1179" t="str">
        <f>'Liste des gares'!E1180</f>
        <v>BPL - Bretagne Pays de La Loire</v>
      </c>
      <c r="U1179" t="str">
        <f>'Liste des gares'!F1180</f>
        <v>EIC Bretagne Pays de la Loire</v>
      </c>
      <c r="V1179" t="str">
        <f>'Liste des gares'!G1180</f>
        <v>C PAYS DE LA LOIRE</v>
      </c>
    </row>
    <row r="1180" spans="17:22">
      <c r="Q1180" t="str">
        <f>'Liste des gares'!B1181</f>
        <v>La Chapelle Aulnay</v>
      </c>
      <c r="R1180">
        <f>'Liste des gares'!C1181</f>
        <v>87590364</v>
      </c>
      <c r="S1180" t="str">
        <f>'Liste des gares'!D1181</f>
        <v>Pays de la Loire</v>
      </c>
      <c r="T1180" t="str">
        <f>'Liste des gares'!E1181</f>
        <v>BPL - Bretagne Pays de La Loire</v>
      </c>
      <c r="U1180" t="str">
        <f>'Liste des gares'!F1181</f>
        <v>à renseigner par PSEF</v>
      </c>
      <c r="V1180" t="str">
        <f>'Liste des gares'!G1181</f>
        <v>C PAYS DE LA LOIRE</v>
      </c>
    </row>
    <row r="1181" spans="17:22">
      <c r="Q1181" t="str">
        <f>'Liste des gares'!B1182</f>
        <v>La Chapelle Centre</v>
      </c>
      <c r="R1181">
        <f>'Liste des gares'!C1182</f>
        <v>87481564</v>
      </c>
      <c r="S1181" t="str">
        <f>'Liste des gares'!D1182</f>
        <v>Pays de la Loire</v>
      </c>
      <c r="T1181" t="str">
        <f>'Liste des gares'!E1182</f>
        <v>BPL - Bretagne Pays de La Loire</v>
      </c>
      <c r="U1181" t="str">
        <f>'Liste des gares'!F1182</f>
        <v>à renseigner par PSEF</v>
      </c>
      <c r="V1181" t="str">
        <f>'Liste des gares'!G1182</f>
        <v>C PAYS DE LA LOIRE</v>
      </c>
    </row>
    <row r="1182" spans="17:22">
      <c r="Q1182" t="str">
        <f>'Liste des gares'!B1183</f>
        <v>La Chapelle-Saint-Mesmin</v>
      </c>
      <c r="R1182">
        <f>'Liste des gares'!C1183</f>
        <v>87543371</v>
      </c>
      <c r="S1182" t="str">
        <f>'Liste des gares'!D1183</f>
        <v>Centre-Val de Loire</v>
      </c>
      <c r="T1182" t="str">
        <f>'Liste des gares'!E1183</f>
        <v>CVL - Centre Val de Loire</v>
      </c>
      <c r="U1182" t="str">
        <f>'Liste des gares'!F1183</f>
        <v>à renseigner par PSEF</v>
      </c>
      <c r="V1182" t="str">
        <f>'Liste des gares'!G1183</f>
        <v>C CENTRE VAL DE LOIRE</v>
      </c>
    </row>
    <row r="1183" spans="17:22">
      <c r="Q1183" t="str">
        <f>'Liste des gares'!B1184</f>
        <v>La Chapelle-sur-Loire</v>
      </c>
      <c r="R1183">
        <f>'Liste des gares'!C1184</f>
        <v>87571802</v>
      </c>
      <c r="S1183" t="str">
        <f>'Liste des gares'!D1184</f>
        <v>Centre-Val de Loire</v>
      </c>
      <c r="T1183" t="str">
        <f>'Liste des gares'!E1184</f>
        <v>CVL - Centre Val de Loire</v>
      </c>
      <c r="U1183" t="str">
        <f>'Liste des gares'!F1184</f>
        <v>à renseigner par PSEF</v>
      </c>
      <c r="V1183" t="str">
        <f>'Liste des gares'!G1184</f>
        <v>C CENTRE VAL DE LOIRE</v>
      </c>
    </row>
    <row r="1184" spans="17:22">
      <c r="Q1184" t="str">
        <f>'Liste des gares'!B1185</f>
        <v>La Charité-sur-Loire</v>
      </c>
      <c r="R1184">
        <f>'Liste des gares'!C1185</f>
        <v>87696195</v>
      </c>
      <c r="S1184" t="str">
        <f>'Liste des gares'!D1185</f>
        <v>Bourgogne-Franche-Comté</v>
      </c>
      <c r="T1184" t="str">
        <f>'Liste des gares'!E1185</f>
        <v>BFC - Bourgogne Franche Compté</v>
      </c>
      <c r="U1184" t="str">
        <f>'Liste des gares'!F1185</f>
        <v>à renseigner par PSEF</v>
      </c>
      <c r="V1184" t="str">
        <f>'Liste des gares'!G1185</f>
        <v>B BOURGOGNE FC</v>
      </c>
    </row>
    <row r="1185" spans="17:22">
      <c r="Q1185" t="str">
        <f>'Liste des gares'!B1186</f>
        <v>La Chaumusse - Fort-du-Plasne</v>
      </c>
      <c r="R1185">
        <f>'Liste des gares'!C1186</f>
        <v>87715391</v>
      </c>
      <c r="S1185" t="str">
        <f>'Liste des gares'!D1186</f>
        <v>Bourgogne-Franche-Comté</v>
      </c>
      <c r="T1185" t="str">
        <f>'Liste des gares'!E1186</f>
        <v>BFC - Bourgogne Franche Compté</v>
      </c>
      <c r="U1185" t="str">
        <f>'Liste des gares'!F1186</f>
        <v>à renseigner par PSEF</v>
      </c>
      <c r="V1185" t="str">
        <f>'Liste des gares'!G1186</f>
        <v>C BOURGOGNE FC</v>
      </c>
    </row>
    <row r="1186" spans="17:22">
      <c r="Q1186" t="str">
        <f>'Liste des gares'!B1187</f>
        <v>La Chaussée-Saint-Victor</v>
      </c>
      <c r="R1186">
        <f>'Liste des gares'!C1187</f>
        <v>87574251</v>
      </c>
      <c r="S1186" t="str">
        <f>'Liste des gares'!D1187</f>
        <v>Centre-Val de Loire</v>
      </c>
      <c r="T1186" t="str">
        <f>'Liste des gares'!E1187</f>
        <v>CVL - Centre Val de Loire</v>
      </c>
      <c r="U1186" t="str">
        <f>'Liste des gares'!F1187</f>
        <v>à renseigner par PSEF</v>
      </c>
      <c r="V1186" t="str">
        <f>'Liste des gares'!G1187</f>
        <v>C CENTRE VAL DE LOIRE</v>
      </c>
    </row>
    <row r="1187" spans="17:22">
      <c r="Q1187" t="str">
        <f>'Liste des gares'!B1188</f>
        <v>Chaux-des-Crotenay</v>
      </c>
      <c r="R1187">
        <f>'Liste des gares'!C1188</f>
        <v>87715383</v>
      </c>
      <c r="S1187" t="str">
        <f>'Liste des gares'!D1188</f>
        <v>Bourgogne-Franche-Comté</v>
      </c>
      <c r="T1187" t="str">
        <f>'Liste des gares'!E1188</f>
        <v>BFC - Bourgogne Franche Compté</v>
      </c>
      <c r="U1187" t="str">
        <f>'Liste des gares'!F1188</f>
        <v>à renseigner par PSEF</v>
      </c>
      <c r="V1187" t="str">
        <f>'Liste des gares'!G1188</f>
        <v>C BOURGOGNE FC</v>
      </c>
    </row>
    <row r="1188" spans="17:22">
      <c r="Q1188" t="str">
        <f>'Liste des gares'!B1189</f>
        <v>La Ciotat - Ceyreste</v>
      </c>
      <c r="R1188">
        <f>'Liste des gares'!C1189</f>
        <v>87751784</v>
      </c>
      <c r="S1188" t="str">
        <f>'Liste des gares'!D1189</f>
        <v>Provence-Alpes-Côte d'Azur</v>
      </c>
      <c r="T1188" t="str">
        <f>'Liste des gares'!E1189</f>
        <v>PACA - Provence Alpes Côte d'Azur</v>
      </c>
      <c r="U1188" t="str">
        <f>'Liste des gares'!F1189</f>
        <v>à renseigner par PSEF</v>
      </c>
      <c r="V1188" t="str">
        <f>'Liste des gares'!G1189</f>
        <v>B PACA</v>
      </c>
    </row>
    <row r="1189" spans="17:22">
      <c r="Q1189" t="str">
        <f>'Liste des gares'!B1190</f>
        <v>La Clayette - Baudemont</v>
      </c>
      <c r="R1189">
        <f>'Liste des gares'!C1190</f>
        <v>87694737</v>
      </c>
      <c r="S1189" t="str">
        <f>'Liste des gares'!D1190</f>
        <v>Bourgogne-Franche-Comté</v>
      </c>
      <c r="T1189" t="str">
        <f>'Liste des gares'!E1190</f>
        <v>BFC - Bourgogne Franche Compté</v>
      </c>
      <c r="U1189" t="str">
        <f>'Liste des gares'!F1190</f>
        <v>à renseigner par PSEF</v>
      </c>
      <c r="V1189" t="str">
        <f>'Liste des gares'!G1190</f>
        <v>C BOURGOGNE FC</v>
      </c>
    </row>
    <row r="1190" spans="17:22">
      <c r="Q1190" t="str">
        <f>'Liste des gares'!B1191</f>
        <v>La Coquille</v>
      </c>
      <c r="R1190">
        <f>'Liste des gares'!C1191</f>
        <v>87592501</v>
      </c>
      <c r="S1190" t="str">
        <f>'Liste des gares'!D1191</f>
        <v>Nouvelle-Aquitaine</v>
      </c>
      <c r="T1190" t="str">
        <f>'Liste des gares'!E1191</f>
        <v>NA - Nouvelle Aquitaine</v>
      </c>
      <c r="U1190" t="str">
        <f>'Liste des gares'!F1191</f>
        <v>EIC Aquitaine Poitou Charentes</v>
      </c>
      <c r="V1190" t="str">
        <f>'Liste des gares'!G1191</f>
        <v>C NOUVELLE AQUITAINE</v>
      </c>
    </row>
    <row r="1191" spans="17:22">
      <c r="Q1191" t="str">
        <f>'Liste des gares'!B1192</f>
        <v>La Courneuve - Aubervilliers</v>
      </c>
      <c r="R1191">
        <f>'Liste des gares'!C1192</f>
        <v>87271304</v>
      </c>
      <c r="S1191" t="str">
        <f>'Liste des gares'!D1192</f>
        <v>Île-de-France</v>
      </c>
      <c r="T1191" t="str">
        <f>'Liste des gares'!E1192</f>
        <v>IDF - Île de France</v>
      </c>
      <c r="U1191" t="str">
        <f>'Liste des gares'!F1192</f>
        <v>à renseigner par PSEF</v>
      </c>
      <c r="V1191" t="str">
        <f>'Liste des gares'!G1192</f>
        <v>B ILE-DE-FRANCE</v>
      </c>
    </row>
    <row r="1192" spans="17:22">
      <c r="Q1192" t="str">
        <f>'Liste des gares'!B1193</f>
        <v>La Couronne Carro</v>
      </c>
      <c r="R1192">
        <f>'Liste des gares'!C1193</f>
        <v>87753541</v>
      </c>
      <c r="S1192" t="str">
        <f>'Liste des gares'!D1193</f>
        <v>Provence-Alpes-Côte d'Azur</v>
      </c>
      <c r="T1192" t="str">
        <f>'Liste des gares'!E1193</f>
        <v>PACA - Provence Alpes Côte d'Azur</v>
      </c>
      <c r="U1192" t="str">
        <f>'Liste des gares'!F1193</f>
        <v>à renseigner par PSEF</v>
      </c>
      <c r="V1192" t="str">
        <f>'Liste des gares'!G1193</f>
        <v>C PACA</v>
      </c>
    </row>
    <row r="1193" spans="17:22">
      <c r="Q1193" t="str">
        <f>'Liste des gares'!B1194</f>
        <v>La Crau</v>
      </c>
      <c r="R1193">
        <f>'Liste des gares'!C1194</f>
        <v>87755611</v>
      </c>
      <c r="S1193" t="str">
        <f>'Liste des gares'!D1194</f>
        <v>Provence-Alpes-Côte d'Azur</v>
      </c>
      <c r="T1193" t="str">
        <f>'Liste des gares'!E1194</f>
        <v>PACA - Provence Alpes Côte d'Azur</v>
      </c>
      <c r="U1193" t="str">
        <f>'Liste des gares'!F1194</f>
        <v>à renseigner par PSEF</v>
      </c>
      <c r="V1193" t="str">
        <f>'Liste des gares'!G1194</f>
        <v>C PACA</v>
      </c>
    </row>
    <row r="1194" spans="17:22">
      <c r="Q1194" t="str">
        <f>'Liste des gares'!B1195</f>
        <v>La Crèche</v>
      </c>
      <c r="R1194">
        <f>'Liste des gares'!C1195</f>
        <v>87485474</v>
      </c>
      <c r="S1194" t="str">
        <f>'Liste des gares'!D1195</f>
        <v>Nouvelle-Aquitaine</v>
      </c>
      <c r="T1194" t="str">
        <f>'Liste des gares'!E1195</f>
        <v>NA - Nouvelle Aquitaine</v>
      </c>
      <c r="U1194" t="str">
        <f>'Liste des gares'!F1195</f>
        <v>EIC Aquitaine Poitou Charentes</v>
      </c>
      <c r="V1194" t="str">
        <f>'Liste des gares'!G1195</f>
        <v>C NOUVELLE AQUITAINE</v>
      </c>
    </row>
    <row r="1195" spans="17:22">
      <c r="Q1195" t="str">
        <f>'Liste des gares'!B1196</f>
        <v>La Croix de Méan</v>
      </c>
      <c r="R1195">
        <f>'Liste des gares'!C1196</f>
        <v>87481689</v>
      </c>
      <c r="S1195" t="str">
        <f>'Liste des gares'!D1196</f>
        <v>Pays de la Loire</v>
      </c>
      <c r="T1195" t="str">
        <f>'Liste des gares'!E1196</f>
        <v>BPL - Bretagne Pays de La Loire</v>
      </c>
      <c r="U1195" t="str">
        <f>'Liste des gares'!F1196</f>
        <v>à renseigner par PSEF</v>
      </c>
      <c r="V1195" t="str">
        <f>'Liste des gares'!G1196</f>
        <v>C PAYS DE LA LOIRE</v>
      </c>
    </row>
    <row r="1196" spans="17:22">
      <c r="Q1196" t="str">
        <f>'Liste des gares'!B1197</f>
        <v>La Défense</v>
      </c>
      <c r="R1196">
        <f>'Liste des gares'!C1197</f>
        <v>87382218</v>
      </c>
      <c r="S1196" t="str">
        <f>'Liste des gares'!D1197</f>
        <v>Île-de-France</v>
      </c>
      <c r="T1196" t="str">
        <f>'Liste des gares'!E1197</f>
        <v>IDF - Île de France</v>
      </c>
      <c r="U1196" t="str">
        <f>'Liste des gares'!F1197</f>
        <v>EIC Paris Saint Lazare</v>
      </c>
      <c r="V1196" t="str">
        <f>'Liste des gares'!G1197</f>
        <v>B ILE-DE-FRANCE</v>
      </c>
    </row>
    <row r="1197" spans="17:22">
      <c r="Q1197" t="str">
        <f>'Liste des gares'!B1198</f>
        <v>La Douzillère</v>
      </c>
      <c r="R1197">
        <f>'Liste des gares'!C1198</f>
        <v>87009696</v>
      </c>
      <c r="S1197" t="str">
        <f>'Liste des gares'!D1198</f>
        <v>Centre-Val de Loire</v>
      </c>
      <c r="T1197" t="str">
        <f>'Liste des gares'!E1198</f>
        <v>CVL - Centre Val de Loire</v>
      </c>
      <c r="U1197" t="str">
        <f>'Liste des gares'!F1198</f>
        <v>à renseigner par PSEF</v>
      </c>
      <c r="V1197" t="str">
        <f>'Liste des gares'!G1198</f>
        <v>C CENTRE VAL de LOIRE</v>
      </c>
    </row>
    <row r="1198" spans="17:22">
      <c r="Q1198" t="str">
        <f>'Liste des gares'!B1199</f>
        <v>La Faloise</v>
      </c>
      <c r="R1198">
        <f>'Liste des gares'!C1199</f>
        <v>87313239</v>
      </c>
      <c r="S1198" t="str">
        <f>'Liste des gares'!D1199</f>
        <v>Hauts-de-France</v>
      </c>
      <c r="T1198" t="str">
        <f>'Liste des gares'!E1199</f>
        <v>HDF - Hauts de France</v>
      </c>
      <c r="U1198" t="str">
        <f>'Liste des gares'!F1199</f>
        <v>à renseigner par PSEF</v>
      </c>
      <c r="V1198" t="str">
        <f>'Liste des gares'!G1199</f>
        <v>C HAUTS DE FRANCE</v>
      </c>
    </row>
    <row r="1199" spans="17:22">
      <c r="Q1199" t="str">
        <f>'Liste des gares'!B1200</f>
        <v>La Fère</v>
      </c>
      <c r="R1199">
        <f>'Liste des gares'!C1200</f>
        <v>87296632</v>
      </c>
      <c r="S1199" t="str">
        <f>'Liste des gares'!D1200</f>
        <v>Hauts-de-France</v>
      </c>
      <c r="T1199" t="str">
        <f>'Liste des gares'!E1200</f>
        <v>HDF - Hauts de France</v>
      </c>
      <c r="U1199" t="str">
        <f>'Liste des gares'!F1200</f>
        <v>à renseigner par PSEF</v>
      </c>
      <c r="V1199" t="str">
        <f>'Liste des gares'!G1200</f>
        <v>B HAUTS DE FRANCE</v>
      </c>
    </row>
    <row r="1200" spans="17:22">
      <c r="Q1200" t="str">
        <f>'Liste des gares'!B1201</f>
        <v>La Ferté-Alais</v>
      </c>
      <c r="R1200">
        <f>'Liste des gares'!C1201</f>
        <v>87681452</v>
      </c>
      <c r="S1200" t="str">
        <f>'Liste des gares'!D1201</f>
        <v>Île-de-France</v>
      </c>
      <c r="T1200" t="str">
        <f>'Liste des gares'!E1201</f>
        <v>IDF - Île de France</v>
      </c>
      <c r="U1200" t="str">
        <f>'Liste des gares'!F1201</f>
        <v>EIC Paris Sud Est</v>
      </c>
      <c r="V1200" t="str">
        <f>'Liste des gares'!G1201</f>
        <v>B ILE-DE-FRANCE</v>
      </c>
    </row>
    <row r="1201" spans="17:22">
      <c r="Q1201" t="str">
        <f>'Liste des gares'!B1202</f>
        <v>La Ferté-Bernard</v>
      </c>
      <c r="R1201">
        <f>'Liste des gares'!C1202</f>
        <v>87396325</v>
      </c>
      <c r="S1201" t="str">
        <f>'Liste des gares'!D1202</f>
        <v>Pays de la Loire</v>
      </c>
      <c r="T1201" t="str">
        <f>'Liste des gares'!E1202</f>
        <v>BPL - Bretagne Pays de La Loire</v>
      </c>
      <c r="U1201" t="str">
        <f>'Liste des gares'!F1202</f>
        <v>EIC Bretagne Pays de la Loire</v>
      </c>
      <c r="V1201" t="str">
        <f>'Liste des gares'!G1202</f>
        <v>B PAYS DE LA LOIRE</v>
      </c>
    </row>
    <row r="1202" spans="17:22">
      <c r="Q1202" t="str">
        <f>'Liste des gares'!B1203</f>
        <v>La Ferté-Imbault</v>
      </c>
      <c r="R1202">
        <f>'Liste des gares'!C1203</f>
        <v>87576082</v>
      </c>
      <c r="S1202" t="str">
        <f>'Liste des gares'!D1203</f>
        <v>Centre-Val de Loire</v>
      </c>
      <c r="T1202" t="str">
        <f>'Liste des gares'!E1203</f>
        <v>CVL - Centre Val de Loire</v>
      </c>
      <c r="U1202" t="str">
        <f>'Liste des gares'!F1203</f>
        <v>à renseigner par PSEF</v>
      </c>
      <c r="V1202" t="str">
        <f>'Liste des gares'!G1203</f>
        <v>C CENTRE VAL DE LOIRE</v>
      </c>
    </row>
    <row r="1203" spans="17:22">
      <c r="Q1203" t="str">
        <f>'Liste des gares'!B1204</f>
        <v>La Ferté-Milon</v>
      </c>
      <c r="R1203">
        <f>'Liste des gares'!C1204</f>
        <v>87116673</v>
      </c>
      <c r="S1203" t="str">
        <f>'Liste des gares'!D1204</f>
        <v>Hauts-de-France</v>
      </c>
      <c r="T1203" t="str">
        <f>'Liste des gares'!E1204</f>
        <v>HDF - Hauts de France</v>
      </c>
      <c r="U1203" t="str">
        <f>'Liste des gares'!F1204</f>
        <v>à renseigner par PSEF</v>
      </c>
      <c r="V1203" t="str">
        <f>'Liste des gares'!G1204</f>
        <v>C HAUTS DE FRANCE</v>
      </c>
    </row>
    <row r="1204" spans="17:22">
      <c r="Q1204" t="str">
        <f>'Liste des gares'!B1205</f>
        <v>La Ferté-Saint-Aubin</v>
      </c>
      <c r="R1204">
        <f>'Liste des gares'!C1205</f>
        <v>87543124</v>
      </c>
      <c r="S1204" t="str">
        <f>'Liste des gares'!D1205</f>
        <v>Centre-Val de Loire</v>
      </c>
      <c r="T1204" t="str">
        <f>'Liste des gares'!E1205</f>
        <v>CVL - Centre Val de Loire</v>
      </c>
      <c r="U1204" t="str">
        <f>'Liste des gares'!F1205</f>
        <v>à renseigner par PSEF</v>
      </c>
      <c r="V1204" t="str">
        <f>'Liste des gares'!G1205</f>
        <v>B CENTRE VAL DE LOIRE</v>
      </c>
    </row>
    <row r="1205" spans="17:22">
      <c r="Q1205" t="str">
        <f>'Liste des gares'!B1206</f>
        <v>La Ferté-sous-Jouarre</v>
      </c>
      <c r="R1205">
        <f>'Liste des gares'!C1206</f>
        <v>87116517</v>
      </c>
      <c r="S1205" t="str">
        <f>'Liste des gares'!D1206</f>
        <v>Île-de-France</v>
      </c>
      <c r="T1205" t="str">
        <f>'Liste des gares'!E1206</f>
        <v>IDF - Île de France</v>
      </c>
      <c r="U1205" t="str">
        <f>'Liste des gares'!F1206</f>
        <v>à renseigner par PSEF</v>
      </c>
      <c r="V1205" t="str">
        <f>'Liste des gares'!G1206</f>
        <v>B ILE-DE-FRANCE</v>
      </c>
    </row>
    <row r="1206" spans="17:22">
      <c r="Q1206" t="str">
        <f>'Liste des gares'!B1207</f>
        <v>La Fontaine</v>
      </c>
      <c r="R1206">
        <f>'Liste des gares'!C1207</f>
        <v>87286427</v>
      </c>
      <c r="S1206" t="str">
        <f>'Liste des gares'!D1207</f>
        <v>Hauts-de-France</v>
      </c>
      <c r="T1206" t="str">
        <f>'Liste des gares'!E1207</f>
        <v>HDF - Hauts de France</v>
      </c>
      <c r="U1206" t="str">
        <f>'Liste des gares'!F1207</f>
        <v>à renseigner par PSEF</v>
      </c>
      <c r="V1206" t="str">
        <f>'Liste des gares'!G1207</f>
        <v>C HAUTS DE FRANCE</v>
      </c>
    </row>
    <row r="1207" spans="17:22">
      <c r="Q1207" t="str">
        <f>'Liste des gares'!B1208</f>
        <v>La Forest-Landerneau</v>
      </c>
      <c r="R1207">
        <f>'Liste des gares'!C1208</f>
        <v>87474221</v>
      </c>
      <c r="S1207" t="str">
        <f>'Liste des gares'!D1208</f>
        <v>Bretagne</v>
      </c>
      <c r="T1207" t="str">
        <f>'Liste des gares'!E1208</f>
        <v>BPL - Bretagne Pays de La Loire</v>
      </c>
      <c r="U1207" t="str">
        <f>'Liste des gares'!F1208</f>
        <v>à renseigner par PSEF</v>
      </c>
      <c r="V1207" t="str">
        <f>'Liste des gares'!G1208</f>
        <v>C BRETAGNE</v>
      </c>
    </row>
    <row r="1208" spans="17:22">
      <c r="Q1208" t="str">
        <f>'Liste des gares'!B1209</f>
        <v>La Fouillouse</v>
      </c>
      <c r="R1208">
        <f>'Liste des gares'!C1209</f>
        <v>87726232</v>
      </c>
      <c r="S1208" t="str">
        <f>'Liste des gares'!D1209</f>
        <v>Auvergne-Rhône-Alpes</v>
      </c>
      <c r="T1208" t="str">
        <f>'Liste des gares'!E1209</f>
        <v>AURA - Auvergne Rhône Alpes</v>
      </c>
      <c r="U1208" t="str">
        <f>'Liste des gares'!F1209</f>
        <v>EIC Rhône Alpes Lyon</v>
      </c>
      <c r="V1208" t="str">
        <f>'Liste des gares'!G1209</f>
        <v>C AUV-RHONE ALPES</v>
      </c>
    </row>
    <row r="1209" spans="17:22">
      <c r="Q1209" t="str">
        <f>'Liste des gares'!B1210</f>
        <v>La Frayère</v>
      </c>
      <c r="R1209">
        <f>'Liste des gares'!C1210</f>
        <v>87757740</v>
      </c>
      <c r="S1209" t="str">
        <f>'Liste des gares'!D1210</f>
        <v>Provence-Alpes-Côte d'Azur</v>
      </c>
      <c r="T1209" t="str">
        <f>'Liste des gares'!E1210</f>
        <v>PACA - Provence Alpes Côte d'Azur</v>
      </c>
      <c r="U1209" t="str">
        <f>'Liste des gares'!F1210</f>
        <v>à renseigner par PSEF</v>
      </c>
      <c r="V1209" t="str">
        <f>'Liste des gares'!G1210</f>
        <v>C PACA</v>
      </c>
    </row>
    <row r="1210" spans="17:22">
      <c r="Q1210" t="str">
        <f>'Liste des gares'!B1211</f>
        <v>La Fresnais</v>
      </c>
      <c r="R1210">
        <f>'Liste des gares'!C1211</f>
        <v>87478081</v>
      </c>
      <c r="S1210" t="str">
        <f>'Liste des gares'!D1211</f>
        <v>Bretagne</v>
      </c>
      <c r="T1210" t="str">
        <f>'Liste des gares'!E1211</f>
        <v>BPL - Bretagne Pays de La Loire</v>
      </c>
      <c r="U1210" t="str">
        <f>'Liste des gares'!F1211</f>
        <v>à renseigner par PSEF</v>
      </c>
      <c r="V1210" t="str">
        <f>'Liste des gares'!G1211</f>
        <v>C BRETAGNE</v>
      </c>
    </row>
    <row r="1211" spans="17:22">
      <c r="Q1211" t="str">
        <f>'Liste des gares'!B1212</f>
        <v>La Frette - Montigny</v>
      </c>
      <c r="R1211">
        <f>'Liste des gares'!C1212</f>
        <v>87381871</v>
      </c>
      <c r="S1211" t="str">
        <f>'Liste des gares'!D1212</f>
        <v>Île-de-France</v>
      </c>
      <c r="T1211" t="str">
        <f>'Liste des gares'!E1212</f>
        <v>IDF - Île de France</v>
      </c>
      <c r="U1211" t="str">
        <f>'Liste des gares'!F1212</f>
        <v>à renseigner par PSEF</v>
      </c>
      <c r="V1211" t="str">
        <f>'Liste des gares'!G1212</f>
        <v>B ILE-DE-FRANCE</v>
      </c>
    </row>
    <row r="1212" spans="17:22">
      <c r="Q1212" t="str">
        <f>'Liste des gares'!B1213</f>
        <v>La Garde</v>
      </c>
      <c r="R1212">
        <f>'Liste des gares'!C1213</f>
        <v>87755306</v>
      </c>
      <c r="S1212" t="str">
        <f>'Liste des gares'!D1213</f>
        <v>Provence-Alpes-Côte d'Azur</v>
      </c>
      <c r="T1212" t="str">
        <f>'Liste des gares'!E1213</f>
        <v>PACA - Provence Alpes Côte d'Azur</v>
      </c>
      <c r="U1212" t="str">
        <f>'Liste des gares'!F1213</f>
        <v>à renseigner par PSEF</v>
      </c>
      <c r="V1212" t="str">
        <f>'Liste des gares'!G1213</f>
        <v>B PACA</v>
      </c>
    </row>
    <row r="1213" spans="17:22">
      <c r="Q1213" t="str">
        <f>'Liste des gares'!B1214</f>
        <v>La Garenne-Colombes</v>
      </c>
      <c r="R1213">
        <f>'Liste des gares'!C1214</f>
        <v>87386003</v>
      </c>
      <c r="S1213" t="str">
        <f>'Liste des gares'!D1214</f>
        <v>Île-de-France</v>
      </c>
      <c r="T1213" t="str">
        <f>'Liste des gares'!E1214</f>
        <v>IDF - Île de France</v>
      </c>
      <c r="U1213" t="str">
        <f>'Liste des gares'!F1214</f>
        <v>EIC Paris Saint Lazare</v>
      </c>
      <c r="V1213" t="str">
        <f>'Liste des gares'!G1214</f>
        <v>B ILE-DE-FRANCE</v>
      </c>
    </row>
    <row r="1214" spans="17:22">
      <c r="Q1214" t="str">
        <f>'Liste des gares'!B1215</f>
        <v>La Gorp</v>
      </c>
      <c r="R1214">
        <f>'Liste des gares'!C1215</f>
        <v>87584755</v>
      </c>
      <c r="S1214" t="str">
        <f>'Liste des gares'!D1215</f>
        <v>Nouvelle-Aquitaine</v>
      </c>
      <c r="T1214" t="str">
        <f>'Liste des gares'!E1215</f>
        <v>NA - Nouvelle Aquitaine</v>
      </c>
      <c r="U1214" t="str">
        <f>'Liste des gares'!F1215</f>
        <v>à renseigner par PSEF</v>
      </c>
      <c r="V1214" t="str">
        <f>'Liste des gares'!G1215</f>
        <v>C NOUVELLE AQUITAINE</v>
      </c>
    </row>
    <row r="1215" spans="17:22">
      <c r="Q1215" t="str">
        <f>'Liste des gares'!B1216</f>
        <v>La Gouesnière - Cancale - Saint-Méloir-des-Ondes</v>
      </c>
      <c r="R1215">
        <f>'Liste des gares'!C1216</f>
        <v>87478099</v>
      </c>
      <c r="S1215" t="str">
        <f>'Liste des gares'!D1216</f>
        <v>Bretagne</v>
      </c>
      <c r="T1215" t="str">
        <f>'Liste des gares'!E1216</f>
        <v>BPL - Bretagne Pays de La Loire</v>
      </c>
      <c r="U1215" t="str">
        <f>'Liste des gares'!F1216</f>
        <v>à renseigner par PSEF</v>
      </c>
      <c r="V1215" t="str">
        <f>'Liste des gares'!G1216</f>
        <v>C BRETAGNE</v>
      </c>
    </row>
    <row r="1216" spans="17:22">
      <c r="Q1216" t="str">
        <f>'Liste des gares'!B1217</f>
        <v>La Grande-Paroisse</v>
      </c>
      <c r="R1216">
        <f>'Liste des gares'!C1217</f>
        <v>87682476</v>
      </c>
      <c r="S1216" t="str">
        <f>'Liste des gares'!D1217</f>
        <v>Île-de-France</v>
      </c>
      <c r="T1216" t="str">
        <f>'Liste des gares'!E1217</f>
        <v>IDF - Île de France</v>
      </c>
      <c r="U1216" t="str">
        <f>'Liste des gares'!F1217</f>
        <v>à renseigner par PSEF</v>
      </c>
      <c r="V1216" t="str">
        <f>'Liste des gares'!G1217</f>
        <v>C ILE-DE-FRANCE</v>
      </c>
    </row>
    <row r="1217" spans="17:22">
      <c r="Q1217" t="str">
        <f>'Liste des gares'!B1218</f>
        <v>La Grave d'Ambarès</v>
      </c>
      <c r="R1217">
        <f>'Liste des gares'!C1218</f>
        <v>87491274</v>
      </c>
      <c r="S1217" t="str">
        <f>'Liste des gares'!D1218</f>
        <v>Nouvelle-Aquitaine</v>
      </c>
      <c r="T1217" t="str">
        <f>'Liste des gares'!E1218</f>
        <v>NA - Nouvelle Aquitaine</v>
      </c>
      <c r="U1217" t="str">
        <f>'Liste des gares'!F1218</f>
        <v>à renseigner par PSEF</v>
      </c>
      <c r="V1217" t="str">
        <f>'Liste des gares'!G1218</f>
        <v>C NOUVELLE AQUITAINE</v>
      </c>
    </row>
    <row r="1218" spans="17:22">
      <c r="Q1218" t="str">
        <f>'Liste des gares'!B1219</f>
        <v>La Guerche-sur-l'Aubois</v>
      </c>
      <c r="R1218">
        <f>'Liste des gares'!C1219</f>
        <v>87576470</v>
      </c>
      <c r="S1218" t="str">
        <f>'Liste des gares'!D1219</f>
        <v>Centre-Val de Loire</v>
      </c>
      <c r="T1218" t="str">
        <f>'Liste des gares'!E1219</f>
        <v>CVL - Centre Val de Loire</v>
      </c>
      <c r="U1218" t="str">
        <f>'Liste des gares'!F1219</f>
        <v>EIC Centre Limousin</v>
      </c>
      <c r="V1218" t="str">
        <f>'Liste des gares'!G1219</f>
        <v>C CENTRE VAL DE LOIRE</v>
      </c>
    </row>
    <row r="1219" spans="17:22">
      <c r="Q1219" t="str">
        <f>'Liste des gares'!B1220</f>
        <v>La Guierche</v>
      </c>
      <c r="R1219">
        <f>'Liste des gares'!C1220</f>
        <v>87396036</v>
      </c>
      <c r="S1219" t="str">
        <f>'Liste des gares'!D1220</f>
        <v>Pays de la Loire</v>
      </c>
      <c r="T1219" t="str">
        <f>'Liste des gares'!E1220</f>
        <v>BPL - Bretagne Pays de La Loire</v>
      </c>
      <c r="U1219" t="str">
        <f>'Liste des gares'!F1220</f>
        <v>à renseigner par PSEF</v>
      </c>
      <c r="V1219" t="str">
        <f>'Liste des gares'!G1220</f>
        <v>C PAYS DE LA LOIRE</v>
      </c>
    </row>
    <row r="1220" spans="17:22">
      <c r="Q1220" t="str">
        <f>'Liste des gares'!B1221</f>
        <v>Rosières</v>
      </c>
      <c r="R1220">
        <f>'Liste des gares'!C1221</f>
        <v>87313460</v>
      </c>
      <c r="S1220" t="str">
        <f>'Liste des gares'!D1221</f>
        <v>Hauts-de-France</v>
      </c>
      <c r="T1220" t="str">
        <f>'Liste des gares'!E1221</f>
        <v>HDF - Hauts de France</v>
      </c>
      <c r="U1220" t="str">
        <f>'Liste des gares'!F1221</f>
        <v>à renseigner par PSEF</v>
      </c>
      <c r="V1220" t="str">
        <f>'Liste des gares'!G1221</f>
        <v>C HAUTS DE FRANCE</v>
      </c>
    </row>
    <row r="1221" spans="17:22">
      <c r="Q1221" t="str">
        <f>'Liste des gares'!B1222</f>
        <v>La Hisse</v>
      </c>
      <c r="R1221">
        <f>'Liste des gares'!C1222</f>
        <v>87478156</v>
      </c>
      <c r="S1221" t="str">
        <f>'Liste des gares'!D1222</f>
        <v>Bretagne</v>
      </c>
      <c r="T1221" t="str">
        <f>'Liste des gares'!E1222</f>
        <v>BPL - Bretagne Pays de La Loire</v>
      </c>
      <c r="U1221" t="str">
        <f>'Liste des gares'!F1222</f>
        <v>à renseigner par PSEF</v>
      </c>
      <c r="V1221" t="str">
        <f>'Liste des gares'!G1222</f>
        <v>C BRETAGNE</v>
      </c>
    </row>
    <row r="1222" spans="17:22">
      <c r="Q1222" t="str">
        <f>'Liste des gares'!B1223</f>
        <v>La Hume</v>
      </c>
      <c r="R1222">
        <f>'Liste des gares'!C1223</f>
        <v>87582635</v>
      </c>
      <c r="S1222" t="str">
        <f>'Liste des gares'!D1223</f>
        <v>Nouvelle-Aquitaine</v>
      </c>
      <c r="T1222" t="str">
        <f>'Liste des gares'!E1223</f>
        <v>NA - Nouvelle Aquitaine</v>
      </c>
      <c r="U1222" t="str">
        <f>'Liste des gares'!F1223</f>
        <v>à renseigner par PSEF</v>
      </c>
      <c r="V1222" t="str">
        <f>'Liste des gares'!G1223</f>
        <v>B NOUVELLE AQUITAINE</v>
      </c>
    </row>
    <row r="1223" spans="17:22">
      <c r="Q1223" t="str">
        <f>'Liste des gares'!B1224</f>
        <v>La Hutte - Coulombiers</v>
      </c>
      <c r="R1223">
        <f>'Liste des gares'!C1224</f>
        <v>87396093</v>
      </c>
      <c r="S1223" t="str">
        <f>'Liste des gares'!D1224</f>
        <v>Pays de la Loire</v>
      </c>
      <c r="T1223" t="str">
        <f>'Liste des gares'!E1224</f>
        <v>BPL - Bretagne Pays de La Loire</v>
      </c>
      <c r="U1223" t="str">
        <f>'Liste des gares'!F1224</f>
        <v>à renseigner par PSEF</v>
      </c>
      <c r="V1223" t="str">
        <f>'Liste des gares'!G1224</f>
        <v>C PAYS DE LA LOIRE</v>
      </c>
    </row>
    <row r="1224" spans="17:22">
      <c r="Q1224" t="str">
        <f>'Liste des gares'!B1225</f>
        <v>La Jarrie</v>
      </c>
      <c r="R1224">
        <f>'Liste des gares'!C1225</f>
        <v>87485185</v>
      </c>
      <c r="S1224" t="str">
        <f>'Liste des gares'!D1225</f>
        <v>Nouvelle-Aquitaine</v>
      </c>
      <c r="T1224" t="str">
        <f>'Liste des gares'!E1225</f>
        <v>NA - Nouvelle Aquitaine</v>
      </c>
      <c r="U1224" t="str">
        <f>'Liste des gares'!F1225</f>
        <v>à renseigner par PSEF</v>
      </c>
      <c r="V1224" t="str">
        <f>'Liste des gares'!G1225</f>
        <v>C NOUVELLE AQUITAINE</v>
      </c>
    </row>
    <row r="1225" spans="17:22">
      <c r="Q1225" t="str">
        <f>'Liste des gares'!B1226</f>
        <v>La Jonchère</v>
      </c>
      <c r="R1225">
        <f>'Liste des gares'!C1226</f>
        <v>87592337</v>
      </c>
      <c r="S1225" t="str">
        <f>'Liste des gares'!D1226</f>
        <v>Nouvelle-Aquitaine</v>
      </c>
      <c r="T1225" t="str">
        <f>'Liste des gares'!E1226</f>
        <v>NA - Nouvelle Aquitaine</v>
      </c>
      <c r="U1225" t="str">
        <f>'Liste des gares'!F1226</f>
        <v>à renseigner par PSEF</v>
      </c>
      <c r="V1225" t="str">
        <f>'Liste des gares'!G1226</f>
        <v>C NOUVELLE AQUITAINE</v>
      </c>
    </row>
    <row r="1226" spans="17:22">
      <c r="Q1226" t="str">
        <f>'Liste des gares'!B1227</f>
        <v>La Joux</v>
      </c>
      <c r="R1226">
        <f>'Liste des gares'!C1227</f>
        <v>87746842</v>
      </c>
      <c r="S1226" t="str">
        <f>'Liste des gares'!D1227</f>
        <v>Auvergne-Rhône-Alpes</v>
      </c>
      <c r="T1226" t="str">
        <f>'Liste des gares'!E1227</f>
        <v>AURA - Auvergne Rhône Alpes</v>
      </c>
      <c r="U1226" t="str">
        <f>'Liste des gares'!F1227</f>
        <v>à renseigner par PSEF</v>
      </c>
      <c r="V1226" t="str">
        <f>'Liste des gares'!G1227</f>
        <v>C AUV-RHONE ALPES</v>
      </c>
    </row>
    <row r="1227" spans="17:22">
      <c r="Q1227" t="str">
        <f>'Liste des gares'!B1228</f>
        <v>La Levade</v>
      </c>
      <c r="R1227">
        <f>'Liste des gares'!C1228</f>
        <v>87775247</v>
      </c>
      <c r="S1227" t="str">
        <f>'Liste des gares'!D1228</f>
        <v>Occitanie</v>
      </c>
      <c r="T1227" t="str">
        <f>'Liste des gares'!E1228</f>
        <v>OCC - Occitanie</v>
      </c>
      <c r="U1227" t="str">
        <f>'Liste des gares'!F1228</f>
        <v>à renseigner par PSEF</v>
      </c>
      <c r="V1227" t="str">
        <f>'Liste des gares'!G1228</f>
        <v>C OCCITANIE</v>
      </c>
    </row>
    <row r="1228" spans="17:22">
      <c r="Q1228" t="str">
        <f>'Liste des gares'!B1229</f>
        <v>La Loupe</v>
      </c>
      <c r="R1228">
        <f>'Liste des gares'!C1229</f>
        <v>87394254</v>
      </c>
      <c r="S1228" t="str">
        <f>'Liste des gares'!D1229</f>
        <v>Centre-Val de Loire</v>
      </c>
      <c r="T1228" t="str">
        <f>'Liste des gares'!E1229</f>
        <v>CVL - Centre Val de Loire</v>
      </c>
      <c r="U1228" t="str">
        <f>'Liste des gares'!F1229</f>
        <v>à renseigner par PSEF</v>
      </c>
      <c r="V1228" t="str">
        <f>'Liste des gares'!G1229</f>
        <v>B CENTRE VAL DE LOIRE</v>
      </c>
    </row>
    <row r="1229" spans="17:22">
      <c r="Q1229" t="str">
        <f>'Liste des gares'!B1230</f>
        <v>La Madeleine</v>
      </c>
      <c r="R1229">
        <f>'Liste des gares'!C1230</f>
        <v>87286187</v>
      </c>
      <c r="S1229" t="str">
        <f>'Liste des gares'!D1230</f>
        <v>Hauts-de-France</v>
      </c>
      <c r="T1229" t="str">
        <f>'Liste des gares'!E1230</f>
        <v>HDF - Hauts de France</v>
      </c>
      <c r="U1229" t="str">
        <f>'Liste des gares'!F1230</f>
        <v>à renseigner par PSEF</v>
      </c>
      <c r="V1229" t="str">
        <f>'Liste des gares'!G1230</f>
        <v>C HAUTS DE FRANCE</v>
      </c>
    </row>
    <row r="1230" spans="17:22">
      <c r="Q1230" t="str">
        <f>'Liste des gares'!B1231</f>
        <v>La Marche</v>
      </c>
      <c r="R1230">
        <f>'Liste des gares'!C1231</f>
        <v>87691394</v>
      </c>
      <c r="S1230" t="str">
        <f>'Liste des gares'!D1231</f>
        <v>Bourgogne-Franche-Comté</v>
      </c>
      <c r="T1230" t="str">
        <f>'Liste des gares'!E1231</f>
        <v>BFC - Bourgogne Franche Compté</v>
      </c>
      <c r="U1230" t="str">
        <f>'Liste des gares'!F1231</f>
        <v>à renseigner par PSEF</v>
      </c>
      <c r="V1230" t="str">
        <f>'Liste des gares'!G1231</f>
        <v>C BOURGOGNE FC</v>
      </c>
    </row>
    <row r="1231" spans="17:22">
      <c r="Q1231" t="str">
        <f>'Liste des gares'!B1232</f>
        <v>La Méaugon</v>
      </c>
      <c r="R1231">
        <f>'Liste des gares'!C1232</f>
        <v>87473124</v>
      </c>
      <c r="S1231" t="str">
        <f>'Liste des gares'!D1232</f>
        <v>Bretagne</v>
      </c>
      <c r="T1231" t="str">
        <f>'Liste des gares'!E1232</f>
        <v>BPL - Bretagne Pays de La Loire</v>
      </c>
      <c r="U1231" t="str">
        <f>'Liste des gares'!F1232</f>
        <v>à renseigner par PSEF</v>
      </c>
      <c r="V1231" t="str">
        <f>'Liste des gares'!G1232</f>
        <v>C BRETAGNE</v>
      </c>
    </row>
    <row r="1232" spans="17:22">
      <c r="Q1232" t="str">
        <f>'Liste des gares'!B1233</f>
        <v>La Membrolle-sur-Choisille</v>
      </c>
      <c r="R1232">
        <f>'Liste des gares'!C1233</f>
        <v>87571513</v>
      </c>
      <c r="S1232" t="str">
        <f>'Liste des gares'!D1233</f>
        <v>Centre-Val de Loire</v>
      </c>
      <c r="T1232" t="str">
        <f>'Liste des gares'!E1233</f>
        <v>CVL - Centre Val de Loire</v>
      </c>
      <c r="U1232" t="str">
        <f>'Liste des gares'!F1233</f>
        <v>à renseigner par PSEF</v>
      </c>
      <c r="V1232" t="str">
        <f>'Liste des gares'!G1233</f>
        <v>C CENTRE VAL DE LOIRE</v>
      </c>
    </row>
    <row r="1233" spans="17:22">
      <c r="Q1233" t="str">
        <f>'Liste des gares'!B1234</f>
        <v>Saint-Pol-sur-Ternoise</v>
      </c>
      <c r="R1233">
        <f>'Liste des gares'!C1234</f>
        <v>87342337</v>
      </c>
      <c r="S1233" t="str">
        <f>'Liste des gares'!D1234</f>
        <v>Hauts-de-France</v>
      </c>
      <c r="T1233" t="str">
        <f>'Liste des gares'!E1234</f>
        <v>HDF - Hauts de France</v>
      </c>
      <c r="U1233" t="str">
        <f>'Liste des gares'!F1234</f>
        <v>à renseigner par PSEF</v>
      </c>
      <c r="V1233" t="str">
        <f>'Liste des gares'!G1234</f>
        <v>C HAUTS DE FRANCE</v>
      </c>
    </row>
    <row r="1234" spans="17:22">
      <c r="Q1234" t="str">
        <f>'Liste des gares'!B1235</f>
        <v>La Meyze</v>
      </c>
      <c r="R1234">
        <f>'Liste des gares'!C1235</f>
        <v>87592808</v>
      </c>
      <c r="S1234" t="str">
        <f>'Liste des gares'!D1235</f>
        <v>Nouvelle-Aquitaine</v>
      </c>
      <c r="T1234" t="str">
        <f>'Liste des gares'!E1235</f>
        <v>NA - Nouvelle Aquitaine</v>
      </c>
      <c r="U1234" t="str">
        <f>'Liste des gares'!F1235</f>
        <v>à renseigner par PSEF</v>
      </c>
      <c r="V1234" t="str">
        <f>'Liste des gares'!G1235</f>
        <v>C NOUVELLE AQUITAINE</v>
      </c>
    </row>
    <row r="1235" spans="17:22">
      <c r="Q1235" t="str">
        <f>'Liste des gares'!B1236</f>
        <v>La Miouze - Rochefort</v>
      </c>
      <c r="R1235">
        <f>'Liste des gares'!C1236</f>
        <v>87641290</v>
      </c>
      <c r="S1235" t="str">
        <f>'Liste des gares'!D1236</f>
        <v>Auvergne-Rhône-Alpes</v>
      </c>
      <c r="T1235" t="str">
        <f>'Liste des gares'!E1236</f>
        <v>AURA - Auvergne Rhône Alpes</v>
      </c>
      <c r="U1235" t="str">
        <f>'Liste des gares'!F1236</f>
        <v>à renseigner par PSEF</v>
      </c>
      <c r="V1235" t="str">
        <f>'Liste des gares'!G1236</f>
        <v>C AUV-RHONE ALPES</v>
      </c>
    </row>
    <row r="1236" spans="17:22">
      <c r="Q1236" t="str">
        <f>'Liste des gares'!B1237</f>
        <v>La Mothe-Achard</v>
      </c>
      <c r="R1236">
        <f>'Liste des gares'!C1237</f>
        <v>87486423</v>
      </c>
      <c r="S1236" t="str">
        <f>'Liste des gares'!D1237</f>
        <v>Pays de la Loire</v>
      </c>
      <c r="T1236" t="str">
        <f>'Liste des gares'!E1237</f>
        <v>BPL - Bretagne Pays de La Loire</v>
      </c>
      <c r="U1236" t="str">
        <f>'Liste des gares'!F1237</f>
        <v>EIC Bretagne Pays de la Loire</v>
      </c>
      <c r="V1236" t="str">
        <f>'Liste des gares'!G1237</f>
        <v>C PAYS DE LA LOIRE</v>
      </c>
    </row>
    <row r="1237" spans="17:22">
      <c r="Q1237" t="str">
        <f>'Liste des gares'!B1238</f>
        <v>La Mothe-Saint-Héray</v>
      </c>
      <c r="R1237">
        <f>'Liste des gares'!C1238</f>
        <v>87485508</v>
      </c>
      <c r="S1237" t="str">
        <f>'Liste des gares'!D1238</f>
        <v>Nouvelle-Aquitaine</v>
      </c>
      <c r="T1237" t="str">
        <f>'Liste des gares'!E1238</f>
        <v>NA - Nouvelle Aquitaine</v>
      </c>
      <c r="U1237" t="str">
        <f>'Liste des gares'!F1238</f>
        <v>à renseigner par PSEF</v>
      </c>
      <c r="V1237" t="str">
        <f>'Liste des gares'!G1238</f>
        <v>C NOUVELLE AQUITAINE</v>
      </c>
    </row>
    <row r="1238" spans="17:22">
      <c r="Q1238" t="str">
        <f>'Liste des gares'!B1239</f>
        <v>La Norville - Saint-Germain-lès-Arpajon</v>
      </c>
      <c r="R1238">
        <f>'Liste des gares'!C1239</f>
        <v>87545459</v>
      </c>
      <c r="S1238" t="str">
        <f>'Liste des gares'!D1239</f>
        <v>Île-de-France</v>
      </c>
      <c r="T1238" t="str">
        <f>'Liste des gares'!E1239</f>
        <v>IDF - Île de France</v>
      </c>
      <c r="U1238" t="str">
        <f>'Liste des gares'!F1239</f>
        <v>à renseigner par PSEF</v>
      </c>
      <c r="V1238" t="str">
        <f>'Liste des gares'!G1239</f>
        <v>B ILE-DE-FRANCE</v>
      </c>
    </row>
    <row r="1239" spans="17:22">
      <c r="Q1239" t="str">
        <f>'Liste des gares'!B1240</f>
        <v>La Pauline - Hyères</v>
      </c>
      <c r="R1239">
        <f>'Liste des gares'!C1240</f>
        <v>87755314</v>
      </c>
      <c r="S1239" t="str">
        <f>'Liste des gares'!D1240</f>
        <v>Provence-Alpes-Côte d'Azur</v>
      </c>
      <c r="T1239" t="str">
        <f>'Liste des gares'!E1240</f>
        <v>PACA - Provence Alpes Côte d'Azur</v>
      </c>
      <c r="U1239" t="str">
        <f>'Liste des gares'!F1240</f>
        <v>à renseigner par PSEF</v>
      </c>
      <c r="V1239" t="str">
        <f>'Liste des gares'!G1240</f>
        <v>B PACA</v>
      </c>
    </row>
    <row r="1240" spans="17:22">
      <c r="Q1240" t="str">
        <f>'Liste des gares'!B1241</f>
        <v>La Penne-sur-Huveaune</v>
      </c>
      <c r="R1240">
        <f>'Liste des gares'!C1241</f>
        <v>87751743</v>
      </c>
      <c r="S1240" t="str">
        <f>'Liste des gares'!D1241</f>
        <v>Provence-Alpes-Côte d'Azur</v>
      </c>
      <c r="T1240" t="str">
        <f>'Liste des gares'!E1241</f>
        <v>PACA - Provence Alpes Côte d'Azur</v>
      </c>
      <c r="U1240" t="str">
        <f>'Liste des gares'!F1241</f>
        <v>à renseigner par PSEF</v>
      </c>
      <c r="V1240" t="str">
        <f>'Liste des gares'!G1241</f>
        <v>C PACA</v>
      </c>
    </row>
    <row r="1241" spans="17:22">
      <c r="Q1241" t="str">
        <f>'Liste des gares'!B1242</f>
        <v>La Plaine Stade de France</v>
      </c>
      <c r="R1241">
        <f>'Liste des gares'!C1242</f>
        <v>87164798</v>
      </c>
      <c r="S1241" t="str">
        <f>'Liste des gares'!D1242</f>
        <v>Île-de-France</v>
      </c>
      <c r="T1241" t="str">
        <f>'Liste des gares'!E1242</f>
        <v>IDF - Île de France</v>
      </c>
      <c r="U1241" t="str">
        <f>'Liste des gares'!F1242</f>
        <v>à renseigner par PSEF</v>
      </c>
      <c r="V1241" t="str">
        <f>'Liste des gares'!G1242</f>
        <v>B ILE-DE-FRANCE</v>
      </c>
    </row>
    <row r="1242" spans="17:22">
      <c r="Q1242" t="str">
        <f>'Liste des gares'!B1243</f>
        <v>La Pomme</v>
      </c>
      <c r="R1242">
        <f>'Liste des gares'!C1243</f>
        <v>87751719</v>
      </c>
      <c r="S1242" t="str">
        <f>'Liste des gares'!D1243</f>
        <v>Provence-Alpes-Côte d'Azur</v>
      </c>
      <c r="T1242" t="str">
        <f>'Liste des gares'!E1243</f>
        <v>PACA - Provence Alpes Côte d'Azur</v>
      </c>
      <c r="U1242" t="str">
        <f>'Liste des gares'!F1243</f>
        <v>à renseigner par PSEF</v>
      </c>
      <c r="V1242" t="str">
        <f>'Liste des gares'!G1243</f>
        <v>C PACA</v>
      </c>
    </row>
    <row r="1243" spans="17:22">
      <c r="Q1243" t="str">
        <f>'Liste des gares'!B1244</f>
        <v>La Porcherie</v>
      </c>
      <c r="R1243">
        <f>'Liste des gares'!C1244</f>
        <v>87592295</v>
      </c>
      <c r="S1243" t="str">
        <f>'Liste des gares'!D1244</f>
        <v>Nouvelle-Aquitaine</v>
      </c>
      <c r="T1243" t="str">
        <f>'Liste des gares'!E1244</f>
        <v>NA - Nouvelle Aquitaine</v>
      </c>
      <c r="U1243" t="str">
        <f>'Liste des gares'!F1244</f>
        <v>à renseigner par PSEF</v>
      </c>
      <c r="V1243" t="str">
        <f>'Liste des gares'!G1244</f>
        <v>C NOUVELLE AQUITAINE</v>
      </c>
    </row>
    <row r="1244" spans="17:22">
      <c r="Q1244" t="str">
        <f>'Liste des gares'!B1245</f>
        <v>Saint-Sulpice - Auteuil</v>
      </c>
      <c r="R1244">
        <f>'Liste des gares'!C1245</f>
        <v>87313684</v>
      </c>
      <c r="S1244" t="str">
        <f>'Liste des gares'!D1245</f>
        <v>Hauts-de-France</v>
      </c>
      <c r="T1244" t="str">
        <f>'Liste des gares'!E1245</f>
        <v>HDF - Hauts de France</v>
      </c>
      <c r="U1244" t="str">
        <f>'Liste des gares'!F1245</f>
        <v>à renseigner par PSEF</v>
      </c>
      <c r="V1244" t="str">
        <f>'Liste des gares'!G1245</f>
        <v>C HAUTS DE FRANCE</v>
      </c>
    </row>
    <row r="1245" spans="17:22">
      <c r="Q1245" t="str">
        <f>'Liste des gares'!B1246</f>
        <v>La Poterie</v>
      </c>
      <c r="R1245">
        <f>'Liste des gares'!C1246</f>
        <v>87334508</v>
      </c>
      <c r="S1245" t="str">
        <f>'Liste des gares'!D1246</f>
        <v>Bretagne</v>
      </c>
      <c r="T1245" t="str">
        <f>'Liste des gares'!E1246</f>
        <v>BPL - Bretagne Pays de La Loire</v>
      </c>
      <c r="U1245" t="str">
        <f>'Liste des gares'!F1246</f>
        <v>EIC Bretagne Pays de la Loire</v>
      </c>
      <c r="V1245" t="str">
        <f>'Liste des gares'!G1246</f>
        <v>C BRETAGNE</v>
      </c>
    </row>
    <row r="1246" spans="17:22">
      <c r="Q1246" t="str">
        <f>'Liste des gares'!B1247</f>
        <v>La Redonne Ensuès</v>
      </c>
      <c r="R1246">
        <f>'Liste des gares'!C1247</f>
        <v>87753574</v>
      </c>
      <c r="S1246" t="str">
        <f>'Liste des gares'!D1247</f>
        <v>Provence-Alpes-Côte d'Azur</v>
      </c>
      <c r="T1246" t="str">
        <f>'Liste des gares'!E1247</f>
        <v>PACA - Provence Alpes Côte d'Azur</v>
      </c>
      <c r="U1246" t="str">
        <f>'Liste des gares'!F1247</f>
        <v>à renseigner par PSEF</v>
      </c>
      <c r="V1246" t="str">
        <f>'Liste des gares'!G1247</f>
        <v>C PACA</v>
      </c>
    </row>
    <row r="1247" spans="17:22">
      <c r="Q1247" t="str">
        <f>'Liste des gares'!B1248</f>
        <v>La Réole</v>
      </c>
      <c r="R1247">
        <f>'Liste des gares'!C1248</f>
        <v>87582866</v>
      </c>
      <c r="S1247" t="str">
        <f>'Liste des gares'!D1248</f>
        <v>Nouvelle-Aquitaine</v>
      </c>
      <c r="T1247" t="str">
        <f>'Liste des gares'!E1248</f>
        <v>NA - Nouvelle Aquitaine</v>
      </c>
      <c r="U1247" t="str">
        <f>'Liste des gares'!F1248</f>
        <v>EIC Aquitaine Poitou Charentes</v>
      </c>
      <c r="V1247" t="str">
        <f>'Liste des gares'!G1248</f>
        <v>B NOUVELLE AQUITAINE</v>
      </c>
    </row>
    <row r="1248" spans="17:22">
      <c r="Q1248" t="str">
        <f>'Liste des gares'!B1249</f>
        <v>La Ricamarie</v>
      </c>
      <c r="R1248">
        <f>'Liste des gares'!C1249</f>
        <v>87726703</v>
      </c>
      <c r="S1248" t="str">
        <f>'Liste des gares'!D1249</f>
        <v>Auvergne-Rhône-Alpes</v>
      </c>
      <c r="T1248" t="str">
        <f>'Liste des gares'!E1249</f>
        <v>AURA - Auvergne Rhône Alpes</v>
      </c>
      <c r="U1248" t="str">
        <f>'Liste des gares'!F1249</f>
        <v>à renseigner par PSEF</v>
      </c>
      <c r="V1248" t="str">
        <f>'Liste des gares'!G1249</f>
        <v>C AUV-RHONE ALPES</v>
      </c>
    </row>
    <row r="1249" spans="17:22">
      <c r="Q1249" t="str">
        <f>'Liste des gares'!B1250</f>
        <v>La Rivière de Mansac</v>
      </c>
      <c r="R1249">
        <f>'Liste des gares'!C1250</f>
        <v>87594416</v>
      </c>
      <c r="S1249" t="str">
        <f>'Liste des gares'!D1250</f>
        <v>Nouvelle-Aquitaine</v>
      </c>
      <c r="T1249" t="str">
        <f>'Liste des gares'!E1250</f>
        <v>NA - Nouvelle Aquitaine</v>
      </c>
      <c r="U1249" t="str">
        <f>'Liste des gares'!F1250</f>
        <v>à renseigner par PSEF</v>
      </c>
      <c r="V1249" t="str">
        <f>'Liste des gares'!G1250</f>
        <v>C NOUVELLE AQUITAINE</v>
      </c>
    </row>
    <row r="1250" spans="17:22">
      <c r="Q1250" t="str">
        <f>'Liste des gares'!B1251</f>
        <v>La Rivière-Drugeon</v>
      </c>
      <c r="R1250">
        <f>'Liste des gares'!C1251</f>
        <v>87715144</v>
      </c>
      <c r="S1250" t="str">
        <f>'Liste des gares'!D1251</f>
        <v>Bourgogne-Franche-Comté</v>
      </c>
      <c r="T1250" t="str">
        <f>'Liste des gares'!E1251</f>
        <v>BFC - Bourgogne Franche Compté</v>
      </c>
      <c r="U1250" t="str">
        <f>'Liste des gares'!F1251</f>
        <v>à renseigner par PSEF</v>
      </c>
      <c r="V1250" t="str">
        <f>'Liste des gares'!G1251</f>
        <v>C BOURGOGNE FC</v>
      </c>
    </row>
    <row r="1251" spans="17:22">
      <c r="Q1251" t="str">
        <f>'Liste des gares'!B1252</f>
        <v>La Roche (Finistère)</v>
      </c>
      <c r="R1251">
        <f>'Liste des gares'!C1252</f>
        <v>87474262</v>
      </c>
      <c r="S1251" t="str">
        <f>'Liste des gares'!D1252</f>
        <v>Bretagne</v>
      </c>
      <c r="T1251" t="str">
        <f>'Liste des gares'!E1252</f>
        <v>BPL - Bretagne Pays de La Loire</v>
      </c>
      <c r="U1251" t="str">
        <f>'Liste des gares'!F1252</f>
        <v>à renseigner par PSEF</v>
      </c>
      <c r="V1251" t="str">
        <f>'Liste des gares'!G1252</f>
        <v>C BRETAGNE</v>
      </c>
    </row>
    <row r="1252" spans="17:22">
      <c r="Q1252" t="str">
        <f>'Liste des gares'!B1253</f>
        <v>La Rochefoucauld</v>
      </c>
      <c r="R1252">
        <f>'Liste des gares'!C1253</f>
        <v>87583427</v>
      </c>
      <c r="S1252" t="str">
        <f>'Liste des gares'!D1253</f>
        <v>Nouvelle-Aquitaine</v>
      </c>
      <c r="T1252" t="str">
        <f>'Liste des gares'!E1253</f>
        <v>NA - Nouvelle Aquitaine</v>
      </c>
      <c r="U1252" t="str">
        <f>'Liste des gares'!F1253</f>
        <v>EIC Aquitaine Poitou Charentes</v>
      </c>
      <c r="V1252" t="str">
        <f>'Liste des gares'!G1253</f>
        <v>C NOUVELLE AQUITAINE</v>
      </c>
    </row>
    <row r="1253" spans="17:22">
      <c r="Q1253" t="str">
        <f>'Liste des gares'!B1254</f>
        <v>La Rochelle</v>
      </c>
      <c r="R1253">
        <f>'Liste des gares'!C1254</f>
        <v>87485003</v>
      </c>
      <c r="S1253" t="str">
        <f>'Liste des gares'!D1254</f>
        <v>Nouvelle-Aquitaine</v>
      </c>
      <c r="T1253" t="str">
        <f>'Liste des gares'!E1254</f>
        <v>NA - Nouvelle Aquitaine</v>
      </c>
      <c r="U1253" t="str">
        <f>'Liste des gares'!F1254</f>
        <v>à renseigner par PSEF</v>
      </c>
      <c r="V1253" t="str">
        <f>'Liste des gares'!G1254</f>
        <v>A NOUVELLE AQUITAINE</v>
      </c>
    </row>
    <row r="1254" spans="17:22">
      <c r="Q1254" t="str">
        <f>'Liste des gares'!B1255</f>
        <v>La Rochelle Porte Dauphine</v>
      </c>
      <c r="R1254">
        <f>'Liste des gares'!C1255</f>
        <v>87437798</v>
      </c>
      <c r="S1254" t="str">
        <f>'Liste des gares'!D1255</f>
        <v>Nouvelle-Aquitaine</v>
      </c>
      <c r="T1254" t="str">
        <f>'Liste des gares'!E1255</f>
        <v>NA - Nouvelle Aquitaine</v>
      </c>
      <c r="U1254" t="str">
        <f>'Liste des gares'!F1255</f>
        <v>à renseigner par PSEF</v>
      </c>
      <c r="V1254" t="str">
        <f>'Liste des gares'!G1255</f>
        <v>C NOUVELLE AQUITAINE</v>
      </c>
    </row>
    <row r="1255" spans="17:22">
      <c r="Q1255" t="str">
        <f>'Liste des gares'!B1256</f>
        <v>La Roche-sur-Foron</v>
      </c>
      <c r="R1255">
        <f>'Liste des gares'!C1256</f>
        <v>87746305</v>
      </c>
      <c r="S1255" t="str">
        <f>'Liste des gares'!D1256</f>
        <v>Auvergne-Rhône-Alpes</v>
      </c>
      <c r="T1255" t="str">
        <f>'Liste des gares'!E1256</f>
        <v>AURA - Auvergne Rhône Alpes</v>
      </c>
      <c r="U1255" t="str">
        <f>'Liste des gares'!F1256</f>
        <v>EIC Alpes</v>
      </c>
      <c r="V1255" t="str">
        <f>'Liste des gares'!G1256</f>
        <v>B AUV-RHONE ALPES</v>
      </c>
    </row>
    <row r="1256" spans="17:22">
      <c r="Q1256" t="str">
        <f>'Liste des gares'!B1257</f>
        <v>La Roche-sur-Yon</v>
      </c>
      <c r="R1256">
        <f>'Liste des gares'!C1257</f>
        <v>87486019</v>
      </c>
      <c r="S1256" t="str">
        <f>'Liste des gares'!D1257</f>
        <v>Pays de la Loire</v>
      </c>
      <c r="T1256" t="str">
        <f>'Liste des gares'!E1257</f>
        <v>BPL - Bretagne Pays de La Loire</v>
      </c>
      <c r="U1256" t="str">
        <f>'Liste des gares'!F1257</f>
        <v>EIC Bretagne Pays de la Loire</v>
      </c>
      <c r="V1256" t="str">
        <f>'Liste des gares'!G1257</f>
        <v>B PAYS DE LA LOIRE</v>
      </c>
    </row>
    <row r="1257" spans="17:22">
      <c r="Q1257" t="str">
        <f>'Liste des gares'!B1258</f>
        <v>La Seyne - Six Fours</v>
      </c>
      <c r="R1257">
        <f>'Liste des gares'!C1258</f>
        <v>87755264</v>
      </c>
      <c r="S1257" t="str">
        <f>'Liste des gares'!D1258</f>
        <v>Provence-Alpes-Côte d'Azur</v>
      </c>
      <c r="T1257" t="str">
        <f>'Liste des gares'!E1258</f>
        <v>PACA - Provence Alpes Côte d'Azur</v>
      </c>
      <c r="U1257" t="str">
        <f>'Liste des gares'!F1258</f>
        <v>à renseigner par PSEF</v>
      </c>
      <c r="V1257" t="str">
        <f>'Liste des gares'!G1258</f>
        <v>B PACA</v>
      </c>
    </row>
    <row r="1258" spans="17:22">
      <c r="Q1258" t="str">
        <f>'Liste des gares'!B1259</f>
        <v>La Souterraine</v>
      </c>
      <c r="R1258">
        <f>'Liste des gares'!C1259</f>
        <v>87592378</v>
      </c>
      <c r="S1258" t="str">
        <f>'Liste des gares'!D1259</f>
        <v>Nouvelle-Aquitaine</v>
      </c>
      <c r="T1258" t="str">
        <f>'Liste des gares'!E1259</f>
        <v>NA - Nouvelle Aquitaine</v>
      </c>
      <c r="U1258" t="str">
        <f>'Liste des gares'!F1259</f>
        <v>à renseigner par PSEF</v>
      </c>
      <c r="V1258" t="str">
        <f>'Liste des gares'!G1259</f>
        <v>B NOUVELLE AQUITAINE</v>
      </c>
    </row>
    <row r="1259" spans="17:22">
      <c r="Q1259" t="str">
        <f>'Liste des gares'!B1260</f>
        <v>Wavrin</v>
      </c>
      <c r="R1259">
        <f>'Liste des gares'!C1260</f>
        <v>87286419</v>
      </c>
      <c r="S1259" t="str">
        <f>'Liste des gares'!D1260</f>
        <v>Hauts-de-France</v>
      </c>
      <c r="T1259" t="str">
        <f>'Liste des gares'!E1260</f>
        <v>HDF - Hauts de France</v>
      </c>
      <c r="U1259" t="str">
        <f>'Liste des gares'!F1260</f>
        <v>à renseigner par PSEF</v>
      </c>
      <c r="V1259" t="str">
        <f>'Liste des gares'!G1260</f>
        <v>C HAUTS DE FRANCE</v>
      </c>
    </row>
    <row r="1260" spans="17:22">
      <c r="Q1260" t="str">
        <f>'Liste des gares'!B1261</f>
        <v>La Taye</v>
      </c>
      <c r="R1260">
        <f>'Liste des gares'!C1261</f>
        <v>87394403</v>
      </c>
      <c r="S1260" t="str">
        <f>'Liste des gares'!D1261</f>
        <v>Centre-Val de Loire</v>
      </c>
      <c r="T1260" t="str">
        <f>'Liste des gares'!E1261</f>
        <v>CVL - Centre Val de Loire</v>
      </c>
      <c r="U1260" t="str">
        <f>'Liste des gares'!F1261</f>
        <v>EIC Centre Limousin</v>
      </c>
      <c r="V1260" t="str">
        <f>'Liste des gares'!G1261</f>
        <v>C CENTRE VAL DE LOIRE</v>
      </c>
    </row>
    <row r="1261" spans="17:22">
      <c r="Q1261" t="str">
        <f>'Liste des gares'!B1262</f>
        <v>La Teste</v>
      </c>
      <c r="R1261">
        <f>'Liste des gares'!C1262</f>
        <v>87582643</v>
      </c>
      <c r="S1261" t="str">
        <f>'Liste des gares'!D1262</f>
        <v>Nouvelle-Aquitaine</v>
      </c>
      <c r="T1261" t="str">
        <f>'Liste des gares'!E1262</f>
        <v>NA - Nouvelle Aquitaine</v>
      </c>
      <c r="U1261" t="str">
        <f>'Liste des gares'!F1262</f>
        <v>EIC Aquitaine Poitou Charentes</v>
      </c>
      <c r="V1261" t="str">
        <f>'Liste des gares'!G1262</f>
        <v>B NOUVELLE AQUITAINE</v>
      </c>
    </row>
    <row r="1262" spans="17:22">
      <c r="Q1262" t="str">
        <f>'Liste des gares'!B1263</f>
        <v>La Tour-de-Salvagny</v>
      </c>
      <c r="R1262">
        <f>'Liste des gares'!C1263</f>
        <v>87721548</v>
      </c>
      <c r="S1262" t="str">
        <f>'Liste des gares'!D1263</f>
        <v>Auvergne-Rhône-Alpes</v>
      </c>
      <c r="T1262" t="str">
        <f>'Liste des gares'!E1263</f>
        <v>AURA - Auvergne Rhône Alpes</v>
      </c>
      <c r="U1262" t="str">
        <f>'Liste des gares'!F1263</f>
        <v>à renseigner par PSEF</v>
      </c>
      <c r="V1262" t="str">
        <f>'Liste des gares'!G1263</f>
        <v>B AUV-RHONE ALPES</v>
      </c>
    </row>
    <row r="1263" spans="17:22">
      <c r="Q1263" t="str">
        <f>'Liste des gares'!B1264</f>
        <v>La Tour-du-Pin</v>
      </c>
      <c r="R1263">
        <f>'Liste des gares'!C1264</f>
        <v>87723478</v>
      </c>
      <c r="S1263" t="str">
        <f>'Liste des gares'!D1264</f>
        <v>Auvergne-Rhône-Alpes</v>
      </c>
      <c r="T1263" t="str">
        <f>'Liste des gares'!E1264</f>
        <v>AURA - Auvergne Rhône Alpes</v>
      </c>
      <c r="U1263" t="str">
        <f>'Liste des gares'!F1264</f>
        <v>à renseigner par PSEF</v>
      </c>
      <c r="V1263" t="str">
        <f>'Liste des gares'!G1264</f>
        <v>B AUV-RHONE ALPES</v>
      </c>
    </row>
    <row r="1264" spans="17:22">
      <c r="Q1264" t="str">
        <f>'Liste des gares'!B1265</f>
        <v>La Tricherie</v>
      </c>
      <c r="R1264">
        <f>'Liste des gares'!C1265</f>
        <v>87575183</v>
      </c>
      <c r="S1264" t="str">
        <f>'Liste des gares'!D1265</f>
        <v>Nouvelle-Aquitaine</v>
      </c>
      <c r="T1264" t="str">
        <f>'Liste des gares'!E1265</f>
        <v>NA - Nouvelle Aquitaine</v>
      </c>
      <c r="U1264" t="str">
        <f>'Liste des gares'!F1265</f>
        <v>EIC Aquitaine Poitou Charentes</v>
      </c>
      <c r="V1264" t="str">
        <f>'Liste des gares'!G1265</f>
        <v>C NOUVELLE AQUITAINE</v>
      </c>
    </row>
    <row r="1265" spans="17:22">
      <c r="Q1265" t="str">
        <f>'Liste des gares'!B1266</f>
        <v>La Trinité Victor</v>
      </c>
      <c r="R1265">
        <f>'Liste des gares'!C1266</f>
        <v>87756767</v>
      </c>
      <c r="S1265" t="str">
        <f>'Liste des gares'!D1266</f>
        <v>Provence-Alpes-Côte d'Azur</v>
      </c>
      <c r="T1265" t="str">
        <f>'Liste des gares'!E1266</f>
        <v>PACA - Provence Alpes Côte d'Azur</v>
      </c>
      <c r="U1265" t="str">
        <f>'Liste des gares'!F1266</f>
        <v>à renseigner par PSEF</v>
      </c>
      <c r="V1265" t="str">
        <f>'Liste des gares'!G1266</f>
        <v>C PACA</v>
      </c>
    </row>
    <row r="1266" spans="17:22">
      <c r="Q1266" t="str">
        <f>'Liste des gares'!B1267</f>
        <v>La Valbonne</v>
      </c>
      <c r="R1266">
        <f>'Liste des gares'!C1267</f>
        <v>87723577</v>
      </c>
      <c r="S1266" t="str">
        <f>'Liste des gares'!D1267</f>
        <v>Auvergne-Rhône-Alpes</v>
      </c>
      <c r="T1266" t="str">
        <f>'Liste des gares'!E1267</f>
        <v>AURA - Auvergne Rhône Alpes</v>
      </c>
      <c r="U1266" t="str">
        <f>'Liste des gares'!F1267</f>
        <v>EIC Rhône Alpes Lyon</v>
      </c>
      <c r="V1266" t="str">
        <f>'Liste des gares'!G1267</f>
        <v>B AUV-RHONE ALPES</v>
      </c>
    </row>
    <row r="1267" spans="17:22">
      <c r="Q1267" t="str">
        <f>'Liste des gares'!B1268</f>
        <v>La Verpillière</v>
      </c>
      <c r="R1267">
        <f>'Liste des gares'!C1268</f>
        <v>87723395</v>
      </c>
      <c r="S1267" t="str">
        <f>'Liste des gares'!D1268</f>
        <v>Auvergne-Rhône-Alpes</v>
      </c>
      <c r="T1267" t="str">
        <f>'Liste des gares'!E1268</f>
        <v>AURA - Auvergne Rhône Alpes</v>
      </c>
      <c r="U1267" t="str">
        <f>'Liste des gares'!F1268</f>
        <v>à renseigner par PSEF</v>
      </c>
      <c r="V1267" t="str">
        <f>'Liste des gares'!G1268</f>
        <v>B AUV-RHONE ALPES</v>
      </c>
    </row>
    <row r="1268" spans="17:22">
      <c r="Q1268" t="str">
        <f>'Liste des gares'!B1269</f>
        <v>La Verrière</v>
      </c>
      <c r="R1268">
        <f>'Liste des gares'!C1269</f>
        <v>87393256</v>
      </c>
      <c r="S1268" t="str">
        <f>'Liste des gares'!D1269</f>
        <v>Île-de-France</v>
      </c>
      <c r="T1268" t="str">
        <f>'Liste des gares'!E1269</f>
        <v>IDF - Île de France</v>
      </c>
      <c r="U1268" t="str">
        <f>'Liste des gares'!F1269</f>
        <v>à renseigner par PSEF</v>
      </c>
      <c r="V1268" t="str">
        <f>'Liste des gares'!G1269</f>
        <v>B ILE-DE-FRANCE</v>
      </c>
    </row>
    <row r="1269" spans="17:22">
      <c r="Q1269" t="str">
        <f>'Liste des gares'!B1270</f>
        <v>La Ville Gozet</v>
      </c>
      <c r="R1269">
        <f>'Liste des gares'!C1270</f>
        <v>87641191</v>
      </c>
      <c r="S1269" t="str">
        <f>'Liste des gares'!D1270</f>
        <v>Auvergne-Rhône-Alpes</v>
      </c>
      <c r="T1269" t="str">
        <f>'Liste des gares'!E1270</f>
        <v>AURA - Auvergne Rhône Alpes</v>
      </c>
      <c r="U1269" t="str">
        <f>'Liste des gares'!F1270</f>
        <v>à renseigner par PSEF</v>
      </c>
      <c r="V1269" t="str">
        <f>'Liste des gares'!G1270</f>
        <v>C AUV-RHONE ALPES</v>
      </c>
    </row>
    <row r="1270" spans="17:22">
      <c r="Q1270" t="str">
        <f>'Liste des gares'!B1271</f>
        <v>La Villette Saint-Prest</v>
      </c>
      <c r="R1270">
        <f>'Liste des gares'!C1271</f>
        <v>87394171</v>
      </c>
      <c r="S1270" t="str">
        <f>'Liste des gares'!D1271</f>
        <v>Centre-Val de Loire</v>
      </c>
      <c r="T1270" t="str">
        <f>'Liste des gares'!E1271</f>
        <v>CVL - Centre Val de Loire</v>
      </c>
      <c r="U1270" t="str">
        <f>'Liste des gares'!F1271</f>
        <v>à renseigner par PSEF</v>
      </c>
      <c r="V1270" t="str">
        <f>'Liste des gares'!G1271</f>
        <v>C CENTRE VAL DE LOIRE</v>
      </c>
    </row>
    <row r="1271" spans="17:22">
      <c r="Q1271" t="str">
        <f>'Liste des gares'!B1272</f>
        <v>La Wantzenau</v>
      </c>
      <c r="R1271">
        <f>'Liste des gares'!C1272</f>
        <v>87212316</v>
      </c>
      <c r="S1271" t="str">
        <f>'Liste des gares'!D1272</f>
        <v>Grand Est</v>
      </c>
      <c r="T1271" t="str">
        <f>'Liste des gares'!E1272</f>
        <v>GE - Grand Est</v>
      </c>
      <c r="U1271" t="str">
        <f>'Liste des gares'!F1272</f>
        <v>EIC Alsace</v>
      </c>
      <c r="V1271" t="str">
        <f>'Liste des gares'!G1272</f>
        <v>C GRAND EST</v>
      </c>
    </row>
    <row r="1272" spans="17:22">
      <c r="Q1272" t="str">
        <f>'Liste des gares'!B1273</f>
        <v>Labarthe-Inard</v>
      </c>
      <c r="R1272">
        <f>'Liste des gares'!C1273</f>
        <v>87611129</v>
      </c>
      <c r="S1272" t="str">
        <f>'Liste des gares'!D1273</f>
        <v>Occitanie</v>
      </c>
      <c r="T1272" t="str">
        <f>'Liste des gares'!E1273</f>
        <v>OCC - Occitanie</v>
      </c>
      <c r="U1272" t="str">
        <f>'Liste des gares'!F1273</f>
        <v>à renseigner par PSEF</v>
      </c>
      <c r="V1272" t="str">
        <f>'Liste des gares'!G1273</f>
        <v>C OCCITANIE</v>
      </c>
    </row>
    <row r="1273" spans="17:22">
      <c r="Q1273" t="str">
        <f>'Liste des gares'!B1274</f>
        <v>L'Abbaye T4</v>
      </c>
      <c r="R1273">
        <f>'Liste des gares'!C1274</f>
        <v>87113886</v>
      </c>
      <c r="S1273" t="str">
        <f>'Liste des gares'!D1274</f>
        <v>Île-de-France</v>
      </c>
      <c r="T1273" t="str">
        <f>'Liste des gares'!E1274</f>
        <v>IDF - Île de France</v>
      </c>
      <c r="U1273" t="str">
        <f>'Liste des gares'!F1274</f>
        <v>à renseigner par PSEF</v>
      </c>
      <c r="V1273" t="str">
        <f>'Liste des gares'!G1274</f>
        <v>B ILE-DE-FRANCE</v>
      </c>
    </row>
    <row r="1274" spans="17:22">
      <c r="Q1274" t="str">
        <f>'Liste des gares'!B1275</f>
        <v>Labège Innopole</v>
      </c>
      <c r="R1274">
        <f>'Liste des gares'!C1275</f>
        <v>87612002</v>
      </c>
      <c r="S1274" t="str">
        <f>'Liste des gares'!D1275</f>
        <v>Occitanie</v>
      </c>
      <c r="T1274" t="str">
        <f>'Liste des gares'!E1275</f>
        <v>OCC - Occitanie</v>
      </c>
      <c r="U1274" t="str">
        <f>'Liste des gares'!F1275</f>
        <v>à renseigner par PSEF</v>
      </c>
      <c r="V1274" t="str">
        <f>'Liste des gares'!G1275</f>
        <v>B OCCITANIE</v>
      </c>
    </row>
    <row r="1275" spans="17:22">
      <c r="Q1275" t="str">
        <f>'Liste des gares'!B1276</f>
        <v>Labège Village</v>
      </c>
      <c r="R1275">
        <f>'Liste des gares'!C1276</f>
        <v>87612028</v>
      </c>
      <c r="S1275" t="str">
        <f>'Liste des gares'!D1276</f>
        <v>Occitanie</v>
      </c>
      <c r="T1275" t="str">
        <f>'Liste des gares'!E1276</f>
        <v>OCC - Occitanie</v>
      </c>
      <c r="U1275" t="str">
        <f>'Liste des gares'!F1276</f>
        <v>à renseigner par PSEF</v>
      </c>
      <c r="V1275" t="str">
        <f>'Liste des gares'!G1276</f>
        <v>C OCCITANIE</v>
      </c>
    </row>
    <row r="1276" spans="17:22">
      <c r="Q1276" t="str">
        <f>'Liste des gares'!B1277</f>
        <v>Labenne</v>
      </c>
      <c r="R1276">
        <f>'Liste des gares'!C1277</f>
        <v>87673293</v>
      </c>
      <c r="S1276" t="str">
        <f>'Liste des gares'!D1277</f>
        <v>Nouvelle-Aquitaine</v>
      </c>
      <c r="T1276" t="str">
        <f>'Liste des gares'!E1277</f>
        <v>NA - Nouvelle Aquitaine</v>
      </c>
      <c r="U1276" t="str">
        <f>'Liste des gares'!F1277</f>
        <v>à renseigner par PSEF</v>
      </c>
      <c r="V1276" t="str">
        <f>'Liste des gares'!G1277</f>
        <v>C NOUVELLE AQUITAINE</v>
      </c>
    </row>
    <row r="1277" spans="17:22">
      <c r="Q1277" t="str">
        <f>'Liste des gares'!B1278</f>
        <v>Labergement-Sainte-Marie</v>
      </c>
      <c r="R1277">
        <f>'Liste des gares'!C1278</f>
        <v>87715219</v>
      </c>
      <c r="S1277" t="str">
        <f>'Liste des gares'!D1278</f>
        <v>Bourgogne-Franche-Comté</v>
      </c>
      <c r="T1277" t="str">
        <f>'Liste des gares'!E1278</f>
        <v>BFC - Bourgogne Franche Compté</v>
      </c>
      <c r="U1277" t="str">
        <f>'Liste des gares'!F1278</f>
        <v>à renseigner par PSEF</v>
      </c>
      <c r="V1277" t="str">
        <f>'Liste des gares'!G1278</f>
        <v>C BOURGOGNE FC</v>
      </c>
    </row>
    <row r="1278" spans="17:22">
      <c r="Q1278" t="str">
        <f>'Liste des gares'!B1279</f>
        <v>Laboissière - Le Déluge</v>
      </c>
      <c r="R1278">
        <f>'Liste des gares'!C1279</f>
        <v>87313676</v>
      </c>
      <c r="S1278" t="str">
        <f>'Liste des gares'!D1279</f>
        <v>Hauts-de-France</v>
      </c>
      <c r="T1278" t="str">
        <f>'Liste des gares'!E1279</f>
        <v>HDF - Hauts de France</v>
      </c>
      <c r="U1278" t="str">
        <f>'Liste des gares'!F1279</f>
        <v>à renseigner par PSEF</v>
      </c>
      <c r="V1278" t="str">
        <f>'Liste des gares'!G1279</f>
        <v>C HAUTS DE FRANCE</v>
      </c>
    </row>
    <row r="1279" spans="17:22">
      <c r="Q1279" t="str">
        <f>'Liste des gares'!B1280</f>
        <v>Labouheyre</v>
      </c>
      <c r="R1279">
        <f>'Liste des gares'!C1280</f>
        <v>87582551</v>
      </c>
      <c r="S1279" t="str">
        <f>'Liste des gares'!D1280</f>
        <v>Nouvelle-Aquitaine</v>
      </c>
      <c r="T1279" t="str">
        <f>'Liste des gares'!E1280</f>
        <v>NA - Nouvelle Aquitaine</v>
      </c>
      <c r="U1279" t="str">
        <f>'Liste des gares'!F1280</f>
        <v>EIC Aquitaine Poitou Charentes</v>
      </c>
      <c r="V1279" t="str">
        <f>'Liste des gares'!G1280</f>
        <v>C NOUVELLE AQUITAINE</v>
      </c>
    </row>
    <row r="1280" spans="17:22">
      <c r="Q1280" t="str">
        <f>'Liste des gares'!B1281</f>
        <v>Labruguière</v>
      </c>
      <c r="R1280">
        <f>'Liste des gares'!C1281</f>
        <v>87615526</v>
      </c>
      <c r="S1280" t="str">
        <f>'Liste des gares'!D1281</f>
        <v>Occitanie</v>
      </c>
      <c r="T1280" t="str">
        <f>'Liste des gares'!E1281</f>
        <v>OCC - Occitanie</v>
      </c>
      <c r="U1280" t="str">
        <f>'Liste des gares'!F1281</f>
        <v>EIC Midi Pyrénées</v>
      </c>
      <c r="V1280" t="str">
        <f>'Liste des gares'!G1281</f>
        <v>C OCCITANIE</v>
      </c>
    </row>
    <row r="1281" spans="17:22">
      <c r="Q1281" t="str">
        <f>'Liste des gares'!B1282</f>
        <v>Lachaud-Curmilhac</v>
      </c>
      <c r="R1281">
        <f>'Liste des gares'!C1282</f>
        <v>87731828</v>
      </c>
      <c r="S1281" t="str">
        <f>'Liste des gares'!D1282</f>
        <v>Auvergne-Rhône-Alpes</v>
      </c>
      <c r="T1281" t="str">
        <f>'Liste des gares'!E1282</f>
        <v>AURA - Auvergne Rhône Alpes</v>
      </c>
      <c r="U1281" t="str">
        <f>'Liste des gares'!F1282</f>
        <v>à renseigner par PSEF</v>
      </c>
      <c r="V1281" t="str">
        <f>'Liste des gares'!G1282</f>
        <v>C AUV-RHONE ALPES</v>
      </c>
    </row>
    <row r="1282" spans="17:22">
      <c r="Q1282" t="str">
        <f>'Liste des gares'!B1283</f>
        <v>Lacourtensourt</v>
      </c>
      <c r="R1282">
        <f>'Liste des gares'!C1283</f>
        <v>87611434</v>
      </c>
      <c r="S1282" t="str">
        <f>'Liste des gares'!D1283</f>
        <v>Occitanie</v>
      </c>
      <c r="T1282" t="str">
        <f>'Liste des gares'!E1283</f>
        <v>OCC - Occitanie</v>
      </c>
      <c r="U1282" t="str">
        <f>'Liste des gares'!F1283</f>
        <v>à renseigner par PSEF</v>
      </c>
      <c r="V1282" t="str">
        <f>'Liste des gares'!G1283</f>
        <v>C OCCITANIE</v>
      </c>
    </row>
    <row r="1283" spans="17:22">
      <c r="Q1283" t="str">
        <f>'Liste des gares'!B1284</f>
        <v>Lafarge</v>
      </c>
      <c r="R1283">
        <f>'Liste des gares'!C1284</f>
        <v>87592733</v>
      </c>
      <c r="S1283" t="str">
        <f>'Liste des gares'!D1284</f>
        <v>Nouvelle-Aquitaine</v>
      </c>
      <c r="T1283" t="str">
        <f>'Liste des gares'!E1284</f>
        <v>NA - Nouvelle Aquitaine</v>
      </c>
      <c r="U1283" t="str">
        <f>'Liste des gares'!F1284</f>
        <v>à renseigner par PSEF</v>
      </c>
      <c r="V1283" t="str">
        <f>'Liste des gares'!G1284</f>
        <v>C NOUVELLE AQUITAINE</v>
      </c>
    </row>
    <row r="1284" spans="17:22">
      <c r="Q1284" t="str">
        <f>'Liste des gares'!B1285</f>
        <v>Lagny - Thorigny</v>
      </c>
      <c r="R1284">
        <f>'Liste des gares'!C1285</f>
        <v>87116319</v>
      </c>
      <c r="S1284" t="str">
        <f>'Liste des gares'!D1285</f>
        <v>Île-de-France</v>
      </c>
      <c r="T1284" t="str">
        <f>'Liste des gares'!E1285</f>
        <v>IDF - Île de France</v>
      </c>
      <c r="U1284" t="str">
        <f>'Liste des gares'!F1285</f>
        <v>à renseigner par PSEF</v>
      </c>
      <c r="V1284" t="str">
        <f>'Liste des gares'!G1285</f>
        <v>B ILE-DE-FRANCE</v>
      </c>
    </row>
    <row r="1285" spans="17:22">
      <c r="Q1285" t="str">
        <f>'Liste des gares'!B1286</f>
        <v>Laguépie</v>
      </c>
      <c r="R1285">
        <f>'Liste des gares'!C1286</f>
        <v>87613471</v>
      </c>
      <c r="S1285" t="str">
        <f>'Liste des gares'!D1286</f>
        <v>Occitanie</v>
      </c>
      <c r="T1285" t="str">
        <f>'Liste des gares'!E1286</f>
        <v>OCC - Occitanie</v>
      </c>
      <c r="U1285" t="str">
        <f>'Liste des gares'!F1286</f>
        <v>EIC Midi Pyrénées</v>
      </c>
      <c r="V1285" t="str">
        <f>'Liste des gares'!G1286</f>
        <v>C OCCITANIE</v>
      </c>
    </row>
    <row r="1286" spans="17:22">
      <c r="Q1286" t="str">
        <f>'Liste des gares'!B1287</f>
        <v>Laifour</v>
      </c>
      <c r="R1286">
        <f>'Liste des gares'!C1287</f>
        <v>87172072</v>
      </c>
      <c r="S1286" t="str">
        <f>'Liste des gares'!D1287</f>
        <v>Grand Est</v>
      </c>
      <c r="T1286" t="str">
        <f>'Liste des gares'!E1287</f>
        <v>GE - Grand Est</v>
      </c>
      <c r="U1286" t="str">
        <f>'Liste des gares'!F1287</f>
        <v>à renseigner par PSEF</v>
      </c>
      <c r="V1286" t="str">
        <f>'Liste des gares'!G1287</f>
        <v>C GRAND EST</v>
      </c>
    </row>
    <row r="1287" spans="17:22">
      <c r="Q1287" t="str">
        <f>'Liste des gares'!B1288</f>
        <v>L'Aigle</v>
      </c>
      <c r="R1287">
        <f>'Liste des gares'!C1288</f>
        <v>87444638</v>
      </c>
      <c r="S1287" t="str">
        <f>'Liste des gares'!D1288</f>
        <v>Normandie</v>
      </c>
      <c r="T1287" t="str">
        <f>'Liste des gares'!E1288</f>
        <v>NO - Normandie</v>
      </c>
      <c r="U1287" t="str">
        <f>'Liste des gares'!F1288</f>
        <v>à renseigner par PSEF</v>
      </c>
      <c r="V1287" t="str">
        <f>'Liste des gares'!G1288</f>
        <v>B NORMANDIE</v>
      </c>
    </row>
    <row r="1288" spans="17:22">
      <c r="Q1288" t="str">
        <f>'Liste des gares'!B1289</f>
        <v>Laigné - Saint-Gervais</v>
      </c>
      <c r="R1288">
        <f>'Liste des gares'!C1289</f>
        <v>87396556</v>
      </c>
      <c r="S1288" t="str">
        <f>'Liste des gares'!D1289</f>
        <v>Pays de la Loire</v>
      </c>
      <c r="T1288" t="str">
        <f>'Liste des gares'!E1289</f>
        <v>BPL - Bretagne Pays de La Loire</v>
      </c>
      <c r="U1288" t="str">
        <f>'Liste des gares'!F1289</f>
        <v>à renseigner par PSEF</v>
      </c>
      <c r="V1288" t="str">
        <f>'Liste des gares'!G1289</f>
        <v>C PAYS DE LA LOIRE</v>
      </c>
    </row>
    <row r="1289" spans="17:22">
      <c r="Q1289" t="str">
        <f>'Liste des gares'!B1290</f>
        <v>Laigneville</v>
      </c>
      <c r="R1289">
        <f>'Liste des gares'!C1290</f>
        <v>87276204</v>
      </c>
      <c r="S1289" t="str">
        <f>'Liste des gares'!D1290</f>
        <v>Hauts-de-France</v>
      </c>
      <c r="T1289" t="str">
        <f>'Liste des gares'!E1290</f>
        <v>HDF - Hauts de France</v>
      </c>
      <c r="U1289" t="str">
        <f>'Liste des gares'!F1290</f>
        <v>à renseigner par PSEF</v>
      </c>
      <c r="V1289" t="str">
        <f>'Liste des gares'!G1290</f>
        <v>B HAUTS DE FRANCE</v>
      </c>
    </row>
    <row r="1290" spans="17:22">
      <c r="Q1290" t="str">
        <f>'Liste des gares'!B1291</f>
        <v>L'Aiguille</v>
      </c>
      <c r="R1290">
        <f>'Liste des gares'!C1291</f>
        <v>87592634</v>
      </c>
      <c r="S1290" t="str">
        <f>'Liste des gares'!D1291</f>
        <v>Nouvelle-Aquitaine</v>
      </c>
      <c r="T1290" t="str">
        <f>'Liste des gares'!E1291</f>
        <v>NA - Nouvelle Aquitaine</v>
      </c>
      <c r="U1290" t="str">
        <f>'Liste des gares'!F1291</f>
        <v>à renseigner par PSEF</v>
      </c>
      <c r="V1290" t="str">
        <f>'Liste des gares'!G1291</f>
        <v>C NOUVELLE AQUITAINE</v>
      </c>
    </row>
    <row r="1291" spans="17:22">
      <c r="Q1291" t="str">
        <f>'Liste des gares'!B1292</f>
        <v>Laillé</v>
      </c>
      <c r="R1291">
        <f>'Liste des gares'!C1292</f>
        <v>87471144</v>
      </c>
      <c r="S1291" t="str">
        <f>'Liste des gares'!D1292</f>
        <v>Bretagne</v>
      </c>
      <c r="T1291" t="str">
        <f>'Liste des gares'!E1292</f>
        <v>BPL - Bretagne Pays de La Loire</v>
      </c>
      <c r="U1291" t="str">
        <f>'Liste des gares'!F1292</f>
        <v>à renseigner par PSEF</v>
      </c>
      <c r="V1291" t="str">
        <f>'Liste des gares'!G1292</f>
        <v>C BRETAGNE</v>
      </c>
    </row>
    <row r="1292" spans="17:22">
      <c r="Q1292" t="str">
        <f>'Liste des gares'!B1293</f>
        <v>Laissac</v>
      </c>
      <c r="R1292">
        <f>'Liste des gares'!C1293</f>
        <v>87783761</v>
      </c>
      <c r="S1292" t="str">
        <f>'Liste des gares'!D1293</f>
        <v>Occitanie</v>
      </c>
      <c r="T1292" t="str">
        <f>'Liste des gares'!E1293</f>
        <v>OCC - Occitanie</v>
      </c>
      <c r="U1292" t="str">
        <f>'Liste des gares'!F1293</f>
        <v>à renseigner par PSEF</v>
      </c>
      <c r="V1292" t="str">
        <f>'Liste des gares'!G1293</f>
        <v>C OCCITANIE</v>
      </c>
    </row>
    <row r="1293" spans="17:22">
      <c r="Q1293" t="str">
        <f>'Liste des gares'!B1294</f>
        <v>Laissey</v>
      </c>
      <c r="R1293">
        <f>'Liste des gares'!C1294</f>
        <v>87718437</v>
      </c>
      <c r="S1293" t="str">
        <f>'Liste des gares'!D1294</f>
        <v>Bourgogne-Franche-Comté</v>
      </c>
      <c r="T1293" t="str">
        <f>'Liste des gares'!E1294</f>
        <v>BFC - Bourgogne Franche Compté</v>
      </c>
      <c r="U1293" t="str">
        <f>'Liste des gares'!F1294</f>
        <v>à renseigner par PSEF</v>
      </c>
      <c r="V1293" t="str">
        <f>'Liste des gares'!G1294</f>
        <v>C BOURGOGNE FC</v>
      </c>
    </row>
    <row r="1294" spans="17:22">
      <c r="Q1294" t="str">
        <f>'Liste des gares'!B1295</f>
        <v>Lalande Église</v>
      </c>
      <c r="R1294">
        <f>'Liste des gares'!C1295</f>
        <v>87611947</v>
      </c>
      <c r="S1294" t="str">
        <f>'Liste des gares'!D1295</f>
        <v>Occitanie</v>
      </c>
      <c r="T1294" t="str">
        <f>'Liste des gares'!E1295</f>
        <v>OCC - Occitanie</v>
      </c>
      <c r="U1294" t="str">
        <f>'Liste des gares'!F1295</f>
        <v>à renseigner par PSEF</v>
      </c>
      <c r="V1294" t="str">
        <f>'Liste des gares'!G1295</f>
        <v>C OCCITANIE</v>
      </c>
    </row>
    <row r="1295" spans="17:22">
      <c r="Q1295" t="str">
        <f>'Liste des gares'!B1296</f>
        <v>Lalbenque - Fontanes</v>
      </c>
      <c r="R1295">
        <f>'Liste des gares'!C1296</f>
        <v>87613323</v>
      </c>
      <c r="S1295" t="str">
        <f>'Liste des gares'!D1296</f>
        <v>Occitanie</v>
      </c>
      <c r="T1295" t="str">
        <f>'Liste des gares'!E1296</f>
        <v>OCC - Occitanie</v>
      </c>
      <c r="U1295" t="str">
        <f>'Liste des gares'!F1296</f>
        <v>à renseigner par PSEF</v>
      </c>
      <c r="V1295" t="str">
        <f>'Liste des gares'!G1296</f>
        <v>C OCCITANIE</v>
      </c>
    </row>
    <row r="1296" spans="17:22">
      <c r="Q1296" t="str">
        <f>'Liste des gares'!B1297</f>
        <v>Lalinde</v>
      </c>
      <c r="R1296">
        <f>'Liste des gares'!C1297</f>
        <v>87584441</v>
      </c>
      <c r="S1296" t="str">
        <f>'Liste des gares'!D1297</f>
        <v>Nouvelle-Aquitaine</v>
      </c>
      <c r="T1296" t="str">
        <f>'Liste des gares'!E1297</f>
        <v>NA - Nouvelle Aquitaine</v>
      </c>
      <c r="U1296" t="str">
        <f>'Liste des gares'!F1297</f>
        <v>EIC Aquitaine Poitou Charentes</v>
      </c>
      <c r="V1296" t="str">
        <f>'Liste des gares'!G1297</f>
        <v>C NOUVELLE AQUITAINE</v>
      </c>
    </row>
    <row r="1297" spans="17:22">
      <c r="Q1297" t="str">
        <f>'Liste des gares'!B1298</f>
        <v>Lamagistère</v>
      </c>
      <c r="R1297">
        <f>'Liste des gares'!C1298</f>
        <v>87611855</v>
      </c>
      <c r="S1297" t="str">
        <f>'Liste des gares'!D1298</f>
        <v>Occitanie</v>
      </c>
      <c r="T1297" t="str">
        <f>'Liste des gares'!E1298</f>
        <v>OCC - Occitanie</v>
      </c>
      <c r="U1297" t="str">
        <f>'Liste des gares'!F1298</f>
        <v>à renseigner par PSEF</v>
      </c>
      <c r="V1297" t="str">
        <f>'Liste des gares'!G1298</f>
        <v>C OCCITANIE</v>
      </c>
    </row>
    <row r="1298" spans="17:22">
      <c r="Q1298" t="str">
        <f>'Liste des gares'!B1299</f>
        <v>Lamanon</v>
      </c>
      <c r="R1298">
        <f>'Liste des gares'!C1299</f>
        <v>87753731</v>
      </c>
      <c r="S1298" t="str">
        <f>'Liste des gares'!D1299</f>
        <v>Provence-Alpes-Côte d'Azur</v>
      </c>
      <c r="T1298" t="str">
        <f>'Liste des gares'!E1299</f>
        <v>PACA - Provence Alpes Côte d'Azur</v>
      </c>
      <c r="U1298" t="str">
        <f>'Liste des gares'!F1299</f>
        <v>à renseigner par PSEF</v>
      </c>
      <c r="V1298" t="str">
        <f>'Liste des gares'!G1299</f>
        <v>C PACA</v>
      </c>
    </row>
    <row r="1299" spans="17:22">
      <c r="Q1299" t="str">
        <f>'Liste des gares'!B1300</f>
        <v>Lamballe</v>
      </c>
      <c r="R1299">
        <f>'Liste des gares'!C1300</f>
        <v>87473108</v>
      </c>
      <c r="S1299" t="str">
        <f>'Liste des gares'!D1300</f>
        <v>Bretagne</v>
      </c>
      <c r="T1299" t="str">
        <f>'Liste des gares'!E1300</f>
        <v>BPL - Bretagne Pays de La Loire</v>
      </c>
      <c r="U1299" t="str">
        <f>'Liste des gares'!F1300</f>
        <v>EIC Bretagne Pays de la Loire</v>
      </c>
      <c r="V1299" t="str">
        <f>'Liste des gares'!G1300</f>
        <v>B BRETAGNE</v>
      </c>
    </row>
    <row r="1300" spans="17:22">
      <c r="Q1300" t="str">
        <f>'Liste des gares'!B1301</f>
        <v>Lamonzie-Saint-Martin</v>
      </c>
      <c r="R1300">
        <f>'Liste des gares'!C1301</f>
        <v>87584243</v>
      </c>
      <c r="S1300" t="str">
        <f>'Liste des gares'!D1301</f>
        <v>Nouvelle-Aquitaine</v>
      </c>
      <c r="T1300" t="str">
        <f>'Liste des gares'!E1301</f>
        <v>NA - Nouvelle Aquitaine</v>
      </c>
      <c r="U1300" t="str">
        <f>'Liste des gares'!F1301</f>
        <v>à renseigner par PSEF</v>
      </c>
      <c r="V1300" t="str">
        <f>'Liste des gares'!G1301</f>
        <v>C NOUVELLE AQUITAINE</v>
      </c>
    </row>
    <row r="1301" spans="17:22">
      <c r="Q1301" t="str">
        <f>'Liste des gares'!B1302</f>
        <v>Lamothe-Landerron</v>
      </c>
      <c r="R1301">
        <f>'Liste des gares'!C1302</f>
        <v>87582882</v>
      </c>
      <c r="S1301" t="str">
        <f>'Liste des gares'!D1302</f>
        <v>Nouvelle-Aquitaine</v>
      </c>
      <c r="T1301" t="str">
        <f>'Liste des gares'!E1302</f>
        <v>NA - Nouvelle Aquitaine</v>
      </c>
      <c r="U1301" t="str">
        <f>'Liste des gares'!F1302</f>
        <v>à renseigner par PSEF</v>
      </c>
      <c r="V1301" t="str">
        <f>'Liste des gares'!G1302</f>
        <v>C NOUVELLE AQUITAINE</v>
      </c>
    </row>
    <row r="1302" spans="17:22">
      <c r="Q1302" t="str">
        <f>'Liste des gares'!B1303</f>
        <v>Lamothe-Montravel</v>
      </c>
      <c r="R1302">
        <f>'Liste des gares'!C1303</f>
        <v>87584151</v>
      </c>
      <c r="S1302" t="str">
        <f>'Liste des gares'!D1303</f>
        <v>Nouvelle-Aquitaine</v>
      </c>
      <c r="T1302" t="str">
        <f>'Liste des gares'!E1303</f>
        <v>NA - Nouvelle Aquitaine</v>
      </c>
      <c r="U1302" t="str">
        <f>'Liste des gares'!F1303</f>
        <v>à renseigner par PSEF</v>
      </c>
      <c r="V1302" t="str">
        <f>'Liste des gares'!G1303</f>
        <v>C NOUVELLE AQUITAINE</v>
      </c>
    </row>
    <row r="1303" spans="17:22">
      <c r="Q1303" t="str">
        <f>'Liste des gares'!B1304</f>
        <v>Lamotte-Beuvron</v>
      </c>
      <c r="R1303">
        <f>'Liste des gares'!C1304</f>
        <v>87543140</v>
      </c>
      <c r="S1303" t="str">
        <f>'Liste des gares'!D1304</f>
        <v>Centre-Val de Loire</v>
      </c>
      <c r="T1303" t="str">
        <f>'Liste des gares'!E1304</f>
        <v>CVL - Centre Val de Loire</v>
      </c>
      <c r="U1303" t="str">
        <f>'Liste des gares'!F1304</f>
        <v>à renseigner par PSEF</v>
      </c>
      <c r="V1303" t="str">
        <f>'Liste des gares'!G1304</f>
        <v>B CENTRE VAL DE LOIRE</v>
      </c>
    </row>
    <row r="1304" spans="17:22">
      <c r="Q1304" t="str">
        <f>'Liste des gares'!B1305</f>
        <v>Lamure-sur-Azergues</v>
      </c>
      <c r="R1304">
        <f>'Liste des gares'!C1305</f>
        <v>87721860</v>
      </c>
      <c r="S1304" t="str">
        <f>'Liste des gares'!D1305</f>
        <v>Auvergne-Rhône-Alpes</v>
      </c>
      <c r="T1304" t="str">
        <f>'Liste des gares'!E1305</f>
        <v>AURA - Auvergne Rhône Alpes</v>
      </c>
      <c r="U1304" t="str">
        <f>'Liste des gares'!F1305</f>
        <v>EIC Rhône Alpes Lyon</v>
      </c>
      <c r="V1304" t="str">
        <f>'Liste des gares'!G1305</f>
        <v>C AUV-RHONE ALPES</v>
      </c>
    </row>
    <row r="1305" spans="17:22">
      <c r="Q1305" t="str">
        <f>'Liste des gares'!B1306</f>
        <v>Lancerf</v>
      </c>
      <c r="R1305">
        <f>'Liste des gares'!C1306</f>
        <v>87473850</v>
      </c>
      <c r="S1305" t="str">
        <f>'Liste des gares'!D1306</f>
        <v>Bretagne</v>
      </c>
      <c r="T1305" t="str">
        <f>'Liste des gares'!E1306</f>
        <v>BPL - Bretagne Pays de La Loire</v>
      </c>
      <c r="U1305" t="str">
        <f>'Liste des gares'!F1306</f>
        <v>à renseigner par PSEF</v>
      </c>
      <c r="V1305" t="str">
        <f>'Liste des gares'!G1306</f>
        <v>C BRETAGNE</v>
      </c>
    </row>
    <row r="1306" spans="17:22">
      <c r="Q1306" t="str">
        <f>'Liste des gares'!B1307</f>
        <v>Lancey</v>
      </c>
      <c r="R1306">
        <f>'Liste des gares'!C1307</f>
        <v>87417501</v>
      </c>
      <c r="S1306" t="str">
        <f>'Liste des gares'!D1307</f>
        <v>Auvergne-Rhône-Alpes</v>
      </c>
      <c r="T1306" t="str">
        <f>'Liste des gares'!E1307</f>
        <v>AURA - Auvergne Rhône Alpes</v>
      </c>
      <c r="U1306" t="str">
        <f>'Liste des gares'!F1307</f>
        <v>à renseigner par PSEF</v>
      </c>
      <c r="V1306" t="str">
        <f>'Liste des gares'!G1307</f>
        <v>B AUV-RHONE ALPES</v>
      </c>
    </row>
    <row r="1307" spans="17:22">
      <c r="Q1307" t="str">
        <f>'Liste des gares'!B1308</f>
        <v>Landas</v>
      </c>
      <c r="R1307">
        <f>'Liste des gares'!C1308</f>
        <v>87286575</v>
      </c>
      <c r="S1307" t="str">
        <f>'Liste des gares'!D1308</f>
        <v>Hauts-de-France</v>
      </c>
      <c r="T1307" t="str">
        <f>'Liste des gares'!E1308</f>
        <v>HDF - Hauts de France</v>
      </c>
      <c r="U1307" t="str">
        <f>'Liste des gares'!F1308</f>
        <v>à renseigner par PSEF</v>
      </c>
      <c r="V1307" t="str">
        <f>'Liste des gares'!G1308</f>
        <v>C HAUTS DE FRANCE</v>
      </c>
    </row>
    <row r="1308" spans="17:22">
      <c r="Q1308" t="str">
        <f>'Liste des gares'!B1309</f>
        <v>Landaul - Mendon</v>
      </c>
      <c r="R1308">
        <f>'Liste des gares'!C1309</f>
        <v>87476226</v>
      </c>
      <c r="S1308" t="str">
        <f>'Liste des gares'!D1309</f>
        <v>Bretagne</v>
      </c>
      <c r="T1308" t="str">
        <f>'Liste des gares'!E1309</f>
        <v>BPL - Bretagne Pays de La Loire</v>
      </c>
      <c r="U1308" t="str">
        <f>'Liste des gares'!F1309</f>
        <v>à renseigner par PSEF</v>
      </c>
      <c r="V1308" t="str">
        <f>'Liste des gares'!G1309</f>
        <v>C BRETAGNE</v>
      </c>
    </row>
    <row r="1309" spans="17:22">
      <c r="Q1309" t="str">
        <f>'Liste des gares'!B1310</f>
        <v>Landébia</v>
      </c>
      <c r="R1309">
        <f>'Liste des gares'!C1310</f>
        <v>87473264</v>
      </c>
      <c r="S1309" t="str">
        <f>'Liste des gares'!D1310</f>
        <v>Bretagne</v>
      </c>
      <c r="T1309" t="str">
        <f>'Liste des gares'!E1310</f>
        <v>BPL - Bretagne Pays de La Loire</v>
      </c>
      <c r="U1309" t="str">
        <f>'Liste des gares'!F1310</f>
        <v>à renseigner par PSEF</v>
      </c>
      <c r="V1309" t="str">
        <f>'Liste des gares'!G1310</f>
        <v>C BRETAGNE</v>
      </c>
    </row>
    <row r="1310" spans="17:22">
      <c r="Q1310" t="str">
        <f>'Liste des gares'!B1311</f>
        <v>Landerneau</v>
      </c>
      <c r="R1310">
        <f>'Liste des gares'!C1311</f>
        <v>87474239</v>
      </c>
      <c r="S1310" t="str">
        <f>'Liste des gares'!D1311</f>
        <v>Bretagne</v>
      </c>
      <c r="T1310" t="str">
        <f>'Liste des gares'!E1311</f>
        <v>BPL - Bretagne Pays de La Loire</v>
      </c>
      <c r="U1310" t="str">
        <f>'Liste des gares'!F1311</f>
        <v>à renseigner par PSEF</v>
      </c>
      <c r="V1310" t="str">
        <f>'Liste des gares'!G1311</f>
        <v>B BRETAGNE</v>
      </c>
    </row>
    <row r="1311" spans="17:22">
      <c r="Q1311" t="str">
        <f>'Liste des gares'!B1312</f>
        <v>Landévant</v>
      </c>
      <c r="R1311">
        <f>'Liste des gares'!C1312</f>
        <v>87476234</v>
      </c>
      <c r="S1311" t="str">
        <f>'Liste des gares'!D1312</f>
        <v>Bretagne</v>
      </c>
      <c r="T1311" t="str">
        <f>'Liste des gares'!E1312</f>
        <v>BPL - Bretagne Pays de La Loire</v>
      </c>
      <c r="U1311" t="str">
        <f>'Liste des gares'!F1312</f>
        <v>à renseigner par PSEF</v>
      </c>
      <c r="V1311" t="str">
        <f>'Liste des gares'!G1312</f>
        <v>C BRETAGNE</v>
      </c>
    </row>
    <row r="1312" spans="17:22">
      <c r="Q1312" t="str">
        <f>'Liste des gares'!B1313</f>
        <v>Landivisiau</v>
      </c>
      <c r="R1312">
        <f>'Liste des gares'!C1313</f>
        <v>87474270</v>
      </c>
      <c r="S1312" t="str">
        <f>'Liste des gares'!D1313</f>
        <v>Bretagne</v>
      </c>
      <c r="T1312" t="str">
        <f>'Liste des gares'!E1313</f>
        <v>BPL - Bretagne Pays de La Loire</v>
      </c>
      <c r="U1312" t="str">
        <f>'Liste des gares'!F1313</f>
        <v>EIC Bretagne Pays de la Loire</v>
      </c>
      <c r="V1312" t="str">
        <f>'Liste des gares'!G1313</f>
        <v>B BRETAGNE</v>
      </c>
    </row>
    <row r="1313" spans="17:22">
      <c r="Q1313" t="str">
        <f>'Liste des gares'!B1314</f>
        <v>Landrecies</v>
      </c>
      <c r="R1313">
        <f>'Liste des gares'!C1314</f>
        <v>87295642</v>
      </c>
      <c r="S1313" t="str">
        <f>'Liste des gares'!D1314</f>
        <v>Hauts-de-France</v>
      </c>
      <c r="T1313" t="str">
        <f>'Liste des gares'!E1314</f>
        <v>HDF - Hauts de France</v>
      </c>
      <c r="U1313" t="str">
        <f>'Liste des gares'!F1314</f>
        <v>à renseigner par PSEF</v>
      </c>
      <c r="V1313" t="str">
        <f>'Liste des gares'!G1314</f>
        <v>C HAUTS DE FRANCE</v>
      </c>
    </row>
    <row r="1314" spans="17:22">
      <c r="Q1314" t="str">
        <f>'Liste des gares'!B1315</f>
        <v>Landry</v>
      </c>
      <c r="R1314">
        <f>'Liste des gares'!C1315</f>
        <v>87741777</v>
      </c>
      <c r="S1314" t="str">
        <f>'Liste des gares'!D1315</f>
        <v>Auvergne-Rhône-Alpes</v>
      </c>
      <c r="T1314" t="str">
        <f>'Liste des gares'!E1315</f>
        <v>AURA - Auvergne Rhône Alpes</v>
      </c>
      <c r="U1314" t="str">
        <f>'Liste des gares'!F1315</f>
        <v>à renseigner par PSEF</v>
      </c>
      <c r="V1314" t="str">
        <f>'Liste des gares'!G1315</f>
        <v>C AUV-RHONE ALPES</v>
      </c>
    </row>
    <row r="1315" spans="17:22">
      <c r="Q1315" t="str">
        <f>'Liste des gares'!B1316</f>
        <v>Laneuveville-devant-Nancy</v>
      </c>
      <c r="R1315">
        <f>'Liste des gares'!C1316</f>
        <v>87141093</v>
      </c>
      <c r="S1315" t="str">
        <f>'Liste des gares'!D1316</f>
        <v>Grand Est</v>
      </c>
      <c r="T1315" t="str">
        <f>'Liste des gares'!E1316</f>
        <v>GE - Grand Est</v>
      </c>
      <c r="U1315" t="str">
        <f>'Liste des gares'!F1316</f>
        <v>à renseigner par PSEF</v>
      </c>
      <c r="V1315" t="str">
        <f>'Liste des gares'!G1316</f>
        <v>C GRAND EST</v>
      </c>
    </row>
    <row r="1316" spans="17:22">
      <c r="Q1316" t="str">
        <f>'Liste des gares'!B1317</f>
        <v>Langeac</v>
      </c>
      <c r="R1316">
        <f>'Liste des gares'!C1317</f>
        <v>87734319</v>
      </c>
      <c r="S1316" t="str">
        <f>'Liste des gares'!D1317</f>
        <v>Auvergne-Rhône-Alpes</v>
      </c>
      <c r="T1316" t="str">
        <f>'Liste des gares'!E1317</f>
        <v>AURA - Auvergne Rhône Alpes</v>
      </c>
      <c r="U1316" t="str">
        <f>'Liste des gares'!F1317</f>
        <v>EIC Auvergne Nivernais</v>
      </c>
      <c r="V1316" t="str">
        <f>'Liste des gares'!G1317</f>
        <v>C AUV-RHONE ALPES</v>
      </c>
    </row>
    <row r="1317" spans="17:22">
      <c r="Q1317" t="str">
        <f>'Liste des gares'!B1318</f>
        <v>Langeais</v>
      </c>
      <c r="R1317">
        <f>'Liste des gares'!C1318</f>
        <v>87571828</v>
      </c>
      <c r="S1317" t="str">
        <f>'Liste des gares'!D1318</f>
        <v>Centre-Val de Loire</v>
      </c>
      <c r="T1317" t="str">
        <f>'Liste des gares'!E1318</f>
        <v>CVL - Centre Val de Loire</v>
      </c>
      <c r="U1317" t="str">
        <f>'Liste des gares'!F1318</f>
        <v>à renseigner par PSEF</v>
      </c>
      <c r="V1317" t="str">
        <f>'Liste des gares'!G1318</f>
        <v>B CENTRE VAL DE LOIRE</v>
      </c>
    </row>
    <row r="1318" spans="17:22">
      <c r="Q1318" t="str">
        <f>'Liste des gares'!B1319</f>
        <v>Langogne</v>
      </c>
      <c r="R1318">
        <f>'Liste des gares'!C1319</f>
        <v>87734350</v>
      </c>
      <c r="S1318" t="str">
        <f>'Liste des gares'!D1319</f>
        <v>Occitanie</v>
      </c>
      <c r="T1318" t="str">
        <f>'Liste des gares'!E1319</f>
        <v>OCC - Occitanie</v>
      </c>
      <c r="U1318" t="str">
        <f>'Liste des gares'!F1319</f>
        <v>EIC Languedoc Roussillon</v>
      </c>
      <c r="V1318" t="str">
        <f>'Liste des gares'!G1319</f>
        <v>C OCCITANIE</v>
      </c>
    </row>
    <row r="1319" spans="17:22">
      <c r="Q1319" t="str">
        <f>'Liste des gares'!B1320</f>
        <v>Langon</v>
      </c>
      <c r="R1319">
        <f>'Liste des gares'!C1320</f>
        <v>87582775</v>
      </c>
      <c r="S1319" t="str">
        <f>'Liste des gares'!D1320</f>
        <v>Nouvelle-Aquitaine</v>
      </c>
      <c r="T1319" t="str">
        <f>'Liste des gares'!E1320</f>
        <v>NA - Nouvelle Aquitaine</v>
      </c>
      <c r="U1319" t="str">
        <f>'Liste des gares'!F1320</f>
        <v>EIC Aquitaine Poitou Charentes</v>
      </c>
      <c r="V1319" t="str">
        <f>'Liste des gares'!G1320</f>
        <v>B NOUVELLE AQUITAINE</v>
      </c>
    </row>
    <row r="1320" spans="17:22">
      <c r="Q1320" t="str">
        <f>'Liste des gares'!B1321</f>
        <v>Langres</v>
      </c>
      <c r="R1320">
        <f>'Liste des gares'!C1321</f>
        <v>87142091</v>
      </c>
      <c r="S1320" t="str">
        <f>'Liste des gares'!D1321</f>
        <v>Grand Est</v>
      </c>
      <c r="T1320" t="str">
        <f>'Liste des gares'!E1321</f>
        <v>GE - Grand Est</v>
      </c>
      <c r="U1320" t="str">
        <f>'Liste des gares'!F1321</f>
        <v>EIC Lorraine Champagne Ardenne</v>
      </c>
      <c r="V1320" t="str">
        <f>'Liste des gares'!G1321</f>
        <v>C GRAND EST</v>
      </c>
    </row>
    <row r="1321" spans="17:22">
      <c r="Q1321" t="str">
        <f>'Liste des gares'!B1322</f>
        <v>Lannemezan</v>
      </c>
      <c r="R1321">
        <f>'Liste des gares'!C1322</f>
        <v>87671123</v>
      </c>
      <c r="S1321" t="str">
        <f>'Liste des gares'!D1322</f>
        <v>Occitanie</v>
      </c>
      <c r="T1321" t="str">
        <f>'Liste des gares'!E1322</f>
        <v>OCC - Occitanie</v>
      </c>
      <c r="U1321" t="str">
        <f>'Liste des gares'!F1322</f>
        <v>EIC Midi Pyrénées</v>
      </c>
      <c r="V1321" t="str">
        <f>'Liste des gares'!G1322</f>
        <v>C OCCITANIE</v>
      </c>
    </row>
    <row r="1322" spans="17:22">
      <c r="Q1322" t="str">
        <f>'Liste des gares'!B1323</f>
        <v>Lannion</v>
      </c>
      <c r="R1322">
        <f>'Liste des gares'!C1323</f>
        <v>87473223</v>
      </c>
      <c r="S1322" t="str">
        <f>'Liste des gares'!D1323</f>
        <v>Bretagne</v>
      </c>
      <c r="T1322" t="str">
        <f>'Liste des gares'!E1323</f>
        <v>BPL - Bretagne Pays de La Loire</v>
      </c>
      <c r="U1322" t="str">
        <f>'Liste des gares'!F1323</f>
        <v>à renseigner par PSEF</v>
      </c>
      <c r="V1322" t="str">
        <f>'Liste des gares'!G1323</f>
        <v>B BRETAGNE</v>
      </c>
    </row>
    <row r="1323" spans="17:22">
      <c r="Q1323" t="str">
        <f>'Liste des gares'!B1324</f>
        <v>Lantenay</v>
      </c>
      <c r="R1323">
        <f>'Liste des gares'!C1324</f>
        <v>87712323</v>
      </c>
      <c r="S1323" t="str">
        <f>'Liste des gares'!D1324</f>
        <v>Bourgogne-Franche-Comté</v>
      </c>
      <c r="T1323" t="str">
        <f>'Liste des gares'!E1324</f>
        <v>BFC - Bourgogne Franche Compté</v>
      </c>
      <c r="U1323" t="str">
        <f>'Liste des gares'!F1324</f>
        <v>à renseigner par PSEF</v>
      </c>
      <c r="V1323" t="str">
        <f>'Liste des gares'!G1324</f>
        <v>C BOURGOGNE FC</v>
      </c>
    </row>
    <row r="1324" spans="17:22">
      <c r="Q1324" t="str">
        <f>'Liste des gares'!B1325</f>
        <v>Laon</v>
      </c>
      <c r="R1324">
        <f>'Liste des gares'!C1325</f>
        <v>87296012</v>
      </c>
      <c r="S1324" t="str">
        <f>'Liste des gares'!D1325</f>
        <v>Hauts-de-France</v>
      </c>
      <c r="T1324" t="str">
        <f>'Liste des gares'!E1325</f>
        <v>HDF - Hauts de France</v>
      </c>
      <c r="U1324" t="str">
        <f>'Liste des gares'!F1325</f>
        <v>EIC Hauts de France</v>
      </c>
      <c r="V1324" t="str">
        <f>'Liste des gares'!G1325</f>
        <v>B HAUTS DE FRANCE</v>
      </c>
    </row>
    <row r="1325" spans="17:22">
      <c r="Q1325" t="str">
        <f>'Liste des gares'!B1326</f>
        <v>Lapeyrouse</v>
      </c>
      <c r="R1325">
        <f>'Liste des gares'!C1326</f>
        <v>87641043</v>
      </c>
      <c r="S1325" t="str">
        <f>'Liste des gares'!D1326</f>
        <v>Auvergne-Rhône-Alpes</v>
      </c>
      <c r="T1325" t="str">
        <f>'Liste des gares'!E1326</f>
        <v>AURA - Auvergne Rhône Alpes</v>
      </c>
      <c r="U1325" t="str">
        <f>'Liste des gares'!F1326</f>
        <v>à renseigner par PSEF</v>
      </c>
      <c r="V1325" t="str">
        <f>'Liste des gares'!G1326</f>
        <v>C AUV-RHONE ALPES</v>
      </c>
    </row>
    <row r="1326" spans="17:22">
      <c r="Q1326" t="str">
        <f>'Liste des gares'!B1327</f>
        <v>Laragne</v>
      </c>
      <c r="R1326">
        <f>'Liste des gares'!C1327</f>
        <v>87763755</v>
      </c>
      <c r="S1326" t="str">
        <f>'Liste des gares'!D1327</f>
        <v>Provence-Alpes-Côte d'Azur</v>
      </c>
      <c r="T1326" t="str">
        <f>'Liste des gares'!E1327</f>
        <v>PACA - Provence Alpes Côte d'Azur</v>
      </c>
      <c r="U1326" t="str">
        <f>'Liste des gares'!F1327</f>
        <v>EIC Provence Alpes Côte d'Azur</v>
      </c>
      <c r="V1326" t="str">
        <f>'Liste des gares'!G1327</f>
        <v>C PACA</v>
      </c>
    </row>
    <row r="1327" spans="17:22">
      <c r="Q1327" t="str">
        <f>'Liste des gares'!B1328</f>
        <v>L'Arbresle</v>
      </c>
      <c r="R1327">
        <f>'Liste des gares'!C1328</f>
        <v>87721431</v>
      </c>
      <c r="S1327" t="str">
        <f>'Liste des gares'!D1328</f>
        <v>Auvergne-Rhône-Alpes</v>
      </c>
      <c r="T1327" t="str">
        <f>'Liste des gares'!E1328</f>
        <v>AURA - Auvergne Rhône Alpes</v>
      </c>
      <c r="U1327" t="str">
        <f>'Liste des gares'!F1328</f>
        <v>EIC Rhône Alpes Lyon</v>
      </c>
      <c r="V1327" t="str">
        <f>'Liste des gares'!G1328</f>
        <v>B AUV-RHONE ALPES</v>
      </c>
    </row>
    <row r="1328" spans="17:22">
      <c r="Q1328" t="str">
        <f>'Liste des gares'!B1329</f>
        <v>Larche</v>
      </c>
      <c r="R1328">
        <f>'Liste des gares'!C1329</f>
        <v>87594424</v>
      </c>
      <c r="S1328" t="str">
        <f>'Liste des gares'!D1329</f>
        <v>Nouvelle-Aquitaine</v>
      </c>
      <c r="T1328" t="str">
        <f>'Liste des gares'!E1329</f>
        <v>NA - Nouvelle Aquitaine</v>
      </c>
      <c r="U1328" t="str">
        <f>'Liste des gares'!F1329</f>
        <v>à renseigner par PSEF</v>
      </c>
      <c r="V1328" t="str">
        <f>'Liste des gares'!G1329</f>
        <v>C NOUVELLE AQUITAINE</v>
      </c>
    </row>
    <row r="1329" spans="17:22">
      <c r="Q1329" t="str">
        <f>'Liste des gares'!B1330</f>
        <v>Lardenne</v>
      </c>
      <c r="R1329">
        <f>'Liste des gares'!C1330</f>
        <v>87611939</v>
      </c>
      <c r="S1329" t="str">
        <f>'Liste des gares'!D1330</f>
        <v>Occitanie</v>
      </c>
      <c r="T1329" t="str">
        <f>'Liste des gares'!E1330</f>
        <v>OCC - Occitanie</v>
      </c>
      <c r="U1329" t="str">
        <f>'Liste des gares'!F1330</f>
        <v>à renseigner par PSEF</v>
      </c>
      <c r="V1329" t="str">
        <f>'Liste des gares'!G1330</f>
        <v>C OCCITANIE</v>
      </c>
    </row>
    <row r="1330" spans="17:22">
      <c r="Q1330" t="str">
        <f>'Liste des gares'!B1331</f>
        <v>Lardy</v>
      </c>
      <c r="R1330">
        <f>'Liste des gares'!C1331</f>
        <v>87545160</v>
      </c>
      <c r="S1330" t="str">
        <f>'Liste des gares'!D1331</f>
        <v>Île-de-France</v>
      </c>
      <c r="T1330" t="str">
        <f>'Liste des gares'!E1331</f>
        <v>IDF - Île de France</v>
      </c>
      <c r="U1330" t="str">
        <f>'Liste des gares'!F1331</f>
        <v>à renseigner par PSEF</v>
      </c>
      <c r="V1330" t="str">
        <f>'Liste des gares'!G1331</f>
        <v>B ILE-DE-FRANCE</v>
      </c>
    </row>
    <row r="1331" spans="17:22">
      <c r="Q1331" t="str">
        <f>'Liste des gares'!B1332</f>
        <v>L'Argentière Les Écrins</v>
      </c>
      <c r="R1331">
        <f>'Liste des gares'!C1332</f>
        <v>87763557</v>
      </c>
      <c r="S1331" t="str">
        <f>'Liste des gares'!D1332</f>
        <v>Provence-Alpes-Côte d'Azur</v>
      </c>
      <c r="T1331" t="str">
        <f>'Liste des gares'!E1332</f>
        <v>PACA - Provence Alpes Côte d'Azur</v>
      </c>
      <c r="U1331" t="str">
        <f>'Liste des gares'!F1332</f>
        <v>à renseigner par PSEF</v>
      </c>
      <c r="V1331" t="str">
        <f>'Liste des gares'!G1332</f>
        <v>C PACA</v>
      </c>
    </row>
    <row r="1332" spans="17:22">
      <c r="Q1332" t="str">
        <f>'Liste des gares'!B1333</f>
        <v>L'Ariane - La Trinité</v>
      </c>
      <c r="R1332">
        <f>'Liste des gares'!C1333</f>
        <v>87751529</v>
      </c>
      <c r="S1332" t="str">
        <f>'Liste des gares'!D1333</f>
        <v>Provence-Alpes-Côte d'Azur</v>
      </c>
      <c r="T1332" t="str">
        <f>'Liste des gares'!E1333</f>
        <v>PACA - Provence Alpes Côte d'Azur</v>
      </c>
      <c r="U1332" t="str">
        <f>'Liste des gares'!F1333</f>
        <v>à renseigner par PSEF</v>
      </c>
      <c r="V1332" t="str">
        <f>'Liste des gares'!G1333</f>
        <v>C PACA</v>
      </c>
    </row>
    <row r="1333" spans="17:22">
      <c r="Q1333" t="str">
        <f>'Liste des gares'!B1334</f>
        <v>Laroche - Migennes</v>
      </c>
      <c r="R1333">
        <f>'Liste des gares'!C1334</f>
        <v>87683268</v>
      </c>
      <c r="S1333" t="str">
        <f>'Liste des gares'!D1334</f>
        <v>Bourgogne-Franche-Comté</v>
      </c>
      <c r="T1333" t="str">
        <f>'Liste des gares'!E1334</f>
        <v>BFC - Bourgogne Franche Compté</v>
      </c>
      <c r="U1333" t="str">
        <f>'Liste des gares'!F1334</f>
        <v>à renseigner par PSEF</v>
      </c>
      <c r="V1333" t="str">
        <f>'Liste des gares'!G1334</f>
        <v>B BOURGOGNE FC</v>
      </c>
    </row>
    <row r="1334" spans="17:22">
      <c r="Q1334" t="str">
        <f>'Liste des gares'!B1335</f>
        <v>Laroque</v>
      </c>
      <c r="R1334">
        <f>'Liste des gares'!C1335</f>
        <v>87586412</v>
      </c>
      <c r="S1334" t="str">
        <f>'Liste des gares'!D1335</f>
        <v>Nouvelle-Aquitaine</v>
      </c>
      <c r="T1334" t="str">
        <f>'Liste des gares'!E1335</f>
        <v>NA - Nouvelle Aquitaine</v>
      </c>
      <c r="U1334" t="str">
        <f>'Liste des gares'!F1335</f>
        <v>à renseigner par PSEF</v>
      </c>
      <c r="V1334" t="str">
        <f>'Liste des gares'!G1335</f>
        <v>C NOUVELLE AQUITAINE</v>
      </c>
    </row>
    <row r="1335" spans="17:22">
      <c r="Q1335" t="str">
        <f>'Liste des gares'!B1336</f>
        <v>Laroquebrou</v>
      </c>
      <c r="R1335">
        <f>'Liste des gares'!C1336</f>
        <v>87645135</v>
      </c>
      <c r="S1335" t="str">
        <f>'Liste des gares'!D1336</f>
        <v>Auvergne-Rhône-Alpes</v>
      </c>
      <c r="T1335" t="str">
        <f>'Liste des gares'!E1336</f>
        <v>AURA - Auvergne Rhône Alpes</v>
      </c>
      <c r="U1335" t="str">
        <f>'Liste des gares'!F1336</f>
        <v>à renseigner par PSEF</v>
      </c>
      <c r="V1335" t="str">
        <f>'Liste des gares'!G1336</f>
        <v>C AUV-RHONE ALPES</v>
      </c>
    </row>
    <row r="1336" spans="17:22">
      <c r="Q1336" t="str">
        <f>'Liste des gares'!B1337</f>
        <v>Lathus</v>
      </c>
      <c r="R1336">
        <f>'Liste des gares'!C1337</f>
        <v>87575498</v>
      </c>
      <c r="S1336" t="str">
        <f>'Liste des gares'!D1337</f>
        <v>Nouvelle-Aquitaine</v>
      </c>
      <c r="T1336" t="str">
        <f>'Liste des gares'!E1337</f>
        <v>NA - Nouvelle Aquitaine</v>
      </c>
      <c r="U1336" t="str">
        <f>'Liste des gares'!F1337</f>
        <v>à renseigner par PSEF</v>
      </c>
      <c r="V1336" t="str">
        <f>'Liste des gares'!G1337</f>
        <v>C NOUVELLE AQUITAINE</v>
      </c>
    </row>
    <row r="1337" spans="17:22">
      <c r="Q1337" t="str">
        <f>'Liste des gares'!B1338</f>
        <v>Latour-de-Carol - Enveitg</v>
      </c>
      <c r="R1337">
        <f>'Liste des gares'!C1338</f>
        <v>87611483</v>
      </c>
      <c r="S1337" t="str">
        <f>'Liste des gares'!D1338</f>
        <v>Occitanie</v>
      </c>
      <c r="T1337" t="str">
        <f>'Liste des gares'!E1338</f>
        <v>OCC - Occitanie</v>
      </c>
      <c r="U1337" t="str">
        <f>'Liste des gares'!F1338</f>
        <v>à renseigner par PSEF</v>
      </c>
      <c r="V1337" t="str">
        <f>'Liste des gares'!G1338</f>
        <v>C OCCITANIE</v>
      </c>
    </row>
    <row r="1338" spans="17:22">
      <c r="Q1338" t="str">
        <f>'Liste des gares'!B1339</f>
        <v>Lauterbourg</v>
      </c>
      <c r="R1338">
        <f>'Liste des gares'!C1339</f>
        <v>87212464</v>
      </c>
      <c r="S1338" t="str">
        <f>'Liste des gares'!D1339</f>
        <v>Grand Est</v>
      </c>
      <c r="T1338" t="str">
        <f>'Liste des gares'!E1339</f>
        <v>GE - Grand Est</v>
      </c>
      <c r="U1338" t="str">
        <f>'Liste des gares'!F1339</f>
        <v>EIC Alsace</v>
      </c>
      <c r="V1338" t="str">
        <f>'Liste des gares'!G1339</f>
        <v>C GRAND EST</v>
      </c>
    </row>
    <row r="1339" spans="17:22">
      <c r="Q1339" t="str">
        <f>'Liste des gares'!B1340</f>
        <v>Laval</v>
      </c>
      <c r="R1339">
        <f>'Liste des gares'!C1340</f>
        <v>87478404</v>
      </c>
      <c r="S1339" t="str">
        <f>'Liste des gares'!D1340</f>
        <v>Pays de la Loire</v>
      </c>
      <c r="T1339" t="str">
        <f>'Liste des gares'!E1340</f>
        <v>BPL - Bretagne Pays de La Loire</v>
      </c>
      <c r="U1339" t="str">
        <f>'Liste des gares'!F1340</f>
        <v>EIC Bretagne Pays de la Loire</v>
      </c>
      <c r="V1339" t="str">
        <f>'Liste des gares'!G1340</f>
        <v>A PAYS DE LA LOIRE</v>
      </c>
    </row>
    <row r="1340" spans="17:22">
      <c r="Q1340" t="str">
        <f>'Liste des gares'!B1341</f>
        <v>Laval-de-Cère</v>
      </c>
      <c r="R1340">
        <f>'Liste des gares'!C1341</f>
        <v>87594796</v>
      </c>
      <c r="S1340" t="str">
        <f>'Liste des gares'!D1341</f>
        <v>Occitanie</v>
      </c>
      <c r="T1340" t="str">
        <f>'Liste des gares'!E1341</f>
        <v>OCC - Occitanie</v>
      </c>
      <c r="U1340" t="str">
        <f>'Liste des gares'!F1341</f>
        <v>à renseigner par PSEF</v>
      </c>
      <c r="V1340" t="str">
        <f>'Liste des gares'!G1341</f>
        <v>C OCCITANIE</v>
      </c>
    </row>
    <row r="1341" spans="17:22">
      <c r="Q1341" t="str">
        <f>'Liste des gares'!B1342</f>
        <v>Lavaufranche</v>
      </c>
      <c r="R1341">
        <f>'Liste des gares'!C1342</f>
        <v>87597740</v>
      </c>
      <c r="S1341" t="str">
        <f>'Liste des gares'!D1342</f>
        <v>Nouvelle-Aquitaine</v>
      </c>
      <c r="T1341" t="str">
        <f>'Liste des gares'!E1342</f>
        <v>NA - Nouvelle Aquitaine</v>
      </c>
      <c r="U1341" t="str">
        <f>'Liste des gares'!F1342</f>
        <v>à renseigner par PSEF</v>
      </c>
      <c r="V1341" t="str">
        <f>'Liste des gares'!G1342</f>
        <v>C NOUVELLE AQUITAINE</v>
      </c>
    </row>
    <row r="1342" spans="17:22">
      <c r="Q1342" t="str">
        <f>'Liste des gares'!B1343</f>
        <v>Lavaur</v>
      </c>
      <c r="R1342">
        <f>'Liste des gares'!C1343</f>
        <v>87615476</v>
      </c>
      <c r="S1342" t="str">
        <f>'Liste des gares'!D1343</f>
        <v>Occitanie</v>
      </c>
      <c r="T1342" t="str">
        <f>'Liste des gares'!E1343</f>
        <v>OCC - Occitanie</v>
      </c>
      <c r="U1342" t="str">
        <f>'Liste des gares'!F1343</f>
        <v>EIC Midi Pyrénées</v>
      </c>
      <c r="V1342" t="str">
        <f>'Liste des gares'!G1343</f>
        <v>B OCCITANIE</v>
      </c>
    </row>
    <row r="1343" spans="17:22">
      <c r="Q1343" t="str">
        <f>'Liste des gares'!B1344</f>
        <v>Lavaveix-les-Mines</v>
      </c>
      <c r="R1343">
        <f>'Liste des gares'!C1344</f>
        <v>87597781</v>
      </c>
      <c r="S1343" t="str">
        <f>'Liste des gares'!D1344</f>
        <v>Nouvelle-Aquitaine</v>
      </c>
      <c r="T1343" t="str">
        <f>'Liste des gares'!E1344</f>
        <v>NA - Nouvelle Aquitaine</v>
      </c>
      <c r="U1343" t="str">
        <f>'Liste des gares'!F1344</f>
        <v>à renseigner par PSEF</v>
      </c>
      <c r="V1343" t="str">
        <f>'Liste des gares'!G1344</f>
        <v>C NOUVELLE AQUITAINE</v>
      </c>
    </row>
    <row r="1344" spans="17:22">
      <c r="Q1344" t="str">
        <f>'Liste des gares'!B1345</f>
        <v>Laveline-devant-Bruyères</v>
      </c>
      <c r="R1344">
        <f>'Liste des gares'!C1345</f>
        <v>87144162</v>
      </c>
      <c r="S1344" t="str">
        <f>'Liste des gares'!D1345</f>
        <v>Grand Est</v>
      </c>
      <c r="T1344" t="str">
        <f>'Liste des gares'!E1345</f>
        <v>GE - Grand Est</v>
      </c>
      <c r="U1344" t="str">
        <f>'Liste des gares'!F1345</f>
        <v>à renseigner par PSEF</v>
      </c>
      <c r="V1344" t="str">
        <f>'Liste des gares'!G1345</f>
        <v>C GRAND EST</v>
      </c>
    </row>
    <row r="1345" spans="17:22">
      <c r="Q1345" t="str">
        <f>'Liste des gares'!B1346</f>
        <v>Lavilledieu</v>
      </c>
      <c r="R1345">
        <f>'Liste des gares'!C1346</f>
        <v>87611459</v>
      </c>
      <c r="S1345" t="str">
        <f>'Liste des gares'!D1346</f>
        <v>Occitanie</v>
      </c>
      <c r="T1345" t="str">
        <f>'Liste des gares'!E1346</f>
        <v>OCC - Occitanie</v>
      </c>
      <c r="U1345" t="str">
        <f>'Liste des gares'!F1346</f>
        <v>à renseigner par PSEF</v>
      </c>
      <c r="V1345" t="str">
        <f>'Liste des gares'!G1346</f>
        <v>C OCCITANIE</v>
      </c>
    </row>
    <row r="1346" spans="17:22">
      <c r="Q1346" t="str">
        <f>'Liste des gares'!B1347</f>
        <v>Lavilletertre</v>
      </c>
      <c r="R1346">
        <f>'Liste des gares'!C1347</f>
        <v>87381202</v>
      </c>
      <c r="S1346" t="str">
        <f>'Liste des gares'!D1347</f>
        <v>Hauts-de-France</v>
      </c>
      <c r="T1346" t="str">
        <f>'Liste des gares'!E1347</f>
        <v>HDF - Hauts de France</v>
      </c>
      <c r="U1346" t="str">
        <f>'Liste des gares'!F1347</f>
        <v>à renseigner par PSEF</v>
      </c>
      <c r="V1346" t="str">
        <f>'Liste des gares'!G1347</f>
        <v>C HAUTS DE FRANCE</v>
      </c>
    </row>
    <row r="1347" spans="17:22">
      <c r="Q1347" t="str">
        <f>'Liste des gares'!B1348</f>
        <v>Lavoûte-sur-Loire</v>
      </c>
      <c r="R1347">
        <f>'Liste des gares'!C1348</f>
        <v>87734707</v>
      </c>
      <c r="S1347" t="str">
        <f>'Liste des gares'!D1348</f>
        <v>Auvergne-Rhône-Alpes</v>
      </c>
      <c r="T1347" t="str">
        <f>'Liste des gares'!E1348</f>
        <v>AURA - Auvergne Rhône Alpes</v>
      </c>
      <c r="U1347" t="str">
        <f>'Liste des gares'!F1348</f>
        <v>à renseigner par PSEF</v>
      </c>
      <c r="V1347" t="str">
        <f>'Liste des gares'!G1348</f>
        <v>C AUV-RHONE ALPES</v>
      </c>
    </row>
    <row r="1348" spans="17:22">
      <c r="Q1348" t="str">
        <f>'Liste des gares'!B1349</f>
        <v>Le Blanc-Mesnil</v>
      </c>
      <c r="R1348">
        <f>'Liste des gares'!C1349</f>
        <v>87271478</v>
      </c>
      <c r="S1348" t="str">
        <f>'Liste des gares'!D1349</f>
        <v>Île-de-France</v>
      </c>
      <c r="T1348" t="str">
        <f>'Liste des gares'!E1349</f>
        <v>IDF - Île de France</v>
      </c>
      <c r="U1348" t="str">
        <f>'Liste des gares'!F1349</f>
        <v>à renseigner par PSEF</v>
      </c>
      <c r="V1348" t="str">
        <f>'Liste des gares'!G1349</f>
        <v>B ILE-DE-FRANCE</v>
      </c>
    </row>
    <row r="1349" spans="17:22">
      <c r="Q1349" t="str">
        <f>'Liste des gares'!B1350</f>
        <v>Le Bosquet</v>
      </c>
      <c r="R1349">
        <f>'Liste des gares'!C1350</f>
        <v>87757757</v>
      </c>
      <c r="S1349" t="str">
        <f>'Liste des gares'!D1350</f>
        <v>Provence-Alpes-Côte d'Azur</v>
      </c>
      <c r="T1349" t="str">
        <f>'Liste des gares'!E1350</f>
        <v>PACA - Provence Alpes Côte d'Azur</v>
      </c>
      <c r="U1349" t="str">
        <f>'Liste des gares'!F1350</f>
        <v>à renseigner par PSEF</v>
      </c>
      <c r="V1349" t="str">
        <f>'Liste des gares'!G1350</f>
        <v>C PACA</v>
      </c>
    </row>
    <row r="1350" spans="17:22">
      <c r="Q1350" t="str">
        <f>'Liste des gares'!B1351</f>
        <v>Le Bourget</v>
      </c>
      <c r="R1350">
        <f>'Liste des gares'!C1351</f>
        <v>87271395</v>
      </c>
      <c r="S1350" t="str">
        <f>'Liste des gares'!D1351</f>
        <v>Île-de-France</v>
      </c>
      <c r="T1350" t="str">
        <f>'Liste des gares'!E1351</f>
        <v>IDF - Île de France</v>
      </c>
      <c r="U1350" t="str">
        <f>'Liste des gares'!F1351</f>
        <v>à renseigner par PSEF</v>
      </c>
      <c r="V1350" t="str">
        <f>'Liste des gares'!G1351</f>
        <v>B ILE-DE-FRANCE</v>
      </c>
    </row>
    <row r="1351" spans="17:22">
      <c r="Q1351" t="str">
        <f>'Liste des gares'!B1352</f>
        <v>Le Bourget T11</v>
      </c>
      <c r="R1351">
        <f>'Liste des gares'!C1352</f>
        <v>87697359</v>
      </c>
      <c r="S1351" t="str">
        <f>'Liste des gares'!D1352</f>
        <v>Île-de-France</v>
      </c>
      <c r="T1351" t="str">
        <f>'Liste des gares'!E1352</f>
        <v>IDF - Île de France</v>
      </c>
      <c r="U1351" t="str">
        <f>'Liste des gares'!F1352</f>
        <v>à renseigner par PSEF</v>
      </c>
      <c r="V1351" t="str">
        <f>'Liste des gares'!G1352</f>
        <v>B ILE-DE-FRANCE</v>
      </c>
    </row>
    <row r="1352" spans="17:22">
      <c r="Q1352" t="str">
        <f>'Liste des gares'!B1353</f>
        <v>Le Bousquet-d'Orb</v>
      </c>
      <c r="R1352">
        <f>'Liste des gares'!C1353</f>
        <v>87781583</v>
      </c>
      <c r="S1352" t="str">
        <f>'Liste des gares'!D1353</f>
        <v>Occitanie</v>
      </c>
      <c r="T1352" t="str">
        <f>'Liste des gares'!E1353</f>
        <v>OCC - Occitanie</v>
      </c>
      <c r="U1352" t="str">
        <f>'Liste des gares'!F1353</f>
        <v>à renseigner par PSEF</v>
      </c>
      <c r="V1352" t="str">
        <f>'Liste des gares'!G1353</f>
        <v>C OCCITANIE</v>
      </c>
    </row>
    <row r="1353" spans="17:22">
      <c r="Q1353" t="str">
        <f>'Liste des gares'!B1354</f>
        <v>Le Bras de Fer</v>
      </c>
      <c r="R1353">
        <f>'Liste des gares'!C1354</f>
        <v>87681395</v>
      </c>
      <c r="S1353" t="str">
        <f>'Liste des gares'!D1354</f>
        <v>Île-de-France</v>
      </c>
      <c r="T1353" t="str">
        <f>'Liste des gares'!E1354</f>
        <v>IDF - Île de France</v>
      </c>
      <c r="U1353" t="str">
        <f>'Liste des gares'!F1354</f>
        <v>à renseigner par PSEF</v>
      </c>
      <c r="V1353" t="str">
        <f>'Liste des gares'!G1354</f>
        <v>B ILE-DE-FRANCE</v>
      </c>
    </row>
    <row r="1354" spans="17:22">
      <c r="Q1354" t="str">
        <f>'Liste des gares'!B1355</f>
        <v>Le Breuil-sur-Couze</v>
      </c>
      <c r="R1354">
        <f>'Liste des gares'!C1355</f>
        <v>87734228</v>
      </c>
      <c r="S1354" t="str">
        <f>'Liste des gares'!D1355</f>
        <v>Auvergne-Rhône-Alpes</v>
      </c>
      <c r="T1354" t="str">
        <f>'Liste des gares'!E1355</f>
        <v>AURA - Auvergne Rhône Alpes</v>
      </c>
      <c r="U1354" t="str">
        <f>'Liste des gares'!F1355</f>
        <v>à renseigner par PSEF</v>
      </c>
      <c r="V1354" t="str">
        <f>'Liste des gares'!G1355</f>
        <v>C AUV-RHONE ALPES</v>
      </c>
    </row>
    <row r="1355" spans="17:22">
      <c r="Q1355" t="str">
        <f>'Liste des gares'!B1356</f>
        <v>Le Bruel</v>
      </c>
      <c r="R1355">
        <f>'Liste des gares'!C1356</f>
        <v>87783548</v>
      </c>
      <c r="S1355" t="str">
        <f>'Liste des gares'!D1356</f>
        <v>Occitanie</v>
      </c>
      <c r="T1355" t="str">
        <f>'Liste des gares'!E1356</f>
        <v>OCC - Occitanie</v>
      </c>
      <c r="U1355" t="str">
        <f>'Liste des gares'!F1356</f>
        <v>à renseigner par PSEF</v>
      </c>
      <c r="V1355" t="str">
        <f>'Liste des gares'!G1356</f>
        <v>C OCCITANIE</v>
      </c>
    </row>
    <row r="1356" spans="17:22">
      <c r="Q1356" t="str">
        <f>'Liste des gares'!B1357</f>
        <v>Le Buet</v>
      </c>
      <c r="R1356">
        <f>'Liste des gares'!C1357</f>
        <v>87746883</v>
      </c>
      <c r="S1356" t="str">
        <f>'Liste des gares'!D1357</f>
        <v>Auvergne-Rhône-Alpes</v>
      </c>
      <c r="T1356" t="str">
        <f>'Liste des gares'!E1357</f>
        <v>AURA - Auvergne Rhône Alpes</v>
      </c>
      <c r="U1356" t="str">
        <f>'Liste des gares'!F1357</f>
        <v>à renseigner par PSEF</v>
      </c>
      <c r="V1356" t="str">
        <f>'Liste des gares'!G1357</f>
        <v>C AUV-RHONE ALPES</v>
      </c>
    </row>
    <row r="1357" spans="17:22">
      <c r="Q1357" t="str">
        <f>'Liste des gares'!B1358</f>
        <v>Le Bugue</v>
      </c>
      <c r="R1357">
        <f>'Liste des gares'!C1358</f>
        <v>87595744</v>
      </c>
      <c r="S1357" t="str">
        <f>'Liste des gares'!D1358</f>
        <v>Nouvelle-Aquitaine</v>
      </c>
      <c r="T1357" t="str">
        <f>'Liste des gares'!E1358</f>
        <v>NA - Nouvelle Aquitaine</v>
      </c>
      <c r="U1357" t="str">
        <f>'Liste des gares'!F1358</f>
        <v>EIC Aquitaine Poitou Charentes</v>
      </c>
      <c r="V1357" t="str">
        <f>'Liste des gares'!G1358</f>
        <v>C NOUVELLE AQUITAINE</v>
      </c>
    </row>
    <row r="1358" spans="17:22">
      <c r="Q1358" t="str">
        <f>'Liste des gares'!B1359</f>
        <v>Le Buisson</v>
      </c>
      <c r="R1358">
        <f>'Liste des gares'!C1359</f>
        <v>87595751</v>
      </c>
      <c r="S1358" t="str">
        <f>'Liste des gares'!D1359</f>
        <v>Nouvelle-Aquitaine</v>
      </c>
      <c r="T1358" t="str">
        <f>'Liste des gares'!E1359</f>
        <v>NA - Nouvelle Aquitaine</v>
      </c>
      <c r="U1358" t="str">
        <f>'Liste des gares'!F1359</f>
        <v>EIC Aquitaine Poitou Charentes</v>
      </c>
      <c r="V1358" t="str">
        <f>'Liste des gares'!G1359</f>
        <v>C NOUVELLE AQUITAINE</v>
      </c>
    </row>
    <row r="1359" spans="17:22">
      <c r="Q1359" t="str">
        <f>'Liste des gares'!B1360</f>
        <v>Le Burg</v>
      </c>
      <c r="R1359">
        <f>'Liste des gares'!C1360</f>
        <v>87594614</v>
      </c>
      <c r="S1359" t="str">
        <f>'Liste des gares'!D1360</f>
        <v>Nouvelle-Aquitaine</v>
      </c>
      <c r="T1359" t="str">
        <f>'Liste des gares'!E1360</f>
        <v>NA - Nouvelle Aquitaine</v>
      </c>
      <c r="U1359" t="str">
        <f>'Liste des gares'!F1360</f>
        <v>à renseigner par PSEF</v>
      </c>
      <c r="V1359" t="str">
        <f>'Liste des gares'!G1360</f>
        <v>C NOUVELLE AQUITAINE</v>
      </c>
    </row>
    <row r="1360" spans="17:22">
      <c r="Q1360" t="str">
        <f>'Liste des gares'!B1361</f>
        <v>Le Cailar</v>
      </c>
      <c r="R1360">
        <f>'Liste des gares'!C1361</f>
        <v>87775825</v>
      </c>
      <c r="S1360" t="str">
        <f>'Liste des gares'!D1361</f>
        <v>Occitanie</v>
      </c>
      <c r="T1360" t="str">
        <f>'Liste des gares'!E1361</f>
        <v>OCC - Occitanie</v>
      </c>
      <c r="U1360" t="str">
        <f>'Liste des gares'!F1361</f>
        <v>à renseigner par PSEF</v>
      </c>
      <c r="V1360" t="str">
        <f>'Liste des gares'!G1361</f>
        <v>C OCCITANIE</v>
      </c>
    </row>
    <row r="1361" spans="17:22">
      <c r="Q1361" t="str">
        <f>'Liste des gares'!B1362</f>
        <v>Le Cateau</v>
      </c>
      <c r="R1361">
        <f>'Liste des gares'!C1362</f>
        <v>87295220</v>
      </c>
      <c r="S1361" t="str">
        <f>'Liste des gares'!D1362</f>
        <v>Hauts-de-France</v>
      </c>
      <c r="T1361" t="str">
        <f>'Liste des gares'!E1362</f>
        <v>HDF - Hauts de France</v>
      </c>
      <c r="U1361" t="str">
        <f>'Liste des gares'!F1362</f>
        <v>EIC Hauts de France</v>
      </c>
      <c r="V1361" t="str">
        <f>'Liste des gares'!G1362</f>
        <v>C HAUTS DE FRANCE</v>
      </c>
    </row>
    <row r="1362" spans="17:22">
      <c r="Q1362" t="str">
        <f>'Liste des gares'!B1363</f>
        <v>Le Cellier</v>
      </c>
      <c r="R1362">
        <f>'Liste des gares'!C1363</f>
        <v>87481168</v>
      </c>
      <c r="S1362" t="str">
        <f>'Liste des gares'!D1363</f>
        <v>Pays de la Loire</v>
      </c>
      <c r="T1362" t="str">
        <f>'Liste des gares'!E1363</f>
        <v>BPL - Bretagne Pays de La Loire</v>
      </c>
      <c r="U1362" t="str">
        <f>'Liste des gares'!F1363</f>
        <v>à renseigner par PSEF</v>
      </c>
      <c r="V1362" t="str">
        <f>'Liste des gares'!G1363</f>
        <v>C PAYS DE LA LOIRE</v>
      </c>
    </row>
    <row r="1363" spans="17:22">
      <c r="Q1363" t="str">
        <f>'Liste des gares'!B1364</f>
        <v>Le Cendre - Orcet</v>
      </c>
      <c r="R1363">
        <f>'Liste des gares'!C1364</f>
        <v>87734160</v>
      </c>
      <c r="S1363" t="str">
        <f>'Liste des gares'!D1364</f>
        <v>Auvergne-Rhône-Alpes</v>
      </c>
      <c r="T1363" t="str">
        <f>'Liste des gares'!E1364</f>
        <v>AURA - Auvergne Rhône Alpes</v>
      </c>
      <c r="U1363" t="str">
        <f>'Liste des gares'!F1364</f>
        <v>à renseigner par PSEF</v>
      </c>
      <c r="V1363" t="str">
        <f>'Liste des gares'!G1364</f>
        <v>B AUV-RHONE ALPES</v>
      </c>
    </row>
    <row r="1364" spans="17:22">
      <c r="Q1364" t="str">
        <f>'Liste des gares'!B1365</f>
        <v>Le Chambon-Feugerolles</v>
      </c>
      <c r="R1364">
        <f>'Liste des gares'!C1365</f>
        <v>87726711</v>
      </c>
      <c r="S1364" t="str">
        <f>'Liste des gares'!D1365</f>
        <v>Auvergne-Rhône-Alpes</v>
      </c>
      <c r="T1364" t="str">
        <f>'Liste des gares'!E1365</f>
        <v>AURA - Auvergne Rhône Alpes</v>
      </c>
      <c r="U1364" t="str">
        <f>'Liste des gares'!F1365</f>
        <v>à renseigner par PSEF</v>
      </c>
      <c r="V1364" t="str">
        <f>'Liste des gares'!G1365</f>
        <v>C AUV-RHONE ALPES</v>
      </c>
    </row>
    <row r="1365" spans="17:22">
      <c r="Q1365" t="str">
        <f>'Liste des gares'!B1366</f>
        <v>Le Chénay Gagny</v>
      </c>
      <c r="R1365">
        <f>'Liste des gares'!C1366</f>
        <v>87113522</v>
      </c>
      <c r="S1365" t="str">
        <f>'Liste des gares'!D1366</f>
        <v>Île-de-France</v>
      </c>
      <c r="T1365" t="str">
        <f>'Liste des gares'!E1366</f>
        <v>IDF - Île de France</v>
      </c>
      <c r="U1365" t="str">
        <f>'Liste des gares'!F1366</f>
        <v>à renseigner par PSEF</v>
      </c>
      <c r="V1365" t="str">
        <f>'Liste des gares'!G1366</f>
        <v>B ILE-DE-FRANCE</v>
      </c>
    </row>
    <row r="1366" spans="17:22">
      <c r="Q1366" t="str">
        <f>'Liste des gares'!B1367</f>
        <v>Le Coteau</v>
      </c>
      <c r="R1366">
        <f>'Liste des gares'!C1367</f>
        <v>87726828</v>
      </c>
      <c r="S1366" t="str">
        <f>'Liste des gares'!D1367</f>
        <v>Auvergne-Rhône-Alpes</v>
      </c>
      <c r="T1366" t="str">
        <f>'Liste des gares'!E1367</f>
        <v>AURA - Auvergne Rhône Alpes</v>
      </c>
      <c r="U1366" t="str">
        <f>'Liste des gares'!F1367</f>
        <v>EIC Rhône Alpes Lyon</v>
      </c>
      <c r="V1366" t="str">
        <f>'Liste des gares'!G1367</f>
        <v>C AUV-RHONE ALPES</v>
      </c>
    </row>
    <row r="1367" spans="17:22">
      <c r="Q1367" t="str">
        <f>'Liste des gares'!B1368</f>
        <v>Le Coudray-Montceaux</v>
      </c>
      <c r="R1367">
        <f>'Liste des gares'!C1368</f>
        <v>87681635</v>
      </c>
      <c r="S1367" t="str">
        <f>'Liste des gares'!D1368</f>
        <v>Île-de-France</v>
      </c>
      <c r="T1367" t="str">
        <f>'Liste des gares'!E1368</f>
        <v>IDF - Île de France</v>
      </c>
      <c r="U1367" t="str">
        <f>'Liste des gares'!F1368</f>
        <v>à renseigner par PSEF</v>
      </c>
      <c r="V1367" t="str">
        <f>'Liste des gares'!G1368</f>
        <v>C ILE-DE-FRANCE</v>
      </c>
    </row>
    <row r="1368" spans="17:22">
      <c r="Q1368" t="str">
        <f>'Liste des gares'!B1369</f>
        <v>Le Creusot</v>
      </c>
      <c r="R1368">
        <f>'Liste des gares'!C1369</f>
        <v>87694000</v>
      </c>
      <c r="S1368" t="str">
        <f>'Liste des gares'!D1369</f>
        <v>Bourgogne-Franche-Comté</v>
      </c>
      <c r="T1368" t="str">
        <f>'Liste des gares'!E1369</f>
        <v>BFC - Bourgogne Franche Compté</v>
      </c>
      <c r="U1368" t="str">
        <f>'Liste des gares'!F1369</f>
        <v>à renseigner par PSEF</v>
      </c>
      <c r="V1368" t="str">
        <f>'Liste des gares'!G1369</f>
        <v>B BOURGOGNE FC</v>
      </c>
    </row>
    <row r="1369" spans="17:22">
      <c r="Q1369" t="str">
        <f>'Liste des gares'!B1370</f>
        <v>Le Creusot TGV (Montceau - Montchanin)</v>
      </c>
      <c r="R1369">
        <f>'Liste des gares'!C1370</f>
        <v>87694109</v>
      </c>
      <c r="S1369" t="str">
        <f>'Liste des gares'!D1370</f>
        <v>Bourgogne-Franche-Comté</v>
      </c>
      <c r="T1369" t="str">
        <f>'Liste des gares'!E1370</f>
        <v>BFC - Bourgogne Franche Compté</v>
      </c>
      <c r="U1369" t="str">
        <f>'Liste des gares'!F1370</f>
        <v>à renseigner par PSEF</v>
      </c>
      <c r="V1369" t="str">
        <f>'Liste des gares'!G1370</f>
        <v>A TGV à trafic modéré et correspondances Autres</v>
      </c>
    </row>
    <row r="1370" spans="17:22">
      <c r="Q1370" t="str">
        <f>'Liste des gares'!B1371</f>
        <v>Auvers-sur-Oise</v>
      </c>
      <c r="R1370">
        <f>'Liste des gares'!C1371</f>
        <v>87276543</v>
      </c>
      <c r="S1370" t="str">
        <f>'Liste des gares'!D1371</f>
        <v>Île-de-France</v>
      </c>
      <c r="T1370" t="str">
        <f>'Liste des gares'!E1371</f>
        <v>IDF - Île de France</v>
      </c>
      <c r="U1370" t="str">
        <f>'Liste des gares'!F1371</f>
        <v>à renseigner par PSEF</v>
      </c>
      <c r="V1370" t="str">
        <f>'Liste des gares'!G1371</f>
        <v>C ILE-DE-FRANCE</v>
      </c>
    </row>
    <row r="1371" spans="17:22">
      <c r="Q1371" t="str">
        <f>'Liste des gares'!B1372</f>
        <v>Le Dorat</v>
      </c>
      <c r="R1371">
        <f>'Liste des gares'!C1372</f>
        <v>87592543</v>
      </c>
      <c r="S1371" t="str">
        <f>'Liste des gares'!D1372</f>
        <v>Nouvelle-Aquitaine</v>
      </c>
      <c r="T1371" t="str">
        <f>'Liste des gares'!E1372</f>
        <v>NA - Nouvelle Aquitaine</v>
      </c>
      <c r="U1371" t="str">
        <f>'Liste des gares'!F1372</f>
        <v>à renseigner par PSEF</v>
      </c>
      <c r="V1371" t="str">
        <f>'Liste des gares'!G1372</f>
        <v>C NOUVELLE AQUITAINE</v>
      </c>
    </row>
    <row r="1372" spans="17:22">
      <c r="Q1372" t="str">
        <f>'Liste des gares'!B1373</f>
        <v>Le Dramont</v>
      </c>
      <c r="R1372">
        <f>'Liste des gares'!C1373</f>
        <v>87757542</v>
      </c>
      <c r="S1372" t="str">
        <f>'Liste des gares'!D1373</f>
        <v>Provence-Alpes-Côte d'Azur</v>
      </c>
      <c r="T1372" t="str">
        <f>'Liste des gares'!E1373</f>
        <v>PACA - Provence Alpes Côte d'Azur</v>
      </c>
      <c r="U1372" t="str">
        <f>'Liste des gares'!F1373</f>
        <v>à renseigner par PSEF</v>
      </c>
      <c r="V1372" t="str">
        <f>'Liste des gares'!G1373</f>
        <v>C PACA</v>
      </c>
    </row>
    <row r="1373" spans="17:22">
      <c r="Q1373" t="str">
        <f>'Liste des gares'!B1374</f>
        <v>Le Fauga</v>
      </c>
      <c r="R1373">
        <f>'Liste des gares'!C1374</f>
        <v>87611046</v>
      </c>
      <c r="S1373" t="str">
        <f>'Liste des gares'!D1374</f>
        <v>Occitanie</v>
      </c>
      <c r="T1373" t="str">
        <f>'Liste des gares'!E1374</f>
        <v>OCC - Occitanie</v>
      </c>
      <c r="U1373" t="str">
        <f>'Liste des gares'!F1374</f>
        <v>à renseigner par PSEF</v>
      </c>
      <c r="V1373" t="str">
        <f>'Liste des gares'!G1374</f>
        <v>C OCCITANIE</v>
      </c>
    </row>
    <row r="1374" spans="17:22">
      <c r="Q1374" t="str">
        <f>'Liste des gares'!B1375</f>
        <v>Le Genest</v>
      </c>
      <c r="R1374">
        <f>'Liste des gares'!C1375</f>
        <v>87478743</v>
      </c>
      <c r="S1374" t="str">
        <f>'Liste des gares'!D1375</f>
        <v>Pays de la Loire</v>
      </c>
      <c r="T1374" t="str">
        <f>'Liste des gares'!E1375</f>
        <v>BPL - Bretagne Pays de La Loire</v>
      </c>
      <c r="U1374" t="str">
        <f>'Liste des gares'!F1375</f>
        <v>à renseigner par PSEF</v>
      </c>
      <c r="V1374" t="str">
        <f>'Liste des gares'!G1375</f>
        <v>C PAYS DE LA LOIRE</v>
      </c>
    </row>
    <row r="1375" spans="17:22">
      <c r="Q1375" t="str">
        <f>'Liste des gares'!B1376</f>
        <v>Le Grand Jardin</v>
      </c>
      <c r="R1375">
        <f>'Liste des gares'!C1376</f>
        <v>87444323</v>
      </c>
      <c r="S1375" t="str">
        <f>'Liste des gares'!D1376</f>
        <v>Normandie</v>
      </c>
      <c r="T1375" t="str">
        <f>'Liste des gares'!E1376</f>
        <v>NO - Normandie</v>
      </c>
      <c r="U1375" t="str">
        <f>'Liste des gares'!F1376</f>
        <v>à renseigner par PSEF</v>
      </c>
      <c r="V1375" t="str">
        <f>'Liste des gares'!G1376</f>
        <v>C NORMANDIE</v>
      </c>
    </row>
    <row r="1376" spans="17:22">
      <c r="Q1376" t="str">
        <f>'Liste des gares'!B1377</f>
        <v>Le Grand-Lemps</v>
      </c>
      <c r="R1376">
        <f>'Liste des gares'!C1377</f>
        <v>87747220</v>
      </c>
      <c r="S1376" t="str">
        <f>'Liste des gares'!D1377</f>
        <v>Auvergne-Rhône-Alpes</v>
      </c>
      <c r="T1376" t="str">
        <f>'Liste des gares'!E1377</f>
        <v>AURA - Auvergne Rhône Alpes</v>
      </c>
      <c r="U1376" t="str">
        <f>'Liste des gares'!F1377</f>
        <v>à renseigner par PSEF</v>
      </c>
      <c r="V1376" t="str">
        <f>'Liste des gares'!G1377</f>
        <v>C AUV-RHONE ALPES</v>
      </c>
    </row>
    <row r="1377" spans="17:22">
      <c r="Q1377" t="str">
        <f>'Liste des gares'!B1378</f>
        <v>Le Grau-du-Roi</v>
      </c>
      <c r="R1377">
        <f>'Liste des gares'!C1378</f>
        <v>87775866</v>
      </c>
      <c r="S1377" t="str">
        <f>'Liste des gares'!D1378</f>
        <v>Occitanie</v>
      </c>
      <c r="T1377" t="str">
        <f>'Liste des gares'!E1378</f>
        <v>OCC - Occitanie</v>
      </c>
      <c r="U1377" t="str">
        <f>'Liste des gares'!F1378</f>
        <v>à renseigner par PSEF</v>
      </c>
      <c r="V1377" t="str">
        <f>'Liste des gares'!G1378</f>
        <v>B OCCITANIE</v>
      </c>
    </row>
    <row r="1378" spans="17:22">
      <c r="Q1378" t="str">
        <f>'Liste des gares'!B1379</f>
        <v>Le Haut Banc</v>
      </c>
      <c r="R1378">
        <f>'Liste des gares'!C1379</f>
        <v>87316687</v>
      </c>
      <c r="S1378" t="str">
        <f>'Liste des gares'!D1379</f>
        <v>Hauts-de-France</v>
      </c>
      <c r="T1378" t="str">
        <f>'Liste des gares'!E1379</f>
        <v>HDF - Hauts de France</v>
      </c>
      <c r="U1378" t="str">
        <f>'Liste des gares'!F1379</f>
        <v>à renseigner par PSEF</v>
      </c>
      <c r="V1378" t="str">
        <f>'Liste des gares'!G1379</f>
        <v>C HAUTS DE FRANCE</v>
      </c>
    </row>
    <row r="1379" spans="17:22">
      <c r="Q1379" t="str">
        <f>'Liste des gares'!B1380</f>
        <v>Le Havre</v>
      </c>
      <c r="R1379">
        <f>'Liste des gares'!C1380</f>
        <v>87413013</v>
      </c>
      <c r="S1379" t="str">
        <f>'Liste des gares'!D1380</f>
        <v>Normandie</v>
      </c>
      <c r="T1379" t="str">
        <f>'Liste des gares'!E1380</f>
        <v>NO - Normandie</v>
      </c>
      <c r="U1379" t="str">
        <f>'Liste des gares'!F1380</f>
        <v>EIC Normandie</v>
      </c>
      <c r="V1379" t="str">
        <f>'Liste des gares'!G1380</f>
        <v>A NORMANDIE</v>
      </c>
    </row>
    <row r="1380" spans="17:22">
      <c r="Q1380" t="str">
        <f>'Liste des gares'!B1381</f>
        <v>Le Havre Graville</v>
      </c>
      <c r="R1380">
        <f>'Liste des gares'!C1381</f>
        <v>87413203</v>
      </c>
      <c r="S1380" t="str">
        <f>'Liste des gares'!D1381</f>
        <v>Normandie</v>
      </c>
      <c r="T1380" t="str">
        <f>'Liste des gares'!E1381</f>
        <v>NO - Normandie</v>
      </c>
      <c r="U1380" t="str">
        <f>'Liste des gares'!F1381</f>
        <v>à renseigner par PSEF</v>
      </c>
      <c r="V1380" t="str">
        <f>'Liste des gares'!G1381</f>
        <v>C NORMANDIE</v>
      </c>
    </row>
    <row r="1381" spans="17:22">
      <c r="Q1381" t="str">
        <f>'Liste des gares'!B1382</f>
        <v>Le Lioran</v>
      </c>
      <c r="R1381">
        <f>'Liste des gares'!C1382</f>
        <v>87645473</v>
      </c>
      <c r="S1381" t="str">
        <f>'Liste des gares'!D1382</f>
        <v>Auvergne-Rhône-Alpes</v>
      </c>
      <c r="T1381" t="str">
        <f>'Liste des gares'!E1382</f>
        <v>AURA - Auvergne Rhône Alpes</v>
      </c>
      <c r="U1381" t="str">
        <f>'Liste des gares'!F1382</f>
        <v>à renseigner par PSEF</v>
      </c>
      <c r="V1381" t="str">
        <f>'Liste des gares'!G1382</f>
        <v>C AUV-RHONE ALPES</v>
      </c>
    </row>
    <row r="1382" spans="17:22">
      <c r="Q1382" t="str">
        <f>'Liste des gares'!B1383</f>
        <v>Le Luc - Le Cannet</v>
      </c>
      <c r="R1382">
        <f>'Liste des gares'!C1383</f>
        <v>87755405</v>
      </c>
      <c r="S1382" t="str">
        <f>'Liste des gares'!D1383</f>
        <v>Provence-Alpes-Côte d'Azur</v>
      </c>
      <c r="T1382" t="str">
        <f>'Liste des gares'!E1383</f>
        <v>PACA - Provence Alpes Côte d'Azur</v>
      </c>
      <c r="U1382" t="str">
        <f>'Liste des gares'!F1383</f>
        <v>à renseigner par PSEF</v>
      </c>
      <c r="V1382" t="str">
        <f>'Liste des gares'!G1383</f>
        <v>C PACA</v>
      </c>
    </row>
    <row r="1383" spans="17:22">
      <c r="Q1383" t="str">
        <f>'Liste des gares'!B1384</f>
        <v>Le Mans</v>
      </c>
      <c r="R1383">
        <f>'Liste des gares'!C1384</f>
        <v>87396002</v>
      </c>
      <c r="S1383" t="str">
        <f>'Liste des gares'!D1384</f>
        <v>Pays de la Loire</v>
      </c>
      <c r="T1383" t="str">
        <f>'Liste des gares'!E1384</f>
        <v>BPL - Bretagne Pays de La Loire</v>
      </c>
      <c r="U1383" t="str">
        <f>'Liste des gares'!F1384</f>
        <v>EIC Bretagne Pays de la Loire</v>
      </c>
      <c r="V1383" t="str">
        <f>'Liste des gares'!G1384</f>
        <v>A PAYS DE LA LOIRE</v>
      </c>
    </row>
    <row r="1384" spans="17:22">
      <c r="Q1384" t="str">
        <f>'Liste des gares'!B1385</f>
        <v>Le Mans Hôpital Université</v>
      </c>
      <c r="R1384">
        <f>'Liste des gares'!C1385</f>
        <v>87743872</v>
      </c>
      <c r="S1384" t="str">
        <f>'Liste des gares'!D1385</f>
        <v>Pays de la Loire</v>
      </c>
      <c r="T1384" t="str">
        <f>'Liste des gares'!E1385</f>
        <v>BPL - Bretagne Pays de La Loire</v>
      </c>
      <c r="U1384" t="str">
        <f>'Liste des gares'!F1385</f>
        <v>à renseigner par PSEF</v>
      </c>
      <c r="V1384" t="str">
        <f>'Liste des gares'!G1385</f>
        <v>B PAYS DE LA LOIRE</v>
      </c>
    </row>
    <row r="1385" spans="17:22">
      <c r="Q1385" t="str">
        <f>'Liste des gares'!B1386</f>
        <v>Le Mée</v>
      </c>
      <c r="R1385">
        <f>'Liste des gares'!C1386</f>
        <v>87682179</v>
      </c>
      <c r="S1385" t="str">
        <f>'Liste des gares'!D1386</f>
        <v>Île-de-France</v>
      </c>
      <c r="T1385" t="str">
        <f>'Liste des gares'!E1386</f>
        <v>IDF - Île de France</v>
      </c>
      <c r="U1385" t="str">
        <f>'Liste des gares'!F1386</f>
        <v>à renseigner par PSEF</v>
      </c>
      <c r="V1385" t="str">
        <f>'Liste des gares'!G1386</f>
        <v>B ILE-DE-FRANCE</v>
      </c>
    </row>
    <row r="1386" spans="17:22">
      <c r="Q1386" t="str">
        <f>'Liste des gares'!B1387</f>
        <v>Le Méridien La Ferrière</v>
      </c>
      <c r="R1386">
        <f>'Liste des gares'!C1387</f>
        <v>87721522</v>
      </c>
      <c r="S1386" t="str">
        <f>'Liste des gares'!D1387</f>
        <v>Auvergne-Rhône-Alpes</v>
      </c>
      <c r="T1386" t="str">
        <f>'Liste des gares'!E1387</f>
        <v>AURA - Auvergne Rhône Alpes</v>
      </c>
      <c r="U1386" t="str">
        <f>'Liste des gares'!F1387</f>
        <v>à renseigner par PSEF</v>
      </c>
      <c r="V1386" t="str">
        <f>'Liste des gares'!G1387</f>
        <v>B AUV-RHONE ALPES</v>
      </c>
    </row>
    <row r="1387" spans="17:22">
      <c r="Q1387" t="str">
        <f>'Liste des gares'!B1388</f>
        <v>Le Merlerault</v>
      </c>
      <c r="R1387">
        <f>'Liste des gares'!C1388</f>
        <v>87444588</v>
      </c>
      <c r="S1387" t="str">
        <f>'Liste des gares'!D1388</f>
        <v>Normandie</v>
      </c>
      <c r="T1387" t="str">
        <f>'Liste des gares'!E1388</f>
        <v>NO - Normandie</v>
      </c>
      <c r="U1387" t="str">
        <f>'Liste des gares'!F1388</f>
        <v>à renseigner par PSEF</v>
      </c>
      <c r="V1387" t="str">
        <f>'Liste des gares'!G1388</f>
        <v>C NORMANDIE</v>
      </c>
    </row>
    <row r="1388" spans="17:22">
      <c r="Q1388" t="str">
        <f>'Liste des gares'!B1389</f>
        <v>Le Meux - Lacroix-Saint-Ouen</v>
      </c>
      <c r="R1388">
        <f>'Liste des gares'!C1389</f>
        <v>87276733</v>
      </c>
      <c r="S1388" t="str">
        <f>'Liste des gares'!D1389</f>
        <v>Hauts-de-France</v>
      </c>
      <c r="T1388" t="str">
        <f>'Liste des gares'!E1389</f>
        <v>HDF - Hauts de France</v>
      </c>
      <c r="U1388" t="str">
        <f>'Liste des gares'!F1389</f>
        <v>à renseigner par PSEF</v>
      </c>
      <c r="V1388" t="str">
        <f>'Liste des gares'!G1389</f>
        <v>C HAUTS DE FRANCE</v>
      </c>
    </row>
    <row r="1389" spans="17:22">
      <c r="Q1389" t="str">
        <f>'Liste des gares'!B1390</f>
        <v>Le Molay-Littry</v>
      </c>
      <c r="R1389">
        <f>'Liste des gares'!C1390</f>
        <v>87444083</v>
      </c>
      <c r="S1389" t="str">
        <f>'Liste des gares'!D1390</f>
        <v>Normandie</v>
      </c>
      <c r="T1389" t="str">
        <f>'Liste des gares'!E1390</f>
        <v>NO - Normandie</v>
      </c>
      <c r="U1389" t="str">
        <f>'Liste des gares'!F1390</f>
        <v>à renseigner par PSEF</v>
      </c>
      <c r="V1389" t="str">
        <f>'Liste des gares'!G1390</f>
        <v>C NORMANDIE</v>
      </c>
    </row>
    <row r="1390" spans="17:22">
      <c r="Q1390" t="str">
        <f>'Liste des gares'!B1391</f>
        <v>Le Monastier</v>
      </c>
      <c r="R1390">
        <f>'Liste des gares'!C1391</f>
        <v>87783308</v>
      </c>
      <c r="S1390" t="str">
        <f>'Liste des gares'!D1391</f>
        <v>Occitanie</v>
      </c>
      <c r="T1390" t="str">
        <f>'Liste des gares'!E1391</f>
        <v>OCC - Occitanie</v>
      </c>
      <c r="U1390" t="str">
        <f>'Liste des gares'!F1391</f>
        <v>à renseigner par PSEF</v>
      </c>
      <c r="V1390" t="str">
        <f>'Liste des gares'!G1391</f>
        <v>C OCCITANIE</v>
      </c>
    </row>
    <row r="1391" spans="17:22">
      <c r="Q1391" t="str">
        <f>'Liste des gares'!B1392</f>
        <v>Le Pallet</v>
      </c>
      <c r="R1391">
        <f>'Liste des gares'!C1392</f>
        <v>87481424</v>
      </c>
      <c r="S1391" t="str">
        <f>'Liste des gares'!D1392</f>
        <v>Pays de la Loire</v>
      </c>
      <c r="T1391" t="str">
        <f>'Liste des gares'!E1392</f>
        <v>BPL - Bretagne Pays de La Loire</v>
      </c>
      <c r="U1391" t="str">
        <f>'Liste des gares'!F1392</f>
        <v>à renseigner par PSEF</v>
      </c>
      <c r="V1391" t="str">
        <f>'Liste des gares'!G1392</f>
        <v>B PAYS DE LA LOIRE</v>
      </c>
    </row>
    <row r="1392" spans="17:22">
      <c r="Q1392" t="str">
        <f>'Liste des gares'!B1393</f>
        <v>Le Péage-de-Roussillon</v>
      </c>
      <c r="R1392">
        <f>'Liste des gares'!C1393</f>
        <v>87722678</v>
      </c>
      <c r="S1392" t="str">
        <f>'Liste des gares'!D1393</f>
        <v>Auvergne-Rhône-Alpes</v>
      </c>
      <c r="T1392" t="str">
        <f>'Liste des gares'!E1393</f>
        <v>AURA - Auvergne Rhône Alpes</v>
      </c>
      <c r="U1392" t="str">
        <f>'Liste des gares'!F1393</f>
        <v>à renseigner par PSEF</v>
      </c>
      <c r="V1392" t="str">
        <f>'Liste des gares'!G1393</f>
        <v>B AUV-RHONE ALPES</v>
      </c>
    </row>
    <row r="1393" spans="17:22">
      <c r="Q1393" t="str">
        <f>'Liste des gares'!B1394</f>
        <v>Le Pénity</v>
      </c>
      <c r="R1393">
        <f>'Liste des gares'!C1394</f>
        <v>87473553</v>
      </c>
      <c r="S1393" t="str">
        <f>'Liste des gares'!D1394</f>
        <v>Bretagne</v>
      </c>
      <c r="T1393" t="str">
        <f>'Liste des gares'!E1394</f>
        <v>BPL - Bretagne Pays de La Loire</v>
      </c>
      <c r="U1393" t="str">
        <f>'Liste des gares'!F1394</f>
        <v>à renseigner par PSEF</v>
      </c>
      <c r="V1393" t="str">
        <f>'Liste des gares'!G1394</f>
        <v>C BRETAGNE</v>
      </c>
    </row>
    <row r="1394" spans="17:22">
      <c r="Q1394" t="str">
        <f>'Liste des gares'!B1395</f>
        <v>Le Perray</v>
      </c>
      <c r="R1394">
        <f>'Liste des gares'!C1395</f>
        <v>87393298</v>
      </c>
      <c r="S1394" t="str">
        <f>'Liste des gares'!D1395</f>
        <v>Île-de-France</v>
      </c>
      <c r="T1394" t="str">
        <f>'Liste des gares'!E1395</f>
        <v>IDF - Île de France</v>
      </c>
      <c r="U1394" t="str">
        <f>'Liste des gares'!F1395</f>
        <v>à renseigner par PSEF</v>
      </c>
      <c r="V1394" t="str">
        <f>'Liste des gares'!G1395</f>
        <v>B ILE-DE-FRANCE</v>
      </c>
    </row>
    <row r="1395" spans="17:22">
      <c r="Q1395" t="str">
        <f>'Liste des gares'!B1396</f>
        <v>Le Plessis Chênet</v>
      </c>
      <c r="R1395">
        <f>'Liste des gares'!C1396</f>
        <v>87681627</v>
      </c>
      <c r="S1395" t="str">
        <f>'Liste des gares'!D1396</f>
        <v>Île-de-France</v>
      </c>
      <c r="T1395" t="str">
        <f>'Liste des gares'!E1396</f>
        <v>IDF - Île de France</v>
      </c>
      <c r="U1395" t="str">
        <f>'Liste des gares'!F1396</f>
        <v>à renseigner par PSEF</v>
      </c>
      <c r="V1395" t="str">
        <f>'Liste des gares'!G1396</f>
        <v>C ILE-DE-FRANCE</v>
      </c>
    </row>
    <row r="1396" spans="17:22">
      <c r="Q1396" t="str">
        <f>'Liste des gares'!B1397</f>
        <v>Le Plessis-Belleville</v>
      </c>
      <c r="R1396">
        <f>'Liste des gares'!C1397</f>
        <v>87271551</v>
      </c>
      <c r="S1396" t="str">
        <f>'Liste des gares'!D1397</f>
        <v>Hauts-de-France</v>
      </c>
      <c r="T1396" t="str">
        <f>'Liste des gares'!E1397</f>
        <v>HDF - Hauts de France</v>
      </c>
      <c r="U1396" t="str">
        <f>'Liste des gares'!F1397</f>
        <v>à renseigner par PSEF</v>
      </c>
      <c r="V1396" t="str">
        <f>'Liste des gares'!G1397</f>
        <v>B HAUTS DE FRANCE</v>
      </c>
    </row>
    <row r="1397" spans="17:22">
      <c r="Q1397" t="str">
        <f>'Liste des gares'!B1398</f>
        <v>Boissise-le-Roi</v>
      </c>
      <c r="R1397">
        <f>'Liste des gares'!C1398</f>
        <v>87682518</v>
      </c>
      <c r="S1397" t="str">
        <f>'Liste des gares'!D1398</f>
        <v>Île-de-France</v>
      </c>
      <c r="T1397" t="str">
        <f>'Liste des gares'!E1398</f>
        <v>IDF - Île de France</v>
      </c>
      <c r="U1397" t="str">
        <f>'Liste des gares'!F1398</f>
        <v>à renseigner par PSEF</v>
      </c>
      <c r="V1397" t="str">
        <f>'Liste des gares'!G1398</f>
        <v>C ILE-DE-FRANCE</v>
      </c>
    </row>
    <row r="1398" spans="17:22">
      <c r="Q1398" t="str">
        <f>'Liste des gares'!B1399</f>
        <v>Le Pouliguen</v>
      </c>
      <c r="R1398">
        <f>'Liste des gares'!C1399</f>
        <v>87481762</v>
      </c>
      <c r="S1398" t="str">
        <f>'Liste des gares'!D1399</f>
        <v>Pays de la Loire</v>
      </c>
      <c r="T1398" t="str">
        <f>'Liste des gares'!E1399</f>
        <v>BPL - Bretagne Pays de La Loire</v>
      </c>
      <c r="U1398" t="str">
        <f>'Liste des gares'!F1399</f>
        <v>à renseigner par PSEF</v>
      </c>
      <c r="V1398" t="str">
        <f>'Liste des gares'!G1399</f>
        <v>C PAYS DE LA LOIRE</v>
      </c>
    </row>
    <row r="1399" spans="17:22">
      <c r="Q1399" t="str">
        <f>'Liste des gares'!B1400</f>
        <v>Le Puy-en-Velay</v>
      </c>
      <c r="R1399">
        <f>'Liste des gares'!C1400</f>
        <v>87734699</v>
      </c>
      <c r="S1399" t="str">
        <f>'Liste des gares'!D1400</f>
        <v>Auvergne-Rhône-Alpes</v>
      </c>
      <c r="T1399" t="str">
        <f>'Liste des gares'!E1400</f>
        <v>AURA - Auvergne Rhône Alpes</v>
      </c>
      <c r="U1399" t="str">
        <f>'Liste des gares'!F1400</f>
        <v>EIC Auvergne Nivernais</v>
      </c>
      <c r="V1399" t="str">
        <f>'Liste des gares'!G1400</f>
        <v>B AUV-RHONE ALPES</v>
      </c>
    </row>
    <row r="1400" spans="17:22">
      <c r="Q1400" t="str">
        <f>'Liste des gares'!B1401</f>
        <v>Le Quesnoy</v>
      </c>
      <c r="R1400">
        <f>'Liste des gares'!C1401</f>
        <v>87295857</v>
      </c>
      <c r="S1400" t="str">
        <f>'Liste des gares'!D1401</f>
        <v>Hauts-de-France</v>
      </c>
      <c r="T1400" t="str">
        <f>'Liste des gares'!E1401</f>
        <v>HDF - Hauts de France</v>
      </c>
      <c r="U1400" t="str">
        <f>'Liste des gares'!F1401</f>
        <v>à renseigner par PSEF</v>
      </c>
      <c r="V1400" t="str">
        <f>'Liste des gares'!G1401</f>
        <v>B HAUTS DE FRANCE</v>
      </c>
    </row>
    <row r="1401" spans="17:22">
      <c r="Q1401" t="str">
        <f>'Liste des gares'!B1402</f>
        <v>Le Raincy - Villemomble - Montfermeil</v>
      </c>
      <c r="R1401">
        <f>'Liste des gares'!C1402</f>
        <v>87113472</v>
      </c>
      <c r="S1401" t="str">
        <f>'Liste des gares'!D1402</f>
        <v>Île-de-France</v>
      </c>
      <c r="T1401" t="str">
        <f>'Liste des gares'!E1402</f>
        <v>IDF - Île de France</v>
      </c>
      <c r="U1401" t="str">
        <f>'Liste des gares'!F1402</f>
        <v>à renseigner par PSEF</v>
      </c>
      <c r="V1401" t="str">
        <f>'Liste des gares'!G1402</f>
        <v>B ILE-DE-FRANCE</v>
      </c>
    </row>
    <row r="1402" spans="17:22">
      <c r="Q1402" t="str">
        <f>'Liste des gares'!B1403</f>
        <v>Le Rouget</v>
      </c>
      <c r="R1402">
        <f>'Liste des gares'!C1403</f>
        <v>87645192</v>
      </c>
      <c r="S1402" t="str">
        <f>'Liste des gares'!D1403</f>
        <v>Auvergne-Rhône-Alpes</v>
      </c>
      <c r="T1402" t="str">
        <f>'Liste des gares'!E1403</f>
        <v>AURA - Auvergne Rhône Alpes</v>
      </c>
      <c r="U1402" t="str">
        <f>'Liste des gares'!F1403</f>
        <v>à renseigner par PSEF</v>
      </c>
      <c r="V1402" t="str">
        <f>'Liste des gares'!G1403</f>
        <v>C AUV-RHONE ALPES</v>
      </c>
    </row>
    <row r="1403" spans="17:22">
      <c r="Q1403" t="str">
        <f>'Liste des gares'!B1404</f>
        <v>Le Soler</v>
      </c>
      <c r="R1403">
        <f>'Liste des gares'!C1404</f>
        <v>87784512</v>
      </c>
      <c r="S1403" t="str">
        <f>'Liste des gares'!D1404</f>
        <v>Occitanie</v>
      </c>
      <c r="T1403" t="str">
        <f>'Liste des gares'!E1404</f>
        <v>OCC - Occitanie</v>
      </c>
      <c r="U1403" t="str">
        <f>'Liste des gares'!F1404</f>
        <v>à renseigner par PSEF</v>
      </c>
      <c r="V1403" t="str">
        <f>'Liste des gares'!G1404</f>
        <v>C OCCITANIE</v>
      </c>
    </row>
    <row r="1404" spans="17:22">
      <c r="Q1404" t="str">
        <f>'Liste des gares'!B1405</f>
        <v>Le Stade</v>
      </c>
      <c r="R1404">
        <f>'Liste des gares'!C1405</f>
        <v>87381095</v>
      </c>
      <c r="S1404" t="str">
        <f>'Liste des gares'!D1405</f>
        <v>Île-de-France</v>
      </c>
      <c r="T1404" t="str">
        <f>'Liste des gares'!E1405</f>
        <v>IDF - Île de France</v>
      </c>
      <c r="U1404" t="str">
        <f>'Liste des gares'!F1405</f>
        <v>à renseigner par PSEF</v>
      </c>
      <c r="V1404" t="str">
        <f>'Liste des gares'!G1405</f>
        <v>B ILE-DE-FRANCE</v>
      </c>
    </row>
    <row r="1405" spans="17:22">
      <c r="Q1405" t="str">
        <f>'Liste des gares'!B1406</f>
        <v>Le Teich</v>
      </c>
      <c r="R1405">
        <f>'Liste des gares'!C1406</f>
        <v>87582601</v>
      </c>
      <c r="S1405" t="str">
        <f>'Liste des gares'!D1406</f>
        <v>Nouvelle-Aquitaine</v>
      </c>
      <c r="T1405" t="str">
        <f>'Liste des gares'!E1406</f>
        <v>NA - Nouvelle Aquitaine</v>
      </c>
      <c r="U1405" t="str">
        <f>'Liste des gares'!F1406</f>
        <v>à renseigner par PSEF</v>
      </c>
      <c r="V1405" t="str">
        <f>'Liste des gares'!G1406</f>
        <v>B NOUVELLE AQUITAINE</v>
      </c>
    </row>
    <row r="1406" spans="17:22">
      <c r="Q1406" t="str">
        <f>'Liste des gares'!B1407</f>
        <v>Le Teil</v>
      </c>
      <c r="R1406">
        <f>'Liste des gares'!C1407</f>
        <v>87764472</v>
      </c>
      <c r="S1406" t="str">
        <f>'Liste des gares'!D1407</f>
        <v>Auvergne-Rhône-Alpes</v>
      </c>
      <c r="T1406" t="str">
        <f>'Liste des gares'!E1407</f>
        <v>AURA - Auvergne Rhône Alpes</v>
      </c>
      <c r="U1406" t="str">
        <f>'Liste des gares'!F1407</f>
        <v>EIC Rhône Alpes Lyon</v>
      </c>
      <c r="V1406" t="str">
        <f>'Liste des gares'!G1407</f>
        <v>C AUV-RHONE ALPES</v>
      </c>
    </row>
    <row r="1407" spans="17:22">
      <c r="Q1407" t="str">
        <f>'Liste des gares'!B1408</f>
        <v>Le Theil - La Rouge</v>
      </c>
      <c r="R1407">
        <f>'Liste des gares'!C1408</f>
        <v>87396333</v>
      </c>
      <c r="S1407" t="str">
        <f>'Liste des gares'!D1408</f>
        <v>Normandie</v>
      </c>
      <c r="T1407" t="str">
        <f>'Liste des gares'!E1408</f>
        <v>NO - Normandie</v>
      </c>
      <c r="U1407" t="str">
        <f>'Liste des gares'!F1408</f>
        <v>à renseigner par PSEF</v>
      </c>
      <c r="V1407" t="str">
        <f>'Liste des gares'!G1408</f>
        <v>C NORMANDIE</v>
      </c>
    </row>
    <row r="1408" spans="17:22">
      <c r="Q1408" t="str">
        <f>'Liste des gares'!B1409</f>
        <v>Le Theil-de-Bretagne</v>
      </c>
      <c r="R1408">
        <f>'Liste des gares'!C1409</f>
        <v>87471342</v>
      </c>
      <c r="S1408" t="str">
        <f>'Liste des gares'!D1409</f>
        <v>Bretagne</v>
      </c>
      <c r="T1408" t="str">
        <f>'Liste des gares'!E1409</f>
        <v>BPL - Bretagne Pays de La Loire</v>
      </c>
      <c r="U1408" t="str">
        <f>'Liste des gares'!F1409</f>
        <v>à renseigner par PSEF</v>
      </c>
      <c r="V1408" t="str">
        <f>'Liste des gares'!G1409</f>
        <v>C BRETAGNE</v>
      </c>
    </row>
    <row r="1409" spans="17:22">
      <c r="Q1409" t="str">
        <f>'Liste des gares'!B1410</f>
        <v>Le Thor</v>
      </c>
      <c r="R1409">
        <f>'Liste des gares'!C1410</f>
        <v>87765453</v>
      </c>
      <c r="S1409" t="str">
        <f>'Liste des gares'!D1410</f>
        <v>Provence-Alpes-Côte d'Azur</v>
      </c>
      <c r="T1409" t="str">
        <f>'Liste des gares'!E1410</f>
        <v>PACA - Provence Alpes Côte d'Azur</v>
      </c>
      <c r="U1409" t="str">
        <f>'Liste des gares'!F1410</f>
        <v>à renseigner par PSEF</v>
      </c>
      <c r="V1409" t="str">
        <f>'Liste des gares'!G1410</f>
        <v>C PACA</v>
      </c>
    </row>
    <row r="1410" spans="17:22">
      <c r="Q1410" t="str">
        <f>'Liste des gares'!B1411</f>
        <v>Le TOEC</v>
      </c>
      <c r="R1410">
        <f>'Liste des gares'!C1411</f>
        <v>87353573</v>
      </c>
      <c r="S1410" t="str">
        <f>'Liste des gares'!D1411</f>
        <v>Occitanie</v>
      </c>
      <c r="T1410" t="str">
        <f>'Liste des gares'!E1411</f>
        <v>OCC - Occitanie</v>
      </c>
      <c r="U1410" t="str">
        <f>'Liste des gares'!F1411</f>
        <v>à renseigner par PSEF</v>
      </c>
      <c r="V1410" t="str">
        <f>'Liste des gares'!G1411</f>
        <v>C OCCITANIE</v>
      </c>
    </row>
    <row r="1411" spans="17:22">
      <c r="Q1411" t="str">
        <f>'Liste des gares'!B1412</f>
        <v>Le Trayas</v>
      </c>
      <c r="R1411">
        <f>'Liste des gares'!C1412</f>
        <v>87757575</v>
      </c>
      <c r="S1411" t="str">
        <f>'Liste des gares'!D1412</f>
        <v>Provence-Alpes-Côte d'Azur</v>
      </c>
      <c r="T1411" t="str">
        <f>'Liste des gares'!E1412</f>
        <v>PACA - Provence Alpes Côte d'Azur</v>
      </c>
      <c r="U1411" t="str">
        <f>'Liste des gares'!F1412</f>
        <v>à renseigner par PSEF</v>
      </c>
      <c r="V1411" t="str">
        <f>'Liste des gares'!G1412</f>
        <v>C PACA</v>
      </c>
    </row>
    <row r="1412" spans="17:22">
      <c r="Q1412" t="str">
        <f>'Liste des gares'!B1413</f>
        <v>Le Tréport - Mers-les-Bains</v>
      </c>
      <c r="R1412">
        <f>'Liste des gares'!C1413</f>
        <v>87317529</v>
      </c>
      <c r="S1412" t="str">
        <f>'Liste des gares'!D1413</f>
        <v>Normandie</v>
      </c>
      <c r="T1412" t="str">
        <f>'Liste des gares'!E1413</f>
        <v>NO - Normandie</v>
      </c>
      <c r="U1412" t="str">
        <f>'Liste des gares'!F1413</f>
        <v>à renseigner par PSEF</v>
      </c>
      <c r="V1412" t="str">
        <f>'Liste des gares'!G1413</f>
        <v>C NORMANDIE</v>
      </c>
    </row>
    <row r="1413" spans="17:22">
      <c r="Q1413" t="str">
        <f>'Liste des gares'!B1414</f>
        <v>Le Val d'Or</v>
      </c>
      <c r="R1413">
        <f>'Liste des gares'!C1414</f>
        <v>87382366</v>
      </c>
      <c r="S1413" t="str">
        <f>'Liste des gares'!D1414</f>
        <v>Île-de-France</v>
      </c>
      <c r="T1413" t="str">
        <f>'Liste des gares'!E1414</f>
        <v>IDF - Île de France</v>
      </c>
      <c r="U1413" t="str">
        <f>'Liste des gares'!F1414</f>
        <v>à renseigner par PSEF</v>
      </c>
      <c r="V1413" t="str">
        <f>'Liste des gares'!G1414</f>
        <v>B ILE-DE-FRANCE</v>
      </c>
    </row>
    <row r="1414" spans="17:22">
      <c r="Q1414" t="str">
        <f>'Liste des gares'!B1415</f>
        <v>Valdahon</v>
      </c>
      <c r="R1414">
        <f>'Liste des gares'!C1415</f>
        <v>87718544</v>
      </c>
      <c r="S1414" t="str">
        <f>'Liste des gares'!D1415</f>
        <v>Bourgogne-Franche-Comté</v>
      </c>
      <c r="T1414" t="str">
        <f>'Liste des gares'!E1415</f>
        <v>BFC - Bourgogne Franche Compté</v>
      </c>
      <c r="U1414" t="str">
        <f>'Liste des gares'!F1415</f>
        <v>à renseigner par PSEF</v>
      </c>
      <c r="V1414" t="str">
        <f>'Liste des gares'!G1415</f>
        <v>B BOURGOGNE FC</v>
      </c>
    </row>
    <row r="1415" spans="17:22">
      <c r="Q1415" t="str">
        <f>'Liste des gares'!B1416</f>
        <v>Valdahon Camp Militaire</v>
      </c>
      <c r="R1415">
        <f>'Liste des gares'!C1416</f>
        <v>87718601</v>
      </c>
      <c r="S1415" t="str">
        <f>'Liste des gares'!D1416</f>
        <v>Bourgogne-Franche-Comté</v>
      </c>
      <c r="T1415" t="str">
        <f>'Liste des gares'!E1416</f>
        <v>BFC - Bourgogne Franche Compté</v>
      </c>
      <c r="U1415" t="str">
        <f>'Liste des gares'!F1416</f>
        <v>à renseigner par PSEF</v>
      </c>
      <c r="V1415" t="str">
        <f>'Liste des gares'!G1416</f>
        <v>C BOURGOGNE FC</v>
      </c>
    </row>
    <row r="1416" spans="17:22">
      <c r="Q1416" t="str">
        <f>'Liste des gares'!B1417</f>
        <v>Le Vauriat</v>
      </c>
      <c r="R1416">
        <f>'Liste des gares'!C1417</f>
        <v>87641399</v>
      </c>
      <c r="S1416" t="str">
        <f>'Liste des gares'!D1417</f>
        <v>Auvergne-Rhône-Alpes</v>
      </c>
      <c r="T1416" t="str">
        <f>'Liste des gares'!E1417</f>
        <v>AURA - Auvergne Rhône Alpes</v>
      </c>
      <c r="U1416" t="str">
        <f>'Liste des gares'!F1417</f>
        <v>à renseigner par PSEF</v>
      </c>
      <c r="V1416" t="str">
        <f>'Liste des gares'!G1417</f>
        <v>C AUV-RHONE ALPES</v>
      </c>
    </row>
    <row r="1417" spans="17:22">
      <c r="Q1417" t="str">
        <f>'Liste des gares'!B1418</f>
        <v>Le Verdon</v>
      </c>
      <c r="R1417">
        <f>'Liste des gares'!C1418</f>
        <v>87581389</v>
      </c>
      <c r="S1417" t="str">
        <f>'Liste des gares'!D1418</f>
        <v>Nouvelle-Aquitaine</v>
      </c>
      <c r="T1417" t="str">
        <f>'Liste des gares'!E1418</f>
        <v>NA - Nouvelle Aquitaine</v>
      </c>
      <c r="U1417" t="str">
        <f>'Liste des gares'!F1418</f>
        <v>EIC Aquitaine Poitou Charentes</v>
      </c>
      <c r="V1417" t="str">
        <f>'Liste des gares'!G1418</f>
        <v>C NOUVELLE AQUITAINE</v>
      </c>
    </row>
    <row r="1418" spans="17:22">
      <c r="Q1418" t="str">
        <f>'Liste des gares'!B1419</f>
        <v>Le Vernet d'Ariège</v>
      </c>
      <c r="R1418">
        <f>'Liste des gares'!C1419</f>
        <v>87611350</v>
      </c>
      <c r="S1418" t="str">
        <f>'Liste des gares'!D1419</f>
        <v>Occitanie</v>
      </c>
      <c r="T1418" t="str">
        <f>'Liste des gares'!E1419</f>
        <v>OCC - Occitanie</v>
      </c>
      <c r="U1418" t="str">
        <f>'Liste des gares'!F1419</f>
        <v>à renseigner par PSEF</v>
      </c>
      <c r="V1418" t="str">
        <f>'Liste des gares'!G1419</f>
        <v>C OCCITANIE</v>
      </c>
    </row>
    <row r="1419" spans="17:22">
      <c r="Q1419" t="str">
        <f>'Liste des gares'!B1420</f>
        <v>Le Vert de Maisons</v>
      </c>
      <c r="R1419">
        <f>'Liste des gares'!C1420</f>
        <v>87681247</v>
      </c>
      <c r="S1419" t="str">
        <f>'Liste des gares'!D1420</f>
        <v>Île-de-France</v>
      </c>
      <c r="T1419" t="str">
        <f>'Liste des gares'!E1420</f>
        <v>IDF - Île de France</v>
      </c>
      <c r="U1419" t="str">
        <f>'Liste des gares'!F1420</f>
        <v>à renseigner par PSEF</v>
      </c>
      <c r="V1419" t="str">
        <f>'Liste des gares'!G1420</f>
        <v>B ILE-DE-FRANCE</v>
      </c>
    </row>
    <row r="1420" spans="17:22">
      <c r="Q1420" t="str">
        <f>'Liste des gares'!B1421</f>
        <v>Le Vieux Briollay</v>
      </c>
      <c r="R1420">
        <f>'Liste des gares'!C1421</f>
        <v>87484139</v>
      </c>
      <c r="S1420" t="str">
        <f>'Liste des gares'!D1421</f>
        <v>Pays de la Loire</v>
      </c>
      <c r="T1420" t="str">
        <f>'Liste des gares'!E1421</f>
        <v>BPL - Bretagne Pays de La Loire</v>
      </c>
      <c r="U1420" t="str">
        <f>'Liste des gares'!F1421</f>
        <v>à renseigner par PSEF</v>
      </c>
      <c r="V1420" t="str">
        <f>'Liste des gares'!G1421</f>
        <v>C PAYS DE LA LOIRE</v>
      </c>
    </row>
    <row r="1421" spans="17:22">
      <c r="Q1421" t="str">
        <f>'Liste des gares'!B1422</f>
        <v>Leforest</v>
      </c>
      <c r="R1421">
        <f>'Liste des gares'!C1422</f>
        <v>87345223</v>
      </c>
      <c r="S1421" t="str">
        <f>'Liste des gares'!D1422</f>
        <v>Hauts-de-France</v>
      </c>
      <c r="T1421" t="str">
        <f>'Liste des gares'!E1422</f>
        <v>HDF - Hauts de France</v>
      </c>
      <c r="U1421" t="str">
        <f>'Liste des gares'!F1422</f>
        <v>à renseigner par PSEF</v>
      </c>
      <c r="V1421" t="str">
        <f>'Liste des gares'!G1422</f>
        <v>B HAUTS DE FRANCE</v>
      </c>
    </row>
    <row r="1422" spans="17:22">
      <c r="Q1422" t="str">
        <f>'Liste des gares'!B1423</f>
        <v>Lens</v>
      </c>
      <c r="R1422">
        <f>'Liste des gares'!C1423</f>
        <v>87345025</v>
      </c>
      <c r="S1422" t="str">
        <f>'Liste des gares'!D1423</f>
        <v>Hauts-de-France</v>
      </c>
      <c r="T1422" t="str">
        <f>'Liste des gares'!E1423</f>
        <v>HDF - Hauts de France</v>
      </c>
      <c r="U1422" t="str">
        <f>'Liste des gares'!F1423</f>
        <v>EIC Hauts de France</v>
      </c>
      <c r="V1422" t="str">
        <f>'Liste des gares'!G1423</f>
        <v>B HAUTS DE FRANCE</v>
      </c>
    </row>
    <row r="1423" spans="17:22">
      <c r="Q1423" t="str">
        <f>'Liste des gares'!B1424</f>
        <v>Lentilly</v>
      </c>
      <c r="R1423">
        <f>'Liste des gares'!C1424</f>
        <v>87721555</v>
      </c>
      <c r="S1423" t="str">
        <f>'Liste des gares'!D1424</f>
        <v>Auvergne-Rhône-Alpes</v>
      </c>
      <c r="T1423" t="str">
        <f>'Liste des gares'!E1424</f>
        <v>AURA - Auvergne Rhône Alpes</v>
      </c>
      <c r="U1423" t="str">
        <f>'Liste des gares'!F1424</f>
        <v>à renseigner par PSEF</v>
      </c>
      <c r="V1423" t="str">
        <f>'Liste des gares'!G1424</f>
        <v>B AUV-RHONE ALPES</v>
      </c>
    </row>
    <row r="1424" spans="17:22">
      <c r="Q1424" t="str">
        <f>'Liste des gares'!B1425</f>
        <v>Lentilly Charpenay</v>
      </c>
      <c r="R1424">
        <f>'Liste des gares'!C1425</f>
        <v>87566919</v>
      </c>
      <c r="S1424" t="str">
        <f>'Liste des gares'!D1425</f>
        <v>Auvergne-Rhône-Alpes</v>
      </c>
      <c r="T1424" t="str">
        <f>'Liste des gares'!E1425</f>
        <v>AURA - Auvergne Rhône Alpes</v>
      </c>
      <c r="U1424" t="str">
        <f>'Liste des gares'!F1425</f>
        <v>à renseigner par PSEF</v>
      </c>
      <c r="V1424" t="str">
        <f>'Liste des gares'!G1425</f>
        <v>B AUV-RHONE ALPES</v>
      </c>
    </row>
    <row r="1425" spans="17:22">
      <c r="Q1425" t="str">
        <f>'Liste des gares'!B1426</f>
        <v>Lépanges</v>
      </c>
      <c r="R1425">
        <f>'Liste des gares'!C1426</f>
        <v>87144048</v>
      </c>
      <c r="S1425" t="str">
        <f>'Liste des gares'!D1426</f>
        <v>Grand Est</v>
      </c>
      <c r="T1425" t="str">
        <f>'Liste des gares'!E1426</f>
        <v>GE - Grand Est</v>
      </c>
      <c r="U1425" t="str">
        <f>'Liste des gares'!F1426</f>
        <v>à renseigner par PSEF</v>
      </c>
      <c r="V1425" t="str">
        <f>'Liste des gares'!G1426</f>
        <v>C GRAND EST</v>
      </c>
    </row>
    <row r="1426" spans="17:22">
      <c r="Q1426" t="str">
        <f>'Liste des gares'!B1427</f>
        <v>Lépin-le-Lac - La Bauche</v>
      </c>
      <c r="R1426">
        <f>'Liste des gares'!C1427</f>
        <v>87741439</v>
      </c>
      <c r="S1426" t="str">
        <f>'Liste des gares'!D1427</f>
        <v>Auvergne-Rhône-Alpes</v>
      </c>
      <c r="T1426" t="str">
        <f>'Liste des gares'!E1427</f>
        <v>AURA - Auvergne Rhône Alpes</v>
      </c>
      <c r="U1426" t="str">
        <f>'Liste des gares'!F1427</f>
        <v>à renseigner par PSEF</v>
      </c>
      <c r="V1426" t="str">
        <f>'Liste des gares'!G1427</f>
        <v>C AUV-RHONE ALPES</v>
      </c>
    </row>
    <row r="1427" spans="17:22">
      <c r="Q1427" t="str">
        <f>'Liste des gares'!B1428</f>
        <v>Lérouville</v>
      </c>
      <c r="R1427">
        <f>'Liste des gares'!C1428</f>
        <v>87175240</v>
      </c>
      <c r="S1427" t="str">
        <f>'Liste des gares'!D1428</f>
        <v>Grand Est</v>
      </c>
      <c r="T1427" t="str">
        <f>'Liste des gares'!E1428</f>
        <v>GE - Grand Est</v>
      </c>
      <c r="U1427" t="str">
        <f>'Liste des gares'!F1428</f>
        <v>EIC Lorraine Champagne Ardenne</v>
      </c>
      <c r="V1427" t="str">
        <f>'Liste des gares'!G1428</f>
        <v>C GRAND EST</v>
      </c>
    </row>
    <row r="1428" spans="17:22">
      <c r="Q1428" t="str">
        <f>'Liste des gares'!B1429</f>
        <v>Les Abrets - Fitilieu</v>
      </c>
      <c r="R1428">
        <f>'Liste des gares'!C1429</f>
        <v>87741496</v>
      </c>
      <c r="S1428" t="str">
        <f>'Liste des gares'!D1429</f>
        <v>Auvergne-Rhône-Alpes</v>
      </c>
      <c r="T1428" t="str">
        <f>'Liste des gares'!E1429</f>
        <v>AURA - Auvergne Rhône Alpes</v>
      </c>
      <c r="U1428" t="str">
        <f>'Liste des gares'!F1429</f>
        <v>à renseigner par PSEF</v>
      </c>
      <c r="V1428" t="str">
        <f>'Liste des gares'!G1429</f>
        <v>C AUV-RHONE ALPES</v>
      </c>
    </row>
    <row r="1429" spans="17:22">
      <c r="Q1429" t="str">
        <f>'Liste des gares'!B1430</f>
        <v>Les Arcs - Draguignan</v>
      </c>
      <c r="R1429">
        <f>'Liste des gares'!C1430</f>
        <v>87755447</v>
      </c>
      <c r="S1429" t="str">
        <f>'Liste des gares'!D1430</f>
        <v>Provence-Alpes-Côte d'Azur</v>
      </c>
      <c r="T1429" t="str">
        <f>'Liste des gares'!E1430</f>
        <v>PACA - Provence Alpes Côte d'Azur</v>
      </c>
      <c r="U1429" t="str">
        <f>'Liste des gares'!F1430</f>
        <v>à renseigner par PSEF</v>
      </c>
      <c r="V1429" t="str">
        <f>'Liste des gares'!G1430</f>
        <v>B PACA</v>
      </c>
    </row>
    <row r="1430" spans="17:22">
      <c r="Q1430" t="str">
        <f>'Liste des gares'!B1431</f>
        <v>Les Ardoines</v>
      </c>
      <c r="R1430">
        <f>'Liste des gares'!C1431</f>
        <v>87492108</v>
      </c>
      <c r="S1430" t="str">
        <f>'Liste des gares'!D1431</f>
        <v>Île-de-France</v>
      </c>
      <c r="T1430" t="str">
        <f>'Liste des gares'!E1431</f>
        <v>IDF - Île de France</v>
      </c>
      <c r="U1430" t="str">
        <f>'Liste des gares'!F1431</f>
        <v>à renseigner par PSEF</v>
      </c>
      <c r="V1430" t="str">
        <f>'Liste des gares'!G1431</f>
        <v>B ILE-DE-FRANCE</v>
      </c>
    </row>
    <row r="1431" spans="17:22">
      <c r="Q1431" t="str">
        <f>'Liste des gares'!B1432</f>
        <v>Les Aubrais</v>
      </c>
      <c r="R1431">
        <f>'Liste des gares'!C1432</f>
        <v>87543017</v>
      </c>
      <c r="S1431" t="str">
        <f>'Liste des gares'!D1432</f>
        <v>Centre-Val de Loire</v>
      </c>
      <c r="T1431" t="str">
        <f>'Liste des gares'!E1432</f>
        <v>CVL - Centre Val de Loire</v>
      </c>
      <c r="U1431" t="str">
        <f>'Liste des gares'!F1432</f>
        <v>à renseigner par PSEF</v>
      </c>
      <c r="V1431" t="str">
        <f>'Liste des gares'!G1432</f>
        <v>A CENTRE VAL DE LOIRE</v>
      </c>
    </row>
    <row r="1432" spans="17:22">
      <c r="Q1432" t="str">
        <f>'Liste des gares'!B1433</f>
        <v>Les Bardys</v>
      </c>
      <c r="R1432">
        <f>'Liste des gares'!C1433</f>
        <v>87592048</v>
      </c>
      <c r="S1432" t="str">
        <f>'Liste des gares'!D1433</f>
        <v>Nouvelle-Aquitaine</v>
      </c>
      <c r="T1432" t="str">
        <f>'Liste des gares'!E1433</f>
        <v>NA - Nouvelle Aquitaine</v>
      </c>
      <c r="U1432" t="str">
        <f>'Liste des gares'!F1433</f>
        <v>à renseigner par PSEF</v>
      </c>
      <c r="V1432" t="str">
        <f>'Liste des gares'!G1433</f>
        <v>C NOUVELLE AQUITAINE</v>
      </c>
    </row>
    <row r="1433" spans="17:22">
      <c r="Q1433" t="str">
        <f>'Liste des gares'!B1434</f>
        <v>Les Bons Pères</v>
      </c>
      <c r="R1433">
        <f>'Liste des gares'!C1434</f>
        <v>87297515</v>
      </c>
      <c r="S1433" t="str">
        <f>'Liste des gares'!D1434</f>
        <v>Hauts-de-France</v>
      </c>
      <c r="T1433" t="str">
        <f>'Liste des gares'!E1434</f>
        <v>HDF - Hauts de France</v>
      </c>
      <c r="U1433" t="str">
        <f>'Liste des gares'!F1434</f>
        <v>à renseigner par PSEF</v>
      </c>
      <c r="V1433" t="str">
        <f>'Liste des gares'!G1434</f>
        <v>C HAUTS DE FRANCE</v>
      </c>
    </row>
    <row r="1434" spans="17:22">
      <c r="Q1434" t="str">
        <f>'Liste des gares'!B1435</f>
        <v>Les Bossons</v>
      </c>
      <c r="R1434">
        <f>'Liste des gares'!C1435</f>
        <v>87746768</v>
      </c>
      <c r="S1434" t="str">
        <f>'Liste des gares'!D1435</f>
        <v>Auvergne-Rhône-Alpes</v>
      </c>
      <c r="T1434" t="str">
        <f>'Liste des gares'!E1435</f>
        <v>AURA - Auvergne Rhône Alpes</v>
      </c>
      <c r="U1434" t="str">
        <f>'Liste des gares'!F1435</f>
        <v>à renseigner par PSEF</v>
      </c>
      <c r="V1434" t="str">
        <f>'Liste des gares'!G1435</f>
        <v>C AUV-RHONE ALPES</v>
      </c>
    </row>
    <row r="1435" spans="17:22">
      <c r="Q1435" t="str">
        <f>'Liste des gares'!B1436</f>
        <v>Les Boullereaux Champigny</v>
      </c>
      <c r="R1435">
        <f>'Liste des gares'!C1436</f>
        <v>87113779</v>
      </c>
      <c r="S1435" t="str">
        <f>'Liste des gares'!D1436</f>
        <v>Île-de-France</v>
      </c>
      <c r="T1435" t="str">
        <f>'Liste des gares'!E1436</f>
        <v>IDF - Île de France</v>
      </c>
      <c r="U1435" t="str">
        <f>'Liste des gares'!F1436</f>
        <v>à renseigner par PSEF</v>
      </c>
      <c r="V1435" t="str">
        <f>'Liste des gares'!G1436</f>
        <v>B ILE-DE-FRANCE</v>
      </c>
    </row>
    <row r="1436" spans="17:22">
      <c r="Q1436" t="str">
        <f>'Liste des gares'!B1437</f>
        <v>Les Cabannes</v>
      </c>
      <c r="R1436">
        <f>'Liste des gares'!C1437</f>
        <v>87611574</v>
      </c>
      <c r="S1436" t="str">
        <f>'Liste des gares'!D1437</f>
        <v>Occitanie</v>
      </c>
      <c r="T1436" t="str">
        <f>'Liste des gares'!E1437</f>
        <v>OCC - Occitanie</v>
      </c>
      <c r="U1436" t="str">
        <f>'Liste des gares'!F1437</f>
        <v>à renseigner par PSEF</v>
      </c>
      <c r="V1436" t="str">
        <f>'Liste des gares'!G1437</f>
        <v>C OCCITANIE</v>
      </c>
    </row>
    <row r="1437" spans="17:22">
      <c r="Q1437" t="str">
        <f>'Liste des gares'!B1438</f>
        <v>Les Cabrils</v>
      </c>
      <c r="R1437">
        <f>'Liste des gares'!C1438</f>
        <v>87781559</v>
      </c>
      <c r="S1437" t="str">
        <f>'Liste des gares'!D1438</f>
        <v>Occitanie</v>
      </c>
      <c r="T1437" t="str">
        <f>'Liste des gares'!E1438</f>
        <v>OCC - Occitanie</v>
      </c>
      <c r="U1437" t="str">
        <f>'Liste des gares'!F1438</f>
        <v>à renseigner par PSEF</v>
      </c>
      <c r="V1437" t="str">
        <f>'Liste des gares'!G1438</f>
        <v>C OCCITANIE</v>
      </c>
    </row>
    <row r="1438" spans="17:22">
      <c r="Q1438" t="str">
        <f>'Liste des gares'!B1439</f>
        <v>Les Cauquillous</v>
      </c>
      <c r="R1438">
        <f>'Liste des gares'!C1439</f>
        <v>87328021</v>
      </c>
      <c r="S1438" t="str">
        <f>'Liste des gares'!D1439</f>
        <v>Occitanie</v>
      </c>
      <c r="T1438" t="str">
        <f>'Liste des gares'!E1439</f>
        <v>OCC - Occitanie</v>
      </c>
      <c r="U1438" t="str">
        <f>'Liste des gares'!F1439</f>
        <v>à renseigner par PSEF</v>
      </c>
      <c r="V1438" t="str">
        <f>'Liste des gares'!G1439</f>
        <v>C OCCITANIE</v>
      </c>
    </row>
    <row r="1439" spans="17:22">
      <c r="Q1439" t="str">
        <f>'Liste des gares'!B1440</f>
        <v>Les Clairières de Verneuil</v>
      </c>
      <c r="R1439">
        <f>'Liste des gares'!C1440</f>
        <v>87386664</v>
      </c>
      <c r="S1439" t="str">
        <f>'Liste des gares'!D1440</f>
        <v>Île-de-France</v>
      </c>
      <c r="T1439" t="str">
        <f>'Liste des gares'!E1440</f>
        <v>IDF - Île de France</v>
      </c>
      <c r="U1439" t="str">
        <f>'Liste des gares'!F1440</f>
        <v>à renseigner par PSEF</v>
      </c>
      <c r="V1439" t="str">
        <f>'Liste des gares'!G1440</f>
        <v>B ILE-DE-FRANCE</v>
      </c>
    </row>
    <row r="1440" spans="17:22">
      <c r="Q1440" t="str">
        <f>'Liste des gares'!B1441</f>
        <v>Les Coquetiers T4</v>
      </c>
      <c r="R1440">
        <f>'Liste des gares'!C1441</f>
        <v>87113845</v>
      </c>
      <c r="S1440" t="str">
        <f>'Liste des gares'!D1441</f>
        <v>Île-de-France</v>
      </c>
      <c r="T1440" t="str">
        <f>'Liste des gares'!E1441</f>
        <v>IDF - Île de France</v>
      </c>
      <c r="U1440" t="str">
        <f>'Liste des gares'!F1441</f>
        <v>à renseigner par PSEF</v>
      </c>
      <c r="V1440" t="str">
        <f>'Liste des gares'!G1441</f>
        <v>B ILE-DE-FRANCE</v>
      </c>
    </row>
    <row r="1441" spans="17:22">
      <c r="Q1441" t="str">
        <f>'Liste des gares'!B1442</f>
        <v>Les Deux Jumeaux</v>
      </c>
      <c r="R1441">
        <f>'Liste des gares'!C1442</f>
        <v>87677104</v>
      </c>
      <c r="S1441" t="str">
        <f>'Liste des gares'!D1442</f>
        <v>Nouvelle-Aquitaine</v>
      </c>
      <c r="T1441" t="str">
        <f>'Liste des gares'!E1442</f>
        <v>NA - Nouvelle Aquitaine</v>
      </c>
      <c r="U1441" t="str">
        <f>'Liste des gares'!F1442</f>
        <v>à renseigner par PSEF</v>
      </c>
      <c r="V1441" t="str">
        <f>'Liste des gares'!G1442</f>
        <v>C NOUVELLE AQUITAINE</v>
      </c>
    </row>
    <row r="1442" spans="17:22">
      <c r="Q1442" t="str">
        <f>'Liste des gares'!B1443</f>
        <v>Couilly - Saint-Germain - Quincy</v>
      </c>
      <c r="R1442">
        <f>'Liste des gares'!C1443</f>
        <v>87116731</v>
      </c>
      <c r="S1442" t="str">
        <f>'Liste des gares'!D1443</f>
        <v>Île-de-France</v>
      </c>
      <c r="T1442" t="str">
        <f>'Liste des gares'!E1443</f>
        <v>IDF - Île de France</v>
      </c>
      <c r="U1442" t="str">
        <f>'Liste des gares'!F1443</f>
        <v>à renseigner par PSEF</v>
      </c>
      <c r="V1442" t="str">
        <f>'Liste des gares'!G1443</f>
        <v>C ILE-DE-FRANCE</v>
      </c>
    </row>
    <row r="1443" spans="17:22">
      <c r="Q1443" t="str">
        <f>'Liste des gares'!B1444</f>
        <v>Les Églisottes</v>
      </c>
      <c r="R1443">
        <f>'Liste des gares'!C1444</f>
        <v>87584532</v>
      </c>
      <c r="S1443" t="str">
        <f>'Liste des gares'!D1444</f>
        <v>Nouvelle-Aquitaine</v>
      </c>
      <c r="T1443" t="str">
        <f>'Liste des gares'!E1444</f>
        <v>NA - Nouvelle Aquitaine</v>
      </c>
      <c r="U1443" t="str">
        <f>'Liste des gares'!F1444</f>
        <v>à renseigner par PSEF</v>
      </c>
      <c r="V1443" t="str">
        <f>'Liste des gares'!G1444</f>
        <v>C NOUVELLE AQUITAINE</v>
      </c>
    </row>
    <row r="1444" spans="17:22">
      <c r="Q1444" t="str">
        <f>'Liste des gares'!B1445</f>
        <v>Les Essarts-le-Roi</v>
      </c>
      <c r="R1444">
        <f>'Liste des gares'!C1445</f>
        <v>87393280</v>
      </c>
      <c r="S1444" t="str">
        <f>'Liste des gares'!D1445</f>
        <v>Île-de-France</v>
      </c>
      <c r="T1444" t="str">
        <f>'Liste des gares'!E1445</f>
        <v>IDF - Île de France</v>
      </c>
      <c r="U1444" t="str">
        <f>'Liste des gares'!F1445</f>
        <v>à renseigner par PSEF</v>
      </c>
      <c r="V1444" t="str">
        <f>'Liste des gares'!G1445</f>
        <v>B ILE-DE-FRANCE</v>
      </c>
    </row>
    <row r="1445" spans="17:22">
      <c r="Q1445" t="str">
        <f>'Liste des gares'!B1446</f>
        <v>Les Eyzies</v>
      </c>
      <c r="R1445">
        <f>'Liste des gares'!C1446</f>
        <v>87595736</v>
      </c>
      <c r="S1445" t="str">
        <f>'Liste des gares'!D1446</f>
        <v>Nouvelle-Aquitaine</v>
      </c>
      <c r="T1445" t="str">
        <f>'Liste des gares'!E1446</f>
        <v>NA - Nouvelle Aquitaine</v>
      </c>
      <c r="U1445" t="str">
        <f>'Liste des gares'!F1446</f>
        <v>EIC Aquitaine Poitou Charentes</v>
      </c>
      <c r="V1445" t="str">
        <f>'Liste des gares'!G1446</f>
        <v>C NOUVELLE AQUITAINE</v>
      </c>
    </row>
    <row r="1446" spans="17:22">
      <c r="Q1446" t="str">
        <f>'Liste des gares'!B1447</f>
        <v>Les Flachères</v>
      </c>
      <c r="R1446">
        <f>'Liste des gares'!C1447</f>
        <v>87721704</v>
      </c>
      <c r="S1446" t="str">
        <f>'Liste des gares'!D1447</f>
        <v>Auvergne-Rhône-Alpes</v>
      </c>
      <c r="T1446" t="str">
        <f>'Liste des gares'!E1447</f>
        <v>AURA - Auvergne Rhône Alpes</v>
      </c>
      <c r="U1446" t="str">
        <f>'Liste des gares'!F1447</f>
        <v>à renseigner par PSEF</v>
      </c>
      <c r="V1446" t="str">
        <f>'Liste des gares'!G1447</f>
        <v>C AUV-RHONE ALPES</v>
      </c>
    </row>
    <row r="1447" spans="17:22">
      <c r="Q1447" t="str">
        <f>'Liste des gares'!B1448</f>
        <v>Les Fontinettes</v>
      </c>
      <c r="R1447">
        <f>'Liste des gares'!C1448</f>
        <v>87317305</v>
      </c>
      <c r="S1447" t="str">
        <f>'Liste des gares'!D1448</f>
        <v>Hauts-de-France</v>
      </c>
      <c r="T1447" t="str">
        <f>'Liste des gares'!E1448</f>
        <v>HDF - Hauts de France</v>
      </c>
      <c r="U1447" t="str">
        <f>'Liste des gares'!F1448</f>
        <v>à renseigner par PSEF</v>
      </c>
      <c r="V1447" t="str">
        <f>'Liste des gares'!G1448</f>
        <v>C HAUTS DE FRANCE</v>
      </c>
    </row>
    <row r="1448" spans="17:22">
      <c r="Q1448" t="str">
        <f>'Liste des gares'!B1449</f>
        <v>Les Grésillons</v>
      </c>
      <c r="R1448">
        <f>'Liste des gares'!C1449</f>
        <v>87272146</v>
      </c>
      <c r="S1448" t="str">
        <f>'Liste des gares'!D1449</f>
        <v>Île-de-France</v>
      </c>
      <c r="T1448" t="str">
        <f>'Liste des gares'!E1449</f>
        <v>IDF - Île de France</v>
      </c>
      <c r="U1448" t="str">
        <f>'Liste des gares'!F1449</f>
        <v>à renseigner par PSEF</v>
      </c>
      <c r="V1448" t="str">
        <f>'Liste des gares'!G1449</f>
        <v>B ILE-DE-FRANCE</v>
      </c>
    </row>
    <row r="1449" spans="17:22">
      <c r="Q1449" t="str">
        <f>'Liste des gares'!B1450</f>
        <v>Les Houches</v>
      </c>
      <c r="R1449">
        <f>'Liste des gares'!C1450</f>
        <v>87746743</v>
      </c>
      <c r="S1449" t="str">
        <f>'Liste des gares'!D1450</f>
        <v>Auvergne-Rhône-Alpes</v>
      </c>
      <c r="T1449" t="str">
        <f>'Liste des gares'!E1450</f>
        <v>AURA - Auvergne Rhône Alpes</v>
      </c>
      <c r="U1449" t="str">
        <f>'Liste des gares'!F1450</f>
        <v>EIC Alpes</v>
      </c>
      <c r="V1449" t="str">
        <f>'Liste des gares'!G1450</f>
        <v>C AUV-RHONE ALPES</v>
      </c>
    </row>
    <row r="1450" spans="17:22">
      <c r="Q1450" t="str">
        <f>'Liste des gares'!B1451</f>
        <v>Les Islettes</v>
      </c>
      <c r="R1450">
        <f>'Liste des gares'!C1451</f>
        <v>87175711</v>
      </c>
      <c r="S1450" t="str">
        <f>'Liste des gares'!D1451</f>
        <v>Grand Est</v>
      </c>
      <c r="T1450" t="str">
        <f>'Liste des gares'!E1451</f>
        <v>GE - Grand Est</v>
      </c>
      <c r="U1450" t="str">
        <f>'Liste des gares'!F1451</f>
        <v>à renseigner par PSEF</v>
      </c>
      <c r="V1450" t="str">
        <f>'Liste des gares'!G1451</f>
        <v>C GRAND EST</v>
      </c>
    </row>
    <row r="1451" spans="17:22">
      <c r="Q1451" t="str">
        <f>'Liste des gares'!B1452</f>
        <v>Les Lacs</v>
      </c>
      <c r="R1451">
        <f>'Liste des gares'!C1452</f>
        <v>87471516</v>
      </c>
      <c r="S1451" t="str">
        <f>'Liste des gares'!D1452</f>
        <v>Bretagne</v>
      </c>
      <c r="T1451" t="str">
        <f>'Liste des gares'!E1452</f>
        <v>BPL - Bretagne Pays de La Loire</v>
      </c>
      <c r="U1451" t="str">
        <f>'Liste des gares'!F1452</f>
        <v>EIC Bretagne Pays de la Loire</v>
      </c>
      <c r="V1451" t="str">
        <f>'Liste des gares'!G1452</f>
        <v>C BRETAGNE</v>
      </c>
    </row>
    <row r="1452" spans="17:22">
      <c r="Q1452" t="str">
        <f>'Liste des gares'!B1453</f>
        <v>Les Laumes Alésia</v>
      </c>
      <c r="R1452">
        <f>'Liste des gares'!C1453</f>
        <v>87713115</v>
      </c>
      <c r="S1452" t="str">
        <f>'Liste des gares'!D1453</f>
        <v>Bourgogne-Franche-Comté</v>
      </c>
      <c r="T1452" t="str">
        <f>'Liste des gares'!E1453</f>
        <v>BFC - Bourgogne Franche Compté</v>
      </c>
      <c r="U1452" t="str">
        <f>'Liste des gares'!F1453</f>
        <v>à renseigner par PSEF</v>
      </c>
      <c r="V1452" t="str">
        <f>'Liste des gares'!G1453</f>
        <v>B BOURGOGNE FC</v>
      </c>
    </row>
    <row r="1453" spans="17:22">
      <c r="Q1453" t="str">
        <f>'Liste des gares'!B1454</f>
        <v>Les Mais</v>
      </c>
      <c r="R1453">
        <f>'Liste des gares'!C1454</f>
        <v>87473587</v>
      </c>
      <c r="S1453" t="str">
        <f>'Liste des gares'!D1454</f>
        <v>Bretagne</v>
      </c>
      <c r="T1453" t="str">
        <f>'Liste des gares'!E1454</f>
        <v>BPL - Bretagne Pays de La Loire</v>
      </c>
      <c r="U1453" t="str">
        <f>'Liste des gares'!F1454</f>
        <v>à renseigner par PSEF</v>
      </c>
      <c r="V1453" t="str">
        <f>'Liste des gares'!G1454</f>
        <v>C BRETAGNE</v>
      </c>
    </row>
    <row r="1454" spans="17:22">
      <c r="Q1454" t="str">
        <f>'Liste des gares'!B1455</f>
        <v>Les Martres-de-Veyre</v>
      </c>
      <c r="R1454">
        <f>'Liste des gares'!C1455</f>
        <v>87734178</v>
      </c>
      <c r="S1454" t="str">
        <f>'Liste des gares'!D1455</f>
        <v>Auvergne-Rhône-Alpes</v>
      </c>
      <c r="T1454" t="str">
        <f>'Liste des gares'!E1455</f>
        <v>AURA - Auvergne Rhône Alpes</v>
      </c>
      <c r="U1454" t="str">
        <f>'Liste des gares'!F1455</f>
        <v>à renseigner par PSEF</v>
      </c>
      <c r="V1454" t="str">
        <f>'Liste des gares'!G1455</f>
        <v>B AUV-RHONE ALPES</v>
      </c>
    </row>
    <row r="1455" spans="17:22">
      <c r="Q1455" t="str">
        <f>'Liste des gares'!B1456</f>
        <v>Les Moussoux</v>
      </c>
      <c r="R1455">
        <f>'Liste des gares'!C1456</f>
        <v>87746818</v>
      </c>
      <c r="S1455" t="str">
        <f>'Liste des gares'!D1456</f>
        <v>Auvergne-Rhône-Alpes</v>
      </c>
      <c r="T1455" t="str">
        <f>'Liste des gares'!E1456</f>
        <v>AURA - Auvergne Rhône Alpes</v>
      </c>
      <c r="U1455" t="str">
        <f>'Liste des gares'!F1456</f>
        <v>à renseigner par PSEF</v>
      </c>
      <c r="V1455" t="str">
        <f>'Liste des gares'!G1456</f>
        <v>C AUV-RHONE ALPES</v>
      </c>
    </row>
    <row r="1456" spans="17:22">
      <c r="Q1456" t="str">
        <f>'Liste des gares'!B1457</f>
        <v>Les Moutiers-en-Retz</v>
      </c>
      <c r="R1456">
        <f>'Liste des gares'!C1457</f>
        <v>87481259</v>
      </c>
      <c r="S1456" t="str">
        <f>'Liste des gares'!D1457</f>
        <v>Pays de la Loire</v>
      </c>
      <c r="T1456" t="str">
        <f>'Liste des gares'!E1457</f>
        <v>BPL - Bretagne Pays de La Loire</v>
      </c>
      <c r="U1456" t="str">
        <f>'Liste des gares'!F1457</f>
        <v>à renseigner par PSEF</v>
      </c>
      <c r="V1456" t="str">
        <f>'Liste des gares'!G1457</f>
        <v>C PAYS DE LA LOIRE</v>
      </c>
    </row>
    <row r="1457" spans="17:22">
      <c r="Q1457" t="str">
        <f>'Liste des gares'!B1458</f>
        <v>Les Mureaux</v>
      </c>
      <c r="R1457">
        <f>'Liste des gares'!C1458</f>
        <v>87386680</v>
      </c>
      <c r="S1457" t="str">
        <f>'Liste des gares'!D1458</f>
        <v>Île-de-France</v>
      </c>
      <c r="T1457" t="str">
        <f>'Liste des gares'!E1458</f>
        <v>IDF - Île de France</v>
      </c>
      <c r="U1457" t="str">
        <f>'Liste des gares'!F1458</f>
        <v>à renseigner par PSEF</v>
      </c>
      <c r="V1457" t="str">
        <f>'Liste des gares'!G1458</f>
        <v>B ILE-DE-FRANCE</v>
      </c>
    </row>
    <row r="1458" spans="17:22">
      <c r="Q1458" t="str">
        <f>'Liste des gares'!B1459</f>
        <v>Les Noues</v>
      </c>
      <c r="R1458">
        <f>'Liste des gares'!C1459</f>
        <v>87276238</v>
      </c>
      <c r="S1458" t="str">
        <f>'Liste des gares'!D1459</f>
        <v>Île-de-France</v>
      </c>
      <c r="T1458" t="str">
        <f>'Liste des gares'!E1459</f>
        <v>IDF - Île de France</v>
      </c>
      <c r="U1458" t="str">
        <f>'Liste des gares'!F1459</f>
        <v>à renseigner par PSEF</v>
      </c>
      <c r="V1458" t="str">
        <f>'Liste des gares'!G1459</f>
        <v>B ILE-DE-FRANCE</v>
      </c>
    </row>
    <row r="1459" spans="17:22">
      <c r="Q1459" t="str">
        <f>'Liste des gares'!B1460</f>
        <v>Les Ormes</v>
      </c>
      <c r="R1459">
        <f>'Liste des gares'!C1460</f>
        <v>87575118</v>
      </c>
      <c r="S1459" t="str">
        <f>'Liste des gares'!D1460</f>
        <v>Nouvelle-Aquitaine</v>
      </c>
      <c r="T1459" t="str">
        <f>'Liste des gares'!E1460</f>
        <v>NA - Nouvelle Aquitaine</v>
      </c>
      <c r="U1459" t="str">
        <f>'Liste des gares'!F1460</f>
        <v>à renseigner par PSEF</v>
      </c>
      <c r="V1459" t="str">
        <f>'Liste des gares'!G1460</f>
        <v>C NOUVELLE AQUITAINE</v>
      </c>
    </row>
    <row r="1460" spans="17:22">
      <c r="Q1460" t="str">
        <f>'Liste des gares'!B1461</f>
        <v>Les Pavillons-sous-Bois T4</v>
      </c>
      <c r="R1460">
        <f>'Liste des gares'!C1461</f>
        <v>87113852</v>
      </c>
      <c r="S1460" t="str">
        <f>'Liste des gares'!D1461</f>
        <v>Île-de-France</v>
      </c>
      <c r="T1460" t="str">
        <f>'Liste des gares'!E1461</f>
        <v>IDF - Île de France</v>
      </c>
      <c r="U1460" t="str">
        <f>'Liste des gares'!F1461</f>
        <v>à renseigner par PSEF</v>
      </c>
      <c r="V1460" t="str">
        <f>'Liste des gares'!G1461</f>
        <v>B ILE-DE-FRANCE</v>
      </c>
    </row>
    <row r="1461" spans="17:22">
      <c r="Q1461" t="str">
        <f>'Liste des gares'!B1462</f>
        <v>Les Pélerins</v>
      </c>
      <c r="R1461">
        <f>'Liste des gares'!C1462</f>
        <v>87746776</v>
      </c>
      <c r="S1461" t="str">
        <f>'Liste des gares'!D1462</f>
        <v>Auvergne-Rhône-Alpes</v>
      </c>
      <c r="T1461" t="str">
        <f>'Liste des gares'!E1462</f>
        <v>AURA - Auvergne Rhône Alpes</v>
      </c>
      <c r="U1461" t="str">
        <f>'Liste des gares'!F1462</f>
        <v>à renseigner par PSEF</v>
      </c>
      <c r="V1461" t="str">
        <f>'Liste des gares'!G1462</f>
        <v>C AUV-RHONE ALPES</v>
      </c>
    </row>
    <row r="1462" spans="17:22">
      <c r="Q1462" t="str">
        <f>'Liste des gares'!B1463</f>
        <v>Les Perrières</v>
      </c>
      <c r="R1462">
        <f>'Liste des gares'!C1463</f>
        <v>87691600</v>
      </c>
      <c r="S1462" t="str">
        <f>'Liste des gares'!D1463</f>
        <v>Bourgogne-Franche-Comté</v>
      </c>
      <c r="T1462" t="str">
        <f>'Liste des gares'!E1463</f>
        <v>BFC - Bourgogne Franche Compté</v>
      </c>
      <c r="U1462" t="str">
        <f>'Liste des gares'!F1463</f>
        <v>à renseigner par PSEF</v>
      </c>
      <c r="V1462" t="str">
        <f>'Liste des gares'!G1463</f>
        <v>C BOURGOGNE FC</v>
      </c>
    </row>
    <row r="1463" spans="17:22">
      <c r="Q1463" t="str">
        <f>'Liste des gares'!B1464</f>
        <v>Les Praz de Chamonix</v>
      </c>
      <c r="R1463">
        <f>'Liste des gares'!C1464</f>
        <v>87746826</v>
      </c>
      <c r="S1463" t="str">
        <f>'Liste des gares'!D1464</f>
        <v>Auvergne-Rhône-Alpes</v>
      </c>
      <c r="T1463" t="str">
        <f>'Liste des gares'!E1464</f>
        <v>AURA - Auvergne Rhône Alpes</v>
      </c>
      <c r="U1463" t="str">
        <f>'Liste des gares'!F1464</f>
        <v>à renseigner par PSEF</v>
      </c>
      <c r="V1463" t="str">
        <f>'Liste des gares'!G1464</f>
        <v>C AUV-RHONE ALPES</v>
      </c>
    </row>
    <row r="1464" spans="17:22">
      <c r="Q1464" t="str">
        <f>'Liste des gares'!B1465</f>
        <v>Les Quatre Roues</v>
      </c>
      <c r="R1464">
        <f>'Liste des gares'!C1465</f>
        <v>87576181</v>
      </c>
      <c r="S1464" t="str">
        <f>'Liste des gares'!D1465</f>
        <v>Centre-Val de Loire</v>
      </c>
      <c r="T1464" t="str">
        <f>'Liste des gares'!E1465</f>
        <v>CVL - Centre Val de Loire</v>
      </c>
      <c r="U1464" t="str">
        <f>'Liste des gares'!F1465</f>
        <v>à renseigner par PSEF</v>
      </c>
      <c r="V1464" t="str">
        <f>'Liste des gares'!G1465</f>
        <v>C CENTRE VAL DE LOIRE</v>
      </c>
    </row>
    <row r="1465" spans="17:22">
      <c r="Q1465" t="str">
        <f>'Liste des gares'!B1466</f>
        <v>Les Quatre-Routes</v>
      </c>
      <c r="R1465">
        <f>'Liste des gares'!C1466</f>
        <v>87594564</v>
      </c>
      <c r="S1465" t="str">
        <f>'Liste des gares'!D1466</f>
        <v>Occitanie</v>
      </c>
      <c r="T1465" t="str">
        <f>'Liste des gares'!E1466</f>
        <v>OCC - Occitanie</v>
      </c>
      <c r="U1465" t="str">
        <f>'Liste des gares'!F1466</f>
        <v>à renseigner par PSEF</v>
      </c>
      <c r="V1465" t="str">
        <f>'Liste des gares'!G1466</f>
        <v>C OCCITANIE</v>
      </c>
    </row>
    <row r="1466" spans="17:22">
      <c r="Q1466" t="str">
        <f>'Liste des gares'!B1467</f>
        <v>Les Ramassiers</v>
      </c>
      <c r="R1466">
        <f>'Liste des gares'!C1467</f>
        <v>87353581</v>
      </c>
      <c r="S1466" t="str">
        <f>'Liste des gares'!D1467</f>
        <v>Occitanie</v>
      </c>
      <c r="T1466" t="str">
        <f>'Liste des gares'!E1467</f>
        <v>OCC - Occitanie</v>
      </c>
      <c r="U1466" t="str">
        <f>'Liste des gares'!F1467</f>
        <v>à renseigner par PSEF</v>
      </c>
      <c r="V1466" t="str">
        <f>'Liste des gares'!G1467</f>
        <v>C OCCITANIE</v>
      </c>
    </row>
    <row r="1467" spans="17:22">
      <c r="Q1467" t="str">
        <f>'Liste des gares'!B1468</f>
        <v>Les Rosiers-sur-Loire</v>
      </c>
      <c r="R1467">
        <f>'Liste des gares'!C1468</f>
        <v>87487876</v>
      </c>
      <c r="S1467" t="str">
        <f>'Liste des gares'!D1468</f>
        <v>Pays de la Loire</v>
      </c>
      <c r="T1467" t="str">
        <f>'Liste des gares'!E1468</f>
        <v>BPL - Bretagne Pays de La Loire</v>
      </c>
      <c r="U1467" t="str">
        <f>'Liste des gares'!F1468</f>
        <v>à renseigner par PSEF</v>
      </c>
      <c r="V1467" t="str">
        <f>'Liste des gares'!G1468</f>
        <v>C PAYS DE LA LOIRE</v>
      </c>
    </row>
    <row r="1468" spans="17:22">
      <c r="Q1468" t="str">
        <f>'Liste des gares'!B1469</f>
        <v>Les Sables Blancs</v>
      </c>
      <c r="R1468">
        <f>'Liste des gares'!C1469</f>
        <v>87476267</v>
      </c>
      <c r="S1468" t="str">
        <f>'Liste des gares'!D1469</f>
        <v>Bretagne</v>
      </c>
      <c r="T1468" t="str">
        <f>'Liste des gares'!E1469</f>
        <v>BPL - Bretagne Pays de La Loire</v>
      </c>
      <c r="U1468" t="str">
        <f>'Liste des gares'!F1469</f>
        <v>à renseigner par PSEF</v>
      </c>
      <c r="V1468" t="str">
        <f>'Liste des gares'!G1469</f>
        <v>C BRETAGNE</v>
      </c>
    </row>
    <row r="1469" spans="17:22">
      <c r="Q1469" t="str">
        <f>'Liste des gares'!B1470</f>
        <v>Les Sables-d'Olonne</v>
      </c>
      <c r="R1469">
        <f>'Liste des gares'!C1470</f>
        <v>87486449</v>
      </c>
      <c r="S1469" t="str">
        <f>'Liste des gares'!D1470</f>
        <v>Pays de la Loire</v>
      </c>
      <c r="T1469" t="str">
        <f>'Liste des gares'!E1470</f>
        <v>BPL - Bretagne Pays de La Loire</v>
      </c>
      <c r="U1469" t="str">
        <f>'Liste des gares'!F1470</f>
        <v>EIC Bretagne Pays de la Loire</v>
      </c>
      <c r="V1469" t="str">
        <f>'Liste des gares'!G1470</f>
        <v>B PAYS DE LA LOIRE</v>
      </c>
    </row>
    <row r="1470" spans="17:22">
      <c r="Q1470" t="str">
        <f>'Liste des gares'!B1471</f>
        <v>Les Salelles</v>
      </c>
      <c r="R1470">
        <f>'Liste des gares'!C1471</f>
        <v>87783514</v>
      </c>
      <c r="S1470" t="str">
        <f>'Liste des gares'!D1471</f>
        <v>Occitanie</v>
      </c>
      <c r="T1470" t="str">
        <f>'Liste des gares'!E1471</f>
        <v>OCC - Occitanie</v>
      </c>
      <c r="U1470" t="str">
        <f>'Liste des gares'!F1471</f>
        <v>à renseigner par PSEF</v>
      </c>
      <c r="V1470" t="str">
        <f>'Liste des gares'!G1471</f>
        <v>C OCCITANIE</v>
      </c>
    </row>
    <row r="1471" spans="17:22">
      <c r="Q1471" t="str">
        <f>'Liste des gares'!B1472</f>
        <v>Les Saules</v>
      </c>
      <c r="R1471">
        <f>'Liste des gares'!C1472</f>
        <v>87546226</v>
      </c>
      <c r="S1471" t="str">
        <f>'Liste des gares'!D1472</f>
        <v>Île-de-France</v>
      </c>
      <c r="T1471" t="str">
        <f>'Liste des gares'!E1472</f>
        <v>IDF - Île de France</v>
      </c>
      <c r="U1471" t="str">
        <f>'Liste des gares'!F1472</f>
        <v>à renseigner par PSEF</v>
      </c>
      <c r="V1471" t="str">
        <f>'Liste des gares'!G1472</f>
        <v>B ILE-DE-FRANCE</v>
      </c>
    </row>
    <row r="1472" spans="17:22">
      <c r="Q1472" t="str">
        <f>'Liste des gares'!B1473</f>
        <v>Les Tines</v>
      </c>
      <c r="R1472">
        <f>'Liste des gares'!C1473</f>
        <v>87746834</v>
      </c>
      <c r="S1472" t="str">
        <f>'Liste des gares'!D1473</f>
        <v>Auvergne-Rhône-Alpes</v>
      </c>
      <c r="T1472" t="str">
        <f>'Liste des gares'!E1473</f>
        <v>AURA - Auvergne Rhône Alpes</v>
      </c>
      <c r="U1472" t="str">
        <f>'Liste des gares'!F1473</f>
        <v>à renseigner par PSEF</v>
      </c>
      <c r="V1472" t="str">
        <f>'Liste des gares'!G1473</f>
        <v>C AUV-RHONE ALPES</v>
      </c>
    </row>
    <row r="1473" spans="17:22">
      <c r="Q1473" t="str">
        <f>'Liste des gares'!B1474</f>
        <v>Les Trillers</v>
      </c>
      <c r="R1473">
        <f>'Liste des gares'!C1474</f>
        <v>87641373</v>
      </c>
      <c r="S1473" t="str">
        <f>'Liste des gares'!D1474</f>
        <v>Auvergne-Rhône-Alpes</v>
      </c>
      <c r="T1473" t="str">
        <f>'Liste des gares'!E1474</f>
        <v>AURA - Auvergne Rhône Alpes</v>
      </c>
      <c r="U1473" t="str">
        <f>'Liste des gares'!F1474</f>
        <v>à renseigner par PSEF</v>
      </c>
      <c r="V1473" t="str">
        <f>'Liste des gares'!G1474</f>
        <v>C AUV-RHONE ALPES</v>
      </c>
    </row>
    <row r="1474" spans="17:22">
      <c r="Q1474" t="str">
        <f>'Liste des gares'!B1475</f>
        <v>Les Vallées</v>
      </c>
      <c r="R1474">
        <f>'Liste des gares'!C1475</f>
        <v>87386300</v>
      </c>
      <c r="S1474" t="str">
        <f>'Liste des gares'!D1475</f>
        <v>Île-de-France</v>
      </c>
      <c r="T1474" t="str">
        <f>'Liste des gares'!E1475</f>
        <v>IDF - Île de France</v>
      </c>
      <c r="U1474" t="str">
        <f>'Liste des gares'!F1475</f>
        <v>à renseigner par PSEF</v>
      </c>
      <c r="V1474" t="str">
        <f>'Liste des gares'!G1475</f>
        <v>B ILE-DE-FRANCE</v>
      </c>
    </row>
    <row r="1475" spans="17:22">
      <c r="Q1475" t="str">
        <f>'Liste des gares'!B1476</f>
        <v>Les Versannes</v>
      </c>
      <c r="R1475">
        <f>'Liste des gares'!C1476</f>
        <v>87595702</v>
      </c>
      <c r="S1475" t="str">
        <f>'Liste des gares'!D1476</f>
        <v>Nouvelle-Aquitaine</v>
      </c>
      <c r="T1475" t="str">
        <f>'Liste des gares'!E1476</f>
        <v>NA - Nouvelle Aquitaine</v>
      </c>
      <c r="U1475" t="str">
        <f>'Liste des gares'!F1476</f>
        <v>à renseigner par PSEF</v>
      </c>
      <c r="V1475" t="str">
        <f>'Liste des gares'!G1476</f>
        <v>C NOUVELLE AQUITAINE</v>
      </c>
    </row>
    <row r="1476" spans="17:22">
      <c r="Q1476" t="str">
        <f>'Liste des gares'!B1477</f>
        <v>Les Yvris Noisy-le-Grand</v>
      </c>
      <c r="R1476">
        <f>'Liste des gares'!C1477</f>
        <v>87113803</v>
      </c>
      <c r="S1476" t="str">
        <f>'Liste des gares'!D1477</f>
        <v>Île-de-France</v>
      </c>
      <c r="T1476" t="str">
        <f>'Liste des gares'!E1477</f>
        <v>IDF - Île de France</v>
      </c>
      <c r="U1476" t="str">
        <f>'Liste des gares'!F1477</f>
        <v>à renseigner par PSEF</v>
      </c>
      <c r="V1476" t="str">
        <f>'Liste des gares'!G1477</f>
        <v>B ILE-DE-FRANCE</v>
      </c>
    </row>
    <row r="1477" spans="17:22">
      <c r="Q1477" t="str">
        <f>'Liste des gares'!B1478</f>
        <v>L'Escarène</v>
      </c>
      <c r="R1477">
        <f>'Liste des gares'!C1478</f>
        <v>87756809</v>
      </c>
      <c r="S1477" t="str">
        <f>'Liste des gares'!D1478</f>
        <v>Provence-Alpes-Côte d'Azur</v>
      </c>
      <c r="T1477" t="str">
        <f>'Liste des gares'!E1478</f>
        <v>PACA - Provence Alpes Côte d'Azur</v>
      </c>
      <c r="U1477" t="str">
        <f>'Liste des gares'!F1478</f>
        <v>EIC Provence Alpes Côte d'Azur</v>
      </c>
      <c r="V1477" t="str">
        <f>'Liste des gares'!G1478</f>
        <v>C PACA</v>
      </c>
    </row>
    <row r="1478" spans="17:22">
      <c r="Q1478" t="str">
        <f>'Liste des gares'!B1479</f>
        <v>Lesparre</v>
      </c>
      <c r="R1478">
        <f>'Liste des gares'!C1479</f>
        <v>87581314</v>
      </c>
      <c r="S1478" t="str">
        <f>'Liste des gares'!D1479</f>
        <v>Nouvelle-Aquitaine</v>
      </c>
      <c r="T1478" t="str">
        <f>'Liste des gares'!E1479</f>
        <v>NA - Nouvelle Aquitaine</v>
      </c>
      <c r="U1478" t="str">
        <f>'Liste des gares'!F1479</f>
        <v>EIC Aquitaine Poitou Charentes</v>
      </c>
      <c r="V1478" t="str">
        <f>'Liste des gares'!G1479</f>
        <v>C NOUVELLE AQUITAINE</v>
      </c>
    </row>
    <row r="1479" spans="17:22">
      <c r="Q1479" t="str">
        <f>'Liste des gares'!B1480</f>
        <v>Lesquin</v>
      </c>
      <c r="R1479">
        <f>'Liste des gares'!C1480</f>
        <v>87286849</v>
      </c>
      <c r="S1479" t="str">
        <f>'Liste des gares'!D1480</f>
        <v>Hauts-de-France</v>
      </c>
      <c r="T1479" t="str">
        <f>'Liste des gares'!E1480</f>
        <v>HDF - Hauts de France</v>
      </c>
      <c r="U1479" t="str">
        <f>'Liste des gares'!F1480</f>
        <v>à renseigner par PSEF</v>
      </c>
      <c r="V1479" t="str">
        <f>'Liste des gares'!G1480</f>
        <v>B HAUTS DE FRANCE</v>
      </c>
    </row>
    <row r="1480" spans="17:22">
      <c r="Q1480" t="str">
        <f>'Liste des gares'!B1481</f>
        <v>Lesseux - Frapelle</v>
      </c>
      <c r="R1480">
        <f>'Liste des gares'!C1481</f>
        <v>87144329</v>
      </c>
      <c r="S1480" t="str">
        <f>'Liste des gares'!D1481</f>
        <v>Grand Est</v>
      </c>
      <c r="T1480" t="str">
        <f>'Liste des gares'!E1481</f>
        <v>GE - Grand Est</v>
      </c>
      <c r="U1480" t="str">
        <f>'Liste des gares'!F1481</f>
        <v>à renseigner par PSEF</v>
      </c>
      <c r="V1480" t="str">
        <f>'Liste des gares'!G1481</f>
        <v>C GRAND EST</v>
      </c>
    </row>
    <row r="1481" spans="17:22">
      <c r="Q1481" t="str">
        <f>'Liste des gares'!B1482</f>
        <v>L'Estaque</v>
      </c>
      <c r="R1481">
        <f>'Liste des gares'!C1482</f>
        <v>87751602</v>
      </c>
      <c r="S1481" t="str">
        <f>'Liste des gares'!D1482</f>
        <v>Provence-Alpes-Côte d'Azur</v>
      </c>
      <c r="T1481" t="str">
        <f>'Liste des gares'!E1482</f>
        <v>PACA - Provence Alpes Côte d'Azur</v>
      </c>
      <c r="U1481" t="str">
        <f>'Liste des gares'!F1482</f>
        <v>EIC Provence Alpes Côte d'Azur</v>
      </c>
      <c r="V1481" t="str">
        <f>'Liste des gares'!G1482</f>
        <v>C PACA</v>
      </c>
    </row>
    <row r="1482" spans="17:22">
      <c r="Q1482" t="str">
        <f>'Liste des gares'!B1483</f>
        <v>Lestelle</v>
      </c>
      <c r="R1482">
        <f>'Liste des gares'!C1483</f>
        <v>87611111</v>
      </c>
      <c r="S1482" t="str">
        <f>'Liste des gares'!D1483</f>
        <v>Occitanie</v>
      </c>
      <c r="T1482" t="str">
        <f>'Liste des gares'!E1483</f>
        <v>OCC - Occitanie</v>
      </c>
      <c r="U1482" t="str">
        <f>'Liste des gares'!F1483</f>
        <v>à renseigner par PSEF</v>
      </c>
      <c r="V1482" t="str">
        <f>'Liste des gares'!G1483</f>
        <v>C OCCITANIE</v>
      </c>
    </row>
    <row r="1483" spans="17:22">
      <c r="Q1483" t="str">
        <f>'Liste des gares'!B1484</f>
        <v>L'Étang Les Sablons T13</v>
      </c>
      <c r="R1483">
        <f>'Liste des gares'!C1484</f>
        <v>87726109</v>
      </c>
      <c r="S1483" t="str">
        <f>'Liste des gares'!D1484</f>
        <v>Île-de-France</v>
      </c>
      <c r="T1483" t="str">
        <f>'Liste des gares'!E1484</f>
        <v>IDF - Île de France</v>
      </c>
      <c r="U1483" t="str">
        <f>'Liste des gares'!F1484</f>
        <v>à renseigner par PSEF</v>
      </c>
      <c r="V1483" t="str">
        <f>'Liste des gares'!G1484</f>
        <v>B ILE-DE-FRANCE</v>
      </c>
    </row>
    <row r="1484" spans="17:22">
      <c r="Q1484" t="str">
        <f>'Liste des gares'!B1485</f>
        <v>Leucate La Franqui</v>
      </c>
      <c r="R1484">
        <f>'Liste des gares'!C1485</f>
        <v>87781088</v>
      </c>
      <c r="S1484" t="str">
        <f>'Liste des gares'!D1485</f>
        <v>Occitanie</v>
      </c>
      <c r="T1484" t="str">
        <f>'Liste des gares'!E1485</f>
        <v>OCC - Occitanie</v>
      </c>
      <c r="U1484" t="str">
        <f>'Liste des gares'!F1485</f>
        <v>à renseigner par PSEF</v>
      </c>
      <c r="V1484" t="str">
        <f>'Liste des gares'!G1485</f>
        <v>C OCCITANIE</v>
      </c>
    </row>
    <row r="1485" spans="17:22">
      <c r="Q1485" t="str">
        <f>'Liste des gares'!B1486</f>
        <v>Leval</v>
      </c>
      <c r="R1485">
        <f>'Liste des gares'!C1486</f>
        <v>87295790</v>
      </c>
      <c r="S1485" t="str">
        <f>'Liste des gares'!D1486</f>
        <v>Hauts-de-France</v>
      </c>
      <c r="T1485" t="str">
        <f>'Liste des gares'!E1486</f>
        <v>HDF - Hauts de France</v>
      </c>
      <c r="U1485" t="str">
        <f>'Liste des gares'!F1486</f>
        <v>à renseigner par PSEF</v>
      </c>
      <c r="V1485" t="str">
        <f>'Liste des gares'!G1486</f>
        <v>C HAUTS DE FRANCE</v>
      </c>
    </row>
    <row r="1486" spans="17:22">
      <c r="Q1486" t="str">
        <f>'Liste des gares'!B1487</f>
        <v>Lexos</v>
      </c>
      <c r="R1486">
        <f>'Liste des gares'!C1487</f>
        <v>87613489</v>
      </c>
      <c r="S1486" t="str">
        <f>'Liste des gares'!D1487</f>
        <v>Occitanie</v>
      </c>
      <c r="T1486" t="str">
        <f>'Liste des gares'!E1487</f>
        <v>OCC - Occitanie</v>
      </c>
      <c r="U1486" t="str">
        <f>'Liste des gares'!F1487</f>
        <v>EIC Midi Pyrénées</v>
      </c>
      <c r="V1486" t="str">
        <f>'Liste des gares'!G1487</f>
        <v>C OCCITANIE</v>
      </c>
    </row>
    <row r="1487" spans="17:22">
      <c r="Q1487" t="str">
        <f>'Liste des gares'!B1488</f>
        <v>Lezennes</v>
      </c>
      <c r="R1487">
        <f>'Liste des gares'!C1488</f>
        <v>87287102</v>
      </c>
      <c r="S1487" t="str">
        <f>'Liste des gares'!D1488</f>
        <v>Hauts-de-France</v>
      </c>
      <c r="T1487" t="str">
        <f>'Liste des gares'!E1488</f>
        <v>HDF - Hauts de France</v>
      </c>
      <c r="U1487" t="str">
        <f>'Liste des gares'!F1488</f>
        <v>à renseigner par PSEF</v>
      </c>
      <c r="V1487" t="str">
        <f>'Liste des gares'!G1488</f>
        <v>C HAUTS DE FRANCE</v>
      </c>
    </row>
    <row r="1488" spans="17:22">
      <c r="Q1488" t="str">
        <f>'Liste des gares'!B1489</f>
        <v>Lézignan-Corbières</v>
      </c>
      <c r="R1488">
        <f>'Liste des gares'!C1489</f>
        <v>87615112</v>
      </c>
      <c r="S1488" t="str">
        <f>'Liste des gares'!D1489</f>
        <v>Occitanie</v>
      </c>
      <c r="T1488" t="str">
        <f>'Liste des gares'!E1489</f>
        <v>OCC - Occitanie</v>
      </c>
      <c r="U1488" t="str">
        <f>'Liste des gares'!F1489</f>
        <v>à renseigner par PSEF</v>
      </c>
      <c r="V1488" t="str">
        <f>'Liste des gares'!G1489</f>
        <v>C OCCITANIE</v>
      </c>
    </row>
    <row r="1489" spans="17:22">
      <c r="Q1489" t="str">
        <f>'Liste des gares'!B1490</f>
        <v>Lezoux</v>
      </c>
      <c r="R1489">
        <f>'Liste des gares'!C1490</f>
        <v>87734442</v>
      </c>
      <c r="S1489" t="str">
        <f>'Liste des gares'!D1490</f>
        <v>Auvergne-Rhône-Alpes</v>
      </c>
      <c r="T1489" t="str">
        <f>'Liste des gares'!E1490</f>
        <v>AURA - Auvergne Rhône Alpes</v>
      </c>
      <c r="U1489" t="str">
        <f>'Liste des gares'!F1490</f>
        <v>à renseigner par PSEF</v>
      </c>
      <c r="V1489" t="str">
        <f>'Liste des gares'!G1490</f>
        <v>C AUV-RHONE ALPES</v>
      </c>
    </row>
    <row r="1490" spans="17:22">
      <c r="Q1490" t="str">
        <f>'Liste des gares'!B1491</f>
        <v>L'Herbergement - Les Brouzils</v>
      </c>
      <c r="R1490">
        <f>'Liste des gares'!C1491</f>
        <v>87486126</v>
      </c>
      <c r="S1490" t="str">
        <f>'Liste des gares'!D1491</f>
        <v>Pays de la Loire</v>
      </c>
      <c r="T1490" t="str">
        <f>'Liste des gares'!E1491</f>
        <v>BPL - Bretagne Pays de La Loire</v>
      </c>
      <c r="U1490" t="str">
        <f>'Liste des gares'!F1491</f>
        <v>à renseigner par PSEF</v>
      </c>
      <c r="V1490" t="str">
        <f>'Liste des gares'!G1491</f>
        <v>C PAYS DE LA LOIRE</v>
      </c>
    </row>
    <row r="1491" spans="17:22">
      <c r="Q1491" t="str">
        <f>'Liste des gares'!B1492</f>
        <v>L'Hermitage - Mordelles</v>
      </c>
      <c r="R1491">
        <f>'Liste des gares'!C1492</f>
        <v>87471060</v>
      </c>
      <c r="S1491" t="str">
        <f>'Liste des gares'!D1492</f>
        <v>Bretagne</v>
      </c>
      <c r="T1491" t="str">
        <f>'Liste des gares'!E1492</f>
        <v>BPL - Bretagne Pays de La Loire</v>
      </c>
      <c r="U1491" t="str">
        <f>'Liste des gares'!F1492</f>
        <v>à renseigner par PSEF</v>
      </c>
      <c r="V1491" t="str">
        <f>'Liste des gares'!G1492</f>
        <v>C BRETAGNE</v>
      </c>
    </row>
    <row r="1492" spans="17:22">
      <c r="Q1492" t="str">
        <f>'Liste des gares'!B1493</f>
        <v>L'Hôpital-du-Grosbois</v>
      </c>
      <c r="R1492">
        <f>'Liste des gares'!C1493</f>
        <v>87718528</v>
      </c>
      <c r="S1492" t="str">
        <f>'Liste des gares'!D1493</f>
        <v>Bourgogne-Franche-Comté</v>
      </c>
      <c r="T1492" t="str">
        <f>'Liste des gares'!E1493</f>
        <v>BFC - Bourgogne Franche Compté</v>
      </c>
      <c r="U1492" t="str">
        <f>'Liste des gares'!F1493</f>
        <v>à renseigner par PSEF</v>
      </c>
      <c r="V1492" t="str">
        <f>'Liste des gares'!G1493</f>
        <v>C BOURGOGNE FC</v>
      </c>
    </row>
    <row r="1493" spans="17:22">
      <c r="Q1493" t="str">
        <f>'Liste des gares'!B1494</f>
        <v>L'Hospitalet-près-l'Andorre</v>
      </c>
      <c r="R1493">
        <f>'Liste des gares'!C1494</f>
        <v>87611517</v>
      </c>
      <c r="S1493" t="str">
        <f>'Liste des gares'!D1494</f>
        <v>Occitanie</v>
      </c>
      <c r="T1493" t="str">
        <f>'Liste des gares'!E1494</f>
        <v>OCC - Occitanie</v>
      </c>
      <c r="U1493" t="str">
        <f>'Liste des gares'!F1494</f>
        <v>EIC Midi Pyrénées</v>
      </c>
      <c r="V1493" t="str">
        <f>'Liste des gares'!G1494</f>
        <v>C OCCITANIE</v>
      </c>
    </row>
    <row r="1494" spans="17:22">
      <c r="Q1494" t="str">
        <f>'Liste des gares'!B1495</f>
        <v>Liancourt - Rantigny</v>
      </c>
      <c r="R1494">
        <f>'Liste des gares'!C1495</f>
        <v>87276212</v>
      </c>
      <c r="S1494" t="str">
        <f>'Liste des gares'!D1495</f>
        <v>Hauts-de-France</v>
      </c>
      <c r="T1494" t="str">
        <f>'Liste des gares'!E1495</f>
        <v>HDF - Hauts de France</v>
      </c>
      <c r="U1494" t="str">
        <f>'Liste des gares'!F1495</f>
        <v>à renseigner par PSEF</v>
      </c>
      <c r="V1494" t="str">
        <f>'Liste des gares'!G1495</f>
        <v>B HAUTS DE FRANCE</v>
      </c>
    </row>
    <row r="1495" spans="17:22">
      <c r="Q1495" t="str">
        <f>'Liste des gares'!B1496</f>
        <v>Liancourt-Saint-Pierre</v>
      </c>
      <c r="R1495">
        <f>'Liste des gares'!C1496</f>
        <v>87381210</v>
      </c>
      <c r="S1495" t="str">
        <f>'Liste des gares'!D1496</f>
        <v>Hauts-de-France</v>
      </c>
      <c r="T1495" t="str">
        <f>'Liste des gares'!E1496</f>
        <v>HDF - Hauts de France</v>
      </c>
      <c r="U1495" t="str">
        <f>'Liste des gares'!F1496</f>
        <v>à renseigner par PSEF</v>
      </c>
      <c r="V1495" t="str">
        <f>'Liste des gares'!G1496</f>
        <v>C HAUTS DE FRANCE</v>
      </c>
    </row>
    <row r="1496" spans="17:22">
      <c r="Q1496" t="str">
        <f>'Liste des gares'!B1497</f>
        <v>Liart</v>
      </c>
      <c r="R1496">
        <f>'Liste des gares'!C1497</f>
        <v>87172544</v>
      </c>
      <c r="S1496" t="str">
        <f>'Liste des gares'!D1497</f>
        <v>Grand Est</v>
      </c>
      <c r="T1496" t="str">
        <f>'Liste des gares'!E1497</f>
        <v>GE - Grand Est</v>
      </c>
      <c r="U1496" t="str">
        <f>'Liste des gares'!F1497</f>
        <v>à renseigner par PSEF</v>
      </c>
      <c r="V1496" t="str">
        <f>'Liste des gares'!G1497</f>
        <v>C GRAND EST</v>
      </c>
    </row>
    <row r="1497" spans="17:22">
      <c r="Q1497" t="str">
        <f>'Liste des gares'!B1498</f>
        <v>Libercourt</v>
      </c>
      <c r="R1497">
        <f>'Liste des gares'!C1498</f>
        <v>87345256</v>
      </c>
      <c r="S1497" t="str">
        <f>'Liste des gares'!D1498</f>
        <v>Hauts-de-France</v>
      </c>
      <c r="T1497" t="str">
        <f>'Liste des gares'!E1498</f>
        <v>HDF - Hauts de France</v>
      </c>
      <c r="U1497" t="str">
        <f>'Liste des gares'!F1498</f>
        <v>à renseigner par PSEF</v>
      </c>
      <c r="V1497" t="str">
        <f>'Liste des gares'!G1498</f>
        <v>B HAUTS DE FRANCE</v>
      </c>
    </row>
    <row r="1498" spans="17:22">
      <c r="Q1498" t="str">
        <f>'Liste des gares'!B1499</f>
        <v>Libourne</v>
      </c>
      <c r="R1498">
        <f>'Liste des gares'!C1499</f>
        <v>87584052</v>
      </c>
      <c r="S1498" t="str">
        <f>'Liste des gares'!D1499</f>
        <v>Nouvelle-Aquitaine</v>
      </c>
      <c r="T1498" t="str">
        <f>'Liste des gares'!E1499</f>
        <v>NA - Nouvelle Aquitaine</v>
      </c>
      <c r="U1498" t="str">
        <f>'Liste des gares'!F1499</f>
        <v>EIC Aquitaine Poitou Charentes</v>
      </c>
      <c r="V1498" t="str">
        <f>'Liste des gares'!G1499</f>
        <v>B NOUVELLE AQUITAINE</v>
      </c>
    </row>
    <row r="1499" spans="17:22">
      <c r="Q1499" t="str">
        <f>'Liste des gares'!B1500</f>
        <v>Liesle</v>
      </c>
      <c r="R1499">
        <f>'Liste des gares'!C1500</f>
        <v>87718130</v>
      </c>
      <c r="S1499" t="str">
        <f>'Liste des gares'!D1500</f>
        <v>Bourgogne-Franche-Comté</v>
      </c>
      <c r="T1499" t="str">
        <f>'Liste des gares'!E1500</f>
        <v>BFC - Bourgogne Franche Compté</v>
      </c>
      <c r="U1499" t="str">
        <f>'Liste des gares'!F1500</f>
        <v>à renseigner par PSEF</v>
      </c>
      <c r="V1499" t="str">
        <f>'Liste des gares'!G1500</f>
        <v>C BOURGOGNE FC</v>
      </c>
    </row>
    <row r="1500" spans="17:22">
      <c r="Q1500" t="str">
        <f>'Liste des gares'!B1501</f>
        <v>Lieusaint - Moissy</v>
      </c>
      <c r="R1500">
        <f>'Liste des gares'!C1501</f>
        <v>87682153</v>
      </c>
      <c r="S1500" t="str">
        <f>'Liste des gares'!D1501</f>
        <v>Île-de-France</v>
      </c>
      <c r="T1500" t="str">
        <f>'Liste des gares'!E1501</f>
        <v>IDF - Île de France</v>
      </c>
      <c r="U1500" t="str">
        <f>'Liste des gares'!F1501</f>
        <v>à renseigner par PSEF</v>
      </c>
      <c r="V1500" t="str">
        <f>'Liste des gares'!G1501</f>
        <v>B ILE-DE-FRANCE</v>
      </c>
    </row>
    <row r="1501" spans="17:22">
      <c r="Q1501" t="str">
        <f>'Liste des gares'!B1502</f>
        <v>Liévin</v>
      </c>
      <c r="R1501">
        <f>'Liste des gares'!C1502</f>
        <v>87345041</v>
      </c>
      <c r="S1501" t="str">
        <f>'Liste des gares'!D1502</f>
        <v>Hauts-de-France</v>
      </c>
      <c r="T1501" t="str">
        <f>'Liste des gares'!E1502</f>
        <v>HDF - Hauts de France</v>
      </c>
      <c r="U1501" t="str">
        <f>'Liste des gares'!F1502</f>
        <v>à renseigner par PSEF</v>
      </c>
      <c r="V1501" t="str">
        <f>'Liste des gares'!G1502</f>
        <v>C HAUTS DE FRANCE</v>
      </c>
    </row>
    <row r="1502" spans="17:22">
      <c r="Q1502" t="str">
        <f>'Liste des gares'!B1503</f>
        <v>Ligugé</v>
      </c>
      <c r="R1502">
        <f>'Liste des gares'!C1503</f>
        <v>87575274</v>
      </c>
      <c r="S1502" t="str">
        <f>'Liste des gares'!D1503</f>
        <v>Nouvelle-Aquitaine</v>
      </c>
      <c r="T1502" t="str">
        <f>'Liste des gares'!E1503</f>
        <v>NA - Nouvelle Aquitaine</v>
      </c>
      <c r="U1502" t="str">
        <f>'Liste des gares'!F1503</f>
        <v>à renseigner par PSEF</v>
      </c>
      <c r="V1502" t="str">
        <f>'Liste des gares'!G1503</f>
        <v>C NOUVELLE AQUITAINE</v>
      </c>
    </row>
    <row r="1503" spans="17:22">
      <c r="Q1503" t="str">
        <f>'Liste des gares'!B1504</f>
        <v>Lille CHR</v>
      </c>
      <c r="R1503">
        <f>'Liste des gares'!C1504</f>
        <v>87109306</v>
      </c>
      <c r="S1503" t="str">
        <f>'Liste des gares'!D1504</f>
        <v>Hauts-de-France</v>
      </c>
      <c r="T1503" t="str">
        <f>'Liste des gares'!E1504</f>
        <v>HDF - Hauts de France</v>
      </c>
      <c r="U1503" t="str">
        <f>'Liste des gares'!F1504</f>
        <v>à renseigner par PSEF</v>
      </c>
      <c r="V1503" t="str">
        <f>'Liste des gares'!G1504</f>
        <v>B HAUTS DE FRANCE</v>
      </c>
    </row>
    <row r="1504" spans="17:22">
      <c r="Q1504" t="str">
        <f>'Liste des gares'!B1505</f>
        <v>Lille Europe</v>
      </c>
      <c r="R1504">
        <f>'Liste des gares'!C1505</f>
        <v>87223263</v>
      </c>
      <c r="S1504" t="str">
        <f>'Liste des gares'!D1505</f>
        <v>Hauts-de-France</v>
      </c>
      <c r="T1504" t="str">
        <f>'Liste des gares'!E1505</f>
        <v>HDF - Hauts de France</v>
      </c>
      <c r="U1504" t="str">
        <f>'Liste des gares'!F1505</f>
        <v>à renseigner par PSEF</v>
      </c>
      <c r="V1504" t="str">
        <f>'Liste des gares'!G1505</f>
        <v>TGA LILLE EUROPE</v>
      </c>
    </row>
    <row r="1505" spans="17:22">
      <c r="Q1505" t="str">
        <f>'Liste des gares'!B1506</f>
        <v>Lille Flandres</v>
      </c>
      <c r="R1505">
        <f>'Liste des gares'!C1506</f>
        <v>87286005</v>
      </c>
      <c r="S1505" t="str">
        <f>'Liste des gares'!D1506</f>
        <v>Hauts-de-France</v>
      </c>
      <c r="T1505" t="str">
        <f>'Liste des gares'!E1506</f>
        <v>HDF - Hauts de France</v>
      </c>
      <c r="U1505" t="str">
        <f>'Liste des gares'!F1506</f>
        <v>à renseigner par PSEF</v>
      </c>
      <c r="V1505" t="str">
        <f>'Liste des gares'!G1506</f>
        <v>TGA LILLE FLANDRES</v>
      </c>
    </row>
    <row r="1506" spans="17:22">
      <c r="Q1506" t="str">
        <f>'Liste des gares'!B1507</f>
        <v>Lille Porte de Douai</v>
      </c>
      <c r="R1506">
        <f>'Liste des gares'!C1507</f>
        <v>87287250</v>
      </c>
      <c r="S1506" t="str">
        <f>'Liste des gares'!D1507</f>
        <v>Hauts-de-France</v>
      </c>
      <c r="T1506" t="str">
        <f>'Liste des gares'!E1507</f>
        <v>HDF - Hauts de France</v>
      </c>
      <c r="U1506" t="str">
        <f>'Liste des gares'!F1507</f>
        <v>à renseigner par PSEF</v>
      </c>
      <c r="V1506" t="str">
        <f>'Liste des gares'!G1507</f>
        <v>C HAUTS DE FRANCE</v>
      </c>
    </row>
    <row r="1507" spans="17:22">
      <c r="Q1507" t="str">
        <f>'Liste des gares'!B1508</f>
        <v>Lillers</v>
      </c>
      <c r="R1507">
        <f>'Liste des gares'!C1508</f>
        <v>87342238</v>
      </c>
      <c r="S1507" t="str">
        <f>'Liste des gares'!D1508</f>
        <v>Hauts-de-France</v>
      </c>
      <c r="T1507" t="str">
        <f>'Liste des gares'!E1508</f>
        <v>HDF - Hauts de France</v>
      </c>
      <c r="U1507" t="str">
        <f>'Liste des gares'!F1508</f>
        <v>à renseigner par PSEF</v>
      </c>
      <c r="V1507" t="str">
        <f>'Liste des gares'!G1508</f>
        <v>B HAUTS DE FRANCE</v>
      </c>
    </row>
    <row r="1508" spans="17:22">
      <c r="Q1508" t="str">
        <f>'Liste des gares'!B1509</f>
        <v>Limay</v>
      </c>
      <c r="R1508">
        <f>'Liste des gares'!C1509</f>
        <v>87381582</v>
      </c>
      <c r="S1508" t="str">
        <f>'Liste des gares'!D1509</f>
        <v>Île-de-France</v>
      </c>
      <c r="T1508" t="str">
        <f>'Liste des gares'!E1509</f>
        <v>IDF - Île de France</v>
      </c>
      <c r="U1508" t="str">
        <f>'Liste des gares'!F1509</f>
        <v>EIC Paris Saint Lazare</v>
      </c>
      <c r="V1508" t="str">
        <f>'Liste des gares'!G1509</f>
        <v>B ILE-DE-FRANCE</v>
      </c>
    </row>
    <row r="1509" spans="17:22">
      <c r="Q1509" t="str">
        <f>'Liste des gares'!B1510</f>
        <v>Limeray</v>
      </c>
      <c r="R1509">
        <f>'Liste des gares'!C1510</f>
        <v>87574335</v>
      </c>
      <c r="S1509" t="str">
        <f>'Liste des gares'!D1510</f>
        <v>Centre-Val de Loire</v>
      </c>
      <c r="T1509" t="str">
        <f>'Liste des gares'!E1510</f>
        <v>CVL - Centre Val de Loire</v>
      </c>
      <c r="U1509" t="str">
        <f>'Liste des gares'!F1510</f>
        <v>à renseigner par PSEF</v>
      </c>
      <c r="V1509" t="str">
        <f>'Liste des gares'!G1510</f>
        <v>C CENTRE VAL DE LOIRE</v>
      </c>
    </row>
    <row r="1510" spans="17:22">
      <c r="Q1510" t="str">
        <f>'Liste des gares'!B1511</f>
        <v>Limersheim</v>
      </c>
      <c r="R1510">
        <f>'Liste des gares'!C1511</f>
        <v>87212274</v>
      </c>
      <c r="S1510" t="str">
        <f>'Liste des gares'!D1511</f>
        <v>Grand Est</v>
      </c>
      <c r="T1510" t="str">
        <f>'Liste des gares'!E1511</f>
        <v>GE - Grand Est</v>
      </c>
      <c r="U1510" t="str">
        <f>'Liste des gares'!F1511</f>
        <v>à renseigner par PSEF</v>
      </c>
      <c r="V1510" t="str">
        <f>'Liste des gares'!G1511</f>
        <v>C GRAND EST</v>
      </c>
    </row>
    <row r="1511" spans="17:22">
      <c r="Q1511" t="str">
        <f>'Liste des gares'!B1512</f>
        <v>Limeyrat</v>
      </c>
      <c r="R1511">
        <f>'Liste des gares'!C1512</f>
        <v>87595553</v>
      </c>
      <c r="S1511" t="str">
        <f>'Liste des gares'!D1512</f>
        <v>Nouvelle-Aquitaine</v>
      </c>
      <c r="T1511" t="str">
        <f>'Liste des gares'!E1512</f>
        <v>NA - Nouvelle Aquitaine</v>
      </c>
      <c r="U1511" t="str">
        <f>'Liste des gares'!F1512</f>
        <v>à renseigner par PSEF</v>
      </c>
      <c r="V1511" t="str">
        <f>'Liste des gares'!G1512</f>
        <v>C NOUVELLE AQUITAINE</v>
      </c>
    </row>
    <row r="1512" spans="17:22">
      <c r="Q1512" t="str">
        <f>'Liste des gares'!B1513</f>
        <v>Limoges Bénédictins</v>
      </c>
      <c r="R1512">
        <f>'Liste des gares'!C1513</f>
        <v>87592006</v>
      </c>
      <c r="S1512" t="str">
        <f>'Liste des gares'!D1513</f>
        <v>Nouvelle-Aquitaine</v>
      </c>
      <c r="T1512" t="str">
        <f>'Liste des gares'!E1513</f>
        <v>NA - Nouvelle Aquitaine</v>
      </c>
      <c r="U1512" t="str">
        <f>'Liste des gares'!F1513</f>
        <v>à renseigner par PSEF</v>
      </c>
      <c r="V1512" t="str">
        <f>'Liste des gares'!G1513</f>
        <v>A NOUVELLE AQUITAINE</v>
      </c>
    </row>
    <row r="1513" spans="17:22">
      <c r="Q1513" t="str">
        <f>'Liste des gares'!B1514</f>
        <v>Limoges Montjovis</v>
      </c>
      <c r="R1513">
        <f>'Liste des gares'!C1514</f>
        <v>87592022</v>
      </c>
      <c r="S1513" t="str">
        <f>'Liste des gares'!D1514</f>
        <v>Nouvelle-Aquitaine</v>
      </c>
      <c r="T1513" t="str">
        <f>'Liste des gares'!E1514</f>
        <v>NA - Nouvelle Aquitaine</v>
      </c>
      <c r="U1513" t="str">
        <f>'Liste des gares'!F1514</f>
        <v>à renseigner par PSEF</v>
      </c>
      <c r="V1513" t="str">
        <f>'Liste des gares'!G1514</f>
        <v>C NOUVELLE AQUITAINE</v>
      </c>
    </row>
    <row r="1514" spans="17:22">
      <c r="Q1514" t="str">
        <f>'Liste des gares'!B1515</f>
        <v>Limoux</v>
      </c>
      <c r="R1514">
        <f>'Liste des gares'!C1515</f>
        <v>87615161</v>
      </c>
      <c r="S1514" t="str">
        <f>'Liste des gares'!D1515</f>
        <v>Occitanie</v>
      </c>
      <c r="T1514" t="str">
        <f>'Liste des gares'!E1515</f>
        <v>OCC - Occitanie</v>
      </c>
      <c r="U1514" t="str">
        <f>'Liste des gares'!F1515</f>
        <v>EIC Languedoc Roussillon</v>
      </c>
      <c r="V1514" t="str">
        <f>'Liste des gares'!G1515</f>
        <v>C OCCITANIE</v>
      </c>
    </row>
    <row r="1515" spans="17:22">
      <c r="Q1515" t="str">
        <f>'Liste des gares'!B1516</f>
        <v>Limoux Flassian</v>
      </c>
      <c r="R1515">
        <f>'Liste des gares'!C1516</f>
        <v>87598755</v>
      </c>
      <c r="S1515" t="str">
        <f>'Liste des gares'!D1516</f>
        <v>Occitanie</v>
      </c>
      <c r="T1515" t="str">
        <f>'Liste des gares'!E1516</f>
        <v>OCC - Occitanie</v>
      </c>
      <c r="U1515" t="str">
        <f>'Liste des gares'!F1516</f>
        <v>à renseigner par PSEF</v>
      </c>
      <c r="V1515" t="str">
        <f>'Liste des gares'!G1516</f>
        <v>C OCCITANIE</v>
      </c>
    </row>
    <row r="1516" spans="17:22">
      <c r="Q1516" t="str">
        <f>'Liste des gares'!B1517</f>
        <v>Lingolsheim</v>
      </c>
      <c r="R1516">
        <f>'Liste des gares'!C1517</f>
        <v>87214502</v>
      </c>
      <c r="S1516" t="str">
        <f>'Liste des gares'!D1517</f>
        <v>Grand Est</v>
      </c>
      <c r="T1516" t="str">
        <f>'Liste des gares'!E1517</f>
        <v>GE - Grand Est</v>
      </c>
      <c r="U1516" t="str">
        <f>'Liste des gares'!F1517</f>
        <v>à renseigner par PSEF</v>
      </c>
      <c r="V1516" t="str">
        <f>'Liste des gares'!G1517</f>
        <v>C GRAND EST</v>
      </c>
    </row>
    <row r="1517" spans="17:22">
      <c r="Q1517" t="str">
        <f>'Liste des gares'!B1518</f>
        <v>Lisieux</v>
      </c>
      <c r="R1517">
        <f>'Liste des gares'!C1518</f>
        <v>87444265</v>
      </c>
      <c r="S1517" t="str">
        <f>'Liste des gares'!D1518</f>
        <v>Normandie</v>
      </c>
      <c r="T1517" t="str">
        <f>'Liste des gares'!E1518</f>
        <v>NO - Normandie</v>
      </c>
      <c r="U1517" t="str">
        <f>'Liste des gares'!F1518</f>
        <v>EIC Normandie</v>
      </c>
      <c r="V1517" t="str">
        <f>'Liste des gares'!G1518</f>
        <v>B NORMANDIE</v>
      </c>
    </row>
    <row r="1518" spans="17:22">
      <c r="Q1518" t="str">
        <f>'Liste des gares'!B1519</f>
        <v>L'Isle-Adam - Parmain</v>
      </c>
      <c r="R1518">
        <f>'Liste des gares'!C1519</f>
        <v>87276527</v>
      </c>
      <c r="S1518" t="str">
        <f>'Liste des gares'!D1519</f>
        <v>Île-de-France</v>
      </c>
      <c r="T1518" t="str">
        <f>'Liste des gares'!E1519</f>
        <v>IDF - Île de France</v>
      </c>
      <c r="U1518" t="str">
        <f>'Liste des gares'!F1519</f>
        <v>à renseigner par PSEF</v>
      </c>
      <c r="V1518" t="str">
        <f>'Liste des gares'!G1519</f>
        <v>B ILE-DE-FRANCE</v>
      </c>
    </row>
    <row r="1519" spans="17:22">
      <c r="Q1519" t="str">
        <f>'Liste des gares'!B1520</f>
        <v>L'Isle-d'Abeau</v>
      </c>
      <c r="R1519">
        <f>'Liste des gares'!C1520</f>
        <v>87761239</v>
      </c>
      <c r="S1519" t="str">
        <f>'Liste des gares'!D1520</f>
        <v>Auvergne-Rhône-Alpes</v>
      </c>
      <c r="T1519" t="str">
        <f>'Liste des gares'!E1520</f>
        <v>AURA - Auvergne Rhône Alpes</v>
      </c>
      <c r="U1519" t="str">
        <f>'Liste des gares'!F1520</f>
        <v>à renseigner par PSEF</v>
      </c>
      <c r="V1519" t="str">
        <f>'Liste des gares'!G1520</f>
        <v>B AUV-RHONE ALPES</v>
      </c>
    </row>
    <row r="1520" spans="17:22">
      <c r="Q1520" t="str">
        <f>'Liste des gares'!B1521</f>
        <v>L'Isle-Jourdain</v>
      </c>
      <c r="R1520">
        <f>'Liste des gares'!C1521</f>
        <v>87611806</v>
      </c>
      <c r="S1520" t="str">
        <f>'Liste des gares'!D1521</f>
        <v>Occitanie</v>
      </c>
      <c r="T1520" t="str">
        <f>'Liste des gares'!E1521</f>
        <v>OCC - Occitanie</v>
      </c>
      <c r="U1520" t="str">
        <f>'Liste des gares'!F1521</f>
        <v>EIC Midi Pyrénées</v>
      </c>
      <c r="V1520" t="str">
        <f>'Liste des gares'!G1521</f>
        <v>B OCCITANIE</v>
      </c>
    </row>
    <row r="1521" spans="17:22">
      <c r="Q1521" t="str">
        <f>'Liste des gares'!B1522</f>
        <v>L'Isle-sur-la-Sorgue - Fontaine-de-Vaucluse</v>
      </c>
      <c r="R1521">
        <f>'Liste des gares'!C1522</f>
        <v>87765479</v>
      </c>
      <c r="S1521" t="str">
        <f>'Liste des gares'!D1522</f>
        <v>Provence-Alpes-Côte d'Azur</v>
      </c>
      <c r="T1521" t="str">
        <f>'Liste des gares'!E1522</f>
        <v>PACA - Provence Alpes Côte d'Azur</v>
      </c>
      <c r="U1521" t="str">
        <f>'Liste des gares'!F1522</f>
        <v>à renseigner par PSEF</v>
      </c>
      <c r="V1521" t="str">
        <f>'Liste des gares'!G1522</f>
        <v>B PACA</v>
      </c>
    </row>
    <row r="1522" spans="17:22">
      <c r="Q1522" t="str">
        <f>'Liste des gares'!B1523</f>
        <v>L'Isle-sur-le-Doubs</v>
      </c>
      <c r="R1522">
        <f>'Liste des gares'!C1523</f>
        <v>87184572</v>
      </c>
      <c r="S1522" t="str">
        <f>'Liste des gares'!D1523</f>
        <v>Bourgogne-Franche-Comté</v>
      </c>
      <c r="T1522" t="str">
        <f>'Liste des gares'!E1523</f>
        <v>BFC - Bourgogne Franche Compté</v>
      </c>
      <c r="U1522" t="str">
        <f>'Liste des gares'!F1523</f>
        <v>à renseigner par PSEF</v>
      </c>
      <c r="V1522" t="str">
        <f>'Liste des gares'!G1523</f>
        <v>C BOURGOGNE FC</v>
      </c>
    </row>
    <row r="1523" spans="17:22">
      <c r="Q1523" t="str">
        <f>'Liste des gares'!B1524</f>
        <v>Lisle-sur-Tarn</v>
      </c>
      <c r="R1523">
        <f>'Liste des gares'!C1524</f>
        <v>87615310</v>
      </c>
      <c r="S1523" t="str">
        <f>'Liste des gares'!D1524</f>
        <v>Occitanie</v>
      </c>
      <c r="T1523" t="str">
        <f>'Liste des gares'!E1524</f>
        <v>OCC - Occitanie</v>
      </c>
      <c r="U1523" t="str">
        <f>'Liste des gares'!F1524</f>
        <v>à renseigner par PSEF</v>
      </c>
      <c r="V1523" t="str">
        <f>'Liste des gares'!G1524</f>
        <v>C OCCITANIE</v>
      </c>
    </row>
    <row r="1524" spans="17:22">
      <c r="Q1524" t="str">
        <f>'Liste des gares'!B1525</f>
        <v>Lison</v>
      </c>
      <c r="R1524">
        <f>'Liste des gares'!C1525</f>
        <v>87447219</v>
      </c>
      <c r="S1524" t="str">
        <f>'Liste des gares'!D1525</f>
        <v>Normandie</v>
      </c>
      <c r="T1524" t="str">
        <f>'Liste des gares'!E1525</f>
        <v>NO - Normandie</v>
      </c>
      <c r="U1524" t="str">
        <f>'Liste des gares'!F1525</f>
        <v>à renseigner par PSEF</v>
      </c>
      <c r="V1524" t="str">
        <f>'Liste des gares'!G1525</f>
        <v>B NORMANDIE</v>
      </c>
    </row>
    <row r="1525" spans="17:22">
      <c r="Q1525" t="str">
        <f>'Liste des gares'!B1526</f>
        <v>L'Isthme</v>
      </c>
      <c r="R1525">
        <f>'Liste des gares'!C1526</f>
        <v>87476275</v>
      </c>
      <c r="S1525" t="str">
        <f>'Liste des gares'!D1526</f>
        <v>Bretagne</v>
      </c>
      <c r="T1525" t="str">
        <f>'Liste des gares'!E1526</f>
        <v>BPL - Bretagne Pays de La Loire</v>
      </c>
      <c r="U1525" t="str">
        <f>'Liste des gares'!F1526</f>
        <v>à renseigner par PSEF</v>
      </c>
      <c r="V1525" t="str">
        <f>'Liste des gares'!G1526</f>
        <v>C BRETAGNE</v>
      </c>
    </row>
    <row r="1526" spans="17:22">
      <c r="Q1526" t="str">
        <f>'Liste des gares'!B1527</f>
        <v>Liverdun</v>
      </c>
      <c r="R1526">
        <f>'Liste des gares'!C1527</f>
        <v>87141069</v>
      </c>
      <c r="S1526" t="str">
        <f>'Liste des gares'!D1527</f>
        <v>Grand Est</v>
      </c>
      <c r="T1526" t="str">
        <f>'Liste des gares'!E1527</f>
        <v>GE - Grand Est</v>
      </c>
      <c r="U1526" t="str">
        <f>'Liste des gares'!F1527</f>
        <v>à renseigner par PSEF</v>
      </c>
      <c r="V1526" t="str">
        <f>'Liste des gares'!G1527</f>
        <v>C GRAND EST</v>
      </c>
    </row>
    <row r="1527" spans="17:22">
      <c r="Q1527" t="str">
        <f>'Liste des gares'!B1528</f>
        <v>Livron</v>
      </c>
      <c r="R1527">
        <f>'Liste des gares'!C1528</f>
        <v>87761247</v>
      </c>
      <c r="S1527" t="str">
        <f>'Liste des gares'!D1528</f>
        <v>Auvergne-Rhône-Alpes</v>
      </c>
      <c r="T1527" t="str">
        <f>'Liste des gares'!E1528</f>
        <v>AURA - Auvergne Rhône Alpes</v>
      </c>
      <c r="U1527" t="str">
        <f>'Liste des gares'!F1528</f>
        <v>EIC Rhône Alpes Lyon</v>
      </c>
      <c r="V1527" t="str">
        <f>'Liste des gares'!G1528</f>
        <v>C AUV-RHONE ALPES</v>
      </c>
    </row>
    <row r="1528" spans="17:22">
      <c r="Q1528" t="str">
        <f>'Liste des gares'!B1529</f>
        <v>Livry-sur-Seine</v>
      </c>
      <c r="R1528">
        <f>'Liste des gares'!C1529</f>
        <v>87682401</v>
      </c>
      <c r="S1528" t="str">
        <f>'Liste des gares'!D1529</f>
        <v>Île-de-France</v>
      </c>
      <c r="T1528" t="str">
        <f>'Liste des gares'!E1529</f>
        <v>IDF - Île de France</v>
      </c>
      <c r="U1528" t="str">
        <f>'Liste des gares'!F1529</f>
        <v>à renseigner par PSEF</v>
      </c>
      <c r="V1528" t="str">
        <f>'Liste des gares'!G1529</f>
        <v>C ILE-DE-FRANCE</v>
      </c>
    </row>
    <row r="1529" spans="17:22">
      <c r="Q1529" t="str">
        <f>'Liste des gares'!B1530</f>
        <v>Lizy-sur-Ourcq</v>
      </c>
      <c r="R1529">
        <f>'Liste des gares'!C1530</f>
        <v>87116632</v>
      </c>
      <c r="S1529" t="str">
        <f>'Liste des gares'!D1530</f>
        <v>Île-de-France</v>
      </c>
      <c r="T1529" t="str">
        <f>'Liste des gares'!E1530</f>
        <v>IDF - Île de France</v>
      </c>
      <c r="U1529" t="str">
        <f>'Liste des gares'!F1530</f>
        <v>à renseigner par PSEF</v>
      </c>
      <c r="V1529" t="str">
        <f>'Liste des gares'!G1530</f>
        <v>B ILE-DE-FRANCE</v>
      </c>
    </row>
    <row r="1530" spans="17:22">
      <c r="Q1530" t="str">
        <f>'Liste des gares'!B1531</f>
        <v>Loches</v>
      </c>
      <c r="R1530">
        <f>'Liste des gares'!C1531</f>
        <v>87571471</v>
      </c>
      <c r="S1530" t="str">
        <f>'Liste des gares'!D1531</f>
        <v>Centre-Val de Loire</v>
      </c>
      <c r="T1530" t="str">
        <f>'Liste des gares'!E1531</f>
        <v>CVL - Centre Val de Loire</v>
      </c>
      <c r="U1530" t="str">
        <f>'Liste des gares'!F1531</f>
        <v>à renseigner par PSEF</v>
      </c>
      <c r="V1530" t="str">
        <f>'Liste des gares'!G1531</f>
        <v>B CENTRE VAL DE LOIRE</v>
      </c>
    </row>
    <row r="1531" spans="17:22">
      <c r="Q1531" t="str">
        <f>'Liste des gares'!B1532</f>
        <v>Logelbach</v>
      </c>
      <c r="R1531">
        <f>'Liste des gares'!C1532</f>
        <v>87182345</v>
      </c>
      <c r="S1531" t="str">
        <f>'Liste des gares'!D1532</f>
        <v>Grand Est</v>
      </c>
      <c r="T1531" t="str">
        <f>'Liste des gares'!E1532</f>
        <v>GE - Grand Est</v>
      </c>
      <c r="U1531" t="str">
        <f>'Liste des gares'!F1532</f>
        <v>à renseigner par PSEF</v>
      </c>
      <c r="V1531" t="str">
        <f>'Liste des gares'!G1532</f>
        <v>C GRAND EST</v>
      </c>
    </row>
    <row r="1532" spans="17:22">
      <c r="Q1532" t="str">
        <f>'Liste des gares'!B1533</f>
        <v>Loison-sous-Lens</v>
      </c>
      <c r="R1532">
        <f>'Liste des gares'!C1533</f>
        <v>87345231</v>
      </c>
      <c r="S1532" t="str">
        <f>'Liste des gares'!D1533</f>
        <v>Hauts-de-France</v>
      </c>
      <c r="T1532" t="str">
        <f>'Liste des gares'!E1533</f>
        <v>HDF - Hauts de France</v>
      </c>
      <c r="U1532" t="str">
        <f>'Liste des gares'!F1533</f>
        <v>EIC Hauts de France</v>
      </c>
      <c r="V1532" t="str">
        <f>'Liste des gares'!G1533</f>
        <v>C HAUTS DE FRANCE</v>
      </c>
    </row>
    <row r="1533" spans="17:22">
      <c r="Q1533" t="str">
        <f>'Liste des gares'!B1534</f>
        <v>Loivre</v>
      </c>
      <c r="R1533">
        <f>'Liste des gares'!C1534</f>
        <v>87171728</v>
      </c>
      <c r="S1533" t="str">
        <f>'Liste des gares'!D1534</f>
        <v>Grand Est</v>
      </c>
      <c r="T1533" t="str">
        <f>'Liste des gares'!E1534</f>
        <v>GE - Grand Est</v>
      </c>
      <c r="U1533" t="str">
        <f>'Liste des gares'!F1534</f>
        <v>à renseigner par PSEF</v>
      </c>
      <c r="V1533" t="str">
        <f>'Liste des gares'!G1534</f>
        <v>C GRAND EST</v>
      </c>
    </row>
    <row r="1534" spans="17:22">
      <c r="Q1534" t="str">
        <f>'Liste des gares'!B1535</f>
        <v>Mouroux</v>
      </c>
      <c r="R1534">
        <f>'Liste des gares'!C1535</f>
        <v>87116285</v>
      </c>
      <c r="S1534" t="str">
        <f>'Liste des gares'!D1535</f>
        <v>Île-de-France</v>
      </c>
      <c r="T1534" t="str">
        <f>'Liste des gares'!E1535</f>
        <v>IDF - Île de France</v>
      </c>
      <c r="U1534" t="str">
        <f>'Liste des gares'!F1535</f>
        <v>à renseigner par PSEF</v>
      </c>
      <c r="V1534" t="str">
        <f>'Liste des gares'!G1535</f>
        <v>C ILE-DE-FRANCE</v>
      </c>
    </row>
    <row r="1535" spans="17:22">
      <c r="Q1535" t="str">
        <f>'Liste des gares'!B1536</f>
        <v>Longecourt</v>
      </c>
      <c r="R1535">
        <f>'Liste des gares'!C1536</f>
        <v>87712620</v>
      </c>
      <c r="S1535" t="str">
        <f>'Liste des gares'!D1536</f>
        <v>Bourgogne-Franche-Comté</v>
      </c>
      <c r="T1535" t="str">
        <f>'Liste des gares'!E1536</f>
        <v>BFC - Bourgogne Franche Compté</v>
      </c>
      <c r="U1535" t="str">
        <f>'Liste des gares'!F1536</f>
        <v>à renseigner par PSEF</v>
      </c>
      <c r="V1535" t="str">
        <f>'Liste des gares'!G1536</f>
        <v>C BOURGOGNE FC</v>
      </c>
    </row>
    <row r="1536" spans="17:22">
      <c r="Q1536" t="str">
        <f>'Liste des gares'!B1537</f>
        <v>Longpont</v>
      </c>
      <c r="R1536">
        <f>'Liste des gares'!C1537</f>
        <v>87271775</v>
      </c>
      <c r="S1536" t="str">
        <f>'Liste des gares'!D1537</f>
        <v>Hauts-de-France</v>
      </c>
      <c r="T1536" t="str">
        <f>'Liste des gares'!E1537</f>
        <v>HDF - Hauts de France</v>
      </c>
      <c r="U1536" t="str">
        <f>'Liste des gares'!F1537</f>
        <v>à renseigner par PSEF</v>
      </c>
      <c r="V1536" t="str">
        <f>'Liste des gares'!G1537</f>
        <v>C HAUTS DE FRANCE</v>
      </c>
    </row>
    <row r="1537" spans="17:22">
      <c r="Q1537" t="str">
        <f>'Liste des gares'!B1538</f>
        <v>Longpré-les-Corps-Saints</v>
      </c>
      <c r="R1537">
        <f>'Liste des gares'!C1538</f>
        <v>87313122</v>
      </c>
      <c r="S1537" t="str">
        <f>'Liste des gares'!D1538</f>
        <v>Hauts-de-France</v>
      </c>
      <c r="T1537" t="str">
        <f>'Liste des gares'!E1538</f>
        <v>HDF - Hauts de France</v>
      </c>
      <c r="U1537" t="str">
        <f>'Liste des gares'!F1538</f>
        <v>à renseigner par PSEF</v>
      </c>
      <c r="V1537" t="str">
        <f>'Liste des gares'!G1538</f>
        <v>B HAUTS DE FRANCE</v>
      </c>
    </row>
    <row r="1538" spans="17:22">
      <c r="Q1538" t="str">
        <f>'Liste des gares'!B1539</f>
        <v>Longroy - Gamaches</v>
      </c>
      <c r="R1538">
        <f>'Liste des gares'!C1539</f>
        <v>87313817</v>
      </c>
      <c r="S1538" t="str">
        <f>'Liste des gares'!D1539</f>
        <v>Normandie</v>
      </c>
      <c r="T1538" t="str">
        <f>'Liste des gares'!E1539</f>
        <v>NO - Normandie</v>
      </c>
      <c r="U1538" t="str">
        <f>'Liste des gares'!F1539</f>
        <v>à renseigner par PSEF</v>
      </c>
      <c r="V1538" t="str">
        <f>'Liste des gares'!G1539</f>
        <v>C NORMANDIE</v>
      </c>
    </row>
    <row r="1539" spans="17:22">
      <c r="Q1539" t="str">
        <f>'Liste des gares'!B1540</f>
        <v>Longueau</v>
      </c>
      <c r="R1539">
        <f>'Liste des gares'!C1540</f>
        <v>87313049</v>
      </c>
      <c r="S1539" t="str">
        <f>'Liste des gares'!D1540</f>
        <v>Hauts-de-France</v>
      </c>
      <c r="T1539" t="str">
        <f>'Liste des gares'!E1540</f>
        <v>HDF - Hauts de France</v>
      </c>
      <c r="U1539" t="str">
        <f>'Liste des gares'!F1540</f>
        <v>EIC Hauts de France</v>
      </c>
      <c r="V1539" t="str">
        <f>'Liste des gares'!G1540</f>
        <v>A HAUTS DE FRANCE</v>
      </c>
    </row>
    <row r="1540" spans="17:22">
      <c r="Q1540" t="str">
        <f>'Liste des gares'!B1541</f>
        <v>Longueil-Annel</v>
      </c>
      <c r="R1540">
        <f>'Liste des gares'!C1541</f>
        <v>87272195</v>
      </c>
      <c r="S1540" t="str">
        <f>'Liste des gares'!D1541</f>
        <v>Hauts-de-France</v>
      </c>
      <c r="T1540" t="str">
        <f>'Liste des gares'!E1541</f>
        <v>HDF - Hauts de France</v>
      </c>
      <c r="U1540" t="str">
        <f>'Liste des gares'!F1541</f>
        <v>à renseigner par PSEF</v>
      </c>
      <c r="V1540" t="str">
        <f>'Liste des gares'!G1541</f>
        <v>C HAUTS DE FRANCE</v>
      </c>
    </row>
    <row r="1541" spans="17:22">
      <c r="Q1541" t="str">
        <f>'Liste des gares'!B1542</f>
        <v>Longueil-Sainte-Marie</v>
      </c>
      <c r="R1541">
        <f>'Liste des gares'!C1542</f>
        <v>87276303</v>
      </c>
      <c r="S1541" t="str">
        <f>'Liste des gares'!D1542</f>
        <v>Hauts-de-France</v>
      </c>
      <c r="T1541" t="str">
        <f>'Liste des gares'!E1542</f>
        <v>HDF - Hauts de France</v>
      </c>
      <c r="U1541" t="str">
        <f>'Liste des gares'!F1542</f>
        <v>à renseigner par PSEF</v>
      </c>
      <c r="V1541" t="str">
        <f>'Liste des gares'!G1542</f>
        <v>C HAUTS DE FRANCE</v>
      </c>
    </row>
    <row r="1542" spans="17:22">
      <c r="Q1542" t="str">
        <f>'Liste des gares'!B1543</f>
        <v>Longuerue - Vieux-Manoir</v>
      </c>
      <c r="R1542">
        <f>'Liste des gares'!C1543</f>
        <v>87411447</v>
      </c>
      <c r="S1542" t="str">
        <f>'Liste des gares'!D1543</f>
        <v>Normandie</v>
      </c>
      <c r="T1542" t="str">
        <f>'Liste des gares'!E1543</f>
        <v>NO - Normandie</v>
      </c>
      <c r="U1542" t="str">
        <f>'Liste des gares'!F1543</f>
        <v>à renseigner par PSEF</v>
      </c>
      <c r="V1542" t="str">
        <f>'Liste des gares'!G1543</f>
        <v>C NORMANDIE</v>
      </c>
    </row>
    <row r="1543" spans="17:22">
      <c r="Q1543" t="str">
        <f>'Liste des gares'!B1544</f>
        <v>Longueville</v>
      </c>
      <c r="R1543">
        <f>'Liste des gares'!C1544</f>
        <v>87116137</v>
      </c>
      <c r="S1543" t="str">
        <f>'Liste des gares'!D1544</f>
        <v>Île-de-France</v>
      </c>
      <c r="T1543" t="str">
        <f>'Liste des gares'!E1544</f>
        <v>IDF - Île de France</v>
      </c>
      <c r="U1543" t="str">
        <f>'Liste des gares'!F1544</f>
        <v>à renseigner par PSEF</v>
      </c>
      <c r="V1543" t="str">
        <f>'Liste des gares'!G1544</f>
        <v>B ILE-DE-FRANCE</v>
      </c>
    </row>
    <row r="1544" spans="17:22">
      <c r="Q1544" t="str">
        <f>'Liste des gares'!B1545</f>
        <v>Longueville-sur-Scie</v>
      </c>
      <c r="R1544">
        <f>'Liste des gares'!C1545</f>
        <v>87415141</v>
      </c>
      <c r="S1544" t="str">
        <f>'Liste des gares'!D1545</f>
        <v>Normandie</v>
      </c>
      <c r="T1544" t="str">
        <f>'Liste des gares'!E1545</f>
        <v>NO - Normandie</v>
      </c>
      <c r="U1544" t="str">
        <f>'Liste des gares'!F1545</f>
        <v>à renseigner par PSEF</v>
      </c>
      <c r="V1544" t="str">
        <f>'Liste des gares'!G1545</f>
        <v>C NORMANDIE</v>
      </c>
    </row>
    <row r="1545" spans="17:22">
      <c r="Q1545" t="str">
        <f>'Liste des gares'!B1546</f>
        <v>Longuyon</v>
      </c>
      <c r="R1545">
        <f>'Liste des gares'!C1546</f>
        <v>87194274</v>
      </c>
      <c r="S1545" t="str">
        <f>'Liste des gares'!D1546</f>
        <v>Grand Est</v>
      </c>
      <c r="T1545" t="str">
        <f>'Liste des gares'!E1546</f>
        <v>GE - Grand Est</v>
      </c>
      <c r="U1545" t="str">
        <f>'Liste des gares'!F1546</f>
        <v>à renseigner par PSEF</v>
      </c>
      <c r="V1545" t="str">
        <f>'Liste des gares'!G1546</f>
        <v>C GRAND EST</v>
      </c>
    </row>
    <row r="1546" spans="17:22">
      <c r="Q1546" t="str">
        <f>'Liste des gares'!B1547</f>
        <v>Longwy</v>
      </c>
      <c r="R1546">
        <f>'Liste des gares'!C1547</f>
        <v>87194001</v>
      </c>
      <c r="S1546" t="str">
        <f>'Liste des gares'!D1547</f>
        <v>Grand Est</v>
      </c>
      <c r="T1546" t="str">
        <f>'Liste des gares'!E1547</f>
        <v>GE - Grand Est</v>
      </c>
      <c r="U1546" t="str">
        <f>'Liste des gares'!F1547</f>
        <v>EIC Lorraine Champagne Ardenne</v>
      </c>
      <c r="V1546" t="str">
        <f>'Liste des gares'!G1547</f>
        <v>B GRAND EST</v>
      </c>
    </row>
    <row r="1547" spans="17:22">
      <c r="Q1547" t="str">
        <f>'Liste des gares'!B1548</f>
        <v>Lons-le-Saunier</v>
      </c>
      <c r="R1547">
        <f>'Liste des gares'!C1548</f>
        <v>87718239</v>
      </c>
      <c r="S1547" t="str">
        <f>'Liste des gares'!D1548</f>
        <v>Bourgogne-Franche-Comté</v>
      </c>
      <c r="T1547" t="str">
        <f>'Liste des gares'!E1548</f>
        <v>BFC - Bourgogne Franche Compté</v>
      </c>
      <c r="U1547" t="str">
        <f>'Liste des gares'!F1548</f>
        <v>EIC Bourgogne Franche Comté</v>
      </c>
      <c r="V1547" t="str">
        <f>'Liste des gares'!G1548</f>
        <v>B BOURGOGNE FC</v>
      </c>
    </row>
    <row r="1548" spans="17:22">
      <c r="Q1548" t="str">
        <f>'Liste des gares'!B1549</f>
        <v>Loos lez Lille</v>
      </c>
      <c r="R1548">
        <f>'Liste des gares'!C1549</f>
        <v>87286112</v>
      </c>
      <c r="S1548" t="str">
        <f>'Liste des gares'!D1549</f>
        <v>Hauts-de-France</v>
      </c>
      <c r="T1548" t="str">
        <f>'Liste des gares'!E1549</f>
        <v>HDF - Hauts de France</v>
      </c>
      <c r="U1548" t="str">
        <f>'Liste des gares'!F1549</f>
        <v>à renseigner par PSEF</v>
      </c>
      <c r="V1548" t="str">
        <f>'Liste des gares'!G1549</f>
        <v>C HAUTS DE FRANCE</v>
      </c>
    </row>
    <row r="1549" spans="17:22">
      <c r="Q1549" t="str">
        <f>'Liste des gares'!B1550</f>
        <v>Loos-en-Gohelle</v>
      </c>
      <c r="R1549">
        <f>'Liste des gares'!C1550</f>
        <v>87345033</v>
      </c>
      <c r="S1549" t="str">
        <f>'Liste des gares'!D1550</f>
        <v>Hauts-de-France</v>
      </c>
      <c r="T1549" t="str">
        <f>'Liste des gares'!E1550</f>
        <v>HDF - Hauts de France</v>
      </c>
      <c r="U1549" t="str">
        <f>'Liste des gares'!F1550</f>
        <v>à renseigner par PSEF</v>
      </c>
      <c r="V1549" t="str">
        <f>'Liste des gares'!G1550</f>
        <v>C HAUTS DE FRANCE</v>
      </c>
    </row>
    <row r="1550" spans="17:22">
      <c r="Q1550" t="str">
        <f>'Liste des gares'!B1551</f>
        <v>Loreux</v>
      </c>
      <c r="R1550">
        <f>'Liste des gares'!C1551</f>
        <v>87576157</v>
      </c>
      <c r="S1550" t="str">
        <f>'Liste des gares'!D1551</f>
        <v>Centre-Val de Loire</v>
      </c>
      <c r="T1550" t="str">
        <f>'Liste des gares'!E1551</f>
        <v>CVL - Centre Val de Loire</v>
      </c>
      <c r="U1550" t="str">
        <f>'Liste des gares'!F1551</f>
        <v>à renseigner par PSEF</v>
      </c>
      <c r="V1550" t="str">
        <f>'Liste des gares'!G1551</f>
        <v>C CENTRE VAL DE LOIRE</v>
      </c>
    </row>
    <row r="1551" spans="17:22">
      <c r="Q1551" t="str">
        <f>'Liste des gares'!B1552</f>
        <v>Lorient Bretagne Sud</v>
      </c>
      <c r="R1551">
        <f>'Liste des gares'!C1552</f>
        <v>87476002</v>
      </c>
      <c r="S1551" t="str">
        <f>'Liste des gares'!D1552</f>
        <v>Bretagne</v>
      </c>
      <c r="T1551" t="str">
        <f>'Liste des gares'!E1552</f>
        <v>BPL - Bretagne Pays de La Loire</v>
      </c>
      <c r="U1551" t="str">
        <f>'Liste des gares'!F1552</f>
        <v>à renseigner par PSEF</v>
      </c>
      <c r="V1551" t="str">
        <f>'Liste des gares'!G1552</f>
        <v>A BRETAGNE</v>
      </c>
    </row>
    <row r="1552" spans="17:22">
      <c r="Q1552" t="str">
        <f>'Liste des gares'!B1553</f>
        <v>Loriol</v>
      </c>
      <c r="R1552">
        <f>'Liste des gares'!C1553</f>
        <v>87761262</v>
      </c>
      <c r="S1552" t="str">
        <f>'Liste des gares'!D1553</f>
        <v>Auvergne-Rhône-Alpes</v>
      </c>
      <c r="T1552" t="str">
        <f>'Liste des gares'!E1553</f>
        <v>AURA - Auvergne Rhône Alpes</v>
      </c>
      <c r="U1552" t="str">
        <f>'Liste des gares'!F1553</f>
        <v>à renseigner par PSEF</v>
      </c>
      <c r="V1552" t="str">
        <f>'Liste des gares'!G1553</f>
        <v>C AUV-RHONE ALPES</v>
      </c>
    </row>
    <row r="1553" spans="17:22">
      <c r="Q1553" t="str">
        <f>'Liste des gares'!B1554</f>
        <v>Lorraine TGV</v>
      </c>
      <c r="R1553">
        <f>'Liste des gares'!C1554</f>
        <v>87142109</v>
      </c>
      <c r="S1553" t="str">
        <f>'Liste des gares'!D1554</f>
        <v>Grand Est</v>
      </c>
      <c r="T1553" t="str">
        <f>'Liste des gares'!E1554</f>
        <v>GE - Grand Est</v>
      </c>
      <c r="U1553" t="str">
        <f>'Liste des gares'!F1554</f>
        <v>à renseigner par PSEF</v>
      </c>
      <c r="V1553" t="str">
        <f>'Liste des gares'!G1554</f>
        <v>A TGV à trafic modéré et correspondances Autres</v>
      </c>
    </row>
    <row r="1554" spans="17:22">
      <c r="Q1554" t="str">
        <f>'Liste des gares'!B1555</f>
        <v>Lothiers</v>
      </c>
      <c r="R1554">
        <f>'Liste des gares'!C1555</f>
        <v>87597104</v>
      </c>
      <c r="S1554" t="str">
        <f>'Liste des gares'!D1555</f>
        <v>Centre-Val de Loire</v>
      </c>
      <c r="T1554" t="str">
        <f>'Liste des gares'!E1555</f>
        <v>CVL - Centre Val de Loire</v>
      </c>
      <c r="U1554" t="str">
        <f>'Liste des gares'!F1555</f>
        <v>à renseigner par PSEF</v>
      </c>
      <c r="V1554" t="str">
        <f>'Liste des gares'!G1555</f>
        <v>C CENTRE VAL DE LOIRE</v>
      </c>
    </row>
    <row r="1555" spans="17:22">
      <c r="Q1555" t="str">
        <f>'Liste des gares'!B1556</f>
        <v>Louhans</v>
      </c>
      <c r="R1555">
        <f>'Liste des gares'!C1556</f>
        <v>87713735</v>
      </c>
      <c r="S1555" t="str">
        <f>'Liste des gares'!D1556</f>
        <v>Bourgogne-Franche-Comté</v>
      </c>
      <c r="T1555" t="str">
        <f>'Liste des gares'!E1556</f>
        <v>BFC - Bourgogne Franche Compté</v>
      </c>
      <c r="U1555" t="str">
        <f>'Liste des gares'!F1556</f>
        <v>EIC Bourgogne Franche Comté</v>
      </c>
      <c r="V1555" t="str">
        <f>'Liste des gares'!G1556</f>
        <v>C BOURGOGNE FC</v>
      </c>
    </row>
    <row r="1556" spans="17:22">
      <c r="Q1556" t="str">
        <f>'Liste des gares'!B1557</f>
        <v>Louhossoa</v>
      </c>
      <c r="R1556">
        <f>'Liste des gares'!C1557</f>
        <v>87673673</v>
      </c>
      <c r="S1556" t="str">
        <f>'Liste des gares'!D1557</f>
        <v>Nouvelle-Aquitaine</v>
      </c>
      <c r="T1556" t="str">
        <f>'Liste des gares'!E1557</f>
        <v>NA - Nouvelle Aquitaine</v>
      </c>
      <c r="U1556" t="str">
        <f>'Liste des gares'!F1557</f>
        <v>à renseigner par PSEF</v>
      </c>
      <c r="V1556" t="str">
        <f>'Liste des gares'!G1557</f>
        <v>C NOUVELLE AQUITAINE</v>
      </c>
    </row>
    <row r="1557" spans="17:22">
      <c r="Q1557" t="str">
        <f>'Liste des gares'!B1558</f>
        <v>Loulay</v>
      </c>
      <c r="R1557">
        <f>'Liste des gares'!C1558</f>
        <v>87491290</v>
      </c>
      <c r="S1557" t="str">
        <f>'Liste des gares'!D1558</f>
        <v>Nouvelle-Aquitaine</v>
      </c>
      <c r="T1557" t="str">
        <f>'Liste des gares'!E1558</f>
        <v>NA - Nouvelle Aquitaine</v>
      </c>
      <c r="U1557" t="str">
        <f>'Liste des gares'!F1558</f>
        <v>à renseigner par PSEF</v>
      </c>
      <c r="V1557" t="str">
        <f>'Liste des gares'!G1558</f>
        <v>C NOUVELLE AQUITAINE</v>
      </c>
    </row>
    <row r="1558" spans="17:22">
      <c r="Q1558" t="str">
        <f>'Liste des gares'!B1559</f>
        <v>Lourches</v>
      </c>
      <c r="R1558">
        <f>'Liste des gares'!C1559</f>
        <v>87343475</v>
      </c>
      <c r="S1558" t="str">
        <f>'Liste des gares'!D1559</f>
        <v>Hauts-de-France</v>
      </c>
      <c r="T1558" t="str">
        <f>'Liste des gares'!E1559</f>
        <v>HDF - Hauts de France</v>
      </c>
      <c r="U1558" t="str">
        <f>'Liste des gares'!F1559</f>
        <v>EIC Hauts de France</v>
      </c>
      <c r="V1558" t="str">
        <f>'Liste des gares'!G1559</f>
        <v>C HAUTS DE FRANCE</v>
      </c>
    </row>
    <row r="1559" spans="17:22">
      <c r="Q1559" t="str">
        <f>'Liste des gares'!B1560</f>
        <v>Lourdes</v>
      </c>
      <c r="R1559">
        <f>'Liste des gares'!C1560</f>
        <v>87671339</v>
      </c>
      <c r="S1559" t="str">
        <f>'Liste des gares'!D1560</f>
        <v>Occitanie</v>
      </c>
      <c r="T1559" t="str">
        <f>'Liste des gares'!E1560</f>
        <v>OCC - Occitanie</v>
      </c>
      <c r="U1559" t="str">
        <f>'Liste des gares'!F1560</f>
        <v>EIC Midi Pyrénées</v>
      </c>
      <c r="V1559" t="str">
        <f>'Liste des gares'!G1560</f>
        <v>B OCCITANIE</v>
      </c>
    </row>
    <row r="1560" spans="17:22">
      <c r="Q1560" t="str">
        <f>'Liste des gares'!B1561</f>
        <v>Louroux-de-Bouble</v>
      </c>
      <c r="R1560">
        <f>'Liste des gares'!C1561</f>
        <v>87641050</v>
      </c>
      <c r="S1560" t="str">
        <f>'Liste des gares'!D1561</f>
        <v>Auvergne-Rhône-Alpes</v>
      </c>
      <c r="T1560" t="str">
        <f>'Liste des gares'!E1561</f>
        <v>AURA - Auvergne Rhône Alpes</v>
      </c>
      <c r="U1560" t="str">
        <f>'Liste des gares'!F1561</f>
        <v>à renseigner par PSEF</v>
      </c>
      <c r="V1560" t="str">
        <f>'Liste des gares'!G1561</f>
        <v>C AUV-RHONE ALPES</v>
      </c>
    </row>
    <row r="1561" spans="17:22">
      <c r="Q1561" t="str">
        <f>'Liste des gares'!B1562</f>
        <v>Louveciennes</v>
      </c>
      <c r="R1561">
        <f>'Liste des gares'!C1562</f>
        <v>87382457</v>
      </c>
      <c r="S1561" t="str">
        <f>'Liste des gares'!D1562</f>
        <v>Île-de-France</v>
      </c>
      <c r="T1561" t="str">
        <f>'Liste des gares'!E1562</f>
        <v>IDF - Île de France</v>
      </c>
      <c r="U1561" t="str">
        <f>'Liste des gares'!F1562</f>
        <v>à renseigner par PSEF</v>
      </c>
      <c r="V1561" t="str">
        <f>'Liste des gares'!G1562</f>
        <v>B ILE-DE-FRANCE</v>
      </c>
    </row>
    <row r="1562" spans="17:22">
      <c r="Q1562" t="str">
        <f>'Liste des gares'!B1563</f>
        <v>Louverné</v>
      </c>
      <c r="R1562">
        <f>'Liste des gares'!C1563</f>
        <v>87478511</v>
      </c>
      <c r="S1562" t="str">
        <f>'Liste des gares'!D1563</f>
        <v>Pays de la Loire</v>
      </c>
      <c r="T1562" t="str">
        <f>'Liste des gares'!E1563</f>
        <v>BPL - Bretagne Pays de La Loire</v>
      </c>
      <c r="U1562" t="str">
        <f>'Liste des gares'!F1563</f>
        <v>à renseigner par PSEF</v>
      </c>
      <c r="V1562" t="str">
        <f>'Liste des gares'!G1563</f>
        <v>C PAYS DE LA LOIRE</v>
      </c>
    </row>
    <row r="1563" spans="17:22">
      <c r="Q1563" t="str">
        <f>'Liste des gares'!B1564</f>
        <v>Louvres</v>
      </c>
      <c r="R1563">
        <f>'Liste des gares'!C1564</f>
        <v>87276253</v>
      </c>
      <c r="S1563" t="str">
        <f>'Liste des gares'!D1564</f>
        <v>Île-de-France</v>
      </c>
      <c r="T1563" t="str">
        <f>'Liste des gares'!E1564</f>
        <v>IDF - Île de France</v>
      </c>
      <c r="U1563" t="str">
        <f>'Liste des gares'!F1564</f>
        <v>à renseigner par PSEF</v>
      </c>
      <c r="V1563" t="str">
        <f>'Liste des gares'!G1564</f>
        <v>B ILE-DE-FRANCE</v>
      </c>
    </row>
    <row r="1564" spans="17:22">
      <c r="Q1564" t="str">
        <f>'Liste des gares'!B1565</f>
        <v>Louvroil</v>
      </c>
      <c r="R1564">
        <f>'Liste des gares'!C1565</f>
        <v>87295535</v>
      </c>
      <c r="S1564" t="str">
        <f>'Liste des gares'!D1565</f>
        <v>Hauts-de-France</v>
      </c>
      <c r="T1564" t="str">
        <f>'Liste des gares'!E1565</f>
        <v>HDF - Hauts de France</v>
      </c>
      <c r="U1564" t="str">
        <f>'Liste des gares'!F1565</f>
        <v>à renseigner par PSEF</v>
      </c>
      <c r="V1564" t="str">
        <f>'Liste des gares'!G1565</f>
        <v>C HAUTS DE FRANCE</v>
      </c>
    </row>
    <row r="1565" spans="17:22">
      <c r="Q1565" t="str">
        <f>'Liste des gares'!B1566</f>
        <v>Lozanne</v>
      </c>
      <c r="R1565">
        <f>'Liste des gares'!C1566</f>
        <v>87721423</v>
      </c>
      <c r="S1565" t="str">
        <f>'Liste des gares'!D1566</f>
        <v>Auvergne-Rhône-Alpes</v>
      </c>
      <c r="T1565" t="str">
        <f>'Liste des gares'!E1566</f>
        <v>AURA - Auvergne Rhône Alpes</v>
      </c>
      <c r="U1565" t="str">
        <f>'Liste des gares'!F1566</f>
        <v>EIC Rhône Alpes Lyon</v>
      </c>
      <c r="V1565" t="str">
        <f>'Liste des gares'!G1566</f>
        <v>B AUV-RHONE ALPES</v>
      </c>
    </row>
    <row r="1566" spans="17:22">
      <c r="Q1566" t="str">
        <f>'Liste des gares'!B1567</f>
        <v>Luant</v>
      </c>
      <c r="R1566">
        <f>'Liste des gares'!C1567</f>
        <v>87597096</v>
      </c>
      <c r="S1566" t="str">
        <f>'Liste des gares'!D1567</f>
        <v>Centre-Val de Loire</v>
      </c>
      <c r="T1566" t="str">
        <f>'Liste des gares'!E1567</f>
        <v>CVL - Centre Val de Loire</v>
      </c>
      <c r="U1566" t="str">
        <f>'Liste des gares'!F1567</f>
        <v>à renseigner par PSEF</v>
      </c>
      <c r="V1566" t="str">
        <f>'Liste des gares'!G1567</f>
        <v>C CENTRE VAL DE LOIRE</v>
      </c>
    </row>
    <row r="1567" spans="17:22">
      <c r="Q1567" t="str">
        <f>'Liste des gares'!B1568</f>
        <v>Lubersac</v>
      </c>
      <c r="R1567">
        <f>'Liste des gares'!C1568</f>
        <v>87594671</v>
      </c>
      <c r="S1567" t="str">
        <f>'Liste des gares'!D1568</f>
        <v>Nouvelle-Aquitaine</v>
      </c>
      <c r="T1567" t="str">
        <f>'Liste des gares'!E1568</f>
        <v>NA - Nouvelle Aquitaine</v>
      </c>
      <c r="U1567" t="str">
        <f>'Liste des gares'!F1568</f>
        <v>à renseigner par PSEF</v>
      </c>
      <c r="V1567" t="str">
        <f>'Liste des gares'!G1568</f>
        <v>C NOUVELLE AQUITAINE</v>
      </c>
    </row>
    <row r="1568" spans="17:22">
      <c r="Q1568" t="str">
        <f>'Liste des gares'!B1569</f>
        <v>Luc</v>
      </c>
      <c r="R1568">
        <f>'Liste des gares'!C1569</f>
        <v>87734368</v>
      </c>
      <c r="S1568" t="str">
        <f>'Liste des gares'!D1569</f>
        <v>Occitanie</v>
      </c>
      <c r="T1568" t="str">
        <f>'Liste des gares'!E1569</f>
        <v>OCC - Occitanie</v>
      </c>
      <c r="U1568" t="str">
        <f>'Liste des gares'!F1569</f>
        <v>à renseigner par PSEF</v>
      </c>
      <c r="V1568" t="str">
        <f>'Liste des gares'!G1569</f>
        <v>C OCCITANIE</v>
      </c>
    </row>
    <row r="1569" spans="17:22">
      <c r="Q1569" t="str">
        <f>'Liste des gares'!B1570</f>
        <v>Lucé</v>
      </c>
      <c r="R1569">
        <f>'Liste des gares'!C1570</f>
        <v>87394015</v>
      </c>
      <c r="S1569" t="str">
        <f>'Liste des gares'!D1570</f>
        <v>Centre-Val de Loire</v>
      </c>
      <c r="T1569" t="str">
        <f>'Liste des gares'!E1570</f>
        <v>CVL - Centre Val de Loire</v>
      </c>
      <c r="U1569" t="str">
        <f>'Liste des gares'!F1570</f>
        <v>à renseigner par PSEF</v>
      </c>
      <c r="V1569" t="str">
        <f>'Liste des gares'!G1570</f>
        <v>C CENTRE VAL DE LOIRE</v>
      </c>
    </row>
    <row r="1570" spans="17:22">
      <c r="Q1570" t="str">
        <f>'Liste des gares'!B1571</f>
        <v>Luc-en-Diois</v>
      </c>
      <c r="R1570">
        <f>'Liste des gares'!C1571</f>
        <v>87761874</v>
      </c>
      <c r="S1570" t="str">
        <f>'Liste des gares'!D1571</f>
        <v>Auvergne-Rhône-Alpes</v>
      </c>
      <c r="T1570" t="str">
        <f>'Liste des gares'!E1571</f>
        <v>AURA - Auvergne Rhône Alpes</v>
      </c>
      <c r="U1570" t="str">
        <f>'Liste des gares'!F1571</f>
        <v>EIC Rhône Alpes Lyon</v>
      </c>
      <c r="V1570" t="str">
        <f>'Liste des gares'!G1571</f>
        <v>C AUV-RHONE ALPES</v>
      </c>
    </row>
    <row r="1571" spans="17:22">
      <c r="Q1571" t="str">
        <f>'Liste des gares'!B1572</f>
        <v>Luçon</v>
      </c>
      <c r="R1571">
        <f>'Liste des gares'!C1572</f>
        <v>87486258</v>
      </c>
      <c r="S1571" t="str">
        <f>'Liste des gares'!D1572</f>
        <v>Pays de la Loire</v>
      </c>
      <c r="T1571" t="str">
        <f>'Liste des gares'!E1572</f>
        <v>BPL - Bretagne Pays de La Loire</v>
      </c>
      <c r="U1571" t="str">
        <f>'Liste des gares'!F1572</f>
        <v>EIC Bretagne Pays de la Loire</v>
      </c>
      <c r="V1571" t="str">
        <f>'Liste des gares'!G1572</f>
        <v>C PAYS DE LA LOIRE</v>
      </c>
    </row>
    <row r="1572" spans="17:22">
      <c r="Q1572" t="str">
        <f>'Liste des gares'!B1573</f>
        <v>Luc-la-Primaube</v>
      </c>
      <c r="R1572">
        <f>'Liste des gares'!C1573</f>
        <v>87615773</v>
      </c>
      <c r="S1572" t="str">
        <f>'Liste des gares'!D1573</f>
        <v>Occitanie</v>
      </c>
      <c r="T1572" t="str">
        <f>'Liste des gares'!E1573</f>
        <v>OCC - Occitanie</v>
      </c>
      <c r="U1572" t="str">
        <f>'Liste des gares'!F1573</f>
        <v>à renseigner par PSEF</v>
      </c>
      <c r="V1572" t="str">
        <f>'Liste des gares'!G1573</f>
        <v>C OCCITANIE</v>
      </c>
    </row>
    <row r="1573" spans="17:22">
      <c r="Q1573" t="str">
        <f>'Liste des gares'!B1574</f>
        <v>Ludon</v>
      </c>
      <c r="R1573">
        <f>'Liste des gares'!C1574</f>
        <v>87581181</v>
      </c>
      <c r="S1573" t="str">
        <f>'Liste des gares'!D1574</f>
        <v>Nouvelle-Aquitaine</v>
      </c>
      <c r="T1573" t="str">
        <f>'Liste des gares'!E1574</f>
        <v>NA - Nouvelle Aquitaine</v>
      </c>
      <c r="U1573" t="str">
        <f>'Liste des gares'!F1574</f>
        <v>à renseigner par PSEF</v>
      </c>
      <c r="V1573" t="str">
        <f>'Liste des gares'!G1574</f>
        <v>C NOUVELLE AQUITAINE</v>
      </c>
    </row>
    <row r="1574" spans="17:22">
      <c r="Q1574" t="str">
        <f>'Liste des gares'!B1575</f>
        <v>Ludres</v>
      </c>
      <c r="R1574">
        <f>'Liste des gares'!C1575</f>
        <v>87141481</v>
      </c>
      <c r="S1574" t="str">
        <f>'Liste des gares'!D1575</f>
        <v>Grand Est</v>
      </c>
      <c r="T1574" t="str">
        <f>'Liste des gares'!E1575</f>
        <v>GE - Grand Est</v>
      </c>
      <c r="U1574" t="str">
        <f>'Liste des gares'!F1575</f>
        <v>à renseigner par PSEF</v>
      </c>
      <c r="V1574" t="str">
        <f>'Liste des gares'!G1575</f>
        <v>C GRAND EST</v>
      </c>
    </row>
    <row r="1575" spans="17:22">
      <c r="Q1575" t="str">
        <f>'Liste des gares'!B1576</f>
        <v>Lumes</v>
      </c>
      <c r="R1575">
        <f>'Liste des gares'!C1576</f>
        <v>87172189</v>
      </c>
      <c r="S1575" t="str">
        <f>'Liste des gares'!D1576</f>
        <v>Grand Est</v>
      </c>
      <c r="T1575" t="str">
        <f>'Liste des gares'!E1576</f>
        <v>GE - Grand Est</v>
      </c>
      <c r="U1575" t="str">
        <f>'Liste des gares'!F1576</f>
        <v>à renseigner par PSEF</v>
      </c>
      <c r="V1575" t="str">
        <f>'Liste des gares'!G1576</f>
        <v>C GRAND EST</v>
      </c>
    </row>
    <row r="1576" spans="17:22">
      <c r="Q1576" t="str">
        <f>'Liste des gares'!B1577</f>
        <v>Lunas</v>
      </c>
      <c r="R1576">
        <f>'Liste des gares'!C1577</f>
        <v>87781575</v>
      </c>
      <c r="S1576" t="str">
        <f>'Liste des gares'!D1577</f>
        <v>Occitanie</v>
      </c>
      <c r="T1576" t="str">
        <f>'Liste des gares'!E1577</f>
        <v>OCC - Occitanie</v>
      </c>
      <c r="U1576" t="str">
        <f>'Liste des gares'!F1577</f>
        <v>à renseigner par PSEF</v>
      </c>
      <c r="V1576" t="str">
        <f>'Liste des gares'!G1577</f>
        <v>C OCCITANIE</v>
      </c>
    </row>
    <row r="1577" spans="17:22">
      <c r="Q1577" t="str">
        <f>'Liste des gares'!B1578</f>
        <v>Lunel</v>
      </c>
      <c r="R1577">
        <f>'Liste des gares'!C1578</f>
        <v>87773408</v>
      </c>
      <c r="S1577" t="str">
        <f>'Liste des gares'!D1578</f>
        <v>Occitanie</v>
      </c>
      <c r="T1577" t="str">
        <f>'Liste des gares'!E1578</f>
        <v>OCC - Occitanie</v>
      </c>
      <c r="U1577" t="str">
        <f>'Liste des gares'!F1578</f>
        <v>à renseigner par PSEF</v>
      </c>
      <c r="V1577" t="str">
        <f>'Liste des gares'!G1578</f>
        <v>B OCCITANIE</v>
      </c>
    </row>
    <row r="1578" spans="17:22">
      <c r="Q1578" t="str">
        <f>'Liste des gares'!B1579</f>
        <v>Lunel-Viel</v>
      </c>
      <c r="R1578">
        <f>'Liste des gares'!C1579</f>
        <v>87773424</v>
      </c>
      <c r="S1578" t="str">
        <f>'Liste des gares'!D1579</f>
        <v>Occitanie</v>
      </c>
      <c r="T1578" t="str">
        <f>'Liste des gares'!E1579</f>
        <v>OCC - Occitanie</v>
      </c>
      <c r="U1578" t="str">
        <f>'Liste des gares'!F1579</f>
        <v>à renseigner par PSEF</v>
      </c>
      <c r="V1578" t="str">
        <f>'Liste des gares'!G1579</f>
        <v>C OCCITANIE</v>
      </c>
    </row>
    <row r="1579" spans="17:22">
      <c r="Q1579" t="str">
        <f>'Liste des gares'!B1580</f>
        <v>Lunery</v>
      </c>
      <c r="R1579">
        <f>'Liste des gares'!C1580</f>
        <v>87576280</v>
      </c>
      <c r="S1579" t="str">
        <f>'Liste des gares'!D1580</f>
        <v>Centre-Val de Loire</v>
      </c>
      <c r="T1579" t="str">
        <f>'Liste des gares'!E1580</f>
        <v>CVL - Centre Val de Loire</v>
      </c>
      <c r="U1579" t="str">
        <f>'Liste des gares'!F1580</f>
        <v>EIC Centre Limousin</v>
      </c>
      <c r="V1579" t="str">
        <f>'Liste des gares'!G1580</f>
        <v>C CENTRE VAL DE LOIRE</v>
      </c>
    </row>
    <row r="1580" spans="17:22">
      <c r="Q1580" t="str">
        <f>'Liste des gares'!B1581</f>
        <v>Lunéville</v>
      </c>
      <c r="R1580">
        <f>'Liste des gares'!C1581</f>
        <v>87141150</v>
      </c>
      <c r="S1580" t="str">
        <f>'Liste des gares'!D1581</f>
        <v>Grand Est</v>
      </c>
      <c r="T1580" t="str">
        <f>'Liste des gares'!E1581</f>
        <v>GE - Grand Est</v>
      </c>
      <c r="U1580" t="str">
        <f>'Liste des gares'!F1581</f>
        <v>EIC Lorraine Champagne Ardenne</v>
      </c>
      <c r="V1580" t="str">
        <f>'Liste des gares'!G1581</f>
        <v>B GRAND EST</v>
      </c>
    </row>
    <row r="1581" spans="17:22">
      <c r="Q1581" t="str">
        <f>'Liste des gares'!B1582</f>
        <v>Lurbe-Saint-Christau</v>
      </c>
      <c r="R1581">
        <f>'Liste des gares'!C1582</f>
        <v>87672741</v>
      </c>
      <c r="S1581" t="str">
        <f>'Liste des gares'!D1582</f>
        <v>Nouvelle-Aquitaine</v>
      </c>
      <c r="T1581" t="str">
        <f>'Liste des gares'!E1582</f>
        <v>NA - Nouvelle Aquitaine</v>
      </c>
      <c r="U1581" t="str">
        <f>'Liste des gares'!F1582</f>
        <v>à renseigner par PSEF</v>
      </c>
      <c r="V1581" t="str">
        <f>'Liste des gares'!G1582</f>
        <v>C NOUVELLE AQUITAINE</v>
      </c>
    </row>
    <row r="1582" spans="17:22">
      <c r="Q1582" t="str">
        <f>'Liste des gares'!B1583</f>
        <v>Lure</v>
      </c>
      <c r="R1582">
        <f>'Liste des gares'!C1583</f>
        <v>87185249</v>
      </c>
      <c r="S1582" t="str">
        <f>'Liste des gares'!D1583</f>
        <v>Bourgogne-Franche-Comté</v>
      </c>
      <c r="T1582" t="str">
        <f>'Liste des gares'!E1583</f>
        <v>BFC - Bourgogne Franche Compté</v>
      </c>
      <c r="U1582" t="str">
        <f>'Liste des gares'!F1583</f>
        <v>EIC Bourgogne Franche Comté</v>
      </c>
      <c r="V1582" t="str">
        <f>'Liste des gares'!G1583</f>
        <v>B BOURGOGNE FC</v>
      </c>
    </row>
    <row r="1583" spans="17:22">
      <c r="Q1583" t="str">
        <f>'Liste des gares'!B1584</f>
        <v>Lusignan</v>
      </c>
      <c r="R1583">
        <f>'Liste des gares'!C1584</f>
        <v>87485540</v>
      </c>
      <c r="S1583" t="str">
        <f>'Liste des gares'!D1584</f>
        <v>Nouvelle-Aquitaine</v>
      </c>
      <c r="T1583" t="str">
        <f>'Liste des gares'!E1584</f>
        <v>NA - Nouvelle Aquitaine</v>
      </c>
      <c r="U1583" t="str">
        <f>'Liste des gares'!F1584</f>
        <v>à renseigner par PSEF</v>
      </c>
      <c r="V1583" t="str">
        <f>'Liste des gares'!G1584</f>
        <v>C NOUVELLE AQUITAINE</v>
      </c>
    </row>
    <row r="1584" spans="17:22">
      <c r="Q1584" t="str">
        <f>'Liste des gares'!B1585</f>
        <v>Lus-la-Croix-Haute</v>
      </c>
      <c r="R1584">
        <f>'Liste des gares'!C1585</f>
        <v>87747667</v>
      </c>
      <c r="S1584" t="str">
        <f>'Liste des gares'!D1585</f>
        <v>Auvergne-Rhône-Alpes</v>
      </c>
      <c r="T1584" t="str">
        <f>'Liste des gares'!E1585</f>
        <v>AURA - Auvergne Rhône Alpes</v>
      </c>
      <c r="U1584" t="str">
        <f>'Liste des gares'!F1585</f>
        <v>EIC Alpes</v>
      </c>
      <c r="V1584" t="str">
        <f>'Liste des gares'!G1585</f>
        <v>C AUV-RHONE ALPES</v>
      </c>
    </row>
    <row r="1585" spans="17:22">
      <c r="Q1585" t="str">
        <f>'Liste des gares'!B1586</f>
        <v>Lussac-les-Châteaux</v>
      </c>
      <c r="R1585">
        <f>'Liste des gares'!C1586</f>
        <v>87575845</v>
      </c>
      <c r="S1585" t="str">
        <f>'Liste des gares'!D1586</f>
        <v>Nouvelle-Aquitaine</v>
      </c>
      <c r="T1585" t="str">
        <f>'Liste des gares'!E1586</f>
        <v>NA - Nouvelle Aquitaine</v>
      </c>
      <c r="U1585" t="str">
        <f>'Liste des gares'!F1586</f>
        <v>à renseigner par PSEF</v>
      </c>
      <c r="V1585" t="str">
        <f>'Liste des gares'!G1586</f>
        <v>C NOUVELLE AQUITAINE</v>
      </c>
    </row>
    <row r="1586" spans="17:22">
      <c r="Q1586" t="str">
        <f>'Liste des gares'!B1587</f>
        <v>Luttenbach-près-Munster</v>
      </c>
      <c r="R1586">
        <f>'Liste des gares'!C1587</f>
        <v>87182543</v>
      </c>
      <c r="S1586" t="str">
        <f>'Liste des gares'!D1587</f>
        <v>Grand Est</v>
      </c>
      <c r="T1586" t="str">
        <f>'Liste des gares'!E1587</f>
        <v>GE - Grand Est</v>
      </c>
      <c r="U1586" t="str">
        <f>'Liste des gares'!F1587</f>
        <v>à renseigner par PSEF</v>
      </c>
      <c r="V1586" t="str">
        <f>'Liste des gares'!G1587</f>
        <v>C GRAND EST</v>
      </c>
    </row>
    <row r="1587" spans="17:22">
      <c r="Q1587" t="str">
        <f>'Liste des gares'!B1588</f>
        <v>Lutterbach</v>
      </c>
      <c r="R1587">
        <f>'Liste des gares'!C1588</f>
        <v>87182667</v>
      </c>
      <c r="S1587" t="str">
        <f>'Liste des gares'!D1588</f>
        <v>Grand Est</v>
      </c>
      <c r="T1587" t="str">
        <f>'Liste des gares'!E1588</f>
        <v>GE - Grand Est</v>
      </c>
      <c r="U1587" t="str">
        <f>'Liste des gares'!F1588</f>
        <v>à renseigner par PSEF</v>
      </c>
      <c r="V1587" t="str">
        <f>'Liste des gares'!G1588</f>
        <v>C GRAND EST</v>
      </c>
    </row>
    <row r="1588" spans="17:22">
      <c r="Q1588" t="str">
        <f>'Liste des gares'!B1589</f>
        <v>Lutterbach Tram Train</v>
      </c>
      <c r="R1588">
        <f>'Liste des gares'!C1589</f>
        <v>87534347</v>
      </c>
      <c r="S1588" t="str">
        <f>'Liste des gares'!D1589</f>
        <v>Grand Est</v>
      </c>
      <c r="T1588" t="str">
        <f>'Liste des gares'!E1589</f>
        <v>GE - Grand Est</v>
      </c>
      <c r="U1588" t="str">
        <f>'Liste des gares'!F1589</f>
        <v>à renseigner par PSEF</v>
      </c>
      <c r="V1588" t="str">
        <f>'Liste des gares'!G1589</f>
        <v>C GRAND EST</v>
      </c>
    </row>
    <row r="1589" spans="17:22">
      <c r="Q1589" t="str">
        <f>'Liste des gares'!B1590</f>
        <v>Lutzelbourg</v>
      </c>
      <c r="R1589">
        <f>'Liste des gares'!C1590</f>
        <v>87215160</v>
      </c>
      <c r="S1589" t="str">
        <f>'Liste des gares'!D1590</f>
        <v>Grand Est</v>
      </c>
      <c r="T1589" t="str">
        <f>'Liste des gares'!E1590</f>
        <v>GE - Grand Est</v>
      </c>
      <c r="U1589" t="str">
        <f>'Liste des gares'!F1590</f>
        <v>à renseigner par PSEF</v>
      </c>
      <c r="V1589" t="str">
        <f>'Liste des gares'!G1590</f>
        <v>C GRAND EST</v>
      </c>
    </row>
    <row r="1590" spans="17:22">
      <c r="Q1590" t="str">
        <f>'Liste des gares'!B1591</f>
        <v>Lutzelhouse</v>
      </c>
      <c r="R1590">
        <f>'Liste des gares'!C1591</f>
        <v>87214650</v>
      </c>
      <c r="S1590" t="str">
        <f>'Liste des gares'!D1591</f>
        <v>Grand Est</v>
      </c>
      <c r="T1590" t="str">
        <f>'Liste des gares'!E1591</f>
        <v>GE - Grand Est</v>
      </c>
      <c r="U1590" t="str">
        <f>'Liste des gares'!F1591</f>
        <v>à renseigner par PSEF</v>
      </c>
      <c r="V1590" t="str">
        <f>'Liste des gares'!G1591</f>
        <v>B GRAND EST</v>
      </c>
    </row>
    <row r="1591" spans="17:22">
      <c r="Q1591" t="str">
        <f>'Liste des gares'!B1592</f>
        <v>Luxé</v>
      </c>
      <c r="R1591">
        <f>'Liste des gares'!C1592</f>
        <v>87583823</v>
      </c>
      <c r="S1591" t="str">
        <f>'Liste des gares'!D1592</f>
        <v>Nouvelle-Aquitaine</v>
      </c>
      <c r="T1591" t="str">
        <f>'Liste des gares'!E1592</f>
        <v>NA - Nouvelle Aquitaine</v>
      </c>
      <c r="U1591" t="str">
        <f>'Liste des gares'!F1592</f>
        <v>à renseigner par PSEF</v>
      </c>
      <c r="V1591" t="str">
        <f>'Liste des gares'!G1592</f>
        <v>C NOUVELLE AQUITAINE</v>
      </c>
    </row>
    <row r="1592" spans="17:22">
      <c r="Q1592" t="str">
        <f>'Liste des gares'!B1593</f>
        <v>Luxeuil-les-Bains</v>
      </c>
      <c r="R1592">
        <f>'Liste des gares'!C1593</f>
        <v>87185595</v>
      </c>
      <c r="S1592" t="str">
        <f>'Liste des gares'!D1593</f>
        <v>Bourgogne-Franche-Comté</v>
      </c>
      <c r="T1592" t="str">
        <f>'Liste des gares'!E1593</f>
        <v>BFC - Bourgogne Franche Compté</v>
      </c>
      <c r="U1592" t="str">
        <f>'Liste des gares'!F1593</f>
        <v>à renseigner par PSEF</v>
      </c>
      <c r="V1592" t="str">
        <f>'Liste des gares'!G1593</f>
        <v>C BOURGOGNE FC</v>
      </c>
    </row>
    <row r="1593" spans="17:22">
      <c r="Q1593" t="str">
        <f>'Liste des gares'!B1594</f>
        <v>Luzarches</v>
      </c>
      <c r="R1593">
        <f>'Liste des gares'!C1594</f>
        <v>87276576</v>
      </c>
      <c r="S1593" t="str">
        <f>'Liste des gares'!D1594</f>
        <v>Île-de-France</v>
      </c>
      <c r="T1593" t="str">
        <f>'Liste des gares'!E1594</f>
        <v>IDF - Île de France</v>
      </c>
      <c r="U1593" t="str">
        <f>'Liste des gares'!F1594</f>
        <v>à renseigner par PSEF</v>
      </c>
      <c r="V1593" t="str">
        <f>'Liste des gares'!G1594</f>
        <v>B ILE-DE-FRANCE</v>
      </c>
    </row>
    <row r="1594" spans="17:22">
      <c r="Q1594" t="str">
        <f>'Liste des gares'!B1595</f>
        <v>Luzenac - Garanou</v>
      </c>
      <c r="R1594">
        <f>'Liste des gares'!C1595</f>
        <v>87611558</v>
      </c>
      <c r="S1594" t="str">
        <f>'Liste des gares'!D1595</f>
        <v>Occitanie</v>
      </c>
      <c r="T1594" t="str">
        <f>'Liste des gares'!E1595</f>
        <v>OCC - Occitanie</v>
      </c>
      <c r="U1594" t="str">
        <f>'Liste des gares'!F1595</f>
        <v>à renseigner par PSEF</v>
      </c>
      <c r="V1594" t="str">
        <f>'Liste des gares'!G1595</f>
        <v>C OCCITANIE</v>
      </c>
    </row>
    <row r="1595" spans="17:22">
      <c r="Q1595" t="str">
        <f>'Liste des gares'!B1596</f>
        <v>Luzy</v>
      </c>
      <c r="R1595">
        <f>'Liste des gares'!C1596</f>
        <v>87696534</v>
      </c>
      <c r="S1595" t="str">
        <f>'Liste des gares'!D1596</f>
        <v>Bourgogne-Franche-Comté</v>
      </c>
      <c r="T1595" t="str">
        <f>'Liste des gares'!E1596</f>
        <v>BFC - Bourgogne Franche Compté</v>
      </c>
      <c r="U1595" t="str">
        <f>'Liste des gares'!F1596</f>
        <v>EIC Auvergne Nivernais</v>
      </c>
      <c r="V1595" t="str">
        <f>'Liste des gares'!G1596</f>
        <v>C BOURGOGNE FC</v>
      </c>
    </row>
    <row r="1596" spans="17:22">
      <c r="Q1596" t="str">
        <f>'Liste des gares'!B1597</f>
        <v>Lycée Henri Sellier T4</v>
      </c>
      <c r="R1596">
        <f>'Liste des gares'!C1597</f>
        <v>87988717</v>
      </c>
      <c r="S1596" t="str">
        <f>'Liste des gares'!D1597</f>
        <v>Île-de-France</v>
      </c>
      <c r="T1596" t="str">
        <f>'Liste des gares'!E1597</f>
        <v>IDF - Île de France</v>
      </c>
      <c r="U1596" t="str">
        <f>'Liste des gares'!F1597</f>
        <v>à renseigner par PSEF</v>
      </c>
      <c r="V1596" t="str">
        <f>'Liste des gares'!G1597</f>
        <v>B ILE-DE-FRANCE</v>
      </c>
    </row>
    <row r="1597" spans="17:22">
      <c r="Q1597" t="str">
        <f>'Liste des gares'!B1598</f>
        <v>Lyon Gorge de Loup</v>
      </c>
      <c r="R1597">
        <f>'Liste des gares'!C1598</f>
        <v>87721175</v>
      </c>
      <c r="S1597" t="str">
        <f>'Liste des gares'!D1598</f>
        <v>Auvergne-Rhône-Alpes</v>
      </c>
      <c r="T1597" t="str">
        <f>'Liste des gares'!E1598</f>
        <v>AURA - Auvergne Rhône Alpes</v>
      </c>
      <c r="U1597" t="str">
        <f>'Liste des gares'!F1598</f>
        <v>à renseigner par PSEF</v>
      </c>
      <c r="V1597" t="str">
        <f>'Liste des gares'!G1598</f>
        <v>B AUV-RHONE ALPES</v>
      </c>
    </row>
    <row r="1598" spans="17:22">
      <c r="Q1598" t="str">
        <f>'Liste des gares'!B1599</f>
        <v>Lyon Jean Macé</v>
      </c>
      <c r="R1598">
        <f>'Liste des gares'!C1599</f>
        <v>87282624</v>
      </c>
      <c r="S1598" t="str">
        <f>'Liste des gares'!D1599</f>
        <v>Auvergne-Rhône-Alpes</v>
      </c>
      <c r="T1598" t="str">
        <f>'Liste des gares'!E1599</f>
        <v>AURA - Auvergne Rhône Alpes</v>
      </c>
      <c r="U1598" t="str">
        <f>'Liste des gares'!F1599</f>
        <v>à renseigner par PSEF</v>
      </c>
      <c r="V1598" t="str">
        <f>'Liste des gares'!G1599</f>
        <v>B AUV-RHONE ALPES</v>
      </c>
    </row>
    <row r="1599" spans="17:22">
      <c r="Q1599" t="str">
        <f>'Liste des gares'!B1600</f>
        <v>Lyon Part Dieu</v>
      </c>
      <c r="R1599">
        <f>'Liste des gares'!C1600</f>
        <v>87723197</v>
      </c>
      <c r="S1599" t="str">
        <f>'Liste des gares'!D1600</f>
        <v>Auvergne-Rhône-Alpes</v>
      </c>
      <c r="T1599" t="str">
        <f>'Liste des gares'!E1600</f>
        <v>AURA - Auvergne Rhône Alpes</v>
      </c>
      <c r="U1599" t="str">
        <f>'Liste des gares'!F1600</f>
        <v>à renseigner par PSEF</v>
      </c>
      <c r="V1599" t="str">
        <f>'Liste des gares'!G1600</f>
        <v>TGA LYON PART-DIEU</v>
      </c>
    </row>
    <row r="1600" spans="17:22">
      <c r="Q1600" t="str">
        <f>'Liste des gares'!B1601</f>
        <v>Lyon Perrache</v>
      </c>
      <c r="R1600">
        <f>'Liste des gares'!C1601</f>
        <v>87722025</v>
      </c>
      <c r="S1600" t="str">
        <f>'Liste des gares'!D1601</f>
        <v>Auvergne-Rhône-Alpes</v>
      </c>
      <c r="T1600" t="str">
        <f>'Liste des gares'!E1601</f>
        <v>AURA - Auvergne Rhône Alpes</v>
      </c>
      <c r="U1600" t="str">
        <f>'Liste des gares'!F1601</f>
        <v>à renseigner par PSEF</v>
      </c>
      <c r="V1600" t="str">
        <f>'Liste des gares'!G1601</f>
        <v>A AUV-RHONE ALPES</v>
      </c>
    </row>
    <row r="1601" spans="17:22">
      <c r="Q1601" t="str">
        <f>'Liste des gares'!B1602</f>
        <v>Lyon Saint-Exupéry TGV</v>
      </c>
      <c r="R1601">
        <f>'Liste des gares'!C1602</f>
        <v>87762906</v>
      </c>
      <c r="S1601" t="str">
        <f>'Liste des gares'!D1602</f>
        <v>Auvergne-Rhône-Alpes</v>
      </c>
      <c r="T1601" t="str">
        <f>'Liste des gares'!E1602</f>
        <v>AURA - Auvergne Rhône Alpes</v>
      </c>
      <c r="U1601" t="str">
        <f>'Liste des gares'!F1602</f>
        <v>à renseigner par PSEF</v>
      </c>
      <c r="V1601" t="str">
        <f>'Liste des gares'!G1602</f>
        <v>A TGV à fort trafic et correspondances Autres</v>
      </c>
    </row>
    <row r="1602" spans="17:22">
      <c r="Q1602" t="str">
        <f>'Liste des gares'!B1603</f>
        <v>Lyon Saint-Paul</v>
      </c>
      <c r="R1602">
        <f>'Liste des gares'!C1603</f>
        <v>87721159</v>
      </c>
      <c r="S1602" t="str">
        <f>'Liste des gares'!D1603</f>
        <v>Auvergne-Rhône-Alpes</v>
      </c>
      <c r="T1602" t="str">
        <f>'Liste des gares'!E1603</f>
        <v>AURA - Auvergne Rhône Alpes</v>
      </c>
      <c r="U1602" t="str">
        <f>'Liste des gares'!F1603</f>
        <v>à renseigner par PSEF</v>
      </c>
      <c r="V1602" t="str">
        <f>'Liste des gares'!G1603</f>
        <v>B AUV-RHONE ALPES</v>
      </c>
    </row>
    <row r="1603" spans="17:22">
      <c r="Q1603" t="str">
        <f>'Liste des gares'!B1604</f>
        <v>Lyon Vaise</v>
      </c>
      <c r="R1603">
        <f>'Liste des gares'!C1604</f>
        <v>87721001</v>
      </c>
      <c r="S1603" t="str">
        <f>'Liste des gares'!D1604</f>
        <v>Auvergne-Rhône-Alpes</v>
      </c>
      <c r="T1603" t="str">
        <f>'Liste des gares'!E1604</f>
        <v>AURA - Auvergne Rhône Alpes</v>
      </c>
      <c r="U1603" t="str">
        <f>'Liste des gares'!F1604</f>
        <v>à renseigner par PSEF</v>
      </c>
      <c r="V1603" t="str">
        <f>'Liste des gares'!G1604</f>
        <v>B AUV-RHONE ALPES</v>
      </c>
    </row>
    <row r="1604" spans="17:22">
      <c r="Q1604" t="str">
        <f>'Liste des gares'!B1605</f>
        <v>Macau</v>
      </c>
      <c r="R1604">
        <f>'Liste des gares'!C1605</f>
        <v>87581199</v>
      </c>
      <c r="S1604" t="str">
        <f>'Liste des gares'!D1605</f>
        <v>Nouvelle-Aquitaine</v>
      </c>
      <c r="T1604" t="str">
        <f>'Liste des gares'!E1605</f>
        <v>NA - Nouvelle Aquitaine</v>
      </c>
      <c r="U1604" t="str">
        <f>'Liste des gares'!F1605</f>
        <v>à renseigner par PSEF</v>
      </c>
      <c r="V1604" t="str">
        <f>'Liste des gares'!G1605</f>
        <v>C NOUVELLE AQUITAINE</v>
      </c>
    </row>
    <row r="1605" spans="17:22">
      <c r="Q1605" t="str">
        <f>'Liste des gares'!B1606</f>
        <v>Machecoul</v>
      </c>
      <c r="R1605">
        <f>'Liste des gares'!C1606</f>
        <v>87481366</v>
      </c>
      <c r="S1605" t="str">
        <f>'Liste des gares'!D1606</f>
        <v>Pays de la Loire</v>
      </c>
      <c r="T1605" t="str">
        <f>'Liste des gares'!E1606</f>
        <v>BPL - Bretagne Pays de La Loire</v>
      </c>
      <c r="U1605" t="str">
        <f>'Liste des gares'!F1606</f>
        <v>à renseigner par PSEF</v>
      </c>
      <c r="V1605" t="str">
        <f>'Liste des gares'!G1606</f>
        <v>C PAYS DE LA LOIRE</v>
      </c>
    </row>
    <row r="1606" spans="17:22">
      <c r="Q1606" t="str">
        <f>'Liste des gares'!B1607</f>
        <v>Machilly</v>
      </c>
      <c r="R1606">
        <f>'Liste des gares'!C1607</f>
        <v>87745588</v>
      </c>
      <c r="S1606" t="str">
        <f>'Liste des gares'!D1607</f>
        <v>Auvergne-Rhône-Alpes</v>
      </c>
      <c r="T1606" t="str">
        <f>'Liste des gares'!E1607</f>
        <v>AURA - Auvergne Rhône Alpes</v>
      </c>
      <c r="U1606" t="str">
        <f>'Liste des gares'!F1607</f>
        <v>à renseigner par PSEF</v>
      </c>
      <c r="V1606" t="str">
        <f>'Liste des gares'!G1607</f>
        <v>C AUV-RHONE ALPES</v>
      </c>
    </row>
    <row r="1607" spans="17:22">
      <c r="Q1607" t="str">
        <f>'Liste des gares'!B1608</f>
        <v>Mâcon</v>
      </c>
      <c r="R1607">
        <f>'Liste des gares'!C1608</f>
        <v>87725689</v>
      </c>
      <c r="S1607" t="str">
        <f>'Liste des gares'!D1608</f>
        <v>Bourgogne-Franche-Comté</v>
      </c>
      <c r="T1607" t="str">
        <f>'Liste des gares'!E1608</f>
        <v>BFC - Bourgogne Franche Compté</v>
      </c>
      <c r="U1607" t="str">
        <f>'Liste des gares'!F1608</f>
        <v>à renseigner par PSEF</v>
      </c>
      <c r="V1607" t="str">
        <f>'Liste des gares'!G1608</f>
        <v>B BOURGOGNE FC</v>
      </c>
    </row>
    <row r="1608" spans="17:22">
      <c r="Q1608" t="str">
        <f>'Liste des gares'!B1609</f>
        <v>Mâcon Loché TGV</v>
      </c>
      <c r="R1608">
        <f>'Liste des gares'!C1609</f>
        <v>87725705</v>
      </c>
      <c r="S1608" t="str">
        <f>'Liste des gares'!D1609</f>
        <v>Bourgogne-Franche-Comté</v>
      </c>
      <c r="T1608" t="str">
        <f>'Liste des gares'!E1609</f>
        <v>BFC - Bourgogne Franche Compté</v>
      </c>
      <c r="U1608" t="str">
        <f>'Liste des gares'!F1609</f>
        <v>à renseigner par PSEF</v>
      </c>
      <c r="V1608" t="str">
        <f>'Liste des gares'!G1609</f>
        <v>A TGV à trafic modéré et correspondances Autres</v>
      </c>
    </row>
    <row r="1609" spans="17:22">
      <c r="Q1609" t="str">
        <f>'Liste des gares'!B1610</f>
        <v>Magalas</v>
      </c>
      <c r="R1609">
        <f>'Liste des gares'!C1610</f>
        <v>87781666</v>
      </c>
      <c r="S1609" t="str">
        <f>'Liste des gares'!D1610</f>
        <v>Occitanie</v>
      </c>
      <c r="T1609" t="str">
        <f>'Liste des gares'!E1610</f>
        <v>OCC - Occitanie</v>
      </c>
      <c r="U1609" t="str">
        <f>'Liste des gares'!F1610</f>
        <v>EIC Languedoc Roussillon</v>
      </c>
      <c r="V1609" t="str">
        <f>'Liste des gares'!G1610</f>
        <v>C OCCITANIE</v>
      </c>
    </row>
    <row r="1610" spans="17:22">
      <c r="Q1610" t="str">
        <f>'Liste des gares'!B1611</f>
        <v>Magenta</v>
      </c>
      <c r="R1610">
        <f>'Liste des gares'!C1611</f>
        <v>87281873</v>
      </c>
      <c r="S1610" t="str">
        <f>'Liste des gares'!D1611</f>
        <v>Île-de-France</v>
      </c>
      <c r="T1610" t="str">
        <f>'Liste des gares'!E1611</f>
        <v>IDF - Île de France</v>
      </c>
      <c r="U1610" t="str">
        <f>'Liste des gares'!F1611</f>
        <v>à renseigner par PSEF</v>
      </c>
      <c r="V1610" t="str">
        <f>'Liste des gares'!G1611</f>
        <v>B ILE-DE-FRANCE</v>
      </c>
    </row>
    <row r="1611" spans="17:22">
      <c r="Q1611" t="str">
        <f>'Liste des gares'!B1612</f>
        <v>Magland</v>
      </c>
      <c r="R1611">
        <f>'Liste des gares'!C1612</f>
        <v>87746412</v>
      </c>
      <c r="S1611" t="str">
        <f>'Liste des gares'!D1612</f>
        <v>Auvergne-Rhône-Alpes</v>
      </c>
      <c r="T1611" t="str">
        <f>'Liste des gares'!E1612</f>
        <v>AURA - Auvergne Rhône Alpes</v>
      </c>
      <c r="U1611" t="str">
        <f>'Liste des gares'!F1612</f>
        <v>EIC Alpes</v>
      </c>
      <c r="V1611" t="str">
        <f>'Liste des gares'!G1612</f>
        <v>C AUV-RHONE ALPES</v>
      </c>
    </row>
    <row r="1612" spans="17:22">
      <c r="Q1612" t="str">
        <f>'Liste des gares'!B1613</f>
        <v>Magnac - Vicq</v>
      </c>
      <c r="R1612">
        <f>'Liste des gares'!C1613</f>
        <v>87592279</v>
      </c>
      <c r="S1612" t="str">
        <f>'Liste des gares'!D1613</f>
        <v>Nouvelle-Aquitaine</v>
      </c>
      <c r="T1612" t="str">
        <f>'Liste des gares'!E1613</f>
        <v>NA - Nouvelle Aquitaine</v>
      </c>
      <c r="U1612" t="str">
        <f>'Liste des gares'!F1613</f>
        <v>à renseigner par PSEF</v>
      </c>
      <c r="V1612" t="str">
        <f>'Liste des gares'!G1613</f>
        <v>C NOUVELLE AQUITAINE</v>
      </c>
    </row>
    <row r="1613" spans="17:22">
      <c r="Q1613" t="str">
        <f>'Liste des gares'!B1614</f>
        <v>Magnette</v>
      </c>
      <c r="R1613">
        <f>'Liste des gares'!C1614</f>
        <v>87641365</v>
      </c>
      <c r="S1613" t="str">
        <f>'Liste des gares'!D1614</f>
        <v>Auvergne-Rhône-Alpes</v>
      </c>
      <c r="T1613" t="str">
        <f>'Liste des gares'!E1614</f>
        <v>AURA - Auvergne Rhône Alpes</v>
      </c>
      <c r="U1613" t="str">
        <f>'Liste des gares'!F1614</f>
        <v>à renseigner par PSEF</v>
      </c>
      <c r="V1613" t="str">
        <f>'Liste des gares'!G1614</f>
        <v>C AUV-RHONE ALPES</v>
      </c>
    </row>
    <row r="1614" spans="17:22">
      <c r="Q1614" t="str">
        <f>'Liste des gares'!B1615</f>
        <v>Magneux - Courlandon</v>
      </c>
      <c r="R1614">
        <f>'Liste des gares'!C1615</f>
        <v>87400986</v>
      </c>
      <c r="S1614" t="str">
        <f>'Liste des gares'!D1615</f>
        <v>Grand Est</v>
      </c>
      <c r="T1614" t="str">
        <f>'Liste des gares'!E1615</f>
        <v>GE - Grand Est</v>
      </c>
      <c r="U1614" t="str">
        <f>'Liste des gares'!F1615</f>
        <v>à renseigner par PSEF</v>
      </c>
      <c r="V1614" t="str">
        <f>'Liste des gares'!G1615</f>
        <v>C GRAND EST</v>
      </c>
    </row>
    <row r="1615" spans="17:22">
      <c r="Q1615" t="str">
        <f>'Liste des gares'!B1616</f>
        <v>Magny - Blandainville</v>
      </c>
      <c r="R1615">
        <f>'Liste des gares'!C1616</f>
        <v>87394429</v>
      </c>
      <c r="S1615" t="str">
        <f>'Liste des gares'!D1616</f>
        <v>Centre-Val de Loire</v>
      </c>
      <c r="T1615" t="str">
        <f>'Liste des gares'!E1616</f>
        <v>CVL - Centre Val de Loire</v>
      </c>
      <c r="U1615" t="str">
        <f>'Liste des gares'!F1616</f>
        <v>à renseigner par PSEF</v>
      </c>
      <c r="V1615" t="str">
        <f>'Liste des gares'!G1616</f>
        <v>C CENTRE VAL DE LOIRE</v>
      </c>
    </row>
    <row r="1616" spans="17:22">
      <c r="Q1616" t="str">
        <f>'Liste des gares'!B1617</f>
        <v>Maillé</v>
      </c>
      <c r="R1616">
        <f>'Liste des gares'!C1617</f>
        <v>87575068</v>
      </c>
      <c r="S1616" t="str">
        <f>'Liste des gares'!D1617</f>
        <v>Centre-Val de Loire</v>
      </c>
      <c r="T1616" t="str">
        <f>'Liste des gares'!E1617</f>
        <v>CVL - Centre Val de Loire</v>
      </c>
      <c r="U1616" t="str">
        <f>'Liste des gares'!F1617</f>
        <v>à renseigner par PSEF</v>
      </c>
      <c r="V1616" t="str">
        <f>'Liste des gares'!G1617</f>
        <v>C CENTRE VAL DE LOIRE</v>
      </c>
    </row>
    <row r="1617" spans="17:22">
      <c r="Q1617" t="str">
        <f>'Liste des gares'!B1618</f>
        <v>Mailly-la-Ville</v>
      </c>
      <c r="R1617">
        <f>'Liste des gares'!C1618</f>
        <v>87683847</v>
      </c>
      <c r="S1617" t="str">
        <f>'Liste des gares'!D1618</f>
        <v>Bourgogne-Franche-Comté</v>
      </c>
      <c r="T1617" t="str">
        <f>'Liste des gares'!E1618</f>
        <v>BFC - Bourgogne Franche Compté</v>
      </c>
      <c r="U1617" t="str">
        <f>'Liste des gares'!F1618</f>
        <v>à renseigner par PSEF</v>
      </c>
      <c r="V1617" t="str">
        <f>'Liste des gares'!G1618</f>
        <v>C BOURGOGNE FC</v>
      </c>
    </row>
    <row r="1618" spans="17:22">
      <c r="Q1618" t="str">
        <f>'Liste des gares'!B1619</f>
        <v>Maintenon</v>
      </c>
      <c r="R1618">
        <f>'Liste des gares'!C1619</f>
        <v>87394130</v>
      </c>
      <c r="S1618" t="str">
        <f>'Liste des gares'!D1619</f>
        <v>Centre-Val de Loire</v>
      </c>
      <c r="T1618" t="str">
        <f>'Liste des gares'!E1619</f>
        <v>CVL - Centre Val de Loire</v>
      </c>
      <c r="U1618" t="str">
        <f>'Liste des gares'!F1619</f>
        <v>à renseigner par PSEF</v>
      </c>
      <c r="V1618" t="str">
        <f>'Liste des gares'!G1619</f>
        <v>B CENTRE VAL DE LOIRE</v>
      </c>
    </row>
    <row r="1619" spans="17:22">
      <c r="Q1619" t="str">
        <f>'Liste des gares'!B1620</f>
        <v>Maisons-Alfort - Alfortville</v>
      </c>
      <c r="R1619">
        <f>'Liste des gares'!C1620</f>
        <v>87681155</v>
      </c>
      <c r="S1619" t="str">
        <f>'Liste des gares'!D1620</f>
        <v>Île-de-France</v>
      </c>
      <c r="T1619" t="str">
        <f>'Liste des gares'!E1620</f>
        <v>IDF - Île de France</v>
      </c>
      <c r="U1619" t="str">
        <f>'Liste des gares'!F1620</f>
        <v>à renseigner par PSEF</v>
      </c>
      <c r="V1619" t="str">
        <f>'Liste des gares'!G1620</f>
        <v>B ILE-DE-FRANCE</v>
      </c>
    </row>
    <row r="1620" spans="17:22">
      <c r="Q1620" t="str">
        <f>'Liste des gares'!B1621</f>
        <v>Maisons-Laffitte</v>
      </c>
      <c r="R1620">
        <f>'Liste des gares'!C1621</f>
        <v>87386425</v>
      </c>
      <c r="S1620" t="str">
        <f>'Liste des gares'!D1621</f>
        <v>Île-de-France</v>
      </c>
      <c r="T1620" t="str">
        <f>'Liste des gares'!E1621</f>
        <v>IDF - Île de France</v>
      </c>
      <c r="U1620" t="str">
        <f>'Liste des gares'!F1621</f>
        <v>à renseigner par PSEF</v>
      </c>
      <c r="V1620" t="str">
        <f>'Liste des gares'!G1621</f>
        <v>B ILE-DE-FRANCE</v>
      </c>
    </row>
    <row r="1621" spans="17:22">
      <c r="Q1621" t="str">
        <f>'Liste des gares'!B1622</f>
        <v>Maisse</v>
      </c>
      <c r="R1621">
        <f>'Liste des gares'!C1622</f>
        <v>87681486</v>
      </c>
      <c r="S1621" t="str">
        <f>'Liste des gares'!D1622</f>
        <v>Île-de-France</v>
      </c>
      <c r="T1621" t="str">
        <f>'Liste des gares'!E1622</f>
        <v>IDF - Île de France</v>
      </c>
      <c r="U1621" t="str">
        <f>'Liste des gares'!F1622</f>
        <v>à renseigner par PSEF</v>
      </c>
      <c r="V1621" t="str">
        <f>'Liste des gares'!G1622</f>
        <v>B ILE-DE-FRANCE</v>
      </c>
    </row>
    <row r="1622" spans="17:22">
      <c r="Q1622" t="str">
        <f>'Liste des gares'!B1623</f>
        <v>Maizières-lès-Metz</v>
      </c>
      <c r="R1622">
        <f>'Liste des gares'!C1623</f>
        <v>87191106</v>
      </c>
      <c r="S1622" t="str">
        <f>'Liste des gares'!D1623</f>
        <v>Grand Est</v>
      </c>
      <c r="T1622" t="str">
        <f>'Liste des gares'!E1623</f>
        <v>GE - Grand Est</v>
      </c>
      <c r="U1622" t="str">
        <f>'Liste des gares'!F1623</f>
        <v>à renseigner par PSEF</v>
      </c>
      <c r="V1622" t="str">
        <f>'Liste des gares'!G1623</f>
        <v>B GRAND EST</v>
      </c>
    </row>
    <row r="1623" spans="17:22">
      <c r="Q1623" t="str">
        <f>'Liste des gares'!B1624</f>
        <v>Mâlain</v>
      </c>
      <c r="R1623">
        <f>'Liste des gares'!C1624</f>
        <v>87713065</v>
      </c>
      <c r="S1623" t="str">
        <f>'Liste des gares'!D1624</f>
        <v>Bourgogne-Franche-Comté</v>
      </c>
      <c r="T1623" t="str">
        <f>'Liste des gares'!E1624</f>
        <v>BFC - Bourgogne Franche Compté</v>
      </c>
      <c r="U1623" t="str">
        <f>'Liste des gares'!F1624</f>
        <v>à renseigner par PSEF</v>
      </c>
      <c r="V1623" t="str">
        <f>'Liste des gares'!G1624</f>
        <v>C BOURGOGNE FC</v>
      </c>
    </row>
    <row r="1624" spans="17:22">
      <c r="Q1624" t="str">
        <f>'Liste des gares'!B1625</f>
        <v>Malansac</v>
      </c>
      <c r="R1624">
        <f>'Liste des gares'!C1625</f>
        <v>87476689</v>
      </c>
      <c r="S1624" t="str">
        <f>'Liste des gares'!D1625</f>
        <v>Bretagne</v>
      </c>
      <c r="T1624" t="str">
        <f>'Liste des gares'!E1625</f>
        <v>BPL - Bretagne Pays de La Loire</v>
      </c>
      <c r="U1624" t="str">
        <f>'Liste des gares'!F1625</f>
        <v>à renseigner par PSEF</v>
      </c>
      <c r="V1624" t="str">
        <f>'Liste des gares'!G1625</f>
        <v>C BRETAGNE</v>
      </c>
    </row>
    <row r="1625" spans="17:22">
      <c r="Q1625" t="str">
        <f>'Liste des gares'!B1626</f>
        <v>Malaunay - Le Houlme</v>
      </c>
      <c r="R1625">
        <f>'Liste des gares'!C1626</f>
        <v>87411256</v>
      </c>
      <c r="S1625" t="str">
        <f>'Liste des gares'!D1626</f>
        <v>Normandie</v>
      </c>
      <c r="T1625" t="str">
        <f>'Liste des gares'!E1626</f>
        <v>NO - Normandie</v>
      </c>
      <c r="U1625" t="str">
        <f>'Liste des gares'!F1626</f>
        <v>à renseigner par PSEF</v>
      </c>
      <c r="V1625" t="str">
        <f>'Liste des gares'!G1626</f>
        <v>C NORMANDIE</v>
      </c>
    </row>
    <row r="1626" spans="17:22">
      <c r="Q1626" t="str">
        <f>'Liste des gares'!B1627</f>
        <v>Malause</v>
      </c>
      <c r="R1626">
        <f>'Liste des gares'!C1627</f>
        <v>87611871</v>
      </c>
      <c r="S1626" t="str">
        <f>'Liste des gares'!D1627</f>
        <v>Occitanie</v>
      </c>
      <c r="T1626" t="str">
        <f>'Liste des gares'!E1627</f>
        <v>OCC - Occitanie</v>
      </c>
      <c r="U1626" t="str">
        <f>'Liste des gares'!F1627</f>
        <v>EIC Midi Pyrénées</v>
      </c>
      <c r="V1626" t="str">
        <f>'Liste des gares'!G1627</f>
        <v>C OCCITANIE</v>
      </c>
    </row>
    <row r="1627" spans="17:22">
      <c r="Q1627" t="str">
        <f>'Liste des gares'!B1628</f>
        <v>Malesherbes</v>
      </c>
      <c r="R1627">
        <f>'Liste des gares'!C1628</f>
        <v>87684415</v>
      </c>
      <c r="S1627" t="str">
        <f>'Liste des gares'!D1628</f>
        <v>Centre-Val de Loire</v>
      </c>
      <c r="T1627" t="str">
        <f>'Liste des gares'!E1628</f>
        <v>CVL - Centre Val de Loire</v>
      </c>
      <c r="U1627" t="str">
        <f>'Liste des gares'!F1628</f>
        <v>à renseigner par PSEF</v>
      </c>
      <c r="V1627" t="str">
        <f>'Liste des gares'!G1628</f>
        <v>B CENTRE VAL DE LOIRE</v>
      </c>
    </row>
    <row r="1628" spans="17:22">
      <c r="Q1628" t="str">
        <f>'Liste des gares'!B1629</f>
        <v>Malling</v>
      </c>
      <c r="R1628">
        <f>'Liste des gares'!C1629</f>
        <v>87191627</v>
      </c>
      <c r="S1628" t="str">
        <f>'Liste des gares'!D1629</f>
        <v>Grand Est</v>
      </c>
      <c r="T1628" t="str">
        <f>'Liste des gares'!E1629</f>
        <v>GE - Grand Est</v>
      </c>
      <c r="U1628" t="str">
        <f>'Liste des gares'!F1629</f>
        <v>à renseigner par PSEF</v>
      </c>
      <c r="V1628" t="str">
        <f>'Liste des gares'!G1629</f>
        <v>C GRAND EST</v>
      </c>
    </row>
    <row r="1629" spans="17:22">
      <c r="Q1629" t="str">
        <f>'Liste des gares'!B1630</f>
        <v>Mamirolle</v>
      </c>
      <c r="R1629">
        <f>'Liste des gares'!C1630</f>
        <v>87718510</v>
      </c>
      <c r="S1629" t="str">
        <f>'Liste des gares'!D1630</f>
        <v>Bourgogne-Franche-Comté</v>
      </c>
      <c r="T1629" t="str">
        <f>'Liste des gares'!E1630</f>
        <v>BFC - Bourgogne Franche Compté</v>
      </c>
      <c r="U1629" t="str">
        <f>'Liste des gares'!F1630</f>
        <v>à renseigner par PSEF</v>
      </c>
      <c r="V1629" t="str">
        <f>'Liste des gares'!G1630</f>
        <v>C BOURGOGNE FC</v>
      </c>
    </row>
    <row r="1630" spans="17:22">
      <c r="Q1630" t="str">
        <f>'Liste des gares'!B1631</f>
        <v>Petit Jouy - Les Loges</v>
      </c>
      <c r="R1630">
        <f>'Liste des gares'!C1631</f>
        <v>87393504</v>
      </c>
      <c r="S1630" t="str">
        <f>'Liste des gares'!D1631</f>
        <v>Île-de-France</v>
      </c>
      <c r="T1630" t="str">
        <f>'Liste des gares'!E1631</f>
        <v>IDF - Île de France</v>
      </c>
      <c r="U1630" t="str">
        <f>'Liste des gares'!F1631</f>
        <v>à renseigner par PSEF</v>
      </c>
      <c r="V1630" t="str">
        <f>'Liste des gares'!G1631</f>
        <v>C ILE-DE-FRANCE</v>
      </c>
    </row>
    <row r="1631" spans="17:22">
      <c r="Q1631" t="str">
        <f>'Liste des gares'!B1632</f>
        <v>Manduel - Redessan</v>
      </c>
      <c r="R1631">
        <f>'Liste des gares'!C1632</f>
        <v>87775064</v>
      </c>
      <c r="S1631" t="str">
        <f>'Liste des gares'!D1632</f>
        <v>Occitanie</v>
      </c>
      <c r="T1631" t="str">
        <f>'Liste des gares'!E1632</f>
        <v>OCC - Occitanie</v>
      </c>
      <c r="U1631" t="str">
        <f>'Liste des gares'!F1632</f>
        <v>à renseigner par PSEF</v>
      </c>
      <c r="V1631" t="str">
        <f>'Liste des gares'!G1632</f>
        <v>C OCCITANIE</v>
      </c>
    </row>
    <row r="1632" spans="17:22">
      <c r="Q1632" t="str">
        <f>'Liste des gares'!B1633</f>
        <v>Saint-Fargeau</v>
      </c>
      <c r="R1632">
        <f>'Liste des gares'!C1633</f>
        <v>87682542</v>
      </c>
      <c r="S1632" t="str">
        <f>'Liste des gares'!D1633</f>
        <v>Île-de-France</v>
      </c>
      <c r="T1632" t="str">
        <f>'Liste des gares'!E1633</f>
        <v>IDF - Île de France</v>
      </c>
      <c r="U1632" t="str">
        <f>'Liste des gares'!F1633</f>
        <v>à renseigner par PSEF</v>
      </c>
      <c r="V1632" t="str">
        <f>'Liste des gares'!G1633</f>
        <v>C ILE-DE-FRANCE</v>
      </c>
    </row>
    <row r="1633" spans="17:22">
      <c r="Q1633" t="str">
        <f>'Liste des gares'!B1634</f>
        <v>Mantes-la-Jolie</v>
      </c>
      <c r="R1633">
        <f>'Liste des gares'!C1634</f>
        <v>87381509</v>
      </c>
      <c r="S1633" t="str">
        <f>'Liste des gares'!D1634</f>
        <v>Île-de-France</v>
      </c>
      <c r="T1633" t="str">
        <f>'Liste des gares'!E1634</f>
        <v>IDF - Île de France</v>
      </c>
      <c r="U1633" t="str">
        <f>'Liste des gares'!F1634</f>
        <v>à renseigner par PSEF</v>
      </c>
      <c r="V1633" t="str">
        <f>'Liste des gares'!G1634</f>
        <v>B ILE-DE-FRANCE</v>
      </c>
    </row>
    <row r="1634" spans="17:22">
      <c r="Q1634" t="str">
        <f>'Liste des gares'!B1635</f>
        <v>Mantes-la-Ville</v>
      </c>
      <c r="R1634">
        <f>'Liste des gares'!C1635</f>
        <v>87381590</v>
      </c>
      <c r="S1634" t="str">
        <f>'Liste des gares'!D1635</f>
        <v>Île-de-France</v>
      </c>
      <c r="T1634" t="str">
        <f>'Liste des gares'!E1635</f>
        <v>IDF - Île de France</v>
      </c>
      <c r="U1634" t="str">
        <f>'Liste des gares'!F1635</f>
        <v>à renseigner par PSEF</v>
      </c>
      <c r="V1634" t="str">
        <f>'Liste des gares'!G1635</f>
        <v>B ILE-DE-FRANCE</v>
      </c>
    </row>
    <row r="1635" spans="17:22">
      <c r="Q1635" t="str">
        <f>'Liste des gares'!B1636</f>
        <v>Marbache</v>
      </c>
      <c r="R1635">
        <f>'Liste des gares'!C1636</f>
        <v>87141796</v>
      </c>
      <c r="S1635" t="str">
        <f>'Liste des gares'!D1636</f>
        <v>Grand Est</v>
      </c>
      <c r="T1635" t="str">
        <f>'Liste des gares'!E1636</f>
        <v>GE - Grand Est</v>
      </c>
      <c r="U1635" t="str">
        <f>'Liste des gares'!F1636</f>
        <v>à renseigner par PSEF</v>
      </c>
      <c r="V1635" t="str">
        <f>'Liste des gares'!G1636</f>
        <v>C GRAND EST</v>
      </c>
    </row>
    <row r="1636" spans="17:22">
      <c r="Q1636" t="str">
        <f>'Liste des gares'!B1637</f>
        <v>Marcelcave</v>
      </c>
      <c r="R1636">
        <f>'Liste des gares'!C1637</f>
        <v>87313445</v>
      </c>
      <c r="S1636" t="str">
        <f>'Liste des gares'!D1637</f>
        <v>Hauts-de-France</v>
      </c>
      <c r="T1636" t="str">
        <f>'Liste des gares'!E1637</f>
        <v>HDF - Hauts de France</v>
      </c>
      <c r="U1636" t="str">
        <f>'Liste des gares'!F1637</f>
        <v>à renseigner par PSEF</v>
      </c>
      <c r="V1636" t="str">
        <f>'Liste des gares'!G1637</f>
        <v>C HAUTS DE FRANCE</v>
      </c>
    </row>
    <row r="1637" spans="17:22">
      <c r="Q1637" t="str">
        <f>'Liste des gares'!B1638</f>
        <v>Marcheprime</v>
      </c>
      <c r="R1637">
        <f>'Liste des gares'!C1638</f>
        <v>87582445</v>
      </c>
      <c r="S1637" t="str">
        <f>'Liste des gares'!D1638</f>
        <v>Nouvelle-Aquitaine</v>
      </c>
      <c r="T1637" t="str">
        <f>'Liste des gares'!E1638</f>
        <v>NA - Nouvelle Aquitaine</v>
      </c>
      <c r="U1637" t="str">
        <f>'Liste des gares'!F1638</f>
        <v>à renseigner par PSEF</v>
      </c>
      <c r="V1637" t="str">
        <f>'Liste des gares'!G1638</f>
        <v>B NOUVELLE AQUITAINE</v>
      </c>
    </row>
    <row r="1638" spans="17:22">
      <c r="Q1638" t="str">
        <f>'Liste des gares'!B1639</f>
        <v>Marchezais - Broué</v>
      </c>
      <c r="R1638">
        <f>'Liste des gares'!C1639</f>
        <v>87393470</v>
      </c>
      <c r="S1638" t="str">
        <f>'Liste des gares'!D1639</f>
        <v>Centre-Val de Loire</v>
      </c>
      <c r="T1638" t="str">
        <f>'Liste des gares'!E1639</f>
        <v>CVL - Centre Val de Loire</v>
      </c>
      <c r="U1638" t="str">
        <f>'Liste des gares'!F1639</f>
        <v>à renseigner par PSEF</v>
      </c>
      <c r="V1638" t="str">
        <f>'Liste des gares'!G1639</f>
        <v>B CENTRE VAL DE LOIRE</v>
      </c>
    </row>
    <row r="1639" spans="17:22">
      <c r="Q1639" t="str">
        <f>'Liste des gares'!B1640</f>
        <v>Mareil-Marly T13</v>
      </c>
      <c r="R1639">
        <f>'Liste des gares'!C1640</f>
        <v>87733667</v>
      </c>
      <c r="S1639" t="str">
        <f>'Liste des gares'!D1640</f>
        <v>Île-de-France</v>
      </c>
      <c r="T1639" t="str">
        <f>'Liste des gares'!E1640</f>
        <v>IDF - Île de France</v>
      </c>
      <c r="U1639" t="str">
        <f>'Liste des gares'!F1640</f>
        <v>à renseigner par PSEF</v>
      </c>
      <c r="V1639" t="str">
        <f>'Liste des gares'!G1640</f>
        <v>C ILE-DE-FRANCE</v>
      </c>
    </row>
    <row r="1640" spans="17:22">
      <c r="Q1640" t="str">
        <f>'Liste des gares'!B1641</f>
        <v>Mareil-sur-Mauldre</v>
      </c>
      <c r="R1640">
        <f>'Liste des gares'!C1641</f>
        <v>87381715</v>
      </c>
      <c r="S1640" t="str">
        <f>'Liste des gares'!D1641</f>
        <v>Île-de-France</v>
      </c>
      <c r="T1640" t="str">
        <f>'Liste des gares'!E1641</f>
        <v>IDF - Île de France</v>
      </c>
      <c r="U1640" t="str">
        <f>'Liste des gares'!F1641</f>
        <v>à renseigner par PSEF</v>
      </c>
      <c r="V1640" t="str">
        <f>'Liste des gares'!G1641</f>
        <v>C ILE-DE-FRANCE</v>
      </c>
    </row>
    <row r="1641" spans="17:22">
      <c r="Q1641" t="str">
        <f>'Liste des gares'!B1642</f>
        <v>Maresquel</v>
      </c>
      <c r="R1641">
        <f>'Liste des gares'!C1642</f>
        <v>87317206</v>
      </c>
      <c r="S1641" t="str">
        <f>'Liste des gares'!D1642</f>
        <v>Hauts-de-France</v>
      </c>
      <c r="T1641" t="str">
        <f>'Liste des gares'!E1642</f>
        <v>HDF - Hauts de France</v>
      </c>
      <c r="U1641" t="str">
        <f>'Liste des gares'!F1642</f>
        <v>à renseigner par PSEF</v>
      </c>
      <c r="V1641" t="str">
        <f>'Liste des gares'!G1642</f>
        <v>C HAUTS DE FRANCE</v>
      </c>
    </row>
    <row r="1642" spans="17:22">
      <c r="Q1642" t="str">
        <f>'Liste des gares'!B1643</f>
        <v>Mareuil-sur-Ourcq</v>
      </c>
      <c r="R1642">
        <f>'Liste des gares'!C1643</f>
        <v>87116665</v>
      </c>
      <c r="S1642" t="str">
        <f>'Liste des gares'!D1643</f>
        <v>Hauts-de-France</v>
      </c>
      <c r="T1642" t="str">
        <f>'Liste des gares'!E1643</f>
        <v>HDF - Hauts de France</v>
      </c>
      <c r="U1642" t="str">
        <f>'Liste des gares'!F1643</f>
        <v>à renseigner par PSEF</v>
      </c>
      <c r="V1642" t="str">
        <f>'Liste des gares'!G1643</f>
        <v>C HAUTS DE FRANCE</v>
      </c>
    </row>
    <row r="1643" spans="17:22">
      <c r="Q1643" t="str">
        <f>'Liste des gares'!B1644</f>
        <v>Margaux</v>
      </c>
      <c r="R1643">
        <f>'Liste des gares'!C1644</f>
        <v>87581215</v>
      </c>
      <c r="S1643" t="str">
        <f>'Liste des gares'!D1644</f>
        <v>Nouvelle-Aquitaine</v>
      </c>
      <c r="T1643" t="str">
        <f>'Liste des gares'!E1644</f>
        <v>NA - Nouvelle Aquitaine</v>
      </c>
      <c r="U1643" t="str">
        <f>'Liste des gares'!F1644</f>
        <v>à renseigner par PSEF</v>
      </c>
      <c r="V1643" t="str">
        <f>'Liste des gares'!G1644</f>
        <v>C NOUVELLE AQUITAINE</v>
      </c>
    </row>
    <row r="1644" spans="17:22">
      <c r="Q1644" t="str">
        <f>'Liste des gares'!B1645</f>
        <v>Margival</v>
      </c>
      <c r="R1644">
        <f>'Liste des gares'!C1645</f>
        <v>87271882</v>
      </c>
      <c r="S1644" t="str">
        <f>'Liste des gares'!D1645</f>
        <v>Hauts-de-France</v>
      </c>
      <c r="T1644" t="str">
        <f>'Liste des gares'!E1645</f>
        <v>HDF - Hauts de France</v>
      </c>
      <c r="U1644" t="str">
        <f>'Liste des gares'!F1645</f>
        <v>à renseigner par PSEF</v>
      </c>
      <c r="V1644" t="str">
        <f>'Liste des gares'!G1645</f>
        <v>C HAUTS DE FRANCE</v>
      </c>
    </row>
    <row r="1645" spans="17:22">
      <c r="Q1645" t="str">
        <f>'Liste des gares'!B1646</f>
        <v>Marienthal</v>
      </c>
      <c r="R1645">
        <f>'Liste des gares'!C1646</f>
        <v>87213603</v>
      </c>
      <c r="S1645" t="str">
        <f>'Liste des gares'!D1646</f>
        <v>Grand Est</v>
      </c>
      <c r="T1645" t="str">
        <f>'Liste des gares'!E1646</f>
        <v>GE - Grand Est</v>
      </c>
      <c r="U1645" t="str">
        <f>'Liste des gares'!F1646</f>
        <v>à renseigner par PSEF</v>
      </c>
      <c r="V1645" t="str">
        <f>'Liste des gares'!G1646</f>
        <v>C GRAND EST</v>
      </c>
    </row>
    <row r="1646" spans="17:22">
      <c r="Q1646" t="str">
        <f>'Liste des gares'!B1647</f>
        <v>Marignier</v>
      </c>
      <c r="R1646">
        <f>'Liste des gares'!C1647</f>
        <v>87746347</v>
      </c>
      <c r="S1646" t="str">
        <f>'Liste des gares'!D1647</f>
        <v>Auvergne-Rhône-Alpes</v>
      </c>
      <c r="T1646" t="str">
        <f>'Liste des gares'!E1647</f>
        <v>AURA - Auvergne Rhône Alpes</v>
      </c>
      <c r="U1646" t="str">
        <f>'Liste des gares'!F1647</f>
        <v>EIC Alpes</v>
      </c>
      <c r="V1646" t="str">
        <f>'Liste des gares'!G1647</f>
        <v>B AUV-RHONE ALPES</v>
      </c>
    </row>
    <row r="1647" spans="17:22">
      <c r="Q1647" t="str">
        <f>'Liste des gares'!B1648</f>
        <v>Marigny</v>
      </c>
      <c r="R1647">
        <f>'Liste des gares'!C1648</f>
        <v>87485334</v>
      </c>
      <c r="S1647" t="str">
        <f>'Liste des gares'!D1648</f>
        <v>Nouvelle-Aquitaine</v>
      </c>
      <c r="T1647" t="str">
        <f>'Liste des gares'!E1648</f>
        <v>NA - Nouvelle Aquitaine</v>
      </c>
      <c r="U1647" t="str">
        <f>'Liste des gares'!F1648</f>
        <v>à renseigner par PSEF</v>
      </c>
      <c r="V1647" t="str">
        <f>'Liste des gares'!G1648</f>
        <v>C NOUVELLE AQUITAINE</v>
      </c>
    </row>
    <row r="1648" spans="17:22">
      <c r="Q1648" t="str">
        <f>'Liste des gares'!B1649</f>
        <v>Marle sur Serre</v>
      </c>
      <c r="R1648">
        <f>'Liste des gares'!C1649</f>
        <v>87296095</v>
      </c>
      <c r="S1648" t="str">
        <f>'Liste des gares'!D1649</f>
        <v>Hauts-de-France</v>
      </c>
      <c r="T1648" t="str">
        <f>'Liste des gares'!E1649</f>
        <v>HDF - Hauts de France</v>
      </c>
      <c r="U1648" t="str">
        <f>'Liste des gares'!F1649</f>
        <v>à renseigner par PSEF</v>
      </c>
      <c r="V1648" t="str">
        <f>'Liste des gares'!G1649</f>
        <v>C HAUTS DE FRANCE</v>
      </c>
    </row>
    <row r="1649" spans="17:22">
      <c r="Q1649" t="str">
        <f>'Liste des gares'!B1650</f>
        <v>Marles-en-Brie</v>
      </c>
      <c r="R1649">
        <f>'Liste des gares'!C1650</f>
        <v>87116228</v>
      </c>
      <c r="S1649" t="str">
        <f>'Liste des gares'!D1650</f>
        <v>Île-de-France</v>
      </c>
      <c r="T1649" t="str">
        <f>'Liste des gares'!E1650</f>
        <v>IDF - Île de France</v>
      </c>
      <c r="U1649" t="str">
        <f>'Liste des gares'!F1650</f>
        <v>à renseigner par PSEF</v>
      </c>
      <c r="V1649" t="str">
        <f>'Liste des gares'!G1650</f>
        <v>B ILE-DE-FRANCE</v>
      </c>
    </row>
    <row r="1650" spans="17:22">
      <c r="Q1650" t="str">
        <f>'Liste des gares'!B1651</f>
        <v>Us</v>
      </c>
      <c r="R1650">
        <f>'Liste des gares'!C1651</f>
        <v>87381178</v>
      </c>
      <c r="S1650" t="str">
        <f>'Liste des gares'!D1651</f>
        <v>Île-de-France</v>
      </c>
      <c r="T1650" t="str">
        <f>'Liste des gares'!E1651</f>
        <v>IDF - Île de France</v>
      </c>
      <c r="U1650" t="str">
        <f>'Liste des gares'!F1651</f>
        <v>à renseigner par PSEF</v>
      </c>
      <c r="V1650" t="str">
        <f>'Liste des gares'!G1651</f>
        <v>C ILE-DE-FRANCE</v>
      </c>
    </row>
    <row r="1651" spans="17:22">
      <c r="Q1651" t="str">
        <f>'Liste des gares'!B1652</f>
        <v>Marly-le-Roi</v>
      </c>
      <c r="R1651">
        <f>'Liste des gares'!C1652</f>
        <v>87382465</v>
      </c>
      <c r="S1651" t="str">
        <f>'Liste des gares'!D1652</f>
        <v>Île-de-France</v>
      </c>
      <c r="T1651" t="str">
        <f>'Liste des gares'!E1652</f>
        <v>IDF - Île de France</v>
      </c>
      <c r="U1651" t="str">
        <f>'Liste des gares'!F1652</f>
        <v>à renseigner par PSEF</v>
      </c>
      <c r="V1651" t="str">
        <f>'Liste des gares'!G1652</f>
        <v>B ILE-DE-FRANCE</v>
      </c>
    </row>
    <row r="1652" spans="17:22">
      <c r="Q1652" t="str">
        <f>'Liste des gares'!B1653</f>
        <v>Marmagne</v>
      </c>
      <c r="R1652">
        <f>'Liste des gares'!C1653</f>
        <v>87576132</v>
      </c>
      <c r="S1652" t="str">
        <f>'Liste des gares'!D1653</f>
        <v>Centre-Val de Loire</v>
      </c>
      <c r="T1652" t="str">
        <f>'Liste des gares'!E1653</f>
        <v>CVL - Centre Val de Loire</v>
      </c>
      <c r="U1652" t="str">
        <f>'Liste des gares'!F1653</f>
        <v>à renseigner par PSEF</v>
      </c>
      <c r="V1652" t="str">
        <f>'Liste des gares'!G1653</f>
        <v>C CENTRE VAL DE LOIRE</v>
      </c>
    </row>
    <row r="1653" spans="17:22">
      <c r="Q1653" t="str">
        <f>'Liste des gares'!B1654</f>
        <v>Marmagne sous Creusot</v>
      </c>
      <c r="R1653">
        <f>'Liste des gares'!C1654</f>
        <v>87694182</v>
      </c>
      <c r="S1653" t="str">
        <f>'Liste des gares'!D1654</f>
        <v>Bourgogne-Franche-Comté</v>
      </c>
      <c r="T1653" t="str">
        <f>'Liste des gares'!E1654</f>
        <v>BFC - Bourgogne Franche Compté</v>
      </c>
      <c r="U1653" t="str">
        <f>'Liste des gares'!F1654</f>
        <v>à renseigner par PSEF</v>
      </c>
      <c r="V1653" t="str">
        <f>'Liste des gares'!G1654</f>
        <v>C BOURGOGNE FC</v>
      </c>
    </row>
    <row r="1654" spans="17:22">
      <c r="Q1654" t="str">
        <f>'Liste des gares'!B1655</f>
        <v>Marmande</v>
      </c>
      <c r="R1654">
        <f>'Liste des gares'!C1655</f>
        <v>87586545</v>
      </c>
      <c r="S1654" t="str">
        <f>'Liste des gares'!D1655</f>
        <v>Nouvelle-Aquitaine</v>
      </c>
      <c r="T1654" t="str">
        <f>'Liste des gares'!E1655</f>
        <v>NA - Nouvelle Aquitaine</v>
      </c>
      <c r="U1654" t="str">
        <f>'Liste des gares'!F1655</f>
        <v>EIC Aquitaine Poitou Charentes</v>
      </c>
      <c r="V1654" t="str">
        <f>'Liste des gares'!G1655</f>
        <v>B NOUVELLE AQUITAINE</v>
      </c>
    </row>
    <row r="1655" spans="17:22">
      <c r="Q1655" t="str">
        <f>'Liste des gares'!B1656</f>
        <v>Marne-la-Vallée Chessy</v>
      </c>
      <c r="R1655">
        <f>'Liste des gares'!C1656</f>
        <v>87111849</v>
      </c>
      <c r="S1655" t="str">
        <f>'Liste des gares'!D1656</f>
        <v>Île-de-France</v>
      </c>
      <c r="T1655" t="str">
        <f>'Liste des gares'!E1656</f>
        <v>IDF - Île de France</v>
      </c>
      <c r="U1655" t="str">
        <f>'Liste des gares'!F1656</f>
        <v>à renseigner par PSEF</v>
      </c>
      <c r="V1655" t="str">
        <f>'Liste des gares'!G1656</f>
        <v>A TGV contournement de Paris</v>
      </c>
    </row>
    <row r="1656" spans="17:22">
      <c r="Q1656" t="str">
        <f>'Liste des gares'!B1657</f>
        <v>Marœuil</v>
      </c>
      <c r="R1656">
        <f>'Liste des gares'!C1657</f>
        <v>87342188</v>
      </c>
      <c r="S1656" t="str">
        <f>'Liste des gares'!D1657</f>
        <v>Hauts-de-France</v>
      </c>
      <c r="T1656" t="str">
        <f>'Liste des gares'!E1657</f>
        <v>HDF - Hauts de France</v>
      </c>
      <c r="U1656" t="str">
        <f>'Liste des gares'!F1657</f>
        <v>à renseigner par PSEF</v>
      </c>
      <c r="V1656" t="str">
        <f>'Liste des gares'!G1657</f>
        <v>C HAUTS DE FRANCE</v>
      </c>
    </row>
    <row r="1657" spans="17:22">
      <c r="Q1657" t="str">
        <f>'Liste des gares'!B1658</f>
        <v>Marolles-en-Hurepoix</v>
      </c>
      <c r="R1657">
        <f>'Liste des gares'!C1658</f>
        <v>87545186</v>
      </c>
      <c r="S1657" t="str">
        <f>'Liste des gares'!D1658</f>
        <v>Île-de-France</v>
      </c>
      <c r="T1657" t="str">
        <f>'Liste des gares'!E1658</f>
        <v>IDF - Île de France</v>
      </c>
      <c r="U1657" t="str">
        <f>'Liste des gares'!F1658</f>
        <v>EIC Paris Rive Gauche</v>
      </c>
      <c r="V1657" t="str">
        <f>'Liste des gares'!G1658</f>
        <v>B ILE-DE-FRANCE</v>
      </c>
    </row>
    <row r="1658" spans="17:22">
      <c r="Q1658" t="str">
        <f>'Liste des gares'!B1659</f>
        <v>Maromme</v>
      </c>
      <c r="R1658">
        <f>'Liste des gares'!C1659</f>
        <v>87411249</v>
      </c>
      <c r="S1658" t="str">
        <f>'Liste des gares'!D1659</f>
        <v>Normandie</v>
      </c>
      <c r="T1658" t="str">
        <f>'Liste des gares'!E1659</f>
        <v>NO - Normandie</v>
      </c>
      <c r="U1658" t="str">
        <f>'Liste des gares'!F1659</f>
        <v>EIC Normandie</v>
      </c>
      <c r="V1658" t="str">
        <f>'Liste des gares'!G1659</f>
        <v>C NORMANDIE</v>
      </c>
    </row>
    <row r="1659" spans="17:22">
      <c r="Q1659" t="str">
        <f>'Liste des gares'!B1660</f>
        <v>Marquette</v>
      </c>
      <c r="R1659">
        <f>'Liste des gares'!C1660</f>
        <v>87287169</v>
      </c>
      <c r="S1659" t="str">
        <f>'Liste des gares'!D1660</f>
        <v>Hauts-de-France</v>
      </c>
      <c r="T1659" t="str">
        <f>'Liste des gares'!E1660</f>
        <v>HDF - Hauts de France</v>
      </c>
      <c r="U1659" t="str">
        <f>'Liste des gares'!F1660</f>
        <v>à renseigner par PSEF</v>
      </c>
      <c r="V1659" t="str">
        <f>'Liste des gares'!G1660</f>
        <v>C HAUTS DE FRANCE</v>
      </c>
    </row>
    <row r="1660" spans="17:22">
      <c r="Q1660" t="str">
        <f>'Liste des gares'!B1661</f>
        <v>Marquillies</v>
      </c>
      <c r="R1660">
        <f>'Liste des gares'!C1661</f>
        <v>87342469</v>
      </c>
      <c r="S1660" t="str">
        <f>'Liste des gares'!D1661</f>
        <v>Hauts-de-France</v>
      </c>
      <c r="T1660" t="str">
        <f>'Liste des gares'!E1661</f>
        <v>HDF - Hauts de France</v>
      </c>
      <c r="U1660" t="str">
        <f>'Liste des gares'!F1661</f>
        <v>à renseigner par PSEF</v>
      </c>
      <c r="V1660" t="str">
        <f>'Liste des gares'!G1661</f>
        <v>C HAUTS DE FRANCE</v>
      </c>
    </row>
    <row r="1661" spans="17:22">
      <c r="Q1661" t="str">
        <f>'Liste des gares'!B1662</f>
        <v>Marquise - Rinxent</v>
      </c>
      <c r="R1661">
        <f>'Liste des gares'!C1662</f>
        <v>87317339</v>
      </c>
      <c r="S1661" t="str">
        <f>'Liste des gares'!D1662</f>
        <v>Hauts-de-France</v>
      </c>
      <c r="T1661" t="str">
        <f>'Liste des gares'!E1662</f>
        <v>HDF - Hauts de France</v>
      </c>
      <c r="U1661" t="str">
        <f>'Liste des gares'!F1662</f>
        <v>à renseigner par PSEF</v>
      </c>
      <c r="V1661" t="str">
        <f>'Liste des gares'!G1662</f>
        <v>B HAUTS DE FRANCE</v>
      </c>
    </row>
    <row r="1662" spans="17:22">
      <c r="Q1662" t="str">
        <f>'Liste des gares'!B1663</f>
        <v>Marquixanes</v>
      </c>
      <c r="R1662">
        <f>'Liste des gares'!C1663</f>
        <v>87784629</v>
      </c>
      <c r="S1662" t="str">
        <f>'Liste des gares'!D1663</f>
        <v>Occitanie</v>
      </c>
      <c r="T1662" t="str">
        <f>'Liste des gares'!E1663</f>
        <v>OCC - Occitanie</v>
      </c>
      <c r="U1662" t="str">
        <f>'Liste des gares'!F1663</f>
        <v>à renseigner par PSEF</v>
      </c>
      <c r="V1662" t="str">
        <f>'Liste des gares'!G1663</f>
        <v>C OCCITANIE</v>
      </c>
    </row>
    <row r="1663" spans="17:22">
      <c r="Q1663" t="str">
        <f>'Liste des gares'!B1664</f>
        <v>Marsac (Dordogne)</v>
      </c>
      <c r="R1663">
        <f>'Liste des gares'!C1664</f>
        <v>87595207</v>
      </c>
      <c r="S1663" t="str">
        <f>'Liste des gares'!D1664</f>
        <v>Nouvelle-Aquitaine</v>
      </c>
      <c r="T1663" t="str">
        <f>'Liste des gares'!E1664</f>
        <v>NA - Nouvelle Aquitaine</v>
      </c>
      <c r="U1663" t="str">
        <f>'Liste des gares'!F1664</f>
        <v>à renseigner par PSEF</v>
      </c>
      <c r="V1663" t="str">
        <f>'Liste des gares'!G1664</f>
        <v>C NOUVELLE AQUITAINE</v>
      </c>
    </row>
    <row r="1664" spans="17:22">
      <c r="Q1664" t="str">
        <f>'Liste des gares'!B1665</f>
        <v>Marsac (Creuse)</v>
      </c>
      <c r="R1664">
        <f>'Liste des gares'!C1665</f>
        <v>87597625</v>
      </c>
      <c r="S1664" t="str">
        <f>'Liste des gares'!D1665</f>
        <v>Nouvelle-Aquitaine</v>
      </c>
      <c r="T1664" t="str">
        <f>'Liste des gares'!E1665</f>
        <v>NA - Nouvelle Aquitaine</v>
      </c>
      <c r="U1664" t="str">
        <f>'Liste des gares'!F1665</f>
        <v>à renseigner par PSEF</v>
      </c>
      <c r="V1664" t="str">
        <f>'Liste des gares'!G1665</f>
        <v>C NOUVELLE AQUITAINE</v>
      </c>
    </row>
    <row r="1665" spans="17:22">
      <c r="Q1665" t="str">
        <f>'Liste des gares'!B1666</f>
        <v>Marseillan Plage</v>
      </c>
      <c r="R1665">
        <f>'Liste des gares'!C1666</f>
        <v>87781294</v>
      </c>
      <c r="S1665" t="str">
        <f>'Liste des gares'!D1666</f>
        <v>Occitanie</v>
      </c>
      <c r="T1665" t="str">
        <f>'Liste des gares'!E1666</f>
        <v>OCC - Occitanie</v>
      </c>
      <c r="U1665" t="str">
        <f>'Liste des gares'!F1666</f>
        <v>à renseigner par PSEF</v>
      </c>
      <c r="V1665" t="str">
        <f>'Liste des gares'!G1666</f>
        <v>C OCCITANIE</v>
      </c>
    </row>
    <row r="1666" spans="17:22">
      <c r="Q1666" t="str">
        <f>'Liste des gares'!B1667</f>
        <v>Marseille Blancarde</v>
      </c>
      <c r="R1666">
        <f>'Liste des gares'!C1667</f>
        <v>87751081</v>
      </c>
      <c r="S1666" t="str">
        <f>'Liste des gares'!D1667</f>
        <v>Provence-Alpes-Côte d'Azur</v>
      </c>
      <c r="T1666" t="str">
        <f>'Liste des gares'!E1667</f>
        <v>PACA - Provence Alpes Côte d'Azur</v>
      </c>
      <c r="U1666" t="str">
        <f>'Liste des gares'!F1667</f>
        <v>à renseigner par PSEF</v>
      </c>
      <c r="V1666" t="str">
        <f>'Liste des gares'!G1667</f>
        <v>B PACA</v>
      </c>
    </row>
    <row r="1667" spans="17:22">
      <c r="Q1667" t="str">
        <f>'Liste des gares'!B1668</f>
        <v>Marseille Saint-Charles</v>
      </c>
      <c r="R1667">
        <f>'Liste des gares'!C1668</f>
        <v>87751008</v>
      </c>
      <c r="S1667" t="str">
        <f>'Liste des gares'!D1668</f>
        <v>Provence-Alpes-Côte d'Azur</v>
      </c>
      <c r="T1667" t="str">
        <f>'Liste des gares'!E1668</f>
        <v>PACA - Provence Alpes Côte d'Azur</v>
      </c>
      <c r="U1667" t="str">
        <f>'Liste des gares'!F1668</f>
        <v>à renseigner par PSEF</v>
      </c>
      <c r="V1667" t="str">
        <f>'Liste des gares'!G1668</f>
        <v>TGA MARSEILLE ST CHARLES</v>
      </c>
    </row>
    <row r="1668" spans="17:22">
      <c r="Q1668" t="str">
        <f>'Liste des gares'!B1669</f>
        <v>Marseille-en-Beauvaisis</v>
      </c>
      <c r="R1668">
        <f>'Liste des gares'!C1669</f>
        <v>87313726</v>
      </c>
      <c r="S1668" t="str">
        <f>'Liste des gares'!D1669</f>
        <v>Hauts-de-France</v>
      </c>
      <c r="T1668" t="str">
        <f>'Liste des gares'!E1669</f>
        <v>HDF - Hauts de France</v>
      </c>
      <c r="U1668" t="str">
        <f>'Liste des gares'!F1669</f>
        <v>à renseigner par PSEF</v>
      </c>
      <c r="V1668" t="str">
        <f>'Liste des gares'!G1669</f>
        <v>C HAUTS DE FRANCE</v>
      </c>
    </row>
    <row r="1669" spans="17:22">
      <c r="Q1669" t="str">
        <f>'Liste des gares'!B1670</f>
        <v>Marssac-sur-Tarn</v>
      </c>
      <c r="R1669">
        <f>'Liste des gares'!C1670</f>
        <v>87615419</v>
      </c>
      <c r="S1669" t="str">
        <f>'Liste des gares'!D1670</f>
        <v>Occitanie</v>
      </c>
      <c r="T1669" t="str">
        <f>'Liste des gares'!E1670</f>
        <v>OCC - Occitanie</v>
      </c>
      <c r="U1669" t="str">
        <f>'Liste des gares'!F1670</f>
        <v>à renseigner par PSEF</v>
      </c>
      <c r="V1669" t="str">
        <f>'Liste des gares'!G1670</f>
        <v>C OCCITANIE</v>
      </c>
    </row>
    <row r="1670" spans="17:22">
      <c r="Q1670" t="str">
        <f>'Liste des gares'!B1671</f>
        <v>Martigné-Ferchaud</v>
      </c>
      <c r="R1670">
        <f>'Liste des gares'!C1671</f>
        <v>87471367</v>
      </c>
      <c r="S1670" t="str">
        <f>'Liste des gares'!D1671</f>
        <v>Bretagne</v>
      </c>
      <c r="T1670" t="str">
        <f>'Liste des gares'!E1671</f>
        <v>BPL - Bretagne Pays de La Loire</v>
      </c>
      <c r="U1670" t="str">
        <f>'Liste des gares'!F1671</f>
        <v>à renseigner par PSEF</v>
      </c>
      <c r="V1670" t="str">
        <f>'Liste des gares'!G1671</f>
        <v>C BRETAGNE</v>
      </c>
    </row>
    <row r="1671" spans="17:22">
      <c r="Q1671" t="str">
        <f>'Liste des gares'!B1672</f>
        <v>Martigues</v>
      </c>
      <c r="R1671">
        <f>'Liste des gares'!C1672</f>
        <v>87753509</v>
      </c>
      <c r="S1671" t="str">
        <f>'Liste des gares'!D1672</f>
        <v>Provence-Alpes-Côte d'Azur</v>
      </c>
      <c r="T1671" t="str">
        <f>'Liste des gares'!E1672</f>
        <v>PACA - Provence Alpes Côte d'Azur</v>
      </c>
      <c r="U1671" t="str">
        <f>'Liste des gares'!F1672</f>
        <v>EIC Provence Alpes Côte d'Azur</v>
      </c>
      <c r="V1671" t="str">
        <f>'Liste des gares'!G1672</f>
        <v>C PACA</v>
      </c>
    </row>
    <row r="1672" spans="17:22">
      <c r="Q1672" t="str">
        <f>'Liste des gares'!B1673</f>
        <v>Martres-Tolosane</v>
      </c>
      <c r="R1672">
        <f>'Liste des gares'!C1673</f>
        <v>87611087</v>
      </c>
      <c r="S1672" t="str">
        <f>'Liste des gares'!D1673</f>
        <v>Occitanie</v>
      </c>
      <c r="T1672" t="str">
        <f>'Liste des gares'!E1673</f>
        <v>OCC - Occitanie</v>
      </c>
      <c r="U1672" t="str">
        <f>'Liste des gares'!F1673</f>
        <v>à renseigner par PSEF</v>
      </c>
      <c r="V1672" t="str">
        <f>'Liste des gares'!G1673</f>
        <v>C OCCITANIE</v>
      </c>
    </row>
    <row r="1673" spans="17:22">
      <c r="Q1673" t="str">
        <f>'Liste des gares'!B1674</f>
        <v>Marvejols</v>
      </c>
      <c r="R1673">
        <f>'Liste des gares'!C1674</f>
        <v>87783282</v>
      </c>
      <c r="S1673" t="str">
        <f>'Liste des gares'!D1674</f>
        <v>Occitanie</v>
      </c>
      <c r="T1673" t="str">
        <f>'Liste des gares'!E1674</f>
        <v>OCC - Occitanie</v>
      </c>
      <c r="U1673" t="str">
        <f>'Liste des gares'!F1674</f>
        <v>à renseigner par PSEF</v>
      </c>
      <c r="V1673" t="str">
        <f>'Liste des gares'!G1674</f>
        <v>C OCCITANIE</v>
      </c>
    </row>
    <row r="1674" spans="17:22">
      <c r="Q1674" t="str">
        <f>'Liste des gares'!B1675</f>
        <v>Massérac</v>
      </c>
      <c r="R1674">
        <f>'Liste des gares'!C1675</f>
        <v>87471227</v>
      </c>
      <c r="S1674" t="str">
        <f>'Liste des gares'!D1675</f>
        <v>Pays de la Loire</v>
      </c>
      <c r="T1674" t="str">
        <f>'Liste des gares'!E1675</f>
        <v>BPL - Bretagne Pays de La Loire</v>
      </c>
      <c r="U1674" t="str">
        <f>'Liste des gares'!F1675</f>
        <v>à renseigner par PSEF</v>
      </c>
      <c r="V1674" t="str">
        <f>'Liste des gares'!G1675</f>
        <v>C PAYS DE LA LOIRE</v>
      </c>
    </row>
    <row r="1675" spans="17:22">
      <c r="Q1675" t="str">
        <f>'Liste des gares'!B1676</f>
        <v>Masseret</v>
      </c>
      <c r="R1675">
        <f>'Liste des gares'!C1676</f>
        <v>87594820</v>
      </c>
      <c r="S1675" t="str">
        <f>'Liste des gares'!D1676</f>
        <v>Nouvelle-Aquitaine</v>
      </c>
      <c r="T1675" t="str">
        <f>'Liste des gares'!E1676</f>
        <v>NA - Nouvelle Aquitaine</v>
      </c>
      <c r="U1675" t="str">
        <f>'Liste des gares'!F1676</f>
        <v>à renseigner par PSEF</v>
      </c>
      <c r="V1675" t="str">
        <f>'Liste des gares'!G1676</f>
        <v>C NOUVELLE AQUITAINE</v>
      </c>
    </row>
    <row r="1676" spans="17:22">
      <c r="Q1676" t="str">
        <f>'Liste des gares'!B1677</f>
        <v>Massiac - Blesle</v>
      </c>
      <c r="R1676">
        <f>'Liste des gares'!C1677</f>
        <v>87734871</v>
      </c>
      <c r="S1676" t="str">
        <f>'Liste des gares'!D1677</f>
        <v>Auvergne-Rhône-Alpes</v>
      </c>
      <c r="T1676" t="str">
        <f>'Liste des gares'!E1677</f>
        <v>AURA - Auvergne Rhône Alpes</v>
      </c>
      <c r="U1676" t="str">
        <f>'Liste des gares'!F1677</f>
        <v>à renseigner par PSEF</v>
      </c>
      <c r="V1676" t="str">
        <f>'Liste des gares'!G1677</f>
        <v>C AUV-RHONE ALPES</v>
      </c>
    </row>
    <row r="1677" spans="17:22">
      <c r="Q1677" t="str">
        <f>'Liste des gares'!B1678</f>
        <v>Massy - Palaiseau</v>
      </c>
      <c r="R1677">
        <f>'Liste des gares'!C1678</f>
        <v>87393579</v>
      </c>
      <c r="S1677" t="str">
        <f>'Liste des gares'!D1678</f>
        <v>Île-de-France</v>
      </c>
      <c r="T1677" t="str">
        <f>'Liste des gares'!E1678</f>
        <v>IDF - Île de France</v>
      </c>
      <c r="U1677" t="str">
        <f>'Liste des gares'!F1678</f>
        <v>à renseigner par PSEF</v>
      </c>
      <c r="V1677" t="str">
        <f>'Liste des gares'!G1678</f>
        <v>B ILE-DE-FRANCE</v>
      </c>
    </row>
    <row r="1678" spans="17:22">
      <c r="Q1678" t="str">
        <f>'Liste des gares'!B1679</f>
        <v>Massy - Verrières</v>
      </c>
      <c r="R1678">
        <f>'Liste des gares'!C1679</f>
        <v>87383281</v>
      </c>
      <c r="S1678" t="str">
        <f>'Liste des gares'!D1679</f>
        <v>Île-de-France</v>
      </c>
      <c r="T1678" t="str">
        <f>'Liste des gares'!E1679</f>
        <v>IDF - Île de France</v>
      </c>
      <c r="U1678" t="str">
        <f>'Liste des gares'!F1679</f>
        <v>à renseigner par PSEF</v>
      </c>
      <c r="V1678" t="str">
        <f>'Liste des gares'!G1679</f>
        <v>B ILE-DE-FRANCE</v>
      </c>
    </row>
    <row r="1679" spans="17:22">
      <c r="Q1679" t="str">
        <f>'Liste des gares'!B1680</f>
        <v>Massy TGV</v>
      </c>
      <c r="R1679">
        <f>'Liste des gares'!C1680</f>
        <v>87393702</v>
      </c>
      <c r="S1679" t="str">
        <f>'Liste des gares'!D1680</f>
        <v>Île-de-France</v>
      </c>
      <c r="T1679" t="str">
        <f>'Liste des gares'!E1680</f>
        <v>IDF - Île de France</v>
      </c>
      <c r="U1679" t="str">
        <f>'Liste des gares'!F1680</f>
        <v>à renseigner par PSEF</v>
      </c>
      <c r="V1679" t="str">
        <f>'Liste des gares'!G1680</f>
        <v>A TGV contournement de Paris</v>
      </c>
    </row>
    <row r="1680" spans="17:22">
      <c r="Q1680" t="str">
        <f>'Liste des gares'!B1681</f>
        <v>Matzenheim</v>
      </c>
      <c r="R1680">
        <f>'Liste des gares'!C1681</f>
        <v>87214130</v>
      </c>
      <c r="S1680" t="str">
        <f>'Liste des gares'!D1681</f>
        <v>Grand Est</v>
      </c>
      <c r="T1680" t="str">
        <f>'Liste des gares'!E1681</f>
        <v>GE - Grand Est</v>
      </c>
      <c r="U1680" t="str">
        <f>'Liste des gares'!F1681</f>
        <v>à renseigner par PSEF</v>
      </c>
      <c r="V1680" t="str">
        <f>'Liste des gares'!G1681</f>
        <v>C GRAND EST</v>
      </c>
    </row>
    <row r="1681" spans="17:22">
      <c r="Q1681" t="str">
        <f>'Liste des gares'!B1682</f>
        <v>Maubeuge</v>
      </c>
      <c r="R1681">
        <f>'Liste des gares'!C1682</f>
        <v>87295006</v>
      </c>
      <c r="S1681" t="str">
        <f>'Liste des gares'!D1682</f>
        <v>Hauts-de-France</v>
      </c>
      <c r="T1681" t="str">
        <f>'Liste des gares'!E1682</f>
        <v>HDF - Hauts de France</v>
      </c>
      <c r="U1681" t="str">
        <f>'Liste des gares'!F1682</f>
        <v>EIC Hauts de France</v>
      </c>
      <c r="V1681" t="str">
        <f>'Liste des gares'!G1682</f>
        <v>B HAUTS DE FRANCE</v>
      </c>
    </row>
    <row r="1682" spans="17:22">
      <c r="Q1682" t="str">
        <f>'Liste des gares'!B1683</f>
        <v>Maule</v>
      </c>
      <c r="R1682">
        <f>'Liste des gares'!C1683</f>
        <v>87381723</v>
      </c>
      <c r="S1682" t="str">
        <f>'Liste des gares'!D1683</f>
        <v>Île-de-France</v>
      </c>
      <c r="T1682" t="str">
        <f>'Liste des gares'!E1683</f>
        <v>IDF - Île de France</v>
      </c>
      <c r="U1682" t="str">
        <f>'Liste des gares'!F1683</f>
        <v>à renseigner par PSEF</v>
      </c>
      <c r="V1682" t="str">
        <f>'Liste des gares'!G1683</f>
        <v>B ILE-DE-FRANCE</v>
      </c>
    </row>
    <row r="1683" spans="17:22">
      <c r="Q1683" t="str">
        <f>'Liste des gares'!B1684</f>
        <v>Maurecourt</v>
      </c>
      <c r="R1683">
        <f>'Liste des gares'!C1684</f>
        <v>87381483</v>
      </c>
      <c r="S1683" t="str">
        <f>'Liste des gares'!D1684</f>
        <v>Île-de-France</v>
      </c>
      <c r="T1683" t="str">
        <f>'Liste des gares'!E1684</f>
        <v>IDF - Île de France</v>
      </c>
      <c r="U1683" t="str">
        <f>'Liste des gares'!F1684</f>
        <v>à renseigner par PSEF</v>
      </c>
      <c r="V1683" t="str">
        <f>'Liste des gares'!G1684</f>
        <v>B ILE-DE-FRANCE</v>
      </c>
    </row>
    <row r="1684" spans="17:22">
      <c r="Q1684" t="str">
        <f>'Liste des gares'!B1685</f>
        <v>Maurois</v>
      </c>
      <c r="R1684">
        <f>'Liste des gares'!C1685</f>
        <v>87345546</v>
      </c>
      <c r="S1684" t="str">
        <f>'Liste des gares'!D1685</f>
        <v>Hauts-de-France</v>
      </c>
      <c r="T1684" t="str">
        <f>'Liste des gares'!E1685</f>
        <v>HDF - Hauts de France</v>
      </c>
      <c r="U1684" t="str">
        <f>'Liste des gares'!F1685</f>
        <v>à renseigner par PSEF</v>
      </c>
      <c r="V1684" t="str">
        <f>'Liste des gares'!G1685</f>
        <v>C HAUTS DE FRANCE</v>
      </c>
    </row>
    <row r="1685" spans="17:22">
      <c r="Q1685" t="str">
        <f>'Liste des gares'!B1686</f>
        <v>Maurs</v>
      </c>
      <c r="R1685">
        <f>'Liste des gares'!C1686</f>
        <v>87645168</v>
      </c>
      <c r="S1685" t="str">
        <f>'Liste des gares'!D1686</f>
        <v>Auvergne-Rhône-Alpes</v>
      </c>
      <c r="T1685" t="str">
        <f>'Liste des gares'!E1686</f>
        <v>AURA - Auvergne Rhône Alpes</v>
      </c>
      <c r="U1685" t="str">
        <f>'Liste des gares'!F1686</f>
        <v>à renseigner par PSEF</v>
      </c>
      <c r="V1685" t="str">
        <f>'Liste des gares'!G1686</f>
        <v>C AUV-RHONE ALPES</v>
      </c>
    </row>
    <row r="1686" spans="17:22">
      <c r="Q1686" t="str">
        <f>'Liste des gares'!B1687</f>
        <v>Mauves-sur-Loire</v>
      </c>
      <c r="R1686">
        <f>'Liste des gares'!C1687</f>
        <v>87481150</v>
      </c>
      <c r="S1686" t="str">
        <f>'Liste des gares'!D1687</f>
        <v>Pays de la Loire</v>
      </c>
      <c r="T1686" t="str">
        <f>'Liste des gares'!E1687</f>
        <v>BPL - Bretagne Pays de La Loire</v>
      </c>
      <c r="U1686" t="str">
        <f>'Liste des gares'!F1687</f>
        <v>à renseigner par PSEF</v>
      </c>
      <c r="V1686" t="str">
        <f>'Liste des gares'!G1687</f>
        <v>C PAYS DE LA LOIRE</v>
      </c>
    </row>
    <row r="1687" spans="17:22">
      <c r="Q1687" t="str">
        <f>'Liste des gares'!B1688</f>
        <v>Mauzac</v>
      </c>
      <c r="R1687">
        <f>'Liste des gares'!C1688</f>
        <v>87584466</v>
      </c>
      <c r="S1687" t="str">
        <f>'Liste des gares'!D1688</f>
        <v>Nouvelle-Aquitaine</v>
      </c>
      <c r="T1687" t="str">
        <f>'Liste des gares'!E1688</f>
        <v>NA - Nouvelle Aquitaine</v>
      </c>
      <c r="U1687" t="str">
        <f>'Liste des gares'!F1688</f>
        <v>à renseigner par PSEF</v>
      </c>
      <c r="V1687" t="str">
        <f>'Liste des gares'!G1688</f>
        <v>C NOUVELLE AQUITAINE</v>
      </c>
    </row>
    <row r="1688" spans="17:22">
      <c r="Q1688" t="str">
        <f>'Liste des gares'!B1689</f>
        <v>Mauzé</v>
      </c>
      <c r="R1688">
        <f>'Liste des gares'!C1689</f>
        <v>87485250</v>
      </c>
      <c r="S1688" t="str">
        <f>'Liste des gares'!D1689</f>
        <v>Nouvelle-Aquitaine</v>
      </c>
      <c r="T1688" t="str">
        <f>'Liste des gares'!E1689</f>
        <v>NA - Nouvelle Aquitaine</v>
      </c>
      <c r="U1688" t="str">
        <f>'Liste des gares'!F1689</f>
        <v>EIC Aquitaine Poitou Charentes</v>
      </c>
      <c r="V1688" t="str">
        <f>'Liste des gares'!G1689</f>
        <v>C NOUVELLE AQUITAINE</v>
      </c>
    </row>
    <row r="1689" spans="17:22">
      <c r="Q1689" t="str">
        <f>'Liste des gares'!B1690</f>
        <v>Mauzens-et-Miremont</v>
      </c>
      <c r="R1689">
        <f>'Liste des gares'!C1690</f>
        <v>87595728</v>
      </c>
      <c r="S1689" t="str">
        <f>'Liste des gares'!D1690</f>
        <v>Nouvelle-Aquitaine</v>
      </c>
      <c r="T1689" t="str">
        <f>'Liste des gares'!E1690</f>
        <v>NA - Nouvelle Aquitaine</v>
      </c>
      <c r="U1689" t="str">
        <f>'Liste des gares'!F1690</f>
        <v>à renseigner par PSEF</v>
      </c>
      <c r="V1689" t="str">
        <f>'Liste des gares'!G1690</f>
        <v>C NOUVELLE AQUITAINE</v>
      </c>
    </row>
    <row r="1690" spans="17:22">
      <c r="Q1690" t="str">
        <f>'Liste des gares'!B1691</f>
        <v>Mayet</v>
      </c>
      <c r="R1690">
        <f>'Liste des gares'!C1691</f>
        <v>87396580</v>
      </c>
      <c r="S1690" t="str">
        <f>'Liste des gares'!D1691</f>
        <v>Pays de la Loire</v>
      </c>
      <c r="T1690" t="str">
        <f>'Liste des gares'!E1691</f>
        <v>BPL - Bretagne Pays de La Loire</v>
      </c>
      <c r="U1690" t="str">
        <f>'Liste des gares'!F1691</f>
        <v>à renseigner par PSEF</v>
      </c>
      <c r="V1690" t="str">
        <f>'Liste des gares'!G1691</f>
        <v>C PAYS DE LA LOIRE</v>
      </c>
    </row>
    <row r="1691" spans="17:22">
      <c r="Q1691" t="str">
        <f>'Liste des gares'!B1692</f>
        <v>Mazamet</v>
      </c>
      <c r="R1691">
        <f>'Liste des gares'!C1692</f>
        <v>87615542</v>
      </c>
      <c r="S1691" t="str">
        <f>'Liste des gares'!D1692</f>
        <v>Occitanie</v>
      </c>
      <c r="T1691" t="str">
        <f>'Liste des gares'!E1692</f>
        <v>OCC - Occitanie</v>
      </c>
      <c r="U1691" t="str">
        <f>'Liste des gares'!F1692</f>
        <v>EIC Midi Pyrénées</v>
      </c>
      <c r="V1691" t="str">
        <f>'Liste des gares'!G1692</f>
        <v>C OCCITANIE</v>
      </c>
    </row>
    <row r="1692" spans="17:22">
      <c r="Q1692" t="str">
        <f>'Liste des gares'!B1693</f>
        <v>Mazingarbe</v>
      </c>
      <c r="R1692">
        <f>'Liste des gares'!C1693</f>
        <v>87342121</v>
      </c>
      <c r="S1692" t="str">
        <f>'Liste des gares'!D1693</f>
        <v>Hauts-de-France</v>
      </c>
      <c r="T1692" t="str">
        <f>'Liste des gares'!E1693</f>
        <v>HDF - Hauts de France</v>
      </c>
      <c r="U1692" t="str">
        <f>'Liste des gares'!F1693</f>
        <v>à renseigner par PSEF</v>
      </c>
      <c r="V1692" t="str">
        <f>'Liste des gares'!G1693</f>
        <v>C HAUTS DE FRANCE</v>
      </c>
    </row>
    <row r="1693" spans="17:22">
      <c r="Q1693" t="str">
        <f>'Liste des gares'!B1694</f>
        <v>Meaux</v>
      </c>
      <c r="R1693">
        <f>'Liste des gares'!C1694</f>
        <v>87116103</v>
      </c>
      <c r="S1693" t="str">
        <f>'Liste des gares'!D1694</f>
        <v>Île-de-France</v>
      </c>
      <c r="T1693" t="str">
        <f>'Liste des gares'!E1694</f>
        <v>IDF - Île de France</v>
      </c>
      <c r="U1693" t="str">
        <f>'Liste des gares'!F1694</f>
        <v>à renseigner par PSEF</v>
      </c>
      <c r="V1693" t="str">
        <f>'Liste des gares'!G1694</f>
        <v>B ILE-DE-FRANCE</v>
      </c>
    </row>
    <row r="1694" spans="17:22">
      <c r="Q1694" t="str">
        <f>'Liste des gares'!B1695</f>
        <v>Mehun-sur-Yèvre</v>
      </c>
      <c r="R1694">
        <f>'Liste des gares'!C1695</f>
        <v>87576116</v>
      </c>
      <c r="S1694" t="str">
        <f>'Liste des gares'!D1695</f>
        <v>Centre-Val de Loire</v>
      </c>
      <c r="T1694" t="str">
        <f>'Liste des gares'!E1695</f>
        <v>CVL - Centre Val de Loire</v>
      </c>
      <c r="U1694" t="str">
        <f>'Liste des gares'!F1695</f>
        <v>à renseigner par PSEF</v>
      </c>
      <c r="V1694" t="str">
        <f>'Liste des gares'!G1695</f>
        <v>C CENTRE VAL DE LOIRE</v>
      </c>
    </row>
    <row r="1695" spans="17:22">
      <c r="Q1695" t="str">
        <f>'Liste des gares'!B1696</f>
        <v>Melun</v>
      </c>
      <c r="R1695">
        <f>'Liste des gares'!C1696</f>
        <v>87682005</v>
      </c>
      <c r="S1695" t="str">
        <f>'Liste des gares'!D1696</f>
        <v>Île-de-France</v>
      </c>
      <c r="T1695" t="str">
        <f>'Liste des gares'!E1696</f>
        <v>IDF - Île de France</v>
      </c>
      <c r="U1695" t="str">
        <f>'Liste des gares'!F1696</f>
        <v>à renseigner par PSEF</v>
      </c>
      <c r="V1695" t="str">
        <f>'Liste des gares'!G1696</f>
        <v>B ILE-DE-FRANCE</v>
      </c>
    </row>
    <row r="1696" spans="17:22">
      <c r="Q1696" t="str">
        <f>'Liste des gares'!B1697</f>
        <v>Menars</v>
      </c>
      <c r="R1696">
        <f>'Liste des gares'!C1697</f>
        <v>87574244</v>
      </c>
      <c r="S1696" t="str">
        <f>'Liste des gares'!D1697</f>
        <v>Centre-Val de Loire</v>
      </c>
      <c r="T1696" t="str">
        <f>'Liste des gares'!E1697</f>
        <v>CVL - Centre Val de Loire</v>
      </c>
      <c r="U1696" t="str">
        <f>'Liste des gares'!F1697</f>
        <v>à renseigner par PSEF</v>
      </c>
      <c r="V1696" t="str">
        <f>'Liste des gares'!G1697</f>
        <v>C CENTRE VAL DE LOIRE</v>
      </c>
    </row>
    <row r="1697" spans="17:22">
      <c r="Q1697" t="str">
        <f>'Liste des gares'!B1698</f>
        <v>Mende</v>
      </c>
      <c r="R1697">
        <f>'Liste des gares'!C1698</f>
        <v>87783605</v>
      </c>
      <c r="S1697" t="str">
        <f>'Liste des gares'!D1698</f>
        <v>Occitanie</v>
      </c>
      <c r="T1697" t="str">
        <f>'Liste des gares'!E1698</f>
        <v>OCC - Occitanie</v>
      </c>
      <c r="U1697" t="str">
        <f>'Liste des gares'!F1698</f>
        <v>EIC Languedoc Roussillon</v>
      </c>
      <c r="V1697" t="str">
        <f>'Liste des gares'!G1698</f>
        <v>C OCCITANIE</v>
      </c>
    </row>
    <row r="1698" spans="17:22">
      <c r="Q1698" t="str">
        <f>'Liste des gares'!B1699</f>
        <v>Ménil Flin</v>
      </c>
      <c r="R1698">
        <f>'Liste des gares'!C1699</f>
        <v>87141390</v>
      </c>
      <c r="S1698" t="str">
        <f>'Liste des gares'!D1699</f>
        <v>Grand Est</v>
      </c>
      <c r="T1698" t="str">
        <f>'Liste des gares'!E1699</f>
        <v>GE - Grand Est</v>
      </c>
      <c r="U1698" t="str">
        <f>'Liste des gares'!F1699</f>
        <v>à renseigner par PSEF</v>
      </c>
      <c r="V1698" t="str">
        <f>'Liste des gares'!G1699</f>
        <v>C GRAND EST</v>
      </c>
    </row>
    <row r="1699" spans="17:22">
      <c r="Q1699" t="str">
        <f>'Liste des gares'!B1700</f>
        <v>Mennecy</v>
      </c>
      <c r="R1699">
        <f>'Liste des gares'!C1700</f>
        <v>87681411</v>
      </c>
      <c r="S1699" t="str">
        <f>'Liste des gares'!D1700</f>
        <v>Île-de-France</v>
      </c>
      <c r="T1699" t="str">
        <f>'Liste des gares'!E1700</f>
        <v>IDF - Île de France</v>
      </c>
      <c r="U1699" t="str">
        <f>'Liste des gares'!F1700</f>
        <v>à renseigner par PSEF</v>
      </c>
      <c r="V1699" t="str">
        <f>'Liste des gares'!G1700</f>
        <v>B ILE-DE-FRANCE</v>
      </c>
    </row>
    <row r="1700" spans="17:22">
      <c r="Q1700" t="str">
        <f>'Liste des gares'!B1701</f>
        <v>Mennessis</v>
      </c>
      <c r="R1700">
        <f>'Liste des gares'!C1701</f>
        <v>87296434</v>
      </c>
      <c r="S1700" t="str">
        <f>'Liste des gares'!D1701</f>
        <v>Hauts-de-France</v>
      </c>
      <c r="T1700" t="str">
        <f>'Liste des gares'!E1701</f>
        <v>HDF - Hauts de France</v>
      </c>
      <c r="U1700" t="str">
        <f>'Liste des gares'!F1701</f>
        <v>à renseigner par PSEF</v>
      </c>
      <c r="V1700" t="str">
        <f>'Liste des gares'!G1701</f>
        <v>C HAUTS DE FRANCE</v>
      </c>
    </row>
    <row r="1701" spans="17:22">
      <c r="Q1701" t="str">
        <f>'Liste des gares'!B1702</f>
        <v>Mennetou-sur-Cher</v>
      </c>
      <c r="R1701">
        <f>'Liste des gares'!C1702</f>
        <v>87576728</v>
      </c>
      <c r="S1701" t="str">
        <f>'Liste des gares'!D1702</f>
        <v>Centre-Val de Loire</v>
      </c>
      <c r="T1701" t="str">
        <f>'Liste des gares'!E1702</f>
        <v>CVL - Centre Val de Loire</v>
      </c>
      <c r="U1701" t="str">
        <f>'Liste des gares'!F1702</f>
        <v>à renseigner par PSEF</v>
      </c>
      <c r="V1701" t="str">
        <f>'Liste des gares'!G1702</f>
        <v>C CENTRE VAL DE LOIRE</v>
      </c>
    </row>
    <row r="1702" spans="17:22">
      <c r="Q1702" t="str">
        <f>'Liste des gares'!B1703</f>
        <v>Menton</v>
      </c>
      <c r="R1702">
        <f>'Liste des gares'!C1703</f>
        <v>87756486</v>
      </c>
      <c r="S1702" t="str">
        <f>'Liste des gares'!D1703</f>
        <v>Provence-Alpes-Côte d'Azur</v>
      </c>
      <c r="T1702" t="str">
        <f>'Liste des gares'!E1703</f>
        <v>PACA - Provence Alpes Côte d'Azur</v>
      </c>
      <c r="U1702" t="str">
        <f>'Liste des gares'!F1703</f>
        <v>EIC Provence Alpes Côte d'Azur</v>
      </c>
      <c r="V1702" t="str">
        <f>'Liste des gares'!G1703</f>
        <v>B PACA</v>
      </c>
    </row>
    <row r="1703" spans="17:22">
      <c r="Q1703" t="str">
        <f>'Liste des gares'!B1704</f>
        <v>Menton Garavan</v>
      </c>
      <c r="R1703">
        <f>'Liste des gares'!C1704</f>
        <v>87756494</v>
      </c>
      <c r="S1703" t="str">
        <f>'Liste des gares'!D1704</f>
        <v>Provence-Alpes-Côte d'Azur</v>
      </c>
      <c r="T1703" t="str">
        <f>'Liste des gares'!E1704</f>
        <v>PACA - Provence Alpes Côte d'Azur</v>
      </c>
      <c r="U1703" t="str">
        <f>'Liste des gares'!F1704</f>
        <v>à renseigner par PSEF</v>
      </c>
      <c r="V1703" t="str">
        <f>'Liste des gares'!G1704</f>
        <v>B PACA</v>
      </c>
    </row>
    <row r="1704" spans="17:22">
      <c r="Q1704" t="str">
        <f>'Liste des gares'!B1705</f>
        <v>Mer (Loir-et-Cher)</v>
      </c>
      <c r="R1704">
        <f>'Liste des gares'!C1705</f>
        <v>87574194</v>
      </c>
      <c r="S1704" t="str">
        <f>'Liste des gares'!D1705</f>
        <v>Centre-Val de Loire</v>
      </c>
      <c r="T1704" t="str">
        <f>'Liste des gares'!E1705</f>
        <v>CVL - Centre Val de Loire</v>
      </c>
      <c r="U1704" t="str">
        <f>'Liste des gares'!F1705</f>
        <v>à renseigner par PSEF</v>
      </c>
      <c r="V1704" t="str">
        <f>'Liste des gares'!G1705</f>
        <v>B CENTRE VAL DE LOIRE</v>
      </c>
    </row>
    <row r="1705" spans="17:22">
      <c r="Q1705" t="str">
        <f>'Liste des gares'!B1706</f>
        <v>Mérens-les-Vals</v>
      </c>
      <c r="R1705">
        <f>'Liste des gares'!C1706</f>
        <v>87611525</v>
      </c>
      <c r="S1705" t="str">
        <f>'Liste des gares'!D1706</f>
        <v>Occitanie</v>
      </c>
      <c r="T1705" t="str">
        <f>'Liste des gares'!E1706</f>
        <v>OCC - Occitanie</v>
      </c>
      <c r="U1705" t="str">
        <f>'Liste des gares'!F1706</f>
        <v>à renseigner par PSEF</v>
      </c>
      <c r="V1705" t="str">
        <f>'Liste des gares'!G1706</f>
        <v>C OCCITANIE</v>
      </c>
    </row>
    <row r="1706" spans="17:22">
      <c r="Q1706" t="str">
        <f>'Liste des gares'!B1707</f>
        <v>Mérenvielle</v>
      </c>
      <c r="R1706">
        <f>'Liste des gares'!C1707</f>
        <v>87611814</v>
      </c>
      <c r="S1706" t="str">
        <f>'Liste des gares'!D1707</f>
        <v>Occitanie</v>
      </c>
      <c r="T1706" t="str">
        <f>'Liste des gares'!E1707</f>
        <v>OCC - Occitanie</v>
      </c>
      <c r="U1706" t="str">
        <f>'Liste des gares'!F1707</f>
        <v>à renseigner par PSEF</v>
      </c>
      <c r="V1706" t="str">
        <f>'Liste des gares'!G1707</f>
        <v>C OCCITANIE</v>
      </c>
    </row>
    <row r="1707" spans="17:22">
      <c r="Q1707" t="str">
        <f>'Liste des gares'!B1708</f>
        <v>Méricourt - Ribemont</v>
      </c>
      <c r="R1707">
        <f>'Liste des gares'!C1708</f>
        <v>87313064</v>
      </c>
      <c r="S1707" t="str">
        <f>'Liste des gares'!D1708</f>
        <v>Hauts-de-France</v>
      </c>
      <c r="T1707" t="str">
        <f>'Liste des gares'!E1708</f>
        <v>HDF - Hauts de France</v>
      </c>
      <c r="U1707" t="str">
        <f>'Liste des gares'!F1708</f>
        <v>à renseigner par PSEF</v>
      </c>
      <c r="V1707" t="str">
        <f>'Liste des gares'!G1708</f>
        <v>C HAUTS DE FRANCE</v>
      </c>
    </row>
    <row r="1708" spans="17:22">
      <c r="Q1708" t="str">
        <f>'Liste des gares'!B1709</f>
        <v>Mériel</v>
      </c>
      <c r="R1708">
        <f>'Liste des gares'!C1709</f>
        <v>87276675</v>
      </c>
      <c r="S1708" t="str">
        <f>'Liste des gares'!D1709</f>
        <v>Île-de-France</v>
      </c>
      <c r="T1708" t="str">
        <f>'Liste des gares'!E1709</f>
        <v>IDF - Île de France</v>
      </c>
      <c r="U1708" t="str">
        <f>'Liste des gares'!F1709</f>
        <v>à renseigner par PSEF</v>
      </c>
      <c r="V1708" t="str">
        <f>'Liste des gares'!G1709</f>
        <v>B ILE-DE-FRANCE</v>
      </c>
    </row>
    <row r="1709" spans="17:22">
      <c r="Q1709" t="str">
        <f>'Liste des gares'!B1710</f>
        <v>Mérignac Arlac</v>
      </c>
      <c r="R1709">
        <f>'Liste des gares'!C1710</f>
        <v>87278259</v>
      </c>
      <c r="S1709" t="str">
        <f>'Liste des gares'!D1710</f>
        <v>Nouvelle-Aquitaine</v>
      </c>
      <c r="T1709" t="str">
        <f>'Liste des gares'!E1710</f>
        <v>NA - Nouvelle Aquitaine</v>
      </c>
      <c r="U1709" t="str">
        <f>'Liste des gares'!F1710</f>
        <v>à renseigner par PSEF</v>
      </c>
      <c r="V1709" t="str">
        <f>'Liste des gares'!G1710</f>
        <v>C NOUVELLE AQUITAINE</v>
      </c>
    </row>
    <row r="1710" spans="17:22">
      <c r="Q1710" t="str">
        <f>'Liste des gares'!B1711</f>
        <v>Meroux</v>
      </c>
      <c r="R1710">
        <f>'Liste des gares'!C1711</f>
        <v>87184408</v>
      </c>
      <c r="S1710" t="str">
        <f>'Liste des gares'!D1711</f>
        <v>Bourgogne-Franche-Comté</v>
      </c>
      <c r="T1710" t="str">
        <f>'Liste des gares'!E1711</f>
        <v>BFC - Bourgogne Franche Compté</v>
      </c>
      <c r="U1710" t="str">
        <f>'Liste des gares'!F1711</f>
        <v>à renseigner par PSEF</v>
      </c>
      <c r="V1710" t="str">
        <f>'Liste des gares'!G1711</f>
        <v>A TGV à trafic modéré et correspondances TER</v>
      </c>
    </row>
    <row r="1711" spans="17:22">
      <c r="Q1711" t="str">
        <f>'Liste des gares'!B1712</f>
        <v>Merrey</v>
      </c>
      <c r="R1711">
        <f>'Liste des gares'!C1712</f>
        <v>87142406</v>
      </c>
      <c r="S1711" t="str">
        <f>'Liste des gares'!D1712</f>
        <v>Grand Est</v>
      </c>
      <c r="T1711" t="str">
        <f>'Liste des gares'!E1712</f>
        <v>GE - Grand Est</v>
      </c>
      <c r="U1711" t="str">
        <f>'Liste des gares'!F1712</f>
        <v>EIC Lorraine Champagne Ardenne</v>
      </c>
      <c r="V1711" t="str">
        <f>'Liste des gares'!G1712</f>
        <v>C GRAND EST</v>
      </c>
    </row>
    <row r="1712" spans="17:22">
      <c r="Q1712" t="str">
        <f>'Liste des gares'!B1713</f>
        <v>Mertzwiller</v>
      </c>
      <c r="R1712">
        <f>'Liste des gares'!C1713</f>
        <v>87213207</v>
      </c>
      <c r="S1712" t="str">
        <f>'Liste des gares'!D1713</f>
        <v>Grand Est</v>
      </c>
      <c r="T1712" t="str">
        <f>'Liste des gares'!E1713</f>
        <v>GE - Grand Est</v>
      </c>
      <c r="U1712" t="str">
        <f>'Liste des gares'!F1713</f>
        <v>à renseigner par PSEF</v>
      </c>
      <c r="V1712" t="str">
        <f>'Liste des gares'!G1713</f>
        <v>C GRAND EST</v>
      </c>
    </row>
    <row r="1713" spans="17:22">
      <c r="Q1713" t="str">
        <f>'Liste des gares'!B1714</f>
        <v>Méru</v>
      </c>
      <c r="R1713">
        <f>'Liste des gares'!C1714</f>
        <v>87313668</v>
      </c>
      <c r="S1713" t="str">
        <f>'Liste des gares'!D1714</f>
        <v>Hauts-de-France</v>
      </c>
      <c r="T1713" t="str">
        <f>'Liste des gares'!E1714</f>
        <v>HDF - Hauts de France</v>
      </c>
      <c r="U1713" t="str">
        <f>'Liste des gares'!F1714</f>
        <v>à renseigner par PSEF</v>
      </c>
      <c r="V1713" t="str">
        <f>'Liste des gares'!G1714</f>
        <v>B HAUTS DE FRANCE</v>
      </c>
    </row>
    <row r="1714" spans="17:22">
      <c r="Q1714" t="str">
        <f>'Liste des gares'!B1715</f>
        <v>Mervans</v>
      </c>
      <c r="R1714">
        <f>'Liste des gares'!C1715</f>
        <v>87713701</v>
      </c>
      <c r="S1714" t="str">
        <f>'Liste des gares'!D1715</f>
        <v>Bourgogne-Franche-Comté</v>
      </c>
      <c r="T1714" t="str">
        <f>'Liste des gares'!E1715</f>
        <v>BFC - Bourgogne Franche Compté</v>
      </c>
      <c r="U1714" t="str">
        <f>'Liste des gares'!F1715</f>
        <v>à renseigner par PSEF</v>
      </c>
      <c r="V1714" t="str">
        <f>'Liste des gares'!G1715</f>
        <v>C BOURGOGNE FC</v>
      </c>
    </row>
    <row r="1715" spans="17:22">
      <c r="Q1715" t="str">
        <f>'Liste des gares'!B1716</f>
        <v>Merxheim</v>
      </c>
      <c r="R1715">
        <f>'Liste des gares'!C1716</f>
        <v>87182725</v>
      </c>
      <c r="S1715" t="str">
        <f>'Liste des gares'!D1716</f>
        <v>Grand Est</v>
      </c>
      <c r="T1715" t="str">
        <f>'Liste des gares'!E1716</f>
        <v>GE - Grand Est</v>
      </c>
      <c r="U1715" t="str">
        <f>'Liste des gares'!F1716</f>
        <v>à renseigner par PSEF</v>
      </c>
      <c r="V1715" t="str">
        <f>'Liste des gares'!G1716</f>
        <v>C GRAND EST</v>
      </c>
    </row>
    <row r="1716" spans="17:22">
      <c r="Q1716" t="str">
        <f>'Liste des gares'!B1717</f>
        <v>Méry-sur-Oise</v>
      </c>
      <c r="R1716">
        <f>'Liste des gares'!C1717</f>
        <v>87276667</v>
      </c>
      <c r="S1716" t="str">
        <f>'Liste des gares'!D1717</f>
        <v>Île-de-France</v>
      </c>
      <c r="T1716" t="str">
        <f>'Liste des gares'!E1717</f>
        <v>IDF - Île de France</v>
      </c>
      <c r="U1716" t="str">
        <f>'Liste des gares'!F1717</f>
        <v>à renseigner par PSEF</v>
      </c>
      <c r="V1716" t="str">
        <f>'Liste des gares'!G1717</f>
        <v>B ILE-DE-FRANCE</v>
      </c>
    </row>
    <row r="1717" spans="17:22">
      <c r="Q1717" t="str">
        <f>'Liste des gares'!B1718</f>
        <v>Messac - Guipry</v>
      </c>
      <c r="R1717">
        <f>'Liste des gares'!C1718</f>
        <v>87471185</v>
      </c>
      <c r="S1717" t="str">
        <f>'Liste des gares'!D1718</f>
        <v>Bretagne</v>
      </c>
      <c r="T1717" t="str">
        <f>'Liste des gares'!E1718</f>
        <v>BPL - Bretagne Pays de La Loire</v>
      </c>
      <c r="U1717" t="str">
        <f>'Liste des gares'!F1718</f>
        <v>à renseigner par PSEF</v>
      </c>
      <c r="V1717" t="str">
        <f>'Liste des gares'!G1718</f>
        <v>B BRETAGNE</v>
      </c>
    </row>
    <row r="1718" spans="17:22">
      <c r="Q1718" t="str">
        <f>'Liste des gares'!B1719</f>
        <v>Messein</v>
      </c>
      <c r="R1718">
        <f>'Liste des gares'!C1719</f>
        <v>87141499</v>
      </c>
      <c r="S1718" t="str">
        <f>'Liste des gares'!D1719</f>
        <v>Grand Est</v>
      </c>
      <c r="T1718" t="str">
        <f>'Liste des gares'!E1719</f>
        <v>GE - Grand Est</v>
      </c>
      <c r="U1718" t="str">
        <f>'Liste des gares'!F1719</f>
        <v>à renseigner par PSEF</v>
      </c>
      <c r="V1718" t="str">
        <f>'Liste des gares'!G1719</f>
        <v>C GRAND EST</v>
      </c>
    </row>
    <row r="1719" spans="17:22">
      <c r="Q1719" t="str">
        <f>'Liste des gares'!B1720</f>
        <v>Mesves - Bulcy</v>
      </c>
      <c r="R1719">
        <f>'Liste des gares'!C1720</f>
        <v>87696187</v>
      </c>
      <c r="S1719" t="str">
        <f>'Liste des gares'!D1720</f>
        <v>Bourgogne-Franche-Comté</v>
      </c>
      <c r="T1719" t="str">
        <f>'Liste des gares'!E1720</f>
        <v>BFC - Bourgogne Franche Compté</v>
      </c>
      <c r="U1719" t="str">
        <f>'Liste des gares'!F1720</f>
        <v>à renseigner par PSEF</v>
      </c>
      <c r="V1719" t="str">
        <f>'Liste des gares'!G1720</f>
        <v>C BOURGOGNE FC</v>
      </c>
    </row>
    <row r="1720" spans="17:22">
      <c r="Q1720" t="str">
        <f>'Liste des gares'!B1721</f>
        <v>Mesvres</v>
      </c>
      <c r="R1720">
        <f>'Liste des gares'!C1721</f>
        <v>87694158</v>
      </c>
      <c r="S1720" t="str">
        <f>'Liste des gares'!D1721</f>
        <v>Bourgogne-Franche-Comté</v>
      </c>
      <c r="T1720" t="str">
        <f>'Liste des gares'!E1721</f>
        <v>BFC - Bourgogne Franche Compté</v>
      </c>
      <c r="U1720" t="str">
        <f>'Liste des gares'!F1721</f>
        <v>à renseigner par PSEF</v>
      </c>
      <c r="V1720" t="str">
        <f>'Liste des gares'!G1721</f>
        <v>C BOURGOGNE FC</v>
      </c>
    </row>
    <row r="1721" spans="17:22">
      <c r="Q1721" t="str">
        <f>'Liste des gares'!B1722</f>
        <v>Metz</v>
      </c>
      <c r="R1721">
        <f>'Liste des gares'!C1722</f>
        <v>87192039</v>
      </c>
      <c r="S1721" t="str">
        <f>'Liste des gares'!D1722</f>
        <v>Grand Est</v>
      </c>
      <c r="T1721" t="str">
        <f>'Liste des gares'!E1722</f>
        <v>GE - Grand Est</v>
      </c>
      <c r="U1721" t="str">
        <f>'Liste des gares'!F1722</f>
        <v>à renseigner par PSEF</v>
      </c>
      <c r="V1721" t="str">
        <f>'Liste des gares'!G1722</f>
        <v>A GRAND EST</v>
      </c>
    </row>
    <row r="1722" spans="17:22">
      <c r="Q1722" t="str">
        <f>'Liste des gares'!B1723</f>
        <v>Metz Nord</v>
      </c>
      <c r="R1722">
        <f>'Liste des gares'!C1723</f>
        <v>87192070</v>
      </c>
      <c r="S1722" t="str">
        <f>'Liste des gares'!D1723</f>
        <v>Grand Est</v>
      </c>
      <c r="T1722" t="str">
        <f>'Liste des gares'!E1723</f>
        <v>GE - Grand Est</v>
      </c>
      <c r="U1722" t="str">
        <f>'Liste des gares'!F1723</f>
        <v>à renseigner par PSEF</v>
      </c>
      <c r="V1722" t="str">
        <f>'Liste des gares'!G1723</f>
        <v>C GRAND EST</v>
      </c>
    </row>
    <row r="1723" spans="17:22">
      <c r="Q1723" t="str">
        <f>'Liste des gares'!B1724</f>
        <v>Metzeral</v>
      </c>
      <c r="R1723">
        <f>'Liste des gares'!C1724</f>
        <v>87182816</v>
      </c>
      <c r="S1723" t="str">
        <f>'Liste des gares'!D1724</f>
        <v>Grand Est</v>
      </c>
      <c r="T1723" t="str">
        <f>'Liste des gares'!E1724</f>
        <v>GE - Grand Est</v>
      </c>
      <c r="U1723" t="str">
        <f>'Liste des gares'!F1724</f>
        <v>à renseigner par PSEF</v>
      </c>
      <c r="V1723" t="str">
        <f>'Liste des gares'!G1724</f>
        <v>C GRAND EST</v>
      </c>
    </row>
    <row r="1724" spans="17:22">
      <c r="Q1724" t="str">
        <f>'Liste des gares'!B1725</f>
        <v>Meudon</v>
      </c>
      <c r="R1724">
        <f>'Liste des gares'!C1725</f>
        <v>87393108</v>
      </c>
      <c r="S1724" t="str">
        <f>'Liste des gares'!D1725</f>
        <v>Île-de-France</v>
      </c>
      <c r="T1724" t="str">
        <f>'Liste des gares'!E1725</f>
        <v>IDF - Île de France</v>
      </c>
      <c r="U1724" t="str">
        <f>'Liste des gares'!F1725</f>
        <v>à renseigner par PSEF</v>
      </c>
      <c r="V1724" t="str">
        <f>'Liste des gares'!G1725</f>
        <v>B ILE-DE-FRANCE</v>
      </c>
    </row>
    <row r="1725" spans="17:22">
      <c r="Q1725" t="str">
        <f>'Liste des gares'!B1726</f>
        <v>Meudon Val Fleury</v>
      </c>
      <c r="R1725">
        <f>'Liste des gares'!C1726</f>
        <v>87393082</v>
      </c>
      <c r="S1725" t="str">
        <f>'Liste des gares'!D1726</f>
        <v>Île-de-France</v>
      </c>
      <c r="T1725" t="str">
        <f>'Liste des gares'!E1726</f>
        <v>IDF - Île de France</v>
      </c>
      <c r="U1725" t="str">
        <f>'Liste des gares'!F1726</f>
        <v>à renseigner par PSEF</v>
      </c>
      <c r="V1725" t="str">
        <f>'Liste des gares'!G1726</f>
        <v>B ILE-DE-FRANCE</v>
      </c>
    </row>
    <row r="1726" spans="17:22">
      <c r="Q1726" t="str">
        <f>'Liste des gares'!B1727</f>
        <v>Meulan - Hardricourt</v>
      </c>
      <c r="R1726">
        <f>'Liste des gares'!C1727</f>
        <v>87381830</v>
      </c>
      <c r="S1726" t="str">
        <f>'Liste des gares'!D1727</f>
        <v>Île-de-France</v>
      </c>
      <c r="T1726" t="str">
        <f>'Liste des gares'!E1727</f>
        <v>IDF - Île de France</v>
      </c>
      <c r="U1726" t="str">
        <f>'Liste des gares'!F1727</f>
        <v>à renseigner par PSEF</v>
      </c>
      <c r="V1726" t="str">
        <f>'Liste des gares'!G1727</f>
        <v>B ILE-DE-FRANCE</v>
      </c>
    </row>
    <row r="1727" spans="17:22">
      <c r="Q1727" t="str">
        <f>'Liste des gares'!B1728</f>
        <v>Meung-sur-Loire</v>
      </c>
      <c r="R1727">
        <f>'Liste des gares'!C1728</f>
        <v>87574137</v>
      </c>
      <c r="S1727" t="str">
        <f>'Liste des gares'!D1728</f>
        <v>Centre-Val de Loire</v>
      </c>
      <c r="T1727" t="str">
        <f>'Liste des gares'!E1728</f>
        <v>CVL - Centre Val de Loire</v>
      </c>
      <c r="U1727" t="str">
        <f>'Liste des gares'!F1728</f>
        <v>EIC Centre Limousin</v>
      </c>
      <c r="V1727" t="str">
        <f>'Liste des gares'!G1728</f>
        <v>B CENTRE VAL DE LOIRE</v>
      </c>
    </row>
    <row r="1728" spans="17:22">
      <c r="Q1728" t="str">
        <f>'Liste des gares'!B1729</f>
        <v>Meurchin</v>
      </c>
      <c r="R1728">
        <f>'Liste des gares'!C1729</f>
        <v>87345272</v>
      </c>
      <c r="S1728" t="str">
        <f>'Liste des gares'!D1729</f>
        <v>Hauts-de-France</v>
      </c>
      <c r="T1728" t="str">
        <f>'Liste des gares'!E1729</f>
        <v>HDF - Hauts de France</v>
      </c>
      <c r="U1728" t="str">
        <f>'Liste des gares'!F1729</f>
        <v>à renseigner par PSEF</v>
      </c>
      <c r="V1728" t="str">
        <f>'Liste des gares'!G1729</f>
        <v>C HAUTS DE FRANCE</v>
      </c>
    </row>
    <row r="1729" spans="17:22">
      <c r="Q1729" t="str">
        <f>'Liste des gares'!B1730</f>
        <v>Meursault</v>
      </c>
      <c r="R1729">
        <f>'Liste des gares'!C1730</f>
        <v>87713560</v>
      </c>
      <c r="S1729" t="str">
        <f>'Liste des gares'!D1730</f>
        <v>Bourgogne-Franche-Comté</v>
      </c>
      <c r="T1729" t="str">
        <f>'Liste des gares'!E1730</f>
        <v>BFC - Bourgogne Franche Compté</v>
      </c>
      <c r="U1729" t="str">
        <f>'Liste des gares'!F1730</f>
        <v>à renseigner par PSEF</v>
      </c>
      <c r="V1729" t="str">
        <f>'Liste des gares'!G1730</f>
        <v>C BOURGOGNE FC</v>
      </c>
    </row>
    <row r="1730" spans="17:22">
      <c r="Q1730" t="str">
        <f>'Liste des gares'!B1731</f>
        <v>Meuse TGV</v>
      </c>
      <c r="R1730">
        <f>'Liste des gares'!C1731</f>
        <v>87147322</v>
      </c>
      <c r="S1730" t="str">
        <f>'Liste des gares'!D1731</f>
        <v>Grand Est</v>
      </c>
      <c r="T1730" t="str">
        <f>'Liste des gares'!E1731</f>
        <v>GE - Grand Est</v>
      </c>
      <c r="U1730" t="str">
        <f>'Liste des gares'!F1731</f>
        <v>à renseigner par PSEF</v>
      </c>
      <c r="V1730" t="str">
        <f>'Liste des gares'!G1731</f>
        <v>A TGV à trafic modéré et correspondances Autres</v>
      </c>
    </row>
    <row r="1731" spans="17:22">
      <c r="Q1731" t="str">
        <f>'Liste des gares'!B1732</f>
        <v>Meximieux - Pérouges</v>
      </c>
      <c r="R1731">
        <f>'Liste des gares'!C1732</f>
        <v>87723585</v>
      </c>
      <c r="S1731" t="str">
        <f>'Liste des gares'!D1732</f>
        <v>Auvergne-Rhône-Alpes</v>
      </c>
      <c r="T1731" t="str">
        <f>'Liste des gares'!E1732</f>
        <v>AURA - Auvergne Rhône Alpes</v>
      </c>
      <c r="U1731" t="str">
        <f>'Liste des gares'!F1732</f>
        <v>à renseigner par PSEF</v>
      </c>
      <c r="V1731" t="str">
        <f>'Liste des gares'!G1732</f>
        <v>B AUV-RHONE ALPES</v>
      </c>
    </row>
    <row r="1732" spans="17:22">
      <c r="Q1732" t="str">
        <f>'Liste des gares'!B1733</f>
        <v>Meymac</v>
      </c>
      <c r="R1732">
        <f>'Liste des gares'!C1733</f>
        <v>87594275</v>
      </c>
      <c r="S1732" t="str">
        <f>'Liste des gares'!D1733</f>
        <v>Nouvelle-Aquitaine</v>
      </c>
      <c r="T1732" t="str">
        <f>'Liste des gares'!E1733</f>
        <v>NA - Nouvelle Aquitaine</v>
      </c>
      <c r="U1732" t="str">
        <f>'Liste des gares'!F1733</f>
        <v>à renseigner par PSEF</v>
      </c>
      <c r="V1732" t="str">
        <f>'Liste des gares'!G1733</f>
        <v>C NOUVELLE AQUITAINE</v>
      </c>
    </row>
    <row r="1733" spans="17:22">
      <c r="Q1733" t="str">
        <f>'Liste des gares'!B1734</f>
        <v>Meyrargues</v>
      </c>
      <c r="R1733">
        <f>'Liste des gares'!C1734</f>
        <v>87751370</v>
      </c>
      <c r="S1733" t="str">
        <f>'Liste des gares'!D1734</f>
        <v>Provence-Alpes-Côte d'Azur</v>
      </c>
      <c r="T1733" t="str">
        <f>'Liste des gares'!E1734</f>
        <v>PACA - Provence Alpes Côte d'Azur</v>
      </c>
      <c r="U1733" t="str">
        <f>'Liste des gares'!F1734</f>
        <v>EIC Provence Alpes Côte d'Azur</v>
      </c>
      <c r="V1733" t="str">
        <f>'Liste des gares'!G1734</f>
        <v>C PACA</v>
      </c>
    </row>
    <row r="1734" spans="17:22">
      <c r="Q1734" t="str">
        <f>'Liste des gares'!B1735</f>
        <v>Mézériat</v>
      </c>
      <c r="R1734">
        <f>'Liste des gares'!C1735</f>
        <v>87725838</v>
      </c>
      <c r="S1734" t="str">
        <f>'Liste des gares'!D1735</f>
        <v>Auvergne-Rhône-Alpes</v>
      </c>
      <c r="T1734" t="str">
        <f>'Liste des gares'!E1735</f>
        <v>AURA - Auvergne Rhône Alpes</v>
      </c>
      <c r="U1734" t="str">
        <f>'Liste des gares'!F1735</f>
        <v>à renseigner par PSEF</v>
      </c>
      <c r="V1734" t="str">
        <f>'Liste des gares'!G1735</f>
        <v>C AUV-RHONE ALPES</v>
      </c>
    </row>
    <row r="1735" spans="17:22">
      <c r="Q1735" t="str">
        <f>'Liste des gares'!B1736</f>
        <v>Mézidon</v>
      </c>
      <c r="R1735">
        <f>'Liste des gares'!C1736</f>
        <v>87444208</v>
      </c>
      <c r="S1735" t="str">
        <f>'Liste des gares'!D1736</f>
        <v>Normandie</v>
      </c>
      <c r="T1735" t="str">
        <f>'Liste des gares'!E1736</f>
        <v>NO - Normandie</v>
      </c>
      <c r="U1735" t="str">
        <f>'Liste des gares'!F1736</f>
        <v>EIC Normandie</v>
      </c>
      <c r="V1735" t="str">
        <f>'Liste des gares'!G1736</f>
        <v>B NORMANDIE</v>
      </c>
    </row>
    <row r="1736" spans="17:22">
      <c r="Q1736" t="str">
        <f>'Liste des gares'!B1737</f>
        <v>Mignaloux - Nouaillé</v>
      </c>
      <c r="R1736">
        <f>'Liste des gares'!C1737</f>
        <v>87575704</v>
      </c>
      <c r="S1736" t="str">
        <f>'Liste des gares'!D1737</f>
        <v>Nouvelle-Aquitaine</v>
      </c>
      <c r="T1736" t="str">
        <f>'Liste des gares'!E1737</f>
        <v>NA - Nouvelle Aquitaine</v>
      </c>
      <c r="U1736" t="str">
        <f>'Liste des gares'!F1737</f>
        <v>à renseigner par PSEF</v>
      </c>
      <c r="V1736" t="str">
        <f>'Liste des gares'!G1737</f>
        <v>C NOUVELLE AQUITAINE</v>
      </c>
    </row>
    <row r="1737" spans="17:22">
      <c r="Q1737" t="str">
        <f>'Liste des gares'!B1738</f>
        <v>Milhac-d'Auberoche</v>
      </c>
      <c r="R1737">
        <f>'Liste des gares'!C1738</f>
        <v>87595538</v>
      </c>
      <c r="S1737" t="str">
        <f>'Liste des gares'!D1738</f>
        <v>Nouvelle-Aquitaine</v>
      </c>
      <c r="T1737" t="str">
        <f>'Liste des gares'!E1738</f>
        <v>NA - Nouvelle Aquitaine</v>
      </c>
      <c r="U1737" t="str">
        <f>'Liste des gares'!F1738</f>
        <v>à renseigner par PSEF</v>
      </c>
      <c r="V1737" t="str">
        <f>'Liste des gares'!G1738</f>
        <v>C NOUVELLE AQUITAINE</v>
      </c>
    </row>
    <row r="1738" spans="17:22">
      <c r="Q1738" t="str">
        <f>'Liste des gares'!B1739</f>
        <v>Milhaud</v>
      </c>
      <c r="R1738">
        <f>'Liste des gares'!C1739</f>
        <v>87775098</v>
      </c>
      <c r="S1738" t="str">
        <f>'Liste des gares'!D1739</f>
        <v>Occitanie</v>
      </c>
      <c r="T1738" t="str">
        <f>'Liste des gares'!E1739</f>
        <v>OCC - Occitanie</v>
      </c>
      <c r="U1738" t="str">
        <f>'Liste des gares'!F1739</f>
        <v>à renseigner par PSEF</v>
      </c>
      <c r="V1738" t="str">
        <f>'Liste des gares'!G1739</f>
        <v>C OCCITANIE</v>
      </c>
    </row>
    <row r="1739" spans="17:22">
      <c r="Q1739" t="str">
        <f>'Liste des gares'!B1740</f>
        <v>Millas</v>
      </c>
      <c r="R1739">
        <f>'Liste des gares'!C1740</f>
        <v>87784546</v>
      </c>
      <c r="S1739" t="str">
        <f>'Liste des gares'!D1740</f>
        <v>Occitanie</v>
      </c>
      <c r="T1739" t="str">
        <f>'Liste des gares'!E1740</f>
        <v>OCC - Occitanie</v>
      </c>
      <c r="U1739" t="str">
        <f>'Liste des gares'!F1740</f>
        <v>à renseigner par PSEF</v>
      </c>
      <c r="V1739" t="str">
        <f>'Liste des gares'!G1740</f>
        <v>C OCCITANIE</v>
      </c>
    </row>
    <row r="1740" spans="17:22">
      <c r="Q1740" t="str">
        <f>'Liste des gares'!B1741</f>
        <v>Millau</v>
      </c>
      <c r="R1740">
        <f>'Liste des gares'!C1741</f>
        <v>87783001</v>
      </c>
      <c r="S1740" t="str">
        <f>'Liste des gares'!D1741</f>
        <v>Occitanie</v>
      </c>
      <c r="T1740" t="str">
        <f>'Liste des gares'!E1741</f>
        <v>OCC - Occitanie</v>
      </c>
      <c r="U1740" t="str">
        <f>'Liste des gares'!F1741</f>
        <v>EIC Languedoc Roussillon</v>
      </c>
      <c r="V1740" t="str">
        <f>'Liste des gares'!G1741</f>
        <v>C OCCITANIE</v>
      </c>
    </row>
    <row r="1741" spans="17:22">
      <c r="Q1741" t="str">
        <f>'Liste des gares'!B1742</f>
        <v>Milly-sur-Thérain</v>
      </c>
      <c r="R1741">
        <f>'Liste des gares'!C1742</f>
        <v>87313700</v>
      </c>
      <c r="S1741" t="str">
        <f>'Liste des gares'!D1742</f>
        <v>Hauts-de-France</v>
      </c>
      <c r="T1741" t="str">
        <f>'Liste des gares'!E1742</f>
        <v>HDF - Hauts de France</v>
      </c>
      <c r="U1741" t="str">
        <f>'Liste des gares'!F1742</f>
        <v>EIC Hauts de France</v>
      </c>
      <c r="V1741" t="str">
        <f>'Liste des gares'!G1742</f>
        <v>C HAUTS DE FRANCE</v>
      </c>
    </row>
    <row r="1742" spans="17:22">
      <c r="Q1742" t="str">
        <f>'Liste des gares'!B1743</f>
        <v>Miniac</v>
      </c>
      <c r="R1742">
        <f>'Liste des gares'!C1743</f>
        <v>87478131</v>
      </c>
      <c r="S1742" t="str">
        <f>'Liste des gares'!D1743</f>
        <v>Bretagne</v>
      </c>
      <c r="T1742" t="str">
        <f>'Liste des gares'!E1743</f>
        <v>BPL - Bretagne Pays de La Loire</v>
      </c>
      <c r="U1742" t="str">
        <f>'Liste des gares'!F1743</f>
        <v>à renseigner par PSEF</v>
      </c>
      <c r="V1742" t="str">
        <f>'Liste des gares'!G1743</f>
        <v>C BRETAGNE</v>
      </c>
    </row>
    <row r="1743" spans="17:22">
      <c r="Q1743" t="str">
        <f>'Liste des gares'!B1744</f>
        <v>Mionnay</v>
      </c>
      <c r="R1743">
        <f>'Liste des gares'!C1744</f>
        <v>87723726</v>
      </c>
      <c r="S1743" t="str">
        <f>'Liste des gares'!D1744</f>
        <v>Auvergne-Rhône-Alpes</v>
      </c>
      <c r="T1743" t="str">
        <f>'Liste des gares'!E1744</f>
        <v>AURA - Auvergne Rhône Alpes</v>
      </c>
      <c r="U1743" t="str">
        <f>'Liste des gares'!F1744</f>
        <v>à renseigner par PSEF</v>
      </c>
      <c r="V1743" t="str">
        <f>'Liste des gares'!G1744</f>
        <v>C AUV-RHONE ALPES</v>
      </c>
    </row>
    <row r="1744" spans="17:22">
      <c r="Q1744" t="str">
        <f>'Liste des gares'!B1745</f>
        <v>Miramas</v>
      </c>
      <c r="R1744">
        <f>'Liste des gares'!C1745</f>
        <v>87753004</v>
      </c>
      <c r="S1744" t="str">
        <f>'Liste des gares'!D1745</f>
        <v>Provence-Alpes-Côte d'Azur</v>
      </c>
      <c r="T1744" t="str">
        <f>'Liste des gares'!E1745</f>
        <v>PACA - Provence Alpes Côte d'Azur</v>
      </c>
      <c r="U1744" t="str">
        <f>'Liste des gares'!F1745</f>
        <v>EIC Provence Alpes Côte d'Azur</v>
      </c>
      <c r="V1744" t="str">
        <f>'Liste des gares'!G1745</f>
        <v>B PACA</v>
      </c>
    </row>
    <row r="1745" spans="17:22">
      <c r="Q1745" t="str">
        <f>'Liste des gares'!B1746</f>
        <v>Miraumont</v>
      </c>
      <c r="R1745">
        <f>'Liste des gares'!C1746</f>
        <v>87342030</v>
      </c>
      <c r="S1745" t="str">
        <f>'Liste des gares'!D1746</f>
        <v>Hauts-de-France</v>
      </c>
      <c r="T1745" t="str">
        <f>'Liste des gares'!E1746</f>
        <v>HDF - Hauts de France</v>
      </c>
      <c r="U1745" t="str">
        <f>'Liste des gares'!F1746</f>
        <v>à renseigner par PSEF</v>
      </c>
      <c r="V1745" t="str">
        <f>'Liste des gares'!G1746</f>
        <v>C HAUTS DE FRANCE</v>
      </c>
    </row>
    <row r="1746" spans="17:22">
      <c r="Q1746" t="str">
        <f>'Liste des gares'!B1747</f>
        <v>Bueil</v>
      </c>
      <c r="R1746">
        <f>'Liste des gares'!C1747</f>
        <v>87387092</v>
      </c>
      <c r="S1746" t="str">
        <f>'Liste des gares'!D1747</f>
        <v>Normandie</v>
      </c>
      <c r="T1746" t="str">
        <f>'Liste des gares'!E1747</f>
        <v>NO - Normandie</v>
      </c>
      <c r="U1746" t="str">
        <f>'Liste des gares'!F1747</f>
        <v>à renseigner par PSEF</v>
      </c>
      <c r="V1746" t="str">
        <f>'Liste des gares'!G1747</f>
        <v>C NORMANDIE</v>
      </c>
    </row>
    <row r="1747" spans="17:22">
      <c r="Q1747" t="str">
        <f>'Liste des gares'!B1748</f>
        <v>Miribel</v>
      </c>
      <c r="R1747">
        <f>'Liste des gares'!C1748</f>
        <v>87723528</v>
      </c>
      <c r="S1747" t="str">
        <f>'Liste des gares'!D1748</f>
        <v>Auvergne-Rhône-Alpes</v>
      </c>
      <c r="T1747" t="str">
        <f>'Liste des gares'!E1748</f>
        <v>AURA - Auvergne Rhône Alpes</v>
      </c>
      <c r="U1747" t="str">
        <f>'Liste des gares'!F1748</f>
        <v>à renseigner par PSEF</v>
      </c>
      <c r="V1747" t="str">
        <f>'Liste des gares'!G1748</f>
        <v>B AUV-RHONE ALPES</v>
      </c>
    </row>
    <row r="1748" spans="17:22">
      <c r="Q1748" t="str">
        <f>'Liste des gares'!B1749</f>
        <v>Mitry - Claye</v>
      </c>
      <c r="R1748">
        <f>'Liste des gares'!C1749</f>
        <v>87271528</v>
      </c>
      <c r="S1748" t="str">
        <f>'Liste des gares'!D1749</f>
        <v>Île-de-France</v>
      </c>
      <c r="T1748" t="str">
        <f>'Liste des gares'!E1749</f>
        <v>IDF - Île de France</v>
      </c>
      <c r="U1748" t="str">
        <f>'Liste des gares'!F1749</f>
        <v>à renseigner par PSEF</v>
      </c>
      <c r="V1748" t="str">
        <f>'Liste des gares'!G1749</f>
        <v>B ILE-DE-FRANCE</v>
      </c>
    </row>
    <row r="1749" spans="17:22">
      <c r="Q1749" t="str">
        <f>'Liste des gares'!B1750</f>
        <v>Modane</v>
      </c>
      <c r="R1749">
        <f>'Liste des gares'!C1750</f>
        <v>87742007</v>
      </c>
      <c r="S1749" t="str">
        <f>'Liste des gares'!D1750</f>
        <v>Auvergne-Rhône-Alpes</v>
      </c>
      <c r="T1749" t="str">
        <f>'Liste des gares'!E1750</f>
        <v>AURA - Auvergne Rhône Alpes</v>
      </c>
      <c r="U1749" t="str">
        <f>'Liste des gares'!F1750</f>
        <v>EIC Alpes</v>
      </c>
      <c r="V1749" t="str">
        <f>'Liste des gares'!G1750</f>
        <v>B AUV-RHONE ALPES</v>
      </c>
    </row>
    <row r="1750" spans="17:22">
      <c r="Q1750" t="str">
        <f>'Liste des gares'!B1751</f>
        <v>Mohon</v>
      </c>
      <c r="R1750">
        <f>'Liste des gares'!C1751</f>
        <v>87172155</v>
      </c>
      <c r="S1750" t="str">
        <f>'Liste des gares'!D1751</f>
        <v>Grand Est</v>
      </c>
      <c r="T1750" t="str">
        <f>'Liste des gares'!E1751</f>
        <v>GE - Grand Est</v>
      </c>
      <c r="U1750" t="str">
        <f>'Liste des gares'!F1751</f>
        <v>EIC Lorraine Champagne Ardenne</v>
      </c>
      <c r="V1750" t="str">
        <f>'Liste des gares'!G1751</f>
        <v>C GRAND EST</v>
      </c>
    </row>
    <row r="1751" spans="17:22">
      <c r="Q1751" t="str">
        <f>'Liste des gares'!B1752</f>
        <v>Moirans</v>
      </c>
      <c r="R1751">
        <f>'Liste des gares'!C1752</f>
        <v>87747329</v>
      </c>
      <c r="S1751" t="str">
        <f>'Liste des gares'!D1752</f>
        <v>Auvergne-Rhône-Alpes</v>
      </c>
      <c r="T1751" t="str">
        <f>'Liste des gares'!E1752</f>
        <v>AURA - Auvergne Rhône Alpes</v>
      </c>
      <c r="U1751" t="str">
        <f>'Liste des gares'!F1752</f>
        <v>à renseigner par PSEF</v>
      </c>
      <c r="V1751" t="str">
        <f>'Liste des gares'!G1752</f>
        <v>B AUV-RHONE ALPES</v>
      </c>
    </row>
    <row r="1752" spans="17:22">
      <c r="Q1752" t="str">
        <f>'Liste des gares'!B1753</f>
        <v>Moirans La Galifette</v>
      </c>
      <c r="R1752">
        <f>'Liste des gares'!C1753</f>
        <v>87747691</v>
      </c>
      <c r="S1752" t="str">
        <f>'Liste des gares'!D1753</f>
        <v>Auvergne-Rhône-Alpes</v>
      </c>
      <c r="T1752" t="str">
        <f>'Liste des gares'!E1753</f>
        <v>AURA - Auvergne Rhône Alpes</v>
      </c>
      <c r="U1752" t="str">
        <f>'Liste des gares'!F1753</f>
        <v>à renseigner par PSEF</v>
      </c>
      <c r="V1752" t="str">
        <f>'Liste des gares'!G1753</f>
        <v>B AUV-RHONE ALPES</v>
      </c>
    </row>
    <row r="1753" spans="17:22">
      <c r="Q1753" t="str">
        <f>'Liste des gares'!B1754</f>
        <v>Moissac</v>
      </c>
      <c r="R1753">
        <f>'Liste des gares'!C1754</f>
        <v>87611889</v>
      </c>
      <c r="S1753" t="str">
        <f>'Liste des gares'!D1754</f>
        <v>Occitanie</v>
      </c>
      <c r="T1753" t="str">
        <f>'Liste des gares'!E1754</f>
        <v>OCC - Occitanie</v>
      </c>
      <c r="U1753" t="str">
        <f>'Liste des gares'!F1754</f>
        <v>à renseigner par PSEF</v>
      </c>
      <c r="V1753" t="str">
        <f>'Liste des gares'!G1754</f>
        <v>C OCCITANIE</v>
      </c>
    </row>
    <row r="1754" spans="17:22">
      <c r="Q1754" t="str">
        <f>'Liste des gares'!B1755</f>
        <v>Molsheim</v>
      </c>
      <c r="R1754">
        <f>'Liste des gares'!C1755</f>
        <v>87214577</v>
      </c>
      <c r="S1754" t="str">
        <f>'Liste des gares'!D1755</f>
        <v>Grand Est</v>
      </c>
      <c r="T1754" t="str">
        <f>'Liste des gares'!E1755</f>
        <v>GE - Grand Est</v>
      </c>
      <c r="U1754" t="str">
        <f>'Liste des gares'!F1755</f>
        <v>à renseigner par PSEF</v>
      </c>
      <c r="V1754" t="str">
        <f>'Liste des gares'!G1755</f>
        <v>B GRAND EST</v>
      </c>
    </row>
    <row r="1755" spans="17:22">
      <c r="Q1755" t="str">
        <f>'Liste des gares'!B1756</f>
        <v>Mommenheim</v>
      </c>
      <c r="R1755">
        <f>'Liste des gares'!C1756</f>
        <v>87212142</v>
      </c>
      <c r="S1755" t="str">
        <f>'Liste des gares'!D1756</f>
        <v>Grand Est</v>
      </c>
      <c r="T1755" t="str">
        <f>'Liste des gares'!E1756</f>
        <v>GE - Grand Est</v>
      </c>
      <c r="U1755" t="str">
        <f>'Liste des gares'!F1756</f>
        <v>à renseigner par PSEF</v>
      </c>
      <c r="V1755" t="str">
        <f>'Liste des gares'!G1756</f>
        <v>B GRAND EST</v>
      </c>
    </row>
    <row r="1756" spans="17:22">
      <c r="Q1756" t="str">
        <f>'Liste des gares'!B1757</f>
        <v>Monestier-de-Clermont</v>
      </c>
      <c r="R1756">
        <f>'Liste des gares'!C1757</f>
        <v>87747592</v>
      </c>
      <c r="S1756" t="str">
        <f>'Liste des gares'!D1757</f>
        <v>Auvergne-Rhône-Alpes</v>
      </c>
      <c r="T1756" t="str">
        <f>'Liste des gares'!E1757</f>
        <v>AURA - Auvergne Rhône Alpes</v>
      </c>
      <c r="U1756" t="str">
        <f>'Liste des gares'!F1757</f>
        <v>EIC Alpes</v>
      </c>
      <c r="V1756" t="str">
        <f>'Liste des gares'!G1757</f>
        <v>C AUV-RHONE ALPES</v>
      </c>
    </row>
    <row r="1757" spans="17:22">
      <c r="Q1757" t="str">
        <f>'Liste des gares'!B1758</f>
        <v>Monéteau - Gurgy</v>
      </c>
      <c r="R1757">
        <f>'Liste des gares'!C1758</f>
        <v>87683557</v>
      </c>
      <c r="S1757" t="str">
        <f>'Liste des gares'!D1758</f>
        <v>Bourgogne-Franche-Comté</v>
      </c>
      <c r="T1757" t="str">
        <f>'Liste des gares'!E1758</f>
        <v>BFC - Bourgogne Franche Compté</v>
      </c>
      <c r="U1757" t="str">
        <f>'Liste des gares'!F1758</f>
        <v>à renseigner par PSEF</v>
      </c>
      <c r="V1757" t="str">
        <f>'Liste des gares'!G1758</f>
        <v>C BOURGOGNE FC</v>
      </c>
    </row>
    <row r="1758" spans="17:22">
      <c r="Q1758" t="str">
        <f>'Liste des gares'!B1759</f>
        <v>Monistrol-d'Allier</v>
      </c>
      <c r="R1758">
        <f>'Liste des gares'!C1759</f>
        <v>87734335</v>
      </c>
      <c r="S1758" t="str">
        <f>'Liste des gares'!D1759</f>
        <v>Auvergne-Rhône-Alpes</v>
      </c>
      <c r="T1758" t="str">
        <f>'Liste des gares'!E1759</f>
        <v>AURA - Auvergne Rhône Alpes</v>
      </c>
      <c r="U1758" t="str">
        <f>'Liste des gares'!F1759</f>
        <v>à renseigner par PSEF</v>
      </c>
      <c r="V1758" t="str">
        <f>'Liste des gares'!G1759</f>
        <v>C AUV-RHONE ALPES</v>
      </c>
    </row>
    <row r="1759" spans="17:22">
      <c r="Q1759" t="str">
        <f>'Liste des gares'!B1760</f>
        <v>Monnaie</v>
      </c>
      <c r="R1759">
        <f>'Liste des gares'!C1760</f>
        <v>87574681</v>
      </c>
      <c r="S1759" t="str">
        <f>'Liste des gares'!D1760</f>
        <v>Centre-Val de Loire</v>
      </c>
      <c r="T1759" t="str">
        <f>'Liste des gares'!E1760</f>
        <v>CVL - Centre Val de Loire</v>
      </c>
      <c r="U1759" t="str">
        <f>'Liste des gares'!F1760</f>
        <v>à renseigner par PSEF</v>
      </c>
      <c r="V1759" t="str">
        <f>'Liste des gares'!G1760</f>
        <v>C CENTRE VAL DE LOIRE</v>
      </c>
    </row>
    <row r="1760" spans="17:22">
      <c r="Q1760" t="str">
        <f>'Liste des gares'!B1761</f>
        <v>Monnerville</v>
      </c>
      <c r="R1760">
        <f>'Liste des gares'!C1761</f>
        <v>87545111</v>
      </c>
      <c r="S1760" t="str">
        <f>'Liste des gares'!D1761</f>
        <v>Île-de-France</v>
      </c>
      <c r="T1760" t="str">
        <f>'Liste des gares'!E1761</f>
        <v>IDF - Île de France</v>
      </c>
      <c r="U1760" t="str">
        <f>'Liste des gares'!F1761</f>
        <v>à renseigner par PSEF</v>
      </c>
      <c r="V1760" t="str">
        <f>'Liste des gares'!G1761</f>
        <v>C ILE-DE-FRANCE</v>
      </c>
    </row>
    <row r="1761" spans="17:22">
      <c r="Q1761" t="str">
        <f>'Liste des gares'!B1762</f>
        <v>Monsempron-Libos</v>
      </c>
      <c r="R1761">
        <f>'Liste des gares'!C1762</f>
        <v>87586453</v>
      </c>
      <c r="S1761" t="str">
        <f>'Liste des gares'!D1762</f>
        <v>Nouvelle-Aquitaine</v>
      </c>
      <c r="T1761" t="str">
        <f>'Liste des gares'!E1762</f>
        <v>NA - Nouvelle Aquitaine</v>
      </c>
      <c r="U1761" t="str">
        <f>'Liste des gares'!F1762</f>
        <v>à renseigner par PSEF</v>
      </c>
      <c r="V1761" t="str">
        <f>'Liste des gares'!G1762</f>
        <v>C NOUVELLE AQUITAINE</v>
      </c>
    </row>
    <row r="1762" spans="17:22">
      <c r="Q1762" t="str">
        <f>'Liste des gares'!B1763</f>
        <v>Mont de Terre</v>
      </c>
      <c r="R1762">
        <f>'Liste des gares'!C1763</f>
        <v>87287128</v>
      </c>
      <c r="S1762" t="str">
        <f>'Liste des gares'!D1763</f>
        <v>Hauts-de-France</v>
      </c>
      <c r="T1762" t="str">
        <f>'Liste des gares'!E1763</f>
        <v>HDF - Hauts de France</v>
      </c>
      <c r="U1762" t="str">
        <f>'Liste des gares'!F1763</f>
        <v>à renseigner par PSEF</v>
      </c>
      <c r="V1762" t="str">
        <f>'Liste des gares'!G1763</f>
        <v>C HAUTS DE FRANCE</v>
      </c>
    </row>
    <row r="1763" spans="17:22">
      <c r="Q1763" t="str">
        <f>'Liste des gares'!B1764</f>
        <v>Montaignac-Saint-Hippolyte</v>
      </c>
      <c r="R1763">
        <f>'Liste des gares'!C1764</f>
        <v>87594135</v>
      </c>
      <c r="S1763" t="str">
        <f>'Liste des gares'!D1764</f>
        <v>Nouvelle-Aquitaine</v>
      </c>
      <c r="T1763" t="str">
        <f>'Liste des gares'!E1764</f>
        <v>NA - Nouvelle Aquitaine</v>
      </c>
      <c r="U1763" t="str">
        <f>'Liste des gares'!F1764</f>
        <v>à renseigner par PSEF</v>
      </c>
      <c r="V1763" t="str">
        <f>'Liste des gares'!G1764</f>
        <v>C NOUVELLE AQUITAINE</v>
      </c>
    </row>
    <row r="1764" spans="17:22">
      <c r="Q1764" t="str">
        <f>'Liste des gares'!B1765</f>
        <v>Montaigu (Vendée)</v>
      </c>
      <c r="R1764">
        <f>'Liste des gares'!C1765</f>
        <v>87481465</v>
      </c>
      <c r="S1764" t="str">
        <f>'Liste des gares'!D1765</f>
        <v>Pays de la Loire</v>
      </c>
      <c r="T1764" t="str">
        <f>'Liste des gares'!E1765</f>
        <v>BPL - Bretagne Pays de La Loire</v>
      </c>
      <c r="U1764" t="str">
        <f>'Liste des gares'!F1765</f>
        <v>à renseigner par PSEF</v>
      </c>
      <c r="V1764" t="str">
        <f>'Liste des gares'!G1765</f>
        <v>B PAYS DE LA LOIRE</v>
      </c>
    </row>
    <row r="1765" spans="17:22">
      <c r="Q1765" t="str">
        <f>'Liste des gares'!B1766</f>
        <v>Montaigut-le-Blanc</v>
      </c>
      <c r="R1765">
        <f>'Liste des gares'!C1766</f>
        <v>87597674</v>
      </c>
      <c r="S1765" t="str">
        <f>'Liste des gares'!D1766</f>
        <v>Nouvelle-Aquitaine</v>
      </c>
      <c r="T1765" t="str">
        <f>'Liste des gares'!E1766</f>
        <v>NA - Nouvelle Aquitaine</v>
      </c>
      <c r="U1765" t="str">
        <f>'Liste des gares'!F1766</f>
        <v>à renseigner par PSEF</v>
      </c>
      <c r="V1765" t="str">
        <f>'Liste des gares'!G1766</f>
        <v>C NOUVELLE AQUITAINE</v>
      </c>
    </row>
    <row r="1766" spans="17:22">
      <c r="Q1766" t="str">
        <f>'Liste des gares'!B1767</f>
        <v>Montargis</v>
      </c>
      <c r="R1766">
        <f>'Liste des gares'!C1767</f>
        <v>87684001</v>
      </c>
      <c r="S1766" t="str">
        <f>'Liste des gares'!D1767</f>
        <v>Centre-Val de Loire</v>
      </c>
      <c r="T1766" t="str">
        <f>'Liste des gares'!E1767</f>
        <v>CVL - Centre Val de Loire</v>
      </c>
      <c r="U1766" t="str">
        <f>'Liste des gares'!F1767</f>
        <v>à renseigner par PSEF</v>
      </c>
      <c r="V1766" t="str">
        <f>'Liste des gares'!G1767</f>
        <v>A CENTRE VAL DE LOIRE</v>
      </c>
    </row>
    <row r="1767" spans="17:22">
      <c r="Q1767" t="str">
        <f>'Liste des gares'!B1768</f>
        <v>Montastruc-la-Conseillère</v>
      </c>
      <c r="R1767">
        <f>'Liste des gares'!C1768</f>
        <v>87615369</v>
      </c>
      <c r="S1767" t="str">
        <f>'Liste des gares'!D1768</f>
        <v>Occitanie</v>
      </c>
      <c r="T1767" t="str">
        <f>'Liste des gares'!E1768</f>
        <v>OCC - Occitanie</v>
      </c>
      <c r="U1767" t="str">
        <f>'Liste des gares'!F1768</f>
        <v>EIC Midi Pyrénées</v>
      </c>
      <c r="V1767" t="str">
        <f>'Liste des gares'!G1768</f>
        <v>B OCCITANIE</v>
      </c>
    </row>
    <row r="1768" spans="17:22">
      <c r="Q1768" t="str">
        <f>'Liste des gares'!B1769</f>
        <v>Montataire</v>
      </c>
      <c r="R1768">
        <f>'Liste des gares'!C1769</f>
        <v>87276618</v>
      </c>
      <c r="S1768" t="str">
        <f>'Liste des gares'!D1769</f>
        <v>Hauts-de-France</v>
      </c>
      <c r="T1768" t="str">
        <f>'Liste des gares'!E1769</f>
        <v>HDF - Hauts de France</v>
      </c>
      <c r="U1768" t="str">
        <f>'Liste des gares'!F1769</f>
        <v>à renseigner par PSEF</v>
      </c>
      <c r="V1768" t="str">
        <f>'Liste des gares'!G1769</f>
        <v>C HAUTS DE FRANCE</v>
      </c>
    </row>
    <row r="1769" spans="17:22">
      <c r="Q1769" t="str">
        <f>'Liste des gares'!B1770</f>
        <v>Montauban Ville Bourbon</v>
      </c>
      <c r="R1769">
        <f>'Liste des gares'!C1770</f>
        <v>87611244</v>
      </c>
      <c r="S1769" t="str">
        <f>'Liste des gares'!D1770</f>
        <v>Occitanie</v>
      </c>
      <c r="T1769" t="str">
        <f>'Liste des gares'!E1770</f>
        <v>OCC - Occitanie</v>
      </c>
      <c r="U1769" t="str">
        <f>'Liste des gares'!F1770</f>
        <v>à renseigner par PSEF</v>
      </c>
      <c r="V1769" t="str">
        <f>'Liste des gares'!G1770</f>
        <v>A OCCITANIE</v>
      </c>
    </row>
    <row r="1770" spans="17:22">
      <c r="Q1770" t="str">
        <f>'Liste des gares'!B1771</f>
        <v>Montauban-de-Bretagne</v>
      </c>
      <c r="R1770">
        <f>'Liste des gares'!C1771</f>
        <v>87471086</v>
      </c>
      <c r="S1770" t="str">
        <f>'Liste des gares'!D1771</f>
        <v>Bretagne</v>
      </c>
      <c r="T1770" t="str">
        <f>'Liste des gares'!E1771</f>
        <v>BPL - Bretagne Pays de La Loire</v>
      </c>
      <c r="U1770" t="str">
        <f>'Liste des gares'!F1771</f>
        <v>EIC Bretagne Pays de la Loire</v>
      </c>
      <c r="V1770" t="str">
        <f>'Liste des gares'!G1771</f>
        <v>B BRETAGNE</v>
      </c>
    </row>
    <row r="1771" spans="17:22">
      <c r="Q1771" t="str">
        <f>'Liste des gares'!B1772</f>
        <v>Montaudran</v>
      </c>
      <c r="R1771">
        <f>'Liste des gares'!C1772</f>
        <v>87612010</v>
      </c>
      <c r="S1771" t="str">
        <f>'Liste des gares'!D1772</f>
        <v>Occitanie</v>
      </c>
      <c r="T1771" t="str">
        <f>'Liste des gares'!E1772</f>
        <v>OCC - Occitanie</v>
      </c>
      <c r="U1771" t="str">
        <f>'Liste des gares'!F1772</f>
        <v>à renseigner par PSEF</v>
      </c>
      <c r="V1771" t="str">
        <f>'Liste des gares'!G1772</f>
        <v>C OCCITANIE</v>
      </c>
    </row>
    <row r="1772" spans="17:22">
      <c r="Q1772" t="str">
        <f>'Liste des gares'!B1773</f>
        <v>Montaut - Bétharram</v>
      </c>
      <c r="R1772">
        <f>'Liste des gares'!C1773</f>
        <v>87672113</v>
      </c>
      <c r="S1772" t="str">
        <f>'Liste des gares'!D1773</f>
        <v>Nouvelle-Aquitaine</v>
      </c>
      <c r="T1772" t="str">
        <f>'Liste des gares'!E1773</f>
        <v>NA - Nouvelle Aquitaine</v>
      </c>
      <c r="U1772" t="str">
        <f>'Liste des gares'!F1773</f>
        <v>à renseigner par PSEF</v>
      </c>
      <c r="V1772" t="str">
        <f>'Liste des gares'!G1773</f>
        <v>C NOUVELLE AQUITAINE</v>
      </c>
    </row>
    <row r="1773" spans="17:22">
      <c r="Q1773" t="str">
        <f>'Liste des gares'!B1774</f>
        <v>Montbard</v>
      </c>
      <c r="R1773">
        <f>'Liste des gares'!C1774</f>
        <v>87713131</v>
      </c>
      <c r="S1773" t="str">
        <f>'Liste des gares'!D1774</f>
        <v>Bourgogne-Franche-Comté</v>
      </c>
      <c r="T1773" t="str">
        <f>'Liste des gares'!E1774</f>
        <v>BFC - Bourgogne Franche Compté</v>
      </c>
      <c r="U1773" t="str">
        <f>'Liste des gares'!F1774</f>
        <v>EIC Bourgogne Franche Comté</v>
      </c>
      <c r="V1773" t="str">
        <f>'Liste des gares'!G1774</f>
        <v>B BOURGOGNE FC</v>
      </c>
    </row>
    <row r="1774" spans="17:22">
      <c r="Q1774" t="str">
        <f>'Liste des gares'!B1775</f>
        <v>Montbarrey</v>
      </c>
      <c r="R1774">
        <f>'Liste des gares'!C1775</f>
        <v>87718866</v>
      </c>
      <c r="S1774" t="str">
        <f>'Liste des gares'!D1775</f>
        <v>Bourgogne-Franche-Comté</v>
      </c>
      <c r="T1774" t="str">
        <f>'Liste des gares'!E1775</f>
        <v>BFC - Bourgogne Franche Compté</v>
      </c>
      <c r="U1774" t="str">
        <f>'Liste des gares'!F1775</f>
        <v>à renseigner par PSEF</v>
      </c>
      <c r="V1774" t="str">
        <f>'Liste des gares'!G1775</f>
        <v>C BOURGOGNE FC</v>
      </c>
    </row>
    <row r="1775" spans="17:22">
      <c r="Q1775" t="str">
        <f>'Liste des gares'!B1776</f>
        <v>Montbartier</v>
      </c>
      <c r="R1775">
        <f>'Liste des gares'!C1776</f>
        <v>87611699</v>
      </c>
      <c r="S1775" t="str">
        <f>'Liste des gares'!D1776</f>
        <v>Occitanie</v>
      </c>
      <c r="T1775" t="str">
        <f>'Liste des gares'!E1776</f>
        <v>OCC - Occitanie</v>
      </c>
      <c r="U1775" t="str">
        <f>'Liste des gares'!F1776</f>
        <v>EIC Midi Pyrénées</v>
      </c>
      <c r="V1775" t="str">
        <f>'Liste des gares'!G1776</f>
        <v>C OCCITANIE</v>
      </c>
    </row>
    <row r="1776" spans="17:22">
      <c r="Q1776" t="str">
        <f>'Liste des gares'!B1777</f>
        <v>Montbazon</v>
      </c>
      <c r="R1776">
        <f>'Liste des gares'!C1777</f>
        <v>87571406</v>
      </c>
      <c r="S1776" t="str">
        <f>'Liste des gares'!D1777</f>
        <v>Centre-Val de Loire</v>
      </c>
      <c r="T1776" t="str">
        <f>'Liste des gares'!E1777</f>
        <v>CVL - Centre Val de Loire</v>
      </c>
      <c r="U1776" t="str">
        <f>'Liste des gares'!F1777</f>
        <v>à renseigner par PSEF</v>
      </c>
      <c r="V1776" t="str">
        <f>'Liste des gares'!G1777</f>
        <v>C CENTRE VAL DE LOIRE</v>
      </c>
    </row>
    <row r="1777" spans="17:22">
      <c r="Q1777" t="str">
        <f>'Liste des gares'!B1778</f>
        <v>Montbéliard</v>
      </c>
      <c r="R1777">
        <f>'Liste des gares'!C1778</f>
        <v>87184523</v>
      </c>
      <c r="S1777" t="str">
        <f>'Liste des gares'!D1778</f>
        <v>Bourgogne-Franche-Comté</v>
      </c>
      <c r="T1777" t="str">
        <f>'Liste des gares'!E1778</f>
        <v>BFC - Bourgogne Franche Compté</v>
      </c>
      <c r="U1777" t="str">
        <f>'Liste des gares'!F1778</f>
        <v>EIC Alsace</v>
      </c>
      <c r="V1777" t="str">
        <f>'Liste des gares'!G1778</f>
        <v>B BOURGOGNE FC</v>
      </c>
    </row>
    <row r="1778" spans="17:22">
      <c r="Q1778" t="str">
        <f>'Liste des gares'!B1779</f>
        <v>Montbizot</v>
      </c>
      <c r="R1778">
        <f>'Liste des gares'!C1779</f>
        <v>87396044</v>
      </c>
      <c r="S1778" t="str">
        <f>'Liste des gares'!D1779</f>
        <v>Pays de la Loire</v>
      </c>
      <c r="T1778" t="str">
        <f>'Liste des gares'!E1779</f>
        <v>BPL - Bretagne Pays de La Loire</v>
      </c>
      <c r="U1778" t="str">
        <f>'Liste des gares'!F1779</f>
        <v>à renseigner par PSEF</v>
      </c>
      <c r="V1778" t="str">
        <f>'Liste des gares'!G1779</f>
        <v>C PAYS DE LA LOIRE</v>
      </c>
    </row>
    <row r="1779" spans="17:22">
      <c r="Q1779" t="str">
        <f>'Liste des gares'!B1780</f>
        <v>Montbré</v>
      </c>
      <c r="R1779">
        <f>'Liste des gares'!C1780</f>
        <v>87171256</v>
      </c>
      <c r="S1779" t="str">
        <f>'Liste des gares'!D1780</f>
        <v>Grand Est</v>
      </c>
      <c r="T1779" t="str">
        <f>'Liste des gares'!E1780</f>
        <v>GE - Grand Est</v>
      </c>
      <c r="U1779" t="str">
        <f>'Liste des gares'!F1780</f>
        <v>à renseigner par PSEF</v>
      </c>
      <c r="V1779" t="str">
        <f>'Liste des gares'!G1780</f>
        <v>C GRAND EST</v>
      </c>
    </row>
    <row r="1780" spans="17:22">
      <c r="Q1780" t="str">
        <f>'Liste des gares'!B1781</f>
        <v>Conches</v>
      </c>
      <c r="R1780">
        <f>'Liste des gares'!C1781</f>
        <v>87387159</v>
      </c>
      <c r="S1780" t="str">
        <f>'Liste des gares'!D1781</f>
        <v>Normandie</v>
      </c>
      <c r="T1780" t="str">
        <f>'Liste des gares'!E1781</f>
        <v>NO - Normandie</v>
      </c>
      <c r="U1780" t="str">
        <f>'Liste des gares'!F1781</f>
        <v>à renseigner par PSEF</v>
      </c>
      <c r="V1780" t="str">
        <f>'Liste des gares'!G1781</f>
        <v>C NORMANDIE</v>
      </c>
    </row>
    <row r="1781" spans="17:22">
      <c r="Q1781" t="str">
        <f>'Liste des gares'!B1782</f>
        <v>Montceau-les-Mines</v>
      </c>
      <c r="R1781">
        <f>'Liste des gares'!C1782</f>
        <v>87694620</v>
      </c>
      <c r="S1781" t="str">
        <f>'Liste des gares'!D1782</f>
        <v>Bourgogne-Franche-Comté</v>
      </c>
      <c r="T1781" t="str">
        <f>'Liste des gares'!E1782</f>
        <v>BFC - Bourgogne Franche Compté</v>
      </c>
      <c r="U1781" t="str">
        <f>'Liste des gares'!F1782</f>
        <v>EIC Bourgogne Franche Comté</v>
      </c>
      <c r="V1781" t="str">
        <f>'Liste des gares'!G1782</f>
        <v>C BOURGOGNE FC</v>
      </c>
    </row>
    <row r="1782" spans="17:22">
      <c r="Q1782" t="str">
        <f>'Liste des gares'!B1783</f>
        <v>Montchanin</v>
      </c>
      <c r="R1782">
        <f>'Liste des gares'!C1783</f>
        <v>87694307</v>
      </c>
      <c r="S1782" t="str">
        <f>'Liste des gares'!D1783</f>
        <v>Bourgogne-Franche-Comté</v>
      </c>
      <c r="T1782" t="str">
        <f>'Liste des gares'!E1783</f>
        <v>BFC - Bourgogne Franche Compté</v>
      </c>
      <c r="U1782" t="str">
        <f>'Liste des gares'!F1783</f>
        <v>EIC Bourgogne Franche Comté</v>
      </c>
      <c r="V1782" t="str">
        <f>'Liste des gares'!G1783</f>
        <v>C BOURGOGNE FC</v>
      </c>
    </row>
    <row r="1783" spans="17:22">
      <c r="Q1783" t="str">
        <f>'Liste des gares'!B1784</f>
        <v>Mont-Dauphin - Guillestre</v>
      </c>
      <c r="R1783">
        <f>'Liste des gares'!C1784</f>
        <v>87763508</v>
      </c>
      <c r="S1783" t="str">
        <f>'Liste des gares'!D1784</f>
        <v>Provence-Alpes-Côte d'Azur</v>
      </c>
      <c r="T1783" t="str">
        <f>'Liste des gares'!E1784</f>
        <v>PACA - Provence Alpes Côte d'Azur</v>
      </c>
      <c r="U1783" t="str">
        <f>'Liste des gares'!F1784</f>
        <v>à renseigner par PSEF</v>
      </c>
      <c r="V1783" t="str">
        <f>'Liste des gares'!G1784</f>
        <v>C PACA</v>
      </c>
    </row>
    <row r="1784" spans="17:22">
      <c r="Q1784" t="str">
        <f>'Liste des gares'!B1785</f>
        <v>Mont-de-Marsan</v>
      </c>
      <c r="R1784">
        <f>'Liste des gares'!C1785</f>
        <v>87671016</v>
      </c>
      <c r="S1784" t="str">
        <f>'Liste des gares'!D1785</f>
        <v>Nouvelle-Aquitaine</v>
      </c>
      <c r="T1784" t="str">
        <f>'Liste des gares'!E1785</f>
        <v>NA - Nouvelle Aquitaine</v>
      </c>
      <c r="U1784" t="str">
        <f>'Liste des gares'!F1785</f>
        <v>EIC Aquitaine Poitou Charentes</v>
      </c>
      <c r="V1784" t="str">
        <f>'Liste des gares'!G1785</f>
        <v>B NOUVELLE AQUITAINE</v>
      </c>
    </row>
    <row r="1785" spans="17:22">
      <c r="Q1785" t="str">
        <f>'Liste des gares'!B1786</f>
        <v>Montdidier</v>
      </c>
      <c r="R1785">
        <f>'Liste des gares'!C1786</f>
        <v>87313346</v>
      </c>
      <c r="S1785" t="str">
        <f>'Liste des gares'!D1786</f>
        <v>Hauts-de-France</v>
      </c>
      <c r="T1785" t="str">
        <f>'Liste des gares'!E1786</f>
        <v>HDF - Hauts de France</v>
      </c>
      <c r="U1785" t="str">
        <f>'Liste des gares'!F1786</f>
        <v>à renseigner par PSEF</v>
      </c>
      <c r="V1785" t="str">
        <f>'Liste des gares'!G1786</f>
        <v>B HAUTS DE FRANCE</v>
      </c>
    </row>
    <row r="1786" spans="17:22">
      <c r="Q1786" t="str">
        <f>'Liste des gares'!B1787</f>
        <v>Monte-Carlo Country Club</v>
      </c>
      <c r="R1786">
        <f>'Liste des gares'!C1787</f>
        <v>87338590</v>
      </c>
      <c r="S1786" t="str">
        <f>'Liste des gares'!D1787</f>
        <v>Provence-Alpes-Côte d'Azur</v>
      </c>
      <c r="T1786" t="str">
        <f>'Liste des gares'!E1787</f>
        <v>PACA - Provence Alpes Côte d'Azur</v>
      </c>
      <c r="U1786" t="str">
        <f>'Liste des gares'!F1787</f>
        <v>à renseigner par PSEF</v>
      </c>
      <c r="V1786" t="str">
        <f>'Liste des gares'!G1787</f>
        <v>C PACA</v>
      </c>
    </row>
    <row r="1787" spans="17:22">
      <c r="Q1787" t="str">
        <f>'Liste des gares'!B1788</f>
        <v>Montélimar</v>
      </c>
      <c r="R1787">
        <f>'Liste des gares'!C1788</f>
        <v>87764001</v>
      </c>
      <c r="S1787" t="str">
        <f>'Liste des gares'!D1788</f>
        <v>Auvergne-Rhône-Alpes</v>
      </c>
      <c r="T1787" t="str">
        <f>'Liste des gares'!E1788</f>
        <v>AURA - Auvergne Rhône Alpes</v>
      </c>
      <c r="U1787" t="str">
        <f>'Liste des gares'!F1788</f>
        <v>à renseigner par PSEF</v>
      </c>
      <c r="V1787" t="str">
        <f>'Liste des gares'!G1788</f>
        <v>B AUV-RHONE ALPES</v>
      </c>
    </row>
    <row r="1788" spans="17:22">
      <c r="Q1788" t="str">
        <f>'Liste des gares'!B1789</f>
        <v>Montendre</v>
      </c>
      <c r="R1788">
        <f>'Liste des gares'!C1789</f>
        <v>87491183</v>
      </c>
      <c r="S1788" t="str">
        <f>'Liste des gares'!D1789</f>
        <v>Nouvelle-Aquitaine</v>
      </c>
      <c r="T1788" t="str">
        <f>'Liste des gares'!E1789</f>
        <v>NA - Nouvelle Aquitaine</v>
      </c>
      <c r="U1788" t="str">
        <f>'Liste des gares'!F1789</f>
        <v>à renseigner par PSEF</v>
      </c>
      <c r="V1788" t="str">
        <f>'Liste des gares'!G1789</f>
        <v>C NOUVELLE AQUITAINE</v>
      </c>
    </row>
    <row r="1789" spans="17:22">
      <c r="Q1789" t="str">
        <f>'Liste des gares'!B1790</f>
        <v>Montereau</v>
      </c>
      <c r="R1789">
        <f>'Liste des gares'!C1790</f>
        <v>87682302</v>
      </c>
      <c r="S1789" t="str">
        <f>'Liste des gares'!D1790</f>
        <v>Île-de-France</v>
      </c>
      <c r="T1789" t="str">
        <f>'Liste des gares'!E1790</f>
        <v>IDF - Île de France</v>
      </c>
      <c r="U1789" t="str">
        <f>'Liste des gares'!F1790</f>
        <v>à renseigner par PSEF</v>
      </c>
      <c r="V1789" t="str">
        <f>'Liste des gares'!G1790</f>
        <v>B ILE-DE-FRANCE</v>
      </c>
    </row>
    <row r="1790" spans="17:22">
      <c r="Q1790" t="str">
        <f>'Liste des gares'!B1791</f>
        <v>Montérolier - Buchy</v>
      </c>
      <c r="R1790">
        <f>'Liste des gares'!C1791</f>
        <v>87411454</v>
      </c>
      <c r="S1790" t="str">
        <f>'Liste des gares'!D1791</f>
        <v>Normandie</v>
      </c>
      <c r="T1790" t="str">
        <f>'Liste des gares'!E1791</f>
        <v>NO - Normandie</v>
      </c>
      <c r="U1790" t="str">
        <f>'Liste des gares'!F1791</f>
        <v>à renseigner par PSEF</v>
      </c>
      <c r="V1790" t="str">
        <f>'Liste des gares'!G1791</f>
        <v>C NORMANDIE</v>
      </c>
    </row>
    <row r="1791" spans="17:22">
      <c r="Q1791" t="str">
        <f>'Liste des gares'!B1792</f>
        <v>Montescourt</v>
      </c>
      <c r="R1791">
        <f>'Liste des gares'!C1792</f>
        <v>87296418</v>
      </c>
      <c r="S1791" t="str">
        <f>'Liste des gares'!D1792</f>
        <v>Hauts-de-France</v>
      </c>
      <c r="T1791" t="str">
        <f>'Liste des gares'!E1792</f>
        <v>HDF - Hauts de France</v>
      </c>
      <c r="U1791" t="str">
        <f>'Liste des gares'!F1792</f>
        <v>à renseigner par PSEF</v>
      </c>
      <c r="V1791" t="str">
        <f>'Liste des gares'!G1792</f>
        <v>C HAUTS DE FRANCE</v>
      </c>
    </row>
    <row r="1792" spans="17:22">
      <c r="Q1792" t="str">
        <f>'Liste des gares'!B1793</f>
        <v>Flers</v>
      </c>
      <c r="R1792">
        <f>'Liste des gares'!C1793</f>
        <v>87448001</v>
      </c>
      <c r="S1792" t="str">
        <f>'Liste des gares'!D1793</f>
        <v>Normandie</v>
      </c>
      <c r="T1792" t="str">
        <f>'Liste des gares'!E1793</f>
        <v>NO - Normandie</v>
      </c>
      <c r="U1792" t="str">
        <f>'Liste des gares'!F1793</f>
        <v>à renseigner par PSEF</v>
      </c>
      <c r="V1792" t="str">
        <f>'Liste des gares'!G1793</f>
        <v>C NORMANDIE</v>
      </c>
    </row>
    <row r="1793" spans="17:22">
      <c r="Q1793" t="str">
        <f>'Liste des gares'!B1794</f>
        <v>Montfavet</v>
      </c>
      <c r="R1793">
        <f>'Liste des gares'!C1794</f>
        <v>87765412</v>
      </c>
      <c r="S1793" t="str">
        <f>'Liste des gares'!D1794</f>
        <v>Provence-Alpes-Côte d'Azur</v>
      </c>
      <c r="T1793" t="str">
        <f>'Liste des gares'!E1794</f>
        <v>PACA - Provence Alpes Côte d'Azur</v>
      </c>
      <c r="U1793" t="str">
        <f>'Liste des gares'!F1794</f>
        <v>à renseigner par PSEF</v>
      </c>
      <c r="V1793" t="str">
        <f>'Liste des gares'!G1794</f>
        <v>C PACA</v>
      </c>
    </row>
    <row r="1794" spans="17:22">
      <c r="Q1794" t="str">
        <f>'Liste des gares'!B1795</f>
        <v>Montferrand - Thoraise</v>
      </c>
      <c r="R1794">
        <f>'Liste des gares'!C1795</f>
        <v>87718106</v>
      </c>
      <c r="S1794" t="str">
        <f>'Liste des gares'!D1795</f>
        <v>Bourgogne-Franche-Comté</v>
      </c>
      <c r="T1794" t="str">
        <f>'Liste des gares'!E1795</f>
        <v>BFC - Bourgogne Franche Compté</v>
      </c>
      <c r="U1794" t="str">
        <f>'Liste des gares'!F1795</f>
        <v>à renseigner par PSEF</v>
      </c>
      <c r="V1794" t="str">
        <f>'Liste des gares'!G1795</f>
        <v>C BOURGOGNE FC</v>
      </c>
    </row>
    <row r="1795" spans="17:22">
      <c r="Q1795" t="str">
        <f>'Liste des gares'!B1796</f>
        <v>Montfort-l'Amaury - Méré</v>
      </c>
      <c r="R1795">
        <f>'Liste des gares'!C1796</f>
        <v>87393892</v>
      </c>
      <c r="S1795" t="str">
        <f>'Liste des gares'!D1796</f>
        <v>Île-de-France</v>
      </c>
      <c r="T1795" t="str">
        <f>'Liste des gares'!E1796</f>
        <v>IDF - Île de France</v>
      </c>
      <c r="U1795" t="str">
        <f>'Liste des gares'!F1796</f>
        <v>à renseigner par PSEF</v>
      </c>
      <c r="V1795" t="str">
        <f>'Liste des gares'!G1796</f>
        <v>B ILE-DE-FRANCE</v>
      </c>
    </row>
    <row r="1796" spans="17:22">
      <c r="Q1796" t="str">
        <f>'Liste des gares'!B1797</f>
        <v>Montfort-le-Gesnois</v>
      </c>
      <c r="R1796">
        <f>'Liste des gares'!C1797</f>
        <v>87396291</v>
      </c>
      <c r="S1796" t="str">
        <f>'Liste des gares'!D1797</f>
        <v>Pays de la Loire</v>
      </c>
      <c r="T1796" t="str">
        <f>'Liste des gares'!E1797</f>
        <v>BPL - Bretagne Pays de La Loire</v>
      </c>
      <c r="U1796" t="str">
        <f>'Liste des gares'!F1797</f>
        <v>EIC Bretagne Pays de la Loire</v>
      </c>
      <c r="V1796" t="str">
        <f>'Liste des gares'!G1797</f>
        <v>C PAYS DE LA LOIRE</v>
      </c>
    </row>
    <row r="1797" spans="17:22">
      <c r="Q1797" t="str">
        <f>'Liste des gares'!B1798</f>
        <v>Montfort-sur-Meu</v>
      </c>
      <c r="R1797">
        <f>'Liste des gares'!C1798</f>
        <v>87471078</v>
      </c>
      <c r="S1797" t="str">
        <f>'Liste des gares'!D1798</f>
        <v>Bretagne</v>
      </c>
      <c r="T1797" t="str">
        <f>'Liste des gares'!E1798</f>
        <v>BPL - Bretagne Pays de La Loire</v>
      </c>
      <c r="U1797" t="str">
        <f>'Liste des gares'!F1798</f>
        <v>à renseigner par PSEF</v>
      </c>
      <c r="V1797" t="str">
        <f>'Liste des gares'!G1798</f>
        <v>B BRETAGNE</v>
      </c>
    </row>
    <row r="1798" spans="17:22">
      <c r="Q1798" t="str">
        <f>'Liste des gares'!B1799</f>
        <v>Montgeron - Crosne</v>
      </c>
      <c r="R1798">
        <f>'Liste des gares'!C1799</f>
        <v>87682104</v>
      </c>
      <c r="S1798" t="str">
        <f>'Liste des gares'!D1799</f>
        <v>Île-de-France</v>
      </c>
      <c r="T1798" t="str">
        <f>'Liste des gares'!E1799</f>
        <v>IDF - Île de France</v>
      </c>
      <c r="U1798" t="str">
        <f>'Liste des gares'!F1799</f>
        <v>à renseigner par PSEF</v>
      </c>
      <c r="V1798" t="str">
        <f>'Liste des gares'!G1799</f>
        <v>B ILE-DE-FRANCE</v>
      </c>
    </row>
    <row r="1799" spans="17:22">
      <c r="Q1799" t="str">
        <f>'Liste des gares'!B1800</f>
        <v>Montgeroult - Courcelles</v>
      </c>
      <c r="R1799">
        <f>'Liste des gares'!C1800</f>
        <v>87381160</v>
      </c>
      <c r="S1799" t="str">
        <f>'Liste des gares'!D1800</f>
        <v>Île-de-France</v>
      </c>
      <c r="T1799" t="str">
        <f>'Liste des gares'!E1800</f>
        <v>IDF - Île de France</v>
      </c>
      <c r="U1799" t="str">
        <f>'Liste des gares'!F1800</f>
        <v>à renseigner par PSEF</v>
      </c>
      <c r="V1799" t="str">
        <f>'Liste des gares'!G1800</f>
        <v>C ILE-DE-FRANCE</v>
      </c>
    </row>
    <row r="1800" spans="17:22">
      <c r="Q1800" t="str">
        <f>'Liste des gares'!B1801</f>
        <v>Monthermé</v>
      </c>
      <c r="R1800">
        <f>'Liste des gares'!C1801</f>
        <v>87172056</v>
      </c>
      <c r="S1800" t="str">
        <f>'Liste des gares'!D1801</f>
        <v>Grand Est</v>
      </c>
      <c r="T1800" t="str">
        <f>'Liste des gares'!E1801</f>
        <v>GE - Grand Est</v>
      </c>
      <c r="U1800" t="str">
        <f>'Liste des gares'!F1801</f>
        <v>à renseigner par PSEF</v>
      </c>
      <c r="V1800" t="str">
        <f>'Liste des gares'!G1801</f>
        <v>B GRAND EST</v>
      </c>
    </row>
    <row r="1801" spans="17:22">
      <c r="Q1801" t="str">
        <f>'Liste des gares'!B1802</f>
        <v>Montigny - Beauchamp</v>
      </c>
      <c r="R1801">
        <f>'Liste des gares'!C1802</f>
        <v>87276089</v>
      </c>
      <c r="S1801" t="str">
        <f>'Liste des gares'!D1802</f>
        <v>Île-de-France</v>
      </c>
      <c r="T1801" t="str">
        <f>'Liste des gares'!E1802</f>
        <v>IDF - Île de France</v>
      </c>
      <c r="U1801" t="str">
        <f>'Liste des gares'!F1802</f>
        <v>à renseigner par PSEF</v>
      </c>
      <c r="V1801" t="str">
        <f>'Liste des gares'!G1802</f>
        <v>B ILE-DE-FRANCE</v>
      </c>
    </row>
    <row r="1802" spans="17:22">
      <c r="Q1802" t="str">
        <f>'Liste des gares'!B1803</f>
        <v>Montigny-en-Ostrevent</v>
      </c>
      <c r="R1802">
        <f>'Liste des gares'!C1803</f>
        <v>87345306</v>
      </c>
      <c r="S1802" t="str">
        <f>'Liste des gares'!D1803</f>
        <v>Hauts-de-France</v>
      </c>
      <c r="T1802" t="str">
        <f>'Liste des gares'!E1803</f>
        <v>HDF - Hauts de France</v>
      </c>
      <c r="U1802" t="str">
        <f>'Liste des gares'!F1803</f>
        <v>à renseigner par PSEF</v>
      </c>
      <c r="V1802" t="str">
        <f>'Liste des gares'!G1803</f>
        <v>B HAUTS DE FRANCE</v>
      </c>
    </row>
    <row r="1803" spans="17:22">
      <c r="Q1803" t="str">
        <f>'Liste des gares'!B1804</f>
        <v>Montigny-sur-Loing</v>
      </c>
      <c r="R1803">
        <f>'Liste des gares'!C1804</f>
        <v>87684100</v>
      </c>
      <c r="S1803" t="str">
        <f>'Liste des gares'!D1804</f>
        <v>Île-de-France</v>
      </c>
      <c r="T1803" t="str">
        <f>'Liste des gares'!E1804</f>
        <v>IDF - Île de France</v>
      </c>
      <c r="U1803" t="str">
        <f>'Liste des gares'!F1804</f>
        <v>à renseigner par PSEF</v>
      </c>
      <c r="V1803" t="str">
        <f>'Liste des gares'!G1804</f>
        <v>B ILE-DE-FRANCE</v>
      </c>
    </row>
    <row r="1804" spans="17:22">
      <c r="Q1804" t="str">
        <f>'Liste des gares'!B1805</f>
        <v>Montivilliers</v>
      </c>
      <c r="R1804">
        <f>'Liste des gares'!C1805</f>
        <v>87413724</v>
      </c>
      <c r="S1804" t="str">
        <f>'Liste des gares'!D1805</f>
        <v>Normandie</v>
      </c>
      <c r="T1804" t="str">
        <f>'Liste des gares'!E1805</f>
        <v>NO - Normandie</v>
      </c>
      <c r="U1804" t="str">
        <f>'Liste des gares'!F1805</f>
        <v>à renseigner par PSEF</v>
      </c>
      <c r="V1804" t="str">
        <f>'Liste des gares'!G1805</f>
        <v>C NORMANDIE</v>
      </c>
    </row>
    <row r="1805" spans="17:22">
      <c r="Q1805" t="str">
        <f>'Liste des gares'!B1806</f>
        <v>Montlaur</v>
      </c>
      <c r="R1805">
        <f>'Liste des gares'!C1806</f>
        <v>87618207</v>
      </c>
      <c r="S1805" t="str">
        <f>'Liste des gares'!D1806</f>
        <v>Occitanie</v>
      </c>
      <c r="T1805" t="str">
        <f>'Liste des gares'!E1806</f>
        <v>OCC - Occitanie</v>
      </c>
      <c r="U1805" t="str">
        <f>'Liste des gares'!F1806</f>
        <v>à renseigner par PSEF</v>
      </c>
      <c r="V1805" t="str">
        <f>'Liste des gares'!G1806</f>
        <v>C OCCITANIE</v>
      </c>
    </row>
    <row r="1806" spans="17:22">
      <c r="Q1806" t="str">
        <f>'Liste des gares'!B1807</f>
        <v>Montlouis</v>
      </c>
      <c r="R1806">
        <f>'Liste des gares'!C1807</f>
        <v>87571273</v>
      </c>
      <c r="S1806" t="str">
        <f>'Liste des gares'!D1807</f>
        <v>Centre-Val de Loire</v>
      </c>
      <c r="T1806" t="str">
        <f>'Liste des gares'!E1807</f>
        <v>CVL - Centre Val de Loire</v>
      </c>
      <c r="U1806" t="str">
        <f>'Liste des gares'!F1807</f>
        <v>à renseigner par PSEF</v>
      </c>
      <c r="V1806" t="str">
        <f>'Liste des gares'!G1807</f>
        <v>C CENTRE VAL DE LOIRE</v>
      </c>
    </row>
    <row r="1807" spans="17:22">
      <c r="Q1807" t="str">
        <f>'Liste des gares'!B1808</f>
        <v>Mont-Louis - La Cabanasse</v>
      </c>
      <c r="R1807">
        <f>'Liste des gares'!C1808</f>
        <v>87784793</v>
      </c>
      <c r="S1807" t="str">
        <f>'Liste des gares'!D1808</f>
        <v>Occitanie</v>
      </c>
      <c r="T1807" t="str">
        <f>'Liste des gares'!E1808</f>
        <v>OCC - Occitanie</v>
      </c>
      <c r="U1807" t="str">
        <f>'Liste des gares'!F1808</f>
        <v>à renseigner par PSEF</v>
      </c>
      <c r="V1807" t="str">
        <f>'Liste des gares'!G1808</f>
        <v>C OCCITANIE</v>
      </c>
    </row>
    <row r="1808" spans="17:22">
      <c r="Q1808" t="str">
        <f>'Liste des gares'!B1809</f>
        <v>Montluçon</v>
      </c>
      <c r="R1808">
        <f>'Liste des gares'!C1809</f>
        <v>87641001</v>
      </c>
      <c r="S1808" t="str">
        <f>'Liste des gares'!D1809</f>
        <v>Auvergne-Rhône-Alpes</v>
      </c>
      <c r="T1808" t="str">
        <f>'Liste des gares'!E1809</f>
        <v>AURA - Auvergne Rhône Alpes</v>
      </c>
      <c r="U1808" t="str">
        <f>'Liste des gares'!F1809</f>
        <v>à renseigner par PSEF</v>
      </c>
      <c r="V1808" t="str">
        <f>'Liste des gares'!G1809</f>
        <v>B AUV-RHONE ALPES</v>
      </c>
    </row>
    <row r="1809" spans="17:22">
      <c r="Q1809" t="str">
        <f>'Liste des gares'!B1810</f>
        <v>Montluçon Rimard</v>
      </c>
      <c r="R1809">
        <f>'Liste des gares'!C1810</f>
        <v>87323675</v>
      </c>
      <c r="S1809" t="str">
        <f>'Liste des gares'!D1810</f>
        <v>Auvergne-Rhône-Alpes</v>
      </c>
      <c r="T1809" t="str">
        <f>'Liste des gares'!E1810</f>
        <v>AURA - Auvergne Rhône Alpes</v>
      </c>
      <c r="U1809" t="str">
        <f>'Liste des gares'!F1810</f>
        <v>à renseigner par PSEF</v>
      </c>
      <c r="V1809" t="str">
        <f>'Liste des gares'!G1810</f>
        <v>C AUV-RHONE ALPES</v>
      </c>
    </row>
    <row r="1810" spans="17:22">
      <c r="Q1810" t="str">
        <f>'Liste des gares'!B1811</f>
        <v>Montluel</v>
      </c>
      <c r="R1810">
        <f>'Liste des gares'!C1811</f>
        <v>87723569</v>
      </c>
      <c r="S1810" t="str">
        <f>'Liste des gares'!D1811</f>
        <v>Auvergne-Rhône-Alpes</v>
      </c>
      <c r="T1810" t="str">
        <f>'Liste des gares'!E1811</f>
        <v>AURA - Auvergne Rhône Alpes</v>
      </c>
      <c r="U1810" t="str">
        <f>'Liste des gares'!F1811</f>
        <v>à renseigner par PSEF</v>
      </c>
      <c r="V1810" t="str">
        <f>'Liste des gares'!G1811</f>
        <v>B AUV-RHONE ALPES</v>
      </c>
    </row>
    <row r="1811" spans="17:22">
      <c r="Q1811" t="str">
        <f>'Liste des gares'!B1812</f>
        <v>Montmédy</v>
      </c>
      <c r="R1811">
        <f>'Liste des gares'!C1812</f>
        <v>87194209</v>
      </c>
      <c r="S1811" t="str">
        <f>'Liste des gares'!D1812</f>
        <v>Grand Est</v>
      </c>
      <c r="T1811" t="str">
        <f>'Liste des gares'!E1812</f>
        <v>GE - Grand Est</v>
      </c>
      <c r="U1811" t="str">
        <f>'Liste des gares'!F1812</f>
        <v>à renseigner par PSEF</v>
      </c>
      <c r="V1811" t="str">
        <f>'Liste des gares'!G1812</f>
        <v>C GRAND EST</v>
      </c>
    </row>
    <row r="1812" spans="17:22">
      <c r="Q1812" t="str">
        <f>'Liste des gares'!B1813</f>
        <v>Montmélian</v>
      </c>
      <c r="R1812">
        <f>'Liste des gares'!C1813</f>
        <v>87741181</v>
      </c>
      <c r="S1812" t="str">
        <f>'Liste des gares'!D1813</f>
        <v>Auvergne-Rhône-Alpes</v>
      </c>
      <c r="T1812" t="str">
        <f>'Liste des gares'!E1813</f>
        <v>AURA - Auvergne Rhône Alpes</v>
      </c>
      <c r="U1812" t="str">
        <f>'Liste des gares'!F1813</f>
        <v>à renseigner par PSEF</v>
      </c>
      <c r="V1812" t="str">
        <f>'Liste des gares'!G1813</f>
        <v>B AUV-RHONE ALPES</v>
      </c>
    </row>
    <row r="1813" spans="17:22">
      <c r="Q1813" t="str">
        <f>'Liste des gares'!B1814</f>
        <v>Montmoreau</v>
      </c>
      <c r="R1813">
        <f>'Liste des gares'!C1814</f>
        <v>87583674</v>
      </c>
      <c r="S1813" t="str">
        <f>'Liste des gares'!D1814</f>
        <v>Nouvelle-Aquitaine</v>
      </c>
      <c r="T1813" t="str">
        <f>'Liste des gares'!E1814</f>
        <v>NA - Nouvelle Aquitaine</v>
      </c>
      <c r="U1813" t="str">
        <f>'Liste des gares'!F1814</f>
        <v>EIC Aquitaine Poitou Charentes</v>
      </c>
      <c r="V1813" t="str">
        <f>'Liste des gares'!G1814</f>
        <v>C NOUVELLE AQUITAINE</v>
      </c>
    </row>
    <row r="1814" spans="17:22">
      <c r="Q1814" t="str">
        <f>'Liste des gares'!B1815</f>
        <v>Montmorillon</v>
      </c>
      <c r="R1814">
        <f>'Liste des gares'!C1815</f>
        <v>87575480</v>
      </c>
      <c r="S1814" t="str">
        <f>'Liste des gares'!D1815</f>
        <v>Nouvelle-Aquitaine</v>
      </c>
      <c r="T1814" t="str">
        <f>'Liste des gares'!E1815</f>
        <v>NA - Nouvelle Aquitaine</v>
      </c>
      <c r="U1814" t="str">
        <f>'Liste des gares'!F1815</f>
        <v>EIC Aquitaine Poitou Charentes</v>
      </c>
      <c r="V1814" t="str">
        <f>'Liste des gares'!G1815</f>
        <v>C NOUVELLE AQUITAINE</v>
      </c>
    </row>
    <row r="1815" spans="17:22">
      <c r="Q1815" t="str">
        <f>'Liste des gares'!B1816</f>
        <v>Montoir-de-Bretagne</v>
      </c>
      <c r="R1815">
        <f>'Liste des gares'!C1816</f>
        <v>87481713</v>
      </c>
      <c r="S1815" t="str">
        <f>'Liste des gares'!D1816</f>
        <v>Pays de la Loire</v>
      </c>
      <c r="T1815" t="str">
        <f>'Liste des gares'!E1816</f>
        <v>BPL - Bretagne Pays de La Loire</v>
      </c>
      <c r="U1815" t="str">
        <f>'Liste des gares'!F1816</f>
        <v>EIC Bretagne Pays de la Loire</v>
      </c>
      <c r="V1815" t="str">
        <f>'Liste des gares'!G1816</f>
        <v>C PAYS DE LA LOIRE</v>
      </c>
    </row>
    <row r="1816" spans="17:22">
      <c r="Q1816" t="str">
        <f>'Liste des gares'!B1817</f>
        <v>Montpaon</v>
      </c>
      <c r="R1816">
        <f>'Liste des gares'!C1817</f>
        <v>87781534</v>
      </c>
      <c r="S1816" t="str">
        <f>'Liste des gares'!D1817</f>
        <v>Occitanie</v>
      </c>
      <c r="T1816" t="str">
        <f>'Liste des gares'!E1817</f>
        <v>OCC - Occitanie</v>
      </c>
      <c r="U1816" t="str">
        <f>'Liste des gares'!F1817</f>
        <v>à renseigner par PSEF</v>
      </c>
      <c r="V1816" t="str">
        <f>'Liste des gares'!G1817</f>
        <v>C OCCITANIE</v>
      </c>
    </row>
    <row r="1817" spans="17:22">
      <c r="Q1817" t="str">
        <f>'Liste des gares'!B1818</f>
        <v>Montpellier Saint-Roch</v>
      </c>
      <c r="R1817">
        <f>'Liste des gares'!C1818</f>
        <v>87773002</v>
      </c>
      <c r="S1817" t="str">
        <f>'Liste des gares'!D1818</f>
        <v>Occitanie</v>
      </c>
      <c r="T1817" t="str">
        <f>'Liste des gares'!E1818</f>
        <v>OCC - Occitanie</v>
      </c>
      <c r="U1817" t="str">
        <f>'Liste des gares'!F1818</f>
        <v>à renseigner par PSEF</v>
      </c>
      <c r="V1817" t="str">
        <f>'Liste des gares'!G1818</f>
        <v>TGA MONTPELLIER</v>
      </c>
    </row>
    <row r="1818" spans="17:22">
      <c r="Q1818" t="str">
        <f>'Liste des gares'!B1819</f>
        <v>Montpellier Sud de France</v>
      </c>
      <c r="R1818">
        <f>'Liste des gares'!C1819</f>
        <v>87688887</v>
      </c>
      <c r="S1818" t="str">
        <f>'Liste des gares'!D1819</f>
        <v>Occitanie</v>
      </c>
      <c r="T1818" t="str">
        <f>'Liste des gares'!E1819</f>
        <v>OCC - Occitanie</v>
      </c>
      <c r="U1818" t="str">
        <f>'Liste des gares'!F1819</f>
        <v>à renseigner par PSEF</v>
      </c>
      <c r="V1818" t="str">
        <f>'Liste des gares'!G1819</f>
        <v>A TGV à fort trafic et correspondances Autres</v>
      </c>
    </row>
    <row r="1819" spans="17:22">
      <c r="Q1819" t="str">
        <f>'Liste des gares'!B1820</f>
        <v>Montpon-Ménestérol</v>
      </c>
      <c r="R1819">
        <f>'Liste des gares'!C1820</f>
        <v>87595322</v>
      </c>
      <c r="S1819" t="str">
        <f>'Liste des gares'!D1820</f>
        <v>Nouvelle-Aquitaine</v>
      </c>
      <c r="T1819" t="str">
        <f>'Liste des gares'!E1820</f>
        <v>NA - Nouvelle Aquitaine</v>
      </c>
      <c r="U1819" t="str">
        <f>'Liste des gares'!F1820</f>
        <v>EIC Aquitaine Poitou Charentes</v>
      </c>
      <c r="V1819" t="str">
        <f>'Liste des gares'!G1820</f>
        <v>B NOUVELLE AQUITAINE</v>
      </c>
    </row>
    <row r="1820" spans="17:22">
      <c r="Q1820" t="str">
        <f>'Liste des gares'!B1821</f>
        <v>Montrabé</v>
      </c>
      <c r="R1820">
        <f>'Liste des gares'!C1821</f>
        <v>87611848</v>
      </c>
      <c r="S1820" t="str">
        <f>'Liste des gares'!D1821</f>
        <v>Occitanie</v>
      </c>
      <c r="T1820" t="str">
        <f>'Liste des gares'!E1821</f>
        <v>OCC - Occitanie</v>
      </c>
      <c r="U1820" t="str">
        <f>'Liste des gares'!F1821</f>
        <v>à renseigner par PSEF</v>
      </c>
      <c r="V1820" t="str">
        <f>'Liste des gares'!G1821</f>
        <v>C OCCITANIE</v>
      </c>
    </row>
    <row r="1821" spans="17:22">
      <c r="Q1821" t="str">
        <f>'Liste des gares'!B1822</f>
        <v>Montréjeau - Gourdan-Polignan</v>
      </c>
      <c r="R1821">
        <f>'Liste des gares'!C1822</f>
        <v>87611152</v>
      </c>
      <c r="S1821" t="str">
        <f>'Liste des gares'!D1822</f>
        <v>Occitanie</v>
      </c>
      <c r="T1821" t="str">
        <f>'Liste des gares'!E1822</f>
        <v>OCC - Occitanie</v>
      </c>
      <c r="U1821" t="str">
        <f>'Liste des gares'!F1822</f>
        <v>à renseigner par PSEF</v>
      </c>
      <c r="V1821" t="str">
        <f>'Liste des gares'!G1822</f>
        <v>B OCCITANIE</v>
      </c>
    </row>
    <row r="1822" spans="17:22">
      <c r="Q1822" t="str">
        <f>'Liste des gares'!B1823</f>
        <v>Montreuil</v>
      </c>
      <c r="R1822">
        <f>'Liste des gares'!C1823</f>
        <v>87382879</v>
      </c>
      <c r="S1822" t="str">
        <f>'Liste des gares'!D1823</f>
        <v>Île-de-France</v>
      </c>
      <c r="T1822" t="str">
        <f>'Liste des gares'!E1823</f>
        <v>IDF - Île de France</v>
      </c>
      <c r="U1822" t="str">
        <f>'Liste des gares'!F1823</f>
        <v>à renseigner par PSEF</v>
      </c>
      <c r="V1822" t="str">
        <f>'Liste des gares'!G1823</f>
        <v>B ILE-DE-FRANCE</v>
      </c>
    </row>
    <row r="1823" spans="17:22">
      <c r="Q1823" t="str">
        <f>'Liste des gares'!B1824</f>
        <v>Montreuil (Pas-de-Calais)</v>
      </c>
      <c r="R1823">
        <f>'Liste des gares'!C1824</f>
        <v>87317164</v>
      </c>
      <c r="S1823" t="str">
        <f>'Liste des gares'!D1824</f>
        <v>Hauts-de-France</v>
      </c>
      <c r="T1823" t="str">
        <f>'Liste des gares'!E1824</f>
        <v>HDF - Hauts de France</v>
      </c>
      <c r="U1823" t="str">
        <f>'Liste des gares'!F1824</f>
        <v>à renseigner par PSEF</v>
      </c>
      <c r="V1823" t="str">
        <f>'Liste des gares'!G1824</f>
        <v>C HAUTS DE FRANCE</v>
      </c>
    </row>
    <row r="1824" spans="17:22">
      <c r="Q1824" t="str">
        <f>'Liste des gares'!B1825</f>
        <v>Montreuil-Bellay</v>
      </c>
      <c r="R1824">
        <f>'Liste des gares'!C1825</f>
        <v>87487637</v>
      </c>
      <c r="S1824" t="str">
        <f>'Liste des gares'!D1825</f>
        <v>Pays de la Loire</v>
      </c>
      <c r="T1824" t="str">
        <f>'Liste des gares'!E1825</f>
        <v>BPL - Bretagne Pays de La Loire</v>
      </c>
      <c r="U1824" t="str">
        <f>'Liste des gares'!F1825</f>
        <v>EIC Bretagne Pays de la Loire</v>
      </c>
      <c r="V1824" t="str">
        <f>'Liste des gares'!G1825</f>
        <v>C PAYS DE LA LOIRE</v>
      </c>
    </row>
    <row r="1825" spans="17:22">
      <c r="Q1825" t="str">
        <f>'Liste des gares'!B1826</f>
        <v>Montreuil-sur-Ille</v>
      </c>
      <c r="R1825">
        <f>'Liste des gares'!C1826</f>
        <v>87478032</v>
      </c>
      <c r="S1825" t="str">
        <f>'Liste des gares'!D1826</f>
        <v>Bretagne</v>
      </c>
      <c r="T1825" t="str">
        <f>'Liste des gares'!E1826</f>
        <v>BPL - Bretagne Pays de La Loire</v>
      </c>
      <c r="U1825" t="str">
        <f>'Liste des gares'!F1826</f>
        <v>à renseigner par PSEF</v>
      </c>
      <c r="V1825" t="str">
        <f>'Liste des gares'!G1826</f>
        <v>B BRETAGNE</v>
      </c>
    </row>
    <row r="1826" spans="17:22">
      <c r="Q1826" t="str">
        <f>'Liste des gares'!B1827</f>
        <v>Montreuil-sur-Thérain</v>
      </c>
      <c r="R1826">
        <f>'Liste des gares'!C1827</f>
        <v>87316406</v>
      </c>
      <c r="S1826" t="str">
        <f>'Liste des gares'!D1827</f>
        <v>Hauts-de-France</v>
      </c>
      <c r="T1826" t="str">
        <f>'Liste des gares'!E1827</f>
        <v>HDF - Hauts de France</v>
      </c>
      <c r="U1826" t="str">
        <f>'Liste des gares'!F1827</f>
        <v>à renseigner par PSEF</v>
      </c>
      <c r="V1826" t="str">
        <f>'Liste des gares'!G1827</f>
        <v>C HAUTS DE FRANCE</v>
      </c>
    </row>
    <row r="1827" spans="17:22">
      <c r="Q1827" t="str">
        <f>'Liste des gares'!B1828</f>
        <v>Montreux-Vieux</v>
      </c>
      <c r="R1827">
        <f>'Liste des gares'!C1828</f>
        <v>87184275</v>
      </c>
      <c r="S1827" t="str">
        <f>'Liste des gares'!D1828</f>
        <v>Grand Est</v>
      </c>
      <c r="T1827" t="str">
        <f>'Liste des gares'!E1828</f>
        <v>GE - Grand Est</v>
      </c>
      <c r="U1827" t="str">
        <f>'Liste des gares'!F1828</f>
        <v>à renseigner par PSEF</v>
      </c>
      <c r="V1827" t="str">
        <f>'Liste des gares'!G1828</f>
        <v>C GRAND EST</v>
      </c>
    </row>
    <row r="1828" spans="17:22">
      <c r="Q1828" t="str">
        <f>'Liste des gares'!B1829</f>
        <v>Montrichard</v>
      </c>
      <c r="R1828">
        <f>'Liste des gares'!C1829</f>
        <v>87574855</v>
      </c>
      <c r="S1828" t="str">
        <f>'Liste des gares'!D1829</f>
        <v>Centre-Val de Loire</v>
      </c>
      <c r="T1828" t="str">
        <f>'Liste des gares'!E1829</f>
        <v>CVL - Centre Val de Loire</v>
      </c>
      <c r="U1828" t="str">
        <f>'Liste des gares'!F1829</f>
        <v>à renseigner par PSEF</v>
      </c>
      <c r="V1828" t="str">
        <f>'Liste des gares'!G1829</f>
        <v>C CENTRE VAL DE LOIRE</v>
      </c>
    </row>
    <row r="1829" spans="17:22">
      <c r="Q1829" t="str">
        <f>'Liste des gares'!B1830</f>
        <v>Montroc Le Planet</v>
      </c>
      <c r="R1829">
        <f>'Liste des gares'!C1830</f>
        <v>87746867</v>
      </c>
      <c r="S1829" t="str">
        <f>'Liste des gares'!D1830</f>
        <v>Auvergne-Rhône-Alpes</v>
      </c>
      <c r="T1829" t="str">
        <f>'Liste des gares'!E1830</f>
        <v>AURA - Auvergne Rhône Alpes</v>
      </c>
      <c r="U1829" t="str">
        <f>'Liste des gares'!F1830</f>
        <v>à renseigner par PSEF</v>
      </c>
      <c r="V1829" t="str">
        <f>'Liste des gares'!G1830</f>
        <v>C AUV-RHONE ALPES</v>
      </c>
    </row>
    <row r="1830" spans="17:22">
      <c r="Q1830" t="str">
        <f>'Liste des gares'!B1831</f>
        <v>Pont-l'Évêque</v>
      </c>
      <c r="R1830">
        <f>'Liste des gares'!C1831</f>
        <v>87444349</v>
      </c>
      <c r="S1830" t="str">
        <f>'Liste des gares'!D1831</f>
        <v>Normandie</v>
      </c>
      <c r="T1830" t="str">
        <f>'Liste des gares'!E1831</f>
        <v>NO - Normandie</v>
      </c>
      <c r="U1830" t="str">
        <f>'Liste des gares'!F1831</f>
        <v>à renseigner par PSEF</v>
      </c>
      <c r="V1830" t="str">
        <f>'Liste des gares'!G1831</f>
        <v>C NORMANDIE</v>
      </c>
    </row>
    <row r="1831" spans="17:22">
      <c r="Q1831" t="str">
        <f>'Liste des gares'!B1832</f>
        <v>Montry - Condé</v>
      </c>
      <c r="R1831">
        <f>'Liste des gares'!C1832</f>
        <v>87116400</v>
      </c>
      <c r="S1831" t="str">
        <f>'Liste des gares'!D1832</f>
        <v>Île-de-France</v>
      </c>
      <c r="T1831" t="str">
        <f>'Liste des gares'!E1832</f>
        <v>IDF - Île de France</v>
      </c>
      <c r="U1831" t="str">
        <f>'Liste des gares'!F1832</f>
        <v>à renseigner par PSEF</v>
      </c>
      <c r="V1831" t="str">
        <f>'Liste des gares'!G1832</f>
        <v>C ILE-DE-FRANCE</v>
      </c>
    </row>
    <row r="1832" spans="17:22">
      <c r="Q1832" t="str">
        <f>'Liste des gares'!B1833</f>
        <v>Monts (Indre-et-Loire)</v>
      </c>
      <c r="R1832">
        <f>'Liste des gares'!C1833</f>
        <v>87575035</v>
      </c>
      <c r="S1832" t="str">
        <f>'Liste des gares'!D1833</f>
        <v>Centre-Val de Loire</v>
      </c>
      <c r="T1832" t="str">
        <f>'Liste des gares'!E1833</f>
        <v>CVL - Centre Val de Loire</v>
      </c>
      <c r="U1832" t="str">
        <f>'Liste des gares'!F1833</f>
        <v>à renseigner par PSEF</v>
      </c>
      <c r="V1832" t="str">
        <f>'Liste des gares'!G1833</f>
        <v>B CENTRE VAL DE LOIRE</v>
      </c>
    </row>
    <row r="1833" spans="17:22">
      <c r="Q1833" t="str">
        <f>'Liste des gares'!B1834</f>
        <v>Montsoult - Maffliers</v>
      </c>
      <c r="R1833">
        <f>'Liste des gares'!C1834</f>
        <v>87276493</v>
      </c>
      <c r="S1833" t="str">
        <f>'Liste des gares'!D1834</f>
        <v>Île-de-France</v>
      </c>
      <c r="T1833" t="str">
        <f>'Liste des gares'!E1834</f>
        <v>IDF - Île de France</v>
      </c>
      <c r="U1833" t="str">
        <f>'Liste des gares'!F1834</f>
        <v>à renseigner par PSEF</v>
      </c>
      <c r="V1833" t="str">
        <f>'Liste des gares'!G1834</f>
        <v>B ILE-DE-FRANCE</v>
      </c>
    </row>
    <row r="1834" spans="17:22">
      <c r="Q1834" t="str">
        <f>'Liste des gares'!B1835</f>
        <v>Mont-sur-Meurthe</v>
      </c>
      <c r="R1834">
        <f>'Liste des gares'!C1835</f>
        <v>87141143</v>
      </c>
      <c r="S1834" t="str">
        <f>'Liste des gares'!D1835</f>
        <v>Grand Est</v>
      </c>
      <c r="T1834" t="str">
        <f>'Liste des gares'!E1835</f>
        <v>GE - Grand Est</v>
      </c>
      <c r="U1834" t="str">
        <f>'Liste des gares'!F1835</f>
        <v>à renseigner par PSEF</v>
      </c>
      <c r="V1834" t="str">
        <f>'Liste des gares'!G1835</f>
        <v>C GRAND EST</v>
      </c>
    </row>
    <row r="1835" spans="17:22">
      <c r="Q1835" t="str">
        <f>'Liste des gares'!B1836</f>
        <v>Montsûrs</v>
      </c>
      <c r="R1835">
        <f>'Liste des gares'!C1836</f>
        <v>87478537</v>
      </c>
      <c r="S1835" t="str">
        <f>'Liste des gares'!D1836</f>
        <v>Pays de la Loire</v>
      </c>
      <c r="T1835" t="str">
        <f>'Liste des gares'!E1836</f>
        <v>BPL - Bretagne Pays de La Loire</v>
      </c>
      <c r="U1835" t="str">
        <f>'Liste des gares'!F1836</f>
        <v>à renseigner par PSEF</v>
      </c>
      <c r="V1835" t="str">
        <f>'Liste des gares'!G1836</f>
        <v>C PAYS DE LA LOIRE</v>
      </c>
    </row>
    <row r="1836" spans="17:22">
      <c r="Q1836" t="str">
        <f>'Liste des gares'!B1837</f>
        <v>Montville</v>
      </c>
      <c r="R1836">
        <f>'Liste des gares'!C1837</f>
        <v>87411801</v>
      </c>
      <c r="S1836" t="str">
        <f>'Liste des gares'!D1837</f>
        <v>Normandie</v>
      </c>
      <c r="T1836" t="str">
        <f>'Liste des gares'!E1837</f>
        <v>NO - Normandie</v>
      </c>
      <c r="U1836" t="str">
        <f>'Liste des gares'!F1837</f>
        <v>à renseigner par PSEF</v>
      </c>
      <c r="V1836" t="str">
        <f>'Liste des gares'!G1837</f>
        <v>B NORMANDIE</v>
      </c>
    </row>
    <row r="1837" spans="17:22">
      <c r="Q1837" t="str">
        <f>'Liste des gares'!B1838</f>
        <v>Moosch</v>
      </c>
      <c r="R1837">
        <f>'Liste des gares'!C1838</f>
        <v>87182592</v>
      </c>
      <c r="S1837" t="str">
        <f>'Liste des gares'!D1838</f>
        <v>Grand Est</v>
      </c>
      <c r="T1837" t="str">
        <f>'Liste des gares'!E1838</f>
        <v>GE - Grand Est</v>
      </c>
      <c r="U1837" t="str">
        <f>'Liste des gares'!F1838</f>
        <v>à renseigner par PSEF</v>
      </c>
      <c r="V1837" t="str">
        <f>'Liste des gares'!G1838</f>
        <v>C GRAND EST</v>
      </c>
    </row>
    <row r="1838" spans="17:22">
      <c r="Q1838" t="str">
        <f>'Liste des gares'!B1839</f>
        <v>Morannes</v>
      </c>
      <c r="R1838">
        <f>'Liste des gares'!C1839</f>
        <v>87484170</v>
      </c>
      <c r="S1838" t="str">
        <f>'Liste des gares'!D1839</f>
        <v>Pays de la Loire</v>
      </c>
      <c r="T1838" t="str">
        <f>'Liste des gares'!E1839</f>
        <v>BPL - Bretagne Pays de La Loire</v>
      </c>
      <c r="U1838" t="str">
        <f>'Liste des gares'!F1839</f>
        <v>à renseigner par PSEF</v>
      </c>
      <c r="V1838" t="str">
        <f>'Liste des gares'!G1839</f>
        <v>C PAYS DE LA LOIRE</v>
      </c>
    </row>
    <row r="1839" spans="17:22">
      <c r="Q1839" t="str">
        <f>'Liste des gares'!B1840</f>
        <v>Morbier</v>
      </c>
      <c r="R1839">
        <f>'Liste des gares'!C1840</f>
        <v>87715433</v>
      </c>
      <c r="S1839" t="str">
        <f>'Liste des gares'!D1840</f>
        <v>Bourgogne-Franche-Comté</v>
      </c>
      <c r="T1839" t="str">
        <f>'Liste des gares'!E1840</f>
        <v>BFC - Bourgogne Franche Compté</v>
      </c>
      <c r="U1839" t="str">
        <f>'Liste des gares'!F1840</f>
        <v>à renseigner par PSEF</v>
      </c>
      <c r="V1839" t="str">
        <f>'Liste des gares'!G1840</f>
        <v>C BOURGOGNE FC</v>
      </c>
    </row>
    <row r="1840" spans="17:22">
      <c r="Q1840" t="str">
        <f>'Liste des gares'!B1841</f>
        <v>Morcenx</v>
      </c>
      <c r="R1840">
        <f>'Liste des gares'!C1841</f>
        <v>87673103</v>
      </c>
      <c r="S1840" t="str">
        <f>'Liste des gares'!D1841</f>
        <v>Nouvelle-Aquitaine</v>
      </c>
      <c r="T1840" t="str">
        <f>'Liste des gares'!E1841</f>
        <v>NA - Nouvelle Aquitaine</v>
      </c>
      <c r="U1840" t="str">
        <f>'Liste des gares'!F1841</f>
        <v>EIC Aquitaine Poitou Charentes</v>
      </c>
      <c r="V1840" t="str">
        <f>'Liste des gares'!G1841</f>
        <v>B NOUVELLE AQUITAINE</v>
      </c>
    </row>
    <row r="1841" spans="17:22">
      <c r="Q1841" t="str">
        <f>'Liste des gares'!B1842</f>
        <v>Moret - Veneux-les-Sablons</v>
      </c>
      <c r="R1841">
        <f>'Liste des gares'!C1842</f>
        <v>87682278</v>
      </c>
      <c r="S1841" t="str">
        <f>'Liste des gares'!D1842</f>
        <v>Île-de-France</v>
      </c>
      <c r="T1841" t="str">
        <f>'Liste des gares'!E1842</f>
        <v>IDF - Île de France</v>
      </c>
      <c r="U1841" t="str">
        <f>'Liste des gares'!F1842</f>
        <v>à renseigner par PSEF</v>
      </c>
      <c r="V1841" t="str">
        <f>'Liste des gares'!G1842</f>
        <v>B ILE-DE-FRANCE</v>
      </c>
    </row>
    <row r="1842" spans="17:22">
      <c r="Q1842" t="str">
        <f>'Liste des gares'!B1843</f>
        <v>Moreuil</v>
      </c>
      <c r="R1842">
        <f>'Liste des gares'!C1843</f>
        <v>87313320</v>
      </c>
      <c r="S1842" t="str">
        <f>'Liste des gares'!D1843</f>
        <v>Hauts-de-France</v>
      </c>
      <c r="T1842" t="str">
        <f>'Liste des gares'!E1843</f>
        <v>HDF - Hauts de France</v>
      </c>
      <c r="U1842" t="str">
        <f>'Liste des gares'!F1843</f>
        <v>à renseigner par PSEF</v>
      </c>
      <c r="V1842" t="str">
        <f>'Liste des gares'!G1843</f>
        <v>B HAUTS DE FRANCE</v>
      </c>
    </row>
    <row r="1843" spans="17:22">
      <c r="Q1843" t="str">
        <f>'Liste des gares'!B1844</f>
        <v>Morez</v>
      </c>
      <c r="R1843">
        <f>'Liste des gares'!C1844</f>
        <v>87715441</v>
      </c>
      <c r="S1843" t="str">
        <f>'Liste des gares'!D1844</f>
        <v>Bourgogne-Franche-Comté</v>
      </c>
      <c r="T1843" t="str">
        <f>'Liste des gares'!E1844</f>
        <v>BFC - Bourgogne Franche Compté</v>
      </c>
      <c r="U1843" t="str">
        <f>'Liste des gares'!F1844</f>
        <v>à renseigner par PSEF</v>
      </c>
      <c r="V1843" t="str">
        <f>'Liste des gares'!G1844</f>
        <v>C BOURGOGNE FC</v>
      </c>
    </row>
    <row r="1844" spans="17:22">
      <c r="Q1844" t="str">
        <f>'Liste des gares'!B1845</f>
        <v>Morgny</v>
      </c>
      <c r="R1844">
        <f>'Liste des gares'!C1845</f>
        <v>87411439</v>
      </c>
      <c r="S1844" t="str">
        <f>'Liste des gares'!D1845</f>
        <v>Normandie</v>
      </c>
      <c r="T1844" t="str">
        <f>'Liste des gares'!E1845</f>
        <v>NO - Normandie</v>
      </c>
      <c r="U1844" t="str">
        <f>'Liste des gares'!F1845</f>
        <v>à renseigner par PSEF</v>
      </c>
      <c r="V1844" t="str">
        <f>'Liste des gares'!G1845</f>
        <v>C NORMANDIE</v>
      </c>
    </row>
    <row r="1845" spans="17:22">
      <c r="Q1845" t="str">
        <f>'Liste des gares'!B1846</f>
        <v>Morhange</v>
      </c>
      <c r="R1845">
        <f>'Liste des gares'!C1846</f>
        <v>87192286</v>
      </c>
      <c r="S1845" t="str">
        <f>'Liste des gares'!D1846</f>
        <v>Grand Est</v>
      </c>
      <c r="T1845" t="str">
        <f>'Liste des gares'!E1846</f>
        <v>GE - Grand Est</v>
      </c>
      <c r="U1845" t="str">
        <f>'Liste des gares'!F1846</f>
        <v>EIC Lorraine Champagne Ardenne</v>
      </c>
      <c r="V1845" t="str">
        <f>'Liste des gares'!G1846</f>
        <v>C GRAND EST</v>
      </c>
    </row>
    <row r="1846" spans="17:22">
      <c r="Q1846" t="str">
        <f>'Liste des gares'!B1847</f>
        <v>Morières-lès-Avignon</v>
      </c>
      <c r="R1846">
        <f>'Liste des gares'!C1847</f>
        <v>87765420</v>
      </c>
      <c r="S1846" t="str">
        <f>'Liste des gares'!D1847</f>
        <v>Provence-Alpes-Côte d'Azur</v>
      </c>
      <c r="T1846" t="str">
        <f>'Liste des gares'!E1847</f>
        <v>PACA - Provence Alpes Côte d'Azur</v>
      </c>
      <c r="U1846" t="str">
        <f>'Liste des gares'!F1847</f>
        <v>à renseigner par PSEF</v>
      </c>
      <c r="V1846" t="str">
        <f>'Liste des gares'!G1847</f>
        <v>C PACA</v>
      </c>
    </row>
    <row r="1847" spans="17:22">
      <c r="Q1847" t="str">
        <f>'Liste des gares'!B1848</f>
        <v>Morlaix</v>
      </c>
      <c r="R1847">
        <f>'Liste des gares'!C1848</f>
        <v>87474338</v>
      </c>
      <c r="S1847" t="str">
        <f>'Liste des gares'!D1848</f>
        <v>Bretagne</v>
      </c>
      <c r="T1847" t="str">
        <f>'Liste des gares'!E1848</f>
        <v>BPL - Bretagne Pays de La Loire</v>
      </c>
      <c r="U1847" t="str">
        <f>'Liste des gares'!F1848</f>
        <v>EIC Bretagne Pays de la Loire</v>
      </c>
      <c r="V1847" t="str">
        <f>'Liste des gares'!G1848</f>
        <v>B BRETAGNE</v>
      </c>
    </row>
    <row r="1848" spans="17:22">
      <c r="Q1848" t="str">
        <f>'Liste des gares'!B1849</f>
        <v>Mormant</v>
      </c>
      <c r="R1848">
        <f>'Liste des gares'!C1849</f>
        <v>87116087</v>
      </c>
      <c r="S1848" t="str">
        <f>'Liste des gares'!D1849</f>
        <v>Île-de-France</v>
      </c>
      <c r="T1848" t="str">
        <f>'Liste des gares'!E1849</f>
        <v>IDF - Île de France</v>
      </c>
      <c r="U1848" t="str">
        <f>'Liste des gares'!F1849</f>
        <v>à renseigner par PSEF</v>
      </c>
      <c r="V1848" t="str">
        <f>'Liste des gares'!G1849</f>
        <v>B ILE-DE-FRANCE</v>
      </c>
    </row>
    <row r="1849" spans="17:22">
      <c r="Q1849" t="str">
        <f>'Liste des gares'!B1850</f>
        <v>Morre</v>
      </c>
      <c r="R1849">
        <f>'Liste des gares'!C1850</f>
        <v>87391300</v>
      </c>
      <c r="S1849" t="str">
        <f>'Liste des gares'!D1850</f>
        <v>Bourgogne-Franche-Comté</v>
      </c>
      <c r="T1849" t="str">
        <f>'Liste des gares'!E1850</f>
        <v>BFC - Bourgogne Franche Compté</v>
      </c>
      <c r="U1849" t="str">
        <f>'Liste des gares'!F1850</f>
        <v>à renseigner par PSEF</v>
      </c>
      <c r="V1849" t="str">
        <f>'Liste des gares'!G1850</f>
        <v>C BOURGOGNE FC</v>
      </c>
    </row>
    <row r="1850" spans="17:22">
      <c r="Q1850" t="str">
        <f>'Liste des gares'!B1851</f>
        <v>Mortcerf</v>
      </c>
      <c r="R1850">
        <f>'Liste des gares'!C1851</f>
        <v>87116244</v>
      </c>
      <c r="S1850" t="str">
        <f>'Liste des gares'!D1851</f>
        <v>Île-de-France</v>
      </c>
      <c r="T1850" t="str">
        <f>'Liste des gares'!E1851</f>
        <v>IDF - Île de France</v>
      </c>
      <c r="U1850" t="str">
        <f>'Liste des gares'!F1851</f>
        <v>à renseigner par PSEF</v>
      </c>
      <c r="V1850" t="str">
        <f>'Liste des gares'!G1851</f>
        <v>B ILE-DE-FRANCE</v>
      </c>
    </row>
    <row r="1851" spans="17:22">
      <c r="Q1851" t="str">
        <f>'Liste des gares'!B1852</f>
        <v>Morteau</v>
      </c>
      <c r="R1851">
        <f>'Liste des gares'!C1852</f>
        <v>87718619</v>
      </c>
      <c r="S1851" t="str">
        <f>'Liste des gares'!D1852</f>
        <v>Bourgogne-Franche-Comté</v>
      </c>
      <c r="T1851" t="str">
        <f>'Liste des gares'!E1852</f>
        <v>BFC - Bourgogne Franche Compté</v>
      </c>
      <c r="U1851" t="str">
        <f>'Liste des gares'!F1852</f>
        <v>EIC Bourgogne Franche Comté</v>
      </c>
      <c r="V1851" t="str">
        <f>'Liste des gares'!G1852</f>
        <v>B BOURGOGNE FC</v>
      </c>
    </row>
    <row r="1852" spans="17:22">
      <c r="Q1852" t="str">
        <f>'Liste des gares'!B1853</f>
        <v>Morvillars</v>
      </c>
      <c r="R1852">
        <f>'Liste des gares'!C1853</f>
        <v>87184424</v>
      </c>
      <c r="S1852" t="str">
        <f>'Liste des gares'!D1853</f>
        <v>Bourgogne-Franche-Comté</v>
      </c>
      <c r="T1852" t="str">
        <f>'Liste des gares'!E1853</f>
        <v>BFC - Bourgogne Franche Compté</v>
      </c>
      <c r="U1852" t="str">
        <f>'Liste des gares'!F1853</f>
        <v>à renseigner par PSEF</v>
      </c>
      <c r="V1852" t="str">
        <f>'Liste des gares'!G1853</f>
        <v>C BOURGOGNE FC</v>
      </c>
    </row>
    <row r="1853" spans="17:22">
      <c r="Q1853" t="str">
        <f>'Liste des gares'!B1854</f>
        <v>Mothern</v>
      </c>
      <c r="R1853">
        <f>'Liste des gares'!C1854</f>
        <v>87212456</v>
      </c>
      <c r="S1853" t="str">
        <f>'Liste des gares'!D1854</f>
        <v>Grand Est</v>
      </c>
      <c r="T1853" t="str">
        <f>'Liste des gares'!E1854</f>
        <v>GE - Grand Est</v>
      </c>
      <c r="U1853" t="str">
        <f>'Liste des gares'!F1854</f>
        <v>à renseigner par PSEF</v>
      </c>
      <c r="V1853" t="str">
        <f>'Liste des gares'!G1854</f>
        <v>C GRAND EST</v>
      </c>
    </row>
    <row r="1854" spans="17:22">
      <c r="Q1854" t="str">
        <f>'Liste des gares'!B1855</f>
        <v>Motteville</v>
      </c>
      <c r="R1854">
        <f>'Liste des gares'!C1855</f>
        <v>87411280</v>
      </c>
      <c r="S1854" t="str">
        <f>'Liste des gares'!D1855</f>
        <v>Normandie</v>
      </c>
      <c r="T1854" t="str">
        <f>'Liste des gares'!E1855</f>
        <v>NO - Normandie</v>
      </c>
      <c r="U1854" t="str">
        <f>'Liste des gares'!F1855</f>
        <v>EIC Normandie</v>
      </c>
      <c r="V1854" t="str">
        <f>'Liste des gares'!G1855</f>
        <v>C NORMANDIE</v>
      </c>
    </row>
    <row r="1855" spans="17:22">
      <c r="Q1855" t="str">
        <f>'Liste des gares'!B1856</f>
        <v>Mouans-Sartoux</v>
      </c>
      <c r="R1855">
        <f>'Liste des gares'!C1856</f>
        <v>87401323</v>
      </c>
      <c r="S1855" t="str">
        <f>'Liste des gares'!D1856</f>
        <v>Provence-Alpes-Côte d'Azur</v>
      </c>
      <c r="T1855" t="str">
        <f>'Liste des gares'!E1856</f>
        <v>PACA - Provence Alpes Côte d'Azur</v>
      </c>
      <c r="U1855" t="str">
        <f>'Liste des gares'!F1856</f>
        <v>à renseigner par PSEF</v>
      </c>
      <c r="V1855" t="str">
        <f>'Liste des gares'!G1856</f>
        <v>B PACA</v>
      </c>
    </row>
    <row r="1856" spans="17:22">
      <c r="Q1856" t="str">
        <f>'Liste des gares'!B1857</f>
        <v>Mouchard</v>
      </c>
      <c r="R1856">
        <f>'Liste des gares'!C1857</f>
        <v>87718833</v>
      </c>
      <c r="S1856" t="str">
        <f>'Liste des gares'!D1857</f>
        <v>Bourgogne-Franche-Comté</v>
      </c>
      <c r="T1856" t="str">
        <f>'Liste des gares'!E1857</f>
        <v>BFC - Bourgogne Franche Compté</v>
      </c>
      <c r="U1856" t="str">
        <f>'Liste des gares'!F1857</f>
        <v>EIC Bourgogne Franche Comté</v>
      </c>
      <c r="V1856" t="str">
        <f>'Liste des gares'!G1857</f>
        <v>B BOURGOGNE FC</v>
      </c>
    </row>
    <row r="1857" spans="17:22">
      <c r="Q1857" t="str">
        <f>'Liste des gares'!B1858</f>
        <v>Moulin Galant</v>
      </c>
      <c r="R1857">
        <f>'Liste des gares'!C1858</f>
        <v>87681403</v>
      </c>
      <c r="S1857" t="str">
        <f>'Liste des gares'!D1858</f>
        <v>Île-de-France</v>
      </c>
      <c r="T1857" t="str">
        <f>'Liste des gares'!E1858</f>
        <v>IDF - Île de France</v>
      </c>
      <c r="U1857" t="str">
        <f>'Liste des gares'!F1858</f>
        <v>à renseigner par PSEF</v>
      </c>
      <c r="V1857" t="str">
        <f>'Liste des gares'!G1858</f>
        <v>B ILE-DE-FRANCE</v>
      </c>
    </row>
    <row r="1858" spans="17:22">
      <c r="Q1858" t="str">
        <f>'Liste des gares'!B1859</f>
        <v>Moulins sur Allier</v>
      </c>
      <c r="R1858">
        <f>'Liste des gares'!C1859</f>
        <v>87696328</v>
      </c>
      <c r="S1858" t="str">
        <f>'Liste des gares'!D1859</f>
        <v>Auvergne-Rhône-Alpes</v>
      </c>
      <c r="T1858" t="str">
        <f>'Liste des gares'!E1859</f>
        <v>AURA - Auvergne Rhône Alpes</v>
      </c>
      <c r="U1858" t="str">
        <f>'Liste des gares'!F1859</f>
        <v>à renseigner par PSEF</v>
      </c>
      <c r="V1858" t="str">
        <f>'Liste des gares'!G1859</f>
        <v>B AUV-RHONE ALPES</v>
      </c>
    </row>
    <row r="1859" spans="17:22">
      <c r="Q1859" t="str">
        <f>'Liste des gares'!B1860</f>
        <v>Moulis - Listrac</v>
      </c>
      <c r="R1859">
        <f>'Liste des gares'!C1860</f>
        <v>87581231</v>
      </c>
      <c r="S1859" t="str">
        <f>'Liste des gares'!D1860</f>
        <v>Nouvelle-Aquitaine</v>
      </c>
      <c r="T1859" t="str">
        <f>'Liste des gares'!E1860</f>
        <v>NA - Nouvelle Aquitaine</v>
      </c>
      <c r="U1859" t="str">
        <f>'Liste des gares'!F1860</f>
        <v>à renseigner par PSEF</v>
      </c>
      <c r="V1859" t="str">
        <f>'Liste des gares'!G1860</f>
        <v>C NOUVELLE AQUITAINE</v>
      </c>
    </row>
    <row r="1860" spans="17:22">
      <c r="Q1860" t="str">
        <f>'Liste des gares'!B1861</f>
        <v>Moult - Argences</v>
      </c>
      <c r="R1860">
        <f>'Liste des gares'!C1861</f>
        <v>87444190</v>
      </c>
      <c r="S1860" t="str">
        <f>'Liste des gares'!D1861</f>
        <v>Normandie</v>
      </c>
      <c r="T1860" t="str">
        <f>'Liste des gares'!E1861</f>
        <v>NO - Normandie</v>
      </c>
      <c r="U1860" t="str">
        <f>'Liste des gares'!F1861</f>
        <v>à renseigner par PSEF</v>
      </c>
      <c r="V1860" t="str">
        <f>'Liste des gares'!G1861</f>
        <v>C NORMANDIE</v>
      </c>
    </row>
    <row r="1861" spans="17:22">
      <c r="Q1861" t="str">
        <f>'Liste des gares'!B1862</f>
        <v>Mourmelon-le-Petit</v>
      </c>
      <c r="R1861">
        <f>'Liste des gares'!C1862</f>
        <v>87174409</v>
      </c>
      <c r="S1861" t="str">
        <f>'Liste des gares'!D1862</f>
        <v>Grand Est</v>
      </c>
      <c r="T1861" t="str">
        <f>'Liste des gares'!E1862</f>
        <v>GE - Grand Est</v>
      </c>
      <c r="U1861" t="str">
        <f>'Liste des gares'!F1862</f>
        <v>à renseigner par PSEF</v>
      </c>
      <c r="V1861" t="str">
        <f>'Liste des gares'!G1862</f>
        <v>C GRAND EST</v>
      </c>
    </row>
    <row r="1862" spans="17:22">
      <c r="Q1862" t="str">
        <f>'Liste des gares'!B1863</f>
        <v>Verneuil-sur-Avre</v>
      </c>
      <c r="R1862">
        <f>'Liste des gares'!C1863</f>
        <v>87393595</v>
      </c>
      <c r="S1862" t="str">
        <f>'Liste des gares'!D1863</f>
        <v>Normandie</v>
      </c>
      <c r="T1862" t="str">
        <f>'Liste des gares'!E1863</f>
        <v>NO - Normandie</v>
      </c>
      <c r="U1862" t="str">
        <f>'Liste des gares'!F1863</f>
        <v>à renseigner par PSEF</v>
      </c>
      <c r="V1862" t="str">
        <f>'Liste des gares'!G1863</f>
        <v>C NORMANDIE</v>
      </c>
    </row>
    <row r="1863" spans="17:22">
      <c r="Q1863" t="str">
        <f>'Liste des gares'!B1864</f>
        <v>Moustéru</v>
      </c>
      <c r="R1863">
        <f>'Liste des gares'!C1864</f>
        <v>87473512</v>
      </c>
      <c r="S1863" t="str">
        <f>'Liste des gares'!D1864</f>
        <v>Bretagne</v>
      </c>
      <c r="T1863" t="str">
        <f>'Liste des gares'!E1864</f>
        <v>BPL - Bretagne Pays de La Loire</v>
      </c>
      <c r="U1863" t="str">
        <f>'Liste des gares'!F1864</f>
        <v>à renseigner par PSEF</v>
      </c>
      <c r="V1863" t="str">
        <f>'Liste des gares'!G1864</f>
        <v>C BRETAGNE</v>
      </c>
    </row>
    <row r="1864" spans="17:22">
      <c r="Q1864" t="str">
        <f>'Liste des gares'!B1865</f>
        <v>Moûtiers - Salins - Brides-les-Bains</v>
      </c>
      <c r="R1864">
        <f>'Liste des gares'!C1865</f>
        <v>87741728</v>
      </c>
      <c r="S1864" t="str">
        <f>'Liste des gares'!D1865</f>
        <v>Auvergne-Rhône-Alpes</v>
      </c>
      <c r="T1864" t="str">
        <f>'Liste des gares'!E1865</f>
        <v>AURA - Auvergne Rhône Alpes</v>
      </c>
      <c r="U1864" t="str">
        <f>'Liste des gares'!F1865</f>
        <v>à renseigner par PSEF</v>
      </c>
      <c r="V1864" t="str">
        <f>'Liste des gares'!G1865</f>
        <v>B AUV-RHONE ALPES</v>
      </c>
    </row>
    <row r="1865" spans="17:22">
      <c r="Q1865" t="str">
        <f>'Liste des gares'!B1866</f>
        <v>Mouy - Bury</v>
      </c>
      <c r="R1865">
        <f>'Liste des gares'!C1866</f>
        <v>87313577</v>
      </c>
      <c r="S1865" t="str">
        <f>'Liste des gares'!D1866</f>
        <v>Hauts-de-France</v>
      </c>
      <c r="T1865" t="str">
        <f>'Liste des gares'!E1866</f>
        <v>HDF - Hauts de France</v>
      </c>
      <c r="U1865" t="str">
        <f>'Liste des gares'!F1866</f>
        <v>à renseigner par PSEF</v>
      </c>
      <c r="V1865" t="str">
        <f>'Liste des gares'!G1866</f>
        <v>B HAUTS DE FRANCE</v>
      </c>
    </row>
    <row r="1866" spans="17:22">
      <c r="Q1866" t="str">
        <f>'Liste des gares'!B1867</f>
        <v>Moyeuvre-Grande</v>
      </c>
      <c r="R1866">
        <f>'Liste des gares'!C1867</f>
        <v>87191718</v>
      </c>
      <c r="S1866" t="str">
        <f>'Liste des gares'!D1867</f>
        <v>Grand Est</v>
      </c>
      <c r="T1866" t="str">
        <f>'Liste des gares'!E1867</f>
        <v>GE - Grand Est</v>
      </c>
      <c r="U1866" t="str">
        <f>'Liste des gares'!F1867</f>
        <v>à renseigner par PSEF</v>
      </c>
      <c r="V1866" t="str">
        <f>'Liste des gares'!G1867</f>
        <v>C GRAND EST</v>
      </c>
    </row>
    <row r="1867" spans="17:22">
      <c r="Q1867" t="str">
        <f>'Liste des gares'!B1868</f>
        <v>Muhlbach-sur-Munster</v>
      </c>
      <c r="R1867">
        <f>'Liste des gares'!C1868</f>
        <v>87182733</v>
      </c>
      <c r="S1867" t="str">
        <f>'Liste des gares'!D1868</f>
        <v>Grand Est</v>
      </c>
      <c r="T1867" t="str">
        <f>'Liste des gares'!E1868</f>
        <v>GE - Grand Est</v>
      </c>
      <c r="U1867" t="str">
        <f>'Liste des gares'!F1868</f>
        <v>à renseigner par PSEF</v>
      </c>
      <c r="V1867" t="str">
        <f>'Liste des gares'!G1868</f>
        <v>C GRAND EST</v>
      </c>
    </row>
    <row r="1868" spans="17:22">
      <c r="Q1868" t="str">
        <f>'Liste des gares'!B1869</f>
        <v>Muizon</v>
      </c>
      <c r="R1868">
        <f>'Liste des gares'!C1869</f>
        <v>87171298</v>
      </c>
      <c r="S1868" t="str">
        <f>'Liste des gares'!D1869</f>
        <v>Grand Est</v>
      </c>
      <c r="T1868" t="str">
        <f>'Liste des gares'!E1869</f>
        <v>GE - Grand Est</v>
      </c>
      <c r="U1868" t="str">
        <f>'Liste des gares'!F1869</f>
        <v>EIC Lorraine Champagne Ardenne</v>
      </c>
      <c r="V1868" t="str">
        <f>'Liste des gares'!G1869</f>
        <v>C GRAND EST</v>
      </c>
    </row>
    <row r="1869" spans="17:22">
      <c r="Q1869" t="str">
        <f>'Liste des gares'!B1870</f>
        <v>Mulhouse</v>
      </c>
      <c r="R1869">
        <f>'Liste des gares'!C1870</f>
        <v>87182063</v>
      </c>
      <c r="S1869" t="str">
        <f>'Liste des gares'!D1870</f>
        <v>Grand Est</v>
      </c>
      <c r="T1869" t="str">
        <f>'Liste des gares'!E1870</f>
        <v>GE - Grand Est</v>
      </c>
      <c r="U1869" t="str">
        <f>'Liste des gares'!F1870</f>
        <v>à renseigner par PSEF</v>
      </c>
      <c r="V1869" t="str">
        <f>'Liste des gares'!G1870</f>
        <v>A GRAND EST</v>
      </c>
    </row>
    <row r="1870" spans="17:22">
      <c r="Q1870" t="str">
        <f>'Liste des gares'!B1871</f>
        <v>Mulhouse Dornach</v>
      </c>
      <c r="R1870">
        <f>'Liste des gares'!C1871</f>
        <v>87182055</v>
      </c>
      <c r="S1870" t="str">
        <f>'Liste des gares'!D1871</f>
        <v>Grand Est</v>
      </c>
      <c r="T1870" t="str">
        <f>'Liste des gares'!E1871</f>
        <v>GE - Grand Est</v>
      </c>
      <c r="U1870" t="str">
        <f>'Liste des gares'!F1871</f>
        <v>à renseigner par PSEF</v>
      </c>
      <c r="V1870" t="str">
        <f>'Liste des gares'!G1871</f>
        <v>B GRAND EST</v>
      </c>
    </row>
    <row r="1871" spans="17:22">
      <c r="Q1871" t="str">
        <f>'Liste des gares'!B1872</f>
        <v>Mulhouse Musées</v>
      </c>
      <c r="R1871">
        <f>'Liste des gares'!C1872</f>
        <v>87534339</v>
      </c>
      <c r="S1871" t="str">
        <f>'Liste des gares'!D1872</f>
        <v>Grand Est</v>
      </c>
      <c r="T1871" t="str">
        <f>'Liste des gares'!E1872</f>
        <v>GE - Grand Est</v>
      </c>
      <c r="U1871" t="str">
        <f>'Liste des gares'!F1872</f>
        <v>à renseigner par PSEF</v>
      </c>
      <c r="V1871" t="str">
        <f>'Liste des gares'!G1872</f>
        <v>C GRAND EST</v>
      </c>
    </row>
    <row r="1872" spans="17:22">
      <c r="Q1872" t="str">
        <f>'Liste des gares'!B1873</f>
        <v>Mulhouse Zu Rhein</v>
      </c>
      <c r="R1872">
        <f>'Liste des gares'!C1873</f>
        <v>87472639</v>
      </c>
      <c r="S1872" t="str">
        <f>'Liste des gares'!D1873</f>
        <v>Grand Est</v>
      </c>
      <c r="T1872" t="str">
        <f>'Liste des gares'!E1873</f>
        <v>GE - Grand Est</v>
      </c>
      <c r="U1872" t="str">
        <f>'Liste des gares'!F1873</f>
        <v>à renseigner par PSEF</v>
      </c>
      <c r="V1872" t="str">
        <f>'Liste des gares'!G1873</f>
        <v>C GRAND EST</v>
      </c>
    </row>
    <row r="1873" spans="17:22">
      <c r="Q1873" t="str">
        <f>'Liste des gares'!B1874</f>
        <v>Mullerhof</v>
      </c>
      <c r="R1873">
        <f>'Liste des gares'!C1874</f>
        <v>87214643</v>
      </c>
      <c r="S1873" t="str">
        <f>'Liste des gares'!D1874</f>
        <v>Grand Est</v>
      </c>
      <c r="T1873" t="str">
        <f>'Liste des gares'!E1874</f>
        <v>GE - Grand Est</v>
      </c>
      <c r="U1873" t="str">
        <f>'Liste des gares'!F1874</f>
        <v>à renseigner par PSEF</v>
      </c>
      <c r="V1873" t="str">
        <f>'Liste des gares'!G1874</f>
        <v>C GRAND EST</v>
      </c>
    </row>
    <row r="1874" spans="17:22">
      <c r="Q1874" t="str">
        <f>'Liste des gares'!B1875</f>
        <v>Munchhausen</v>
      </c>
      <c r="R1874">
        <f>'Liste des gares'!C1875</f>
        <v>87212449</v>
      </c>
      <c r="S1874" t="str">
        <f>'Liste des gares'!D1875</f>
        <v>Grand Est</v>
      </c>
      <c r="T1874" t="str">
        <f>'Liste des gares'!E1875</f>
        <v>GE - Grand Est</v>
      </c>
      <c r="U1874" t="str">
        <f>'Liste des gares'!F1875</f>
        <v>à renseigner par PSEF</v>
      </c>
      <c r="V1874" t="str">
        <f>'Liste des gares'!G1875</f>
        <v>C GRAND EST</v>
      </c>
    </row>
    <row r="1875" spans="17:22">
      <c r="Q1875" t="str">
        <f>'Liste des gares'!B1876</f>
        <v>Mundolsheim</v>
      </c>
      <c r="R1875">
        <f>'Liste des gares'!C1876</f>
        <v>87212100</v>
      </c>
      <c r="S1875" t="str">
        <f>'Liste des gares'!D1876</f>
        <v>Grand Est</v>
      </c>
      <c r="T1875" t="str">
        <f>'Liste des gares'!E1876</f>
        <v>GE - Grand Est</v>
      </c>
      <c r="U1875" t="str">
        <f>'Liste des gares'!F1876</f>
        <v>à renseigner par PSEF</v>
      </c>
      <c r="V1875" t="str">
        <f>'Liste des gares'!G1876</f>
        <v>C GRAND EST</v>
      </c>
    </row>
    <row r="1876" spans="17:22">
      <c r="Q1876" t="str">
        <f>'Liste des gares'!B1877</f>
        <v>Munster</v>
      </c>
      <c r="R1876">
        <f>'Liste des gares'!C1877</f>
        <v>87182394</v>
      </c>
      <c r="S1876" t="str">
        <f>'Liste des gares'!D1877</f>
        <v>Grand Est</v>
      </c>
      <c r="T1876" t="str">
        <f>'Liste des gares'!E1877</f>
        <v>GE - Grand Est</v>
      </c>
      <c r="U1876" t="str">
        <f>'Liste des gares'!F1877</f>
        <v>EIC Alsace</v>
      </c>
      <c r="V1876" t="str">
        <f>'Liste des gares'!G1877</f>
        <v>B GRAND EST</v>
      </c>
    </row>
    <row r="1877" spans="17:22">
      <c r="Q1877" t="str">
        <f>'Liste des gares'!B1878</f>
        <v>Munster Badischhof</v>
      </c>
      <c r="R1877">
        <f>'Liste des gares'!C1878</f>
        <v>87386540</v>
      </c>
      <c r="S1877" t="str">
        <f>'Liste des gares'!D1878</f>
        <v>Grand Est</v>
      </c>
      <c r="T1877" t="str">
        <f>'Liste des gares'!E1878</f>
        <v>GE - Grand Est</v>
      </c>
      <c r="U1877" t="str">
        <f>'Liste des gares'!F1878</f>
        <v>à renseigner par PSEF</v>
      </c>
      <c r="V1877" t="str">
        <f>'Liste des gares'!G1878</f>
        <v>C GRAND EST</v>
      </c>
    </row>
    <row r="1878" spans="17:22">
      <c r="Q1878" t="str">
        <f>'Liste des gares'!B1879</f>
        <v>Murat</v>
      </c>
      <c r="R1878">
        <f>'Liste des gares'!C1879</f>
        <v>87645481</v>
      </c>
      <c r="S1878" t="str">
        <f>'Liste des gares'!D1879</f>
        <v>Auvergne-Rhône-Alpes</v>
      </c>
      <c r="T1878" t="str">
        <f>'Liste des gares'!E1879</f>
        <v>AURA - Auvergne Rhône Alpes</v>
      </c>
      <c r="U1878" t="str">
        <f>'Liste des gares'!F1879</f>
        <v>à renseigner par PSEF</v>
      </c>
      <c r="V1878" t="str">
        <f>'Liste des gares'!G1879</f>
        <v>C AUV-RHONE ALPES</v>
      </c>
    </row>
    <row r="1879" spans="17:22">
      <c r="Q1879" t="str">
        <f>'Liste des gares'!B1880</f>
        <v>Muret</v>
      </c>
      <c r="R1879">
        <f>'Liste des gares'!C1880</f>
        <v>87611038</v>
      </c>
      <c r="S1879" t="str">
        <f>'Liste des gares'!D1880</f>
        <v>Occitanie</v>
      </c>
      <c r="T1879" t="str">
        <f>'Liste des gares'!E1880</f>
        <v>OCC - Occitanie</v>
      </c>
      <c r="U1879" t="str">
        <f>'Liste des gares'!F1880</f>
        <v>EIC Midi Pyrénées</v>
      </c>
      <c r="V1879" t="str">
        <f>'Liste des gares'!G1880</f>
        <v>B OCCITANIE</v>
      </c>
    </row>
    <row r="1880" spans="17:22">
      <c r="Q1880" t="str">
        <f>'Liste des gares'!B1881</f>
        <v>Musée d'Orsay</v>
      </c>
      <c r="R1880">
        <f>'Liste des gares'!C1881</f>
        <v>87547307</v>
      </c>
      <c r="S1880" t="str">
        <f>'Liste des gares'!D1881</f>
        <v>Île-de-France</v>
      </c>
      <c r="T1880" t="str">
        <f>'Liste des gares'!E1881</f>
        <v>IDF - Île de France</v>
      </c>
      <c r="U1880" t="str">
        <f>'Liste des gares'!F1881</f>
        <v>à renseigner par PSEF</v>
      </c>
      <c r="V1880" t="str">
        <f>'Liste des gares'!G1881</f>
        <v>B ILE-DE-FRANCE</v>
      </c>
    </row>
    <row r="1881" spans="17:22">
      <c r="Q1881" t="str">
        <f>'Liste des gares'!B1882</f>
        <v>Mussidan</v>
      </c>
      <c r="R1881">
        <f>'Liste des gares'!C1882</f>
        <v>87595298</v>
      </c>
      <c r="S1881" t="str">
        <f>'Liste des gares'!D1882</f>
        <v>Nouvelle-Aquitaine</v>
      </c>
      <c r="T1881" t="str">
        <f>'Liste des gares'!E1882</f>
        <v>NA - Nouvelle Aquitaine</v>
      </c>
      <c r="U1881" t="str">
        <f>'Liste des gares'!F1882</f>
        <v>EIC Aquitaine Poitou Charentes</v>
      </c>
      <c r="V1881" t="str">
        <f>'Liste des gares'!G1882</f>
        <v>B NOUVELLE AQUITAINE</v>
      </c>
    </row>
    <row r="1882" spans="17:22">
      <c r="Q1882" t="str">
        <f>'Liste des gares'!B1883</f>
        <v>Mutzig</v>
      </c>
      <c r="R1882">
        <f>'Liste des gares'!C1883</f>
        <v>87214585</v>
      </c>
      <c r="S1882" t="str">
        <f>'Liste des gares'!D1883</f>
        <v>Grand Est</v>
      </c>
      <c r="T1882" t="str">
        <f>'Liste des gares'!E1883</f>
        <v>GE - Grand Est</v>
      </c>
      <c r="U1882" t="str">
        <f>'Liste des gares'!F1883</f>
        <v>à renseigner par PSEF</v>
      </c>
      <c r="V1882" t="str">
        <f>'Liste des gares'!G1883</f>
        <v>B GRAND EST</v>
      </c>
    </row>
    <row r="1883" spans="17:22">
      <c r="Q1883" t="str">
        <f>'Liste des gares'!B1884</f>
        <v>Naintré Les Barres</v>
      </c>
      <c r="R1883">
        <f>'Liste des gares'!C1884</f>
        <v>87575175</v>
      </c>
      <c r="S1883" t="str">
        <f>'Liste des gares'!D1884</f>
        <v>Nouvelle-Aquitaine</v>
      </c>
      <c r="T1883" t="str">
        <f>'Liste des gares'!E1884</f>
        <v>NA - Nouvelle Aquitaine</v>
      </c>
      <c r="U1883" t="str">
        <f>'Liste des gares'!F1884</f>
        <v>à renseigner par PSEF</v>
      </c>
      <c r="V1883" t="str">
        <f>'Liste des gares'!G1884</f>
        <v>C NOUVELLE AQUITAINE</v>
      </c>
    </row>
    <row r="1884" spans="17:22">
      <c r="Q1884" t="str">
        <f>'Liste des gares'!B1885</f>
        <v>Najac</v>
      </c>
      <c r="R1884">
        <f>'Liste des gares'!C1885</f>
        <v>87613463</v>
      </c>
      <c r="S1884" t="str">
        <f>'Liste des gares'!D1885</f>
        <v>Occitanie</v>
      </c>
      <c r="T1884" t="str">
        <f>'Liste des gares'!E1885</f>
        <v>OCC - Occitanie</v>
      </c>
      <c r="U1884" t="str">
        <f>'Liste des gares'!F1885</f>
        <v>à renseigner par PSEF</v>
      </c>
      <c r="V1884" t="str">
        <f>'Liste des gares'!G1885</f>
        <v>C OCCITANIE</v>
      </c>
    </row>
    <row r="1885" spans="17:22">
      <c r="Q1885" t="str">
        <f>'Liste des gares'!B1886</f>
        <v>Namps - Quevauvillers</v>
      </c>
      <c r="R1885">
        <f>'Liste des gares'!C1886</f>
        <v>87313379</v>
      </c>
      <c r="S1885" t="str">
        <f>'Liste des gares'!D1886</f>
        <v>Hauts-de-France</v>
      </c>
      <c r="T1885" t="str">
        <f>'Liste des gares'!E1886</f>
        <v>HDF - Hauts de France</v>
      </c>
      <c r="U1885" t="str">
        <f>'Liste des gares'!F1886</f>
        <v>à renseigner par PSEF</v>
      </c>
      <c r="V1885" t="str">
        <f>'Liste des gares'!G1886</f>
        <v>C HAUTS DE FRANCE</v>
      </c>
    </row>
    <row r="1886" spans="17:22">
      <c r="Q1886" t="str">
        <f>'Liste des gares'!B1887</f>
        <v>Nançois - Tronville</v>
      </c>
      <c r="R1886">
        <f>'Liste des gares'!C1887</f>
        <v>87175067</v>
      </c>
      <c r="S1886" t="str">
        <f>'Liste des gares'!D1887</f>
        <v>Grand Est</v>
      </c>
      <c r="T1886" t="str">
        <f>'Liste des gares'!E1887</f>
        <v>GE - Grand Est</v>
      </c>
      <c r="U1886" t="str">
        <f>'Liste des gares'!F1887</f>
        <v>à renseigner par PSEF</v>
      </c>
      <c r="V1886" t="str">
        <f>'Liste des gares'!G1887</f>
        <v>C GRAND EST</v>
      </c>
    </row>
    <row r="1887" spans="17:22">
      <c r="Q1887" t="str">
        <f>'Liste des gares'!B1888</f>
        <v>Nancy</v>
      </c>
      <c r="R1887">
        <f>'Liste des gares'!C1888</f>
        <v>87141002</v>
      </c>
      <c r="S1887" t="str">
        <f>'Liste des gares'!D1888</f>
        <v>Grand Est</v>
      </c>
      <c r="T1887" t="str">
        <f>'Liste des gares'!E1888</f>
        <v>GE - Grand Est</v>
      </c>
      <c r="U1887" t="str">
        <f>'Liste des gares'!F1888</f>
        <v>à renseigner par PSEF</v>
      </c>
      <c r="V1887" t="str">
        <f>'Liste des gares'!G1888</f>
        <v>TGA NANCY</v>
      </c>
    </row>
    <row r="1888" spans="17:22">
      <c r="Q1888" t="str">
        <f>'Liste des gares'!B1889</f>
        <v>Nangis</v>
      </c>
      <c r="R1888">
        <f>'Liste des gares'!C1889</f>
        <v>87116095</v>
      </c>
      <c r="S1888" t="str">
        <f>'Liste des gares'!D1889</f>
        <v>Île-de-France</v>
      </c>
      <c r="T1888" t="str">
        <f>'Liste des gares'!E1889</f>
        <v>IDF - Île de France</v>
      </c>
      <c r="U1888" t="str">
        <f>'Liste des gares'!F1889</f>
        <v>à renseigner par PSEF</v>
      </c>
      <c r="V1888" t="str">
        <f>'Liste des gares'!G1889</f>
        <v>B ILE-DE-FRANCE</v>
      </c>
    </row>
    <row r="1889" spans="17:22">
      <c r="Q1889" t="str">
        <f>'Liste des gares'!B1890</f>
        <v>Nanterre Université</v>
      </c>
      <c r="R1889">
        <f>'Liste des gares'!C1890</f>
        <v>87386318</v>
      </c>
      <c r="S1889" t="str">
        <f>'Liste des gares'!D1890</f>
        <v>Île-de-France</v>
      </c>
      <c r="T1889" t="str">
        <f>'Liste des gares'!E1890</f>
        <v>IDF - Île de France</v>
      </c>
      <c r="U1889" t="str">
        <f>'Liste des gares'!F1890</f>
        <v>à renseigner par PSEF</v>
      </c>
      <c r="V1889" t="str">
        <f>'Liste des gares'!G1890</f>
        <v>B ILE-DE-FRANCE</v>
      </c>
    </row>
    <row r="1890" spans="17:22">
      <c r="Q1890" t="str">
        <f>'Liste des gares'!B1891</f>
        <v>Nantes</v>
      </c>
      <c r="R1890">
        <f>'Liste des gares'!C1891</f>
        <v>87481002</v>
      </c>
      <c r="S1890" t="str">
        <f>'Liste des gares'!D1891</f>
        <v>Pays de la Loire</v>
      </c>
      <c r="T1890" t="str">
        <f>'Liste des gares'!E1891</f>
        <v>BPL - Bretagne Pays de La Loire</v>
      </c>
      <c r="U1890" t="str">
        <f>'Liste des gares'!F1891</f>
        <v>EIC Bretagne Pays de la Loire</v>
      </c>
      <c r="V1890" t="str">
        <f>'Liste des gares'!G1891</f>
        <v>TGA NANTES</v>
      </c>
    </row>
    <row r="1891" spans="17:22">
      <c r="Q1891" t="str">
        <f>'Liste des gares'!B1892</f>
        <v>Nanteuil - Saâcy</v>
      </c>
      <c r="R1891">
        <f>'Liste des gares'!C1892</f>
        <v>87116558</v>
      </c>
      <c r="S1891" t="str">
        <f>'Liste des gares'!D1892</f>
        <v>Île-de-France</v>
      </c>
      <c r="T1891" t="str">
        <f>'Liste des gares'!E1892</f>
        <v>IDF - Île de France</v>
      </c>
      <c r="U1891" t="str">
        <f>'Liste des gares'!F1892</f>
        <v>à renseigner par PSEF</v>
      </c>
      <c r="V1891" t="str">
        <f>'Liste des gares'!G1892</f>
        <v>B ILE-DE-FRANCE</v>
      </c>
    </row>
    <row r="1892" spans="17:22">
      <c r="Q1892" t="str">
        <f>'Liste des gares'!B1893</f>
        <v>Nanteuil-le-Haudouin</v>
      </c>
      <c r="R1892">
        <f>'Liste des gares'!C1893</f>
        <v>87271577</v>
      </c>
      <c r="S1892" t="str">
        <f>'Liste des gares'!D1893</f>
        <v>Hauts-de-France</v>
      </c>
      <c r="T1892" t="str">
        <f>'Liste des gares'!E1893</f>
        <v>HDF - Hauts de France</v>
      </c>
      <c r="U1892" t="str">
        <f>'Liste des gares'!F1893</f>
        <v>à renseigner par PSEF</v>
      </c>
      <c r="V1892" t="str">
        <f>'Liste des gares'!G1893</f>
        <v>B HAUTS DE FRANCE</v>
      </c>
    </row>
    <row r="1893" spans="17:22">
      <c r="Q1893" t="str">
        <f>'Liste des gares'!B1894</f>
        <v>Nantiat</v>
      </c>
      <c r="R1893">
        <f>'Liste des gares'!C1894</f>
        <v>87592444</v>
      </c>
      <c r="S1893" t="str">
        <f>'Liste des gares'!D1894</f>
        <v>Nouvelle-Aquitaine</v>
      </c>
      <c r="T1893" t="str">
        <f>'Liste des gares'!E1894</f>
        <v>NA - Nouvelle Aquitaine</v>
      </c>
      <c r="U1893" t="str">
        <f>'Liste des gares'!F1894</f>
        <v>EIC Centre Limousin</v>
      </c>
      <c r="V1893" t="str">
        <f>'Liste des gares'!G1894</f>
        <v>C NOUVELLE AQUITAINE</v>
      </c>
    </row>
    <row r="1894" spans="17:22">
      <c r="Q1894" t="str">
        <f>'Liste des gares'!B1895</f>
        <v>Narbonne</v>
      </c>
      <c r="R1894">
        <f>'Liste des gares'!C1895</f>
        <v>87781104</v>
      </c>
      <c r="S1894" t="str">
        <f>'Liste des gares'!D1895</f>
        <v>Occitanie</v>
      </c>
      <c r="T1894" t="str">
        <f>'Liste des gares'!E1895</f>
        <v>OCC - Occitanie</v>
      </c>
      <c r="U1894" t="str">
        <f>'Liste des gares'!F1895</f>
        <v>EIC Languedoc Roussillon</v>
      </c>
      <c r="V1894" t="str">
        <f>'Liste des gares'!G1895</f>
        <v>A OCCITANIE</v>
      </c>
    </row>
    <row r="1895" spans="17:22">
      <c r="Q1895" t="str">
        <f>'Liste des gares'!B1896</f>
        <v>Naucelle</v>
      </c>
      <c r="R1895">
        <f>'Liste des gares'!C1896</f>
        <v>87615732</v>
      </c>
      <c r="S1895" t="str">
        <f>'Liste des gares'!D1896</f>
        <v>Occitanie</v>
      </c>
      <c r="T1895" t="str">
        <f>'Liste des gares'!E1896</f>
        <v>OCC - Occitanie</v>
      </c>
      <c r="U1895" t="str">
        <f>'Liste des gares'!F1896</f>
        <v>EIC Midi Pyrénées</v>
      </c>
      <c r="V1895" t="str">
        <f>'Liste des gares'!G1896</f>
        <v>C OCCITANIE</v>
      </c>
    </row>
    <row r="1896" spans="17:22">
      <c r="Q1896" t="str">
        <f>'Liste des gares'!B1897</f>
        <v>Neau</v>
      </c>
      <c r="R1896">
        <f>'Liste des gares'!C1897</f>
        <v>87478545</v>
      </c>
      <c r="S1896" t="str">
        <f>'Liste des gares'!D1897</f>
        <v>Pays de la Loire</v>
      </c>
      <c r="T1896" t="str">
        <f>'Liste des gares'!E1897</f>
        <v>BPL - Bretagne Pays de La Loire</v>
      </c>
      <c r="U1896" t="str">
        <f>'Liste des gares'!F1897</f>
        <v>à renseigner par PSEF</v>
      </c>
      <c r="V1896" t="str">
        <f>'Liste des gares'!G1897</f>
        <v>C PAYS DE LA LOIRE</v>
      </c>
    </row>
    <row r="1897" spans="17:22">
      <c r="Q1897" t="str">
        <f>'Liste des gares'!B1898</f>
        <v>Négrondes</v>
      </c>
      <c r="R1897">
        <f>'Liste des gares'!C1898</f>
        <v>87595132</v>
      </c>
      <c r="S1897" t="str">
        <f>'Liste des gares'!D1898</f>
        <v>Nouvelle-Aquitaine</v>
      </c>
      <c r="T1897" t="str">
        <f>'Liste des gares'!E1898</f>
        <v>NA - Nouvelle Aquitaine</v>
      </c>
      <c r="U1897" t="str">
        <f>'Liste des gares'!F1898</f>
        <v>à renseigner par PSEF</v>
      </c>
      <c r="V1897" t="str">
        <f>'Liste des gares'!G1898</f>
        <v>C NOUVELLE AQUITAINE</v>
      </c>
    </row>
    <row r="1898" spans="17:22">
      <c r="Q1898" t="str">
        <f>'Liste des gares'!B1899</f>
        <v>Nemours - Saint-Pierre</v>
      </c>
      <c r="R1898">
        <f>'Liste des gares'!C1899</f>
        <v>87684126</v>
      </c>
      <c r="S1898" t="str">
        <f>'Liste des gares'!D1899</f>
        <v>Île-de-France</v>
      </c>
      <c r="T1898" t="str">
        <f>'Liste des gares'!E1899</f>
        <v>IDF - Île de France</v>
      </c>
      <c r="U1898" t="str">
        <f>'Liste des gares'!F1899</f>
        <v>à renseigner par PSEF</v>
      </c>
      <c r="V1898" t="str">
        <f>'Liste des gares'!G1899</f>
        <v>B ILE-DE-FRANCE</v>
      </c>
    </row>
    <row r="1899" spans="17:22">
      <c r="Q1899" t="str">
        <f>'Liste des gares'!B1900</f>
        <v>Nérondes</v>
      </c>
      <c r="R1899">
        <f>'Liste des gares'!C1900</f>
        <v>87576454</v>
      </c>
      <c r="S1899" t="str">
        <f>'Liste des gares'!D1900</f>
        <v>Centre-Val de Loire</v>
      </c>
      <c r="T1899" t="str">
        <f>'Liste des gares'!E1900</f>
        <v>CVL - Centre Val de Loire</v>
      </c>
      <c r="U1899" t="str">
        <f>'Liste des gares'!F1900</f>
        <v>à renseigner par PSEF</v>
      </c>
      <c r="V1899" t="str">
        <f>'Liste des gares'!G1900</f>
        <v>C CENTRE VAL DE LOIRE</v>
      </c>
    </row>
    <row r="1900" spans="17:22">
      <c r="Q1900" t="str">
        <f>'Liste des gares'!B1901</f>
        <v>Nerpuy</v>
      </c>
      <c r="R1900">
        <f>'Liste des gares'!C1901</f>
        <v>87575167</v>
      </c>
      <c r="S1900" t="str">
        <f>'Liste des gares'!D1901</f>
        <v>Nouvelle-Aquitaine</v>
      </c>
      <c r="T1900" t="str">
        <f>'Liste des gares'!E1901</f>
        <v>NA - Nouvelle Aquitaine</v>
      </c>
      <c r="U1900" t="str">
        <f>'Liste des gares'!F1901</f>
        <v>à renseigner par PSEF</v>
      </c>
      <c r="V1900" t="str">
        <f>'Liste des gares'!G1901</f>
        <v>C NOUVELLE AQUITAINE</v>
      </c>
    </row>
    <row r="1901" spans="17:22">
      <c r="Q1901" t="str">
        <f>'Liste des gares'!B1902</f>
        <v>Nesle (Somme)</v>
      </c>
      <c r="R1901">
        <f>'Liste des gares'!C1902</f>
        <v>87313486</v>
      </c>
      <c r="S1901" t="str">
        <f>'Liste des gares'!D1902</f>
        <v>Hauts-de-France</v>
      </c>
      <c r="T1901" t="str">
        <f>'Liste des gares'!E1902</f>
        <v>HDF - Hauts de France</v>
      </c>
      <c r="U1901" t="str">
        <f>'Liste des gares'!F1902</f>
        <v>à renseigner par PSEF</v>
      </c>
      <c r="V1901" t="str">
        <f>'Liste des gares'!G1902</f>
        <v>C HAUTS DE FRANCE</v>
      </c>
    </row>
    <row r="1902" spans="17:22">
      <c r="Q1902" t="str">
        <f>'Liste des gares'!B1903</f>
        <v>Neufchâteau</v>
      </c>
      <c r="R1902">
        <f>'Liste des gares'!C1903</f>
        <v>87141291</v>
      </c>
      <c r="S1902" t="str">
        <f>'Liste des gares'!D1903</f>
        <v>Grand Est</v>
      </c>
      <c r="T1902" t="str">
        <f>'Liste des gares'!E1903</f>
        <v>GE - Grand Est</v>
      </c>
      <c r="U1902" t="str">
        <f>'Liste des gares'!F1903</f>
        <v>EIC Lorraine Champagne Ardenne</v>
      </c>
      <c r="V1902" t="str">
        <f>'Liste des gares'!G1903</f>
        <v>C GRAND EST</v>
      </c>
    </row>
    <row r="1903" spans="17:22">
      <c r="Q1903" t="str">
        <f>'Liste des gares'!B1904</f>
        <v>Neufchâtel-Hardelot</v>
      </c>
      <c r="R1903">
        <f>'Liste des gares'!C1904</f>
        <v>87317099</v>
      </c>
      <c r="S1903" t="str">
        <f>'Liste des gares'!D1904</f>
        <v>Hauts-de-France</v>
      </c>
      <c r="T1903" t="str">
        <f>'Liste des gares'!E1904</f>
        <v>HDF - Hauts de France</v>
      </c>
      <c r="U1903" t="str">
        <f>'Liste des gares'!F1904</f>
        <v>à renseigner par PSEF</v>
      </c>
      <c r="V1903" t="str">
        <f>'Liste des gares'!G1904</f>
        <v>C HAUTS DE FRANCE</v>
      </c>
    </row>
    <row r="1904" spans="17:22">
      <c r="Q1904" t="str">
        <f>'Liste des gares'!B1905</f>
        <v>Neuillé-Pont-Pierre</v>
      </c>
      <c r="R1904">
        <f>'Liste des gares'!C1905</f>
        <v>87571547</v>
      </c>
      <c r="S1904" t="str">
        <f>'Liste des gares'!D1905</f>
        <v>Centre-Val de Loire</v>
      </c>
      <c r="T1904" t="str">
        <f>'Liste des gares'!E1905</f>
        <v>CVL - Centre Val de Loire</v>
      </c>
      <c r="U1904" t="str">
        <f>'Liste des gares'!F1905</f>
        <v>EIC Centre Limousin</v>
      </c>
      <c r="V1904" t="str">
        <f>'Liste des gares'!G1905</f>
        <v>C CENTRE VAL DE LOIRE</v>
      </c>
    </row>
    <row r="1905" spans="17:22">
      <c r="Q1905" t="str">
        <f>'Liste des gares'!B1906</f>
        <v>Neuilly - Porte Maillot</v>
      </c>
      <c r="R1905">
        <f>'Liste des gares'!C1906</f>
        <v>87381020</v>
      </c>
      <c r="S1905" t="str">
        <f>'Liste des gares'!D1906</f>
        <v>Île-de-France</v>
      </c>
      <c r="T1905" t="str">
        <f>'Liste des gares'!E1906</f>
        <v>IDF - Île de France</v>
      </c>
      <c r="U1905" t="str">
        <f>'Liste des gares'!F1906</f>
        <v>à renseigner par PSEF</v>
      </c>
      <c r="V1905" t="str">
        <f>'Liste des gares'!G1906</f>
        <v>B ILE-DE-FRANCE</v>
      </c>
    </row>
    <row r="1906" spans="17:22">
      <c r="Q1906" t="str">
        <f>'Liste des gares'!B1907</f>
        <v>Neussargues</v>
      </c>
      <c r="R1906">
        <f>'Liste des gares'!C1907</f>
        <v>87645507</v>
      </c>
      <c r="S1906" t="str">
        <f>'Liste des gares'!D1907</f>
        <v>Auvergne-Rhône-Alpes</v>
      </c>
      <c r="T1906" t="str">
        <f>'Liste des gares'!E1907</f>
        <v>AURA - Auvergne Rhône Alpes</v>
      </c>
      <c r="U1906" t="str">
        <f>'Liste des gares'!F1907</f>
        <v>EIC Auvergne Nivernais</v>
      </c>
      <c r="V1906" t="str">
        <f>'Liste des gares'!G1907</f>
        <v>C AUV-RHONE ALPES</v>
      </c>
    </row>
    <row r="1907" spans="17:22">
      <c r="Q1907" t="str">
        <f>'Liste des gares'!B1908</f>
        <v>Neuves-Maisons</v>
      </c>
      <c r="R1907">
        <f>'Liste des gares'!C1908</f>
        <v>87141507</v>
      </c>
      <c r="S1907" t="str">
        <f>'Liste des gares'!D1908</f>
        <v>Grand Est</v>
      </c>
      <c r="T1907" t="str">
        <f>'Liste des gares'!E1908</f>
        <v>GE - Grand Est</v>
      </c>
      <c r="U1907" t="str">
        <f>'Liste des gares'!F1908</f>
        <v>à renseigner par PSEF</v>
      </c>
      <c r="V1907" t="str">
        <f>'Liste des gares'!G1908</f>
        <v>C GRAND EST</v>
      </c>
    </row>
    <row r="1908" spans="17:22">
      <c r="Q1908" t="str">
        <f>'Liste des gares'!B1909</f>
        <v>Neuvic</v>
      </c>
      <c r="R1908">
        <f>'Liste des gares'!C1909</f>
        <v>87595272</v>
      </c>
      <c r="S1908" t="str">
        <f>'Liste des gares'!D1909</f>
        <v>Nouvelle-Aquitaine</v>
      </c>
      <c r="T1908" t="str">
        <f>'Liste des gares'!E1909</f>
        <v>NA - Nouvelle Aquitaine</v>
      </c>
      <c r="U1908" t="str">
        <f>'Liste des gares'!F1909</f>
        <v>à renseigner par PSEF</v>
      </c>
      <c r="V1908" t="str">
        <f>'Liste des gares'!G1909</f>
        <v>C NOUVELLE AQUITAINE</v>
      </c>
    </row>
    <row r="1909" spans="17:22">
      <c r="Q1909" t="str">
        <f>'Liste des gares'!B1910</f>
        <v>Neuville-sur-Sarthe</v>
      </c>
      <c r="R1909">
        <f>'Liste des gares'!C1910</f>
        <v>87396028</v>
      </c>
      <c r="S1909" t="str">
        <f>'Liste des gares'!D1910</f>
        <v>Pays de la Loire</v>
      </c>
      <c r="T1909" t="str">
        <f>'Liste des gares'!E1910</f>
        <v>BPL - Bretagne Pays de La Loire</v>
      </c>
      <c r="U1909" t="str">
        <f>'Liste des gares'!F1910</f>
        <v>à renseigner par PSEF</v>
      </c>
      <c r="V1909" t="str">
        <f>'Liste des gares'!G1910</f>
        <v>C PAYS DE LA LOIRE</v>
      </c>
    </row>
    <row r="1910" spans="17:22">
      <c r="Q1910" t="str">
        <f>'Liste des gares'!B1911</f>
        <v>Neuville Université</v>
      </c>
      <c r="R1910">
        <f>'Liste des gares'!C1911</f>
        <v>87334482</v>
      </c>
      <c r="S1910" t="str">
        <f>'Liste des gares'!D1911</f>
        <v>Île-de-France</v>
      </c>
      <c r="T1910" t="str">
        <f>'Liste des gares'!E1911</f>
        <v>IDF - Île de France</v>
      </c>
      <c r="U1910" t="str">
        <f>'Liste des gares'!F1911</f>
        <v>à renseigner par PSEF</v>
      </c>
      <c r="V1910" t="str">
        <f>'Liste des gares'!G1911</f>
        <v>B ILE-DE-FRANCE</v>
      </c>
    </row>
    <row r="1911" spans="17:22">
      <c r="Q1911" t="str">
        <f>'Liste des gares'!B1912</f>
        <v>Neuvy-Pailloux</v>
      </c>
      <c r="R1911">
        <f>'Liste des gares'!C1912</f>
        <v>87597070</v>
      </c>
      <c r="S1911" t="str">
        <f>'Liste des gares'!D1912</f>
        <v>Centre-Val de Loire</v>
      </c>
      <c r="T1911" t="str">
        <f>'Liste des gares'!E1912</f>
        <v>CVL - Centre Val de Loire</v>
      </c>
      <c r="U1911" t="str">
        <f>'Liste des gares'!F1912</f>
        <v>à renseigner par PSEF</v>
      </c>
      <c r="V1911" t="str">
        <f>'Liste des gares'!G1912</f>
        <v>C CENTRE VAL DE LOIRE</v>
      </c>
    </row>
    <row r="1912" spans="17:22">
      <c r="Q1912" t="str">
        <f>'Liste des gares'!B1913</f>
        <v>Nevers</v>
      </c>
      <c r="R1912">
        <f>'Liste des gares'!C1913</f>
        <v>87696005</v>
      </c>
      <c r="S1912" t="str">
        <f>'Liste des gares'!D1913</f>
        <v>Bourgogne-Franche-Comté</v>
      </c>
      <c r="T1912" t="str">
        <f>'Liste des gares'!E1913</f>
        <v>BFC - Bourgogne Franche Compté</v>
      </c>
      <c r="U1912" t="str">
        <f>'Liste des gares'!F1913</f>
        <v>EIC Auvergne Nivernais</v>
      </c>
      <c r="V1912" t="str">
        <f>'Liste des gares'!G1913</f>
        <v>A BOURGOGNE FC</v>
      </c>
    </row>
    <row r="1913" spans="17:22">
      <c r="Q1913" t="str">
        <f>'Liste des gares'!B1914</f>
        <v>Nevers Le Banlay</v>
      </c>
      <c r="R1913">
        <f>'Liste des gares'!C1914</f>
        <v>87559070</v>
      </c>
      <c r="S1913" t="str">
        <f>'Liste des gares'!D1914</f>
        <v>Bourgogne-Franche-Comté</v>
      </c>
      <c r="T1913" t="str">
        <f>'Liste des gares'!E1914</f>
        <v>BFC - Bourgogne Franche Compté</v>
      </c>
      <c r="U1913" t="str">
        <f>'Liste des gares'!F1914</f>
        <v>à renseigner par PSEF</v>
      </c>
      <c r="V1913" t="str">
        <f>'Liste des gares'!G1914</f>
        <v>C BOURGOGNE FC</v>
      </c>
    </row>
    <row r="1914" spans="17:22">
      <c r="Q1914" t="str">
        <f>'Liste des gares'!B1915</f>
        <v>Nexon</v>
      </c>
      <c r="R1914">
        <f>'Liste des gares'!C1915</f>
        <v>87592725</v>
      </c>
      <c r="S1914" t="str">
        <f>'Liste des gares'!D1915</f>
        <v>Nouvelle-Aquitaine</v>
      </c>
      <c r="T1914" t="str">
        <f>'Liste des gares'!E1915</f>
        <v>NA - Nouvelle Aquitaine</v>
      </c>
      <c r="U1914" t="str">
        <f>'Liste des gares'!F1915</f>
        <v>à renseigner par PSEF</v>
      </c>
      <c r="V1914" t="str">
        <f>'Liste des gares'!G1915</f>
        <v>C NOUVELLE AQUITAINE</v>
      </c>
    </row>
    <row r="1915" spans="17:22">
      <c r="Q1915" t="str">
        <f>'Liste des gares'!B1916</f>
        <v>Nézel - Aulnay</v>
      </c>
      <c r="R1915">
        <f>'Liste des gares'!C1916</f>
        <v>87381731</v>
      </c>
      <c r="S1915" t="str">
        <f>'Liste des gares'!D1916</f>
        <v>Île-de-France</v>
      </c>
      <c r="T1915" t="str">
        <f>'Liste des gares'!E1916</f>
        <v>IDF - Île de France</v>
      </c>
      <c r="U1915" t="str">
        <f>'Liste des gares'!F1916</f>
        <v>à renseigner par PSEF</v>
      </c>
      <c r="V1915" t="str">
        <f>'Liste des gares'!G1916</f>
        <v>C ILE-DE-FRANCE</v>
      </c>
    </row>
    <row r="1916" spans="17:22">
      <c r="Q1916" t="str">
        <f>'Liste des gares'!B1917</f>
        <v>Nice</v>
      </c>
      <c r="R1916">
        <f>'Liste des gares'!C1917</f>
        <v>87756056</v>
      </c>
      <c r="S1916" t="str">
        <f>'Liste des gares'!D1917</f>
        <v>Provence-Alpes-Côte d'Azur</v>
      </c>
      <c r="T1916" t="str">
        <f>'Liste des gares'!E1917</f>
        <v>PACA - Provence Alpes Côte d'Azur</v>
      </c>
      <c r="U1916" t="str">
        <f>'Liste des gares'!F1917</f>
        <v>à renseigner par PSEF</v>
      </c>
      <c r="V1916" t="str">
        <f>'Liste des gares'!G1917</f>
        <v>TGA NICE</v>
      </c>
    </row>
    <row r="1917" spans="17:22">
      <c r="Q1917" t="str">
        <f>'Liste des gares'!B1918</f>
        <v>Nice Pont Michel</v>
      </c>
      <c r="R1917">
        <f>'Liste des gares'!C1918</f>
        <v>87590299</v>
      </c>
      <c r="S1917" t="str">
        <f>'Liste des gares'!D1918</f>
        <v>Provence-Alpes-Côte d'Azur</v>
      </c>
      <c r="T1917" t="str">
        <f>'Liste des gares'!E1918</f>
        <v>PACA - Provence Alpes Côte d'Azur</v>
      </c>
      <c r="U1917" t="str">
        <f>'Liste des gares'!F1918</f>
        <v>à renseigner par PSEF</v>
      </c>
      <c r="V1917" t="str">
        <f>'Liste des gares'!G1918</f>
        <v>C PACA</v>
      </c>
    </row>
    <row r="1918" spans="17:22">
      <c r="Q1918" t="str">
        <f>'Liste des gares'!B1919</f>
        <v>Nice Riquier</v>
      </c>
      <c r="R1918">
        <f>'Liste des gares'!C1919</f>
        <v>87756353</v>
      </c>
      <c r="S1918" t="str">
        <f>'Liste des gares'!D1919</f>
        <v>Provence-Alpes-Côte d'Azur</v>
      </c>
      <c r="T1918" t="str">
        <f>'Liste des gares'!E1919</f>
        <v>PACA - Provence Alpes Côte d'Azur</v>
      </c>
      <c r="U1918" t="str">
        <f>'Liste des gares'!F1919</f>
        <v>à renseigner par PSEF</v>
      </c>
      <c r="V1918" t="str">
        <f>'Liste des gares'!G1919</f>
        <v>B PACA</v>
      </c>
    </row>
    <row r="1919" spans="17:22">
      <c r="Q1919" t="str">
        <f>'Liste des gares'!B1920</f>
        <v>Nice Saint-Augustin</v>
      </c>
      <c r="R1919">
        <f>'Liste des gares'!C1920</f>
        <v>87756254</v>
      </c>
      <c r="S1919" t="str">
        <f>'Liste des gares'!D1920</f>
        <v>Provence-Alpes-Côte d'Azur</v>
      </c>
      <c r="T1919" t="str">
        <f>'Liste des gares'!E1920</f>
        <v>PACA - Provence Alpes Côte d'Azur</v>
      </c>
      <c r="U1919" t="str">
        <f>'Liste des gares'!F1920</f>
        <v>à renseigner par PSEF</v>
      </c>
      <c r="V1919" t="str">
        <f>'Liste des gares'!G1920</f>
        <v>B PACA</v>
      </c>
    </row>
    <row r="1920" spans="17:22">
      <c r="Q1920" t="str">
        <f>'Liste des gares'!B1921</f>
        <v>Niederbronn-les-Bains</v>
      </c>
      <c r="R1920">
        <f>'Liste des gares'!C1921</f>
        <v>87213256</v>
      </c>
      <c r="S1920" t="str">
        <f>'Liste des gares'!D1921</f>
        <v>Grand Est</v>
      </c>
      <c r="T1920" t="str">
        <f>'Liste des gares'!E1921</f>
        <v>GE - Grand Est</v>
      </c>
      <c r="U1920" t="str">
        <f>'Liste des gares'!F1921</f>
        <v>à renseigner par PSEF</v>
      </c>
      <c r="V1920" t="str">
        <f>'Liste des gares'!G1921</f>
        <v>B GRAND EST</v>
      </c>
    </row>
    <row r="1921" spans="17:22">
      <c r="Q1921" t="str">
        <f>'Liste des gares'!B1922</f>
        <v>Nieppe</v>
      </c>
      <c r="R1921">
        <f>'Liste des gares'!C1922</f>
        <v>87287151</v>
      </c>
      <c r="S1921" t="str">
        <f>'Liste des gares'!D1922</f>
        <v>Hauts-de-France</v>
      </c>
      <c r="T1921" t="str">
        <f>'Liste des gares'!E1922</f>
        <v>HDF - Hauts de France</v>
      </c>
      <c r="U1921" t="str">
        <f>'Liste des gares'!F1922</f>
        <v>à renseigner par PSEF</v>
      </c>
      <c r="V1921" t="str">
        <f>'Liste des gares'!G1922</f>
        <v>C HAUTS DE FRANCE</v>
      </c>
    </row>
    <row r="1922" spans="17:22">
      <c r="Q1922" t="str">
        <f>'Liste des gares'!B1923</f>
        <v>Nieul</v>
      </c>
      <c r="R1922">
        <f>'Liste des gares'!C1923</f>
        <v>87592410</v>
      </c>
      <c r="S1922" t="str">
        <f>'Liste des gares'!D1923</f>
        <v>Nouvelle-Aquitaine</v>
      </c>
      <c r="T1922" t="str">
        <f>'Liste des gares'!E1923</f>
        <v>NA - Nouvelle Aquitaine</v>
      </c>
      <c r="U1922" t="str">
        <f>'Liste des gares'!F1923</f>
        <v>à renseigner par PSEF</v>
      </c>
      <c r="V1922" t="str">
        <f>'Liste des gares'!G1923</f>
        <v>C NOUVELLE AQUITAINE</v>
      </c>
    </row>
    <row r="1923" spans="17:22">
      <c r="Q1923" t="str">
        <f>'Liste des gares'!B1924</f>
        <v>Nîmes</v>
      </c>
      <c r="R1923">
        <f>'Liste des gares'!C1924</f>
        <v>87775007</v>
      </c>
      <c r="S1923" t="str">
        <f>'Liste des gares'!D1924</f>
        <v>Occitanie</v>
      </c>
      <c r="T1923" t="str">
        <f>'Liste des gares'!E1924</f>
        <v>OCC - Occitanie</v>
      </c>
      <c r="U1923" t="str">
        <f>'Liste des gares'!F1924</f>
        <v>à renseigner par PSEF</v>
      </c>
      <c r="V1923" t="str">
        <f>'Liste des gares'!G1924</f>
        <v>A OCCITANIE</v>
      </c>
    </row>
    <row r="1924" spans="17:22">
      <c r="Q1924" t="str">
        <f>'Liste des gares'!B1925</f>
        <v>Nîmes Pont du Gard</v>
      </c>
      <c r="R1924">
        <f>'Liste des gares'!C1925</f>
        <v>87703975</v>
      </c>
      <c r="S1924" t="str">
        <f>'Liste des gares'!D1925</f>
        <v>Occitanie</v>
      </c>
      <c r="T1924" t="str">
        <f>'Liste des gares'!E1925</f>
        <v>OCC - Occitanie</v>
      </c>
      <c r="U1924" t="str">
        <f>'Liste des gares'!F1925</f>
        <v>à renseigner par PSEF</v>
      </c>
      <c r="V1924" t="str">
        <f>'Liste des gares'!G1925</f>
        <v>A TGV à fort trafic et correspondances TER</v>
      </c>
    </row>
    <row r="1925" spans="17:22">
      <c r="Q1925" t="str">
        <f>'Liste des gares'!B1926</f>
        <v>Niolon</v>
      </c>
      <c r="R1925">
        <f>'Liste des gares'!C1926</f>
        <v>87753582</v>
      </c>
      <c r="S1925" t="str">
        <f>'Liste des gares'!D1926</f>
        <v>Provence-Alpes-Côte d'Azur</v>
      </c>
      <c r="T1925" t="str">
        <f>'Liste des gares'!E1926</f>
        <v>PACA - Provence Alpes Côte d'Azur</v>
      </c>
      <c r="U1925" t="str">
        <f>'Liste des gares'!F1926</f>
        <v>à renseigner par PSEF</v>
      </c>
      <c r="V1925" t="str">
        <f>'Liste des gares'!G1926</f>
        <v>C PACA</v>
      </c>
    </row>
    <row r="1926" spans="17:22">
      <c r="Q1926" t="str">
        <f>'Liste des gares'!B1927</f>
        <v>Niort</v>
      </c>
      <c r="R1926">
        <f>'Liste des gares'!C1927</f>
        <v>87485300</v>
      </c>
      <c r="S1926" t="str">
        <f>'Liste des gares'!D1927</f>
        <v>Nouvelle-Aquitaine</v>
      </c>
      <c r="T1926" t="str">
        <f>'Liste des gares'!E1927</f>
        <v>NA - Nouvelle Aquitaine</v>
      </c>
      <c r="U1926" t="str">
        <f>'Liste des gares'!F1927</f>
        <v>EIC Aquitaine Poitou Charentes</v>
      </c>
      <c r="V1926" t="str">
        <f>'Liste des gares'!G1927</f>
        <v>A NOUVELLE AQUITAINE</v>
      </c>
    </row>
    <row r="1927" spans="17:22">
      <c r="Q1927" t="str">
        <f>'Liste des gares'!B1928</f>
        <v>Nissan</v>
      </c>
      <c r="R1927">
        <f>'Liste des gares'!C1928</f>
        <v>87781179</v>
      </c>
      <c r="S1927" t="str">
        <f>'Liste des gares'!D1928</f>
        <v>Occitanie</v>
      </c>
      <c r="T1927" t="str">
        <f>'Liste des gares'!E1928</f>
        <v>OCC - Occitanie</v>
      </c>
      <c r="U1927" t="str">
        <f>'Liste des gares'!F1928</f>
        <v>à renseigner par PSEF</v>
      </c>
      <c r="V1927" t="str">
        <f>'Liste des gares'!G1928</f>
        <v>C OCCITANIE</v>
      </c>
    </row>
    <row r="1928" spans="17:22">
      <c r="Q1928" t="str">
        <f>'Liste des gares'!B1929</f>
        <v>Niversac</v>
      </c>
      <c r="R1928">
        <f>'Liste des gares'!C1929</f>
        <v>87595512</v>
      </c>
      <c r="S1928" t="str">
        <f>'Liste des gares'!D1929</f>
        <v>Nouvelle-Aquitaine</v>
      </c>
      <c r="T1928" t="str">
        <f>'Liste des gares'!E1929</f>
        <v>NA - Nouvelle Aquitaine</v>
      </c>
      <c r="U1928" t="str">
        <f>'Liste des gares'!F1929</f>
        <v>EIC Aquitaine Poitou Charentes</v>
      </c>
      <c r="V1928" t="str">
        <f>'Liste des gares'!G1929</f>
        <v>C NOUVELLE AQUITAINE</v>
      </c>
    </row>
    <row r="1929" spans="17:22">
      <c r="Q1929" t="str">
        <f>'Liste des gares'!B1930</f>
        <v>Nœux-les-Mines</v>
      </c>
      <c r="R1929">
        <f>'Liste des gares'!C1930</f>
        <v>87342139</v>
      </c>
      <c r="S1929" t="str">
        <f>'Liste des gares'!D1930</f>
        <v>Hauts-de-France</v>
      </c>
      <c r="T1929" t="str">
        <f>'Liste des gares'!E1930</f>
        <v>HDF - Hauts de France</v>
      </c>
      <c r="U1929" t="str">
        <f>'Liste des gares'!F1930</f>
        <v>à renseigner par PSEF</v>
      </c>
      <c r="V1929" t="str">
        <f>'Liste des gares'!G1930</f>
        <v>C HAUTS DE FRANCE</v>
      </c>
    </row>
    <row r="1930" spans="17:22">
      <c r="Q1930" t="str">
        <f>'Liste des gares'!B1931</f>
        <v>Nogent - Le Perreux</v>
      </c>
      <c r="R1930">
        <f>'Liste des gares'!C1931</f>
        <v>87113746</v>
      </c>
      <c r="S1930" t="str">
        <f>'Liste des gares'!D1931</f>
        <v>Île-de-France</v>
      </c>
      <c r="T1930" t="str">
        <f>'Liste des gares'!E1931</f>
        <v>IDF - Île de France</v>
      </c>
      <c r="U1930" t="str">
        <f>'Liste des gares'!F1931</f>
        <v>à renseigner par PSEF</v>
      </c>
      <c r="V1930" t="str">
        <f>'Liste des gares'!G1931</f>
        <v>B ILE-DE-FRANCE</v>
      </c>
    </row>
    <row r="1931" spans="17:22">
      <c r="Q1931" t="str">
        <f>'Liste des gares'!B1932</f>
        <v>Nogent-l'Artaud - Charly</v>
      </c>
      <c r="R1931">
        <f>'Liste des gares'!C1932</f>
        <v>87116566</v>
      </c>
      <c r="S1931" t="str">
        <f>'Liste des gares'!D1932</f>
        <v>Hauts-de-France</v>
      </c>
      <c r="T1931" t="str">
        <f>'Liste des gares'!E1932</f>
        <v>HDF - Hauts de France</v>
      </c>
      <c r="U1931" t="str">
        <f>'Liste des gares'!F1932</f>
        <v>à renseigner par PSEF</v>
      </c>
      <c r="V1931" t="str">
        <f>'Liste des gares'!G1932</f>
        <v>B HAUTS DE FRANCE</v>
      </c>
    </row>
    <row r="1932" spans="17:22">
      <c r="Q1932" t="str">
        <f>'Liste des gares'!B1933</f>
        <v>Nogent-le-Rotrou</v>
      </c>
      <c r="R1932">
        <f>'Liste des gares'!C1933</f>
        <v>87394296</v>
      </c>
      <c r="S1932" t="str">
        <f>'Liste des gares'!D1933</f>
        <v>Centre-Val de Loire</v>
      </c>
      <c r="T1932" t="str">
        <f>'Liste des gares'!E1933</f>
        <v>CVL - Centre Val de Loire</v>
      </c>
      <c r="U1932" t="str">
        <f>'Liste des gares'!F1933</f>
        <v>à renseigner par PSEF</v>
      </c>
      <c r="V1932" t="str">
        <f>'Liste des gares'!G1933</f>
        <v>B CENTRE VAL DE LOIRE</v>
      </c>
    </row>
    <row r="1933" spans="17:22">
      <c r="Q1933" t="str">
        <f>'Liste des gares'!B1934</f>
        <v>Nogent-sur-Seine</v>
      </c>
      <c r="R1933">
        <f>'Liste des gares'!C1934</f>
        <v>87118190</v>
      </c>
      <c r="S1933" t="str">
        <f>'Liste des gares'!D1934</f>
        <v>Grand Est</v>
      </c>
      <c r="T1933" t="str">
        <f>'Liste des gares'!E1934</f>
        <v>GE - Grand Est</v>
      </c>
      <c r="U1933" t="str">
        <f>'Liste des gares'!F1934</f>
        <v>à renseigner par PSEF</v>
      </c>
      <c r="V1933" t="str">
        <f>'Liste des gares'!G1934</f>
        <v>B GRAND EST</v>
      </c>
    </row>
    <row r="1934" spans="17:22">
      <c r="Q1934" t="str">
        <f>'Liste des gares'!B1935</f>
        <v>Nogent-sur-Vernisson</v>
      </c>
      <c r="R1934">
        <f>'Liste des gares'!C1935</f>
        <v>87684274</v>
      </c>
      <c r="S1934" t="str">
        <f>'Liste des gares'!D1935</f>
        <v>Centre-Val de Loire</v>
      </c>
      <c r="T1934" t="str">
        <f>'Liste des gares'!E1935</f>
        <v>CVL - Centre Val de Loire</v>
      </c>
      <c r="U1934" t="str">
        <f>'Liste des gares'!F1935</f>
        <v>EIC Paris Sud Est</v>
      </c>
      <c r="V1934" t="str">
        <f>'Liste des gares'!G1935</f>
        <v>C CENTRE VAL DE LOIRE</v>
      </c>
    </row>
    <row r="1935" spans="17:22">
      <c r="Q1935" t="str">
        <f>'Liste des gares'!B1936</f>
        <v>Nointel - Mours</v>
      </c>
      <c r="R1935">
        <f>'Liste des gares'!C1936</f>
        <v>87276758</v>
      </c>
      <c r="S1935" t="str">
        <f>'Liste des gares'!D1936</f>
        <v>Île-de-France</v>
      </c>
      <c r="T1935" t="str">
        <f>'Liste des gares'!E1936</f>
        <v>IDF - Île de France</v>
      </c>
      <c r="U1935" t="str">
        <f>'Liste des gares'!F1936</f>
        <v>à renseigner par PSEF</v>
      </c>
      <c r="V1935" t="str">
        <f>'Liste des gares'!G1936</f>
        <v>B ILE-DE-FRANCE</v>
      </c>
    </row>
    <row r="1936" spans="17:22">
      <c r="Q1936" t="str">
        <f>'Liste des gares'!B1937</f>
        <v>Noirétable</v>
      </c>
      <c r="R1936">
        <f>'Liste des gares'!C1937</f>
        <v>87734509</v>
      </c>
      <c r="S1936" t="str">
        <f>'Liste des gares'!D1937</f>
        <v>Auvergne-Rhône-Alpes</v>
      </c>
      <c r="T1936" t="str">
        <f>'Liste des gares'!E1937</f>
        <v>AURA - Auvergne Rhône Alpes</v>
      </c>
      <c r="U1936" t="str">
        <f>'Liste des gares'!F1937</f>
        <v>à renseigner par PSEF</v>
      </c>
      <c r="V1936" t="str">
        <f>'Liste des gares'!G1937</f>
        <v>C AUV-RHONE ALPES</v>
      </c>
    </row>
    <row r="1937" spans="17:22">
      <c r="Q1937" t="str">
        <f>'Liste des gares'!B1938</f>
        <v>Noisy-le-Roi T13</v>
      </c>
      <c r="R1937">
        <f>'Liste des gares'!C1938</f>
        <v>87733659</v>
      </c>
      <c r="S1937" t="str">
        <f>'Liste des gares'!D1938</f>
        <v>Île-de-France</v>
      </c>
      <c r="T1937" t="str">
        <f>'Liste des gares'!E1938</f>
        <v>IDF - Île de France</v>
      </c>
      <c r="U1937" t="str">
        <f>'Liste des gares'!F1938</f>
        <v>à renseigner par PSEF</v>
      </c>
      <c r="V1937" t="str">
        <f>'Liste des gares'!G1938</f>
        <v>B ILE-DE-FRANCE</v>
      </c>
    </row>
    <row r="1938" spans="17:22">
      <c r="Q1938" t="str">
        <f>'Liste des gares'!B1939</f>
        <v>Noisy-le-Sec</v>
      </c>
      <c r="R1938">
        <f>'Liste des gares'!C1939</f>
        <v>87113217</v>
      </c>
      <c r="S1938" t="str">
        <f>'Liste des gares'!D1939</f>
        <v>Île-de-France</v>
      </c>
      <c r="T1938" t="str">
        <f>'Liste des gares'!E1939</f>
        <v>IDF - Île de France</v>
      </c>
      <c r="U1938" t="str">
        <f>'Liste des gares'!F1939</f>
        <v>à renseigner par PSEF</v>
      </c>
      <c r="V1938" t="str">
        <f>'Liste des gares'!G1939</f>
        <v>B ILE-DE-FRANCE</v>
      </c>
    </row>
    <row r="1939" spans="17:22">
      <c r="Q1939" t="str">
        <f>'Liste des gares'!B1940</f>
        <v>Noizay</v>
      </c>
      <c r="R1939">
        <f>'Liste des gares'!C1940</f>
        <v>87574368</v>
      </c>
      <c r="S1939" t="str">
        <f>'Liste des gares'!D1940</f>
        <v>Centre-Val de Loire</v>
      </c>
      <c r="T1939" t="str">
        <f>'Liste des gares'!E1940</f>
        <v>CVL - Centre Val de Loire</v>
      </c>
      <c r="U1939" t="str">
        <f>'Liste des gares'!F1940</f>
        <v>à renseigner par PSEF</v>
      </c>
      <c r="V1939" t="str">
        <f>'Liste des gares'!G1940</f>
        <v>C CENTRE VAL DE LOIRE</v>
      </c>
    </row>
    <row r="1940" spans="17:22">
      <c r="Q1940" t="str">
        <f>'Liste des gares'!B1941</f>
        <v>Nomain</v>
      </c>
      <c r="R1940">
        <f>'Liste des gares'!C1941</f>
        <v>87286609</v>
      </c>
      <c r="S1940" t="str">
        <f>'Liste des gares'!D1941</f>
        <v>Hauts-de-France</v>
      </c>
      <c r="T1940" t="str">
        <f>'Liste des gares'!E1941</f>
        <v>HDF - Hauts de France</v>
      </c>
      <c r="U1940" t="str">
        <f>'Liste des gares'!F1941</f>
        <v>à renseigner par PSEF</v>
      </c>
      <c r="V1940" t="str">
        <f>'Liste des gares'!G1941</f>
        <v>C HAUTS DE FRANCE</v>
      </c>
    </row>
    <row r="1941" spans="17:22">
      <c r="Q1941" t="str">
        <f>'Liste des gares'!B1942</f>
        <v>Nonancourt</v>
      </c>
      <c r="R1941">
        <f>'Liste des gares'!C1942</f>
        <v>87393553</v>
      </c>
      <c r="S1941" t="str">
        <f>'Liste des gares'!D1942</f>
        <v>Normandie</v>
      </c>
      <c r="T1941" t="str">
        <f>'Liste des gares'!E1942</f>
        <v>NO - Normandie</v>
      </c>
      <c r="U1941" t="str">
        <f>'Liste des gares'!F1942</f>
        <v>à renseigner par PSEF</v>
      </c>
      <c r="V1941" t="str">
        <f>'Liste des gares'!G1942</f>
        <v>C NORMANDIE</v>
      </c>
    </row>
    <row r="1942" spans="17:22">
      <c r="Q1942" t="str">
        <f>'Liste des gares'!B1943</f>
        <v>Nonant-le-Pin</v>
      </c>
      <c r="R1942">
        <f>'Liste des gares'!C1943</f>
        <v>87444570</v>
      </c>
      <c r="S1942" t="str">
        <f>'Liste des gares'!D1943</f>
        <v>Normandie</v>
      </c>
      <c r="T1942" t="str">
        <f>'Liste des gares'!E1943</f>
        <v>NO - Normandie</v>
      </c>
      <c r="U1942" t="str">
        <f>'Liste des gares'!F1943</f>
        <v>à renseigner par PSEF</v>
      </c>
      <c r="V1942" t="str">
        <f>'Liste des gares'!G1943</f>
        <v>C NORMANDIE</v>
      </c>
    </row>
    <row r="1943" spans="17:22">
      <c r="Q1943" t="str">
        <f>'Liste des gares'!B1944</f>
        <v>Nortkerque</v>
      </c>
      <c r="R1943">
        <f>'Liste des gares'!C1944</f>
        <v>87287292</v>
      </c>
      <c r="S1943" t="str">
        <f>'Liste des gares'!D1944</f>
        <v>Hauts-de-France</v>
      </c>
      <c r="T1943" t="str">
        <f>'Liste des gares'!E1944</f>
        <v>HDF - Hauts de France</v>
      </c>
      <c r="U1943" t="str">
        <f>'Liste des gares'!F1944</f>
        <v>à renseigner par PSEF</v>
      </c>
      <c r="V1943" t="str">
        <f>'Liste des gares'!G1944</f>
        <v>C HAUTS DE FRANCE</v>
      </c>
    </row>
    <row r="1944" spans="17:22">
      <c r="Q1944" t="str">
        <f>'Liste des gares'!B1945</f>
        <v>Nort-sur-Erdre</v>
      </c>
      <c r="R1944">
        <f>'Liste des gares'!C1945</f>
        <v>87481598</v>
      </c>
      <c r="S1944" t="str">
        <f>'Liste des gares'!D1945</f>
        <v>Pays de la Loire</v>
      </c>
      <c r="T1944" t="str">
        <f>'Liste des gares'!E1945</f>
        <v>BPL - Bretagne Pays de La Loire</v>
      </c>
      <c r="U1944" t="str">
        <f>'Liste des gares'!F1945</f>
        <v>à renseigner par PSEF</v>
      </c>
      <c r="V1944" t="str">
        <f>'Liste des gares'!G1945</f>
        <v>B PAYS DE LA LOIRE</v>
      </c>
    </row>
    <row r="1945" spans="17:22">
      <c r="Q1945" t="str">
        <f>'Liste des gares'!B1946</f>
        <v>Notre-Dame de Briançon</v>
      </c>
      <c r="R1945">
        <f>'Liste des gares'!C1946</f>
        <v>87741694</v>
      </c>
      <c r="S1945" t="str">
        <f>'Liste des gares'!D1946</f>
        <v>Auvergne-Rhône-Alpes</v>
      </c>
      <c r="T1945" t="str">
        <f>'Liste des gares'!E1946</f>
        <v>AURA - Auvergne Rhône Alpes</v>
      </c>
      <c r="U1945" t="str">
        <f>'Liste des gares'!F1946</f>
        <v>à renseigner par PSEF</v>
      </c>
      <c r="V1945" t="str">
        <f>'Liste des gares'!G1946</f>
        <v>C AUV-RHONE ALPES</v>
      </c>
    </row>
    <row r="1946" spans="17:22">
      <c r="Q1946" t="str">
        <f>'Liste des gares'!B1947</f>
        <v>Notre-Dame-d'Oé</v>
      </c>
      <c r="R1946">
        <f>'Liste des gares'!C1947</f>
        <v>87574699</v>
      </c>
      <c r="S1946" t="str">
        <f>'Liste des gares'!D1947</f>
        <v>Centre-Val de Loire</v>
      </c>
      <c r="T1946" t="str">
        <f>'Liste des gares'!E1947</f>
        <v>CVL - Centre Val de Loire</v>
      </c>
      <c r="U1946" t="str">
        <f>'Liste des gares'!F1947</f>
        <v>à renseigner par PSEF</v>
      </c>
      <c r="V1946" t="str">
        <f>'Liste des gares'!G1947</f>
        <v>C CENTRE VAL DE LOIRE</v>
      </c>
    </row>
    <row r="1947" spans="17:22">
      <c r="Q1947" t="str">
        <f>'Liste des gares'!B1948</f>
        <v>Nouan-le-Fuzelier</v>
      </c>
      <c r="R1947">
        <f>'Liste des gares'!C1948</f>
        <v>87543157</v>
      </c>
      <c r="S1947" t="str">
        <f>'Liste des gares'!D1948</f>
        <v>Centre-Val de Loire</v>
      </c>
      <c r="T1947" t="str">
        <f>'Liste des gares'!E1948</f>
        <v>CVL - Centre Val de Loire</v>
      </c>
      <c r="U1947" t="str">
        <f>'Liste des gares'!F1948</f>
        <v>à renseigner par PSEF</v>
      </c>
      <c r="V1947" t="str">
        <f>'Liste des gares'!G1948</f>
        <v>C CENTRE VAL DE LOIRE</v>
      </c>
    </row>
    <row r="1948" spans="17:22">
      <c r="Q1948" t="str">
        <f>'Liste des gares'!B1949</f>
        <v>Nouvion-sur-Meuse</v>
      </c>
      <c r="R1948">
        <f>'Liste des gares'!C1949</f>
        <v>87172213</v>
      </c>
      <c r="S1948" t="str">
        <f>'Liste des gares'!D1949</f>
        <v>Grand Est</v>
      </c>
      <c r="T1948" t="str">
        <f>'Liste des gares'!E1949</f>
        <v>GE - Grand Est</v>
      </c>
      <c r="U1948" t="str">
        <f>'Liste des gares'!F1949</f>
        <v>à renseigner par PSEF</v>
      </c>
      <c r="V1948" t="str">
        <f>'Liste des gares'!G1949</f>
        <v>C GRAND EST</v>
      </c>
    </row>
    <row r="1949" spans="17:22">
      <c r="Q1949" t="str">
        <f>'Liste des gares'!B1950</f>
        <v>Nouzonville</v>
      </c>
      <c r="R1949">
        <f>'Liste des gares'!C1950</f>
        <v>87172023</v>
      </c>
      <c r="S1949" t="str">
        <f>'Liste des gares'!D1950</f>
        <v>Grand Est</v>
      </c>
      <c r="T1949" t="str">
        <f>'Liste des gares'!E1950</f>
        <v>GE - Grand Est</v>
      </c>
      <c r="U1949" t="str">
        <f>'Liste des gares'!F1950</f>
        <v>EIC Lorraine Champagne Ardenne</v>
      </c>
      <c r="V1949" t="str">
        <f>'Liste des gares'!G1950</f>
        <v>C GRAND EST</v>
      </c>
    </row>
    <row r="1950" spans="17:22">
      <c r="Q1950" t="str">
        <f>'Liste des gares'!B1951</f>
        <v>Novéant-sur-Moselle</v>
      </c>
      <c r="R1950">
        <f>'Liste des gares'!C1951</f>
        <v>87192427</v>
      </c>
      <c r="S1950" t="str">
        <f>'Liste des gares'!D1951</f>
        <v>Grand Est</v>
      </c>
      <c r="T1950" t="str">
        <f>'Liste des gares'!E1951</f>
        <v>GE - Grand Est</v>
      </c>
      <c r="U1950" t="str">
        <f>'Liste des gares'!F1951</f>
        <v>à renseigner par PSEF</v>
      </c>
      <c r="V1950" t="str">
        <f>'Liste des gares'!G1951</f>
        <v>B GRAND EST</v>
      </c>
    </row>
    <row r="1951" spans="17:22">
      <c r="Q1951" t="str">
        <f>'Liste des gares'!B1952</f>
        <v>Novillars</v>
      </c>
      <c r="R1951">
        <f>'Liste des gares'!C1952</f>
        <v>87718411</v>
      </c>
      <c r="S1951" t="str">
        <f>'Liste des gares'!D1952</f>
        <v>Bourgogne-Franche-Comté</v>
      </c>
      <c r="T1951" t="str">
        <f>'Liste des gares'!E1952</f>
        <v>BFC - Bourgogne Franche Compté</v>
      </c>
      <c r="U1951" t="str">
        <f>'Liste des gares'!F1952</f>
        <v>à renseigner par PSEF</v>
      </c>
      <c r="V1951" t="str">
        <f>'Liste des gares'!G1952</f>
        <v>C BOURGOGNE FC</v>
      </c>
    </row>
    <row r="1952" spans="17:22">
      <c r="Q1952" t="str">
        <f>'Liste des gares'!B1953</f>
        <v>Noyal - Acigné</v>
      </c>
      <c r="R1952">
        <f>'Liste des gares'!C1953</f>
        <v>87471540</v>
      </c>
      <c r="S1952" t="str">
        <f>'Liste des gares'!D1953</f>
        <v>Bretagne</v>
      </c>
      <c r="T1952" t="str">
        <f>'Liste des gares'!E1953</f>
        <v>BPL - Bretagne Pays de La Loire</v>
      </c>
      <c r="U1952" t="str">
        <f>'Liste des gares'!F1953</f>
        <v>à renseigner par PSEF</v>
      </c>
      <c r="V1952" t="str">
        <f>'Liste des gares'!G1953</f>
        <v>B BRETAGNE</v>
      </c>
    </row>
    <row r="1953" spans="17:22">
      <c r="Q1953" t="str">
        <f>'Liste des gares'!B1954</f>
        <v>Noyelles-sur-Mer</v>
      </c>
      <c r="R1953">
        <f>'Liste des gares'!C1954</f>
        <v>87317396</v>
      </c>
      <c r="S1953" t="str">
        <f>'Liste des gares'!D1954</f>
        <v>Hauts-de-France</v>
      </c>
      <c r="T1953" t="str">
        <f>'Liste des gares'!E1954</f>
        <v>HDF - Hauts de France</v>
      </c>
      <c r="U1953" t="str">
        <f>'Liste des gares'!F1954</f>
        <v>EIC Hauts de France</v>
      </c>
      <c r="V1953" t="str">
        <f>'Liste des gares'!G1954</f>
        <v>C HAUTS DE FRANCE</v>
      </c>
    </row>
    <row r="1954" spans="17:22">
      <c r="Q1954" t="str">
        <f>'Liste des gares'!B1955</f>
        <v>Noyen</v>
      </c>
      <c r="R1954">
        <f>'Liste des gares'!C1955</f>
        <v>87396374</v>
      </c>
      <c r="S1954" t="str">
        <f>'Liste des gares'!D1955</f>
        <v>Pays de la Loire</v>
      </c>
      <c r="T1954" t="str">
        <f>'Liste des gares'!E1955</f>
        <v>BPL - Bretagne Pays de La Loire</v>
      </c>
      <c r="U1954" t="str">
        <f>'Liste des gares'!F1955</f>
        <v>à renseigner par PSEF</v>
      </c>
      <c r="V1954" t="str">
        <f>'Liste des gares'!G1955</f>
        <v>C PAYS DE LA LOIRE</v>
      </c>
    </row>
    <row r="1955" spans="17:22">
      <c r="Q1955" t="str">
        <f>'Liste des gares'!B1956</f>
        <v>Noyon</v>
      </c>
      <c r="R1955">
        <f>'Liste des gares'!C1956</f>
        <v>87276782</v>
      </c>
      <c r="S1955" t="str">
        <f>'Liste des gares'!D1956</f>
        <v>Hauts-de-France</v>
      </c>
      <c r="T1955" t="str">
        <f>'Liste des gares'!E1956</f>
        <v>HDF - Hauts de France</v>
      </c>
      <c r="U1955" t="str">
        <f>'Liste des gares'!F1956</f>
        <v>à renseigner par PSEF</v>
      </c>
      <c r="V1955" t="str">
        <f>'Liste des gares'!G1956</f>
        <v>B HAUTS DE FRANCE</v>
      </c>
    </row>
    <row r="1956" spans="17:22">
      <c r="Q1956" t="str">
        <f>'Liste des gares'!B1957</f>
        <v>Nozières - Brignon</v>
      </c>
      <c r="R1956">
        <f>'Liste des gares'!C1957</f>
        <v>87775353</v>
      </c>
      <c r="S1956" t="str">
        <f>'Liste des gares'!D1957</f>
        <v>Occitanie</v>
      </c>
      <c r="T1956" t="str">
        <f>'Liste des gares'!E1957</f>
        <v>OCC - Occitanie</v>
      </c>
      <c r="U1956" t="str">
        <f>'Liste des gares'!F1957</f>
        <v>à renseigner par PSEF</v>
      </c>
      <c r="V1956" t="str">
        <f>'Liste des gares'!G1957</f>
        <v>C OCCITANIE</v>
      </c>
    </row>
    <row r="1957" spans="17:22">
      <c r="Q1957" t="str">
        <f>'Liste des gares'!B1958</f>
        <v>Nuits sous Ravières</v>
      </c>
      <c r="R1957">
        <f>'Liste des gares'!C1958</f>
        <v>87713156</v>
      </c>
      <c r="S1957" t="str">
        <f>'Liste des gares'!D1958</f>
        <v>Bourgogne-Franche-Comté</v>
      </c>
      <c r="T1957" t="str">
        <f>'Liste des gares'!E1958</f>
        <v>BFC - Bourgogne Franche Compté</v>
      </c>
      <c r="U1957" t="str">
        <f>'Liste des gares'!F1958</f>
        <v>à renseigner par PSEF</v>
      </c>
      <c r="V1957" t="str">
        <f>'Liste des gares'!G1958</f>
        <v>C BOURGOGNE FC</v>
      </c>
    </row>
    <row r="1958" spans="17:22">
      <c r="Q1958" t="str">
        <f>'Liste des gares'!B1959</f>
        <v>Nuits-Saint-Georges</v>
      </c>
      <c r="R1958">
        <f>'Liste des gares'!C1959</f>
        <v>87713529</v>
      </c>
      <c r="S1958" t="str">
        <f>'Liste des gares'!D1959</f>
        <v>Bourgogne-Franche-Comté</v>
      </c>
      <c r="T1958" t="str">
        <f>'Liste des gares'!E1959</f>
        <v>BFC - Bourgogne Franche Compté</v>
      </c>
      <c r="U1958" t="str">
        <f>'Liste des gares'!F1959</f>
        <v>à renseigner par PSEF</v>
      </c>
      <c r="V1958" t="str">
        <f>'Liste des gares'!G1959</f>
        <v>B BOURGOGNE FC</v>
      </c>
    </row>
    <row r="1959" spans="17:22">
      <c r="Q1959" t="str">
        <f>'Liste des gares'!B1960</f>
        <v>Nurieux</v>
      </c>
      <c r="R1959">
        <f>'Liste des gares'!C1960</f>
        <v>87743351</v>
      </c>
      <c r="S1959" t="str">
        <f>'Liste des gares'!D1960</f>
        <v>Auvergne-Rhône-Alpes</v>
      </c>
      <c r="T1959" t="str">
        <f>'Liste des gares'!E1960</f>
        <v>AURA - Auvergne Rhône Alpes</v>
      </c>
      <c r="U1959" t="str">
        <f>'Liste des gares'!F1960</f>
        <v>à renseigner par PSEF</v>
      </c>
      <c r="V1959" t="str">
        <f>'Liste des gares'!G1960</f>
        <v>C AUV-RHONE ALPES</v>
      </c>
    </row>
    <row r="1960" spans="17:22">
      <c r="Q1960" t="str">
        <f>'Liste des gares'!B1961</f>
        <v>Nyer</v>
      </c>
      <c r="R1960">
        <f>'Liste des gares'!C1961</f>
        <v>87784736</v>
      </c>
      <c r="S1960" t="str">
        <f>'Liste des gares'!D1961</f>
        <v>Occitanie</v>
      </c>
      <c r="T1960" t="str">
        <f>'Liste des gares'!E1961</f>
        <v>OCC - Occitanie</v>
      </c>
      <c r="U1960" t="str">
        <f>'Liste des gares'!F1961</f>
        <v>à renseigner par PSEF</v>
      </c>
      <c r="V1960" t="str">
        <f>'Liste des gares'!G1961</f>
        <v>C OCCITANIE</v>
      </c>
    </row>
    <row r="1961" spans="17:22">
      <c r="Q1961" t="str">
        <f>'Liste des gares'!B1962</f>
        <v>Obermodern</v>
      </c>
      <c r="R1961">
        <f>'Liste des gares'!C1962</f>
        <v>87213165</v>
      </c>
      <c r="S1961" t="str">
        <f>'Liste des gares'!D1962</f>
        <v>Grand Est</v>
      </c>
      <c r="T1961" t="str">
        <f>'Liste des gares'!E1962</f>
        <v>GE - Grand Est</v>
      </c>
      <c r="U1961" t="str">
        <f>'Liste des gares'!F1962</f>
        <v>EIC Alsace</v>
      </c>
      <c r="V1961" t="str">
        <f>'Liste des gares'!G1962</f>
        <v>B GRAND EST</v>
      </c>
    </row>
    <row r="1962" spans="17:22">
      <c r="Q1962" t="str">
        <f>'Liste des gares'!B1963</f>
        <v>Obernai</v>
      </c>
      <c r="R1962">
        <f>'Liste des gares'!C1963</f>
        <v>87214288</v>
      </c>
      <c r="S1962" t="str">
        <f>'Liste des gares'!D1963</f>
        <v>Grand Est</v>
      </c>
      <c r="T1962" t="str">
        <f>'Liste des gares'!E1963</f>
        <v>GE - Grand Est</v>
      </c>
      <c r="U1962" t="str">
        <f>'Liste des gares'!F1963</f>
        <v>à renseigner par PSEF</v>
      </c>
      <c r="V1962" t="str">
        <f>'Liste des gares'!G1963</f>
        <v>B GRAND EST</v>
      </c>
    </row>
    <row r="1963" spans="17:22">
      <c r="Q1963" t="str">
        <f>'Liste des gares'!B1964</f>
        <v>Objat</v>
      </c>
      <c r="R1963">
        <f>'Liste des gares'!C1964</f>
        <v>87594630</v>
      </c>
      <c r="S1963" t="str">
        <f>'Liste des gares'!D1964</f>
        <v>Nouvelle-Aquitaine</v>
      </c>
      <c r="T1963" t="str">
        <f>'Liste des gares'!E1964</f>
        <v>NA - Nouvelle Aquitaine</v>
      </c>
      <c r="U1963" t="str">
        <f>'Liste des gares'!F1964</f>
        <v>à renseigner par PSEF</v>
      </c>
      <c r="V1963" t="str">
        <f>'Liste des gares'!G1964</f>
        <v>C NOUVELLE AQUITAINE</v>
      </c>
    </row>
    <row r="1964" spans="17:22">
      <c r="Q1964" t="str">
        <f>'Liste des gares'!B1965</f>
        <v>Oderen</v>
      </c>
      <c r="R1964">
        <f>'Liste des gares'!C1965</f>
        <v>87182634</v>
      </c>
      <c r="S1964" t="str">
        <f>'Liste des gares'!D1965</f>
        <v>Grand Est</v>
      </c>
      <c r="T1964" t="str">
        <f>'Liste des gares'!E1965</f>
        <v>GE - Grand Est</v>
      </c>
      <c r="U1964" t="str">
        <f>'Liste des gares'!F1965</f>
        <v>à renseigner par PSEF</v>
      </c>
      <c r="V1964" t="str">
        <f>'Liste des gares'!G1965</f>
        <v>C GRAND EST</v>
      </c>
    </row>
    <row r="1965" spans="17:22">
      <c r="Q1965" t="str">
        <f>'Liste des gares'!B1966</f>
        <v>Oermingen</v>
      </c>
      <c r="R1965">
        <f>'Liste des gares'!C1966</f>
        <v>87215632</v>
      </c>
      <c r="S1965" t="str">
        <f>'Liste des gares'!D1966</f>
        <v>Grand Est</v>
      </c>
      <c r="T1965" t="str">
        <f>'Liste des gares'!E1966</f>
        <v>GE - Grand Est</v>
      </c>
      <c r="U1965" t="str">
        <f>'Liste des gares'!F1966</f>
        <v>à renseigner par PSEF</v>
      </c>
      <c r="V1965" t="str">
        <f>'Liste des gares'!G1966</f>
        <v>C GRAND EST</v>
      </c>
    </row>
    <row r="1966" spans="17:22">
      <c r="Q1966" t="str">
        <f>'Liste des gares'!B1967</f>
        <v>Ogeu-les-Bains</v>
      </c>
      <c r="R1966">
        <f>'Liste des gares'!C1967</f>
        <v>87672709</v>
      </c>
      <c r="S1966" t="str">
        <f>'Liste des gares'!D1967</f>
        <v>Nouvelle-Aquitaine</v>
      </c>
      <c r="T1966" t="str">
        <f>'Liste des gares'!E1967</f>
        <v>NA - Nouvelle Aquitaine</v>
      </c>
      <c r="U1966" t="str">
        <f>'Liste des gares'!F1967</f>
        <v>à renseigner par PSEF</v>
      </c>
      <c r="V1966" t="str">
        <f>'Liste des gares'!G1967</f>
        <v>C NOUVELLE AQUITAINE</v>
      </c>
    </row>
    <row r="1967" spans="17:22">
      <c r="Q1967" t="str">
        <f>'Liste des gares'!B1968</f>
        <v>Oissel</v>
      </c>
      <c r="R1967">
        <f>'Liste des gares'!C1968</f>
        <v>87411207</v>
      </c>
      <c r="S1967" t="str">
        <f>'Liste des gares'!D1968</f>
        <v>Normandie</v>
      </c>
      <c r="T1967" t="str">
        <f>'Liste des gares'!E1968</f>
        <v>NO - Normandie</v>
      </c>
      <c r="U1967" t="str">
        <f>'Liste des gares'!F1968</f>
        <v>à renseigner par PSEF</v>
      </c>
      <c r="V1967" t="str">
        <f>'Liste des gares'!G1968</f>
        <v>B NORMANDIE</v>
      </c>
    </row>
    <row r="1968" spans="17:22">
      <c r="Q1968" t="str">
        <f>'Liste des gares'!B1969</f>
        <v>Olette - Canaveilles les Bains</v>
      </c>
      <c r="R1968">
        <f>'Liste des gares'!C1969</f>
        <v>87784728</v>
      </c>
      <c r="S1968" t="str">
        <f>'Liste des gares'!D1969</f>
        <v>Occitanie</v>
      </c>
      <c r="T1968" t="str">
        <f>'Liste des gares'!E1969</f>
        <v>OCC - Occitanie</v>
      </c>
      <c r="U1968" t="str">
        <f>'Liste des gares'!F1969</f>
        <v>à renseigner par PSEF</v>
      </c>
      <c r="V1968" t="str">
        <f>'Liste des gares'!G1969</f>
        <v>C OCCITANIE</v>
      </c>
    </row>
    <row r="1969" spans="17:22">
      <c r="Q1969" t="str">
        <f>'Liste des gares'!B1970</f>
        <v>Ollioules - Sanary-sur-Mer</v>
      </c>
      <c r="R1969">
        <f>'Liste des gares'!C1970</f>
        <v>87755231</v>
      </c>
      <c r="S1969" t="str">
        <f>'Liste des gares'!D1970</f>
        <v>Provence-Alpes-Côte d'Azur</v>
      </c>
      <c r="T1969" t="str">
        <f>'Liste des gares'!E1970</f>
        <v>PACA - Provence Alpes Côte d'Azur</v>
      </c>
      <c r="U1969" t="str">
        <f>'Liste des gares'!F1970</f>
        <v>à renseigner par PSEF</v>
      </c>
      <c r="V1969" t="str">
        <f>'Liste des gares'!G1970</f>
        <v>B PACA</v>
      </c>
    </row>
    <row r="1970" spans="17:22">
      <c r="Q1970" t="str">
        <f>'Liste des gares'!B1971</f>
        <v>Olonne-sur-Mer</v>
      </c>
      <c r="R1970">
        <f>'Liste des gares'!C1971</f>
        <v>87486431</v>
      </c>
      <c r="S1970" t="str">
        <f>'Liste des gares'!D1971</f>
        <v>Pays de la Loire</v>
      </c>
      <c r="T1970" t="str">
        <f>'Liste des gares'!E1971</f>
        <v>BPL - Bretagne Pays de La Loire</v>
      </c>
      <c r="U1970" t="str">
        <f>'Liste des gares'!F1971</f>
        <v>à renseigner par PSEF</v>
      </c>
      <c r="V1970" t="str">
        <f>'Liste des gares'!G1971</f>
        <v>C PAYS DE LA LOIRE</v>
      </c>
    </row>
    <row r="1971" spans="17:22">
      <c r="Q1971" t="str">
        <f>'Liste des gares'!B1972</f>
        <v>Oloron-Sainte-Marie</v>
      </c>
      <c r="R1971">
        <f>'Liste des gares'!C1972</f>
        <v>87672725</v>
      </c>
      <c r="S1971" t="str">
        <f>'Liste des gares'!D1972</f>
        <v>Nouvelle-Aquitaine</v>
      </c>
      <c r="T1971" t="str">
        <f>'Liste des gares'!E1972</f>
        <v>NA - Nouvelle Aquitaine</v>
      </c>
      <c r="U1971" t="str">
        <f>'Liste des gares'!F1972</f>
        <v>à renseigner par PSEF</v>
      </c>
      <c r="V1971" t="str">
        <f>'Liste des gares'!G1972</f>
        <v>C NOUVELLE AQUITAINE</v>
      </c>
    </row>
    <row r="1972" spans="17:22">
      <c r="Q1972" t="str">
        <f>'Liste des gares'!B1973</f>
        <v>Ondres</v>
      </c>
      <c r="R1972">
        <f>'Liste des gares'!C1973</f>
        <v>87673319</v>
      </c>
      <c r="S1972" t="str">
        <f>'Liste des gares'!D1973</f>
        <v>Nouvelle-Aquitaine</v>
      </c>
      <c r="T1972" t="str">
        <f>'Liste des gares'!E1973</f>
        <v>NA - Nouvelle Aquitaine</v>
      </c>
      <c r="U1972" t="str">
        <f>'Liste des gares'!F1973</f>
        <v>à renseigner par PSEF</v>
      </c>
      <c r="V1972" t="str">
        <f>'Liste des gares'!G1973</f>
        <v>C NOUVELLE AQUITAINE</v>
      </c>
    </row>
    <row r="1973" spans="17:22">
      <c r="Q1973" t="str">
        <f>'Liste des gares'!B1974</f>
        <v>Onville</v>
      </c>
      <c r="R1973">
        <f>'Liste des gares'!C1974</f>
        <v>87192435</v>
      </c>
      <c r="S1973" t="str">
        <f>'Liste des gares'!D1974</f>
        <v>Grand Est</v>
      </c>
      <c r="T1973" t="str">
        <f>'Liste des gares'!E1974</f>
        <v>GE - Grand Est</v>
      </c>
      <c r="U1973" t="str">
        <f>'Liste des gares'!F1974</f>
        <v>à renseigner par PSEF</v>
      </c>
      <c r="V1973" t="str">
        <f>'Liste des gares'!G1974</f>
        <v>C GRAND EST</v>
      </c>
    </row>
    <row r="1974" spans="17:22">
      <c r="Q1974" t="str">
        <f>'Liste des gares'!B1975</f>
        <v>Onzain - Chaumont-sur-Loire</v>
      </c>
      <c r="R1974">
        <f>'Liste des gares'!C1975</f>
        <v>87574319</v>
      </c>
      <c r="S1974" t="str">
        <f>'Liste des gares'!D1975</f>
        <v>Centre-Val de Loire</v>
      </c>
      <c r="T1974" t="str">
        <f>'Liste des gares'!E1975</f>
        <v>CVL - Centre Val de Loire</v>
      </c>
      <c r="U1974" t="str">
        <f>'Liste des gares'!F1975</f>
        <v>à renseigner par PSEF</v>
      </c>
      <c r="V1974" t="str">
        <f>'Liste des gares'!G1975</f>
        <v>B CENTRE VAL DE LOIRE</v>
      </c>
    </row>
    <row r="1975" spans="17:22">
      <c r="Q1975" t="str">
        <f>'Liste des gares'!B1976</f>
        <v>Orange</v>
      </c>
      <c r="R1975">
        <f>'Liste des gares'!C1976</f>
        <v>87765107</v>
      </c>
      <c r="S1975" t="str">
        <f>'Liste des gares'!D1976</f>
        <v>Provence-Alpes-Côte d'Azur</v>
      </c>
      <c r="T1975" t="str">
        <f>'Liste des gares'!E1976</f>
        <v>PACA - Provence Alpes Côte d'Azur</v>
      </c>
      <c r="U1975" t="str">
        <f>'Liste des gares'!F1976</f>
        <v>à renseigner par PSEF</v>
      </c>
      <c r="V1975" t="str">
        <f>'Liste des gares'!G1976</f>
        <v>B PACA</v>
      </c>
    </row>
    <row r="1976" spans="17:22">
      <c r="Q1976" t="str">
        <f>'Liste des gares'!B1977</f>
        <v>Orangis Bois de l'Épine</v>
      </c>
      <c r="R1976">
        <f>'Liste des gares'!C1977</f>
        <v>87681346</v>
      </c>
      <c r="S1976" t="str">
        <f>'Liste des gares'!D1977</f>
        <v>Île-de-France</v>
      </c>
      <c r="T1976" t="str">
        <f>'Liste des gares'!E1977</f>
        <v>IDF - Île de France</v>
      </c>
      <c r="U1976" t="str">
        <f>'Liste des gares'!F1977</f>
        <v>à renseigner par PSEF</v>
      </c>
      <c r="V1976" t="str">
        <f>'Liste des gares'!G1977</f>
        <v>B ILE-DE-FRANCE</v>
      </c>
    </row>
    <row r="1977" spans="17:22">
      <c r="Q1977" t="str">
        <f>'Liste des gares'!B1978</f>
        <v>Orchamps</v>
      </c>
      <c r="R1977">
        <f>'Liste des gares'!C1978</f>
        <v>87718361</v>
      </c>
      <c r="S1977" t="str">
        <f>'Liste des gares'!D1978</f>
        <v>Bourgogne-Franche-Comté</v>
      </c>
      <c r="T1977" t="str">
        <f>'Liste des gares'!E1978</f>
        <v>BFC - Bourgogne Franche Compté</v>
      </c>
      <c r="U1977" t="str">
        <f>'Liste des gares'!F1978</f>
        <v>à renseigner par PSEF</v>
      </c>
      <c r="V1977" t="str">
        <f>'Liste des gares'!G1978</f>
        <v>C BOURGOGNE FC</v>
      </c>
    </row>
    <row r="1978" spans="17:22">
      <c r="Q1978" t="str">
        <f>'Liste des gares'!B1979</f>
        <v>Orchies</v>
      </c>
      <c r="R1978">
        <f>'Liste des gares'!C1979</f>
        <v>87286583</v>
      </c>
      <c r="S1978" t="str">
        <f>'Liste des gares'!D1979</f>
        <v>Hauts-de-France</v>
      </c>
      <c r="T1978" t="str">
        <f>'Liste des gares'!E1979</f>
        <v>HDF - Hauts de France</v>
      </c>
      <c r="U1978" t="str">
        <f>'Liste des gares'!F1979</f>
        <v>à renseigner par PSEF</v>
      </c>
      <c r="V1978" t="str">
        <f>'Liste des gares'!G1979</f>
        <v>B HAUTS DE FRANCE</v>
      </c>
    </row>
    <row r="1979" spans="17:22">
      <c r="Q1979" t="str">
        <f>'Liste des gares'!B1980</f>
        <v>Orgerus - Béhoust</v>
      </c>
      <c r="R1979">
        <f>'Liste des gares'!C1980</f>
        <v>87393447</v>
      </c>
      <c r="S1979" t="str">
        <f>'Liste des gares'!D1980</f>
        <v>Île-de-France</v>
      </c>
      <c r="T1979" t="str">
        <f>'Liste des gares'!E1980</f>
        <v>IDF - Île de France</v>
      </c>
      <c r="U1979" t="str">
        <f>'Liste des gares'!F1980</f>
        <v>à renseigner par PSEF</v>
      </c>
      <c r="V1979" t="str">
        <f>'Liste des gares'!G1980</f>
        <v>B ILE-DE-FRANCE</v>
      </c>
    </row>
    <row r="1980" spans="17:22">
      <c r="Q1980" t="str">
        <f>'Liste des gares'!B1981</f>
        <v>Orgon</v>
      </c>
      <c r="R1980">
        <f>'Liste des gares'!C1981</f>
        <v>87753707</v>
      </c>
      <c r="S1980" t="str">
        <f>'Liste des gares'!D1981</f>
        <v>Provence-Alpes-Côte d'Azur</v>
      </c>
      <c r="T1980" t="str">
        <f>'Liste des gares'!E1981</f>
        <v>PACA - Provence Alpes Côte d'Azur</v>
      </c>
      <c r="U1980" t="str">
        <f>'Liste des gares'!F1981</f>
        <v>EIC Provence Alpes Côte d'Azur</v>
      </c>
      <c r="V1980" t="str">
        <f>'Liste des gares'!G1981</f>
        <v>C PACA</v>
      </c>
    </row>
    <row r="1981" spans="17:22">
      <c r="Q1981" t="str">
        <f>'Liste des gares'!B1982</f>
        <v>Origny-en-Thiérache</v>
      </c>
      <c r="R1981">
        <f>'Liste des gares'!C1982</f>
        <v>87296145</v>
      </c>
      <c r="S1981" t="str">
        <f>'Liste des gares'!D1982</f>
        <v>Hauts-de-France</v>
      </c>
      <c r="T1981" t="str">
        <f>'Liste des gares'!E1982</f>
        <v>HDF - Hauts de France</v>
      </c>
      <c r="U1981" t="str">
        <f>'Liste des gares'!F1982</f>
        <v>à renseigner par PSEF</v>
      </c>
      <c r="V1981" t="str">
        <f>'Liste des gares'!G1982</f>
        <v>C HAUTS DE FRANCE</v>
      </c>
    </row>
    <row r="1982" spans="17:22">
      <c r="Q1982" t="str">
        <f>'Liste des gares'!B1983</f>
        <v>Orléans</v>
      </c>
      <c r="R1982">
        <f>'Liste des gares'!C1983</f>
        <v>87543009</v>
      </c>
      <c r="S1982" t="str">
        <f>'Liste des gares'!D1983</f>
        <v>Centre-Val de Loire</v>
      </c>
      <c r="T1982" t="str">
        <f>'Liste des gares'!E1983</f>
        <v>CVL - Centre Val de Loire</v>
      </c>
      <c r="U1982" t="str">
        <f>'Liste des gares'!F1983</f>
        <v>EIC Centre Limousin</v>
      </c>
      <c r="V1982" t="str">
        <f>'Liste des gares'!G1983</f>
        <v>A CENTRE VAL DE LOIRE</v>
      </c>
    </row>
    <row r="1983" spans="17:22">
      <c r="Q1983" t="str">
        <f>'Liste des gares'!B1984</f>
        <v>Orly Ville</v>
      </c>
      <c r="R1983">
        <f>'Liste des gares'!C1984</f>
        <v>87546200</v>
      </c>
      <c r="S1983" t="str">
        <f>'Liste des gares'!D1984</f>
        <v>Île-de-France</v>
      </c>
      <c r="T1983" t="str">
        <f>'Liste des gares'!E1984</f>
        <v>IDF - Île de France</v>
      </c>
      <c r="U1983" t="str">
        <f>'Liste des gares'!F1984</f>
        <v>à renseigner par PSEF</v>
      </c>
      <c r="V1983" t="str">
        <f>'Liste des gares'!G1984</f>
        <v>B ILE-DE-FRANCE</v>
      </c>
    </row>
    <row r="1984" spans="17:22">
      <c r="Q1984" t="str">
        <f>'Liste des gares'!B1985</f>
        <v>Ormoy-Villers</v>
      </c>
      <c r="R1984">
        <f>'Liste des gares'!C1985</f>
        <v>87271585</v>
      </c>
      <c r="S1984" t="str">
        <f>'Liste des gares'!D1985</f>
        <v>Hauts-de-France</v>
      </c>
      <c r="T1984" t="str">
        <f>'Liste des gares'!E1985</f>
        <v>HDF - Hauts de France</v>
      </c>
      <c r="U1984" t="str">
        <f>'Liste des gares'!F1985</f>
        <v>à renseigner par PSEF</v>
      </c>
      <c r="V1984" t="str">
        <f>'Liste des gares'!G1985</f>
        <v>C HAUTS DE FRANCE</v>
      </c>
    </row>
    <row r="1985" spans="17:22">
      <c r="Q1985" t="str">
        <f>'Liste des gares'!B1986</f>
        <v>Orry-la-Ville - Coye</v>
      </c>
      <c r="R1985">
        <f>'Liste des gares'!C1986</f>
        <v>87276279</v>
      </c>
      <c r="S1985" t="str">
        <f>'Liste des gares'!D1986</f>
        <v>Hauts-de-France</v>
      </c>
      <c r="T1985" t="str">
        <f>'Liste des gares'!E1986</f>
        <v>HDF - Hauts de France</v>
      </c>
      <c r="U1985" t="str">
        <f>'Liste des gares'!F1986</f>
        <v>à renseigner par PSEF</v>
      </c>
      <c r="V1985" t="str">
        <f>'Liste des gares'!G1986</f>
        <v>B HAUTS DE FRANCE</v>
      </c>
    </row>
    <row r="1986" spans="17:22">
      <c r="Q1986" t="str">
        <f>'Liste des gares'!B1987</f>
        <v>Ors</v>
      </c>
      <c r="R1986">
        <f>'Liste des gares'!C1987</f>
        <v>87295667</v>
      </c>
      <c r="S1986" t="str">
        <f>'Liste des gares'!D1987</f>
        <v>Hauts-de-France</v>
      </c>
      <c r="T1986" t="str">
        <f>'Liste des gares'!E1987</f>
        <v>HDF - Hauts de France</v>
      </c>
      <c r="U1986" t="str">
        <f>'Liste des gares'!F1987</f>
        <v>à renseigner par PSEF</v>
      </c>
      <c r="V1986" t="str">
        <f>'Liste des gares'!G1987</f>
        <v>C HAUTS DE FRANCE</v>
      </c>
    </row>
    <row r="1987" spans="17:22">
      <c r="Q1987" t="str">
        <f>'Liste des gares'!B1988</f>
        <v>Orthez</v>
      </c>
      <c r="R1987">
        <f>'Liste des gares'!C1988</f>
        <v>87672253</v>
      </c>
      <c r="S1987" t="str">
        <f>'Liste des gares'!D1988</f>
        <v>Nouvelle-Aquitaine</v>
      </c>
      <c r="T1987" t="str">
        <f>'Liste des gares'!E1988</f>
        <v>NA - Nouvelle Aquitaine</v>
      </c>
      <c r="U1987" t="str">
        <f>'Liste des gares'!F1988</f>
        <v>à renseigner par PSEF</v>
      </c>
      <c r="V1987" t="str">
        <f>'Liste des gares'!G1988</f>
        <v>B NOUVELLE AQUITAINE</v>
      </c>
    </row>
    <row r="1988" spans="17:22">
      <c r="Q1988" t="str">
        <f>'Liste des gares'!B1989</f>
        <v>Osny</v>
      </c>
      <c r="R1988">
        <f>'Liste des gares'!C1989</f>
        <v>87381145</v>
      </c>
      <c r="S1988" t="str">
        <f>'Liste des gares'!D1989</f>
        <v>Île-de-France</v>
      </c>
      <c r="T1988" t="str">
        <f>'Liste des gares'!E1989</f>
        <v>IDF - Île de France</v>
      </c>
      <c r="U1988" t="str">
        <f>'Liste des gares'!F1989</f>
        <v>à renseigner par PSEF</v>
      </c>
      <c r="V1988" t="str">
        <f>'Liste des gares'!G1989</f>
        <v>B ILE-DE-FRANCE</v>
      </c>
    </row>
    <row r="1989" spans="17:22">
      <c r="Q1989" t="str">
        <f>'Liste des gares'!B1990</f>
        <v>Osséja</v>
      </c>
      <c r="R1989">
        <f>'Liste des gares'!C1990</f>
        <v>87784868</v>
      </c>
      <c r="S1989" t="str">
        <f>'Liste des gares'!D1990</f>
        <v>Occitanie</v>
      </c>
      <c r="T1989" t="str">
        <f>'Liste des gares'!E1990</f>
        <v>OCC - Occitanie</v>
      </c>
      <c r="U1989" t="str">
        <f>'Liste des gares'!F1990</f>
        <v>à renseigner par PSEF</v>
      </c>
      <c r="V1989" t="str">
        <f>'Liste des gares'!G1990</f>
        <v>C OCCITANIE</v>
      </c>
    </row>
    <row r="1990" spans="17:22">
      <c r="Q1990" t="str">
        <f>'Liste des gares'!B1991</f>
        <v>Ossès - Saint-Martin-d'Arrossa</v>
      </c>
      <c r="R1990">
        <f>'Liste des gares'!C1991</f>
        <v>87673707</v>
      </c>
      <c r="S1990" t="str">
        <f>'Liste des gares'!D1991</f>
        <v>Nouvelle-Aquitaine</v>
      </c>
      <c r="T1990" t="str">
        <f>'Liste des gares'!E1991</f>
        <v>NA - Nouvelle Aquitaine</v>
      </c>
      <c r="U1990" t="str">
        <f>'Liste des gares'!F1991</f>
        <v>à renseigner par PSEF</v>
      </c>
      <c r="V1990" t="str">
        <f>'Liste des gares'!G1991</f>
        <v>C NOUVELLE AQUITAINE</v>
      </c>
    </row>
    <row r="1991" spans="17:22">
      <c r="Q1991" t="str">
        <f>'Liste des gares'!B1992</f>
        <v>Ossun</v>
      </c>
      <c r="R1991">
        <f>'Liste des gares'!C1992</f>
        <v>87671313</v>
      </c>
      <c r="S1991" t="str">
        <f>'Liste des gares'!D1992</f>
        <v>Occitanie</v>
      </c>
      <c r="T1991" t="str">
        <f>'Liste des gares'!E1992</f>
        <v>OCC - Occitanie</v>
      </c>
      <c r="U1991" t="str">
        <f>'Liste des gares'!F1992</f>
        <v>à renseigner par PSEF</v>
      </c>
      <c r="V1991" t="str">
        <f>'Liste des gares'!G1992</f>
        <v>C OCCITANIE</v>
      </c>
    </row>
    <row r="1992" spans="17:22">
      <c r="Q1992" t="str">
        <f>'Liste des gares'!B1993</f>
        <v>Ostricourt</v>
      </c>
      <c r="R1992">
        <f>'Liste des gares'!C1993</f>
        <v>87345249</v>
      </c>
      <c r="S1992" t="str">
        <f>'Liste des gares'!D1993</f>
        <v>Hauts-de-France</v>
      </c>
      <c r="T1992" t="str">
        <f>'Liste des gares'!E1993</f>
        <v>HDF - Hauts de France</v>
      </c>
      <c r="U1992" t="str">
        <f>'Liste des gares'!F1993</f>
        <v>à renseigner par PSEF</v>
      </c>
      <c r="V1992" t="str">
        <f>'Liste des gares'!G1993</f>
        <v>B HAUTS DE FRANCE</v>
      </c>
    </row>
    <row r="1993" spans="17:22">
      <c r="Q1993" t="str">
        <f>'Liste des gares'!B1994</f>
        <v>Cognac</v>
      </c>
      <c r="R1993">
        <f>'Liste des gares'!C1994</f>
        <v>87491449</v>
      </c>
      <c r="S1993" t="str">
        <f>'Liste des gares'!D1994</f>
        <v>Nouvelle-Aquitaine</v>
      </c>
      <c r="T1993" t="str">
        <f>'Liste des gares'!E1994</f>
        <v>NA - Nouvelle Aquitaine</v>
      </c>
      <c r="U1993" t="str">
        <f>'Liste des gares'!F1994</f>
        <v>EIC Aquitaine Poitou Charentes</v>
      </c>
      <c r="V1993" t="str">
        <f>'Liste des gares'!G1994</f>
        <v>C NOUVELLE AQUITAINE</v>
      </c>
    </row>
    <row r="1994" spans="17:22">
      <c r="Q1994" t="str">
        <f>'Liste des gares'!B1995</f>
        <v>Ouges</v>
      </c>
      <c r="R1994">
        <f>'Liste des gares'!C1995</f>
        <v>87712604</v>
      </c>
      <c r="S1994" t="str">
        <f>'Liste des gares'!D1995</f>
        <v>Bourgogne-Franche-Comté</v>
      </c>
      <c r="T1994" t="str">
        <f>'Liste des gares'!E1995</f>
        <v>BFC - Bourgogne Franche Compté</v>
      </c>
      <c r="U1994" t="str">
        <f>'Liste des gares'!F1995</f>
        <v>à renseigner par PSEF</v>
      </c>
      <c r="V1994" t="str">
        <f>'Liste des gares'!G1995</f>
        <v>C BOURGOGNE FC</v>
      </c>
    </row>
    <row r="1995" spans="17:22">
      <c r="Q1995" t="str">
        <f>'Liste des gares'!B1996</f>
        <v>Oullins</v>
      </c>
      <c r="R1995">
        <f>'Liste des gares'!C1996</f>
        <v>87722207</v>
      </c>
      <c r="S1995" t="str">
        <f>'Liste des gares'!D1996</f>
        <v>Auvergne-Rhône-Alpes</v>
      </c>
      <c r="T1995" t="str">
        <f>'Liste des gares'!E1996</f>
        <v>AURA - Auvergne Rhône Alpes</v>
      </c>
      <c r="U1995" t="str">
        <f>'Liste des gares'!F1996</f>
        <v>EIC Rhône Alpes Lyon</v>
      </c>
      <c r="V1995" t="str">
        <f>'Liste des gares'!G1996</f>
        <v>B AUV-RHONE ALPES</v>
      </c>
    </row>
    <row r="1996" spans="17:22">
      <c r="Q1996" t="str">
        <f>'Liste des gares'!B1997</f>
        <v>Ourscamp</v>
      </c>
      <c r="R1996">
        <f>'Liste des gares'!C1997</f>
        <v>87276774</v>
      </c>
      <c r="S1996" t="str">
        <f>'Liste des gares'!D1997</f>
        <v>Hauts-de-France</v>
      </c>
      <c r="T1996" t="str">
        <f>'Liste des gares'!E1997</f>
        <v>HDF - Hauts de France</v>
      </c>
      <c r="U1996" t="str">
        <f>'Liste des gares'!F1997</f>
        <v>à renseigner par PSEF</v>
      </c>
      <c r="V1996" t="str">
        <f>'Liste des gares'!G1997</f>
        <v>C HAUTS DE FRANCE</v>
      </c>
    </row>
    <row r="1997" spans="17:22">
      <c r="Q1997" t="str">
        <f>'Liste des gares'!B1998</f>
        <v>Oyonnax</v>
      </c>
      <c r="R1997">
        <f>'Liste des gares'!C1998</f>
        <v>87743534</v>
      </c>
      <c r="S1997" t="str">
        <f>'Liste des gares'!D1998</f>
        <v>Auvergne-Rhône-Alpes</v>
      </c>
      <c r="T1997" t="str">
        <f>'Liste des gares'!E1998</f>
        <v>AURA - Auvergne Rhône Alpes</v>
      </c>
      <c r="U1997" t="str">
        <f>'Liste des gares'!F1998</f>
        <v>EIC Alpes</v>
      </c>
      <c r="V1997" t="str">
        <f>'Liste des gares'!G1998</f>
        <v>C AUV-RHONE ALPES</v>
      </c>
    </row>
    <row r="1998" spans="17:22">
      <c r="Q1998" t="str">
        <f>'Liste des gares'!B1999</f>
        <v>Ozoir-la-Ferrière</v>
      </c>
      <c r="R1998">
        <f>'Liste des gares'!C1999</f>
        <v>87116020</v>
      </c>
      <c r="S1998" t="str">
        <f>'Liste des gares'!D1999</f>
        <v>Île-de-France</v>
      </c>
      <c r="T1998" t="str">
        <f>'Liste des gares'!E1999</f>
        <v>IDF - Île de France</v>
      </c>
      <c r="U1998" t="str">
        <f>'Liste des gares'!F1999</f>
        <v>à renseigner par PSEF</v>
      </c>
      <c r="V1998" t="str">
        <f>'Liste des gares'!G1999</f>
        <v>B ILE-DE-FRANCE</v>
      </c>
    </row>
    <row r="1999" spans="17:22">
      <c r="Q1999" t="str">
        <f>'Liste des gares'!B2000</f>
        <v>Pagny (Côte-d'Or)</v>
      </c>
      <c r="R1999">
        <f>'Liste des gares'!C2000</f>
        <v>87713669</v>
      </c>
      <c r="S1999" t="str">
        <f>'Liste des gares'!D2000</f>
        <v>Bourgogne-Franche-Comté</v>
      </c>
      <c r="T1999" t="str">
        <f>'Liste des gares'!E2000</f>
        <v>BFC - Bourgogne Franche Compté</v>
      </c>
      <c r="U1999" t="str">
        <f>'Liste des gares'!F2000</f>
        <v>à renseigner par PSEF</v>
      </c>
      <c r="V1999" t="str">
        <f>'Liste des gares'!G2000</f>
        <v>C BOURGOGNE FC</v>
      </c>
    </row>
    <row r="2000" spans="17:22">
      <c r="Q2000" t="str">
        <f>'Liste des gares'!B2001</f>
        <v>Pagny-sur-Meuse</v>
      </c>
      <c r="R2000">
        <f>'Liste des gares'!C2001</f>
        <v>87175828</v>
      </c>
      <c r="S2000" t="str">
        <f>'Liste des gares'!D2001</f>
        <v>Grand Est</v>
      </c>
      <c r="T2000" t="str">
        <f>'Liste des gares'!E2001</f>
        <v>GE - Grand Est</v>
      </c>
      <c r="U2000" t="str">
        <f>'Liste des gares'!F2001</f>
        <v>EIC Lorraine Champagne Ardenne</v>
      </c>
      <c r="V2000" t="str">
        <f>'Liste des gares'!G2001</f>
        <v>C GRAND EST</v>
      </c>
    </row>
    <row r="2001" spans="17:22">
      <c r="Q2001" t="str">
        <f>'Liste des gares'!B2002</f>
        <v>Pagny-sur-Moselle</v>
      </c>
      <c r="R2001">
        <f>'Liste des gares'!C2002</f>
        <v>87192468</v>
      </c>
      <c r="S2001" t="str">
        <f>'Liste des gares'!D2002</f>
        <v>Grand Est</v>
      </c>
      <c r="T2001" t="str">
        <f>'Liste des gares'!E2002</f>
        <v>GE - Grand Est</v>
      </c>
      <c r="U2001" t="str">
        <f>'Liste des gares'!F2002</f>
        <v>EIC Lorraine Champagne Ardenne</v>
      </c>
      <c r="V2001" t="str">
        <f>'Liste des gares'!G2002</f>
        <v>B GRAND EST</v>
      </c>
    </row>
    <row r="2002" spans="17:22">
      <c r="Q2002" t="str">
        <f>'Liste des gares'!B2003</f>
        <v>Paimpol</v>
      </c>
      <c r="R2002">
        <f>'Liste des gares'!C2003</f>
        <v>87473868</v>
      </c>
      <c r="S2002" t="str">
        <f>'Liste des gares'!D2003</f>
        <v>Bretagne</v>
      </c>
      <c r="T2002" t="str">
        <f>'Liste des gares'!E2003</f>
        <v>BPL - Bretagne Pays de La Loire</v>
      </c>
      <c r="U2002" t="str">
        <f>'Liste des gares'!F2003</f>
        <v>EIC Bretagne Pays de la Loire</v>
      </c>
      <c r="V2002" t="str">
        <f>'Liste des gares'!G2003</f>
        <v>C BRETAGNE</v>
      </c>
    </row>
    <row r="2003" spans="17:22">
      <c r="Q2003" t="str">
        <f>'Liste des gares'!B2004</f>
        <v>Pamiers</v>
      </c>
      <c r="R2003">
        <f>'Liste des gares'!C2004</f>
        <v>87611343</v>
      </c>
      <c r="S2003" t="str">
        <f>'Liste des gares'!D2004</f>
        <v>Occitanie</v>
      </c>
      <c r="T2003" t="str">
        <f>'Liste des gares'!E2004</f>
        <v>OCC - Occitanie</v>
      </c>
      <c r="U2003" t="str">
        <f>'Liste des gares'!F2004</f>
        <v>EIC Midi Pyrénées</v>
      </c>
      <c r="V2003" t="str">
        <f>'Liste des gares'!G2004</f>
        <v>B OCCITANIE</v>
      </c>
    </row>
    <row r="2004" spans="17:22">
      <c r="Q2004" t="str">
        <f>'Liste des gares'!B2005</f>
        <v>Pamproux</v>
      </c>
      <c r="R2004">
        <f>'Liste des gares'!C2005</f>
        <v>87485524</v>
      </c>
      <c r="S2004" t="str">
        <f>'Liste des gares'!D2005</f>
        <v>Nouvelle-Aquitaine</v>
      </c>
      <c r="T2004" t="str">
        <f>'Liste des gares'!E2005</f>
        <v>NA - Nouvelle Aquitaine</v>
      </c>
      <c r="U2004" t="str">
        <f>'Liste des gares'!F2005</f>
        <v>à renseigner par PSEF</v>
      </c>
      <c r="V2004" t="str">
        <f>'Liste des gares'!G2005</f>
        <v>C NOUVELLE AQUITAINE</v>
      </c>
    </row>
    <row r="2005" spans="17:22">
      <c r="Q2005" t="str">
        <f>'Liste des gares'!B2006</f>
        <v>Pantin</v>
      </c>
      <c r="R2005">
        <f>'Liste des gares'!C2006</f>
        <v>87113209</v>
      </c>
      <c r="S2005" t="str">
        <f>'Liste des gares'!D2006</f>
        <v>Île-de-France</v>
      </c>
      <c r="T2005" t="str">
        <f>'Liste des gares'!E2006</f>
        <v>IDF - Île de France</v>
      </c>
      <c r="U2005" t="str">
        <f>'Liste des gares'!F2006</f>
        <v>à renseigner par PSEF</v>
      </c>
      <c r="V2005" t="str">
        <f>'Liste des gares'!G2006</f>
        <v>B ILE-DE-FRANCE</v>
      </c>
    </row>
    <row r="2006" spans="17:22">
      <c r="Q2006" t="str">
        <f>'Liste des gares'!B2007</f>
        <v>Paray-le-Monial</v>
      </c>
      <c r="R2006">
        <f>'Liste des gares'!C2007</f>
        <v>87694687</v>
      </c>
      <c r="S2006" t="str">
        <f>'Liste des gares'!D2007</f>
        <v>Bourgogne-Franche-Comté</v>
      </c>
      <c r="T2006" t="str">
        <f>'Liste des gares'!E2007</f>
        <v>BFC - Bourgogne Franche Compté</v>
      </c>
      <c r="U2006" t="str">
        <f>'Liste des gares'!F2007</f>
        <v>EIC Bourgogne Franche Comté</v>
      </c>
      <c r="V2006" t="str">
        <f>'Liste des gares'!G2007</f>
        <v>B BOURGOGNE FC</v>
      </c>
    </row>
    <row r="2007" spans="17:22">
      <c r="Q2007" t="str">
        <f>'Liste des gares'!B2008</f>
        <v>Parc des Expositions</v>
      </c>
      <c r="R2007">
        <f>'Liste des gares'!C2008</f>
        <v>87271486</v>
      </c>
      <c r="S2007" t="str">
        <f>'Liste des gares'!D2008</f>
        <v>Île-de-France</v>
      </c>
      <c r="T2007" t="str">
        <f>'Liste des gares'!E2008</f>
        <v>IDF - Île de France</v>
      </c>
      <c r="U2007" t="str">
        <f>'Liste des gares'!F2008</f>
        <v>à renseigner par PSEF</v>
      </c>
      <c r="V2007" t="str">
        <f>'Liste des gares'!G2008</f>
        <v>B ILE-DE-FRANCE</v>
      </c>
    </row>
    <row r="2008" spans="17:22">
      <c r="Q2008" t="str">
        <f>'Liste des gares'!B2009</f>
        <v>Parempuyre</v>
      </c>
      <c r="R2008">
        <f>'Liste des gares'!C2009</f>
        <v>87581710</v>
      </c>
      <c r="S2008" t="str">
        <f>'Liste des gares'!D2009</f>
        <v>Nouvelle-Aquitaine</v>
      </c>
      <c r="T2008" t="str">
        <f>'Liste des gares'!E2009</f>
        <v>NA - Nouvelle Aquitaine</v>
      </c>
      <c r="U2008" t="str">
        <f>'Liste des gares'!F2009</f>
        <v>à renseigner par PSEF</v>
      </c>
      <c r="V2008" t="str">
        <f>'Liste des gares'!G2009</f>
        <v>C NOUVELLE AQUITAINE</v>
      </c>
    </row>
    <row r="2009" spans="17:22">
      <c r="Q2009" t="str">
        <f>'Liste des gares'!B2010</f>
        <v>Parent - Coudes - Champeix</v>
      </c>
      <c r="R2009">
        <f>'Liste des gares'!C2010</f>
        <v>87734194</v>
      </c>
      <c r="S2009" t="str">
        <f>'Liste des gares'!D2010</f>
        <v>Auvergne-Rhône-Alpes</v>
      </c>
      <c r="T2009" t="str">
        <f>'Liste des gares'!E2010</f>
        <v>AURA - Auvergne Rhône Alpes</v>
      </c>
      <c r="U2009" t="str">
        <f>'Liste des gares'!F2010</f>
        <v>à renseigner par PSEF</v>
      </c>
      <c r="V2009" t="str">
        <f>'Liste des gares'!G2010</f>
        <v>C AUV-RHONE ALPES</v>
      </c>
    </row>
    <row r="2010" spans="17:22">
      <c r="Q2010" t="str">
        <f>'Liste des gares'!B2011</f>
        <v>Paris Austerlitz</v>
      </c>
      <c r="R2010">
        <f>'Liste des gares'!C2011</f>
        <v>87547000</v>
      </c>
      <c r="S2010" t="str">
        <f>'Liste des gares'!D2011</f>
        <v>Île-de-France</v>
      </c>
      <c r="T2010" t="str">
        <f>'Liste des gares'!E2011</f>
        <v>IDF - Île de France</v>
      </c>
      <c r="U2010" t="str">
        <f>'Liste des gares'!F2011</f>
        <v>à renseigner par PSEF</v>
      </c>
      <c r="V2010" t="str">
        <f>'Liste des gares'!G2011</f>
        <v>TGA SUD PARIS</v>
      </c>
    </row>
    <row r="2011" spans="17:22">
      <c r="Q2011" t="str">
        <f>'Liste des gares'!B2012</f>
        <v>Paris Austerlitz RER</v>
      </c>
      <c r="R2011">
        <f>'Liste des gares'!C2012</f>
        <v>87547026</v>
      </c>
      <c r="S2011" t="str">
        <f>'Liste des gares'!D2012</f>
        <v>Île-de-France</v>
      </c>
      <c r="T2011" t="str">
        <f>'Liste des gares'!E2012</f>
        <v>IDF - Île de France</v>
      </c>
      <c r="U2011" t="str">
        <f>'Liste des gares'!F2012</f>
        <v>à renseigner par PSEF</v>
      </c>
      <c r="V2011" t="str">
        <f>'Liste des gares'!G2012</f>
        <v>B ILE-DE-FRANCE</v>
      </c>
    </row>
    <row r="2012" spans="17:22">
      <c r="Q2012" t="str">
        <f>'Liste des gares'!B2013</f>
        <v>Paris Bercy Bourgogne Pays d'Auvergne</v>
      </c>
      <c r="R2012">
        <f>'Liste des gares'!C2013</f>
        <v>87686667</v>
      </c>
      <c r="S2012" t="str">
        <f>'Liste des gares'!D2013</f>
        <v>Île-de-France</v>
      </c>
      <c r="T2012" t="str">
        <f>'Liste des gares'!E2013</f>
        <v>IDF - Île de France</v>
      </c>
      <c r="U2012" t="str">
        <f>'Liste des gares'!F2013</f>
        <v>à renseigner par PSEF</v>
      </c>
      <c r="V2012" t="str">
        <f>'Liste des gares'!G2013</f>
        <v>TGA SUD PARIS</v>
      </c>
    </row>
    <row r="2013" spans="17:22">
      <c r="Q2013" t="str">
        <f>'Liste des gares'!B2014</f>
        <v>Paris Est</v>
      </c>
      <c r="R2013">
        <f>'Liste des gares'!C2014</f>
        <v>87113001</v>
      </c>
      <c r="S2013" t="str">
        <f>'Liste des gares'!D2014</f>
        <v>Île-de-France</v>
      </c>
      <c r="T2013" t="str">
        <f>'Liste des gares'!E2014</f>
        <v>IDF - Île de France</v>
      </c>
      <c r="U2013" t="str">
        <f>'Liste des gares'!F2014</f>
        <v>à renseigner par PSEF</v>
      </c>
      <c r="V2013" t="str">
        <f>'Liste des gares'!G2014</f>
        <v>TGA PARIS EST</v>
      </c>
    </row>
    <row r="2014" spans="17:22">
      <c r="Q2014" t="str">
        <f>'Liste des gares'!B2015</f>
        <v>Paris Gare de Lyon Hall 1 &amp; 2</v>
      </c>
      <c r="R2014">
        <f>'Liste des gares'!C2015</f>
        <v>87686006</v>
      </c>
      <c r="S2014" t="str">
        <f>'Liste des gares'!D2015</f>
        <v>Île-de-France</v>
      </c>
      <c r="T2014" t="str">
        <f>'Liste des gares'!E2015</f>
        <v>IDF - Île de France</v>
      </c>
      <c r="U2014" t="str">
        <f>'Liste des gares'!F2015</f>
        <v>à renseigner par PSEF</v>
      </c>
      <c r="V2014" t="str">
        <f>'Liste des gares'!G2015</f>
        <v>TGA SUD PARIS</v>
      </c>
    </row>
    <row r="2015" spans="17:22">
      <c r="Q2015" t="str">
        <f>'Liste des gares'!B2016</f>
        <v>Paris Gare de Lyon RER</v>
      </c>
      <c r="R2015">
        <f>'Liste des gares'!C2016</f>
        <v>87686030</v>
      </c>
      <c r="S2015" t="str">
        <f>'Liste des gares'!D2016</f>
        <v>Île-de-France</v>
      </c>
      <c r="T2015" t="str">
        <f>'Liste des gares'!E2016</f>
        <v>IDF - Île de France</v>
      </c>
      <c r="U2015" t="str">
        <f>'Liste des gares'!F2016</f>
        <v>à renseigner par PSEF</v>
      </c>
      <c r="V2015" t="str">
        <f>'Liste des gares'!G2016</f>
        <v>B ILE-DE-FRANCE</v>
      </c>
    </row>
    <row r="2016" spans="17:22">
      <c r="Q2016" t="str">
        <f>'Liste des gares'!B2017</f>
        <v>Paris Gare du Nord</v>
      </c>
      <c r="R2016">
        <f>'Liste des gares'!C2017</f>
        <v>87271007</v>
      </c>
      <c r="S2016" t="str">
        <f>'Liste des gares'!D2017</f>
        <v>Île-de-France</v>
      </c>
      <c r="T2016" t="str">
        <f>'Liste des gares'!E2017</f>
        <v>IDF - Île de France</v>
      </c>
      <c r="U2016" t="str">
        <f>'Liste des gares'!F2017</f>
        <v>à renseigner par PSEF</v>
      </c>
      <c r="V2016" t="str">
        <f>'Liste des gares'!G2017</f>
        <v>TGA PARIS NORD</v>
      </c>
    </row>
    <row r="2017" spans="17:22">
      <c r="Q2017" t="str">
        <f>'Liste des gares'!B2018</f>
        <v>Paris Gare du Nord RER</v>
      </c>
      <c r="R2017">
        <f>'Liste des gares'!C2018</f>
        <v>87271023</v>
      </c>
      <c r="S2017" t="str">
        <f>'Liste des gares'!D2018</f>
        <v>Île-de-France</v>
      </c>
      <c r="T2017" t="str">
        <f>'Liste des gares'!E2018</f>
        <v>IDF - Île de France</v>
      </c>
      <c r="U2017" t="str">
        <f>'Liste des gares'!F2018</f>
        <v>à renseigner par PSEF</v>
      </c>
      <c r="V2017" t="str">
        <f>'Liste des gares'!G2018</f>
        <v>B ILE-DE-FRANCE</v>
      </c>
    </row>
    <row r="2018" spans="17:22">
      <c r="Q2018" t="str">
        <f>'Liste des gares'!B2019</f>
        <v>Paris Gare du Nord Surface Banlieue</v>
      </c>
      <c r="R2018">
        <f>'Liste des gares'!C2019</f>
        <v>87271031</v>
      </c>
      <c r="S2018" t="str">
        <f>'Liste des gares'!D2019</f>
        <v>Île-de-France</v>
      </c>
      <c r="T2018" t="str">
        <f>'Liste des gares'!E2019</f>
        <v>IDF - Île de France</v>
      </c>
      <c r="U2018" t="str">
        <f>'Liste des gares'!F2019</f>
        <v>à renseigner par PSEF</v>
      </c>
      <c r="V2018" t="str">
        <f>'Liste des gares'!G2019</f>
        <v>TGA PARIS NORD</v>
      </c>
    </row>
    <row r="2019" spans="17:22">
      <c r="Q2019" t="str">
        <f>'Liste des gares'!B2020</f>
        <v>Paris Montparnasse Hall 1 &amp; 2</v>
      </c>
      <c r="R2019">
        <f>'Liste des gares'!C2020</f>
        <v>87391003</v>
      </c>
      <c r="S2019" t="str">
        <f>'Liste des gares'!D2020</f>
        <v>Île-de-France</v>
      </c>
      <c r="T2019" t="str">
        <f>'Liste des gares'!E2020</f>
        <v>IDF - Île de France</v>
      </c>
      <c r="U2019" t="str">
        <f>'Liste des gares'!F2020</f>
        <v>à renseigner par PSEF</v>
      </c>
      <c r="V2019" t="str">
        <f>'Liste des gares'!G2020</f>
        <v>TGA SUD PARIS</v>
      </c>
    </row>
    <row r="2020" spans="17:22">
      <c r="Q2020" t="str">
        <f>'Liste des gares'!B2021</f>
        <v>Paris Montparnasse Vaugirard</v>
      </c>
      <c r="R2020">
        <f>'Liste des gares'!C2021</f>
        <v>87391102</v>
      </c>
      <c r="S2020" t="str">
        <f>'Liste des gares'!D2021</f>
        <v>Île-de-France</v>
      </c>
      <c r="T2020" t="str">
        <f>'Liste des gares'!E2021</f>
        <v>IDF - Île de France</v>
      </c>
      <c r="U2020" t="str">
        <f>'Liste des gares'!F2021</f>
        <v>à renseigner par PSEF</v>
      </c>
      <c r="V2020" t="str">
        <f>'Liste des gares'!G2021</f>
        <v>TGA SUD PARIS</v>
      </c>
    </row>
    <row r="2021" spans="17:22">
      <c r="Q2021" t="str">
        <f>'Liste des gares'!B2022</f>
        <v>Paris Saint-Lazare</v>
      </c>
      <c r="R2021">
        <f>'Liste des gares'!C2022</f>
        <v>87384008</v>
      </c>
      <c r="S2021" t="str">
        <f>'Liste des gares'!D2022</f>
        <v>Île-de-France</v>
      </c>
      <c r="T2021" t="str">
        <f>'Liste des gares'!E2022</f>
        <v>IDF - Île de France</v>
      </c>
      <c r="U2021" t="str">
        <f>'Liste des gares'!F2022</f>
        <v>à renseigner par PSEF</v>
      </c>
      <c r="V2021" t="str">
        <f>'Liste des gares'!G2022</f>
        <v>TGA PARIS ST LAZARE</v>
      </c>
    </row>
    <row r="2022" spans="17:22">
      <c r="Q2022" t="str">
        <f>'Liste des gares'!B2023</f>
        <v>Parsac - Gouzon</v>
      </c>
      <c r="R2022">
        <f>'Liste des gares'!C2023</f>
        <v>87597724</v>
      </c>
      <c r="S2022" t="str">
        <f>'Liste des gares'!D2023</f>
        <v>Nouvelle-Aquitaine</v>
      </c>
      <c r="T2022" t="str">
        <f>'Liste des gares'!E2023</f>
        <v>NA - Nouvelle Aquitaine</v>
      </c>
      <c r="U2022" t="str">
        <f>'Liste des gares'!F2023</f>
        <v>à renseigner par PSEF</v>
      </c>
      <c r="V2022" t="str">
        <f>'Liste des gares'!G2023</f>
        <v>C NOUVELLE AQUITAINE</v>
      </c>
    </row>
    <row r="2023" spans="17:22">
      <c r="Q2023" t="str">
        <f>'Liste des gares'!B2024</f>
        <v>Futuroscope</v>
      </c>
      <c r="R2023">
        <f>'Liste des gares'!C2024</f>
        <v>87324095</v>
      </c>
      <c r="S2023" t="str">
        <f>'Liste des gares'!D2024</f>
        <v>Nouvelle-Aquitaine</v>
      </c>
      <c r="T2023" t="str">
        <f>'Liste des gares'!E2024</f>
        <v>NA - Nouvelle Aquitaine</v>
      </c>
      <c r="U2023" t="str">
        <f>'Liste des gares'!F2024</f>
        <v>à renseigner par PSEF</v>
      </c>
      <c r="V2023" t="str">
        <f>'Liste des gares'!G2024</f>
        <v>C NOUVELLE AQUITAINE</v>
      </c>
    </row>
    <row r="2024" spans="17:22">
      <c r="Q2024" t="str">
        <f>'Liste des gares'!B2025</f>
        <v>Pau</v>
      </c>
      <c r="R2024">
        <f>'Liste des gares'!C2025</f>
        <v>87672006</v>
      </c>
      <c r="S2024" t="str">
        <f>'Liste des gares'!D2025</f>
        <v>Nouvelle-Aquitaine</v>
      </c>
      <c r="T2024" t="str">
        <f>'Liste des gares'!E2025</f>
        <v>NA - Nouvelle Aquitaine</v>
      </c>
      <c r="U2024" t="str">
        <f>'Liste des gares'!F2025</f>
        <v>EIC Aquitaine Poitou Charentes</v>
      </c>
      <c r="V2024" t="str">
        <f>'Liste des gares'!G2025</f>
        <v>A NOUVELLE AQUITAINE</v>
      </c>
    </row>
    <row r="2025" spans="17:22">
      <c r="Q2025" t="str">
        <f>'Liste des gares'!B2026</f>
        <v>Pauillac</v>
      </c>
      <c r="R2025">
        <f>'Liste des gares'!C2026</f>
        <v>87581256</v>
      </c>
      <c r="S2025" t="str">
        <f>'Liste des gares'!D2026</f>
        <v>Nouvelle-Aquitaine</v>
      </c>
      <c r="T2025" t="str">
        <f>'Liste des gares'!E2026</f>
        <v>NA - Nouvelle Aquitaine</v>
      </c>
      <c r="U2025" t="str">
        <f>'Liste des gares'!F2026</f>
        <v>à renseigner par PSEF</v>
      </c>
      <c r="V2025" t="str">
        <f>'Liste des gares'!G2026</f>
        <v>C NOUVELLE AQUITAINE</v>
      </c>
    </row>
    <row r="2026" spans="17:22">
      <c r="Q2026" t="str">
        <f>'Liste des gares'!B2027</f>
        <v>Paulhaguet</v>
      </c>
      <c r="R2026">
        <f>'Liste des gares'!C2027</f>
        <v>87734293</v>
      </c>
      <c r="S2026" t="str">
        <f>'Liste des gares'!D2027</f>
        <v>Auvergne-Rhône-Alpes</v>
      </c>
      <c r="T2026" t="str">
        <f>'Liste des gares'!E2027</f>
        <v>AURA - Auvergne Rhône Alpes</v>
      </c>
      <c r="U2026" t="str">
        <f>'Liste des gares'!F2027</f>
        <v>à renseigner par PSEF</v>
      </c>
      <c r="V2026" t="str">
        <f>'Liste des gares'!G2027</f>
        <v>C AUV-RHONE ALPES</v>
      </c>
    </row>
    <row r="2027" spans="17:22">
      <c r="Q2027" t="str">
        <f>'Liste des gares'!B2028</f>
        <v>Pavilly</v>
      </c>
      <c r="R2027">
        <f>'Liste des gares'!C2028</f>
        <v>87411272</v>
      </c>
      <c r="S2027" t="str">
        <f>'Liste des gares'!D2028</f>
        <v>Normandie</v>
      </c>
      <c r="T2027" t="str">
        <f>'Liste des gares'!E2028</f>
        <v>NO - Normandie</v>
      </c>
      <c r="U2027" t="str">
        <f>'Liste des gares'!F2028</f>
        <v>à renseigner par PSEF</v>
      </c>
      <c r="V2027" t="str">
        <f>'Liste des gares'!G2028</f>
        <v>B NORMANDIE</v>
      </c>
    </row>
    <row r="2028" spans="17:22">
      <c r="Q2028" t="str">
        <f>'Liste des gares'!B2029</f>
        <v>Peille</v>
      </c>
      <c r="R2028">
        <f>'Liste des gares'!C2029</f>
        <v>87756791</v>
      </c>
      <c r="S2028" t="str">
        <f>'Liste des gares'!D2029</f>
        <v>Provence-Alpes-Côte d'Azur</v>
      </c>
      <c r="T2028" t="str">
        <f>'Liste des gares'!E2029</f>
        <v>PACA - Provence Alpes Côte d'Azur</v>
      </c>
      <c r="U2028" t="str">
        <f>'Liste des gares'!F2029</f>
        <v>EIC Provence Alpes Côte d'Azur</v>
      </c>
      <c r="V2028" t="str">
        <f>'Liste des gares'!G2029</f>
        <v>C PACA</v>
      </c>
    </row>
    <row r="2029" spans="17:22">
      <c r="Q2029" t="str">
        <f>'Liste des gares'!B2030</f>
        <v>Peillon Sainte-Thècle</v>
      </c>
      <c r="R2029">
        <f>'Liste des gares'!C2030</f>
        <v>87756783</v>
      </c>
      <c r="S2029" t="str">
        <f>'Liste des gares'!D2030</f>
        <v>Provence-Alpes-Côte d'Azur</v>
      </c>
      <c r="T2029" t="str">
        <f>'Liste des gares'!E2030</f>
        <v>PACA - Provence Alpes Côte d'Azur</v>
      </c>
      <c r="U2029" t="str">
        <f>'Liste des gares'!F2030</f>
        <v>à renseigner par PSEF</v>
      </c>
      <c r="V2029" t="str">
        <f>'Liste des gares'!G2030</f>
        <v>C PACA</v>
      </c>
    </row>
    <row r="2030" spans="17:22">
      <c r="Q2030" t="str">
        <f>'Liste des gares'!B2031</f>
        <v>Peltre</v>
      </c>
      <c r="R2030">
        <f>'Liste des gares'!C2031</f>
        <v>87192203</v>
      </c>
      <c r="S2030" t="str">
        <f>'Liste des gares'!D2031</f>
        <v>Grand Est</v>
      </c>
      <c r="T2030" t="str">
        <f>'Liste des gares'!E2031</f>
        <v>GE - Grand Est</v>
      </c>
      <c r="U2030" t="str">
        <f>'Liste des gares'!F2031</f>
        <v>EIC Lorraine Champagne Ardenne</v>
      </c>
      <c r="V2030" t="str">
        <f>'Liste des gares'!G2031</f>
        <v>C GRAND EST</v>
      </c>
    </row>
    <row r="2031" spans="17:22">
      <c r="Q2031" t="str">
        <f>'Liste des gares'!B2032</f>
        <v>Penhoët</v>
      </c>
      <c r="R2031">
        <f>'Liste des gares'!C2032</f>
        <v>87321745</v>
      </c>
      <c r="S2031" t="str">
        <f>'Liste des gares'!D2032</f>
        <v>Pays de la Loire</v>
      </c>
      <c r="T2031" t="str">
        <f>'Liste des gares'!E2032</f>
        <v>BPL - Bretagne Pays de La Loire</v>
      </c>
      <c r="U2031" t="str">
        <f>'Liste des gares'!F2032</f>
        <v>EIC Bretagne Pays de la Loire</v>
      </c>
      <c r="V2031" t="str">
        <f>'Liste des gares'!G2032</f>
        <v>C PAYS DE LA LOIRE</v>
      </c>
    </row>
    <row r="2032" spans="17:22">
      <c r="Q2032" t="str">
        <f>'Liste des gares'!B2033</f>
        <v>Penne (Lot-et-Garonne)</v>
      </c>
      <c r="R2032">
        <f>'Liste des gares'!C2033</f>
        <v>87586438</v>
      </c>
      <c r="S2032" t="str">
        <f>'Liste des gares'!D2033</f>
        <v>Nouvelle-Aquitaine</v>
      </c>
      <c r="T2032" t="str">
        <f>'Liste des gares'!E2033</f>
        <v>NA - Nouvelle Aquitaine</v>
      </c>
      <c r="U2032" t="str">
        <f>'Liste des gares'!F2033</f>
        <v>à renseigner par PSEF</v>
      </c>
      <c r="V2032" t="str">
        <f>'Liste des gares'!G2033</f>
        <v>C NOUVELLE AQUITAINE</v>
      </c>
    </row>
    <row r="2033" spans="17:22">
      <c r="Q2033" t="str">
        <f>'Liste des gares'!B2034</f>
        <v>Penthièvre</v>
      </c>
      <c r="R2033">
        <f>'Liste des gares'!C2034</f>
        <v>87476424</v>
      </c>
      <c r="S2033" t="str">
        <f>'Liste des gares'!D2034</f>
        <v>Bretagne</v>
      </c>
      <c r="T2033" t="str">
        <f>'Liste des gares'!E2034</f>
        <v>BPL - Bretagne Pays de La Loire</v>
      </c>
      <c r="U2033" t="str">
        <f>'Liste des gares'!F2034</f>
        <v>à renseigner par PSEF</v>
      </c>
      <c r="V2033" t="str">
        <f>'Liste des gares'!G2034</f>
        <v>C BRETAGNE</v>
      </c>
    </row>
    <row r="2034" spans="17:22">
      <c r="Q2034" t="str">
        <f>'Liste des gares'!B2035</f>
        <v>Péreire - Levallois</v>
      </c>
      <c r="R2034">
        <f>'Liste des gares'!C2035</f>
        <v>87381012</v>
      </c>
      <c r="S2034" t="str">
        <f>'Liste des gares'!D2035</f>
        <v>Île-de-France</v>
      </c>
      <c r="T2034" t="str">
        <f>'Liste des gares'!E2035</f>
        <v>IDF - Île de France</v>
      </c>
      <c r="U2034" t="str">
        <f>'Liste des gares'!F2035</f>
        <v>à renseigner par PSEF</v>
      </c>
      <c r="V2034" t="str">
        <f>'Liste des gares'!G2035</f>
        <v>B ILE-DE-FRANCE</v>
      </c>
    </row>
    <row r="2035" spans="17:22">
      <c r="Q2035" t="str">
        <f>'Liste des gares'!B2036</f>
        <v>Pérenchies</v>
      </c>
      <c r="R2035">
        <f>'Liste des gares'!C2036</f>
        <v>87286278</v>
      </c>
      <c r="S2035" t="str">
        <f>'Liste des gares'!D2036</f>
        <v>Hauts-de-France</v>
      </c>
      <c r="T2035" t="str">
        <f>'Liste des gares'!E2036</f>
        <v>HDF - Hauts de France</v>
      </c>
      <c r="U2035" t="str">
        <f>'Liste des gares'!F2036</f>
        <v>à renseigner par PSEF</v>
      </c>
      <c r="V2035" t="str">
        <f>'Liste des gares'!G2036</f>
        <v>C HAUTS DE FRANCE</v>
      </c>
    </row>
    <row r="2036" spans="17:22">
      <c r="Q2036" t="str">
        <f>'Liste des gares'!B2037</f>
        <v>Périgueux</v>
      </c>
      <c r="R2036">
        <f>'Liste des gares'!C2037</f>
        <v>87595009</v>
      </c>
      <c r="S2036" t="str">
        <f>'Liste des gares'!D2037</f>
        <v>Nouvelle-Aquitaine</v>
      </c>
      <c r="T2036" t="str">
        <f>'Liste des gares'!E2037</f>
        <v>NA - Nouvelle Aquitaine</v>
      </c>
      <c r="U2036" t="str">
        <f>'Liste des gares'!F2037</f>
        <v>EIC Aquitaine Poitou Charentes</v>
      </c>
      <c r="V2036" t="str">
        <f>'Liste des gares'!G2037</f>
        <v>B NOUVELLE AQUITAINE</v>
      </c>
    </row>
    <row r="2037" spans="17:22">
      <c r="Q2037" t="str">
        <f>'Liste des gares'!B2038</f>
        <v>Périgueux Saint-Georges</v>
      </c>
      <c r="R2037">
        <f>'Liste des gares'!C2038</f>
        <v>87595504</v>
      </c>
      <c r="S2037" t="str">
        <f>'Liste des gares'!D2038</f>
        <v>Nouvelle-Aquitaine</v>
      </c>
      <c r="T2037" t="str">
        <f>'Liste des gares'!E2038</f>
        <v>NA - Nouvelle Aquitaine</v>
      </c>
      <c r="U2037" t="str">
        <f>'Liste des gares'!F2038</f>
        <v>à renseigner par PSEF</v>
      </c>
      <c r="V2037" t="str">
        <f>'Liste des gares'!G2038</f>
        <v>C NOUVELLE AQUITAINE</v>
      </c>
    </row>
    <row r="2038" spans="17:22">
      <c r="Q2038" t="str">
        <f>'Liste des gares'!B2039</f>
        <v>Pernes - Camblain</v>
      </c>
      <c r="R2038">
        <f>'Liste des gares'!C2039</f>
        <v>87342550</v>
      </c>
      <c r="S2038" t="str">
        <f>'Liste des gares'!D2039</f>
        <v>Hauts-de-France</v>
      </c>
      <c r="T2038" t="str">
        <f>'Liste des gares'!E2039</f>
        <v>HDF - Hauts de France</v>
      </c>
      <c r="U2038" t="str">
        <f>'Liste des gares'!F2039</f>
        <v>à renseigner par PSEF</v>
      </c>
      <c r="V2038" t="str">
        <f>'Liste des gares'!G2039</f>
        <v>C HAUTS DE FRANCE</v>
      </c>
    </row>
    <row r="2039" spans="17:22">
      <c r="Q2039" t="str">
        <f>'Liste des gares'!B2040</f>
        <v>Pérols-sur-Vézère</v>
      </c>
      <c r="R2039">
        <f>'Liste des gares'!C2040</f>
        <v>87592170</v>
      </c>
      <c r="S2039" t="str">
        <f>'Liste des gares'!D2040</f>
        <v>Nouvelle-Aquitaine</v>
      </c>
      <c r="T2039" t="str">
        <f>'Liste des gares'!E2040</f>
        <v>NA - Nouvelle Aquitaine</v>
      </c>
      <c r="U2039" t="str">
        <f>'Liste des gares'!F2040</f>
        <v>à renseigner par PSEF</v>
      </c>
      <c r="V2039" t="str">
        <f>'Liste des gares'!G2040</f>
        <v>C NOUVELLE AQUITAINE</v>
      </c>
    </row>
    <row r="2040" spans="17:22">
      <c r="Q2040" t="str">
        <f>'Liste des gares'!B2041</f>
        <v>Perpignan</v>
      </c>
      <c r="R2040">
        <f>'Liste des gares'!C2041</f>
        <v>87784009</v>
      </c>
      <c r="S2040" t="str">
        <f>'Liste des gares'!D2041</f>
        <v>Occitanie</v>
      </c>
      <c r="T2040" t="str">
        <f>'Liste des gares'!E2041</f>
        <v>OCC - Occitanie</v>
      </c>
      <c r="U2040" t="str">
        <f>'Liste des gares'!F2041</f>
        <v>EIC Languedoc Roussillon</v>
      </c>
      <c r="V2040" t="str">
        <f>'Liste des gares'!G2041</f>
        <v>A OCCITANIE</v>
      </c>
    </row>
    <row r="2041" spans="17:22">
      <c r="Q2041" t="str">
        <f>'Liste des gares'!B2042</f>
        <v>Perrignier</v>
      </c>
      <c r="R2041">
        <f>'Liste des gares'!C2042</f>
        <v>87745620</v>
      </c>
      <c r="S2041" t="str">
        <f>'Liste des gares'!D2042</f>
        <v>Auvergne-Rhône-Alpes</v>
      </c>
      <c r="T2041" t="str">
        <f>'Liste des gares'!E2042</f>
        <v>AURA - Auvergne Rhône Alpes</v>
      </c>
      <c r="U2041" t="str">
        <f>'Liste des gares'!F2042</f>
        <v>à renseigner par PSEF</v>
      </c>
      <c r="V2041" t="str">
        <f>'Liste des gares'!G2042</f>
        <v>C AUV-RHONE ALPES</v>
      </c>
    </row>
    <row r="2042" spans="17:22">
      <c r="Q2042" t="str">
        <f>'Liste des gares'!B2043</f>
        <v>Pers</v>
      </c>
      <c r="R2042">
        <f>'Liste des gares'!C2043</f>
        <v>87645176</v>
      </c>
      <c r="S2042" t="str">
        <f>'Liste des gares'!D2043</f>
        <v>Auvergne-Rhône-Alpes</v>
      </c>
      <c r="T2042" t="str">
        <f>'Liste des gares'!E2043</f>
        <v>AURA - Auvergne Rhône Alpes</v>
      </c>
      <c r="U2042" t="str">
        <f>'Liste des gares'!F2043</f>
        <v>à renseigner par PSEF</v>
      </c>
      <c r="V2042" t="str">
        <f>'Liste des gares'!G2043</f>
        <v>C AUV-RHONE ALPES</v>
      </c>
    </row>
    <row r="2043" spans="17:22">
      <c r="Q2043" t="str">
        <f>'Liste des gares'!B2044</f>
        <v>Persan - Beaumont</v>
      </c>
      <c r="R2043">
        <f>'Liste des gares'!C2044</f>
        <v>87276469</v>
      </c>
      <c r="S2043" t="str">
        <f>'Liste des gares'!D2044</f>
        <v>Île-de-France</v>
      </c>
      <c r="T2043" t="str">
        <f>'Liste des gares'!E2044</f>
        <v>IDF - Île de France</v>
      </c>
      <c r="U2043" t="str">
        <f>'Liste des gares'!F2044</f>
        <v>à renseigner par PSEF</v>
      </c>
      <c r="V2043" t="str">
        <f>'Liste des gares'!G2044</f>
        <v>B ILE-DE-FRANCE</v>
      </c>
    </row>
    <row r="2044" spans="17:22">
      <c r="Q2044" t="str">
        <f>'Liste des gares'!B2045</f>
        <v>Pertuis</v>
      </c>
      <c r="R2044">
        <f>'Liste des gares'!C2045</f>
        <v>87751362</v>
      </c>
      <c r="S2044" t="str">
        <f>'Liste des gares'!D2045</f>
        <v>Provence-Alpes-Côte d'Azur</v>
      </c>
      <c r="T2044" t="str">
        <f>'Liste des gares'!E2045</f>
        <v>PACA - Provence Alpes Côte d'Azur</v>
      </c>
      <c r="U2044" t="str">
        <f>'Liste des gares'!F2045</f>
        <v>à renseigner par PSEF</v>
      </c>
      <c r="V2044" t="str">
        <f>'Liste des gares'!G2045</f>
        <v>C PACA</v>
      </c>
    </row>
    <row r="2045" spans="17:22">
      <c r="Q2045" t="str">
        <f>'Liste des gares'!B2046</f>
        <v>Pessac</v>
      </c>
      <c r="R2045">
        <f>'Liste des gares'!C2046</f>
        <v>87581751</v>
      </c>
      <c r="S2045" t="str">
        <f>'Liste des gares'!D2046</f>
        <v>Nouvelle-Aquitaine</v>
      </c>
      <c r="T2045" t="str">
        <f>'Liste des gares'!E2046</f>
        <v>NA - Nouvelle Aquitaine</v>
      </c>
      <c r="U2045" t="str">
        <f>'Liste des gares'!F2046</f>
        <v>à renseigner par PSEF</v>
      </c>
      <c r="V2045" t="str">
        <f>'Liste des gares'!G2046</f>
        <v>B NOUVELLE AQUITAINE</v>
      </c>
    </row>
    <row r="2046" spans="17:22">
      <c r="Q2046" t="str">
        <f>'Liste des gares'!B2047</f>
        <v>Pessac Alouette</v>
      </c>
      <c r="R2046">
        <f>'Liste des gares'!C2047</f>
        <v>87581793</v>
      </c>
      <c r="S2046" t="str">
        <f>'Liste des gares'!D2047</f>
        <v>Nouvelle-Aquitaine</v>
      </c>
      <c r="T2046" t="str">
        <f>'Liste des gares'!E2047</f>
        <v>NA - Nouvelle Aquitaine</v>
      </c>
      <c r="U2046" t="str">
        <f>'Liste des gares'!F2047</f>
        <v>à renseigner par PSEF</v>
      </c>
      <c r="V2046" t="str">
        <f>'Liste des gares'!G2047</f>
        <v>B NOUVELLE AQUITAINE</v>
      </c>
    </row>
    <row r="2047" spans="17:22">
      <c r="Q2047" t="str">
        <f>'Liste des gares'!B2048</f>
        <v>Jonzac</v>
      </c>
      <c r="R2047">
        <f>'Liste des gares'!C2048</f>
        <v>87491142</v>
      </c>
      <c r="S2047" t="str">
        <f>'Liste des gares'!D2048</f>
        <v>Nouvelle-Aquitaine</v>
      </c>
      <c r="T2047" t="str">
        <f>'Liste des gares'!E2048</f>
        <v>NA - Nouvelle Aquitaine</v>
      </c>
      <c r="U2047" t="str">
        <f>'Liste des gares'!F2048</f>
        <v>à renseigner par PSEF</v>
      </c>
      <c r="V2047" t="str">
        <f>'Liste des gares'!G2048</f>
        <v>C NOUVELLE AQUITAINE</v>
      </c>
    </row>
    <row r="2048" spans="17:22">
      <c r="Q2048" t="str">
        <f>'Liste des gares'!B2049</f>
        <v>Petit-Croix</v>
      </c>
      <c r="R2048">
        <f>'Liste des gares'!C2049</f>
        <v>87184267</v>
      </c>
      <c r="S2048" t="str">
        <f>'Liste des gares'!D2049</f>
        <v>Bourgogne-Franche-Comté</v>
      </c>
      <c r="T2048" t="str">
        <f>'Liste des gares'!E2049</f>
        <v>BFC - Bourgogne Franche Compté</v>
      </c>
      <c r="U2048" t="str">
        <f>'Liste des gares'!F2049</f>
        <v>à renseigner par PSEF</v>
      </c>
      <c r="V2048" t="str">
        <f>'Liste des gares'!G2049</f>
        <v>C BOURGOGNE FC</v>
      </c>
    </row>
    <row r="2049" spans="17:22">
      <c r="Q2049" t="str">
        <f>'Liste des gares'!B2050</f>
        <v>Peyrehorade</v>
      </c>
      <c r="R2049">
        <f>'Liste des gares'!C2050</f>
        <v>87672337</v>
      </c>
      <c r="S2049" t="str">
        <f>'Liste des gares'!D2050</f>
        <v>Nouvelle-Aquitaine</v>
      </c>
      <c r="T2049" t="str">
        <f>'Liste des gares'!E2050</f>
        <v>NA - Nouvelle Aquitaine</v>
      </c>
      <c r="U2049" t="str">
        <f>'Liste des gares'!F2050</f>
        <v>à renseigner par PSEF</v>
      </c>
      <c r="V2049" t="str">
        <f>'Liste des gares'!G2050</f>
        <v>C NOUVELLE AQUITAINE</v>
      </c>
    </row>
    <row r="2050" spans="17:22">
      <c r="Q2050" t="str">
        <f>'Liste des gares'!B2051</f>
        <v>Peyrilhac - Saint-Jouvent</v>
      </c>
      <c r="R2050">
        <f>'Liste des gares'!C2051</f>
        <v>87592428</v>
      </c>
      <c r="S2050" t="str">
        <f>'Liste des gares'!D2051</f>
        <v>Nouvelle-Aquitaine</v>
      </c>
      <c r="T2050" t="str">
        <f>'Liste des gares'!E2051</f>
        <v>NA - Nouvelle Aquitaine</v>
      </c>
      <c r="U2050" t="str">
        <f>'Liste des gares'!F2051</f>
        <v>à renseigner par PSEF</v>
      </c>
      <c r="V2050" t="str">
        <f>'Liste des gares'!G2051</f>
        <v>C NOUVELLE AQUITAINE</v>
      </c>
    </row>
    <row r="2051" spans="17:22">
      <c r="Q2051" t="str">
        <f>'Liste des gares'!B2052</f>
        <v>Pezou</v>
      </c>
      <c r="R2051">
        <f>'Liste des gares'!C2052</f>
        <v>87574541</v>
      </c>
      <c r="S2051" t="str">
        <f>'Liste des gares'!D2052</f>
        <v>Centre-Val de Loire</v>
      </c>
      <c r="T2051" t="str">
        <f>'Liste des gares'!E2052</f>
        <v>CVL - Centre Val de Loire</v>
      </c>
      <c r="U2051" t="str">
        <f>'Liste des gares'!F2052</f>
        <v>à renseigner par PSEF</v>
      </c>
      <c r="V2051" t="str">
        <f>'Liste des gares'!G2052</f>
        <v>C CENTRE VAL DE LOIRE</v>
      </c>
    </row>
    <row r="2052" spans="17:22">
      <c r="Q2052" t="str">
        <f>'Liste des gares'!B2053</f>
        <v>Phalempin</v>
      </c>
      <c r="R2052">
        <f>'Liste des gares'!C2053</f>
        <v>87286500</v>
      </c>
      <c r="S2052" t="str">
        <f>'Liste des gares'!D2053</f>
        <v>Hauts-de-France</v>
      </c>
      <c r="T2052" t="str">
        <f>'Liste des gares'!E2053</f>
        <v>HDF - Hauts de France</v>
      </c>
      <c r="U2052" t="str">
        <f>'Liste des gares'!F2053</f>
        <v>à renseigner par PSEF</v>
      </c>
      <c r="V2052" t="str">
        <f>'Liste des gares'!G2053</f>
        <v>B HAUTS DE FRANCE</v>
      </c>
    </row>
    <row r="2053" spans="17:22">
      <c r="Q2053" t="str">
        <f>'Liste des gares'!B2054</f>
        <v>Saint-Seurin-sur-l'Isle</v>
      </c>
      <c r="R2053">
        <f>'Liste des gares'!C2054</f>
        <v>87584615</v>
      </c>
      <c r="S2053" t="str">
        <f>'Liste des gares'!D2054</f>
        <v>Nouvelle-Aquitaine</v>
      </c>
      <c r="T2053" t="str">
        <f>'Liste des gares'!E2054</f>
        <v>NA - Nouvelle Aquitaine</v>
      </c>
      <c r="U2053" t="str">
        <f>'Liste des gares'!F2054</f>
        <v>à renseigner par PSEF</v>
      </c>
      <c r="V2053" t="str">
        <f>'Liste des gares'!G2054</f>
        <v>C NOUVELLE AQUITAINE</v>
      </c>
    </row>
    <row r="2054" spans="17:22">
      <c r="Q2054" t="str">
        <f>'Liste des gares'!B2055</f>
        <v>Picon Busserine</v>
      </c>
      <c r="R2054">
        <f>'Liste des gares'!C2055</f>
        <v>87759290</v>
      </c>
      <c r="S2054" t="str">
        <f>'Liste des gares'!D2055</f>
        <v>Provence-Alpes-Côte d'Azur</v>
      </c>
      <c r="T2054" t="str">
        <f>'Liste des gares'!E2055</f>
        <v>PACA - Provence Alpes Côte d'Azur</v>
      </c>
      <c r="U2054" t="str">
        <f>'Liste des gares'!F2055</f>
        <v>à renseigner par PSEF</v>
      </c>
      <c r="V2054" t="str">
        <f>'Liste des gares'!G2055</f>
        <v>C PACA</v>
      </c>
    </row>
    <row r="2055" spans="17:22">
      <c r="Q2055" t="str">
        <f>'Liste des gares'!B2056</f>
        <v>Picquigny</v>
      </c>
      <c r="R2055">
        <f>'Liste des gares'!C2056</f>
        <v>87313106</v>
      </c>
      <c r="S2055" t="str">
        <f>'Liste des gares'!D2056</f>
        <v>Hauts-de-France</v>
      </c>
      <c r="T2055" t="str">
        <f>'Liste des gares'!E2056</f>
        <v>HDF - Hauts de France</v>
      </c>
      <c r="U2055" t="str">
        <f>'Liste des gares'!F2056</f>
        <v>à renseigner par PSEF</v>
      </c>
      <c r="V2055" t="str">
        <f>'Liste des gares'!G2056</f>
        <v>C HAUTS DE FRANCE</v>
      </c>
    </row>
    <row r="2056" spans="17:22">
      <c r="Q2056" t="str">
        <f>'Liste des gares'!B2057</f>
        <v>Pierre-Bénite</v>
      </c>
      <c r="R2056">
        <f>'Liste des gares'!C2057</f>
        <v>87722231</v>
      </c>
      <c r="S2056" t="str">
        <f>'Liste des gares'!D2057</f>
        <v>Auvergne-Rhône-Alpes</v>
      </c>
      <c r="T2056" t="str">
        <f>'Liste des gares'!E2057</f>
        <v>AURA - Auvergne Rhône Alpes</v>
      </c>
      <c r="U2056" t="str">
        <f>'Liste des gares'!F2057</f>
        <v>à renseigner par PSEF</v>
      </c>
      <c r="V2056" t="str">
        <f>'Liste des gares'!G2057</f>
        <v>C AUV-RHONE ALPES</v>
      </c>
    </row>
    <row r="2057" spans="17:22">
      <c r="Q2057" t="str">
        <f>'Liste des gares'!B2058</f>
        <v>Pierre-Buffière</v>
      </c>
      <c r="R2057">
        <f>'Liste des gares'!C2058</f>
        <v>87592253</v>
      </c>
      <c r="S2057" t="str">
        <f>'Liste des gares'!D2058</f>
        <v>Nouvelle-Aquitaine</v>
      </c>
      <c r="T2057" t="str">
        <f>'Liste des gares'!E2058</f>
        <v>NA - Nouvelle Aquitaine</v>
      </c>
      <c r="U2057" t="str">
        <f>'Liste des gares'!F2058</f>
        <v>à renseigner par PSEF</v>
      </c>
      <c r="V2057" t="str">
        <f>'Liste des gares'!G2058</f>
        <v>C NOUVELLE AQUITAINE</v>
      </c>
    </row>
    <row r="2058" spans="17:22">
      <c r="Q2058" t="str">
        <f>'Liste des gares'!B2059</f>
        <v>Pierrefitte - Stains</v>
      </c>
      <c r="R2058">
        <f>'Liste des gares'!C2059</f>
        <v>87271163</v>
      </c>
      <c r="S2058" t="str">
        <f>'Liste des gares'!D2059</f>
        <v>Île-de-France</v>
      </c>
      <c r="T2058" t="str">
        <f>'Liste des gares'!E2059</f>
        <v>IDF - Île de France</v>
      </c>
      <c r="U2058" t="str">
        <f>'Liste des gares'!F2059</f>
        <v>à renseigner par PSEF</v>
      </c>
      <c r="V2058" t="str">
        <f>'Liste des gares'!G2059</f>
        <v>B ILE-DE-FRANCE</v>
      </c>
    </row>
    <row r="2059" spans="17:22">
      <c r="Q2059" t="str">
        <f>'Liste des gares'!B2060</f>
        <v>Pierrefitte - Stains T11</v>
      </c>
      <c r="R2059">
        <f>'Liste des gares'!C2060</f>
        <v>87697326</v>
      </c>
      <c r="S2059" t="str">
        <f>'Liste des gares'!D2060</f>
        <v>Île-de-France</v>
      </c>
      <c r="T2059" t="str">
        <f>'Liste des gares'!E2060</f>
        <v>IDF - Île de France</v>
      </c>
      <c r="U2059" t="str">
        <f>'Liste des gares'!F2060</f>
        <v>à renseigner par PSEF</v>
      </c>
      <c r="V2059" t="str">
        <f>'Liste des gares'!G2060</f>
        <v>B ILE-DE-FRANCE</v>
      </c>
    </row>
    <row r="2060" spans="17:22">
      <c r="Q2060" t="str">
        <f>'Liste des gares'!B2061</f>
        <v>Pierrelatte</v>
      </c>
      <c r="R2060">
        <f>'Liste des gares'!C2061</f>
        <v>87764308</v>
      </c>
      <c r="S2060" t="str">
        <f>'Liste des gares'!D2061</f>
        <v>Auvergne-Rhône-Alpes</v>
      </c>
      <c r="T2060" t="str">
        <f>'Liste des gares'!E2061</f>
        <v>AURA - Auvergne Rhône Alpes</v>
      </c>
      <c r="U2060" t="str">
        <f>'Liste des gares'!F2061</f>
        <v>EIC Rhône Alpes Lyon</v>
      </c>
      <c r="V2060" t="str">
        <f>'Liste des gares'!G2061</f>
        <v>B AUV-RHONE ALPES</v>
      </c>
    </row>
    <row r="2061" spans="17:22">
      <c r="Q2061" t="str">
        <f>'Liste des gares'!B2062</f>
        <v>Pierrelaye</v>
      </c>
      <c r="R2061">
        <f>'Liste des gares'!C2062</f>
        <v>87276097</v>
      </c>
      <c r="S2061" t="str">
        <f>'Liste des gares'!D2062</f>
        <v>Île-de-France</v>
      </c>
      <c r="T2061" t="str">
        <f>'Liste des gares'!E2062</f>
        <v>IDF - Île de France</v>
      </c>
      <c r="U2061" t="str">
        <f>'Liste des gares'!F2062</f>
        <v>à renseigner par PSEF</v>
      </c>
      <c r="V2061" t="str">
        <f>'Liste des gares'!G2062</f>
        <v>B ILE-DE-FRANCE</v>
      </c>
    </row>
    <row r="2062" spans="17:22">
      <c r="Q2062" t="str">
        <f>'Liste des gares'!B2063</f>
        <v>Pierreville</v>
      </c>
      <c r="R2062">
        <f>'Liste des gares'!C2063</f>
        <v>87141556</v>
      </c>
      <c r="S2062" t="str">
        <f>'Liste des gares'!D2063</f>
        <v>Grand Est</v>
      </c>
      <c r="T2062" t="str">
        <f>'Liste des gares'!E2063</f>
        <v>GE - Grand Est</v>
      </c>
      <c r="U2062" t="str">
        <f>'Liste des gares'!F2063</f>
        <v>à renseigner par PSEF</v>
      </c>
      <c r="V2062" t="str">
        <f>'Liste des gares'!G2063</f>
        <v>C GRAND EST</v>
      </c>
    </row>
    <row r="2063" spans="17:22">
      <c r="Q2063" t="str">
        <f>'Liste des gares'!B2064</f>
        <v>Pignans</v>
      </c>
      <c r="R2063">
        <f>'Liste des gares'!C2064</f>
        <v>87755389</v>
      </c>
      <c r="S2063" t="str">
        <f>'Liste des gares'!D2064</f>
        <v>Provence-Alpes-Côte d'Azur</v>
      </c>
      <c r="T2063" t="str">
        <f>'Liste des gares'!E2064</f>
        <v>PACA - Provence Alpes Côte d'Azur</v>
      </c>
      <c r="U2063" t="str">
        <f>'Liste des gares'!F2064</f>
        <v>à renseigner par PSEF</v>
      </c>
      <c r="V2063" t="str">
        <f>'Liste des gares'!G2064</f>
        <v>C PACA</v>
      </c>
    </row>
    <row r="2064" spans="17:22">
      <c r="Q2064" t="str">
        <f>'Liste des gares'!B2065</f>
        <v>Pihen</v>
      </c>
      <c r="R2064">
        <f>'Liste des gares'!C2065</f>
        <v>87316679</v>
      </c>
      <c r="S2064" t="str">
        <f>'Liste des gares'!D2065</f>
        <v>Hauts-de-France</v>
      </c>
      <c r="T2064" t="str">
        <f>'Liste des gares'!E2065</f>
        <v>HDF - Hauts de France</v>
      </c>
      <c r="U2064" t="str">
        <f>'Liste des gares'!F2065</f>
        <v>à renseigner par PSEF</v>
      </c>
      <c r="V2064" t="str">
        <f>'Liste des gares'!G2065</f>
        <v>C HAUTS DE FRANCE</v>
      </c>
    </row>
    <row r="2065" spans="17:22">
      <c r="Q2065" t="str">
        <f>'Liste des gares'!B2066</f>
        <v>Pins-Justaret</v>
      </c>
      <c r="R2065">
        <f>'Liste des gares'!C2066</f>
        <v>87618116</v>
      </c>
      <c r="S2065" t="str">
        <f>'Liste des gares'!D2066</f>
        <v>Occitanie</v>
      </c>
      <c r="T2065" t="str">
        <f>'Liste des gares'!E2066</f>
        <v>OCC - Occitanie</v>
      </c>
      <c r="U2065" t="str">
        <f>'Liste des gares'!F2066</f>
        <v>à renseigner par PSEF</v>
      </c>
      <c r="V2065" t="str">
        <f>'Liste des gares'!G2066</f>
        <v>B OCCITANIE</v>
      </c>
    </row>
    <row r="2066" spans="17:22">
      <c r="Q2066" t="str">
        <f>'Liste des gares'!B2067</f>
        <v>Plaisir - Grignon</v>
      </c>
      <c r="R2066">
        <f>'Liste des gares'!C2067</f>
        <v>87393421</v>
      </c>
      <c r="S2066" t="str">
        <f>'Liste des gares'!D2067</f>
        <v>Île-de-France</v>
      </c>
      <c r="T2066" t="str">
        <f>'Liste des gares'!E2067</f>
        <v>IDF - Île de France</v>
      </c>
      <c r="U2066" t="str">
        <f>'Liste des gares'!F2067</f>
        <v>à renseigner par PSEF</v>
      </c>
      <c r="V2066" t="str">
        <f>'Liste des gares'!G2067</f>
        <v>B ILE-DE-FRANCE</v>
      </c>
    </row>
    <row r="2067" spans="17:22">
      <c r="Q2067" t="str">
        <f>'Liste des gares'!B2068</f>
        <v>Plaisir - Les Clayes</v>
      </c>
      <c r="R2067">
        <f>'Liste des gares'!C2068</f>
        <v>87393629</v>
      </c>
      <c r="S2067" t="str">
        <f>'Liste des gares'!D2068</f>
        <v>Île-de-France</v>
      </c>
      <c r="T2067" t="str">
        <f>'Liste des gares'!E2068</f>
        <v>IDF - Île de France</v>
      </c>
      <c r="U2067" t="str">
        <f>'Liste des gares'!F2068</f>
        <v>à renseigner par PSEF</v>
      </c>
      <c r="V2067" t="str">
        <f>'Liste des gares'!G2068</f>
        <v>B ILE-DE-FRANCE</v>
      </c>
    </row>
    <row r="2068" spans="17:22">
      <c r="Q2068" t="str">
        <f>'Liste des gares'!B2069</f>
        <v>Plancoët</v>
      </c>
      <c r="R2068">
        <f>'Liste des gares'!C2069</f>
        <v>87473272</v>
      </c>
      <c r="S2068" t="str">
        <f>'Liste des gares'!D2069</f>
        <v>Bretagne</v>
      </c>
      <c r="T2068" t="str">
        <f>'Liste des gares'!E2069</f>
        <v>BPL - Bretagne Pays de La Loire</v>
      </c>
      <c r="U2068" t="str">
        <f>'Liste des gares'!F2069</f>
        <v>à renseigner par PSEF</v>
      </c>
      <c r="V2068" t="str">
        <f>'Liste des gares'!G2069</f>
        <v>C BRETAGNE</v>
      </c>
    </row>
    <row r="2069" spans="17:22">
      <c r="Q2069" t="str">
        <f>'Liste des gares'!B2070</f>
        <v>Planès</v>
      </c>
      <c r="R2069">
        <f>'Liste des gares'!C2070</f>
        <v>87784785</v>
      </c>
      <c r="S2069" t="str">
        <f>'Liste des gares'!D2070</f>
        <v>Occitanie</v>
      </c>
      <c r="T2069" t="str">
        <f>'Liste des gares'!E2070</f>
        <v>OCC - Occitanie</v>
      </c>
      <c r="U2069" t="str">
        <f>'Liste des gares'!F2070</f>
        <v>à renseigner par PSEF</v>
      </c>
      <c r="V2069" t="str">
        <f>'Liste des gares'!G2070</f>
        <v>C OCCITANIE</v>
      </c>
    </row>
    <row r="2070" spans="17:22">
      <c r="Q2070" t="str">
        <f>'Liste des gares'!B2071</f>
        <v>Pléchâtel</v>
      </c>
      <c r="R2070">
        <f>'Liste des gares'!C2071</f>
        <v>87471177</v>
      </c>
      <c r="S2070" t="str">
        <f>'Liste des gares'!D2071</f>
        <v>Bretagne</v>
      </c>
      <c r="T2070" t="str">
        <f>'Liste des gares'!E2071</f>
        <v>BPL - Bretagne Pays de La Loire</v>
      </c>
      <c r="U2070" t="str">
        <f>'Liste des gares'!F2071</f>
        <v>à renseigner par PSEF</v>
      </c>
      <c r="V2070" t="str">
        <f>'Liste des gares'!G2071</f>
        <v>C BRETAGNE</v>
      </c>
    </row>
    <row r="2071" spans="17:22">
      <c r="Q2071" t="str">
        <f>'Liste des gares'!B2072</f>
        <v>Plénée-Jugon</v>
      </c>
      <c r="R2071">
        <f>'Liste des gares'!C2072</f>
        <v>87473082</v>
      </c>
      <c r="S2071" t="str">
        <f>'Liste des gares'!D2072</f>
        <v>Bretagne</v>
      </c>
      <c r="T2071" t="str">
        <f>'Liste des gares'!E2072</f>
        <v>BPL - Bretagne Pays de La Loire</v>
      </c>
      <c r="U2071" t="str">
        <f>'Liste des gares'!F2072</f>
        <v>à renseigner par PSEF</v>
      </c>
      <c r="V2071" t="str">
        <f>'Liste des gares'!G2072</f>
        <v>C BRETAGNE</v>
      </c>
    </row>
    <row r="2072" spans="17:22">
      <c r="Q2072" t="str">
        <f>'Liste des gares'!B2073</f>
        <v>Plerguer</v>
      </c>
      <c r="R2072">
        <f>'Liste des gares'!C2073</f>
        <v>87478123</v>
      </c>
      <c r="S2072" t="str">
        <f>'Liste des gares'!D2073</f>
        <v>Bretagne</v>
      </c>
      <c r="T2072" t="str">
        <f>'Liste des gares'!E2073</f>
        <v>BPL - Bretagne Pays de La Loire</v>
      </c>
      <c r="U2072" t="str">
        <f>'Liste des gares'!F2073</f>
        <v>à renseigner par PSEF</v>
      </c>
      <c r="V2072" t="str">
        <f>'Liste des gares'!G2073</f>
        <v>C BRETAGNE</v>
      </c>
    </row>
    <row r="2073" spans="17:22">
      <c r="Q2073" t="str">
        <f>'Liste des gares'!B2074</f>
        <v>Plestan</v>
      </c>
      <c r="R2073">
        <f>'Liste des gares'!C2074</f>
        <v>87473090</v>
      </c>
      <c r="S2073" t="str">
        <f>'Liste des gares'!D2074</f>
        <v>Bretagne</v>
      </c>
      <c r="T2073" t="str">
        <f>'Liste des gares'!E2074</f>
        <v>BPL - Bretagne Pays de La Loire</v>
      </c>
      <c r="U2073" t="str">
        <f>'Liste des gares'!F2074</f>
        <v>EIC Bretagne Pays de la Loire</v>
      </c>
      <c r="V2073" t="str">
        <f>'Liste des gares'!G2074</f>
        <v>C BRETAGNE</v>
      </c>
    </row>
    <row r="2074" spans="17:22">
      <c r="Q2074" t="str">
        <f>'Liste des gares'!B2075</f>
        <v>Pleudihen</v>
      </c>
      <c r="R2074">
        <f>'Liste des gares'!C2075</f>
        <v>87478149</v>
      </c>
      <c r="S2074" t="str">
        <f>'Liste des gares'!D2075</f>
        <v>Bretagne</v>
      </c>
      <c r="T2074" t="str">
        <f>'Liste des gares'!E2075</f>
        <v>BPL - Bretagne Pays de La Loire</v>
      </c>
      <c r="U2074" t="str">
        <f>'Liste des gares'!F2075</f>
        <v>à renseigner par PSEF</v>
      </c>
      <c r="V2074" t="str">
        <f>'Liste des gares'!G2075</f>
        <v>C BRETAGNE</v>
      </c>
    </row>
    <row r="2075" spans="17:22">
      <c r="Q2075" t="str">
        <f>'Liste des gares'!B2076</f>
        <v>Pleyber-Christ</v>
      </c>
      <c r="R2075">
        <f>'Liste des gares'!C2076</f>
        <v>87474320</v>
      </c>
      <c r="S2075" t="str">
        <f>'Liste des gares'!D2076</f>
        <v>Bretagne</v>
      </c>
      <c r="T2075" t="str">
        <f>'Liste des gares'!E2076</f>
        <v>BPL - Bretagne Pays de La Loire</v>
      </c>
      <c r="U2075" t="str">
        <f>'Liste des gares'!F2076</f>
        <v>EIC Bretagne Pays de la Loire</v>
      </c>
      <c r="V2075" t="str">
        <f>'Liste des gares'!G2076</f>
        <v>C BRETAGNE</v>
      </c>
    </row>
    <row r="2076" spans="17:22">
      <c r="Q2076" t="str">
        <f>'Liste des gares'!B2077</f>
        <v>Plouaret Trégor</v>
      </c>
      <c r="R2076">
        <f>'Liste des gares'!C2077</f>
        <v>87473181</v>
      </c>
      <c r="S2076" t="str">
        <f>'Liste des gares'!D2077</f>
        <v>Bretagne</v>
      </c>
      <c r="T2076" t="str">
        <f>'Liste des gares'!E2077</f>
        <v>BPL - Bretagne Pays de La Loire</v>
      </c>
      <c r="U2076" t="str">
        <f>'Liste des gares'!F2077</f>
        <v>à renseigner par PSEF</v>
      </c>
      <c r="V2076" t="str">
        <f>'Liste des gares'!G2077</f>
        <v>C BRETAGNE</v>
      </c>
    </row>
    <row r="2077" spans="17:22">
      <c r="Q2077" t="str">
        <f>'Liste des gares'!B2078</f>
        <v>Plougonver</v>
      </c>
      <c r="R2077">
        <f>'Liste des gares'!C2078</f>
        <v>87473538</v>
      </c>
      <c r="S2077" t="str">
        <f>'Liste des gares'!D2078</f>
        <v>Bretagne</v>
      </c>
      <c r="T2077" t="str">
        <f>'Liste des gares'!E2078</f>
        <v>BPL - Bretagne Pays de La Loire</v>
      </c>
      <c r="U2077" t="str">
        <f>'Liste des gares'!F2078</f>
        <v>à renseigner par PSEF</v>
      </c>
      <c r="V2077" t="str">
        <f>'Liste des gares'!G2078</f>
        <v>C BRETAGNE</v>
      </c>
    </row>
    <row r="2078" spans="17:22">
      <c r="Q2078" t="str">
        <f>'Liste des gares'!B2079</f>
        <v>Plouharnel - Carnac</v>
      </c>
      <c r="R2078">
        <f>'Liste des gares'!C2079</f>
        <v>87476416</v>
      </c>
      <c r="S2078" t="str">
        <f>'Liste des gares'!D2079</f>
        <v>Bretagne</v>
      </c>
      <c r="T2078" t="str">
        <f>'Liste des gares'!E2079</f>
        <v>BPL - Bretagne Pays de La Loire</v>
      </c>
      <c r="U2078" t="str">
        <f>'Liste des gares'!F2079</f>
        <v>à renseigner par PSEF</v>
      </c>
      <c r="V2078" t="str">
        <f>'Liste des gares'!G2079</f>
        <v>C BRETAGNE</v>
      </c>
    </row>
    <row r="2079" spans="17:22">
      <c r="Q2079" t="str">
        <f>'Liste des gares'!B2080</f>
        <v>Plouigneau</v>
      </c>
      <c r="R2079">
        <f>'Liste des gares'!C2080</f>
        <v>87474411</v>
      </c>
      <c r="S2079" t="str">
        <f>'Liste des gares'!D2080</f>
        <v>Bretagne</v>
      </c>
      <c r="T2079" t="str">
        <f>'Liste des gares'!E2080</f>
        <v>BPL - Bretagne Pays de La Loire</v>
      </c>
      <c r="U2079" t="str">
        <f>'Liste des gares'!F2080</f>
        <v>à renseigner par PSEF</v>
      </c>
      <c r="V2079" t="str">
        <f>'Liste des gares'!G2080</f>
        <v>C BRETAGNE</v>
      </c>
    </row>
    <row r="2080" spans="17:22">
      <c r="Q2080" t="str">
        <f>'Liste des gares'!B2081</f>
        <v>Plounérin</v>
      </c>
      <c r="R2080">
        <f>'Liste des gares'!C2081</f>
        <v>87473199</v>
      </c>
      <c r="S2080" t="str">
        <f>'Liste des gares'!D2081</f>
        <v>Bretagne</v>
      </c>
      <c r="T2080" t="str">
        <f>'Liste des gares'!E2081</f>
        <v>BPL - Bretagne Pays de La Loire</v>
      </c>
      <c r="U2080" t="str">
        <f>'Liste des gares'!F2081</f>
        <v>à renseigner par PSEF</v>
      </c>
      <c r="V2080" t="str">
        <f>'Liste des gares'!G2081</f>
        <v>C BRETAGNE</v>
      </c>
    </row>
    <row r="2081" spans="17:22">
      <c r="Q2081" t="str">
        <f>'Liste des gares'!B2082</f>
        <v>Plouvara - Plerneuf</v>
      </c>
      <c r="R2081">
        <f>'Liste des gares'!C2082</f>
        <v>87473132</v>
      </c>
      <c r="S2081" t="str">
        <f>'Liste des gares'!D2082</f>
        <v>Bretagne</v>
      </c>
      <c r="T2081" t="str">
        <f>'Liste des gares'!E2082</f>
        <v>BPL - Bretagne Pays de La Loire</v>
      </c>
      <c r="U2081" t="str">
        <f>'Liste des gares'!F2082</f>
        <v>à renseigner par PSEF</v>
      </c>
      <c r="V2081" t="str">
        <f>'Liste des gares'!G2082</f>
        <v>C BRETAGNE</v>
      </c>
    </row>
    <row r="2082" spans="17:22">
      <c r="Q2082" t="str">
        <f>'Liste des gares'!B2083</f>
        <v>Podensac</v>
      </c>
      <c r="R2082">
        <f>'Liste des gares'!C2083</f>
        <v>87582734</v>
      </c>
      <c r="S2082" t="str">
        <f>'Liste des gares'!D2083</f>
        <v>Nouvelle-Aquitaine</v>
      </c>
      <c r="T2082" t="str">
        <f>'Liste des gares'!E2083</f>
        <v>NA - Nouvelle Aquitaine</v>
      </c>
      <c r="U2082" t="str">
        <f>'Liste des gares'!F2083</f>
        <v>à renseigner par PSEF</v>
      </c>
      <c r="V2082" t="str">
        <f>'Liste des gares'!G2083</f>
        <v>C NOUVELLE AQUITAINE</v>
      </c>
    </row>
    <row r="2083" spans="17:22">
      <c r="Q2083" t="str">
        <f>'Liste des gares'!B2084</f>
        <v>Pointe de Grave</v>
      </c>
      <c r="R2083">
        <f>'Liste des gares'!C2084</f>
        <v>87581397</v>
      </c>
      <c r="S2083" t="str">
        <f>'Liste des gares'!D2084</f>
        <v>Nouvelle-Aquitaine</v>
      </c>
      <c r="T2083" t="str">
        <f>'Liste des gares'!E2084</f>
        <v>NA - Nouvelle Aquitaine</v>
      </c>
      <c r="U2083" t="str">
        <f>'Liste des gares'!F2084</f>
        <v>à renseigner par PSEF</v>
      </c>
      <c r="V2083" t="str">
        <f>'Liste des gares'!G2084</f>
        <v>C NOUVELLE AQUITAINE</v>
      </c>
    </row>
    <row r="2084" spans="17:22">
      <c r="Q2084" t="str">
        <f>'Liste des gares'!B2085</f>
        <v>Poissy</v>
      </c>
      <c r="R2084">
        <f>'Liste des gares'!C2085</f>
        <v>87386573</v>
      </c>
      <c r="S2084" t="str">
        <f>'Liste des gares'!D2085</f>
        <v>Île-de-France</v>
      </c>
      <c r="T2084" t="str">
        <f>'Liste des gares'!E2085</f>
        <v>IDF - Île de France</v>
      </c>
      <c r="U2084" t="str">
        <f>'Liste des gares'!F2085</f>
        <v>à renseigner par PSEF</v>
      </c>
      <c r="V2084" t="str">
        <f>'Liste des gares'!G2085</f>
        <v>B ILE-DE-FRANCE</v>
      </c>
    </row>
    <row r="2085" spans="17:22">
      <c r="Q2085" t="str">
        <f>'Liste des gares'!B2086</f>
        <v>Poitiers</v>
      </c>
      <c r="R2085">
        <f>'Liste des gares'!C2086</f>
        <v>87575001</v>
      </c>
      <c r="S2085" t="str">
        <f>'Liste des gares'!D2086</f>
        <v>Nouvelle-Aquitaine</v>
      </c>
      <c r="T2085" t="str">
        <f>'Liste des gares'!E2086</f>
        <v>NA - Nouvelle Aquitaine</v>
      </c>
      <c r="U2085" t="str">
        <f>'Liste des gares'!F2086</f>
        <v>EIC Aquitaine Poitou Charentes</v>
      </c>
      <c r="V2085" t="str">
        <f>'Liste des gares'!G2086</f>
        <v>A NOUVELLE AQUITAINE</v>
      </c>
    </row>
    <row r="2086" spans="17:22">
      <c r="Q2086" t="str">
        <f>'Liste des gares'!B2087</f>
        <v>Thiviers</v>
      </c>
      <c r="R2086">
        <f>'Liste des gares'!C2087</f>
        <v>87595124</v>
      </c>
      <c r="S2086" t="str">
        <f>'Liste des gares'!D2087</f>
        <v>Nouvelle-Aquitaine</v>
      </c>
      <c r="T2086" t="str">
        <f>'Liste des gares'!E2087</f>
        <v>NA - Nouvelle Aquitaine</v>
      </c>
      <c r="U2086" t="str">
        <f>'Liste des gares'!F2087</f>
        <v>EIC Aquitaine Poitou Charentes</v>
      </c>
      <c r="V2086" t="str">
        <f>'Liste des gares'!G2087</f>
        <v>C NOUVELLE AQUITAINE</v>
      </c>
    </row>
    <row r="2087" spans="17:22">
      <c r="Q2087" t="str">
        <f>'Liste des gares'!B2088</f>
        <v>Poix-Terron</v>
      </c>
      <c r="R2087">
        <f>'Liste des gares'!C2088</f>
        <v>87172171</v>
      </c>
      <c r="S2087" t="str">
        <f>'Liste des gares'!D2088</f>
        <v>Grand Est</v>
      </c>
      <c r="T2087" t="str">
        <f>'Liste des gares'!E2088</f>
        <v>GE - Grand Est</v>
      </c>
      <c r="U2087" t="str">
        <f>'Liste des gares'!F2088</f>
        <v>à renseigner par PSEF</v>
      </c>
      <c r="V2087" t="str">
        <f>'Liste des gares'!G2088</f>
        <v>C GRAND EST</v>
      </c>
    </row>
    <row r="2088" spans="17:22">
      <c r="Q2088" t="str">
        <f>'Liste des gares'!B2089</f>
        <v>Poliénas</v>
      </c>
      <c r="R2088">
        <f>'Liste des gares'!C2089</f>
        <v>87761742</v>
      </c>
      <c r="S2088" t="str">
        <f>'Liste des gares'!D2089</f>
        <v>Auvergne-Rhône-Alpes</v>
      </c>
      <c r="T2088" t="str">
        <f>'Liste des gares'!E2089</f>
        <v>AURA - Auvergne Rhône Alpes</v>
      </c>
      <c r="U2088" t="str">
        <f>'Liste des gares'!F2089</f>
        <v>à renseigner par PSEF</v>
      </c>
      <c r="V2088" t="str">
        <f>'Liste des gares'!G2089</f>
        <v>C AUV-RHONE ALPES</v>
      </c>
    </row>
    <row r="2089" spans="17:22">
      <c r="Q2089" t="str">
        <f>'Liste des gares'!B2090</f>
        <v>Poligny</v>
      </c>
      <c r="R2089">
        <f>'Liste des gares'!C2090</f>
        <v>87718189</v>
      </c>
      <c r="S2089" t="str">
        <f>'Liste des gares'!D2090</f>
        <v>Bourgogne-Franche-Comté</v>
      </c>
      <c r="T2089" t="str">
        <f>'Liste des gares'!E2090</f>
        <v>BFC - Bourgogne Franche Compté</v>
      </c>
      <c r="U2089" t="str">
        <f>'Liste des gares'!F2090</f>
        <v>à renseigner par PSEF</v>
      </c>
      <c r="V2089" t="str">
        <f>'Liste des gares'!G2090</f>
        <v>C BOURGOGNE FC</v>
      </c>
    </row>
    <row r="2090" spans="17:22">
      <c r="Q2090" t="str">
        <f>'Liste des gares'!B2091</f>
        <v>Polliat</v>
      </c>
      <c r="R2090">
        <f>'Liste des gares'!C2091</f>
        <v>87725846</v>
      </c>
      <c r="S2090" t="str">
        <f>'Liste des gares'!D2091</f>
        <v>Auvergne-Rhône-Alpes</v>
      </c>
      <c r="T2090" t="str">
        <f>'Liste des gares'!E2091</f>
        <v>AURA - Auvergne Rhône Alpes</v>
      </c>
      <c r="U2090" t="str">
        <f>'Liste des gares'!F2091</f>
        <v>à renseigner par PSEF</v>
      </c>
      <c r="V2090" t="str">
        <f>'Liste des gares'!G2091</f>
        <v>C AUV-RHONE ALPES</v>
      </c>
    </row>
    <row r="2091" spans="17:22">
      <c r="Q2091" t="str">
        <f>'Liste des gares'!B2092</f>
        <v>Pomas</v>
      </c>
      <c r="R2091">
        <f>'Liste des gares'!C2092</f>
        <v>87615146</v>
      </c>
      <c r="S2091" t="str">
        <f>'Liste des gares'!D2092</f>
        <v>Occitanie</v>
      </c>
      <c r="T2091" t="str">
        <f>'Liste des gares'!E2092</f>
        <v>OCC - Occitanie</v>
      </c>
      <c r="U2091" t="str">
        <f>'Liste des gares'!F2092</f>
        <v>à renseigner par PSEF</v>
      </c>
      <c r="V2091" t="str">
        <f>'Liste des gares'!G2092</f>
        <v>C OCCITANIE</v>
      </c>
    </row>
    <row r="2092" spans="17:22">
      <c r="Q2092" t="str">
        <f>'Liste des gares'!B2093</f>
        <v>Pommevic</v>
      </c>
      <c r="R2092">
        <f>'Liste des gares'!C2093</f>
        <v>87618058</v>
      </c>
      <c r="S2092" t="str">
        <f>'Liste des gares'!D2093</f>
        <v>Occitanie</v>
      </c>
      <c r="T2092" t="str">
        <f>'Liste des gares'!E2093</f>
        <v>OCC - Occitanie</v>
      </c>
      <c r="U2092" t="str">
        <f>'Liste des gares'!F2093</f>
        <v>à renseigner par PSEF</v>
      </c>
      <c r="V2092" t="str">
        <f>'Liste des gares'!G2093</f>
        <v>C OCCITANIE</v>
      </c>
    </row>
    <row r="2093" spans="17:22">
      <c r="Q2093" t="str">
        <f>'Liste des gares'!B2094</f>
        <v>Pompadour</v>
      </c>
      <c r="R2093">
        <f>'Liste des gares'!C2094</f>
        <v>87594663</v>
      </c>
      <c r="S2093" t="str">
        <f>'Liste des gares'!D2094</f>
        <v>Nouvelle-Aquitaine</v>
      </c>
      <c r="T2093" t="str">
        <f>'Liste des gares'!E2094</f>
        <v>NA - Nouvelle Aquitaine</v>
      </c>
      <c r="U2093" t="str">
        <f>'Liste des gares'!F2094</f>
        <v>à renseigner par PSEF</v>
      </c>
      <c r="V2093" t="str">
        <f>'Liste des gares'!G2094</f>
        <v>C NOUVELLE AQUITAINE</v>
      </c>
    </row>
    <row r="2094" spans="17:22">
      <c r="Q2094" t="str">
        <f>'Liste des gares'!B2095</f>
        <v>Pompey</v>
      </c>
      <c r="R2094">
        <f>'Liste des gares'!C2095</f>
        <v>87141788</v>
      </c>
      <c r="S2094" t="str">
        <f>'Liste des gares'!D2095</f>
        <v>Grand Est</v>
      </c>
      <c r="T2094" t="str">
        <f>'Liste des gares'!E2095</f>
        <v>GE - Grand Est</v>
      </c>
      <c r="U2094" t="str">
        <f>'Liste des gares'!F2095</f>
        <v>EIC Lorraine Champagne Ardenne</v>
      </c>
      <c r="V2094" t="str">
        <f>'Liste des gares'!G2095</f>
        <v>C GRAND EST</v>
      </c>
    </row>
    <row r="2095" spans="17:22">
      <c r="Q2095" t="str">
        <f>'Liste des gares'!B2096</f>
        <v>Pons</v>
      </c>
      <c r="R2095">
        <f>'Liste des gares'!C2096</f>
        <v>87491100</v>
      </c>
      <c r="S2095" t="str">
        <f>'Liste des gares'!D2096</f>
        <v>Nouvelle-Aquitaine</v>
      </c>
      <c r="T2095" t="str">
        <f>'Liste des gares'!E2096</f>
        <v>NA - Nouvelle Aquitaine</v>
      </c>
      <c r="U2095" t="str">
        <f>'Liste des gares'!F2096</f>
        <v>à renseigner par PSEF</v>
      </c>
      <c r="V2095" t="str">
        <f>'Liste des gares'!G2096</f>
        <v>C NOUVELLE AQUITAINE</v>
      </c>
    </row>
    <row r="2096" spans="17:22">
      <c r="Q2096" t="str">
        <f>'Liste des gares'!B2097</f>
        <v>Pont Cardinet</v>
      </c>
      <c r="R2096">
        <f>'Liste des gares'!C2097</f>
        <v>87381111</v>
      </c>
      <c r="S2096" t="str">
        <f>'Liste des gares'!D2097</f>
        <v>Île-de-France</v>
      </c>
      <c r="T2096" t="str">
        <f>'Liste des gares'!E2097</f>
        <v>IDF - Île de France</v>
      </c>
      <c r="U2096" t="str">
        <f>'Liste des gares'!F2097</f>
        <v>à renseigner par PSEF</v>
      </c>
      <c r="V2096" t="str">
        <f>'Liste des gares'!G2097</f>
        <v>B ILE-DE-FRANCE</v>
      </c>
    </row>
    <row r="2097" spans="17:22">
      <c r="Q2097" t="str">
        <f>'Liste des gares'!B2098</f>
        <v>Pont d'Ardres</v>
      </c>
      <c r="R2097">
        <f>'Liste des gares'!C2098</f>
        <v>87281410</v>
      </c>
      <c r="S2097" t="str">
        <f>'Liste des gares'!D2098</f>
        <v>Hauts-de-France</v>
      </c>
      <c r="T2097" t="str">
        <f>'Liste des gares'!E2098</f>
        <v>HDF - Hauts de France</v>
      </c>
      <c r="U2097" t="str">
        <f>'Liste des gares'!F2098</f>
        <v>à renseigner par PSEF</v>
      </c>
      <c r="V2097" t="str">
        <f>'Liste des gares'!G2098</f>
        <v>C HAUTS DE FRANCE</v>
      </c>
    </row>
    <row r="2098" spans="17:22">
      <c r="Q2098" t="str">
        <f>'Liste des gares'!B2099</f>
        <v>Pont de Bois</v>
      </c>
      <c r="R2098">
        <f>'Liste des gares'!C2099</f>
        <v>87286831</v>
      </c>
      <c r="S2098" t="str">
        <f>'Liste des gares'!D2099</f>
        <v>Hauts-de-France</v>
      </c>
      <c r="T2098" t="str">
        <f>'Liste des gares'!E2099</f>
        <v>HDF - Hauts de France</v>
      </c>
      <c r="U2098" t="str">
        <f>'Liste des gares'!F2099</f>
        <v>à renseigner par PSEF</v>
      </c>
      <c r="V2098" t="str">
        <f>'Liste des gares'!G2099</f>
        <v>C HAUTS DE FRANCE</v>
      </c>
    </row>
    <row r="2099" spans="17:22">
      <c r="Q2099" t="str">
        <f>'Liste des gares'!B2100</f>
        <v>Pont de Briques</v>
      </c>
      <c r="R2099">
        <f>'Liste des gares'!C2100</f>
        <v>87317115</v>
      </c>
      <c r="S2099" t="str">
        <f>'Liste des gares'!D2100</f>
        <v>Hauts-de-France</v>
      </c>
      <c r="T2099" t="str">
        <f>'Liste des gares'!E2100</f>
        <v>HDF - Hauts de France</v>
      </c>
      <c r="U2099" t="str">
        <f>'Liste des gares'!F2100</f>
        <v>à renseigner par PSEF</v>
      </c>
      <c r="V2099" t="str">
        <f>'Liste des gares'!G2100</f>
        <v>C HAUTS DE FRANCE</v>
      </c>
    </row>
    <row r="2100" spans="17:22">
      <c r="Q2100" t="str">
        <f>'Liste des gares'!B2101</f>
        <v>Pont de Dore</v>
      </c>
      <c r="R2100">
        <f>'Liste des gares'!C2101</f>
        <v>87734459</v>
      </c>
      <c r="S2100" t="str">
        <f>'Liste des gares'!D2101</f>
        <v>Auvergne-Rhône-Alpes</v>
      </c>
      <c r="T2100" t="str">
        <f>'Liste des gares'!E2101</f>
        <v>AURA - Auvergne Rhône Alpes</v>
      </c>
      <c r="U2100" t="str">
        <f>'Liste des gares'!F2101</f>
        <v>à renseigner par PSEF</v>
      </c>
      <c r="V2100" t="str">
        <f>'Liste des gares'!G2101</f>
        <v>C AUV-RHONE ALPES</v>
      </c>
    </row>
    <row r="2101" spans="17:22">
      <c r="Q2101" t="str">
        <f>'Liste des gares'!B2102</f>
        <v>Pont de la Deûle</v>
      </c>
      <c r="R2101">
        <f>'Liste des gares'!C2102</f>
        <v>87345207</v>
      </c>
      <c r="S2101" t="str">
        <f>'Liste des gares'!D2102</f>
        <v>Hauts-de-France</v>
      </c>
      <c r="T2101" t="str">
        <f>'Liste des gares'!E2102</f>
        <v>HDF - Hauts de France</v>
      </c>
      <c r="U2101" t="str">
        <f>'Liste des gares'!F2102</f>
        <v>à renseigner par PSEF</v>
      </c>
      <c r="V2101" t="str">
        <f>'Liste des gares'!G2102</f>
        <v>C HAUTS DE FRANCE</v>
      </c>
    </row>
    <row r="2102" spans="17:22">
      <c r="Q2102" t="str">
        <f>'Liste des gares'!B2103</f>
        <v>Pont de l'Alma</v>
      </c>
      <c r="R2102">
        <f>'Liste des gares'!C2103</f>
        <v>87393041</v>
      </c>
      <c r="S2102" t="str">
        <f>'Liste des gares'!D2103</f>
        <v>Île-de-France</v>
      </c>
      <c r="T2102" t="str">
        <f>'Liste des gares'!E2103</f>
        <v>IDF - Île de France</v>
      </c>
      <c r="U2102" t="str">
        <f>'Liste des gares'!F2103</f>
        <v>à renseigner par PSEF</v>
      </c>
      <c r="V2102" t="str">
        <f>'Liste des gares'!G2103</f>
        <v>B ILE-DE-FRANCE</v>
      </c>
    </row>
    <row r="2103" spans="17:22">
      <c r="Q2103" t="str">
        <f>'Liste des gares'!B2104</f>
        <v>Pont de Lignon</v>
      </c>
      <c r="R2103">
        <f>'Liste des gares'!C2104</f>
        <v>87726786</v>
      </c>
      <c r="S2103" t="str">
        <f>'Liste des gares'!D2104</f>
        <v>Auvergne-Rhône-Alpes</v>
      </c>
      <c r="T2103" t="str">
        <f>'Liste des gares'!E2104</f>
        <v>AURA - Auvergne Rhône Alpes</v>
      </c>
      <c r="U2103" t="str">
        <f>'Liste des gares'!F2104</f>
        <v>à renseigner par PSEF</v>
      </c>
      <c r="V2103" t="str">
        <f>'Liste des gares'!G2104</f>
        <v>C AUV-RHONE ALPES</v>
      </c>
    </row>
    <row r="2104" spans="17:22">
      <c r="Q2104" t="str">
        <f>'Liste des gares'!B2105</f>
        <v>Pont de Rungis Aéroport d'Orly</v>
      </c>
      <c r="R2104">
        <f>'Liste des gares'!C2105</f>
        <v>87546192</v>
      </c>
      <c r="S2104" t="str">
        <f>'Liste des gares'!D2105</f>
        <v>Île-de-France</v>
      </c>
      <c r="T2104" t="str">
        <f>'Liste des gares'!E2105</f>
        <v>IDF - Île de France</v>
      </c>
      <c r="U2104" t="str">
        <f>'Liste des gares'!F2105</f>
        <v>à renseigner par PSEF</v>
      </c>
      <c r="V2104" t="str">
        <f>'Liste des gares'!G2105</f>
        <v>B ILE-DE-FRANCE</v>
      </c>
    </row>
    <row r="2105" spans="17:22">
      <c r="Q2105" t="str">
        <f>'Liste des gares'!B2106</f>
        <v>Pont de Sallaumines</v>
      </c>
      <c r="R2105">
        <f>'Liste des gares'!C2106</f>
        <v>87345124</v>
      </c>
      <c r="S2105" t="str">
        <f>'Liste des gares'!D2106</f>
        <v>Hauts-de-France</v>
      </c>
      <c r="T2105" t="str">
        <f>'Liste des gares'!E2106</f>
        <v>HDF - Hauts de France</v>
      </c>
      <c r="U2105" t="str">
        <f>'Liste des gares'!F2106</f>
        <v>à renseigner par PSEF</v>
      </c>
      <c r="V2105" t="str">
        <f>'Liste des gares'!G2106</f>
        <v>C HAUTS DE FRANCE</v>
      </c>
    </row>
    <row r="2106" spans="17:22">
      <c r="Q2106" t="str">
        <f>'Liste des gares'!B2107</f>
        <v>Pont du Garigliano (Boulevard Victor)</v>
      </c>
      <c r="R2106">
        <f>'Liste des gares'!C2107</f>
        <v>87393322</v>
      </c>
      <c r="S2106" t="str">
        <f>'Liste des gares'!D2107</f>
        <v>Île-de-France</v>
      </c>
      <c r="T2106" t="str">
        <f>'Liste des gares'!E2107</f>
        <v>IDF - Île de France</v>
      </c>
      <c r="U2106" t="str">
        <f>'Liste des gares'!F2107</f>
        <v>à renseigner par PSEF</v>
      </c>
      <c r="V2106" t="str">
        <f>'Liste des gares'!G2107</f>
        <v>B ILE-DE-FRANCE</v>
      </c>
    </row>
    <row r="2107" spans="17:22">
      <c r="Q2107" t="str">
        <f>'Liste des gares'!B2108</f>
        <v>Pont Petit</v>
      </c>
      <c r="R2107">
        <f>'Liste des gares'!C2108</f>
        <v>87276154</v>
      </c>
      <c r="S2107" t="str">
        <f>'Liste des gares'!D2108</f>
        <v>Île-de-France</v>
      </c>
      <c r="T2107" t="str">
        <f>'Liste des gares'!E2108</f>
        <v>IDF - Île de France</v>
      </c>
      <c r="U2107" t="str">
        <f>'Liste des gares'!F2108</f>
        <v>à renseigner par PSEF</v>
      </c>
      <c r="V2107" t="str">
        <f>'Liste des gares'!G2108</f>
        <v>B ILE-DE-FRANCE</v>
      </c>
    </row>
    <row r="2108" spans="17:22">
      <c r="Q2108" t="str">
        <f>'Liste des gares'!B2109</f>
        <v>Pont-Saint-Esprit</v>
      </c>
      <c r="R2108">
        <f>'Liste des gares'!C2109</f>
        <v>87764555</v>
      </c>
      <c r="S2108" t="str">
        <f>'Liste des gares'!D2109</f>
        <v>Occitanie</v>
      </c>
      <c r="T2108" t="str">
        <f>'Liste des gares'!E2109</f>
        <v>OCC - Occitanie</v>
      </c>
      <c r="U2108" t="str">
        <f>'Liste des gares'!F2109</f>
        <v>à renseigner par PSEF</v>
      </c>
      <c r="V2108" t="str">
        <f>'Liste des gares'!G2109</f>
        <v>C OCCITANIE</v>
      </c>
    </row>
    <row r="2109" spans="17:22">
      <c r="Q2109" t="str">
        <f>'Liste des gares'!B2110</f>
        <v>Pont-à-Mousson</v>
      </c>
      <c r="R2109">
        <f>'Liste des gares'!C2110</f>
        <v>87141820</v>
      </c>
      <c r="S2109" t="str">
        <f>'Liste des gares'!D2110</f>
        <v>Grand Est</v>
      </c>
      <c r="T2109" t="str">
        <f>'Liste des gares'!E2110</f>
        <v>GE - Grand Est</v>
      </c>
      <c r="U2109" t="str">
        <f>'Liste des gares'!F2110</f>
        <v>EIC Lorraine Champagne Ardenne</v>
      </c>
      <c r="V2109" t="str">
        <f>'Liste des gares'!G2110</f>
        <v>B GRAND EST</v>
      </c>
    </row>
    <row r="2110" spans="17:22">
      <c r="Q2110" t="str">
        <f>'Liste des gares'!B2111</f>
        <v>Pontanevaux</v>
      </c>
      <c r="R2110">
        <f>'Liste des gares'!C2111</f>
        <v>87725721</v>
      </c>
      <c r="S2110" t="str">
        <f>'Liste des gares'!D2111</f>
        <v>Bourgogne-Franche-Comté</v>
      </c>
      <c r="T2110" t="str">
        <f>'Liste des gares'!E2111</f>
        <v>BFC - Bourgogne Franche Compté</v>
      </c>
      <c r="U2110" t="str">
        <f>'Liste des gares'!F2111</f>
        <v>à renseigner par PSEF</v>
      </c>
      <c r="V2110" t="str">
        <f>'Liste des gares'!G2111</f>
        <v>C BOURGOGNE FC</v>
      </c>
    </row>
    <row r="2111" spans="17:22">
      <c r="Q2111" t="str">
        <f>'Liste des gares'!B2112</f>
        <v>Pontarlier</v>
      </c>
      <c r="R2111">
        <f>'Liste des gares'!C2112</f>
        <v>87715003</v>
      </c>
      <c r="S2111" t="str">
        <f>'Liste des gares'!D2112</f>
        <v>Bourgogne-Franche-Comté</v>
      </c>
      <c r="T2111" t="str">
        <f>'Liste des gares'!E2112</f>
        <v>BFC - Bourgogne Franche Compté</v>
      </c>
      <c r="U2111" t="str">
        <f>'Liste des gares'!F2112</f>
        <v>EIC Bourgogne Franche Comté</v>
      </c>
      <c r="V2111" t="str">
        <f>'Liste des gares'!G2112</f>
        <v>B BOURGOGNE FC</v>
      </c>
    </row>
    <row r="2112" spans="17:22">
      <c r="Q2112" t="str">
        <f>'Liste des gares'!B2113</f>
        <v>Pont-à-Vendin</v>
      </c>
      <c r="R2112">
        <f>'Liste des gares'!C2113</f>
        <v>87345264</v>
      </c>
      <c r="S2112" t="str">
        <f>'Liste des gares'!D2113</f>
        <v>Hauts-de-France</v>
      </c>
      <c r="T2112" t="str">
        <f>'Liste des gares'!E2113</f>
        <v>HDF - Hauts de France</v>
      </c>
      <c r="U2112" t="str">
        <f>'Liste des gares'!F2113</f>
        <v>EIC Hauts de France</v>
      </c>
      <c r="V2112" t="str">
        <f>'Liste des gares'!G2113</f>
        <v>C HAUTS DE FRANCE</v>
      </c>
    </row>
    <row r="2113" spans="17:22">
      <c r="Q2113" t="str">
        <f>'Liste des gares'!B2114</f>
        <v>Pontchaillou</v>
      </c>
      <c r="R2113">
        <f>'Liste des gares'!C2114</f>
        <v>87471391</v>
      </c>
      <c r="S2113" t="str">
        <f>'Liste des gares'!D2114</f>
        <v>Bretagne</v>
      </c>
      <c r="T2113" t="str">
        <f>'Liste des gares'!E2114</f>
        <v>BPL - Bretagne Pays de La Loire</v>
      </c>
      <c r="U2113" t="str">
        <f>'Liste des gares'!F2114</f>
        <v>à renseigner par PSEF</v>
      </c>
      <c r="V2113" t="str">
        <f>'Liste des gares'!G2114</f>
        <v>B BRETAGNE</v>
      </c>
    </row>
    <row r="2114" spans="17:22">
      <c r="Q2114" t="str">
        <f>'Liste des gares'!B2115</f>
        <v>Pontcharra - Saint-Forgeux</v>
      </c>
      <c r="R2114">
        <f>'Liste des gares'!C2115</f>
        <v>87721464</v>
      </c>
      <c r="S2114" t="str">
        <f>'Liste des gares'!D2115</f>
        <v>Auvergne-Rhône-Alpes</v>
      </c>
      <c r="T2114" t="str">
        <f>'Liste des gares'!E2115</f>
        <v>AURA - Auvergne Rhône Alpes</v>
      </c>
      <c r="U2114" t="str">
        <f>'Liste des gares'!F2115</f>
        <v>à renseigner par PSEF</v>
      </c>
      <c r="V2114" t="str">
        <f>'Liste des gares'!G2115</f>
        <v>C AUV-RHONE ALPES</v>
      </c>
    </row>
    <row r="2115" spans="17:22">
      <c r="Q2115" t="str">
        <f>'Liste des gares'!B2116</f>
        <v>Pontcharra sur Bréda</v>
      </c>
      <c r="R2115">
        <f>'Liste des gares'!C2116</f>
        <v>87747493</v>
      </c>
      <c r="S2115" t="str">
        <f>'Liste des gares'!D2116</f>
        <v>Auvergne-Rhône-Alpes</v>
      </c>
      <c r="T2115" t="str">
        <f>'Liste des gares'!E2116</f>
        <v>AURA - Auvergne Rhône Alpes</v>
      </c>
      <c r="U2115" t="str">
        <f>'Liste des gares'!F2116</f>
        <v>à renseigner par PSEF</v>
      </c>
      <c r="V2115" t="str">
        <f>'Liste des gares'!G2116</f>
        <v>B AUV-RHONE ALPES</v>
      </c>
    </row>
    <row r="2116" spans="17:22">
      <c r="Q2116" t="str">
        <f>'Liste des gares'!B2117</f>
        <v>Pontchâteau</v>
      </c>
      <c r="R2116">
        <f>'Liste des gares'!C2117</f>
        <v>87481846</v>
      </c>
      <c r="S2116" t="str">
        <f>'Liste des gares'!D2117</f>
        <v>Pays de la Loire</v>
      </c>
      <c r="T2116" t="str">
        <f>'Liste des gares'!E2117</f>
        <v>BPL - Bretagne Pays de La Loire</v>
      </c>
      <c r="U2116" t="str">
        <f>'Liste des gares'!F2117</f>
        <v>à renseigner par PSEF</v>
      </c>
      <c r="V2116" t="str">
        <f>'Liste des gares'!G2117</f>
        <v>B PAYS DE LA LOIRE</v>
      </c>
    </row>
    <row r="2117" spans="17:22">
      <c r="Q2117" t="str">
        <f>'Liste des gares'!B2118</f>
        <v>Pont-d'Ain</v>
      </c>
      <c r="R2117">
        <f>'Liste des gares'!C2118</f>
        <v>87743120</v>
      </c>
      <c r="S2117" t="str">
        <f>'Liste des gares'!D2118</f>
        <v>Auvergne-Rhône-Alpes</v>
      </c>
      <c r="T2117" t="str">
        <f>'Liste des gares'!E2118</f>
        <v>AURA - Auvergne Rhône Alpes</v>
      </c>
      <c r="U2117" t="str">
        <f>'Liste des gares'!F2118</f>
        <v>à renseigner par PSEF</v>
      </c>
      <c r="V2117" t="str">
        <f>'Liste des gares'!G2118</f>
        <v>C AUV-RHONE ALPES</v>
      </c>
    </row>
    <row r="2118" spans="17:22">
      <c r="Q2118" t="str">
        <f>'Liste des gares'!B2119</f>
        <v>Caussade (Tarn-et-Garonne)</v>
      </c>
      <c r="R2118">
        <f>'Liste des gares'!C2119</f>
        <v>87613356</v>
      </c>
      <c r="S2118" t="str">
        <f>'Liste des gares'!D2119</f>
        <v>Occitanie</v>
      </c>
      <c r="T2118" t="str">
        <f>'Liste des gares'!E2119</f>
        <v>OCC - Occitanie</v>
      </c>
      <c r="U2118" t="str">
        <f>'Liste des gares'!F2119</f>
        <v>à renseigner par PSEF</v>
      </c>
      <c r="V2118" t="str">
        <f>'Liste des gares'!G2119</f>
        <v>C OCCITANIE</v>
      </c>
    </row>
    <row r="2119" spans="17:22">
      <c r="Q2119" t="str">
        <f>'Liste des gares'!B2120</f>
        <v>Pont-de-Buis</v>
      </c>
      <c r="R2119">
        <f>'Liste des gares'!C2120</f>
        <v>87474056</v>
      </c>
      <c r="S2119" t="str">
        <f>'Liste des gares'!D2120</f>
        <v>Bretagne</v>
      </c>
      <c r="T2119" t="str">
        <f>'Liste des gares'!E2120</f>
        <v>BPL - Bretagne Pays de La Loire</v>
      </c>
      <c r="U2119" t="str">
        <f>'Liste des gares'!F2120</f>
        <v>à renseigner par PSEF</v>
      </c>
      <c r="V2119" t="str">
        <f>'Liste des gares'!G2120</f>
        <v>C BRETAGNE</v>
      </c>
    </row>
    <row r="2120" spans="17:22">
      <c r="Q2120" t="str">
        <f>'Liste des gares'!B2121</f>
        <v>Le Pont-de-Claix</v>
      </c>
      <c r="R2120">
        <f>'Liste des gares'!C2121</f>
        <v>87747519</v>
      </c>
      <c r="S2120" t="str">
        <f>'Liste des gares'!D2121</f>
        <v>Auvergne-Rhône-Alpes</v>
      </c>
      <c r="T2120" t="str">
        <f>'Liste des gares'!E2121</f>
        <v>AURA - Auvergne Rhône Alpes</v>
      </c>
      <c r="U2120" t="str">
        <f>'Liste des gares'!F2121</f>
        <v>à renseigner par PSEF</v>
      </c>
      <c r="V2120" t="str">
        <f>'Liste des gares'!G2121</f>
        <v>C AUV-RHONE ALPES</v>
      </c>
    </row>
    <row r="2121" spans="17:22">
      <c r="Q2121" t="str">
        <f>'Liste des gares'!B2122</f>
        <v>Pont-de-l'Arche</v>
      </c>
      <c r="R2121">
        <f>'Liste des gares'!C2122</f>
        <v>87415661</v>
      </c>
      <c r="S2121" t="str">
        <f>'Liste des gares'!D2122</f>
        <v>Normandie</v>
      </c>
      <c r="T2121" t="str">
        <f>'Liste des gares'!E2122</f>
        <v>NO - Normandie</v>
      </c>
      <c r="U2121" t="str">
        <f>'Liste des gares'!F2122</f>
        <v>EIC Normandie</v>
      </c>
      <c r="V2121" t="str">
        <f>'Liste des gares'!G2122</f>
        <v>C NORMANDIE</v>
      </c>
    </row>
    <row r="2122" spans="17:22">
      <c r="Q2122" t="str">
        <f>'Liste des gares'!B2123</f>
        <v>Pont-de-Veyle</v>
      </c>
      <c r="R2122">
        <f>'Liste des gares'!C2123</f>
        <v>87725804</v>
      </c>
      <c r="S2122" t="str">
        <f>'Liste des gares'!D2123</f>
        <v>Auvergne-Rhône-Alpes</v>
      </c>
      <c r="T2122" t="str">
        <f>'Liste des gares'!E2123</f>
        <v>AURA - Auvergne Rhône Alpes</v>
      </c>
      <c r="U2122" t="str">
        <f>'Liste des gares'!F2123</f>
        <v>à renseigner par PSEF</v>
      </c>
      <c r="V2122" t="str">
        <f>'Liste des gares'!G2123</f>
        <v>C AUV-RHONE ALPES</v>
      </c>
    </row>
    <row r="2123" spans="17:22">
      <c r="Q2123" t="str">
        <f>'Liste des gares'!B2124</f>
        <v>Pont-du-Casse</v>
      </c>
      <c r="R2123">
        <f>'Liste des gares'!C2124</f>
        <v>87586404</v>
      </c>
      <c r="S2123" t="str">
        <f>'Liste des gares'!D2124</f>
        <v>Nouvelle-Aquitaine</v>
      </c>
      <c r="T2123" t="str">
        <f>'Liste des gares'!E2124</f>
        <v>NA - Nouvelle Aquitaine</v>
      </c>
      <c r="U2123" t="str">
        <f>'Liste des gares'!F2124</f>
        <v>à renseigner par PSEF</v>
      </c>
      <c r="V2123" t="str">
        <f>'Liste des gares'!G2124</f>
        <v>C NOUVELLE AQUITAINE</v>
      </c>
    </row>
    <row r="2124" spans="17:22">
      <c r="Q2124" t="str">
        <f>'Liste des gares'!B2125</f>
        <v>Pont-du-Château</v>
      </c>
      <c r="R2124">
        <f>'Liste des gares'!C2125</f>
        <v>87734087</v>
      </c>
      <c r="S2124" t="str">
        <f>'Liste des gares'!D2125</f>
        <v>Auvergne-Rhône-Alpes</v>
      </c>
      <c r="T2124" t="str">
        <f>'Liste des gares'!E2125</f>
        <v>AURA - Auvergne Rhône Alpes</v>
      </c>
      <c r="U2124" t="str">
        <f>'Liste des gares'!F2125</f>
        <v>à renseigner par PSEF</v>
      </c>
      <c r="V2124" t="str">
        <f>'Liste des gares'!G2125</f>
        <v>C AUV-RHONE ALPES</v>
      </c>
    </row>
    <row r="2125" spans="17:22">
      <c r="Q2125" t="str">
        <f>'Liste des gares'!B2126</f>
        <v>Pontgibaud</v>
      </c>
      <c r="R2125">
        <f>'Liste des gares'!C2126</f>
        <v>87641316</v>
      </c>
      <c r="S2125" t="str">
        <f>'Liste des gares'!D2126</f>
        <v>Auvergne-Rhône-Alpes</v>
      </c>
      <c r="T2125" t="str">
        <f>'Liste des gares'!E2126</f>
        <v>AURA - Auvergne Rhône Alpes</v>
      </c>
      <c r="U2125" t="str">
        <f>'Liste des gares'!F2126</f>
        <v>à renseigner par PSEF</v>
      </c>
      <c r="V2125" t="str">
        <f>'Liste des gares'!G2126</f>
        <v>C AUV-RHONE ALPES</v>
      </c>
    </row>
    <row r="2126" spans="17:22">
      <c r="Q2126" t="str">
        <f>'Liste des gares'!B2127</f>
        <v>Pontgouin</v>
      </c>
      <c r="R2126">
        <f>'Liste des gares'!C2127</f>
        <v>87394247</v>
      </c>
      <c r="S2126" t="str">
        <f>'Liste des gares'!D2127</f>
        <v>Centre-Val de Loire</v>
      </c>
      <c r="T2126" t="str">
        <f>'Liste des gares'!E2127</f>
        <v>CVL - Centre Val de Loire</v>
      </c>
      <c r="U2126" t="str">
        <f>'Liste des gares'!F2127</f>
        <v>à renseigner par PSEF</v>
      </c>
      <c r="V2126" t="str">
        <f>'Liste des gares'!G2127</f>
        <v>C CENTRE VAL DE LOIRE</v>
      </c>
    </row>
    <row r="2127" spans="17:22">
      <c r="Q2127" t="str">
        <f>'Liste des gares'!B2128</f>
        <v>Pont-Hébert</v>
      </c>
      <c r="R2127">
        <f>'Liste des gares'!C2128</f>
        <v>87447185</v>
      </c>
      <c r="S2127" t="str">
        <f>'Liste des gares'!D2128</f>
        <v>Normandie</v>
      </c>
      <c r="T2127" t="str">
        <f>'Liste des gares'!E2128</f>
        <v>NO - Normandie</v>
      </c>
      <c r="U2127" t="str">
        <f>'Liste des gares'!F2128</f>
        <v>à renseigner par PSEF</v>
      </c>
      <c r="V2127" t="str">
        <f>'Liste des gares'!G2128</f>
        <v>C NORMANDIE</v>
      </c>
    </row>
    <row r="2128" spans="17:22">
      <c r="Q2128" t="str">
        <f>'Liste des gares'!B2129</f>
        <v>Ponthierry - Pringy</v>
      </c>
      <c r="R2128">
        <f>'Liste des gares'!C2129</f>
        <v>87682526</v>
      </c>
      <c r="S2128" t="str">
        <f>'Liste des gares'!D2129</f>
        <v>Île-de-France</v>
      </c>
      <c r="T2128" t="str">
        <f>'Liste des gares'!E2129</f>
        <v>IDF - Île de France</v>
      </c>
      <c r="U2128" t="str">
        <f>'Liste des gares'!F2129</f>
        <v>à renseigner par PSEF</v>
      </c>
      <c r="V2128" t="str">
        <f>'Liste des gares'!G2129</f>
        <v>B ILE-DE-FRANCE</v>
      </c>
    </row>
    <row r="2129" spans="17:22">
      <c r="Q2129" t="str">
        <f>'Liste des gares'!B2130</f>
        <v>Cintegabelle</v>
      </c>
      <c r="R2129">
        <f>'Liste des gares'!C2130</f>
        <v>87611376</v>
      </c>
      <c r="S2129" t="str">
        <f>'Liste des gares'!D2130</f>
        <v>Occitanie</v>
      </c>
      <c r="T2129" t="str">
        <f>'Liste des gares'!E2130</f>
        <v>OCC - Occitanie</v>
      </c>
      <c r="U2129" t="str">
        <f>'Liste des gares'!F2130</f>
        <v>à renseigner par PSEF</v>
      </c>
      <c r="V2129" t="str">
        <f>'Liste des gares'!G2130</f>
        <v>C OCCITANIE</v>
      </c>
    </row>
    <row r="2130" spans="17:22">
      <c r="Q2130" t="str">
        <f>'Liste des gares'!B2131</f>
        <v>Pont-Melvez</v>
      </c>
      <c r="R2130">
        <f>'Liste des gares'!C2131</f>
        <v>87473520</v>
      </c>
      <c r="S2130" t="str">
        <f>'Liste des gares'!D2131</f>
        <v>Bretagne</v>
      </c>
      <c r="T2130" t="str">
        <f>'Liste des gares'!E2131</f>
        <v>BPL - Bretagne Pays de La Loire</v>
      </c>
      <c r="U2130" t="str">
        <f>'Liste des gares'!F2131</f>
        <v>à renseigner par PSEF</v>
      </c>
      <c r="V2130" t="str">
        <f>'Liste des gares'!G2131</f>
        <v>C BRETAGNE</v>
      </c>
    </row>
    <row r="2131" spans="17:22">
      <c r="Q2131" t="str">
        <f>'Liste des gares'!B2132</f>
        <v>Pontmort</v>
      </c>
      <c r="R2131">
        <f>'Liste des gares'!C2132</f>
        <v>87734103</v>
      </c>
      <c r="S2131" t="str">
        <f>'Liste des gares'!D2132</f>
        <v>Auvergne-Rhône-Alpes</v>
      </c>
      <c r="T2131" t="str">
        <f>'Liste des gares'!E2132</f>
        <v>AURA - Auvergne Rhône Alpes</v>
      </c>
      <c r="U2131" t="str">
        <f>'Liste des gares'!F2132</f>
        <v>à renseigner par PSEF</v>
      </c>
      <c r="V2131" t="str">
        <f>'Liste des gares'!G2132</f>
        <v>C AUV-RHONE ALPES</v>
      </c>
    </row>
    <row r="2132" spans="17:22">
      <c r="Q2132" t="str">
        <f>'Liste des gares'!B2133</f>
        <v>Pontoise</v>
      </c>
      <c r="R2132">
        <f>'Liste des gares'!C2133</f>
        <v>87276139</v>
      </c>
      <c r="S2132" t="str">
        <f>'Liste des gares'!D2133</f>
        <v>Île-de-France</v>
      </c>
      <c r="T2132" t="str">
        <f>'Liste des gares'!E2133</f>
        <v>IDF - Île de France</v>
      </c>
      <c r="U2132" t="str">
        <f>'Liste des gares'!F2133</f>
        <v>à renseigner par PSEF</v>
      </c>
      <c r="V2132" t="str">
        <f>'Liste des gares'!G2133</f>
        <v>B ILE-DE-FRANCE</v>
      </c>
    </row>
    <row r="2133" spans="17:22">
      <c r="Q2133" t="str">
        <f>'Liste des gares'!B2134</f>
        <v>Pontorson - Mont-Saint-Michel</v>
      </c>
      <c r="R2133">
        <f>'Liste des gares'!C2134</f>
        <v>87478263</v>
      </c>
      <c r="S2133" t="str">
        <f>'Liste des gares'!D2134</f>
        <v>Normandie</v>
      </c>
      <c r="T2133" t="str">
        <f>'Liste des gares'!E2134</f>
        <v>NO - Normandie</v>
      </c>
      <c r="U2133" t="str">
        <f>'Liste des gares'!F2134</f>
        <v>à renseigner par PSEF</v>
      </c>
      <c r="V2133" t="str">
        <f>'Liste des gares'!G2134</f>
        <v>C NORMANDIE</v>
      </c>
    </row>
    <row r="2134" spans="17:22">
      <c r="Q2134" t="str">
        <f>'Liste des gares'!B2135</f>
        <v>Pont-Remy</v>
      </c>
      <c r="R2134">
        <f>'Liste des gares'!C2135</f>
        <v>87313130</v>
      </c>
      <c r="S2134" t="str">
        <f>'Liste des gares'!D2135</f>
        <v>Hauts-de-France</v>
      </c>
      <c r="T2134" t="str">
        <f>'Liste des gares'!E2135</f>
        <v>HDF - Hauts de France</v>
      </c>
      <c r="U2134" t="str">
        <f>'Liste des gares'!F2135</f>
        <v>à renseigner par PSEF</v>
      </c>
      <c r="V2134" t="str">
        <f>'Liste des gares'!G2135</f>
        <v>C HAUTS DE FRANCE</v>
      </c>
    </row>
    <row r="2135" spans="17:22">
      <c r="Q2135" t="str">
        <f>'Liste des gares'!B2136</f>
        <v>Pontrieux</v>
      </c>
      <c r="R2135">
        <f>'Liste des gares'!C2136</f>
        <v>87473843</v>
      </c>
      <c r="S2135" t="str">
        <f>'Liste des gares'!D2136</f>
        <v>Bretagne</v>
      </c>
      <c r="T2135" t="str">
        <f>'Liste des gares'!E2136</f>
        <v>BPL - Bretagne Pays de La Loire</v>
      </c>
      <c r="U2135" t="str">
        <f>'Liste des gares'!F2136</f>
        <v>EIC Bretagne Pays de la Loire</v>
      </c>
      <c r="V2135" t="str">
        <f>'Liste des gares'!G2136</f>
        <v>C BRETAGNE</v>
      </c>
    </row>
    <row r="2136" spans="17:22">
      <c r="Q2136" t="str">
        <f>'Liste des gares'!B2137</f>
        <v>Pontrieux Halte</v>
      </c>
      <c r="R2136">
        <f>'Liste des gares'!C2137</f>
        <v>87473835</v>
      </c>
      <c r="S2136" t="str">
        <f>'Liste des gares'!D2137</f>
        <v>Bretagne</v>
      </c>
      <c r="T2136" t="str">
        <f>'Liste des gares'!E2137</f>
        <v>BPL - Bretagne Pays de La Loire</v>
      </c>
      <c r="U2136" t="str">
        <f>'Liste des gares'!F2137</f>
        <v>à renseigner par PSEF</v>
      </c>
      <c r="V2136" t="str">
        <f>'Liste des gares'!G2137</f>
        <v>C BRETAGNE</v>
      </c>
    </row>
    <row r="2137" spans="17:22">
      <c r="Q2137" t="str">
        <f>'Liste des gares'!B2138</f>
        <v>Pont-Sainte-Maxence</v>
      </c>
      <c r="R2137">
        <f>'Liste des gares'!C2138</f>
        <v>87276329</v>
      </c>
      <c r="S2137" t="str">
        <f>'Liste des gares'!D2138</f>
        <v>Hauts-de-France</v>
      </c>
      <c r="T2137" t="str">
        <f>'Liste des gares'!E2138</f>
        <v>HDF - Hauts de France</v>
      </c>
      <c r="U2137" t="str">
        <f>'Liste des gares'!F2138</f>
        <v>à renseigner par PSEF</v>
      </c>
      <c r="V2137" t="str">
        <f>'Liste des gares'!G2138</f>
        <v>B HAUTS DE FRANCE</v>
      </c>
    </row>
    <row r="2138" spans="17:22">
      <c r="Q2138" t="str">
        <f>'Liste des gares'!B2139</f>
        <v>Pont-Saint-Vincent</v>
      </c>
      <c r="R2138">
        <f>'Liste des gares'!C2139</f>
        <v>87141523</v>
      </c>
      <c r="S2138" t="str">
        <f>'Liste des gares'!D2139</f>
        <v>Grand Est</v>
      </c>
      <c r="T2138" t="str">
        <f>'Liste des gares'!E2139</f>
        <v>GE - Grand Est</v>
      </c>
      <c r="U2138" t="str">
        <f>'Liste des gares'!F2139</f>
        <v>à renseigner par PSEF</v>
      </c>
      <c r="V2138" t="str">
        <f>'Liste des gares'!G2139</f>
        <v>C GRAND EST</v>
      </c>
    </row>
    <row r="2139" spans="17:22">
      <c r="Q2139" t="str">
        <f>'Liste des gares'!B2140</f>
        <v>Dieupentale</v>
      </c>
      <c r="R2139">
        <f>'Liste des gares'!C2140</f>
        <v>87611681</v>
      </c>
      <c r="S2139" t="str">
        <f>'Liste des gares'!D2140</f>
        <v>Occitanie</v>
      </c>
      <c r="T2139" t="str">
        <f>'Liste des gares'!E2140</f>
        <v>OCC - Occitanie</v>
      </c>
      <c r="U2139" t="str">
        <f>'Liste des gares'!F2140</f>
        <v>à renseigner par PSEF</v>
      </c>
      <c r="V2139" t="str">
        <f>'Liste des gares'!G2140</f>
        <v>C OCCITANIE</v>
      </c>
    </row>
    <row r="2140" spans="17:22">
      <c r="Q2140" t="str">
        <f>'Liste des gares'!B2141</f>
        <v>Porchefontaine</v>
      </c>
      <c r="R2140">
        <f>'Liste des gares'!C2141</f>
        <v>87393165</v>
      </c>
      <c r="S2140" t="str">
        <f>'Liste des gares'!D2141</f>
        <v>Île-de-France</v>
      </c>
      <c r="T2140" t="str">
        <f>'Liste des gares'!E2141</f>
        <v>IDF - Île de France</v>
      </c>
      <c r="U2140" t="str">
        <f>'Liste des gares'!F2141</f>
        <v>à renseigner par PSEF</v>
      </c>
      <c r="V2140" t="str">
        <f>'Liste des gares'!G2141</f>
        <v>B ILE-DE-FRANCE</v>
      </c>
    </row>
    <row r="2141" spans="17:22">
      <c r="Q2141" t="str">
        <f>'Liste des gares'!B2142</f>
        <v>Pornic</v>
      </c>
      <c r="R2141">
        <f>'Liste des gares'!C2142</f>
        <v>87481283</v>
      </c>
      <c r="S2141" t="str">
        <f>'Liste des gares'!D2142</f>
        <v>Pays de la Loire</v>
      </c>
      <c r="T2141" t="str">
        <f>'Liste des gares'!E2142</f>
        <v>BPL - Bretagne Pays de La Loire</v>
      </c>
      <c r="U2141" t="str">
        <f>'Liste des gares'!F2142</f>
        <v>EIC Bretagne Pays de la Loire</v>
      </c>
      <c r="V2141" t="str">
        <f>'Liste des gares'!G2142</f>
        <v>B PAYS DE LA LOIRE</v>
      </c>
    </row>
    <row r="2142" spans="17:22">
      <c r="Q2142" t="str">
        <f>'Liste des gares'!B2143</f>
        <v>Pornichet</v>
      </c>
      <c r="R2142">
        <f>'Liste des gares'!C2143</f>
        <v>87481747</v>
      </c>
      <c r="S2142" t="str">
        <f>'Liste des gares'!D2143</f>
        <v>Pays de la Loire</v>
      </c>
      <c r="T2142" t="str">
        <f>'Liste des gares'!E2143</f>
        <v>BPL - Bretagne Pays de La Loire</v>
      </c>
      <c r="U2142" t="str">
        <f>'Liste des gares'!F2143</f>
        <v>à renseigner par PSEF</v>
      </c>
      <c r="V2142" t="str">
        <f>'Liste des gares'!G2143</f>
        <v>B PAYS DE LA LOIRE</v>
      </c>
    </row>
    <row r="2143" spans="17:22">
      <c r="Q2143" t="str">
        <f>'Liste des gares'!B2144</f>
        <v>Port Boulet</v>
      </c>
      <c r="R2143">
        <f>'Liste des gares'!C2144</f>
        <v>87571794</v>
      </c>
      <c r="S2143" t="str">
        <f>'Liste des gares'!D2144</f>
        <v>Centre-Val de Loire</v>
      </c>
      <c r="T2143" t="str">
        <f>'Liste des gares'!E2144</f>
        <v>CVL - Centre Val de Loire</v>
      </c>
      <c r="U2143" t="str">
        <f>'Liste des gares'!F2144</f>
        <v>à renseigner par PSEF</v>
      </c>
      <c r="V2143" t="str">
        <f>'Liste des gares'!G2144</f>
        <v>B CENTRE VAL DE LOIRE</v>
      </c>
    </row>
    <row r="2144" spans="17:22">
      <c r="Q2144" t="str">
        <f>'Liste des gares'!B2145</f>
        <v>Port-Brillet</v>
      </c>
      <c r="R2144">
        <f>'Liste des gares'!C2145</f>
        <v>87478750</v>
      </c>
      <c r="S2144" t="str">
        <f>'Liste des gares'!D2145</f>
        <v>Pays de la Loire</v>
      </c>
      <c r="T2144" t="str">
        <f>'Liste des gares'!E2145</f>
        <v>BPL - Bretagne Pays de La Loire</v>
      </c>
      <c r="U2144" t="str">
        <f>'Liste des gares'!F2145</f>
        <v>à renseigner par PSEF</v>
      </c>
      <c r="V2144" t="str">
        <f>'Liste des gares'!G2145</f>
        <v>C PAYS DE LA LOIRE</v>
      </c>
    </row>
    <row r="2145" spans="17:22">
      <c r="Q2145" t="str">
        <f>'Liste des gares'!B2146</f>
        <v>Port-de-Bouc</v>
      </c>
      <c r="R2145">
        <f>'Liste des gares'!C2146</f>
        <v>87753459</v>
      </c>
      <c r="S2145" t="str">
        <f>'Liste des gares'!D2146</f>
        <v>Provence-Alpes-Côte d'Azur</v>
      </c>
      <c r="T2145" t="str">
        <f>'Liste des gares'!E2146</f>
        <v>PACA - Provence Alpes Côte d'Azur</v>
      </c>
      <c r="U2145" t="str">
        <f>'Liste des gares'!F2146</f>
        <v>à renseigner par PSEF</v>
      </c>
      <c r="V2145" t="str">
        <f>'Liste des gares'!G2146</f>
        <v>C PACA</v>
      </c>
    </row>
    <row r="2146" spans="17:22">
      <c r="Q2146" t="str">
        <f>'Liste des gares'!B2147</f>
        <v>Port-de-Piles</v>
      </c>
      <c r="R2146">
        <f>'Liste des gares'!C2147</f>
        <v>87575076</v>
      </c>
      <c r="S2146" t="str">
        <f>'Liste des gares'!D2147</f>
        <v>Centre-Val de Loire</v>
      </c>
      <c r="T2146" t="str">
        <f>'Liste des gares'!E2147</f>
        <v>CVL - Centre Val de Loire</v>
      </c>
      <c r="U2146" t="str">
        <f>'Liste des gares'!F2147</f>
        <v>EIC Centre Limousin</v>
      </c>
      <c r="V2146" t="str">
        <f>'Liste des gares'!G2147</f>
        <v>C CENTRE VAL DE LOIRE</v>
      </c>
    </row>
    <row r="2147" spans="17:22">
      <c r="Q2147" t="str">
        <f>'Liste des gares'!B2148</f>
        <v>Porte de Clichy</v>
      </c>
      <c r="R2147">
        <f>'Liste des gares'!C2148</f>
        <v>87111278</v>
      </c>
      <c r="S2147" t="str">
        <f>'Liste des gares'!D2148</f>
        <v>Île-de-France</v>
      </c>
      <c r="T2147" t="str">
        <f>'Liste des gares'!E2148</f>
        <v>IDF - Île de France</v>
      </c>
      <c r="U2147" t="str">
        <f>'Liste des gares'!F2148</f>
        <v>à renseigner par PSEF</v>
      </c>
      <c r="V2147" t="str">
        <f>'Liste des gares'!G2148</f>
        <v>B ILE-DE-FRANCE</v>
      </c>
    </row>
    <row r="2148" spans="17:22">
      <c r="Q2148" t="str">
        <f>'Liste des gares'!B2149</f>
        <v>Porté-Puymorens</v>
      </c>
      <c r="R2148">
        <f>'Liste des gares'!C2149</f>
        <v>87611509</v>
      </c>
      <c r="S2148" t="str">
        <f>'Liste des gares'!D2149</f>
        <v>Occitanie</v>
      </c>
      <c r="T2148" t="str">
        <f>'Liste des gares'!E2149</f>
        <v>OCC - Occitanie</v>
      </c>
      <c r="U2148" t="str">
        <f>'Liste des gares'!F2149</f>
        <v>à renseigner par PSEF</v>
      </c>
      <c r="V2148" t="str">
        <f>'Liste des gares'!G2149</f>
        <v>C OCCITANIE</v>
      </c>
    </row>
    <row r="2149" spans="17:22">
      <c r="Q2149" t="str">
        <f>'Liste des gares'!B2150</f>
        <v>Portet - Saint-Simon</v>
      </c>
      <c r="R2149">
        <f>'Liste des gares'!C2150</f>
        <v>87611400</v>
      </c>
      <c r="S2149" t="str">
        <f>'Liste des gares'!D2150</f>
        <v>Occitanie</v>
      </c>
      <c r="T2149" t="str">
        <f>'Liste des gares'!E2150</f>
        <v>OCC - Occitanie</v>
      </c>
      <c r="U2149" t="str">
        <f>'Liste des gares'!F2150</f>
        <v>à renseigner par PSEF</v>
      </c>
      <c r="V2149" t="str">
        <f>'Liste des gares'!G2150</f>
        <v>B OCCITANIE</v>
      </c>
    </row>
    <row r="2150" spans="17:22">
      <c r="Q2150" t="str">
        <f>'Liste des gares'!B2151</f>
        <v>Portets</v>
      </c>
      <c r="R2150">
        <f>'Liste des gares'!C2151</f>
        <v>87582718</v>
      </c>
      <c r="S2150" t="str">
        <f>'Liste des gares'!D2151</f>
        <v>Nouvelle-Aquitaine</v>
      </c>
      <c r="T2150" t="str">
        <f>'Liste des gares'!E2151</f>
        <v>NA - Nouvelle Aquitaine</v>
      </c>
      <c r="U2150" t="str">
        <f>'Liste des gares'!F2151</f>
        <v>à renseigner par PSEF</v>
      </c>
      <c r="V2150" t="str">
        <f>'Liste des gares'!G2151</f>
        <v>C NOUVELLE AQUITAINE</v>
      </c>
    </row>
    <row r="2151" spans="17:22">
      <c r="Q2151" t="str">
        <f>'Liste des gares'!B2152</f>
        <v>Port-la-Nouvelle</v>
      </c>
      <c r="R2151">
        <f>'Liste des gares'!C2152</f>
        <v>87781062</v>
      </c>
      <c r="S2151" t="str">
        <f>'Liste des gares'!D2152</f>
        <v>Occitanie</v>
      </c>
      <c r="T2151" t="str">
        <f>'Liste des gares'!E2152</f>
        <v>OCC - Occitanie</v>
      </c>
      <c r="U2151" t="str">
        <f>'Liste des gares'!F2152</f>
        <v>EIC Languedoc Roussillon</v>
      </c>
      <c r="V2151" t="str">
        <f>'Liste des gares'!G2152</f>
        <v>C OCCITANIE</v>
      </c>
    </row>
    <row r="2152" spans="17:22">
      <c r="Q2152" t="str">
        <f>'Liste des gares'!B2153</f>
        <v>Port-Sainte-Marie</v>
      </c>
      <c r="R2152">
        <f>'Liste des gares'!C2153</f>
        <v>87586107</v>
      </c>
      <c r="S2152" t="str">
        <f>'Liste des gares'!D2153</f>
        <v>Nouvelle-Aquitaine</v>
      </c>
      <c r="T2152" t="str">
        <f>'Liste des gares'!E2153</f>
        <v>NA - Nouvelle Aquitaine</v>
      </c>
      <c r="U2152" t="str">
        <f>'Liste des gares'!F2153</f>
        <v>à renseigner par PSEF</v>
      </c>
      <c r="V2152" t="str">
        <f>'Liste des gares'!G2153</f>
        <v>C NOUVELLE AQUITAINE</v>
      </c>
    </row>
    <row r="2153" spans="17:22">
      <c r="Q2153" t="str">
        <f>'Liste des gares'!B2154</f>
        <v>Port-Saint-Père - Saint-Mars</v>
      </c>
      <c r="R2153">
        <f>'Liste des gares'!C2154</f>
        <v>87481218</v>
      </c>
      <c r="S2153" t="str">
        <f>'Liste des gares'!D2154</f>
        <v>Pays de la Loire</v>
      </c>
      <c r="T2153" t="str">
        <f>'Liste des gares'!E2154</f>
        <v>BPL - Bretagne Pays de La Loire</v>
      </c>
      <c r="U2153" t="str">
        <f>'Liste des gares'!F2154</f>
        <v>à renseigner par PSEF</v>
      </c>
      <c r="V2153" t="str">
        <f>'Liste des gares'!G2154</f>
        <v>C PAYS DE LA LOIRE</v>
      </c>
    </row>
    <row r="2154" spans="17:22">
      <c r="Q2154" t="str">
        <f>'Liste des gares'!B2155</f>
        <v>Port-Vendres</v>
      </c>
      <c r="R2154">
        <f>'Liste des gares'!C2155</f>
        <v>87784264</v>
      </c>
      <c r="S2154" t="str">
        <f>'Liste des gares'!D2155</f>
        <v>Occitanie</v>
      </c>
      <c r="T2154" t="str">
        <f>'Liste des gares'!E2155</f>
        <v>OCC - Occitanie</v>
      </c>
      <c r="U2154" t="str">
        <f>'Liste des gares'!F2155</f>
        <v>EIC Languedoc Roussillon</v>
      </c>
      <c r="V2154" t="str">
        <f>'Liste des gares'!G2155</f>
        <v>C OCCITANIE</v>
      </c>
    </row>
    <row r="2155" spans="17:22">
      <c r="Q2155" t="str">
        <f>'Liste des gares'!B2156</f>
        <v>Pougny - Chancy</v>
      </c>
      <c r="R2155">
        <f>'Liste des gares'!C2156</f>
        <v>87745380</v>
      </c>
      <c r="S2155" t="str">
        <f>'Liste des gares'!D2156</f>
        <v>Auvergne-Rhône-Alpes</v>
      </c>
      <c r="T2155" t="str">
        <f>'Liste des gares'!E2156</f>
        <v>AURA - Auvergne Rhône Alpes</v>
      </c>
      <c r="U2155" t="str">
        <f>'Liste des gares'!F2156</f>
        <v>à renseigner par PSEF</v>
      </c>
      <c r="V2155" t="str">
        <f>'Liste des gares'!G2156</f>
        <v>C AUV-RHONE ALPES</v>
      </c>
    </row>
    <row r="2156" spans="17:22">
      <c r="Q2156" t="str">
        <f>'Liste des gares'!B2157</f>
        <v>Pougues-les-Eaux</v>
      </c>
      <c r="R2156">
        <f>'Liste des gares'!C2157</f>
        <v>87696211</v>
      </c>
      <c r="S2156" t="str">
        <f>'Liste des gares'!D2157</f>
        <v>Bourgogne-Franche-Comté</v>
      </c>
      <c r="T2156" t="str">
        <f>'Liste des gares'!E2157</f>
        <v>BFC - Bourgogne Franche Compté</v>
      </c>
      <c r="U2156" t="str">
        <f>'Liste des gares'!F2157</f>
        <v>à renseigner par PSEF</v>
      </c>
      <c r="V2156" t="str">
        <f>'Liste des gares'!G2157</f>
        <v>C BOURGOGNE FC</v>
      </c>
    </row>
    <row r="2157" spans="17:22">
      <c r="Q2157" t="str">
        <f>'Liste des gares'!B2158</f>
        <v>Pouilly-sur-Loire</v>
      </c>
      <c r="R2157">
        <f>'Liste des gares'!C2158</f>
        <v>87696179</v>
      </c>
      <c r="S2157" t="str">
        <f>'Liste des gares'!D2158</f>
        <v>Bourgogne-Franche-Comté</v>
      </c>
      <c r="T2157" t="str">
        <f>'Liste des gares'!E2158</f>
        <v>BFC - Bourgogne Franche Compté</v>
      </c>
      <c r="U2157" t="str">
        <f>'Liste des gares'!F2158</f>
        <v>à renseigner par PSEF</v>
      </c>
      <c r="V2157" t="str">
        <f>'Liste des gares'!G2158</f>
        <v>C BOURGOGNE FC</v>
      </c>
    </row>
    <row r="2158" spans="17:22">
      <c r="Q2158" t="str">
        <f>'Liste des gares'!B2159</f>
        <v>Pouxeux</v>
      </c>
      <c r="R2158">
        <f>'Liste des gares'!C2159</f>
        <v>87144428</v>
      </c>
      <c r="S2158" t="str">
        <f>'Liste des gares'!D2159</f>
        <v>Grand Est</v>
      </c>
      <c r="T2158" t="str">
        <f>'Liste des gares'!E2159</f>
        <v>GE - Grand Est</v>
      </c>
      <c r="U2158" t="str">
        <f>'Liste des gares'!F2159</f>
        <v>à renseigner par PSEF</v>
      </c>
      <c r="V2158" t="str">
        <f>'Liste des gares'!G2159</f>
        <v>C GRAND EST</v>
      </c>
    </row>
    <row r="2159" spans="17:22">
      <c r="Q2159" t="str">
        <f>'Liste des gares'!B2160</f>
        <v>Pouzauges</v>
      </c>
      <c r="R2159">
        <f>'Liste des gares'!C2160</f>
        <v>87487314</v>
      </c>
      <c r="S2159" t="str">
        <f>'Liste des gares'!D2160</f>
        <v>Pays de la Loire</v>
      </c>
      <c r="T2159" t="str">
        <f>'Liste des gares'!E2160</f>
        <v>BPL - Bretagne Pays de La Loire</v>
      </c>
      <c r="U2159" t="str">
        <f>'Liste des gares'!F2160</f>
        <v>à renseigner par PSEF</v>
      </c>
      <c r="V2159" t="str">
        <f>'Liste des gares'!G2160</f>
        <v>C PAYS DE LA LOIRE</v>
      </c>
    </row>
    <row r="2160" spans="17:22">
      <c r="Q2160" t="str">
        <f>'Liste des gares'!B2161</f>
        <v>Prades - Molitg-les-Bains</v>
      </c>
      <c r="R2160">
        <f>'Liste des gares'!C2161</f>
        <v>87784637</v>
      </c>
      <c r="S2160" t="str">
        <f>'Liste des gares'!D2161</f>
        <v>Occitanie</v>
      </c>
      <c r="T2160" t="str">
        <f>'Liste des gares'!E2161</f>
        <v>OCC - Occitanie</v>
      </c>
      <c r="U2160" t="str">
        <f>'Liste des gares'!F2161</f>
        <v>à renseigner par PSEF</v>
      </c>
      <c r="V2160" t="str">
        <f>'Liste des gares'!G2161</f>
        <v>C OCCITANIE</v>
      </c>
    </row>
    <row r="2161" spans="17:22">
      <c r="Q2161" t="str">
        <f>'Liste des gares'!B2162</f>
        <v>Précy-sur-Oise</v>
      </c>
      <c r="R2161">
        <f>'Liste des gares'!C2162</f>
        <v>87276410</v>
      </c>
      <c r="S2161" t="str">
        <f>'Liste des gares'!D2162</f>
        <v>Hauts-de-France</v>
      </c>
      <c r="T2161" t="str">
        <f>'Liste des gares'!E2162</f>
        <v>HDF - Hauts de France</v>
      </c>
      <c r="U2161" t="str">
        <f>'Liste des gares'!F2162</f>
        <v>à renseigner par PSEF</v>
      </c>
      <c r="V2161" t="str">
        <f>'Liste des gares'!G2162</f>
        <v>C HAUTS DE FRANCE</v>
      </c>
    </row>
    <row r="2162" spans="17:22">
      <c r="Q2162" t="str">
        <f>'Liste des gares'!B2163</f>
        <v>Preignac</v>
      </c>
      <c r="R2162">
        <f>'Liste des gares'!C2163</f>
        <v>87582767</v>
      </c>
      <c r="S2162" t="str">
        <f>'Liste des gares'!D2163</f>
        <v>Nouvelle-Aquitaine</v>
      </c>
      <c r="T2162" t="str">
        <f>'Liste des gares'!E2163</f>
        <v>NA - Nouvelle Aquitaine</v>
      </c>
      <c r="U2162" t="str">
        <f>'Liste des gares'!F2163</f>
        <v>à renseigner par PSEF</v>
      </c>
      <c r="V2162" t="str">
        <f>'Liste des gares'!G2163</f>
        <v>C NOUVELLE AQUITAINE</v>
      </c>
    </row>
    <row r="2163" spans="17:22">
      <c r="Q2163" t="str">
        <f>'Liste des gares'!B2164</f>
        <v>Presles Courcelles</v>
      </c>
      <c r="R2163">
        <f>'Liste des gares'!C2164</f>
        <v>87276501</v>
      </c>
      <c r="S2163" t="str">
        <f>'Liste des gares'!D2164</f>
        <v>Île-de-France</v>
      </c>
      <c r="T2163" t="str">
        <f>'Liste des gares'!E2164</f>
        <v>IDF - Île de France</v>
      </c>
      <c r="U2163" t="str">
        <f>'Liste des gares'!F2164</f>
        <v>à renseigner par PSEF</v>
      </c>
      <c r="V2163" t="str">
        <f>'Liste des gares'!G2164</f>
        <v>B ILE-DE-FRANCE</v>
      </c>
    </row>
    <row r="2164" spans="17:22">
      <c r="Q2164" t="str">
        <f>'Liste des gares'!B2165</f>
        <v>Prin-Deyrançon</v>
      </c>
      <c r="R2164">
        <f>'Liste des gares'!C2165</f>
        <v>87485268</v>
      </c>
      <c r="S2164" t="str">
        <f>'Liste des gares'!D2165</f>
        <v>Nouvelle-Aquitaine</v>
      </c>
      <c r="T2164" t="str">
        <f>'Liste des gares'!E2165</f>
        <v>NA - Nouvelle Aquitaine</v>
      </c>
      <c r="U2164" t="str">
        <f>'Liste des gares'!F2165</f>
        <v>à renseigner par PSEF</v>
      </c>
      <c r="V2164" t="str">
        <f>'Liste des gares'!G2165</f>
        <v>C NOUVELLE AQUITAINE</v>
      </c>
    </row>
    <row r="2165" spans="17:22">
      <c r="Q2165" t="str">
        <f>'Liste des gares'!B2166</f>
        <v>Pringy (Haute-Savoie)</v>
      </c>
      <c r="R2165">
        <f>'Liste des gares'!C2166</f>
        <v>87746206</v>
      </c>
      <c r="S2165" t="str">
        <f>'Liste des gares'!D2166</f>
        <v>Auvergne-Rhône-Alpes</v>
      </c>
      <c r="T2165" t="str">
        <f>'Liste des gares'!E2166</f>
        <v>AURA - Auvergne Rhône Alpes</v>
      </c>
      <c r="U2165" t="str">
        <f>'Liste des gares'!F2166</f>
        <v>à renseigner par PSEF</v>
      </c>
      <c r="V2165" t="str">
        <f>'Liste des gares'!G2166</f>
        <v>C AUV-RHONE ALPES</v>
      </c>
    </row>
    <row r="2166" spans="17:22">
      <c r="Q2166" t="str">
        <f>'Liste des gares'!B2167</f>
        <v>Prissé la Charrière</v>
      </c>
      <c r="R2166">
        <f>'Liste des gares'!C2167</f>
        <v>87485359</v>
      </c>
      <c r="S2166" t="str">
        <f>'Liste des gares'!D2167</f>
        <v>Nouvelle-Aquitaine</v>
      </c>
      <c r="T2166" t="str">
        <f>'Liste des gares'!E2167</f>
        <v>NA - Nouvelle Aquitaine</v>
      </c>
      <c r="U2166" t="str">
        <f>'Liste des gares'!F2167</f>
        <v>à renseigner par PSEF</v>
      </c>
      <c r="V2166" t="str">
        <f>'Liste des gares'!G2167</f>
        <v>C NOUVELLE AQUITAINE</v>
      </c>
    </row>
    <row r="2167" spans="17:22">
      <c r="Q2167" t="str">
        <f>'Liste des gares'!B2168</f>
        <v>Prouvy - Thiant</v>
      </c>
      <c r="R2167">
        <f>'Liste des gares'!C2168</f>
        <v>87343418</v>
      </c>
      <c r="S2167" t="str">
        <f>'Liste des gares'!D2168</f>
        <v>Hauts-de-France</v>
      </c>
      <c r="T2167" t="str">
        <f>'Liste des gares'!E2168</f>
        <v>HDF - Hauts de France</v>
      </c>
      <c r="U2167" t="str">
        <f>'Liste des gares'!F2168</f>
        <v>à renseigner par PSEF</v>
      </c>
      <c r="V2167" t="str">
        <f>'Liste des gares'!G2168</f>
        <v>C HAUTS DE FRANCE</v>
      </c>
    </row>
    <row r="2168" spans="17:22">
      <c r="Q2168" t="str">
        <f>'Liste des gares'!B2169</f>
        <v>Provenchères-sur-Fave</v>
      </c>
      <c r="R2168">
        <f>'Liste des gares'!C2169</f>
        <v>87144345</v>
      </c>
      <c r="S2168" t="str">
        <f>'Liste des gares'!D2169</f>
        <v>Grand Est</v>
      </c>
      <c r="T2168" t="str">
        <f>'Liste des gares'!E2169</f>
        <v>GE - Grand Est</v>
      </c>
      <c r="U2168" t="str">
        <f>'Liste des gares'!F2169</f>
        <v>à renseigner par PSEF</v>
      </c>
      <c r="V2168" t="str">
        <f>'Liste des gares'!G2169</f>
        <v>C GRAND EST</v>
      </c>
    </row>
    <row r="2169" spans="17:22">
      <c r="Q2169" t="str">
        <f>'Liste des gares'!B2170</f>
        <v>Provins</v>
      </c>
      <c r="R2169">
        <f>'Liste des gares'!C2170</f>
        <v>87116160</v>
      </c>
      <c r="S2169" t="str">
        <f>'Liste des gares'!D2170</f>
        <v>Île-de-France</v>
      </c>
      <c r="T2169" t="str">
        <f>'Liste des gares'!E2170</f>
        <v>IDF - Île de France</v>
      </c>
      <c r="U2169" t="str">
        <f>'Liste des gares'!F2170</f>
        <v>à renseigner par PSEF</v>
      </c>
      <c r="V2169" t="str">
        <f>'Liste des gares'!G2170</f>
        <v>B ILE-DE-FRANCE</v>
      </c>
    </row>
    <row r="2170" spans="17:22">
      <c r="Q2170" t="str">
        <f>'Liste des gares'!B2171</f>
        <v>Prunay</v>
      </c>
      <c r="R2170">
        <f>'Liste des gares'!C2171</f>
        <v>87171629</v>
      </c>
      <c r="S2170" t="str">
        <f>'Liste des gares'!D2171</f>
        <v>Grand Est</v>
      </c>
      <c r="T2170" t="str">
        <f>'Liste des gares'!E2171</f>
        <v>GE - Grand Est</v>
      </c>
      <c r="U2170" t="str">
        <f>'Liste des gares'!F2171</f>
        <v>à renseigner par PSEF</v>
      </c>
      <c r="V2170" t="str">
        <f>'Liste des gares'!G2171</f>
        <v>C GRAND EST</v>
      </c>
    </row>
    <row r="2171" spans="17:22">
      <c r="Q2171" t="str">
        <f>'Liste des gares'!B2172</f>
        <v>Pruniers</v>
      </c>
      <c r="R2171">
        <f>'Liste des gares'!C2172</f>
        <v>87576199</v>
      </c>
      <c r="S2171" t="str">
        <f>'Liste des gares'!D2172</f>
        <v>Centre-Val de Loire</v>
      </c>
      <c r="T2171" t="str">
        <f>'Liste des gares'!E2172</f>
        <v>CVL - Centre Val de Loire</v>
      </c>
      <c r="U2171" t="str">
        <f>'Liste des gares'!F2172</f>
        <v>à renseigner par PSEF</v>
      </c>
      <c r="V2171" t="str">
        <f>'Liste des gares'!G2172</f>
        <v>C CENTRE VAL DE LOIRE</v>
      </c>
    </row>
    <row r="2172" spans="17:22">
      <c r="Q2172" t="str">
        <f>'Liste des gares'!B2173</f>
        <v>Puget-Ville</v>
      </c>
      <c r="R2172">
        <f>'Liste des gares'!C2173</f>
        <v>87755363</v>
      </c>
      <c r="S2172" t="str">
        <f>'Liste des gares'!D2173</f>
        <v>Provence-Alpes-Côte d'Azur</v>
      </c>
      <c r="T2172" t="str">
        <f>'Liste des gares'!E2173</f>
        <v>PACA - Provence Alpes Côte d'Azur</v>
      </c>
      <c r="U2172" t="str">
        <f>'Liste des gares'!F2173</f>
        <v>à renseigner par PSEF</v>
      </c>
      <c r="V2172" t="str">
        <f>'Liste des gares'!G2173</f>
        <v>C PACA</v>
      </c>
    </row>
    <row r="2173" spans="17:22">
      <c r="Q2173" t="str">
        <f>'Liste des gares'!B2174</f>
        <v>Pulligny - Autrey</v>
      </c>
      <c r="R2173">
        <f>'Liste des gares'!C2174</f>
        <v>87141564</v>
      </c>
      <c r="S2173" t="str">
        <f>'Liste des gares'!D2174</f>
        <v>Grand Est</v>
      </c>
      <c r="T2173" t="str">
        <f>'Liste des gares'!E2174</f>
        <v>GE - Grand Est</v>
      </c>
      <c r="U2173" t="str">
        <f>'Liste des gares'!F2174</f>
        <v>à renseigner par PSEF</v>
      </c>
      <c r="V2173" t="str">
        <f>'Liste des gares'!G2174</f>
        <v>C GRAND EST</v>
      </c>
    </row>
    <row r="2174" spans="17:22">
      <c r="Q2174" t="str">
        <f>'Liste des gares'!B2175</f>
        <v>Puteaux</v>
      </c>
      <c r="R2174">
        <f>'Liste des gares'!C2175</f>
        <v>87382382</v>
      </c>
      <c r="S2174" t="str">
        <f>'Liste des gares'!D2175</f>
        <v>Île-de-France</v>
      </c>
      <c r="T2174" t="str">
        <f>'Liste des gares'!E2175</f>
        <v>IDF - Île de France</v>
      </c>
      <c r="U2174" t="str">
        <f>'Liste des gares'!F2175</f>
        <v>à renseigner par PSEF</v>
      </c>
      <c r="V2174" t="str">
        <f>'Liste des gares'!G2175</f>
        <v>B ILE-DE-FRANCE</v>
      </c>
    </row>
    <row r="2175" spans="17:22">
      <c r="Q2175" t="str">
        <f>'Liste des gares'!B2176</f>
        <v>Puybrun</v>
      </c>
      <c r="R2175">
        <f>'Liste des gares'!C2176</f>
        <v>87594754</v>
      </c>
      <c r="S2175" t="str">
        <f>'Liste des gares'!D2176</f>
        <v>Occitanie</v>
      </c>
      <c r="T2175" t="str">
        <f>'Liste des gares'!E2176</f>
        <v>OCC - Occitanie</v>
      </c>
      <c r="U2175" t="str">
        <f>'Liste des gares'!F2176</f>
        <v>à renseigner par PSEF</v>
      </c>
      <c r="V2175" t="str">
        <f>'Liste des gares'!G2176</f>
        <v>C OCCITANIE</v>
      </c>
    </row>
    <row r="2176" spans="17:22">
      <c r="Q2176" t="str">
        <f>'Liste des gares'!B2177</f>
        <v>Puyoô</v>
      </c>
      <c r="R2176">
        <f>'Liste des gares'!C2177</f>
        <v>87672279</v>
      </c>
      <c r="S2176" t="str">
        <f>'Liste des gares'!D2177</f>
        <v>Nouvelle-Aquitaine</v>
      </c>
      <c r="T2176" t="str">
        <f>'Liste des gares'!E2177</f>
        <v>NA - Nouvelle Aquitaine</v>
      </c>
      <c r="U2176" t="str">
        <f>'Liste des gares'!F2177</f>
        <v>EIC Aquitaine Poitou Charentes</v>
      </c>
      <c r="V2176" t="str">
        <f>'Liste des gares'!G2177</f>
        <v>C NOUVELLE AQUITAINE</v>
      </c>
    </row>
    <row r="2177" spans="17:22">
      <c r="Q2177" t="str">
        <f>'Liste des gares'!B2178</f>
        <v>Quédillac</v>
      </c>
      <c r="R2177">
        <f>'Liste des gares'!C2178</f>
        <v>87473058</v>
      </c>
      <c r="S2177" t="str">
        <f>'Liste des gares'!D2178</f>
        <v>Bretagne</v>
      </c>
      <c r="T2177" t="str">
        <f>'Liste des gares'!E2178</f>
        <v>BPL - Bretagne Pays de La Loire</v>
      </c>
      <c r="U2177" t="str">
        <f>'Liste des gares'!F2178</f>
        <v>à renseigner par PSEF</v>
      </c>
      <c r="V2177" t="str">
        <f>'Liste des gares'!G2178</f>
        <v>C BRETAGNE</v>
      </c>
    </row>
    <row r="2178" spans="17:22">
      <c r="Q2178" t="str">
        <f>'Liste des gares'!B2179</f>
        <v>Quesnoy-le-Montant</v>
      </c>
      <c r="R2178">
        <f>'Liste des gares'!C2179</f>
        <v>87317487</v>
      </c>
      <c r="S2178" t="str">
        <f>'Liste des gares'!D2179</f>
        <v>Hauts-de-France</v>
      </c>
      <c r="T2178" t="str">
        <f>'Liste des gares'!E2179</f>
        <v>HDF - Hauts de France</v>
      </c>
      <c r="U2178" t="str">
        <f>'Liste des gares'!F2179</f>
        <v>à renseigner par PSEF</v>
      </c>
      <c r="V2178" t="str">
        <f>'Liste des gares'!G2179</f>
        <v>C HAUTS DE FRANCE</v>
      </c>
    </row>
    <row r="2179" spans="17:22">
      <c r="Q2179" t="str">
        <f>'Liste des gares'!B2180</f>
        <v>Quesnoy-sur-Deûle</v>
      </c>
      <c r="R2179">
        <f>'Liste des gares'!C2180</f>
        <v>87286245</v>
      </c>
      <c r="S2179" t="str">
        <f>'Liste des gares'!D2180</f>
        <v>Hauts-de-France</v>
      </c>
      <c r="T2179" t="str">
        <f>'Liste des gares'!E2180</f>
        <v>HDF - Hauts de France</v>
      </c>
      <c r="U2179" t="str">
        <f>'Liste des gares'!F2180</f>
        <v>à renseigner par PSEF</v>
      </c>
      <c r="V2179" t="str">
        <f>'Liste des gares'!G2180</f>
        <v>C HAUTS DE FRANCE</v>
      </c>
    </row>
    <row r="2180" spans="17:22">
      <c r="Q2180" t="str">
        <f>'Liste des gares'!B2181</f>
        <v>Questembert</v>
      </c>
      <c r="R2180">
        <f>'Liste des gares'!C2181</f>
        <v>87476671</v>
      </c>
      <c r="S2180" t="str">
        <f>'Liste des gares'!D2181</f>
        <v>Bretagne</v>
      </c>
      <c r="T2180" t="str">
        <f>'Liste des gares'!E2181</f>
        <v>BPL - Bretagne Pays de La Loire</v>
      </c>
      <c r="U2180" t="str">
        <f>'Liste des gares'!F2181</f>
        <v>EIC Bretagne Pays de la Loire</v>
      </c>
      <c r="V2180" t="str">
        <f>'Liste des gares'!G2181</f>
        <v>B BRETAGNE</v>
      </c>
    </row>
    <row r="2181" spans="17:22">
      <c r="Q2181" t="str">
        <f>'Liste des gares'!B2182</f>
        <v>Longages - Noé</v>
      </c>
      <c r="R2181">
        <f>'Liste des gares'!C2182</f>
        <v>87611053</v>
      </c>
      <c r="S2181" t="str">
        <f>'Liste des gares'!D2182</f>
        <v>Occitanie</v>
      </c>
      <c r="T2181" t="str">
        <f>'Liste des gares'!E2182</f>
        <v>OCC - Occitanie</v>
      </c>
      <c r="U2181" t="str">
        <f>'Liste des gares'!F2182</f>
        <v>à renseigner par PSEF</v>
      </c>
      <c r="V2181" t="str">
        <f>'Liste des gares'!G2182</f>
        <v>C OCCITANIE</v>
      </c>
    </row>
    <row r="2182" spans="17:22">
      <c r="Q2182" t="str">
        <f>'Liste des gares'!B2183</f>
        <v>Quillan</v>
      </c>
      <c r="R2182">
        <f>'Liste des gares'!C2183</f>
        <v>87615260</v>
      </c>
      <c r="S2182" t="str">
        <f>'Liste des gares'!D2183</f>
        <v>Occitanie</v>
      </c>
      <c r="T2182" t="str">
        <f>'Liste des gares'!E2183</f>
        <v>OCC - Occitanie</v>
      </c>
      <c r="U2182" t="str">
        <f>'Liste des gares'!F2183</f>
        <v>à renseigner par PSEF</v>
      </c>
      <c r="V2182" t="str">
        <f>'Liste des gares'!G2183</f>
        <v>C OCCITANIE</v>
      </c>
    </row>
    <row r="2183" spans="17:22">
      <c r="Q2183" t="str">
        <f>'Liste des gares'!B2184</f>
        <v>Quimper</v>
      </c>
      <c r="R2183">
        <f>'Liste des gares'!C2184</f>
        <v>87474098</v>
      </c>
      <c r="S2183" t="str">
        <f>'Liste des gares'!D2184</f>
        <v>Bretagne</v>
      </c>
      <c r="T2183" t="str">
        <f>'Liste des gares'!E2184</f>
        <v>BPL - Bretagne Pays de La Loire</v>
      </c>
      <c r="U2183" t="str">
        <f>'Liste des gares'!F2184</f>
        <v>EIC Bretagne Pays de la Loire</v>
      </c>
      <c r="V2183" t="str">
        <f>'Liste des gares'!G2184</f>
        <v>A BRETAGNE</v>
      </c>
    </row>
    <row r="2184" spans="17:22">
      <c r="Q2184" t="str">
        <f>'Liste des gares'!B2185</f>
        <v>Quimperlé</v>
      </c>
      <c r="R2184">
        <f>'Liste des gares'!C2185</f>
        <v>87476317</v>
      </c>
      <c r="S2184" t="str">
        <f>'Liste des gares'!D2185</f>
        <v>Bretagne</v>
      </c>
      <c r="T2184" t="str">
        <f>'Liste des gares'!E2185</f>
        <v>BPL - Bretagne Pays de La Loire</v>
      </c>
      <c r="U2184" t="str">
        <f>'Liste des gares'!F2185</f>
        <v>à renseigner par PSEF</v>
      </c>
      <c r="V2184" t="str">
        <f>'Liste des gares'!G2185</f>
        <v>B BRETAGNE</v>
      </c>
    </row>
    <row r="2185" spans="17:22">
      <c r="Q2185" t="str">
        <f>'Liste des gares'!B2186</f>
        <v>Quincieux</v>
      </c>
      <c r="R2185">
        <f>'Liste des gares'!C2186</f>
        <v>87721290</v>
      </c>
      <c r="S2185" t="str">
        <f>'Liste des gares'!D2186</f>
        <v>Auvergne-Rhône-Alpes</v>
      </c>
      <c r="T2185" t="str">
        <f>'Liste des gares'!E2186</f>
        <v>AURA - Auvergne Rhône Alpes</v>
      </c>
      <c r="U2185" t="str">
        <f>'Liste des gares'!F2186</f>
        <v>à renseigner par PSEF</v>
      </c>
      <c r="V2185" t="str">
        <f>'Liste des gares'!G2186</f>
        <v>C AUV-RHONE ALPES</v>
      </c>
    </row>
    <row r="2186" spans="17:22">
      <c r="Q2186" t="str">
        <f>'Liste des gares'!B2187</f>
        <v>Rabastens - Coufouleux</v>
      </c>
      <c r="R2186">
        <f>'Liste des gares'!C2187</f>
        <v>87615328</v>
      </c>
      <c r="S2186" t="str">
        <f>'Liste des gares'!D2187</f>
        <v>Occitanie</v>
      </c>
      <c r="T2186" t="str">
        <f>'Liste des gares'!E2187</f>
        <v>OCC - Occitanie</v>
      </c>
      <c r="U2186" t="str">
        <f>'Liste des gares'!F2187</f>
        <v>à renseigner par PSEF</v>
      </c>
      <c r="V2186" t="str">
        <f>'Liste des gares'!G2187</f>
        <v>B OCCITANIE</v>
      </c>
    </row>
    <row r="2187" spans="17:22">
      <c r="Q2187" t="str">
        <f>'Liste des gares'!B2188</f>
        <v>Raedersheim</v>
      </c>
      <c r="R2187">
        <f>'Liste des gares'!C2188</f>
        <v>87182717</v>
      </c>
      <c r="S2187" t="str">
        <f>'Liste des gares'!D2188</f>
        <v>Grand Est</v>
      </c>
      <c r="T2187" t="str">
        <f>'Liste des gares'!E2188</f>
        <v>GE - Grand Est</v>
      </c>
      <c r="U2187" t="str">
        <f>'Liste des gares'!F2188</f>
        <v>à renseigner par PSEF</v>
      </c>
      <c r="V2187" t="str">
        <f>'Liste des gares'!G2188</f>
        <v>C GRAND EST</v>
      </c>
    </row>
    <row r="2188" spans="17:22">
      <c r="Q2188" t="str">
        <f>'Liste des gares'!B2189</f>
        <v>Rai - Aube</v>
      </c>
      <c r="R2188">
        <f>'Liste des gares'!C2189</f>
        <v>87444620</v>
      </c>
      <c r="S2188" t="str">
        <f>'Liste des gares'!D2189</f>
        <v>Normandie</v>
      </c>
      <c r="T2188" t="str">
        <f>'Liste des gares'!E2189</f>
        <v>NO - Normandie</v>
      </c>
      <c r="U2188" t="str">
        <f>'Liste des gares'!F2189</f>
        <v>à renseigner par PSEF</v>
      </c>
      <c r="V2188" t="str">
        <f>'Liste des gares'!G2189</f>
        <v>C NORMANDIE</v>
      </c>
    </row>
    <row r="2189" spans="17:22">
      <c r="Q2189" t="str">
        <f>'Liste des gares'!B2190</f>
        <v>Raismes</v>
      </c>
      <c r="R2189">
        <f>'Liste des gares'!C2190</f>
        <v>87343319</v>
      </c>
      <c r="S2189" t="str">
        <f>'Liste des gares'!D2190</f>
        <v>Hauts-de-France</v>
      </c>
      <c r="T2189" t="str">
        <f>'Liste des gares'!E2190</f>
        <v>HDF - Hauts de France</v>
      </c>
      <c r="U2189" t="str">
        <f>'Liste des gares'!F2190</f>
        <v>EIC Hauts de France</v>
      </c>
      <c r="V2189" t="str">
        <f>'Liste des gares'!G2190</f>
        <v>C HAUTS DE FRANCE</v>
      </c>
    </row>
    <row r="2190" spans="17:22">
      <c r="Q2190" t="str">
        <f>'Liste des gares'!B2191</f>
        <v>Rambouillet</v>
      </c>
      <c r="R2190">
        <f>'Liste des gares'!C2191</f>
        <v>87393314</v>
      </c>
      <c r="S2190" t="str">
        <f>'Liste des gares'!D2191</f>
        <v>Île-de-France</v>
      </c>
      <c r="T2190" t="str">
        <f>'Liste des gares'!E2191</f>
        <v>IDF - Île de France</v>
      </c>
      <c r="U2190" t="str">
        <f>'Liste des gares'!F2191</f>
        <v>à renseigner par PSEF</v>
      </c>
      <c r="V2190" t="str">
        <f>'Liste des gares'!G2191</f>
        <v>B ILE-DE-FRANCE</v>
      </c>
    </row>
    <row r="2191" spans="17:22">
      <c r="Q2191" t="str">
        <f>'Liste des gares'!B2192</f>
        <v>Ranchot</v>
      </c>
      <c r="R2191">
        <f>'Liste des gares'!C2192</f>
        <v>87718338</v>
      </c>
      <c r="S2191" t="str">
        <f>'Liste des gares'!D2192</f>
        <v>Bourgogne-Franche-Comté</v>
      </c>
      <c r="T2191" t="str">
        <f>'Liste des gares'!E2192</f>
        <v>BFC - Bourgogne Franche Compté</v>
      </c>
      <c r="U2191" t="str">
        <f>'Liste des gares'!F2192</f>
        <v>à renseigner par PSEF</v>
      </c>
      <c r="V2191" t="str">
        <f>'Liste des gares'!G2192</f>
        <v>C BOURGOGNE FC</v>
      </c>
    </row>
    <row r="2192" spans="17:22">
      <c r="Q2192" t="str">
        <f>'Liste des gares'!B2193</f>
        <v>Rang-du-Fliers - Verton - Berck</v>
      </c>
      <c r="R2192">
        <f>'Liste des gares'!C2193</f>
        <v>87317057</v>
      </c>
      <c r="S2192" t="str">
        <f>'Liste des gares'!D2193</f>
        <v>Hauts-de-France</v>
      </c>
      <c r="T2192" t="str">
        <f>'Liste des gares'!E2193</f>
        <v>HDF - Hauts de France</v>
      </c>
      <c r="U2192" t="str">
        <f>'Liste des gares'!F2193</f>
        <v>à renseigner par PSEF</v>
      </c>
      <c r="V2192" t="str">
        <f>'Liste des gares'!G2193</f>
        <v>B HAUTS DE FRANCE</v>
      </c>
    </row>
    <row r="2193" spans="17:22">
      <c r="Q2193" t="str">
        <f>'Liste des gares'!B2194</f>
        <v>Ranguin</v>
      </c>
      <c r="R2193">
        <f>'Liste des gares'!C2194</f>
        <v>87757732</v>
      </c>
      <c r="S2193" t="str">
        <f>'Liste des gares'!D2194</f>
        <v>Provence-Alpes-Côte d'Azur</v>
      </c>
      <c r="T2193" t="str">
        <f>'Liste des gares'!E2194</f>
        <v>PACA - Provence Alpes Côte d'Azur</v>
      </c>
      <c r="U2193" t="str">
        <f>'Liste des gares'!F2194</f>
        <v>à renseigner par PSEF</v>
      </c>
      <c r="V2193" t="str">
        <f>'Liste des gares'!G2194</f>
        <v>C PACA</v>
      </c>
    </row>
    <row r="2194" spans="17:22">
      <c r="Q2194" t="str">
        <f>'Liste des gares'!B2195</f>
        <v>Ranspach</v>
      </c>
      <c r="R2194">
        <f>'Liste des gares'!C2195</f>
        <v>87182402</v>
      </c>
      <c r="S2194" t="str">
        <f>'Liste des gares'!D2195</f>
        <v>Grand Est</v>
      </c>
      <c r="T2194" t="str">
        <f>'Liste des gares'!E2195</f>
        <v>GE - Grand Est</v>
      </c>
      <c r="U2194" t="str">
        <f>'Liste des gares'!F2195</f>
        <v>à renseigner par PSEF</v>
      </c>
      <c r="V2194" t="str">
        <f>'Liste des gares'!G2195</f>
        <v>C GRAND EST</v>
      </c>
    </row>
    <row r="2195" spans="17:22">
      <c r="Q2195" t="str">
        <f>'Liste des gares'!B2196</f>
        <v>Pibrac</v>
      </c>
      <c r="R2195">
        <f>'Liste des gares'!C2196</f>
        <v>87611830</v>
      </c>
      <c r="S2195" t="str">
        <f>'Liste des gares'!D2196</f>
        <v>Occitanie</v>
      </c>
      <c r="T2195" t="str">
        <f>'Liste des gares'!E2196</f>
        <v>OCC - Occitanie</v>
      </c>
      <c r="U2195" t="str">
        <f>'Liste des gares'!F2196</f>
        <v>à renseigner par PSEF</v>
      </c>
      <c r="V2195" t="str">
        <f>'Liste des gares'!G2196</f>
        <v>C OCCITANIE</v>
      </c>
    </row>
    <row r="2196" spans="17:22">
      <c r="Q2196" t="str">
        <f>'Liste des gares'!B2197</f>
        <v>Rassuen</v>
      </c>
      <c r="R2196">
        <f>'Liste des gares'!C2197</f>
        <v>87753426</v>
      </c>
      <c r="S2196" t="str">
        <f>'Liste des gares'!D2197</f>
        <v>Provence-Alpes-Côte d'Azur</v>
      </c>
      <c r="T2196" t="str">
        <f>'Liste des gares'!E2197</f>
        <v>PACA - Provence Alpes Côte d'Azur</v>
      </c>
      <c r="U2196" t="str">
        <f>'Liste des gares'!F2197</f>
        <v>à renseigner par PSEF</v>
      </c>
      <c r="V2196" t="str">
        <f>'Liste des gares'!G2197</f>
        <v>C PACA</v>
      </c>
    </row>
    <row r="2197" spans="17:22">
      <c r="Q2197" t="str">
        <f>'Liste des gares'!B2198</f>
        <v>Razac</v>
      </c>
      <c r="R2197">
        <f>'Liste des gares'!C2198</f>
        <v>87595223</v>
      </c>
      <c r="S2197" t="str">
        <f>'Liste des gares'!D2198</f>
        <v>Nouvelle-Aquitaine</v>
      </c>
      <c r="T2197" t="str">
        <f>'Liste des gares'!E2198</f>
        <v>NA - Nouvelle Aquitaine</v>
      </c>
      <c r="U2197" t="str">
        <f>'Liste des gares'!F2198</f>
        <v>à renseigner par PSEF</v>
      </c>
      <c r="V2197" t="str">
        <f>'Liste des gares'!G2198</f>
        <v>C NOUVELLE AQUITAINE</v>
      </c>
    </row>
    <row r="2198" spans="17:22">
      <c r="Q2198" t="str">
        <f>'Liste des gares'!B2199</f>
        <v>Réaumont - Saint-Cassien</v>
      </c>
      <c r="R2198">
        <f>'Liste des gares'!C2199</f>
        <v>87747279</v>
      </c>
      <c r="S2198" t="str">
        <f>'Liste des gares'!D2199</f>
        <v>Auvergne-Rhône-Alpes</v>
      </c>
      <c r="T2198" t="str">
        <f>'Liste des gares'!E2199</f>
        <v>AURA - Auvergne Rhône Alpes</v>
      </c>
      <c r="U2198" t="str">
        <f>'Liste des gares'!F2199</f>
        <v>à renseigner par PSEF</v>
      </c>
      <c r="V2198" t="str">
        <f>'Liste des gares'!G2199</f>
        <v>B AUV-RHONE ALPES</v>
      </c>
    </row>
    <row r="2199" spans="17:22">
      <c r="Q2199" t="str">
        <f>'Liste des gares'!B2200</f>
        <v>Recquignies</v>
      </c>
      <c r="R2199">
        <f>'Liste des gares'!C2200</f>
        <v>87295022</v>
      </c>
      <c r="S2199" t="str">
        <f>'Liste des gares'!D2200</f>
        <v>Hauts-de-France</v>
      </c>
      <c r="T2199" t="str">
        <f>'Liste des gares'!E2200</f>
        <v>HDF - Hauts de France</v>
      </c>
      <c r="U2199" t="str">
        <f>'Liste des gares'!F2200</f>
        <v>EIC Hauts de France</v>
      </c>
      <c r="V2199" t="str">
        <f>'Liste des gares'!G2200</f>
        <v>C HAUTS DE FRANCE</v>
      </c>
    </row>
    <row r="2200" spans="17:22">
      <c r="Q2200" t="str">
        <f>'Liste des gares'!B2201</f>
        <v>Réding</v>
      </c>
      <c r="R2200">
        <f>'Liste des gares'!C2201</f>
        <v>87215079</v>
      </c>
      <c r="S2200" t="str">
        <f>'Liste des gares'!D2201</f>
        <v>Grand Est</v>
      </c>
      <c r="T2200" t="str">
        <f>'Liste des gares'!E2201</f>
        <v>GE - Grand Est</v>
      </c>
      <c r="U2200" t="str">
        <f>'Liste des gares'!F2201</f>
        <v>EIC Alsace</v>
      </c>
      <c r="V2200" t="str">
        <f>'Liste des gares'!G2201</f>
        <v>C GRAND EST</v>
      </c>
    </row>
    <row r="2201" spans="17:22">
      <c r="Q2201" t="str">
        <f>'Liste des gares'!B2202</f>
        <v>Redon</v>
      </c>
      <c r="R2201">
        <f>'Liste des gares'!C2202</f>
        <v>87471300</v>
      </c>
      <c r="S2201" t="str">
        <f>'Liste des gares'!D2202</f>
        <v>Bretagne</v>
      </c>
      <c r="T2201" t="str">
        <f>'Liste des gares'!E2202</f>
        <v>BPL - Bretagne Pays de La Loire</v>
      </c>
      <c r="U2201" t="str">
        <f>'Liste des gares'!F2202</f>
        <v>EIC Bretagne Pays de la Loire</v>
      </c>
      <c r="V2201" t="str">
        <f>'Liste des gares'!G2202</f>
        <v>B BRETAGNE</v>
      </c>
    </row>
    <row r="2202" spans="17:22">
      <c r="Q2202" t="str">
        <f>'Liste des gares'!B2203</f>
        <v>Régny</v>
      </c>
      <c r="R2202">
        <f>'Liste des gares'!C2203</f>
        <v>87721050</v>
      </c>
      <c r="S2202" t="str">
        <f>'Liste des gares'!D2203</f>
        <v>Auvergne-Rhône-Alpes</v>
      </c>
      <c r="T2202" t="str">
        <f>'Liste des gares'!E2203</f>
        <v>AURA - Auvergne Rhône Alpes</v>
      </c>
      <c r="U2202" t="str">
        <f>'Liste des gares'!F2203</f>
        <v>à renseigner par PSEF</v>
      </c>
      <c r="V2202" t="str">
        <f>'Liste des gares'!G2203</f>
        <v>C AUV-RHONE ALPES</v>
      </c>
    </row>
    <row r="2203" spans="17:22">
      <c r="Q2203" t="str">
        <f>'Liste des gares'!B2204</f>
        <v>Reichshoffen</v>
      </c>
      <c r="R2203">
        <f>'Liste des gares'!C2204</f>
        <v>87213249</v>
      </c>
      <c r="S2203" t="str">
        <f>'Liste des gares'!D2204</f>
        <v>Grand Est</v>
      </c>
      <c r="T2203" t="str">
        <f>'Liste des gares'!E2204</f>
        <v>GE - Grand Est</v>
      </c>
      <c r="U2203" t="str">
        <f>'Liste des gares'!F2204</f>
        <v>à renseigner par PSEF</v>
      </c>
      <c r="V2203" t="str">
        <f>'Liste des gares'!G2204</f>
        <v>B GRAND EST</v>
      </c>
    </row>
    <row r="2204" spans="17:22">
      <c r="Q2204" t="str">
        <f>'Liste des gares'!B2205</f>
        <v>Reignac</v>
      </c>
      <c r="R2204">
        <f>'Liste des gares'!C2205</f>
        <v>87571455</v>
      </c>
      <c r="S2204" t="str">
        <f>'Liste des gares'!D2205</f>
        <v>Centre-Val de Loire</v>
      </c>
      <c r="T2204" t="str">
        <f>'Liste des gares'!E2205</f>
        <v>CVL - Centre Val de Loire</v>
      </c>
      <c r="U2204" t="str">
        <f>'Liste des gares'!F2205</f>
        <v>à renseigner par PSEF</v>
      </c>
      <c r="V2204" t="str">
        <f>'Liste des gares'!G2205</f>
        <v>C CENTRE VAL DE LOIRE</v>
      </c>
    </row>
    <row r="2205" spans="17:22">
      <c r="Q2205" t="str">
        <f>'Liste des gares'!B2206</f>
        <v>Reignier</v>
      </c>
      <c r="R2205">
        <f>'Liste des gares'!C2206</f>
        <v>87746511</v>
      </c>
      <c r="S2205" t="str">
        <f>'Liste des gares'!D2206</f>
        <v>Auvergne-Rhône-Alpes</v>
      </c>
      <c r="T2205" t="str">
        <f>'Liste des gares'!E2206</f>
        <v>AURA - Auvergne Rhône Alpes</v>
      </c>
      <c r="U2205" t="str">
        <f>'Liste des gares'!F2206</f>
        <v>à renseigner par PSEF</v>
      </c>
      <c r="V2205" t="str">
        <f>'Liste des gares'!G2206</f>
        <v>C AUV-RHONE ALPES</v>
      </c>
    </row>
    <row r="2206" spans="17:22">
      <c r="Q2206" t="str">
        <f>'Liste des gares'!B2207</f>
        <v>Reims</v>
      </c>
      <c r="R2206">
        <f>'Liste des gares'!C2207</f>
        <v>87171009</v>
      </c>
      <c r="S2206" t="str">
        <f>'Liste des gares'!D2207</f>
        <v>Grand Est</v>
      </c>
      <c r="T2206" t="str">
        <f>'Liste des gares'!E2207</f>
        <v>GE - Grand Est</v>
      </c>
      <c r="U2206" t="str">
        <f>'Liste des gares'!F2207</f>
        <v>EIC Lorraine Champagne Ardenne</v>
      </c>
      <c r="V2206" t="str">
        <f>'Liste des gares'!G2207</f>
        <v>A GRAND EST</v>
      </c>
    </row>
    <row r="2207" spans="17:22">
      <c r="Q2207" t="str">
        <f>'Liste des gares'!B2208</f>
        <v>Reims Maison Blanche</v>
      </c>
      <c r="R2207">
        <f>'Liste des gares'!C2208</f>
        <v>87171272</v>
      </c>
      <c r="S2207" t="str">
        <f>'Liste des gares'!D2208</f>
        <v>Grand Est</v>
      </c>
      <c r="T2207" t="str">
        <f>'Liste des gares'!E2208</f>
        <v>GE - Grand Est</v>
      </c>
      <c r="U2207" t="str">
        <f>'Liste des gares'!F2208</f>
        <v>à renseigner par PSEF</v>
      </c>
      <c r="V2207" t="str">
        <f>'Liste des gares'!G2208</f>
        <v>C GRAND EST</v>
      </c>
    </row>
    <row r="2208" spans="17:22">
      <c r="Q2208" t="str">
        <f>'Liste des gares'!B2209</f>
        <v>Rémelfing</v>
      </c>
      <c r="R2208">
        <f>'Liste des gares'!C2209</f>
        <v>87193623</v>
      </c>
      <c r="S2208" t="str">
        <f>'Liste des gares'!D2209</f>
        <v>Grand Est</v>
      </c>
      <c r="T2208" t="str">
        <f>'Liste des gares'!E2209</f>
        <v>GE - Grand Est</v>
      </c>
      <c r="U2208" t="str">
        <f>'Liste des gares'!F2209</f>
        <v>à renseigner par PSEF</v>
      </c>
      <c r="V2208" t="str">
        <f>'Liste des gares'!G2209</f>
        <v>C GRAND EST</v>
      </c>
    </row>
    <row r="2209" spans="17:22">
      <c r="Q2209" t="str">
        <f>'Liste des gares'!B2210</f>
        <v>Rémilly</v>
      </c>
      <c r="R2209">
        <f>'Liste des gares'!C2210</f>
        <v>87192237</v>
      </c>
      <c r="S2209" t="str">
        <f>'Liste des gares'!D2210</f>
        <v>Grand Est</v>
      </c>
      <c r="T2209" t="str">
        <f>'Liste des gares'!E2210</f>
        <v>GE - Grand Est</v>
      </c>
      <c r="U2209" t="str">
        <f>'Liste des gares'!F2210</f>
        <v>à renseigner par PSEF</v>
      </c>
      <c r="V2209" t="str">
        <f>'Liste des gares'!G2210</f>
        <v>B GRAND EST</v>
      </c>
    </row>
    <row r="2210" spans="17:22">
      <c r="Q2210" t="str">
        <f>'Liste des gares'!B2211</f>
        <v>Remiremont</v>
      </c>
      <c r="R2210">
        <f>'Liste des gares'!C2211</f>
        <v>87144451</v>
      </c>
      <c r="S2210" t="str">
        <f>'Liste des gares'!D2211</f>
        <v>Grand Est</v>
      </c>
      <c r="T2210" t="str">
        <f>'Liste des gares'!E2211</f>
        <v>GE - Grand Est</v>
      </c>
      <c r="U2210" t="str">
        <f>'Liste des gares'!F2211</f>
        <v>EIC Lorraine Champagne Ardenne</v>
      </c>
      <c r="V2210" t="str">
        <f>'Liste des gares'!G2211</f>
        <v>B GRAND EST</v>
      </c>
    </row>
    <row r="2211" spans="17:22">
      <c r="Q2211" t="str">
        <f>'Liste des gares'!B2212</f>
        <v>Remise à Jorelle T4</v>
      </c>
      <c r="R2211">
        <f>'Liste des gares'!C2212</f>
        <v>87988709</v>
      </c>
      <c r="S2211" t="str">
        <f>'Liste des gares'!D2212</f>
        <v>Île-de-France</v>
      </c>
      <c r="T2211" t="str">
        <f>'Liste des gares'!E2212</f>
        <v>IDF - Île de France</v>
      </c>
      <c r="U2211" t="str">
        <f>'Liste des gares'!F2212</f>
        <v>à renseigner par PSEF</v>
      </c>
      <c r="V2211" t="str">
        <f>'Liste des gares'!G2212</f>
        <v>B ILE-DE-FRANCE</v>
      </c>
    </row>
    <row r="2212" spans="17:22">
      <c r="Q2212" t="str">
        <f>'Liste des gares'!B2213</f>
        <v>Remoulins</v>
      </c>
      <c r="R2212">
        <f>'Liste des gares'!C2213</f>
        <v>87775395</v>
      </c>
      <c r="S2212" t="str">
        <f>'Liste des gares'!D2213</f>
        <v>Occitanie</v>
      </c>
      <c r="T2212" t="str">
        <f>'Liste des gares'!E2213</f>
        <v>OCC - Occitanie</v>
      </c>
      <c r="U2212" t="str">
        <f>'Liste des gares'!F2213</f>
        <v>à renseigner par PSEF</v>
      </c>
      <c r="V2212" t="str">
        <f>'Liste des gares'!G2213</f>
        <v>C OCCITANIE</v>
      </c>
    </row>
    <row r="2213" spans="17:22">
      <c r="Q2213" t="str">
        <f>'Liste des gares'!B2214</f>
        <v>Remy (Oise)</v>
      </c>
      <c r="R2213">
        <f>'Liste des gares'!C2214</f>
        <v>87313403</v>
      </c>
      <c r="S2213" t="str">
        <f>'Liste des gares'!D2214</f>
        <v>Hauts-de-France</v>
      </c>
      <c r="T2213" t="str">
        <f>'Liste des gares'!E2214</f>
        <v>HDF - Hauts de France</v>
      </c>
      <c r="U2213" t="str">
        <f>'Liste des gares'!F2214</f>
        <v>à renseigner par PSEF</v>
      </c>
      <c r="V2213" t="str">
        <f>'Liste des gares'!G2214</f>
        <v>C HAUTS DE FRANCE</v>
      </c>
    </row>
    <row r="2214" spans="17:22">
      <c r="Q2214" t="str">
        <f>'Liste des gares'!B2215</f>
        <v>Renescure</v>
      </c>
      <c r="R2214">
        <f>'Liste des gares'!C2215</f>
        <v>87281451</v>
      </c>
      <c r="S2214" t="str">
        <f>'Liste des gares'!D2215</f>
        <v>Hauts-de-France</v>
      </c>
      <c r="T2214" t="str">
        <f>'Liste des gares'!E2215</f>
        <v>HDF - Hauts de France</v>
      </c>
      <c r="U2214" t="str">
        <f>'Liste des gares'!F2215</f>
        <v>à renseigner par PSEF</v>
      </c>
      <c r="V2214" t="str">
        <f>'Liste des gares'!G2215</f>
        <v>C HAUTS DE FRANCE</v>
      </c>
    </row>
    <row r="2215" spans="17:22">
      <c r="Q2215" t="str">
        <f>'Liste des gares'!B2216</f>
        <v>Rennes</v>
      </c>
      <c r="R2215">
        <f>'Liste des gares'!C2216</f>
        <v>87471003</v>
      </c>
      <c r="S2215" t="str">
        <f>'Liste des gares'!D2216</f>
        <v>Bretagne</v>
      </c>
      <c r="T2215" t="str">
        <f>'Liste des gares'!E2216</f>
        <v>BPL - Bretagne Pays de La Loire</v>
      </c>
      <c r="U2215" t="str">
        <f>'Liste des gares'!F2216</f>
        <v>EIC Bretagne Pays de la Loire</v>
      </c>
      <c r="V2215" t="str">
        <f>'Liste des gares'!G2216</f>
        <v>TGA RENNES</v>
      </c>
    </row>
    <row r="2216" spans="17:22">
      <c r="Q2216" t="str">
        <f>'Liste des gares'!B2217</f>
        <v>Rethel</v>
      </c>
      <c r="R2216">
        <f>'Liste des gares'!C2217</f>
        <v>87172270</v>
      </c>
      <c r="S2216" t="str">
        <f>'Liste des gares'!D2217</f>
        <v>Grand Est</v>
      </c>
      <c r="T2216" t="str">
        <f>'Liste des gares'!E2217</f>
        <v>GE - Grand Est</v>
      </c>
      <c r="U2216" t="str">
        <f>'Liste des gares'!F2217</f>
        <v>EIC Lorraine Champagne Ardenne</v>
      </c>
      <c r="V2216" t="str">
        <f>'Liste des gares'!G2217</f>
        <v>B GRAND EST</v>
      </c>
    </row>
    <row r="2217" spans="17:22">
      <c r="Q2217" t="str">
        <f>'Liste des gares'!B2218</f>
        <v>Retiers</v>
      </c>
      <c r="R2217">
        <f>'Liste des gares'!C2218</f>
        <v>87471359</v>
      </c>
      <c r="S2217" t="str">
        <f>'Liste des gares'!D2218</f>
        <v>Bretagne</v>
      </c>
      <c r="T2217" t="str">
        <f>'Liste des gares'!E2218</f>
        <v>BPL - Bretagne Pays de La Loire</v>
      </c>
      <c r="U2217" t="str">
        <f>'Liste des gares'!F2218</f>
        <v>à renseigner par PSEF</v>
      </c>
      <c r="V2217" t="str">
        <f>'Liste des gares'!G2218</f>
        <v>C BRETAGNE</v>
      </c>
    </row>
    <row r="2218" spans="17:22">
      <c r="Q2218" t="str">
        <f>'Liste des gares'!B2219</f>
        <v>Retournac</v>
      </c>
      <c r="R2218">
        <f>'Liste des gares'!C2219</f>
        <v>87734749</v>
      </c>
      <c r="S2218" t="str">
        <f>'Liste des gares'!D2219</f>
        <v>Auvergne-Rhône-Alpes</v>
      </c>
      <c r="T2218" t="str">
        <f>'Liste des gares'!E2219</f>
        <v>AURA - Auvergne Rhône Alpes</v>
      </c>
      <c r="U2218" t="str">
        <f>'Liste des gares'!F2219</f>
        <v>à renseigner par PSEF</v>
      </c>
      <c r="V2218" t="str">
        <f>'Liste des gares'!G2219</f>
        <v>C AUV-RHONE ALPES</v>
      </c>
    </row>
    <row r="2219" spans="17:22">
      <c r="Q2219" t="str">
        <f>'Liste des gares'!B2220</f>
        <v>Reuilly</v>
      </c>
      <c r="R2219">
        <f>'Liste des gares'!C2220</f>
        <v>87597039</v>
      </c>
      <c r="S2219" t="str">
        <f>'Liste des gares'!D2220</f>
        <v>Centre-Val de Loire</v>
      </c>
      <c r="T2219" t="str">
        <f>'Liste des gares'!E2220</f>
        <v>CVL - Centre Val de Loire</v>
      </c>
      <c r="U2219" t="str">
        <f>'Liste des gares'!F2220</f>
        <v>à renseigner par PSEF</v>
      </c>
      <c r="V2219" t="str">
        <f>'Liste des gares'!G2220</f>
        <v>C CENTRE VAL DE LOIRE</v>
      </c>
    </row>
    <row r="2220" spans="17:22">
      <c r="Q2220" t="str">
        <f>'Liste des gares'!B2221</f>
        <v>Revigny</v>
      </c>
      <c r="R2220">
        <f>'Liste des gares'!C2221</f>
        <v>87175018</v>
      </c>
      <c r="S2220" t="str">
        <f>'Liste des gares'!D2221</f>
        <v>Grand Est</v>
      </c>
      <c r="T2220" t="str">
        <f>'Liste des gares'!E2221</f>
        <v>GE - Grand Est</v>
      </c>
      <c r="U2220" t="str">
        <f>'Liste des gares'!F2221</f>
        <v>EIC Lorraine Champagne Ardenne</v>
      </c>
      <c r="V2220" t="str">
        <f>'Liste des gares'!G2221</f>
        <v>C GRAND EST</v>
      </c>
    </row>
    <row r="2221" spans="17:22">
      <c r="Q2221" t="str">
        <f>'Liste des gares'!B2222</f>
        <v>Revin</v>
      </c>
      <c r="R2221">
        <f>'Liste des gares'!C2222</f>
        <v>87172080</v>
      </c>
      <c r="S2221" t="str">
        <f>'Liste des gares'!D2222</f>
        <v>Grand Est</v>
      </c>
      <c r="T2221" t="str">
        <f>'Liste des gares'!E2222</f>
        <v>GE - Grand Est</v>
      </c>
      <c r="U2221" t="str">
        <f>'Liste des gares'!F2222</f>
        <v>à renseigner par PSEF</v>
      </c>
      <c r="V2221" t="str">
        <f>'Liste des gares'!G2222</f>
        <v>B GRAND EST</v>
      </c>
    </row>
    <row r="2222" spans="17:22">
      <c r="Q2222" t="str">
        <f>'Liste des gares'!B2223</f>
        <v>Rezé Pont Rousseau</v>
      </c>
      <c r="R2222">
        <f>'Liste des gares'!C2223</f>
        <v>87481036</v>
      </c>
      <c r="S2222" t="str">
        <f>'Liste des gares'!D2223</f>
        <v>Pays de la Loire</v>
      </c>
      <c r="T2222" t="str">
        <f>'Liste des gares'!E2223</f>
        <v>BPL - Bretagne Pays de La Loire</v>
      </c>
      <c r="U2222" t="str">
        <f>'Liste des gares'!F2223</f>
        <v>à renseigner par PSEF</v>
      </c>
      <c r="V2222" t="str">
        <f>'Liste des gares'!G2223</f>
        <v>B PAYS DE LA LOIRE</v>
      </c>
    </row>
    <row r="2223" spans="17:22">
      <c r="Q2223" t="str">
        <f>'Liste des gares'!B2224</f>
        <v>Ria</v>
      </c>
      <c r="R2223">
        <f>'Liste des gares'!C2224</f>
        <v>87784660</v>
      </c>
      <c r="S2223" t="str">
        <f>'Liste des gares'!D2224</f>
        <v>Occitanie</v>
      </c>
      <c r="T2223" t="str">
        <f>'Liste des gares'!E2224</f>
        <v>OCC - Occitanie</v>
      </c>
      <c r="U2223" t="str">
        <f>'Liste des gares'!F2224</f>
        <v>à renseigner par PSEF</v>
      </c>
      <c r="V2223" t="str">
        <f>'Liste des gares'!G2224</f>
        <v>C OCCITANIE</v>
      </c>
    </row>
    <row r="2224" spans="17:22">
      <c r="Q2224" t="str">
        <f>'Liste des gares'!B2225</f>
        <v>Ribécourt</v>
      </c>
      <c r="R2224">
        <f>'Liste des gares'!C2225</f>
        <v>87276766</v>
      </c>
      <c r="S2224" t="str">
        <f>'Liste des gares'!D2225</f>
        <v>Hauts-de-France</v>
      </c>
      <c r="T2224" t="str">
        <f>'Liste des gares'!E2225</f>
        <v>HDF - Hauts de France</v>
      </c>
      <c r="U2224" t="str">
        <f>'Liste des gares'!F2225</f>
        <v>à renseigner par PSEF</v>
      </c>
      <c r="V2224" t="str">
        <f>'Liste des gares'!G2225</f>
        <v>B HAUTS DE FRANCE</v>
      </c>
    </row>
    <row r="2225" spans="17:22">
      <c r="Q2225" t="str">
        <f>'Liste des gares'!B2226</f>
        <v>Riedseltz</v>
      </c>
      <c r="R2225">
        <f>'Liste des gares'!C2226</f>
        <v>87213462</v>
      </c>
      <c r="S2225" t="str">
        <f>'Liste des gares'!D2226</f>
        <v>Grand Est</v>
      </c>
      <c r="T2225" t="str">
        <f>'Liste des gares'!E2226</f>
        <v>GE - Grand Est</v>
      </c>
      <c r="U2225" t="str">
        <f>'Liste des gares'!F2226</f>
        <v>à renseigner par PSEF</v>
      </c>
      <c r="V2225" t="str">
        <f>'Liste des gares'!G2226</f>
        <v>C GRAND EST</v>
      </c>
    </row>
    <row r="2226" spans="17:22">
      <c r="Q2226" t="str">
        <f>'Liste des gares'!B2227</f>
        <v>Rieux - Angicourt</v>
      </c>
      <c r="R2226">
        <f>'Liste des gares'!C2227</f>
        <v>87276352</v>
      </c>
      <c r="S2226" t="str">
        <f>'Liste des gares'!D2227</f>
        <v>Hauts-de-France</v>
      </c>
      <c r="T2226" t="str">
        <f>'Liste des gares'!E2227</f>
        <v>HDF - Hauts de France</v>
      </c>
      <c r="U2226" t="str">
        <f>'Liste des gares'!F2227</f>
        <v>à renseigner par PSEF</v>
      </c>
      <c r="V2226" t="str">
        <f>'Liste des gares'!G2227</f>
        <v>B HAUTS DE FRANCE</v>
      </c>
    </row>
    <row r="2227" spans="17:22">
      <c r="Q2227" t="str">
        <f>'Liste des gares'!B2228</f>
        <v>Rilly-la-Montagne</v>
      </c>
      <c r="R2227">
        <f>'Liste des gares'!C2228</f>
        <v>87171595</v>
      </c>
      <c r="S2227" t="str">
        <f>'Liste des gares'!D2228</f>
        <v>Grand Est</v>
      </c>
      <c r="T2227" t="str">
        <f>'Liste des gares'!E2228</f>
        <v>GE - Grand Est</v>
      </c>
      <c r="U2227" t="str">
        <f>'Liste des gares'!F2228</f>
        <v>à renseigner par PSEF</v>
      </c>
      <c r="V2227" t="str">
        <f>'Liste des gares'!G2228</f>
        <v>C GRAND EST</v>
      </c>
    </row>
    <row r="2228" spans="17:22">
      <c r="Q2228" t="str">
        <f>'Liste des gares'!B2229</f>
        <v>Riom - Châtel-Guyon</v>
      </c>
      <c r="R2228">
        <f>'Liste des gares'!C2229</f>
        <v>87734053</v>
      </c>
      <c r="S2228" t="str">
        <f>'Liste des gares'!D2229</f>
        <v>Auvergne-Rhône-Alpes</v>
      </c>
      <c r="T2228" t="str">
        <f>'Liste des gares'!E2229</f>
        <v>AURA - Auvergne Rhône Alpes</v>
      </c>
      <c r="U2228" t="str">
        <f>'Liste des gares'!F2229</f>
        <v>à renseigner par PSEF</v>
      </c>
      <c r="V2228" t="str">
        <f>'Liste des gares'!G2229</f>
        <v>B AUV-RHONE ALPES</v>
      </c>
    </row>
    <row r="2229" spans="17:22">
      <c r="Q2229" t="str">
        <f>'Liste des gares'!B2230</f>
        <v>Ris-Orangis</v>
      </c>
      <c r="R2229">
        <f>'Liste des gares'!C2230</f>
        <v>87681338</v>
      </c>
      <c r="S2229" t="str">
        <f>'Liste des gares'!D2230</f>
        <v>Île-de-France</v>
      </c>
      <c r="T2229" t="str">
        <f>'Liste des gares'!E2230</f>
        <v>IDF - Île de France</v>
      </c>
      <c r="U2229" t="str">
        <f>'Liste des gares'!F2230</f>
        <v>à renseigner par PSEF</v>
      </c>
      <c r="V2229" t="str">
        <f>'Liste des gares'!G2230</f>
        <v>B ILE-DE-FRANCE</v>
      </c>
    </row>
    <row r="2230" spans="17:22">
      <c r="Q2230" t="str">
        <f>'Liste des gares'!B2231</f>
        <v>Rivarennes</v>
      </c>
      <c r="R2230">
        <f>'Liste des gares'!C2231</f>
        <v>87571653</v>
      </c>
      <c r="S2230" t="str">
        <f>'Liste des gares'!D2231</f>
        <v>Centre-Val de Loire</v>
      </c>
      <c r="T2230" t="str">
        <f>'Liste des gares'!E2231</f>
        <v>CVL - Centre Val de Loire</v>
      </c>
      <c r="U2230" t="str">
        <f>'Liste des gares'!F2231</f>
        <v>à renseigner par PSEF</v>
      </c>
      <c r="V2230" t="str">
        <f>'Liste des gares'!G2231</f>
        <v>C CENTRE VAL DE LOIRE</v>
      </c>
    </row>
    <row r="2231" spans="17:22">
      <c r="Q2231" t="str">
        <f>'Liste des gares'!B2232</f>
        <v>Rive-de-Gier</v>
      </c>
      <c r="R2231">
        <f>'Liste des gares'!C2232</f>
        <v>87726331</v>
      </c>
      <c r="S2231" t="str">
        <f>'Liste des gares'!D2232</f>
        <v>Auvergne-Rhône-Alpes</v>
      </c>
      <c r="T2231" t="str">
        <f>'Liste des gares'!E2232</f>
        <v>AURA - Auvergne Rhône Alpes</v>
      </c>
      <c r="U2231" t="str">
        <f>'Liste des gares'!F2232</f>
        <v>à renseigner par PSEF</v>
      </c>
      <c r="V2231" t="str">
        <f>'Liste des gares'!G2232</f>
        <v>B AUV-RHONE ALPES</v>
      </c>
    </row>
    <row r="2232" spans="17:22">
      <c r="Q2232" t="str">
        <f>'Liste des gares'!B2233</f>
        <v>Rives</v>
      </c>
      <c r="R2232">
        <f>'Liste des gares'!C2233</f>
        <v>87747246</v>
      </c>
      <c r="S2232" t="str">
        <f>'Liste des gares'!D2233</f>
        <v>Auvergne-Rhône-Alpes</v>
      </c>
      <c r="T2232" t="str">
        <f>'Liste des gares'!E2233</f>
        <v>AURA - Auvergne Rhône Alpes</v>
      </c>
      <c r="U2232" t="str">
        <f>'Liste des gares'!F2233</f>
        <v>EIC Alpes</v>
      </c>
      <c r="V2232" t="str">
        <f>'Liste des gares'!G2233</f>
        <v>B AUV-RHONE ALPES</v>
      </c>
    </row>
    <row r="2233" spans="17:22">
      <c r="Q2233" t="str">
        <f>'Liste des gares'!B2234</f>
        <v>Rivesaltes</v>
      </c>
      <c r="R2233">
        <f>'Liste des gares'!C2234</f>
        <v>87784173</v>
      </c>
      <c r="S2233" t="str">
        <f>'Liste des gares'!D2234</f>
        <v>Occitanie</v>
      </c>
      <c r="T2233" t="str">
        <f>'Liste des gares'!E2234</f>
        <v>OCC - Occitanie</v>
      </c>
      <c r="U2233" t="str">
        <f>'Liste des gares'!F2234</f>
        <v>EIC Languedoc Roussillon</v>
      </c>
      <c r="V2233" t="str">
        <f>'Liste des gares'!G2234</f>
        <v>C OCCITANIE</v>
      </c>
    </row>
    <row r="2234" spans="17:22">
      <c r="Q2234" t="str">
        <f>'Liste des gares'!B2235</f>
        <v>Rixheim</v>
      </c>
      <c r="R2234">
        <f>'Liste des gares'!C2235</f>
        <v>87182071</v>
      </c>
      <c r="S2234" t="str">
        <f>'Liste des gares'!D2235</f>
        <v>Grand Est</v>
      </c>
      <c r="T2234" t="str">
        <f>'Liste des gares'!E2235</f>
        <v>GE - Grand Est</v>
      </c>
      <c r="U2234" t="str">
        <f>'Liste des gares'!F2235</f>
        <v>à renseigner par PSEF</v>
      </c>
      <c r="V2234" t="str">
        <f>'Liste des gares'!G2235</f>
        <v>B GRAND EST</v>
      </c>
    </row>
    <row r="2235" spans="17:22">
      <c r="Q2235" t="str">
        <f>'Liste des gares'!B2236</f>
        <v>Roanne</v>
      </c>
      <c r="R2235">
        <f>'Liste des gares'!C2236</f>
        <v>87726802</v>
      </c>
      <c r="S2235" t="str">
        <f>'Liste des gares'!D2236</f>
        <v>Auvergne-Rhône-Alpes</v>
      </c>
      <c r="T2235" t="str">
        <f>'Liste des gares'!E2236</f>
        <v>AURA - Auvergne Rhône Alpes</v>
      </c>
      <c r="U2235" t="str">
        <f>'Liste des gares'!F2236</f>
        <v>EIC Rhône Alpes Lyon</v>
      </c>
      <c r="V2235" t="str">
        <f>'Liste des gares'!G2236</f>
        <v>B AUV-RHONE ALPES</v>
      </c>
    </row>
    <row r="2236" spans="17:22">
      <c r="Q2236" t="str">
        <f>'Liste des gares'!B2237</f>
        <v>Rocamadour - Padirac</v>
      </c>
      <c r="R2236">
        <f>'Liste des gares'!C2237</f>
        <v>87613042</v>
      </c>
      <c r="S2236" t="str">
        <f>'Liste des gares'!D2237</f>
        <v>Occitanie</v>
      </c>
      <c r="T2236" t="str">
        <f>'Liste des gares'!E2237</f>
        <v>OCC - Occitanie</v>
      </c>
      <c r="U2236" t="str">
        <f>'Liste des gares'!F2237</f>
        <v>à renseigner par PSEF</v>
      </c>
      <c r="V2236" t="str">
        <f>'Liste des gares'!G2237</f>
        <v>C OCCITANIE</v>
      </c>
    </row>
    <row r="2237" spans="17:22">
      <c r="Q2237" t="str">
        <f>'Liste des gares'!B2238</f>
        <v>Rochefort</v>
      </c>
      <c r="R2237">
        <f>'Liste des gares'!C2238</f>
        <v>87485144</v>
      </c>
      <c r="S2237" t="str">
        <f>'Liste des gares'!D2238</f>
        <v>Nouvelle-Aquitaine</v>
      </c>
      <c r="T2237" t="str">
        <f>'Liste des gares'!E2238</f>
        <v>NA - Nouvelle Aquitaine</v>
      </c>
      <c r="U2237" t="str">
        <f>'Liste des gares'!F2238</f>
        <v>à renseigner par PSEF</v>
      </c>
      <c r="V2237" t="str">
        <f>'Liste des gares'!G2238</f>
        <v>B NOUVELLE AQUITAINE</v>
      </c>
    </row>
    <row r="2238" spans="17:22">
      <c r="Q2238" t="str">
        <f>'Liste des gares'!B2239</f>
        <v>Roche-lez-Beaupré</v>
      </c>
      <c r="R2238">
        <f>'Liste des gares'!C2239</f>
        <v>87718403</v>
      </c>
      <c r="S2238" t="str">
        <f>'Liste des gares'!D2239</f>
        <v>Bourgogne-Franche-Comté</v>
      </c>
      <c r="T2238" t="str">
        <f>'Liste des gares'!E2239</f>
        <v>BFC - Bourgogne Franche Compté</v>
      </c>
      <c r="U2238" t="str">
        <f>'Liste des gares'!F2239</f>
        <v>à renseigner par PSEF</v>
      </c>
      <c r="V2238" t="str">
        <f>'Liste des gares'!G2239</f>
        <v>C BOURGOGNE FC</v>
      </c>
    </row>
    <row r="2239" spans="17:22">
      <c r="Q2239" t="str">
        <f>'Liste des gares'!B2240</f>
        <v>Rochy-Condé</v>
      </c>
      <c r="R2239">
        <f>'Liste des gares'!C2240</f>
        <v>87313601</v>
      </c>
      <c r="S2239" t="str">
        <f>'Liste des gares'!D2240</f>
        <v>Hauts-de-France</v>
      </c>
      <c r="T2239" t="str">
        <f>'Liste des gares'!E2240</f>
        <v>HDF - Hauts de France</v>
      </c>
      <c r="U2239" t="str">
        <f>'Liste des gares'!F2240</f>
        <v>à renseigner par PSEF</v>
      </c>
      <c r="V2239" t="str">
        <f>'Liste des gares'!G2240</f>
        <v>C HAUTS DE FRANCE</v>
      </c>
    </row>
    <row r="2240" spans="17:22">
      <c r="Q2240" t="str">
        <f>'Liste des gares'!B2241</f>
        <v>Rodez</v>
      </c>
      <c r="R2240">
        <f>'Liste des gares'!C2241</f>
        <v>87613422</v>
      </c>
      <c r="S2240" t="str">
        <f>'Liste des gares'!D2241</f>
        <v>Occitanie</v>
      </c>
      <c r="T2240" t="str">
        <f>'Liste des gares'!E2241</f>
        <v>OCC - Occitanie</v>
      </c>
      <c r="U2240" t="str">
        <f>'Liste des gares'!F2241</f>
        <v>EIC Midi Pyrénées</v>
      </c>
      <c r="V2240" t="str">
        <f>'Liste des gares'!G2241</f>
        <v>B OCCITANIE</v>
      </c>
    </row>
    <row r="2241" spans="17:22">
      <c r="Q2241" t="str">
        <f>'Liste des gares'!B2242</f>
        <v>Rœschwoog</v>
      </c>
      <c r="R2241">
        <f>'Liste des gares'!C2242</f>
        <v>87212407</v>
      </c>
      <c r="S2241" t="str">
        <f>'Liste des gares'!D2242</f>
        <v>Grand Est</v>
      </c>
      <c r="T2241" t="str">
        <f>'Liste des gares'!E2242</f>
        <v>GE - Grand Est</v>
      </c>
      <c r="U2241" t="str">
        <f>'Liste des gares'!F2242</f>
        <v>à renseigner par PSEF</v>
      </c>
      <c r="V2241" t="str">
        <f>'Liste des gares'!G2242</f>
        <v>C GRAND EST</v>
      </c>
    </row>
    <row r="2242" spans="17:22">
      <c r="Q2242" t="str">
        <f>'Liste des gares'!B2243</f>
        <v>Rœux</v>
      </c>
      <c r="R2242">
        <f>'Liste des gares'!C2243</f>
        <v>87342089</v>
      </c>
      <c r="S2242" t="str">
        <f>'Liste des gares'!D2243</f>
        <v>Hauts-de-France</v>
      </c>
      <c r="T2242" t="str">
        <f>'Liste des gares'!E2243</f>
        <v>HDF - Hauts de France</v>
      </c>
      <c r="U2242" t="str">
        <f>'Liste des gares'!F2243</f>
        <v>à renseigner par PSEF</v>
      </c>
      <c r="V2242" t="str">
        <f>'Liste des gares'!G2243</f>
        <v>C HAUTS DE FRANCE</v>
      </c>
    </row>
    <row r="2243" spans="17:22">
      <c r="Q2243" t="str">
        <f>'Liste des gares'!B2244</f>
        <v>Rognac</v>
      </c>
      <c r="R2243">
        <f>'Liste des gares'!C2244</f>
        <v>87753251</v>
      </c>
      <c r="S2243" t="str">
        <f>'Liste des gares'!D2244</f>
        <v>Provence-Alpes-Côte d'Azur</v>
      </c>
      <c r="T2243" t="str">
        <f>'Liste des gares'!E2244</f>
        <v>PACA - Provence Alpes Côte d'Azur</v>
      </c>
      <c r="U2243" t="str">
        <f>'Liste des gares'!F2244</f>
        <v>EIC Provence Alpes Côte d'Azur</v>
      </c>
      <c r="V2243" t="str">
        <f>'Liste des gares'!G2244</f>
        <v>B PACA</v>
      </c>
    </row>
    <row r="2244" spans="17:22">
      <c r="Q2244" t="str">
        <f>'Liste des gares'!B2245</f>
        <v>Roissy-en-Brie</v>
      </c>
      <c r="R2244">
        <f>'Liste des gares'!C2245</f>
        <v>87116038</v>
      </c>
      <c r="S2244" t="str">
        <f>'Liste des gares'!D2245</f>
        <v>Île-de-France</v>
      </c>
      <c r="T2244" t="str">
        <f>'Liste des gares'!E2245</f>
        <v>IDF - Île de France</v>
      </c>
      <c r="U2244" t="str">
        <f>'Liste des gares'!F2245</f>
        <v>à renseigner par PSEF</v>
      </c>
      <c r="V2244" t="str">
        <f>'Liste des gares'!G2245</f>
        <v>B ILE-DE-FRANCE</v>
      </c>
    </row>
    <row r="2245" spans="17:22">
      <c r="Q2245" t="str">
        <f>'Liste des gares'!B2246</f>
        <v>Rolleville</v>
      </c>
      <c r="R2245">
        <f>'Liste des gares'!C2246</f>
        <v>87413740</v>
      </c>
      <c r="S2245" t="str">
        <f>'Liste des gares'!D2246</f>
        <v>Normandie</v>
      </c>
      <c r="T2245" t="str">
        <f>'Liste des gares'!E2246</f>
        <v>NO - Normandie</v>
      </c>
      <c r="U2245" t="str">
        <f>'Liste des gares'!F2246</f>
        <v>à renseigner par PSEF</v>
      </c>
      <c r="V2245" t="str">
        <f>'Liste des gares'!G2246</f>
        <v>C NORMANDIE</v>
      </c>
    </row>
    <row r="2246" spans="17:22">
      <c r="Q2246" t="str">
        <f>'Liste des gares'!B2247</f>
        <v>Romanèche-Thorins</v>
      </c>
      <c r="R2246">
        <f>'Liste des gares'!C2247</f>
        <v>87725739</v>
      </c>
      <c r="S2246" t="str">
        <f>'Liste des gares'!D2247</f>
        <v>Bourgogne-Franche-Comté</v>
      </c>
      <c r="T2246" t="str">
        <f>'Liste des gares'!E2247</f>
        <v>BFC - Bourgogne Franche Compté</v>
      </c>
      <c r="U2246" t="str">
        <f>'Liste des gares'!F2247</f>
        <v>à renseigner par PSEF</v>
      </c>
      <c r="V2246" t="str">
        <f>'Liste des gares'!G2247</f>
        <v>C BOURGOGNE FC</v>
      </c>
    </row>
    <row r="2247" spans="17:22">
      <c r="Q2247" t="str">
        <f>'Liste des gares'!B2248</f>
        <v>Romans - Bourg-de-Péage</v>
      </c>
      <c r="R2247">
        <f>'Liste des gares'!C2248</f>
        <v>87761650</v>
      </c>
      <c r="S2247" t="str">
        <f>'Liste des gares'!D2248</f>
        <v>Auvergne-Rhône-Alpes</v>
      </c>
      <c r="T2247" t="str">
        <f>'Liste des gares'!E2248</f>
        <v>AURA - Auvergne Rhône Alpes</v>
      </c>
      <c r="U2247" t="str">
        <f>'Liste des gares'!F2248</f>
        <v>à renseigner par PSEF</v>
      </c>
      <c r="V2247" t="str">
        <f>'Liste des gares'!G2248</f>
        <v>B AUV-RHONE ALPES</v>
      </c>
    </row>
    <row r="2248" spans="17:22">
      <c r="Q2248" t="str">
        <f>'Liste des gares'!B2249</f>
        <v>Rombas - Clouange</v>
      </c>
      <c r="R2248">
        <f>'Liste des gares'!C2249</f>
        <v>87191734</v>
      </c>
      <c r="S2248" t="str">
        <f>'Liste des gares'!D2249</f>
        <v>Grand Est</v>
      </c>
      <c r="T2248" t="str">
        <f>'Liste des gares'!E2249</f>
        <v>GE - Grand Est</v>
      </c>
      <c r="U2248" t="str">
        <f>'Liste des gares'!F2249</f>
        <v>à renseigner par PSEF</v>
      </c>
      <c r="V2248" t="str">
        <f>'Liste des gares'!G2249</f>
        <v>C GRAND EST</v>
      </c>
    </row>
    <row r="2249" spans="17:22">
      <c r="Q2249" t="str">
        <f>'Liste des gares'!B2250</f>
        <v>Romilly-la-Puthenaye</v>
      </c>
      <c r="R2249">
        <f>'Liste des gares'!C2250</f>
        <v>87387175</v>
      </c>
      <c r="S2249" t="str">
        <f>'Liste des gares'!D2250</f>
        <v>Normandie</v>
      </c>
      <c r="T2249" t="str">
        <f>'Liste des gares'!E2250</f>
        <v>NO - Normandie</v>
      </c>
      <c r="U2249" t="str">
        <f>'Liste des gares'!F2250</f>
        <v>à renseigner par PSEF</v>
      </c>
      <c r="V2249" t="str">
        <f>'Liste des gares'!G2250</f>
        <v>C NORMANDIE</v>
      </c>
    </row>
    <row r="2250" spans="17:22">
      <c r="Q2250" t="str">
        <f>'Liste des gares'!B2251</f>
        <v>Romilly-sur-Seine</v>
      </c>
      <c r="R2250">
        <f>'Liste des gares'!C2251</f>
        <v>87118158</v>
      </c>
      <c r="S2250" t="str">
        <f>'Liste des gares'!D2251</f>
        <v>Grand Est</v>
      </c>
      <c r="T2250" t="str">
        <f>'Liste des gares'!E2251</f>
        <v>GE - Grand Est</v>
      </c>
      <c r="U2250" t="str">
        <f>'Liste des gares'!F2251</f>
        <v>à renseigner par PSEF</v>
      </c>
      <c r="V2250" t="str">
        <f>'Liste des gares'!G2251</f>
        <v>B GRAND EST</v>
      </c>
    </row>
    <row r="2251" spans="17:22">
      <c r="Q2251" t="str">
        <f>'Liste des gares'!B2252</f>
        <v>Romorantin Blanc Argent</v>
      </c>
      <c r="R2251">
        <f>'Liste des gares'!C2252</f>
        <v>87576025</v>
      </c>
      <c r="S2251" t="str">
        <f>'Liste des gares'!D2252</f>
        <v>Centre-Val de Loire</v>
      </c>
      <c r="T2251" t="str">
        <f>'Liste des gares'!E2252</f>
        <v>CVL - Centre Val de Loire</v>
      </c>
      <c r="U2251" t="str">
        <f>'Liste des gares'!F2252</f>
        <v>à renseigner par PSEF</v>
      </c>
      <c r="V2251" t="str">
        <f>'Liste des gares'!G2252</f>
        <v>B CENTRE VAL DE LOIRE</v>
      </c>
    </row>
    <row r="2252" spans="17:22">
      <c r="Q2252" t="str">
        <f>'Liste des gares'!B2253</f>
        <v>Ronchamp</v>
      </c>
      <c r="R2252">
        <f>'Liste des gares'!C2253</f>
        <v>87185314</v>
      </c>
      <c r="S2252" t="str">
        <f>'Liste des gares'!D2253</f>
        <v>Bourgogne-Franche-Comté</v>
      </c>
      <c r="T2252" t="str">
        <f>'Liste des gares'!E2253</f>
        <v>BFC - Bourgogne Franche Compté</v>
      </c>
      <c r="U2252" t="str">
        <f>'Liste des gares'!F2253</f>
        <v>à renseigner par PSEF</v>
      </c>
      <c r="V2252" t="str">
        <f>'Liste des gares'!G2253</f>
        <v>C BOURGOGNE FC</v>
      </c>
    </row>
    <row r="2253" spans="17:22">
      <c r="Q2253" t="str">
        <f>'Liste des gares'!B2254</f>
        <v>Ronchin</v>
      </c>
      <c r="R2253">
        <f>'Liste des gares'!C2254</f>
        <v>87286534</v>
      </c>
      <c r="S2253" t="str">
        <f>'Liste des gares'!D2254</f>
        <v>Hauts-de-France</v>
      </c>
      <c r="T2253" t="str">
        <f>'Liste des gares'!E2254</f>
        <v>HDF - Hauts de France</v>
      </c>
      <c r="U2253" t="str">
        <f>'Liste des gares'!F2254</f>
        <v>à renseigner par PSEF</v>
      </c>
      <c r="V2253" t="str">
        <f>'Liste des gares'!G2254</f>
        <v>C HAUTS DE FRANCE</v>
      </c>
    </row>
    <row r="2254" spans="17:22">
      <c r="Q2254" t="str">
        <f>'Liste des gares'!B2255</f>
        <v>Roppenheim</v>
      </c>
      <c r="R2254">
        <f>'Liste des gares'!C2255</f>
        <v>87212415</v>
      </c>
      <c r="S2254" t="str">
        <f>'Liste des gares'!D2255</f>
        <v>Grand Est</v>
      </c>
      <c r="T2254" t="str">
        <f>'Liste des gares'!E2255</f>
        <v>GE - Grand Est</v>
      </c>
      <c r="U2254" t="str">
        <f>'Liste des gares'!F2255</f>
        <v>à renseigner par PSEF</v>
      </c>
      <c r="V2254" t="str">
        <f>'Liste des gares'!G2255</f>
        <v>C GRAND EST</v>
      </c>
    </row>
    <row r="2255" spans="17:22">
      <c r="Q2255" t="str">
        <f>'Liste des gares'!B2256</f>
        <v>Roquesérière - Buzet</v>
      </c>
      <c r="R2255">
        <f>'Liste des gares'!C2256</f>
        <v>87615351</v>
      </c>
      <c r="S2255" t="str">
        <f>'Liste des gares'!D2256</f>
        <v>Occitanie</v>
      </c>
      <c r="T2255" t="str">
        <f>'Liste des gares'!E2256</f>
        <v>OCC - Occitanie</v>
      </c>
      <c r="U2255" t="str">
        <f>'Liste des gares'!F2256</f>
        <v>à renseigner par PSEF</v>
      </c>
      <c r="V2255" t="str">
        <f>'Liste des gares'!G2256</f>
        <v>C OCCITANIE</v>
      </c>
    </row>
    <row r="2256" spans="17:22">
      <c r="Q2256" t="str">
        <f>'Liste des gares'!B2257</f>
        <v>Rosa Parks</v>
      </c>
      <c r="R2256">
        <f>'Liste des gares'!C2257</f>
        <v>87654798</v>
      </c>
      <c r="S2256" t="str">
        <f>'Liste des gares'!D2257</f>
        <v>Île-de-France</v>
      </c>
      <c r="T2256" t="str">
        <f>'Liste des gares'!E2257</f>
        <v>IDF - Île de France</v>
      </c>
      <c r="U2256" t="str">
        <f>'Liste des gares'!F2257</f>
        <v>à renseigner par PSEF</v>
      </c>
      <c r="V2256" t="str">
        <f>'Liste des gares'!G2257</f>
        <v>B ILE-DE-FRANCE</v>
      </c>
    </row>
    <row r="2257" spans="17:22">
      <c r="Q2257" t="str">
        <f>'Liste des gares'!B2258</f>
        <v>Roscoff</v>
      </c>
      <c r="R2257">
        <f>'Liste des gares'!C2258</f>
        <v>87474635</v>
      </c>
      <c r="S2257" t="str">
        <f>'Liste des gares'!D2258</f>
        <v>Bretagne</v>
      </c>
      <c r="T2257" t="str">
        <f>'Liste des gares'!E2258</f>
        <v>BPL - Bretagne Pays de La Loire</v>
      </c>
      <c r="U2257" t="str">
        <f>'Liste des gares'!F2258</f>
        <v>à renseigner par PSEF</v>
      </c>
      <c r="V2257" t="str">
        <f>'Liste des gares'!G2258</f>
        <v>C BRETAGNE</v>
      </c>
    </row>
    <row r="2258" spans="17:22">
      <c r="Q2258" t="str">
        <f>'Liste des gares'!B2259</f>
        <v>Rosheim</v>
      </c>
      <c r="R2258">
        <f>'Liste des gares'!C2259</f>
        <v>87214320</v>
      </c>
      <c r="S2258" t="str">
        <f>'Liste des gares'!D2259</f>
        <v>Grand Est</v>
      </c>
      <c r="T2258" t="str">
        <f>'Liste des gares'!E2259</f>
        <v>GE - Grand Est</v>
      </c>
      <c r="U2258" t="str">
        <f>'Liste des gares'!F2259</f>
        <v>à renseigner par PSEF</v>
      </c>
      <c r="V2258" t="str">
        <f>'Liste des gares'!G2259</f>
        <v>B GRAND EST</v>
      </c>
    </row>
    <row r="2259" spans="17:22">
      <c r="Q2259" t="str">
        <f>'Liste des gares'!B2260</f>
        <v>Souillac</v>
      </c>
      <c r="R2259">
        <f>'Liste des gares'!C2260</f>
        <v>87594333</v>
      </c>
      <c r="S2259" t="str">
        <f>'Liste des gares'!D2260</f>
        <v>Occitanie</v>
      </c>
      <c r="T2259" t="str">
        <f>'Liste des gares'!E2260</f>
        <v>OCC - Occitanie</v>
      </c>
      <c r="U2259" t="str">
        <f>'Liste des gares'!F2260</f>
        <v>à renseigner par PSEF</v>
      </c>
      <c r="V2259" t="str">
        <f>'Liste des gares'!G2260</f>
        <v>C OCCITANIE</v>
      </c>
    </row>
    <row r="2260" spans="17:22">
      <c r="Q2260" t="str">
        <f>'Liste des gares'!B2261</f>
        <v>Rosières-aux-Salines</v>
      </c>
      <c r="R2260">
        <f>'Liste des gares'!C2261</f>
        <v>87141127</v>
      </c>
      <c r="S2260" t="str">
        <f>'Liste des gares'!D2261</f>
        <v>Grand Est</v>
      </c>
      <c r="T2260" t="str">
        <f>'Liste des gares'!E2261</f>
        <v>GE - Grand Est</v>
      </c>
      <c r="U2260" t="str">
        <f>'Liste des gares'!F2261</f>
        <v>à renseigner par PSEF</v>
      </c>
      <c r="V2260" t="str">
        <f>'Liste des gares'!G2261</f>
        <v>B GRAND EST</v>
      </c>
    </row>
    <row r="2261" spans="17:22">
      <c r="Q2261" t="str">
        <f>'Liste des gares'!B2262</f>
        <v>Rosny Bois Perrier</v>
      </c>
      <c r="R2261">
        <f>'Liste des gares'!C2262</f>
        <v>87113696</v>
      </c>
      <c r="S2261" t="str">
        <f>'Liste des gares'!D2262</f>
        <v>Île-de-France</v>
      </c>
      <c r="T2261" t="str">
        <f>'Liste des gares'!E2262</f>
        <v>IDF - Île de France</v>
      </c>
      <c r="U2261" t="str">
        <f>'Liste des gares'!F2262</f>
        <v>à renseigner par PSEF</v>
      </c>
      <c r="V2261" t="str">
        <f>'Liste des gares'!G2262</f>
        <v>B ILE-DE-FRANCE</v>
      </c>
    </row>
    <row r="2262" spans="17:22">
      <c r="Q2262" t="str">
        <f>'Liste des gares'!B2263</f>
        <v>Rosny-sous-Bois</v>
      </c>
      <c r="R2262">
        <f>'Liste des gares'!C2263</f>
        <v>87113704</v>
      </c>
      <c r="S2262" t="str">
        <f>'Liste des gares'!D2263</f>
        <v>Île-de-France</v>
      </c>
      <c r="T2262" t="str">
        <f>'Liste des gares'!E2263</f>
        <v>IDF - Île de France</v>
      </c>
      <c r="U2262" t="str">
        <f>'Liste des gares'!F2263</f>
        <v>à renseigner par PSEF</v>
      </c>
      <c r="V2262" t="str">
        <f>'Liste des gares'!G2263</f>
        <v>B ILE-DE-FRANCE</v>
      </c>
    </row>
    <row r="2263" spans="17:22">
      <c r="Q2263" t="str">
        <f>'Liste des gares'!B2264</f>
        <v>Rosny-sur-Seine</v>
      </c>
      <c r="R2263">
        <f>'Liste des gares'!C2264</f>
        <v>87415885</v>
      </c>
      <c r="S2263" t="str">
        <f>'Liste des gares'!D2264</f>
        <v>Île-de-France</v>
      </c>
      <c r="T2263" t="str">
        <f>'Liste des gares'!E2264</f>
        <v>IDF - Île de France</v>
      </c>
      <c r="U2263" t="str">
        <f>'Liste des gares'!F2264</f>
        <v>à renseigner par PSEF</v>
      </c>
      <c r="V2263" t="str">
        <f>'Liste des gares'!G2264</f>
        <v>B ILE-DE-FRANCE</v>
      </c>
    </row>
    <row r="2264" spans="17:22">
      <c r="Q2264" t="str">
        <f>'Liste des gares'!B2265</f>
        <v>Rosporden</v>
      </c>
      <c r="R2264">
        <f>'Liste des gares'!C2265</f>
        <v>87474155</v>
      </c>
      <c r="S2264" t="str">
        <f>'Liste des gares'!D2265</f>
        <v>Bretagne</v>
      </c>
      <c r="T2264" t="str">
        <f>'Liste des gares'!E2265</f>
        <v>BPL - Bretagne Pays de La Loire</v>
      </c>
      <c r="U2264" t="str">
        <f>'Liste des gares'!F2265</f>
        <v>EIC Bretagne Pays de la Loire</v>
      </c>
      <c r="V2264" t="str">
        <f>'Liste des gares'!G2265</f>
        <v>B BRETAGNE</v>
      </c>
    </row>
    <row r="2265" spans="17:22">
      <c r="Q2265" t="str">
        <f>'Liste des gares'!B2266</f>
        <v>Rosult</v>
      </c>
      <c r="R2265">
        <f>'Liste des gares'!C2266</f>
        <v>87286567</v>
      </c>
      <c r="S2265" t="str">
        <f>'Liste des gares'!D2266</f>
        <v>Hauts-de-France</v>
      </c>
      <c r="T2265" t="str">
        <f>'Liste des gares'!E2266</f>
        <v>HDF - Hauts de France</v>
      </c>
      <c r="U2265" t="str">
        <f>'Liste des gares'!F2266</f>
        <v>à renseigner par PSEF</v>
      </c>
      <c r="V2265" t="str">
        <f>'Liste des gares'!G2266</f>
        <v>C HAUTS DE FRANCE</v>
      </c>
    </row>
    <row r="2266" spans="17:22">
      <c r="Q2266" t="str">
        <f>'Liste des gares'!B2267</f>
        <v>Rothau</v>
      </c>
      <c r="R2266">
        <f>'Liste des gares'!C2267</f>
        <v>87214726</v>
      </c>
      <c r="S2266" t="str">
        <f>'Liste des gares'!D2267</f>
        <v>Grand Est</v>
      </c>
      <c r="T2266" t="str">
        <f>'Liste des gares'!E2267</f>
        <v>GE - Grand Est</v>
      </c>
      <c r="U2266" t="str">
        <f>'Liste des gares'!F2267</f>
        <v>à renseigner par PSEF</v>
      </c>
      <c r="V2266" t="str">
        <f>'Liste des gares'!G2267</f>
        <v>B GRAND EST</v>
      </c>
    </row>
    <row r="2267" spans="17:22">
      <c r="Q2267" t="str">
        <f>'Liste des gares'!B2268</f>
        <v>Roubaix</v>
      </c>
      <c r="R2267">
        <f>'Liste des gares'!C2268</f>
        <v>87286732</v>
      </c>
      <c r="S2267" t="str">
        <f>'Liste des gares'!D2268</f>
        <v>Hauts-de-France</v>
      </c>
      <c r="T2267" t="str">
        <f>'Liste des gares'!E2268</f>
        <v>HDF - Hauts de France</v>
      </c>
      <c r="U2267" t="str">
        <f>'Liste des gares'!F2268</f>
        <v>à renseigner par PSEF</v>
      </c>
      <c r="V2267" t="str">
        <f>'Liste des gares'!G2268</f>
        <v>B HAUTS DE FRANCE</v>
      </c>
    </row>
    <row r="2268" spans="17:22">
      <c r="Q2268" t="str">
        <f>'Liste des gares'!B2269</f>
        <v>Rouen Rive Droite</v>
      </c>
      <c r="R2268">
        <f>'Liste des gares'!C2269</f>
        <v>87411017</v>
      </c>
      <c r="S2268" t="str">
        <f>'Liste des gares'!D2269</f>
        <v>Normandie</v>
      </c>
      <c r="T2268" t="str">
        <f>'Liste des gares'!E2269</f>
        <v>NO - Normandie</v>
      </c>
      <c r="U2268" t="str">
        <f>'Liste des gares'!F2269</f>
        <v>à renseigner par PSEF</v>
      </c>
      <c r="V2268" t="str">
        <f>'Liste des gares'!G2269</f>
        <v>A NORMANDIE</v>
      </c>
    </row>
    <row r="2269" spans="17:22">
      <c r="Q2269" t="str">
        <f>'Liste des gares'!B2270</f>
        <v>Rouessé-Vassé</v>
      </c>
      <c r="R2269">
        <f>'Liste des gares'!C2270</f>
        <v>87396259</v>
      </c>
      <c r="S2269" t="str">
        <f>'Liste des gares'!D2270</f>
        <v>Pays de la Loire</v>
      </c>
      <c r="T2269" t="str">
        <f>'Liste des gares'!E2270</f>
        <v>BPL - Bretagne Pays de La Loire</v>
      </c>
      <c r="U2269" t="str">
        <f>'Liste des gares'!F2270</f>
        <v>à renseigner par PSEF</v>
      </c>
      <c r="V2269" t="str">
        <f>'Liste des gares'!G2270</f>
        <v>C PAYS DE LA LOIRE</v>
      </c>
    </row>
    <row r="2270" spans="17:22">
      <c r="Q2270" t="str">
        <f>'Liste des gares'!B2271</f>
        <v>Rouffach</v>
      </c>
      <c r="R2270">
        <f>'Liste des gares'!C2271</f>
        <v>87182337</v>
      </c>
      <c r="S2270" t="str">
        <f>'Liste des gares'!D2271</f>
        <v>Grand Est</v>
      </c>
      <c r="T2270" t="str">
        <f>'Liste des gares'!E2271</f>
        <v>GE - Grand Est</v>
      </c>
      <c r="U2270" t="str">
        <f>'Liste des gares'!F2271</f>
        <v>à renseigner par PSEF</v>
      </c>
      <c r="V2270" t="str">
        <f>'Liste des gares'!G2271</f>
        <v>B GRAND EST</v>
      </c>
    </row>
    <row r="2271" spans="17:22">
      <c r="Q2271" t="str">
        <f>'Liste des gares'!B2272</f>
        <v>Rougemont Chanteloup T4</v>
      </c>
      <c r="R2271">
        <f>'Liste des gares'!C2272</f>
        <v>87431791</v>
      </c>
      <c r="S2271" t="str">
        <f>'Liste des gares'!D2272</f>
        <v>Île-de-France</v>
      </c>
      <c r="T2271" t="str">
        <f>'Liste des gares'!E2272</f>
        <v>IDF - Île de France</v>
      </c>
      <c r="U2271" t="str">
        <f>'Liste des gares'!F2272</f>
        <v>à renseigner par PSEF</v>
      </c>
      <c r="V2271" t="str">
        <f>'Liste des gares'!G2272</f>
        <v>B ILE-DE-FRANCE</v>
      </c>
    </row>
    <row r="2272" spans="17:22">
      <c r="Q2272" t="str">
        <f>'Liste des gares'!B2273</f>
        <v>Rouillé</v>
      </c>
      <c r="R2272">
        <f>'Liste des gares'!C2273</f>
        <v>87485532</v>
      </c>
      <c r="S2272" t="str">
        <f>'Liste des gares'!D2273</f>
        <v>Nouvelle-Aquitaine</v>
      </c>
      <c r="T2272" t="str">
        <f>'Liste des gares'!E2273</f>
        <v>NA - Nouvelle Aquitaine</v>
      </c>
      <c r="U2272" t="str">
        <f>'Liste des gares'!F2273</f>
        <v>à renseigner par PSEF</v>
      </c>
      <c r="V2272" t="str">
        <f>'Liste des gares'!G2273</f>
        <v>C NOUVELLE AQUITAINE</v>
      </c>
    </row>
    <row r="2273" spans="17:22">
      <c r="Q2273" t="str">
        <f>'Liste des gares'!B2274</f>
        <v>Roumazières-Loubert</v>
      </c>
      <c r="R2273">
        <f>'Liste des gares'!C2274</f>
        <v>87583468</v>
      </c>
      <c r="S2273" t="str">
        <f>'Liste des gares'!D2274</f>
        <v>Nouvelle-Aquitaine</v>
      </c>
      <c r="T2273" t="str">
        <f>'Liste des gares'!E2274</f>
        <v>NA - Nouvelle Aquitaine</v>
      </c>
      <c r="U2273" t="str">
        <f>'Liste des gares'!F2274</f>
        <v>à renseigner par PSEF</v>
      </c>
      <c r="V2273" t="str">
        <f>'Liste des gares'!G2274</f>
        <v>C NOUVELLE AQUITAINE</v>
      </c>
    </row>
    <row r="2274" spans="17:22">
      <c r="Q2274" t="str">
        <f>'Liste des gares'!B2275</f>
        <v>Rountzenheim</v>
      </c>
      <c r="R2274">
        <f>'Liste des gares'!C2275</f>
        <v>87212373</v>
      </c>
      <c r="S2274" t="str">
        <f>'Liste des gares'!D2275</f>
        <v>Grand Est</v>
      </c>
      <c r="T2274" t="str">
        <f>'Liste des gares'!E2275</f>
        <v>GE - Grand Est</v>
      </c>
      <c r="U2274" t="str">
        <f>'Liste des gares'!F2275</f>
        <v>à renseigner par PSEF</v>
      </c>
      <c r="V2274" t="str">
        <f>'Liste des gares'!G2275</f>
        <v>C GRAND EST</v>
      </c>
    </row>
    <row r="2275" spans="17:22">
      <c r="Q2275" t="str">
        <f>'Liste des gares'!B2276</f>
        <v>Route de Launaguet</v>
      </c>
      <c r="R2275">
        <f>'Liste des gares'!C2276</f>
        <v>87611954</v>
      </c>
      <c r="S2275" t="str">
        <f>'Liste des gares'!D2276</f>
        <v>Occitanie</v>
      </c>
      <c r="T2275" t="str">
        <f>'Liste des gares'!E2276</f>
        <v>OCC - Occitanie</v>
      </c>
      <c r="U2275" t="str">
        <f>'Liste des gares'!F2276</f>
        <v>à renseigner par PSEF</v>
      </c>
      <c r="V2275" t="str">
        <f>'Liste des gares'!G2276</f>
        <v>C OCCITANIE</v>
      </c>
    </row>
    <row r="2276" spans="17:22">
      <c r="Q2276" t="str">
        <f>'Liste des gares'!B2277</f>
        <v>Royan</v>
      </c>
      <c r="R2276">
        <f>'Liste des gares'!C2277</f>
        <v>87491803</v>
      </c>
      <c r="S2276" t="str">
        <f>'Liste des gares'!D2277</f>
        <v>Nouvelle-Aquitaine</v>
      </c>
      <c r="T2276" t="str">
        <f>'Liste des gares'!E2277</f>
        <v>NA - Nouvelle Aquitaine</v>
      </c>
      <c r="U2276" t="str">
        <f>'Liste des gares'!F2277</f>
        <v>EIC Aquitaine Poitou Charentes</v>
      </c>
      <c r="V2276" t="str">
        <f>'Liste des gares'!G2277</f>
        <v>B NOUVELLE AQUITAINE</v>
      </c>
    </row>
    <row r="2277" spans="17:22">
      <c r="Q2277" t="str">
        <f>'Liste des gares'!B2278</f>
        <v>Royat - Chamalières</v>
      </c>
      <c r="R2277">
        <f>'Liste des gares'!C2278</f>
        <v>87734038</v>
      </c>
      <c r="S2277" t="str">
        <f>'Liste des gares'!D2278</f>
        <v>Auvergne-Rhône-Alpes</v>
      </c>
      <c r="T2277" t="str">
        <f>'Liste des gares'!E2278</f>
        <v>AURA - Auvergne Rhône Alpes</v>
      </c>
      <c r="U2277" t="str">
        <f>'Liste des gares'!F2278</f>
        <v>à renseigner par PSEF</v>
      </c>
      <c r="V2277" t="str">
        <f>'Liste des gares'!G2278</f>
        <v>C AUV-RHONE ALPES</v>
      </c>
    </row>
    <row r="2278" spans="17:22">
      <c r="Q2278" t="str">
        <f>'Liste des gares'!B2279</f>
        <v>Rozières-sur-Mouzon</v>
      </c>
      <c r="R2278">
        <f>'Liste des gares'!C2279</f>
        <v>87144311</v>
      </c>
      <c r="S2278" t="str">
        <f>'Liste des gares'!D2279</f>
        <v>Grand Est</v>
      </c>
      <c r="T2278" t="str">
        <f>'Liste des gares'!E2279</f>
        <v>GE - Grand Est</v>
      </c>
      <c r="U2278" t="str">
        <f>'Liste des gares'!F2279</f>
        <v>à renseigner par PSEF</v>
      </c>
      <c r="V2278" t="str">
        <f>'Liste des gares'!G2279</f>
        <v>C GRAND EST</v>
      </c>
    </row>
    <row r="2279" spans="17:22">
      <c r="Q2279" t="str">
        <f>'Liste des gares'!B2280</f>
        <v>Rue</v>
      </c>
      <c r="R2279">
        <f>'Liste des gares'!C2280</f>
        <v>87317404</v>
      </c>
      <c r="S2279" t="str">
        <f>'Liste des gares'!D2280</f>
        <v>Hauts-de-France</v>
      </c>
      <c r="T2279" t="str">
        <f>'Liste des gares'!E2280</f>
        <v>HDF - Hauts de France</v>
      </c>
      <c r="U2279" t="str">
        <f>'Liste des gares'!F2280</f>
        <v>à renseigner par PSEF</v>
      </c>
      <c r="V2279" t="str">
        <f>'Liste des gares'!G2280</f>
        <v>B HAUTS DE FRANCE</v>
      </c>
    </row>
    <row r="2280" spans="17:22">
      <c r="Q2280" t="str">
        <f>'Liste des gares'!B2281</f>
        <v>Ruelle-sur-Touvre</v>
      </c>
      <c r="R2280">
        <f>'Liste des gares'!C2281</f>
        <v>87583203</v>
      </c>
      <c r="S2280" t="str">
        <f>'Liste des gares'!D2281</f>
        <v>Nouvelle-Aquitaine</v>
      </c>
      <c r="T2280" t="str">
        <f>'Liste des gares'!E2281</f>
        <v>NA - Nouvelle Aquitaine</v>
      </c>
      <c r="U2280" t="str">
        <f>'Liste des gares'!F2281</f>
        <v>à renseigner par PSEF</v>
      </c>
      <c r="V2280" t="str">
        <f>'Liste des gares'!G2281</f>
        <v>C NOUVELLE AQUITAINE</v>
      </c>
    </row>
    <row r="2281" spans="17:22">
      <c r="Q2281" t="str">
        <f>'Liste des gares'!B2282</f>
        <v>Ruffec (Charente)</v>
      </c>
      <c r="R2281">
        <f>'Liste des gares'!C2282</f>
        <v>87583849</v>
      </c>
      <c r="S2281" t="str">
        <f>'Liste des gares'!D2282</f>
        <v>Nouvelle-Aquitaine</v>
      </c>
      <c r="T2281" t="str">
        <f>'Liste des gares'!E2282</f>
        <v>NA - Nouvelle Aquitaine</v>
      </c>
      <c r="U2281" t="str">
        <f>'Liste des gares'!F2282</f>
        <v>à renseigner par PSEF</v>
      </c>
      <c r="V2281" t="str">
        <f>'Liste des gares'!G2282</f>
        <v>C NOUVELLE AQUITAINE</v>
      </c>
    </row>
    <row r="2282" spans="17:22">
      <c r="Q2282" t="str">
        <f>'Liste des gares'!B2283</f>
        <v>Ruffey</v>
      </c>
      <c r="R2282">
        <f>'Liste des gares'!C2283</f>
        <v>87713826</v>
      </c>
      <c r="S2282" t="str">
        <f>'Liste des gares'!D2283</f>
        <v>Bourgogne-Franche-Comté</v>
      </c>
      <c r="T2282" t="str">
        <f>'Liste des gares'!E2283</f>
        <v>BFC - Bourgogne Franche Compté</v>
      </c>
      <c r="U2282" t="str">
        <f>'Liste des gares'!F2283</f>
        <v>à renseigner par PSEF</v>
      </c>
      <c r="V2282" t="str">
        <f>'Liste des gares'!G2283</f>
        <v>C BOURGOGNE FC</v>
      </c>
    </row>
    <row r="2283" spans="17:22">
      <c r="Q2283" t="str">
        <f>'Liste des gares'!B2284</f>
        <v>Rully</v>
      </c>
      <c r="R2283">
        <f>'Liste des gares'!C2284</f>
        <v>87712026</v>
      </c>
      <c r="S2283" t="str">
        <f>'Liste des gares'!D2284</f>
        <v>Bourgogne-Franche-Comté</v>
      </c>
      <c r="T2283" t="str">
        <f>'Liste des gares'!E2284</f>
        <v>BFC - Bourgogne Franche Compté</v>
      </c>
      <c r="U2283" t="str">
        <f>'Liste des gares'!F2284</f>
        <v>à renseigner par PSEF</v>
      </c>
      <c r="V2283" t="str">
        <f>'Liste des gares'!G2284</f>
        <v>C BOURGOGNE FC</v>
      </c>
    </row>
    <row r="2284" spans="17:22">
      <c r="Q2284" t="str">
        <f>'Liste des gares'!B2285</f>
        <v>Rumilly</v>
      </c>
      <c r="R2284">
        <f>'Liste des gares'!C2285</f>
        <v>87746149</v>
      </c>
      <c r="S2284" t="str">
        <f>'Liste des gares'!D2285</f>
        <v>Auvergne-Rhône-Alpes</v>
      </c>
      <c r="T2284" t="str">
        <f>'Liste des gares'!E2285</f>
        <v>AURA - Auvergne Rhône Alpes</v>
      </c>
      <c r="U2284" t="str">
        <f>'Liste des gares'!F2285</f>
        <v>à renseigner par PSEF</v>
      </c>
      <c r="V2284" t="str">
        <f>'Liste des gares'!G2285</f>
        <v>B AUV-RHONE ALPES</v>
      </c>
    </row>
    <row r="2285" spans="17:22">
      <c r="Q2285" t="str">
        <f>'Liste des gares'!B2286</f>
        <v>Ruminghem</v>
      </c>
      <c r="R2285">
        <f>'Liste des gares'!C2286</f>
        <v>87287300</v>
      </c>
      <c r="S2285" t="str">
        <f>'Liste des gares'!D2286</f>
        <v>Hauts-de-France</v>
      </c>
      <c r="T2285" t="str">
        <f>'Liste des gares'!E2286</f>
        <v>HDF - Hauts de France</v>
      </c>
      <c r="U2285" t="str">
        <f>'Liste des gares'!F2286</f>
        <v>à renseigner par PSEF</v>
      </c>
      <c r="V2285" t="str">
        <f>'Liste des gares'!G2286</f>
        <v>C HAUTS DE FRANCE</v>
      </c>
    </row>
    <row r="2286" spans="17:22">
      <c r="Q2286" t="str">
        <f>'Liste des gares'!B2287</f>
        <v>Rungis La Fraternelle</v>
      </c>
      <c r="R2286">
        <f>'Liste des gares'!C2287</f>
        <v>87546291</v>
      </c>
      <c r="S2286" t="str">
        <f>'Liste des gares'!D2287</f>
        <v>Île-de-France</v>
      </c>
      <c r="T2286" t="str">
        <f>'Liste des gares'!E2287</f>
        <v>IDF - Île de France</v>
      </c>
      <c r="U2286" t="str">
        <f>'Liste des gares'!F2287</f>
        <v>à renseigner par PSEF</v>
      </c>
      <c r="V2286" t="str">
        <f>'Liste des gares'!G2287</f>
        <v>B ILE-DE-FRANCE</v>
      </c>
    </row>
    <row r="2287" spans="17:22">
      <c r="Q2287" t="str">
        <f>'Liste des gares'!B2288</f>
        <v>Russ - Hersbach</v>
      </c>
      <c r="R2287">
        <f>'Liste des gares'!C2288</f>
        <v>87214684</v>
      </c>
      <c r="S2287" t="str">
        <f>'Liste des gares'!D2288</f>
        <v>Grand Est</v>
      </c>
      <c r="T2287" t="str">
        <f>'Liste des gares'!E2288</f>
        <v>GE - Grand Est</v>
      </c>
      <c r="U2287" t="str">
        <f>'Liste des gares'!F2288</f>
        <v>à renseigner par PSEF</v>
      </c>
      <c r="V2287" t="str">
        <f>'Liste des gares'!G2288</f>
        <v>C GRAND EST</v>
      </c>
    </row>
    <row r="2288" spans="17:22">
      <c r="Q2288" t="str">
        <f>'Liste des gares'!B2289</f>
        <v>Saales</v>
      </c>
      <c r="R2288">
        <f>'Liste des gares'!C2289</f>
        <v>87214783</v>
      </c>
      <c r="S2288" t="str">
        <f>'Liste des gares'!D2289</f>
        <v>Grand Est</v>
      </c>
      <c r="T2288" t="str">
        <f>'Liste des gares'!E2289</f>
        <v>GE - Grand Est</v>
      </c>
      <c r="U2288" t="str">
        <f>'Liste des gares'!F2289</f>
        <v>EIC Alsace</v>
      </c>
      <c r="V2288" t="str">
        <f>'Liste des gares'!G2289</f>
        <v>C GRAND EST</v>
      </c>
    </row>
    <row r="2289" spans="17:22">
      <c r="Q2289" t="str">
        <f>'Liste des gares'!B2290</f>
        <v>Sablé-sur-Sarthe</v>
      </c>
      <c r="R2289">
        <f>'Liste des gares'!C2290</f>
        <v>87396408</v>
      </c>
      <c r="S2289" t="str">
        <f>'Liste des gares'!D2290</f>
        <v>Pays de la Loire</v>
      </c>
      <c r="T2289" t="str">
        <f>'Liste des gares'!E2290</f>
        <v>BPL - Bretagne Pays de La Loire</v>
      </c>
      <c r="U2289" t="str">
        <f>'Liste des gares'!F2290</f>
        <v>EIC Bretagne Pays de la Loire</v>
      </c>
      <c r="V2289" t="str">
        <f>'Liste des gares'!G2290</f>
        <v>B PAYS DE LA LOIRE</v>
      </c>
    </row>
    <row r="2290" spans="17:22">
      <c r="Q2290" t="str">
        <f>'Liste des gares'!B2291</f>
        <v>Saillagouse</v>
      </c>
      <c r="R2290">
        <f>'Liste des gares'!C2291</f>
        <v>87784835</v>
      </c>
      <c r="S2290" t="str">
        <f>'Liste des gares'!D2291</f>
        <v>Occitanie</v>
      </c>
      <c r="T2290" t="str">
        <f>'Liste des gares'!E2291</f>
        <v>OCC - Occitanie</v>
      </c>
      <c r="U2290" t="str">
        <f>'Liste des gares'!F2291</f>
        <v>à renseigner par PSEF</v>
      </c>
      <c r="V2290" t="str">
        <f>'Liste des gares'!G2291</f>
        <v>C OCCITANIE</v>
      </c>
    </row>
    <row r="2291" spans="17:22">
      <c r="Q2291" t="str">
        <f>'Liste des gares'!B2292</f>
        <v>Saillans</v>
      </c>
      <c r="R2291">
        <f>'Liste des gares'!C2292</f>
        <v>87761817</v>
      </c>
      <c r="S2291" t="str">
        <f>'Liste des gares'!D2292</f>
        <v>Auvergne-Rhône-Alpes</v>
      </c>
      <c r="T2291" t="str">
        <f>'Liste des gares'!E2292</f>
        <v>AURA - Auvergne Rhône Alpes</v>
      </c>
      <c r="U2291" t="str">
        <f>'Liste des gares'!F2292</f>
        <v>à renseigner par PSEF</v>
      </c>
      <c r="V2291" t="str">
        <f>'Liste des gares'!G2292</f>
        <v>C AUV-RHONE ALPES</v>
      </c>
    </row>
    <row r="2292" spans="17:22">
      <c r="Q2292" t="str">
        <f>'Liste des gares'!B2293</f>
        <v>Saillat - Chassenon</v>
      </c>
      <c r="R2292">
        <f>'Liste des gares'!C2293</f>
        <v>87592717</v>
      </c>
      <c r="S2292" t="str">
        <f>'Liste des gares'!D2293</f>
        <v>Nouvelle-Aquitaine</v>
      </c>
      <c r="T2292" t="str">
        <f>'Liste des gares'!E2293</f>
        <v>NA - Nouvelle Aquitaine</v>
      </c>
      <c r="U2292" t="str">
        <f>'Liste des gares'!F2293</f>
        <v>à renseigner par PSEF</v>
      </c>
      <c r="V2292" t="str">
        <f>'Liste des gares'!G2293</f>
        <v>C NOUVELLE AQUITAINE</v>
      </c>
    </row>
    <row r="2293" spans="17:22">
      <c r="Q2293" t="str">
        <f>'Liste des gares'!B2294</f>
        <v>Sain-Bel</v>
      </c>
      <c r="R2293">
        <f>'Liste des gares'!C2294</f>
        <v>87721605</v>
      </c>
      <c r="S2293" t="str">
        <f>'Liste des gares'!D2294</f>
        <v>Auvergne-Rhône-Alpes</v>
      </c>
      <c r="T2293" t="str">
        <f>'Liste des gares'!E2294</f>
        <v>AURA - Auvergne Rhône Alpes</v>
      </c>
      <c r="U2293" t="str">
        <f>'Liste des gares'!F2294</f>
        <v>à renseigner par PSEF</v>
      </c>
      <c r="V2293" t="str">
        <f>'Liste des gares'!G2294</f>
        <v>B AUV-RHONE ALPES</v>
      </c>
    </row>
    <row r="2294" spans="17:22">
      <c r="Q2294" t="str">
        <f>'Liste des gares'!B2295</f>
        <v>Saincaize</v>
      </c>
      <c r="R2294">
        <f>'Liste des gares'!C2295</f>
        <v>87696260</v>
      </c>
      <c r="S2294" t="str">
        <f>'Liste des gares'!D2295</f>
        <v>Bourgogne-Franche-Comté</v>
      </c>
      <c r="T2294" t="str">
        <f>'Liste des gares'!E2295</f>
        <v>BFC - Bourgogne Franche Compté</v>
      </c>
      <c r="U2294" t="str">
        <f>'Liste des gares'!F2295</f>
        <v>EIC Auvergne Nivernais</v>
      </c>
      <c r="V2294" t="str">
        <f>'Liste des gares'!G2295</f>
        <v>C BOURGOGNE FC</v>
      </c>
    </row>
    <row r="2295" spans="17:22">
      <c r="Q2295" t="str">
        <f>'Liste des gares'!B2296</f>
        <v>Sains-du-Nord</v>
      </c>
      <c r="R2295">
        <f>'Liste des gares'!C2296</f>
        <v>87295709</v>
      </c>
      <c r="S2295" t="str">
        <f>'Liste des gares'!D2296</f>
        <v>Hauts-de-France</v>
      </c>
      <c r="T2295" t="str">
        <f>'Liste des gares'!E2296</f>
        <v>HDF - Hauts de France</v>
      </c>
      <c r="U2295" t="str">
        <f>'Liste des gares'!F2296</f>
        <v>à renseigner par PSEF</v>
      </c>
      <c r="V2295" t="str">
        <f>'Liste des gares'!G2296</f>
        <v>C HAUTS DE FRANCE</v>
      </c>
    </row>
    <row r="2296" spans="17:22">
      <c r="Q2296" t="str">
        <f>'Liste des gares'!B2297</f>
        <v>Saint-Agnan</v>
      </c>
      <c r="R2296">
        <f>'Liste des gares'!C2297</f>
        <v>87694851</v>
      </c>
      <c r="S2296" t="str">
        <f>'Liste des gares'!D2297</f>
        <v>Bourgogne-Franche-Comté</v>
      </c>
      <c r="T2296" t="str">
        <f>'Liste des gares'!E2297</f>
        <v>BFC - Bourgogne Franche Compté</v>
      </c>
      <c r="U2296" t="str">
        <f>'Liste des gares'!F2297</f>
        <v>à renseigner par PSEF</v>
      </c>
      <c r="V2296" t="str">
        <f>'Liste des gares'!G2297</f>
        <v>C BOURGOGNE FC</v>
      </c>
    </row>
    <row r="2297" spans="17:22">
      <c r="Q2297" t="str">
        <f>'Liste des gares'!B2298</f>
        <v>Saint-Agne</v>
      </c>
      <c r="R2297">
        <f>'Liste des gares'!C2298</f>
        <v>87611301</v>
      </c>
      <c r="S2297" t="str">
        <f>'Liste des gares'!D2298</f>
        <v>Occitanie</v>
      </c>
      <c r="T2297" t="str">
        <f>'Liste des gares'!E2298</f>
        <v>OCC - Occitanie</v>
      </c>
      <c r="U2297" t="str">
        <f>'Liste des gares'!F2298</f>
        <v>à renseigner par PSEF</v>
      </c>
      <c r="V2297" t="str">
        <f>'Liste des gares'!G2298</f>
        <v>B OCCITANIE</v>
      </c>
    </row>
    <row r="2298" spans="17:22">
      <c r="Q2298" t="str">
        <f>'Liste des gares'!B2299</f>
        <v>Saint-Aignan - Noyers</v>
      </c>
      <c r="R2298">
        <f>'Liste des gares'!C2299</f>
        <v>87574897</v>
      </c>
      <c r="S2298" t="str">
        <f>'Liste des gares'!D2299</f>
        <v>Centre-Val de Loire</v>
      </c>
      <c r="T2298" t="str">
        <f>'Liste des gares'!E2299</f>
        <v>CVL - Centre Val de Loire</v>
      </c>
      <c r="U2298" t="str">
        <f>'Liste des gares'!F2299</f>
        <v>à renseigner par PSEF</v>
      </c>
      <c r="V2298" t="str">
        <f>'Liste des gares'!G2299</f>
        <v>C CENTRE VAL DE LOIRE</v>
      </c>
    </row>
    <row r="2299" spans="17:22">
      <c r="Q2299" t="str">
        <f>'Liste des gares'!B2300</f>
        <v>Saint-Aigulin - La Roche-Chalais</v>
      </c>
      <c r="R2299">
        <f>'Liste des gares'!C2300</f>
        <v>87584540</v>
      </c>
      <c r="S2299" t="str">
        <f>'Liste des gares'!D2300</f>
        <v>Nouvelle-Aquitaine</v>
      </c>
      <c r="T2299" t="str">
        <f>'Liste des gares'!E2300</f>
        <v>NA - Nouvelle Aquitaine</v>
      </c>
      <c r="U2299" t="str">
        <f>'Liste des gares'!F2300</f>
        <v>à renseigner par PSEF</v>
      </c>
      <c r="V2299" t="str">
        <f>'Liste des gares'!G2300</f>
        <v>C NOUVELLE AQUITAINE</v>
      </c>
    </row>
    <row r="2300" spans="17:22">
      <c r="Q2300" t="str">
        <f>'Liste des gares'!B2301</f>
        <v>Saint-Amand de Vendôme</v>
      </c>
      <c r="R2300">
        <f>'Liste des gares'!C2301</f>
        <v>87574640</v>
      </c>
      <c r="S2300" t="str">
        <f>'Liste des gares'!D2301</f>
        <v>Centre-Val de Loire</v>
      </c>
      <c r="T2300" t="str">
        <f>'Liste des gares'!E2301</f>
        <v>CVL - Centre Val de Loire</v>
      </c>
      <c r="U2300" t="str">
        <f>'Liste des gares'!F2301</f>
        <v>à renseigner par PSEF</v>
      </c>
      <c r="V2300" t="str">
        <f>'Liste des gares'!G2301</f>
        <v>C CENTRE VAL DE LOIRE</v>
      </c>
    </row>
    <row r="2301" spans="17:22">
      <c r="Q2301" t="str">
        <f>'Liste des gares'!B2302</f>
        <v>Saint-Amand-les-Eaux</v>
      </c>
      <c r="R2301">
        <f>'Liste des gares'!C2302</f>
        <v>87343103</v>
      </c>
      <c r="S2301" t="str">
        <f>'Liste des gares'!D2302</f>
        <v>Hauts-de-France</v>
      </c>
      <c r="T2301" t="str">
        <f>'Liste des gares'!E2302</f>
        <v>HDF - Hauts de France</v>
      </c>
      <c r="U2301" t="str">
        <f>'Liste des gares'!F2302</f>
        <v>à renseigner par PSEF</v>
      </c>
      <c r="V2301" t="str">
        <f>'Liste des gares'!G2302</f>
        <v>B HAUTS DE FRANCE</v>
      </c>
    </row>
    <row r="2302" spans="17:22">
      <c r="Q2302" t="str">
        <f>'Liste des gares'!B2303</f>
        <v>Saint-Amand-Montrond - Orval</v>
      </c>
      <c r="R2302">
        <f>'Liste des gares'!C2303</f>
        <v>87576322</v>
      </c>
      <c r="S2302" t="str">
        <f>'Liste des gares'!D2303</f>
        <v>Centre-Val de Loire</v>
      </c>
      <c r="T2302" t="str">
        <f>'Liste des gares'!E2303</f>
        <v>CVL - Centre Val de Loire</v>
      </c>
      <c r="U2302" t="str">
        <f>'Liste des gares'!F2303</f>
        <v>à renseigner par PSEF</v>
      </c>
      <c r="V2302" t="str">
        <f>'Liste des gares'!G2303</f>
        <v>C CENTRE VAL DE LOIRE</v>
      </c>
    </row>
    <row r="2303" spans="17:22">
      <c r="Q2303" t="str">
        <f>'Liste des gares'!B2304</f>
        <v>Saint-Amarin</v>
      </c>
      <c r="R2303">
        <f>'Liste des gares'!C2304</f>
        <v>87182600</v>
      </c>
      <c r="S2303" t="str">
        <f>'Liste des gares'!D2304</f>
        <v>Grand Est</v>
      </c>
      <c r="T2303" t="str">
        <f>'Liste des gares'!E2304</f>
        <v>GE - Grand Est</v>
      </c>
      <c r="U2303" t="str">
        <f>'Liste des gares'!F2304</f>
        <v>à renseigner par PSEF</v>
      </c>
      <c r="V2303" t="str">
        <f>'Liste des gares'!G2304</f>
        <v>C GRAND EST</v>
      </c>
    </row>
    <row r="2304" spans="17:22">
      <c r="Q2304" t="str">
        <f>'Liste des gares'!B2305</f>
        <v>Saint-Amour</v>
      </c>
      <c r="R2304">
        <f>'Liste des gares'!C2305</f>
        <v>87718296</v>
      </c>
      <c r="S2304" t="str">
        <f>'Liste des gares'!D2305</f>
        <v>Bourgogne-Franche-Comté</v>
      </c>
      <c r="T2304" t="str">
        <f>'Liste des gares'!E2305</f>
        <v>BFC - Bourgogne Franche Compté</v>
      </c>
      <c r="U2304" t="str">
        <f>'Liste des gares'!F2305</f>
        <v>à renseigner par PSEF</v>
      </c>
      <c r="V2304" t="str">
        <f>'Liste des gares'!G2305</f>
        <v>C BOURGOGNE FC</v>
      </c>
    </row>
    <row r="2305" spans="17:22">
      <c r="Q2305" t="str">
        <f>'Liste des gares'!B2306</f>
        <v>Saint-André (Nord)</v>
      </c>
      <c r="R2305">
        <f>'Liste des gares'!C2306</f>
        <v>87286195</v>
      </c>
      <c r="S2305" t="str">
        <f>'Liste des gares'!D2306</f>
        <v>Hauts-de-France</v>
      </c>
      <c r="T2305" t="str">
        <f>'Liste des gares'!E2306</f>
        <v>HDF - Hauts de France</v>
      </c>
      <c r="U2305" t="str">
        <f>'Liste des gares'!F2306</f>
        <v>à renseigner par PSEF</v>
      </c>
      <c r="V2305" t="str">
        <f>'Liste des gares'!G2306</f>
        <v>C HAUTS DE FRANCE</v>
      </c>
    </row>
    <row r="2306" spans="17:22">
      <c r="Q2306" t="str">
        <f>'Liste des gares'!B2307</f>
        <v>Saint-André-de-Corcy</v>
      </c>
      <c r="R2306">
        <f>'Liste des gares'!C2307</f>
        <v>87723734</v>
      </c>
      <c r="S2306" t="str">
        <f>'Liste des gares'!D2307</f>
        <v>Auvergne-Rhône-Alpes</v>
      </c>
      <c r="T2306" t="str">
        <f>'Liste des gares'!E2307</f>
        <v>AURA - Auvergne Rhône Alpes</v>
      </c>
      <c r="U2306" t="str">
        <f>'Liste des gares'!F2307</f>
        <v>à renseigner par PSEF</v>
      </c>
      <c r="V2306" t="str">
        <f>'Liste des gares'!G2307</f>
        <v>B AUV-RHONE ALPES</v>
      </c>
    </row>
    <row r="2307" spans="17:22">
      <c r="Q2307" t="str">
        <f>'Liste des gares'!B2308</f>
        <v>Saint-André-de-Cubzac</v>
      </c>
      <c r="R2307">
        <f>'Liste des gares'!C2308</f>
        <v>87491241</v>
      </c>
      <c r="S2307" t="str">
        <f>'Liste des gares'!D2308</f>
        <v>Nouvelle-Aquitaine</v>
      </c>
      <c r="T2307" t="str">
        <f>'Liste des gares'!E2308</f>
        <v>NA - Nouvelle Aquitaine</v>
      </c>
      <c r="U2307" t="str">
        <f>'Liste des gares'!F2308</f>
        <v>à renseigner par PSEF</v>
      </c>
      <c r="V2307" t="str">
        <f>'Liste des gares'!G2308</f>
        <v>B NOUVELLE AQUITAINE</v>
      </c>
    </row>
    <row r="2308" spans="17:22">
      <c r="Q2308" t="str">
        <f>'Liste des gares'!B2309</f>
        <v>Saint-André-le-Gaz</v>
      </c>
      <c r="R2308">
        <f>'Liste des gares'!C2309</f>
        <v>87723494</v>
      </c>
      <c r="S2308" t="str">
        <f>'Liste des gares'!D2309</f>
        <v>Auvergne-Rhône-Alpes</v>
      </c>
      <c r="T2308" t="str">
        <f>'Liste des gares'!E2309</f>
        <v>AURA - Auvergne Rhône Alpes</v>
      </c>
      <c r="U2308" t="str">
        <f>'Liste des gares'!F2309</f>
        <v>à renseigner par PSEF</v>
      </c>
      <c r="V2308" t="str">
        <f>'Liste des gares'!G2309</f>
        <v>B AUV-RHONE ALPES</v>
      </c>
    </row>
    <row r="2309" spans="17:22">
      <c r="Q2309" t="str">
        <f>'Liste des gares'!B2310</f>
        <v>Saint-Antoine</v>
      </c>
      <c r="R2309">
        <f>'Liste des gares'!C2310</f>
        <v>87751826</v>
      </c>
      <c r="S2309" t="str">
        <f>'Liste des gares'!D2310</f>
        <v>Provence-Alpes-Côte d'Azur</v>
      </c>
      <c r="T2309" t="str">
        <f>'Liste des gares'!E2310</f>
        <v>PACA - Provence Alpes Côte d'Azur</v>
      </c>
      <c r="U2309" t="str">
        <f>'Liste des gares'!F2310</f>
        <v>à renseigner par PSEF</v>
      </c>
      <c r="V2309" t="str">
        <f>'Liste des gares'!G2310</f>
        <v>C PACA</v>
      </c>
    </row>
    <row r="2310" spans="17:22">
      <c r="Q2310" t="str">
        <f>'Liste des gares'!B2311</f>
        <v>Saint-Antoine-de-Breuilh</v>
      </c>
      <c r="R2310">
        <f>'Liste des gares'!C2311</f>
        <v>87584201</v>
      </c>
      <c r="S2310" t="str">
        <f>'Liste des gares'!D2311</f>
        <v>Nouvelle-Aquitaine</v>
      </c>
      <c r="T2310" t="str">
        <f>'Liste des gares'!E2311</f>
        <v>NA - Nouvelle Aquitaine</v>
      </c>
      <c r="U2310" t="str">
        <f>'Liste des gares'!F2311</f>
        <v>à renseigner par PSEF</v>
      </c>
      <c r="V2310" t="str">
        <f>'Liste des gares'!G2311</f>
        <v>C NOUVELLE AQUITAINE</v>
      </c>
    </row>
    <row r="2311" spans="17:22">
      <c r="Q2311" t="str">
        <f>'Liste des gares'!B2312</f>
        <v>Saint-Antoine-du-Rocher</v>
      </c>
      <c r="R2311">
        <f>'Liste des gares'!C2312</f>
        <v>87571539</v>
      </c>
      <c r="S2311" t="str">
        <f>'Liste des gares'!D2312</f>
        <v>Centre-Val de Loire</v>
      </c>
      <c r="T2311" t="str">
        <f>'Liste des gares'!E2312</f>
        <v>CVL - Centre Val de Loire</v>
      </c>
      <c r="U2311" t="str">
        <f>'Liste des gares'!F2312</f>
        <v>à renseigner par PSEF</v>
      </c>
      <c r="V2311" t="str">
        <f>'Liste des gares'!G2312</f>
        <v>C CENTRE VAL DE LOIRE</v>
      </c>
    </row>
    <row r="2312" spans="17:22">
      <c r="Q2312" t="str">
        <f>'Liste des gares'!B2313</f>
        <v>Saint-Armel</v>
      </c>
      <c r="R2312">
        <f>'Liste des gares'!C2313</f>
        <v>87471318</v>
      </c>
      <c r="S2312" t="str">
        <f>'Liste des gares'!D2313</f>
        <v>Bretagne</v>
      </c>
      <c r="T2312" t="str">
        <f>'Liste des gares'!E2313</f>
        <v>BPL - Bretagne Pays de La Loire</v>
      </c>
      <c r="U2312" t="str">
        <f>'Liste des gares'!F2313</f>
        <v>à renseigner par PSEF</v>
      </c>
      <c r="V2312" t="str">
        <f>'Liste des gares'!G2313</f>
        <v>C BRETAGNE</v>
      </c>
    </row>
    <row r="2313" spans="17:22">
      <c r="Q2313" t="str">
        <f>'Liste des gares'!B2314</f>
        <v>Saint-Astier</v>
      </c>
      <c r="R2313">
        <f>'Liste des gares'!C2314</f>
        <v>87595249</v>
      </c>
      <c r="S2313" t="str">
        <f>'Liste des gares'!D2314</f>
        <v>Nouvelle-Aquitaine</v>
      </c>
      <c r="T2313" t="str">
        <f>'Liste des gares'!E2314</f>
        <v>NA - Nouvelle Aquitaine</v>
      </c>
      <c r="U2313" t="str">
        <f>'Liste des gares'!F2314</f>
        <v>à renseigner par PSEF</v>
      </c>
      <c r="V2313" t="str">
        <f>'Liste des gares'!G2314</f>
        <v>B NOUVELLE AQUITAINE</v>
      </c>
    </row>
    <row r="2314" spans="17:22">
      <c r="Q2314" t="str">
        <f>'Liste des gares'!B2315</f>
        <v>Saint-Aubin - Saint-Luperce</v>
      </c>
      <c r="R2314">
        <f>'Liste des gares'!C2315</f>
        <v>87394213</v>
      </c>
      <c r="S2314" t="str">
        <f>'Liste des gares'!D2315</f>
        <v>Centre-Val de Loire</v>
      </c>
      <c r="T2314" t="str">
        <f>'Liste des gares'!E2315</f>
        <v>CVL - Centre Val de Loire</v>
      </c>
      <c r="U2314" t="str">
        <f>'Liste des gares'!F2315</f>
        <v>à renseigner par PSEF</v>
      </c>
      <c r="V2314" t="str">
        <f>'Liste des gares'!G2315</f>
        <v>C CENTRE VAL DE LOIRE</v>
      </c>
    </row>
    <row r="2315" spans="17:22">
      <c r="Q2315" t="str">
        <f>'Liste des gares'!B2316</f>
        <v>Saint-Aubin-sur-Scie</v>
      </c>
      <c r="R2315">
        <f>'Liste des gares'!C2316</f>
        <v>87415125</v>
      </c>
      <c r="S2315" t="str">
        <f>'Liste des gares'!D2316</f>
        <v>Normandie</v>
      </c>
      <c r="T2315" t="str">
        <f>'Liste des gares'!E2316</f>
        <v>NO - Normandie</v>
      </c>
      <c r="U2315" t="str">
        <f>'Liste des gares'!F2316</f>
        <v>à renseigner par PSEF</v>
      </c>
      <c r="V2315" t="str">
        <f>'Liste des gares'!G2316</f>
        <v>C NORMANDIE</v>
      </c>
    </row>
    <row r="2316" spans="17:22">
      <c r="Q2316" t="str">
        <f>'Liste des gares'!B2317</f>
        <v>Saint-Aulaire</v>
      </c>
      <c r="R2316">
        <f>'Liste des gares'!C2317</f>
        <v>87594622</v>
      </c>
      <c r="S2316" t="str">
        <f>'Liste des gares'!D2317</f>
        <v>Nouvelle-Aquitaine</v>
      </c>
      <c r="T2316" t="str">
        <f>'Liste des gares'!E2317</f>
        <v>NA - Nouvelle Aquitaine</v>
      </c>
      <c r="U2316" t="str">
        <f>'Liste des gares'!F2317</f>
        <v>à renseigner par PSEF</v>
      </c>
      <c r="V2316" t="str">
        <f>'Liste des gares'!G2317</f>
        <v>C NOUVELLE AQUITAINE</v>
      </c>
    </row>
    <row r="2317" spans="17:22">
      <c r="Q2317" t="str">
        <f>'Liste des gares'!B2318</f>
        <v>Saint-Aunès</v>
      </c>
      <c r="R2317">
        <f>'Liste des gares'!C2318</f>
        <v>87773465</v>
      </c>
      <c r="S2317" t="str">
        <f>'Liste des gares'!D2318</f>
        <v>Occitanie</v>
      </c>
      <c r="T2317" t="str">
        <f>'Liste des gares'!E2318</f>
        <v>OCC - Occitanie</v>
      </c>
      <c r="U2317" t="str">
        <f>'Liste des gares'!F2318</f>
        <v>à renseigner par PSEF</v>
      </c>
      <c r="V2317" t="str">
        <f>'Liste des gares'!G2318</f>
        <v>C OCCITANIE</v>
      </c>
    </row>
    <row r="2318" spans="17:22">
      <c r="Q2318" t="str">
        <f>'Liste des gares'!B2319</f>
        <v>Saint-Avold</v>
      </c>
      <c r="R2318">
        <f>'Liste des gares'!C2319</f>
        <v>87193318</v>
      </c>
      <c r="S2318" t="str">
        <f>'Liste des gares'!D2319</f>
        <v>Grand Est</v>
      </c>
      <c r="T2318" t="str">
        <f>'Liste des gares'!E2319</f>
        <v>GE - Grand Est</v>
      </c>
      <c r="U2318" t="str">
        <f>'Liste des gares'!F2319</f>
        <v>à renseigner par PSEF</v>
      </c>
      <c r="V2318" t="str">
        <f>'Liste des gares'!G2319</f>
        <v>B GRAND EST</v>
      </c>
    </row>
    <row r="2319" spans="17:22">
      <c r="Q2319" t="str">
        <f>'Liste des gares'!B2320</f>
        <v>Saint-Avre - La Chambre</v>
      </c>
      <c r="R2319">
        <f>'Liste des gares'!C2320</f>
        <v>87741306</v>
      </c>
      <c r="S2319" t="str">
        <f>'Liste des gares'!D2320</f>
        <v>Auvergne-Rhône-Alpes</v>
      </c>
      <c r="T2319" t="str">
        <f>'Liste des gares'!E2320</f>
        <v>AURA - Auvergne Rhône Alpes</v>
      </c>
      <c r="U2319" t="str">
        <f>'Liste des gares'!F2320</f>
        <v>à renseigner par PSEF</v>
      </c>
      <c r="V2319" t="str">
        <f>'Liste des gares'!G2320</f>
        <v>C AUV-RHONE ALPES</v>
      </c>
    </row>
    <row r="2320" spans="17:22">
      <c r="Q2320" t="str">
        <f>'Liste des gares'!B2321</f>
        <v>Saint-Ay</v>
      </c>
      <c r="R2320">
        <f>'Liste des gares'!C2321</f>
        <v>87574129</v>
      </c>
      <c r="S2320" t="str">
        <f>'Liste des gares'!D2321</f>
        <v>Centre-Val de Loire</v>
      </c>
      <c r="T2320" t="str">
        <f>'Liste des gares'!E2321</f>
        <v>CVL - Centre Val de Loire</v>
      </c>
      <c r="U2320" t="str">
        <f>'Liste des gares'!F2321</f>
        <v>à renseigner par PSEF</v>
      </c>
      <c r="V2320" t="str">
        <f>'Liste des gares'!G2321</f>
        <v>C CENTRE VAL DE LOIRE</v>
      </c>
    </row>
    <row r="2321" spans="17:22">
      <c r="Q2321" t="str">
        <f>'Liste des gares'!B2322</f>
        <v>Saint-Béron - La Bridoire</v>
      </c>
      <c r="R2321">
        <f>'Liste des gares'!C2322</f>
        <v>87741454</v>
      </c>
      <c r="S2321" t="str">
        <f>'Liste des gares'!D2322</f>
        <v>Auvergne-Rhône-Alpes</v>
      </c>
      <c r="T2321" t="str">
        <f>'Liste des gares'!E2322</f>
        <v>AURA - Auvergne Rhône Alpes</v>
      </c>
      <c r="U2321" t="str">
        <f>'Liste des gares'!F2322</f>
        <v>à renseigner par PSEF</v>
      </c>
      <c r="V2321" t="str">
        <f>'Liste des gares'!G2322</f>
        <v>C AUV-RHONE ALPES</v>
      </c>
    </row>
    <row r="2322" spans="17:22">
      <c r="Q2322" t="str">
        <f>'Liste des gares'!B2323</f>
        <v>Saint-Blaise-la-Roche - Poutay</v>
      </c>
      <c r="R2322">
        <f>'Liste des gares'!C2323</f>
        <v>87214742</v>
      </c>
      <c r="S2322" t="str">
        <f>'Liste des gares'!D2323</f>
        <v>Grand Est</v>
      </c>
      <c r="T2322" t="str">
        <f>'Liste des gares'!E2323</f>
        <v>GE - Grand Est</v>
      </c>
      <c r="U2322" t="str">
        <f>'Liste des gares'!F2323</f>
        <v>à renseigner par PSEF</v>
      </c>
      <c r="V2322" t="str">
        <f>'Liste des gares'!G2323</f>
        <v>C GRAND EST</v>
      </c>
    </row>
    <row r="2323" spans="17:22">
      <c r="Q2323" t="str">
        <f>'Liste des gares'!B2324</f>
        <v>Saint-Bonnet-de-Rochefort</v>
      </c>
      <c r="R2323">
        <f>'Liste des gares'!C2324</f>
        <v>87641076</v>
      </c>
      <c r="S2323" t="str">
        <f>'Liste des gares'!D2324</f>
        <v>Auvergne-Rhône-Alpes</v>
      </c>
      <c r="T2323" t="str">
        <f>'Liste des gares'!E2324</f>
        <v>AURA - Auvergne Rhône Alpes</v>
      </c>
      <c r="U2323" t="str">
        <f>'Liste des gares'!F2324</f>
        <v>à renseigner par PSEF</v>
      </c>
      <c r="V2323" t="str">
        <f>'Liste des gares'!G2324</f>
        <v>C AUV-RHONE ALPES</v>
      </c>
    </row>
    <row r="2324" spans="17:22">
      <c r="Q2324" t="str">
        <f>'Liste des gares'!B2325</f>
        <v>Saint-Brice-sur-Vienne</v>
      </c>
      <c r="R2324">
        <f>'Liste des gares'!C2325</f>
        <v>87592691</v>
      </c>
      <c r="S2324" t="str">
        <f>'Liste des gares'!D2325</f>
        <v>Nouvelle-Aquitaine</v>
      </c>
      <c r="T2324" t="str">
        <f>'Liste des gares'!E2325</f>
        <v>NA - Nouvelle Aquitaine</v>
      </c>
      <c r="U2324" t="str">
        <f>'Liste des gares'!F2325</f>
        <v>à renseigner par PSEF</v>
      </c>
      <c r="V2324" t="str">
        <f>'Liste des gares'!G2325</f>
        <v>C NOUVELLE AQUITAINE</v>
      </c>
    </row>
    <row r="2325" spans="17:22">
      <c r="Q2325" t="str">
        <f>'Liste des gares'!B2326</f>
        <v>Saint-Brieuc</v>
      </c>
      <c r="R2325">
        <f>'Liste des gares'!C2326</f>
        <v>87473009</v>
      </c>
      <c r="S2325" t="str">
        <f>'Liste des gares'!D2326</f>
        <v>Bretagne</v>
      </c>
      <c r="T2325" t="str">
        <f>'Liste des gares'!E2326</f>
        <v>BPL - Bretagne Pays de La Loire</v>
      </c>
      <c r="U2325" t="str">
        <f>'Liste des gares'!F2326</f>
        <v>à renseigner par PSEF</v>
      </c>
      <c r="V2325" t="str">
        <f>'Liste des gares'!G2326</f>
        <v>A BRETAGNE</v>
      </c>
    </row>
    <row r="2326" spans="17:22">
      <c r="Q2326" t="str">
        <f>'Liste des gares'!B2327</f>
        <v>Saint-Césaire</v>
      </c>
      <c r="R2326">
        <f>'Liste des gares'!C2327</f>
        <v>87775072</v>
      </c>
      <c r="S2326" t="str">
        <f>'Liste des gares'!D2327</f>
        <v>Occitanie</v>
      </c>
      <c r="T2326" t="str">
        <f>'Liste des gares'!E2327</f>
        <v>OCC - Occitanie</v>
      </c>
      <c r="U2326" t="str">
        <f>'Liste des gares'!F2327</f>
        <v>à renseigner par PSEF</v>
      </c>
      <c r="V2326" t="str">
        <f>'Liste des gares'!G2327</f>
        <v>C OCCITANIE</v>
      </c>
    </row>
    <row r="2327" spans="17:22">
      <c r="Q2327" t="str">
        <f>'Liste des gares'!B2328</f>
        <v>Saint-Chamas</v>
      </c>
      <c r="R2327">
        <f>'Liste des gares'!C2328</f>
        <v>87753202</v>
      </c>
      <c r="S2327" t="str">
        <f>'Liste des gares'!D2328</f>
        <v>Provence-Alpes-Côte d'Azur</v>
      </c>
      <c r="T2327" t="str">
        <f>'Liste des gares'!E2328</f>
        <v>PACA - Provence Alpes Côte d'Azur</v>
      </c>
      <c r="U2327" t="str">
        <f>'Liste des gares'!F2328</f>
        <v>à renseigner par PSEF</v>
      </c>
      <c r="V2327" t="str">
        <f>'Liste des gares'!G2328</f>
        <v>C PACA</v>
      </c>
    </row>
    <row r="2328" spans="17:22">
      <c r="Q2328" t="str">
        <f>'Liste des gares'!B2329</f>
        <v>Saint-Chamond</v>
      </c>
      <c r="R2328">
        <f>'Liste des gares'!C2329</f>
        <v>87726307</v>
      </c>
      <c r="S2328" t="str">
        <f>'Liste des gares'!D2329</f>
        <v>Auvergne-Rhône-Alpes</v>
      </c>
      <c r="T2328" t="str">
        <f>'Liste des gares'!E2329</f>
        <v>AURA - Auvergne Rhône Alpes</v>
      </c>
      <c r="U2328" t="str">
        <f>'Liste des gares'!F2329</f>
        <v>à renseigner par PSEF</v>
      </c>
      <c r="V2328" t="str">
        <f>'Liste des gares'!G2329</f>
        <v>B AUV-RHONE ALPES</v>
      </c>
    </row>
    <row r="2329" spans="17:22">
      <c r="Q2329" t="str">
        <f>'Liste des gares'!B2330</f>
        <v>Saint-Chély-d'Apcher</v>
      </c>
      <c r="R2329">
        <f>'Liste des gares'!C2330</f>
        <v>87783241</v>
      </c>
      <c r="S2329" t="str">
        <f>'Liste des gares'!D2330</f>
        <v>Occitanie</v>
      </c>
      <c r="T2329" t="str">
        <f>'Liste des gares'!E2330</f>
        <v>OCC - Occitanie</v>
      </c>
      <c r="U2329" t="str">
        <f>'Liste des gares'!F2330</f>
        <v>à renseigner par PSEF</v>
      </c>
      <c r="V2329" t="str">
        <f>'Liste des gares'!G2330</f>
        <v>C OCCITANIE</v>
      </c>
    </row>
    <row r="2330" spans="17:22">
      <c r="Q2330" t="str">
        <f>'Liste des gares'!B2331</f>
        <v>Saint-Chéron</v>
      </c>
      <c r="R2330">
        <f>'Liste des gares'!C2331</f>
        <v>87545509</v>
      </c>
      <c r="S2330" t="str">
        <f>'Liste des gares'!D2331</f>
        <v>Île-de-France</v>
      </c>
      <c r="T2330" t="str">
        <f>'Liste des gares'!E2331</f>
        <v>IDF - Île de France</v>
      </c>
      <c r="U2330" t="str">
        <f>'Liste des gares'!F2331</f>
        <v>à renseigner par PSEF</v>
      </c>
      <c r="V2330" t="str">
        <f>'Liste des gares'!G2331</f>
        <v>B ILE-DE-FRANCE</v>
      </c>
    </row>
    <row r="2331" spans="17:22">
      <c r="Q2331" t="str">
        <f>'Liste des gares'!B2332</f>
        <v>Saint-Christophe-Vallon</v>
      </c>
      <c r="R2331">
        <f>'Liste des gares'!C2332</f>
        <v>87613257</v>
      </c>
      <c r="S2331" t="str">
        <f>'Liste des gares'!D2332</f>
        <v>Occitanie</v>
      </c>
      <c r="T2331" t="str">
        <f>'Liste des gares'!E2332</f>
        <v>OCC - Occitanie</v>
      </c>
      <c r="U2331" t="str">
        <f>'Liste des gares'!F2332</f>
        <v>à renseigner par PSEF</v>
      </c>
      <c r="V2331" t="str">
        <f>'Liste des gares'!G2332</f>
        <v>C OCCITANIE</v>
      </c>
    </row>
    <row r="2332" spans="17:22">
      <c r="Q2332" t="str">
        <f>'Liste des gares'!B2333</f>
        <v>Saint-Clair - Les Roches</v>
      </c>
      <c r="R2332">
        <f>'Liste des gares'!C2333</f>
        <v>87722652</v>
      </c>
      <c r="S2332" t="str">
        <f>'Liste des gares'!D2333</f>
        <v>Auvergne-Rhône-Alpes</v>
      </c>
      <c r="T2332" t="str">
        <f>'Liste des gares'!E2333</f>
        <v>AURA - Auvergne Rhône Alpes</v>
      </c>
      <c r="U2332" t="str">
        <f>'Liste des gares'!F2333</f>
        <v>à renseigner par PSEF</v>
      </c>
      <c r="V2332" t="str">
        <f>'Liste des gares'!G2333</f>
        <v>B AUV-RHONE ALPES</v>
      </c>
    </row>
    <row r="2333" spans="17:22">
      <c r="Q2333" t="str">
        <f>'Liste des gares'!B2334</f>
        <v>Saint-Claude</v>
      </c>
      <c r="R2333">
        <f>'Liste des gares'!C2334</f>
        <v>87743633</v>
      </c>
      <c r="S2333" t="str">
        <f>'Liste des gares'!D2334</f>
        <v>Bourgogne-Franche-Comté</v>
      </c>
      <c r="T2333" t="str">
        <f>'Liste des gares'!E2334</f>
        <v>BFC - Bourgogne Franche Compté</v>
      </c>
      <c r="U2333" t="str">
        <f>'Liste des gares'!F2334</f>
        <v>à renseigner par PSEF</v>
      </c>
      <c r="V2333" t="str">
        <f>'Liste des gares'!G2334</f>
        <v>C BOURGOGNE FC</v>
      </c>
    </row>
    <row r="2334" spans="17:22">
      <c r="Q2334" t="str">
        <f>'Liste des gares'!B2335</f>
        <v>Saint-Clément - Laronxe</v>
      </c>
      <c r="R2334">
        <f>'Liste des gares'!C2335</f>
        <v>87141374</v>
      </c>
      <c r="S2334" t="str">
        <f>'Liste des gares'!D2335</f>
        <v>Grand Est</v>
      </c>
      <c r="T2334" t="str">
        <f>'Liste des gares'!E2335</f>
        <v>GE - Grand Est</v>
      </c>
      <c r="U2334" t="str">
        <f>'Liste des gares'!F2335</f>
        <v>à renseigner par PSEF</v>
      </c>
      <c r="V2334" t="str">
        <f>'Liste des gares'!G2335</f>
        <v>C GRAND EST</v>
      </c>
    </row>
    <row r="2335" spans="17:22">
      <c r="Q2335" t="str">
        <f>'Liste des gares'!B2336</f>
        <v>Saint-Cloud</v>
      </c>
      <c r="R2335">
        <f>'Liste des gares'!C2336</f>
        <v>87382358</v>
      </c>
      <c r="S2335" t="str">
        <f>'Liste des gares'!D2336</f>
        <v>Île-de-France</v>
      </c>
      <c r="T2335" t="str">
        <f>'Liste des gares'!E2336</f>
        <v>IDF - Île de France</v>
      </c>
      <c r="U2335" t="str">
        <f>'Liste des gares'!F2336</f>
        <v>à renseigner par PSEF</v>
      </c>
      <c r="V2335" t="str">
        <f>'Liste des gares'!G2336</f>
        <v>B ILE-DE-FRANCE</v>
      </c>
    </row>
    <row r="2336" spans="17:22">
      <c r="Q2336" t="str">
        <f>'Liste des gares'!B2337</f>
        <v>Saint-Cyprien (Dordogne)</v>
      </c>
      <c r="R2336">
        <f>'Liste des gares'!C2337</f>
        <v>87595777</v>
      </c>
      <c r="S2336" t="str">
        <f>'Liste des gares'!D2337</f>
        <v>Nouvelle-Aquitaine</v>
      </c>
      <c r="T2336" t="str">
        <f>'Liste des gares'!E2337</f>
        <v>NA - Nouvelle Aquitaine</v>
      </c>
      <c r="U2336" t="str">
        <f>'Liste des gares'!F2337</f>
        <v>à renseigner par PSEF</v>
      </c>
      <c r="V2336" t="str">
        <f>'Liste des gares'!G2337</f>
        <v>C NOUVELLE AQUITAINE</v>
      </c>
    </row>
    <row r="2337" spans="17:22">
      <c r="Q2337" t="str">
        <f>'Liste des gares'!B2338</f>
        <v>Saint-Cyprien Arènes</v>
      </c>
      <c r="R2337">
        <f>'Liste des gares'!C2338</f>
        <v>87446179</v>
      </c>
      <c r="S2337" t="str">
        <f>'Liste des gares'!D2338</f>
        <v>Occitanie</v>
      </c>
      <c r="T2337" t="str">
        <f>'Liste des gares'!E2338</f>
        <v>OCC - Occitanie</v>
      </c>
      <c r="U2337" t="str">
        <f>'Liste des gares'!F2338</f>
        <v>à renseigner par PSEF</v>
      </c>
      <c r="V2337" t="str">
        <f>'Liste des gares'!G2338</f>
        <v>B OCCITANIE</v>
      </c>
    </row>
    <row r="2338" spans="17:22">
      <c r="Q2338" t="str">
        <f>'Liste des gares'!B2339</f>
        <v>Saint-Cyr</v>
      </c>
      <c r="R2338">
        <f>'Liste des gares'!C2339</f>
        <v>87393223</v>
      </c>
      <c r="S2338" t="str">
        <f>'Liste des gares'!D2339</f>
        <v>Île-de-France</v>
      </c>
      <c r="T2338" t="str">
        <f>'Liste des gares'!E2339</f>
        <v>IDF - Île de France</v>
      </c>
      <c r="U2338" t="str">
        <f>'Liste des gares'!F2339</f>
        <v>à renseigner par PSEF</v>
      </c>
      <c r="V2338" t="str">
        <f>'Liste des gares'!G2339</f>
        <v>B ILE-DE-FRANCE</v>
      </c>
    </row>
    <row r="2339" spans="17:22">
      <c r="Q2339" t="str">
        <f>'Liste des gares'!B2340</f>
        <v>Saint-Cyr Les Lecques - La Cadière</v>
      </c>
      <c r="R2339">
        <f>'Liste des gares'!C2340</f>
        <v>87755215</v>
      </c>
      <c r="S2339" t="str">
        <f>'Liste des gares'!D2340</f>
        <v>Provence-Alpes-Côte d'Azur</v>
      </c>
      <c r="T2339" t="str">
        <f>'Liste des gares'!E2340</f>
        <v>PACA - Provence Alpes Côte d'Azur</v>
      </c>
      <c r="U2339" t="str">
        <f>'Liste des gares'!F2340</f>
        <v>à renseigner par PSEF</v>
      </c>
      <c r="V2339" t="str">
        <f>'Liste des gares'!G2340</f>
        <v>B PACA</v>
      </c>
    </row>
    <row r="2340" spans="17:22">
      <c r="Q2340" t="str">
        <f>'Liste des gares'!B2341</f>
        <v>Saint-Cyr-en-Val La Source</v>
      </c>
      <c r="R2340">
        <f>'Liste des gares'!C2341</f>
        <v>87543116</v>
      </c>
      <c r="S2340" t="str">
        <f>'Liste des gares'!D2341</f>
        <v>Centre-Val de Loire</v>
      </c>
      <c r="T2340" t="str">
        <f>'Liste des gares'!E2341</f>
        <v>CVL - Centre Val de Loire</v>
      </c>
      <c r="U2340" t="str">
        <f>'Liste des gares'!F2341</f>
        <v>à renseigner par PSEF</v>
      </c>
      <c r="V2340" t="str">
        <f>'Liste des gares'!G2341</f>
        <v>C CENTRE VAL DE LOIRE</v>
      </c>
    </row>
    <row r="2341" spans="17:22">
      <c r="Q2341" t="str">
        <f>'Liste des gares'!B2342</f>
        <v>Saint-Dalmas de Tende</v>
      </c>
      <c r="R2341">
        <f>'Liste des gares'!C2342</f>
        <v>87756866</v>
      </c>
      <c r="S2341" t="str">
        <f>'Liste des gares'!D2342</f>
        <v>Provence-Alpes-Côte d'Azur</v>
      </c>
      <c r="T2341" t="str">
        <f>'Liste des gares'!E2342</f>
        <v>PACA - Provence Alpes Côte d'Azur</v>
      </c>
      <c r="U2341" t="str">
        <f>'Liste des gares'!F2342</f>
        <v>à renseigner par PSEF</v>
      </c>
      <c r="V2341" t="str">
        <f>'Liste des gares'!G2342</f>
        <v>C PACA</v>
      </c>
    </row>
    <row r="2342" spans="17:22">
      <c r="Q2342" t="str">
        <f>'Liste des gares'!B2343</f>
        <v>Saint-Denis</v>
      </c>
      <c r="R2342">
        <f>'Liste des gares'!C2343</f>
        <v>87271015</v>
      </c>
      <c r="S2342" t="str">
        <f>'Liste des gares'!D2343</f>
        <v>Île-de-France</v>
      </c>
      <c r="T2342" t="str">
        <f>'Liste des gares'!E2343</f>
        <v>IDF - Île de France</v>
      </c>
      <c r="U2342" t="str">
        <f>'Liste des gares'!F2343</f>
        <v>à renseigner par PSEF</v>
      </c>
      <c r="V2342" t="str">
        <f>'Liste des gares'!G2343</f>
        <v>B ILE-DE-FRANCE</v>
      </c>
    </row>
    <row r="2343" spans="17:22">
      <c r="Q2343" t="str">
        <f>'Liste des gares'!B2344</f>
        <v>Saint-Denis-de-Pile</v>
      </c>
      <c r="R2343">
        <f>'Liste des gares'!C2344</f>
        <v>87584508</v>
      </c>
      <c r="S2343" t="str">
        <f>'Liste des gares'!D2344</f>
        <v>Nouvelle-Aquitaine</v>
      </c>
      <c r="T2343" t="str">
        <f>'Liste des gares'!E2344</f>
        <v>NA - Nouvelle Aquitaine</v>
      </c>
      <c r="U2343" t="str">
        <f>'Liste des gares'!F2344</f>
        <v>à renseigner par PSEF</v>
      </c>
      <c r="V2343" t="str">
        <f>'Liste des gares'!G2344</f>
        <v>C NOUVELLE AQUITAINE</v>
      </c>
    </row>
    <row r="2344" spans="17:22">
      <c r="Q2344" t="str">
        <f>'Liste des gares'!B2345</f>
        <v>Saint-Denis-des-Murs</v>
      </c>
      <c r="R2344">
        <f>'Liste des gares'!C2345</f>
        <v>87592097</v>
      </c>
      <c r="S2344" t="str">
        <f>'Liste des gares'!D2345</f>
        <v>Nouvelle-Aquitaine</v>
      </c>
      <c r="T2344" t="str">
        <f>'Liste des gares'!E2345</f>
        <v>NA - Nouvelle Aquitaine</v>
      </c>
      <c r="U2344" t="str">
        <f>'Liste des gares'!F2345</f>
        <v>à renseigner par PSEF</v>
      </c>
      <c r="V2344" t="str">
        <f>'Liste des gares'!G2345</f>
        <v>C NOUVELLE AQUITAINE</v>
      </c>
    </row>
    <row r="2345" spans="17:22">
      <c r="Q2345" t="str">
        <f>'Liste des gares'!B2346</f>
        <v>Saint-Denis-lès-Martel</v>
      </c>
      <c r="R2345">
        <f>'Liste des gares'!C2346</f>
        <v>87594572</v>
      </c>
      <c r="S2345" t="str">
        <f>'Liste des gares'!D2346</f>
        <v>Occitanie</v>
      </c>
      <c r="T2345" t="str">
        <f>'Liste des gares'!E2346</f>
        <v>OCC - Occitanie</v>
      </c>
      <c r="U2345" t="str">
        <f>'Liste des gares'!F2346</f>
        <v>à renseigner par PSEF</v>
      </c>
      <c r="V2345" t="str">
        <f>'Liste des gares'!G2346</f>
        <v>C OCCITANIE</v>
      </c>
    </row>
    <row r="2346" spans="17:22">
      <c r="Q2346" t="str">
        <f>'Liste des gares'!B2347</f>
        <v>Saint-Dié-des-Vosges</v>
      </c>
      <c r="R2346">
        <f>'Liste des gares'!C2347</f>
        <v>87144014</v>
      </c>
      <c r="S2346" t="str">
        <f>'Liste des gares'!D2347</f>
        <v>Grand Est</v>
      </c>
      <c r="T2346" t="str">
        <f>'Liste des gares'!E2347</f>
        <v>GE - Grand Est</v>
      </c>
      <c r="U2346" t="str">
        <f>'Liste des gares'!F2347</f>
        <v>à renseigner par PSEF</v>
      </c>
      <c r="V2346" t="str">
        <f>'Liste des gares'!G2347</f>
        <v>B GRAND EST</v>
      </c>
    </row>
    <row r="2347" spans="17:22">
      <c r="Q2347" t="str">
        <f>'Liste des gares'!B2348</f>
        <v>Saint-Dizier</v>
      </c>
      <c r="R2347">
        <f>'Liste des gares'!C2348</f>
        <v>87175000</v>
      </c>
      <c r="S2347" t="str">
        <f>'Liste des gares'!D2348</f>
        <v>Grand Est</v>
      </c>
      <c r="T2347" t="str">
        <f>'Liste des gares'!E2348</f>
        <v>GE - Grand Est</v>
      </c>
      <c r="U2347" t="str">
        <f>'Liste des gares'!F2348</f>
        <v>à renseigner par PSEF</v>
      </c>
      <c r="V2347" t="str">
        <f>'Liste des gares'!G2348</f>
        <v>B GRAND EST</v>
      </c>
    </row>
    <row r="2348" spans="17:22">
      <c r="Q2348" t="str">
        <f>'Liste des gares'!B2349</f>
        <v>Sainte-Anne</v>
      </c>
      <c r="R2348">
        <f>'Liste des gares'!C2349</f>
        <v>87476648</v>
      </c>
      <c r="S2348" t="str">
        <f>'Liste des gares'!D2349</f>
        <v>Bretagne</v>
      </c>
      <c r="T2348" t="str">
        <f>'Liste des gares'!E2349</f>
        <v>BPL - Bretagne Pays de La Loire</v>
      </c>
      <c r="U2348" t="str">
        <f>'Liste des gares'!F2349</f>
        <v>à renseigner par PSEF</v>
      </c>
      <c r="V2348" t="str">
        <f>'Liste des gares'!G2349</f>
        <v>C BRETAGNE</v>
      </c>
    </row>
    <row r="2349" spans="17:22">
      <c r="Q2349" t="str">
        <f>'Liste des gares'!B2350</f>
        <v>Sainte-Bazeille</v>
      </c>
      <c r="R2349">
        <f>'Liste des gares'!C2350</f>
        <v>87586479</v>
      </c>
      <c r="S2349" t="str">
        <f>'Liste des gares'!D2350</f>
        <v>Nouvelle-Aquitaine</v>
      </c>
      <c r="T2349" t="str">
        <f>'Liste des gares'!E2350</f>
        <v>NA - Nouvelle Aquitaine</v>
      </c>
      <c r="U2349" t="str">
        <f>'Liste des gares'!F2350</f>
        <v>à renseigner par PSEF</v>
      </c>
      <c r="V2349" t="str">
        <f>'Liste des gares'!G2350</f>
        <v>C NOUVELLE AQUITAINE</v>
      </c>
    </row>
    <row r="2350" spans="17:22">
      <c r="Q2350" t="str">
        <f>'Liste des gares'!B2351</f>
        <v>Sainte-Cécile-d'Andorge</v>
      </c>
      <c r="R2350">
        <f>'Liste des gares'!C2351</f>
        <v>87775239</v>
      </c>
      <c r="S2350" t="str">
        <f>'Liste des gares'!D2351</f>
        <v>Occitanie</v>
      </c>
      <c r="T2350" t="str">
        <f>'Liste des gares'!E2351</f>
        <v>OCC - Occitanie</v>
      </c>
      <c r="U2350" t="str">
        <f>'Liste des gares'!F2351</f>
        <v>à renseigner par PSEF</v>
      </c>
      <c r="V2350" t="str">
        <f>'Liste des gares'!G2351</f>
        <v>C OCCITANIE</v>
      </c>
    </row>
    <row r="2351" spans="17:22">
      <c r="Q2351" t="str">
        <f>'Liste des gares'!B2352</f>
        <v>Sainte-Colombe</v>
      </c>
      <c r="R2351">
        <f>'Liste des gares'!C2352</f>
        <v>87715151</v>
      </c>
      <c r="S2351" t="str">
        <f>'Liste des gares'!D2352</f>
        <v>Bourgogne-Franche-Comté</v>
      </c>
      <c r="T2351" t="str">
        <f>'Liste des gares'!E2352</f>
        <v>BFC - Bourgogne Franche Compté</v>
      </c>
      <c r="U2351" t="str">
        <f>'Liste des gares'!F2352</f>
        <v>à renseigner par PSEF</v>
      </c>
      <c r="V2351" t="str">
        <f>'Liste des gares'!G2352</f>
        <v>C BOURGOGNE FC</v>
      </c>
    </row>
    <row r="2352" spans="17:22">
      <c r="Q2352" t="str">
        <f>'Liste des gares'!B2353</f>
        <v>Sainte-Colombe Septveilles</v>
      </c>
      <c r="R2352">
        <f>'Liste des gares'!C2353</f>
        <v>87116178</v>
      </c>
      <c r="S2352" t="str">
        <f>'Liste des gares'!D2353</f>
        <v>Île-de-France</v>
      </c>
      <c r="T2352" t="str">
        <f>'Liste des gares'!E2353</f>
        <v>IDF - Île de France</v>
      </c>
      <c r="U2352" t="str">
        <f>'Liste des gares'!F2353</f>
        <v>à renseigner par PSEF</v>
      </c>
      <c r="V2352" t="str">
        <f>'Liste des gares'!G2353</f>
        <v>B ILE-DE-FRANCE</v>
      </c>
    </row>
    <row r="2353" spans="17:22">
      <c r="Q2353" t="str">
        <f>'Liste des gares'!B2354</f>
        <v>Sainte-Eulalie - Carbon-Blanc</v>
      </c>
      <c r="R2353">
        <f>'Liste des gares'!C2354</f>
        <v>87491282</v>
      </c>
      <c r="S2353" t="str">
        <f>'Liste des gares'!D2354</f>
        <v>Nouvelle-Aquitaine</v>
      </c>
      <c r="T2353" t="str">
        <f>'Liste des gares'!E2354</f>
        <v>NA - Nouvelle Aquitaine</v>
      </c>
      <c r="U2353" t="str">
        <f>'Liste des gares'!F2354</f>
        <v>à renseigner par PSEF</v>
      </c>
      <c r="V2353" t="str">
        <f>'Liste des gares'!G2354</f>
        <v>C NOUVELLE AQUITAINE</v>
      </c>
    </row>
    <row r="2354" spans="17:22">
      <c r="Q2354" t="str">
        <f>'Liste des gares'!B2355</f>
        <v>Sainte-Foy-la-Grande</v>
      </c>
      <c r="R2354">
        <f>'Liste des gares'!C2355</f>
        <v>87584193</v>
      </c>
      <c r="S2354" t="str">
        <f>'Liste des gares'!D2355</f>
        <v>Nouvelle-Aquitaine</v>
      </c>
      <c r="T2354" t="str">
        <f>'Liste des gares'!E2355</f>
        <v>NA - Nouvelle Aquitaine</v>
      </c>
      <c r="U2354" t="str">
        <f>'Liste des gares'!F2355</f>
        <v>à renseigner par PSEF</v>
      </c>
      <c r="V2354" t="str">
        <f>'Liste des gares'!G2355</f>
        <v>B NOUVELLE AQUITAINE</v>
      </c>
    </row>
    <row r="2355" spans="17:22">
      <c r="Q2355" t="str">
        <f>'Liste des gares'!B2356</f>
        <v>Sainte-Gauburge</v>
      </c>
      <c r="R2355">
        <f>'Liste des gares'!C2356</f>
        <v>87444604</v>
      </c>
      <c r="S2355" t="str">
        <f>'Liste des gares'!D2356</f>
        <v>Normandie</v>
      </c>
      <c r="T2355" t="str">
        <f>'Liste des gares'!E2356</f>
        <v>NO - Normandie</v>
      </c>
      <c r="U2355" t="str">
        <f>'Liste des gares'!F2356</f>
        <v>à renseigner par PSEF</v>
      </c>
      <c r="V2355" t="str">
        <f>'Liste des gares'!G2356</f>
        <v>C NORMANDIE</v>
      </c>
    </row>
    <row r="2356" spans="17:22">
      <c r="Q2356" t="str">
        <f>'Liste des gares'!B2357</f>
        <v>Sainte-Geneviève-des-Bois</v>
      </c>
      <c r="R2356">
        <f>'Liste des gares'!C2357</f>
        <v>87545210</v>
      </c>
      <c r="S2356" t="str">
        <f>'Liste des gares'!D2357</f>
        <v>Île-de-France</v>
      </c>
      <c r="T2356" t="str">
        <f>'Liste des gares'!E2357</f>
        <v>IDF - Île de France</v>
      </c>
      <c r="U2356" t="str">
        <f>'Liste des gares'!F2357</f>
        <v>à renseigner par PSEF</v>
      </c>
      <c r="V2356" t="str">
        <f>'Liste des gares'!G2357</f>
        <v>B ILE-DE-FRANCE</v>
      </c>
    </row>
    <row r="2357" spans="17:22">
      <c r="Q2357" t="str">
        <f>'Liste des gares'!B2358</f>
        <v>Saint-Égrève Saint-Robert</v>
      </c>
      <c r="R2357">
        <f>'Liste des gares'!C2358</f>
        <v>87747352</v>
      </c>
      <c r="S2357" t="str">
        <f>'Liste des gares'!D2358</f>
        <v>Auvergne-Rhône-Alpes</v>
      </c>
      <c r="T2357" t="str">
        <f>'Liste des gares'!E2358</f>
        <v>AURA - Auvergne Rhône Alpes</v>
      </c>
      <c r="U2357" t="str">
        <f>'Liste des gares'!F2358</f>
        <v>à renseigner par PSEF</v>
      </c>
      <c r="V2357" t="str">
        <f>'Liste des gares'!G2358</f>
        <v>C AUV-RHONE ALPES</v>
      </c>
    </row>
    <row r="2358" spans="17:22">
      <c r="Q2358" t="str">
        <f>'Liste des gares'!B2359</f>
        <v>Sainte-Léocadie</v>
      </c>
      <c r="R2358">
        <f>'Liste des gares'!C2359</f>
        <v>87784850</v>
      </c>
      <c r="S2358" t="str">
        <f>'Liste des gares'!D2359</f>
        <v>Occitanie</v>
      </c>
      <c r="T2358" t="str">
        <f>'Liste des gares'!E2359</f>
        <v>OCC - Occitanie</v>
      </c>
      <c r="U2358" t="str">
        <f>'Liste des gares'!F2359</f>
        <v>à renseigner par PSEF</v>
      </c>
      <c r="V2358" t="str">
        <f>'Liste des gares'!G2359</f>
        <v>C OCCITANIE</v>
      </c>
    </row>
    <row r="2359" spans="17:22">
      <c r="Q2359" t="str">
        <f>'Liste des gares'!B2360</f>
        <v>Sainte-Lizaigne</v>
      </c>
      <c r="R2359">
        <f>'Liste des gares'!C2360</f>
        <v>87597054</v>
      </c>
      <c r="S2359" t="str">
        <f>'Liste des gares'!D2360</f>
        <v>Centre-Val de Loire</v>
      </c>
      <c r="T2359" t="str">
        <f>'Liste des gares'!E2360</f>
        <v>CVL - Centre Val de Loire</v>
      </c>
      <c r="U2359" t="str">
        <f>'Liste des gares'!F2360</f>
        <v>à renseigner par PSEF</v>
      </c>
      <c r="V2359" t="str">
        <f>'Liste des gares'!G2360</f>
        <v>C CENTRE VAL DE LOIRE</v>
      </c>
    </row>
    <row r="2360" spans="17:22">
      <c r="Q2360" t="str">
        <f>'Liste des gares'!B2361</f>
        <v>Sainte-Marguerite</v>
      </c>
      <c r="R2360">
        <f>'Liste des gares'!C2361</f>
        <v>87287193</v>
      </c>
      <c r="S2360" t="str">
        <f>'Liste des gares'!D2361</f>
        <v>Hauts-de-France</v>
      </c>
      <c r="T2360" t="str">
        <f>'Liste des gares'!E2361</f>
        <v>HDF - Hauts de France</v>
      </c>
      <c r="U2360" t="str">
        <f>'Liste des gares'!F2361</f>
        <v>à renseigner par PSEF</v>
      </c>
      <c r="V2360" t="str">
        <f>'Liste des gares'!G2361</f>
        <v>C HAUTS DE FRANCE</v>
      </c>
    </row>
    <row r="2361" spans="17:22">
      <c r="Q2361" t="str">
        <f>'Liste des gares'!B2362</f>
        <v>Sainte-Marthe en Provence</v>
      </c>
      <c r="R2361">
        <f>'Liste des gares'!C2362</f>
        <v>87751842</v>
      </c>
      <c r="S2361" t="str">
        <f>'Liste des gares'!D2362</f>
        <v>Provence-Alpes-Côte d'Azur</v>
      </c>
      <c r="T2361" t="str">
        <f>'Liste des gares'!E2362</f>
        <v>PACA - Provence Alpes Côte d'Azur</v>
      </c>
      <c r="U2361" t="str">
        <f>'Liste des gares'!F2362</f>
        <v>à renseigner par PSEF</v>
      </c>
      <c r="V2361" t="str">
        <f>'Liste des gares'!G2362</f>
        <v>C PACA</v>
      </c>
    </row>
    <row r="2362" spans="17:22">
      <c r="Q2362" t="str">
        <f>'Liste des gares'!B2363</f>
        <v>Sainte-Maure - Noyant</v>
      </c>
      <c r="R2362">
        <f>'Liste des gares'!C2363</f>
        <v>87575050</v>
      </c>
      <c r="S2362" t="str">
        <f>'Liste des gares'!D2363</f>
        <v>Centre-Val de Loire</v>
      </c>
      <c r="T2362" t="str">
        <f>'Liste des gares'!E2363</f>
        <v>CVL - Centre Val de Loire</v>
      </c>
      <c r="U2362" t="str">
        <f>'Liste des gares'!F2363</f>
        <v>à renseigner par PSEF</v>
      </c>
      <c r="V2362" t="str">
        <f>'Liste des gares'!G2363</f>
        <v>C CENTRE VAL DE LOIRE</v>
      </c>
    </row>
    <row r="2363" spans="17:22">
      <c r="Q2363" t="str">
        <f>'Liste des gares'!B2364</f>
        <v>Saint-Émilion</v>
      </c>
      <c r="R2363">
        <f>'Liste des gares'!C2364</f>
        <v>87584102</v>
      </c>
      <c r="S2363" t="str">
        <f>'Liste des gares'!D2364</f>
        <v>Nouvelle-Aquitaine</v>
      </c>
      <c r="T2363" t="str">
        <f>'Liste des gares'!E2364</f>
        <v>NA - Nouvelle Aquitaine</v>
      </c>
      <c r="U2363" t="str">
        <f>'Liste des gares'!F2364</f>
        <v>à renseigner par PSEF</v>
      </c>
      <c r="V2363" t="str">
        <f>'Liste des gares'!G2364</f>
        <v>C NOUVELLE AQUITAINE</v>
      </c>
    </row>
    <row r="2364" spans="17:22">
      <c r="Q2364" t="str">
        <f>'Liste des gares'!B2365</f>
        <v>Sainte-Pazanne</v>
      </c>
      <c r="R2364">
        <f>'Liste des gares'!C2365</f>
        <v>87481226</v>
      </c>
      <c r="S2364" t="str">
        <f>'Liste des gares'!D2365</f>
        <v>Pays de la Loire</v>
      </c>
      <c r="T2364" t="str">
        <f>'Liste des gares'!E2365</f>
        <v>BPL - Bretagne Pays de La Loire</v>
      </c>
      <c r="U2364" t="str">
        <f>'Liste des gares'!F2365</f>
        <v>à renseigner par PSEF</v>
      </c>
      <c r="V2364" t="str">
        <f>'Liste des gares'!G2365</f>
        <v>B PAYS DE LA LOIRE</v>
      </c>
    </row>
    <row r="2365" spans="17:22">
      <c r="Q2365" t="str">
        <f>'Liste des gares'!B2366</f>
        <v>Saint-Erme</v>
      </c>
      <c r="R2365">
        <f>'Liste des gares'!C2366</f>
        <v>87171751</v>
      </c>
      <c r="S2365" t="str">
        <f>'Liste des gares'!D2366</f>
        <v>Hauts-de-France</v>
      </c>
      <c r="T2365" t="str">
        <f>'Liste des gares'!E2366</f>
        <v>HDF - Hauts de France</v>
      </c>
      <c r="U2365" t="str">
        <f>'Liste des gares'!F2366</f>
        <v>à renseigner par PSEF</v>
      </c>
      <c r="V2365" t="str">
        <f>'Liste des gares'!G2366</f>
        <v>C HAUTS DE FRANCE</v>
      </c>
    </row>
    <row r="2366" spans="17:22">
      <c r="Q2366" t="str">
        <f>'Liste des gares'!B2367</f>
        <v>Saintes</v>
      </c>
      <c r="R2366">
        <f>'Liste des gares'!C2367</f>
        <v>87491001</v>
      </c>
      <c r="S2366" t="str">
        <f>'Liste des gares'!D2367</f>
        <v>Nouvelle-Aquitaine</v>
      </c>
      <c r="T2366" t="str">
        <f>'Liste des gares'!E2367</f>
        <v>NA - Nouvelle Aquitaine</v>
      </c>
      <c r="U2366" t="str">
        <f>'Liste des gares'!F2367</f>
        <v>EIC Aquitaine Poitou Charentes</v>
      </c>
      <c r="V2366" t="str">
        <f>'Liste des gares'!G2367</f>
        <v>B NOUVELLE AQUITAINE</v>
      </c>
    </row>
    <row r="2367" spans="17:22">
      <c r="Q2367" t="str">
        <f>'Liste des gares'!B2368</f>
        <v>Embrun</v>
      </c>
      <c r="R2367">
        <f>'Liste des gares'!C2368</f>
        <v>87763466</v>
      </c>
      <c r="S2367" t="str">
        <f>'Liste des gares'!D2368</f>
        <v>Provence-Alpes-Côte d'Azur</v>
      </c>
      <c r="T2367" t="str">
        <f>'Liste des gares'!E2368</f>
        <v>PACA - Provence Alpes Côte d'Azur</v>
      </c>
      <c r="U2367" t="str">
        <f>'Liste des gares'!F2368</f>
        <v>EIC Provence Alpes Côte d'Azur</v>
      </c>
      <c r="V2367" t="str">
        <f>'Liste des gares'!G2368</f>
        <v>C PACA</v>
      </c>
    </row>
    <row r="2368" spans="17:22">
      <c r="Q2368" t="str">
        <f>'Liste des gares'!B2369</f>
        <v>Èze</v>
      </c>
      <c r="R2368">
        <f>'Liste des gares'!C2369</f>
        <v>87756387</v>
      </c>
      <c r="S2368" t="str">
        <f>'Liste des gares'!D2369</f>
        <v>Provence-Alpes-Côte d'Azur</v>
      </c>
      <c r="T2368" t="str">
        <f>'Liste des gares'!E2369</f>
        <v>PACA - Provence Alpes Côte d'Azur</v>
      </c>
      <c r="U2368" t="str">
        <f>'Liste des gares'!F2369</f>
        <v>à renseigner par PSEF</v>
      </c>
      <c r="V2368" t="str">
        <f>'Liste des gares'!G2369</f>
        <v>C PACA</v>
      </c>
    </row>
    <row r="2369" spans="17:22">
      <c r="Q2369" t="str">
        <f>'Liste des gares'!B2370</f>
        <v>Saint-Étienne Châteaucreux</v>
      </c>
      <c r="R2369">
        <f>'Liste des gares'!C2370</f>
        <v>87726000</v>
      </c>
      <c r="S2369" t="str">
        <f>'Liste des gares'!D2370</f>
        <v>Auvergne-Rhône-Alpes</v>
      </c>
      <c r="T2369" t="str">
        <f>'Liste des gares'!E2370</f>
        <v>AURA - Auvergne Rhône Alpes</v>
      </c>
      <c r="U2369" t="str">
        <f>'Liste des gares'!F2370</f>
        <v>à renseigner par PSEF</v>
      </c>
      <c r="V2369" t="str">
        <f>'Liste des gares'!G2370</f>
        <v>B AUV-RHONE ALPES</v>
      </c>
    </row>
    <row r="2370" spans="17:22">
      <c r="Q2370" t="str">
        <f>'Liste des gares'!B2371</f>
        <v>Halte de Fontanil - Lycée de Drap</v>
      </c>
      <c r="R2370">
        <f>'Liste des gares'!C2371</f>
        <v>87565143</v>
      </c>
      <c r="S2370" t="str">
        <f>'Liste des gares'!D2371</f>
        <v>Provence-Alpes-Côte d'Azur</v>
      </c>
      <c r="T2370" t="str">
        <f>'Liste des gares'!E2371</f>
        <v>PACA - Provence Alpes Côte d'Azur</v>
      </c>
      <c r="U2370" t="str">
        <f>'Liste des gares'!F2371</f>
        <v>à renseigner par PSEF</v>
      </c>
      <c r="V2370" t="str">
        <f>'Liste des gares'!G2371</f>
        <v>C PACA</v>
      </c>
    </row>
    <row r="2371" spans="17:22">
      <c r="Q2371" t="str">
        <f>'Liste des gares'!B2372</f>
        <v>Saint-Étienne Le Clapier</v>
      </c>
      <c r="R2371">
        <f>'Liste des gares'!C2372</f>
        <v>87726174</v>
      </c>
      <c r="S2371" t="str">
        <f>'Liste des gares'!D2372</f>
        <v>Auvergne-Rhône-Alpes</v>
      </c>
      <c r="T2371" t="str">
        <f>'Liste des gares'!E2372</f>
        <v>AURA - Auvergne Rhône Alpes</v>
      </c>
      <c r="U2371" t="str">
        <f>'Liste des gares'!F2372</f>
        <v>à renseigner par PSEF</v>
      </c>
      <c r="V2371" t="str">
        <f>'Liste des gares'!G2372</f>
        <v>C AUV-RHONE ALPES</v>
      </c>
    </row>
    <row r="2372" spans="17:22">
      <c r="Q2372" t="str">
        <f>'Liste des gares'!B2373</f>
        <v>Saint-Étienne-de-Montluc</v>
      </c>
      <c r="R2372">
        <f>'Liste des gares'!C2373</f>
        <v>87481812</v>
      </c>
      <c r="S2372" t="str">
        <f>'Liste des gares'!D2373</f>
        <v>Pays de la Loire</v>
      </c>
      <c r="T2372" t="str">
        <f>'Liste des gares'!E2373</f>
        <v>BPL - Bretagne Pays de La Loire</v>
      </c>
      <c r="U2372" t="str">
        <f>'Liste des gares'!F2373</f>
        <v>à renseigner par PSEF</v>
      </c>
      <c r="V2372" t="str">
        <f>'Liste des gares'!G2373</f>
        <v>C PAYS DE LA LOIRE</v>
      </c>
    </row>
    <row r="2373" spans="17:22">
      <c r="Q2373" t="str">
        <f>'Liste des gares'!B2374</f>
        <v>Saint-Étienne-du-Rouvray</v>
      </c>
      <c r="R2373">
        <f>'Liste des gares'!C2374</f>
        <v>87411215</v>
      </c>
      <c r="S2373" t="str">
        <f>'Liste des gares'!D2374</f>
        <v>Normandie</v>
      </c>
      <c r="T2373" t="str">
        <f>'Liste des gares'!E2374</f>
        <v>NO - Normandie</v>
      </c>
      <c r="U2373" t="str">
        <f>'Liste des gares'!F2374</f>
        <v>à renseigner par PSEF</v>
      </c>
      <c r="V2373" t="str">
        <f>'Liste des gares'!G2374</f>
        <v>C NORMANDIE</v>
      </c>
    </row>
    <row r="2374" spans="17:22">
      <c r="Q2374" t="str">
        <f>'Liste des gares'!B2375</f>
        <v>Mandelieu-la-Napoule</v>
      </c>
      <c r="R2374">
        <f>'Liste des gares'!C2375</f>
        <v>87757591</v>
      </c>
      <c r="S2374" t="str">
        <f>'Liste des gares'!D2375</f>
        <v>Provence-Alpes-Côte d'Azur</v>
      </c>
      <c r="T2374" t="str">
        <f>'Liste des gares'!E2375</f>
        <v>PACA - Provence Alpes Côte d'Azur</v>
      </c>
      <c r="U2374" t="str">
        <f>'Liste des gares'!F2375</f>
        <v>à renseigner par PSEF</v>
      </c>
      <c r="V2374" t="str">
        <f>'Liste des gares'!G2375</f>
        <v>C PACA</v>
      </c>
    </row>
    <row r="2375" spans="17:22">
      <c r="Q2375" t="str">
        <f>'Liste des gares'!B2376</f>
        <v>Saint-Féliu-d'Avall</v>
      </c>
      <c r="R2375">
        <f>'Liste des gares'!C2376</f>
        <v>87784520</v>
      </c>
      <c r="S2375" t="str">
        <f>'Liste des gares'!D2376</f>
        <v>Occitanie</v>
      </c>
      <c r="T2375" t="str">
        <f>'Liste des gares'!E2376</f>
        <v>OCC - Occitanie</v>
      </c>
      <c r="U2375" t="str">
        <f>'Liste des gares'!F2376</f>
        <v>à renseigner par PSEF</v>
      </c>
      <c r="V2375" t="str">
        <f>'Liste des gares'!G2376</f>
        <v>C OCCITANIE</v>
      </c>
    </row>
    <row r="2376" spans="17:22">
      <c r="Q2376" t="str">
        <f>'Liste des gares'!B2377</f>
        <v>Saint-Florentin - Vergigny</v>
      </c>
      <c r="R2376">
        <f>'Liste des gares'!C2377</f>
        <v>87683318</v>
      </c>
      <c r="S2376" t="str">
        <f>'Liste des gares'!D2377</f>
        <v>Bourgogne-Franche-Comté</v>
      </c>
      <c r="T2376" t="str">
        <f>'Liste des gares'!E2377</f>
        <v>BFC - Bourgogne Franche Compté</v>
      </c>
      <c r="U2376" t="str">
        <f>'Liste des gares'!F2377</f>
        <v>à renseigner par PSEF</v>
      </c>
      <c r="V2376" t="str">
        <f>'Liste des gares'!G2377</f>
        <v>C BOURGOGNE FC</v>
      </c>
    </row>
    <row r="2377" spans="17:22">
      <c r="Q2377" t="str">
        <f>'Liste des gares'!B2378</f>
        <v>Saint-Florent-sur-Cher</v>
      </c>
      <c r="R2377">
        <f>'Liste des gares'!C2378</f>
        <v>87576272</v>
      </c>
      <c r="S2377" t="str">
        <f>'Liste des gares'!D2378</f>
        <v>Centre-Val de Loire</v>
      </c>
      <c r="T2377" t="str">
        <f>'Liste des gares'!E2378</f>
        <v>CVL - Centre Val de Loire</v>
      </c>
      <c r="U2377" t="str">
        <f>'Liste des gares'!F2378</f>
        <v>à renseigner par PSEF</v>
      </c>
      <c r="V2377" t="str">
        <f>'Liste des gares'!G2378</f>
        <v>C CENTRE VAL DE LOIRE</v>
      </c>
    </row>
    <row r="2378" spans="17:22">
      <c r="Q2378" t="str">
        <f>'Liste des gares'!B2379</f>
        <v>Saint-Flour - Chaudes-Aigues</v>
      </c>
      <c r="R2378">
        <f>'Liste des gares'!C2379</f>
        <v>87783175</v>
      </c>
      <c r="S2378" t="str">
        <f>'Liste des gares'!D2379</f>
        <v>Auvergne-Rhône-Alpes</v>
      </c>
      <c r="T2378" t="str">
        <f>'Liste des gares'!E2379</f>
        <v>AURA - Auvergne Rhône Alpes</v>
      </c>
      <c r="U2378" t="str">
        <f>'Liste des gares'!F2379</f>
        <v>à renseigner par PSEF</v>
      </c>
      <c r="V2378" t="str">
        <f>'Liste des gares'!G2379</f>
        <v>C AUV-RHONE ALPES</v>
      </c>
    </row>
    <row r="2379" spans="17:22">
      <c r="Q2379" t="str">
        <f>'Liste des gares'!B2380</f>
        <v>Saint-Fons</v>
      </c>
      <c r="R2379">
        <f>'Liste des gares'!C2380</f>
        <v>87728501</v>
      </c>
      <c r="S2379" t="str">
        <f>'Liste des gares'!D2380</f>
        <v>Auvergne-Rhône-Alpes</v>
      </c>
      <c r="T2379" t="str">
        <f>'Liste des gares'!E2380</f>
        <v>AURA - Auvergne Rhône Alpes</v>
      </c>
      <c r="U2379" t="str">
        <f>'Liste des gares'!F2380</f>
        <v>à renseigner par PSEF</v>
      </c>
      <c r="V2379" t="str">
        <f>'Liste des gares'!G2380</f>
        <v>C AUV-RHONE ALPES</v>
      </c>
    </row>
    <row r="2380" spans="17:22">
      <c r="Q2380" t="str">
        <f>'Liste des gares'!B2381</f>
        <v>Saint-Gaudens</v>
      </c>
      <c r="R2380">
        <f>'Liste des gares'!C2381</f>
        <v>87611137</v>
      </c>
      <c r="S2380" t="str">
        <f>'Liste des gares'!D2381</f>
        <v>Occitanie</v>
      </c>
      <c r="T2380" t="str">
        <f>'Liste des gares'!E2381</f>
        <v>OCC - Occitanie</v>
      </c>
      <c r="U2380" t="str">
        <f>'Liste des gares'!F2381</f>
        <v>à renseigner par PSEF</v>
      </c>
      <c r="V2380" t="str">
        <f>'Liste des gares'!G2381</f>
        <v>B OCCITANIE</v>
      </c>
    </row>
    <row r="2381" spans="17:22">
      <c r="Q2381" t="str">
        <f>'Liste des gares'!B2382</f>
        <v>Saint-Geniès-de-Malgoirès</v>
      </c>
      <c r="R2381">
        <f>'Liste des gares'!C2382</f>
        <v>87775361</v>
      </c>
      <c r="S2381" t="str">
        <f>'Liste des gares'!D2382</f>
        <v>Occitanie</v>
      </c>
      <c r="T2381" t="str">
        <f>'Liste des gares'!E2382</f>
        <v>OCC - Occitanie</v>
      </c>
      <c r="U2381" t="str">
        <f>'Liste des gares'!F2382</f>
        <v>à renseigner par PSEF</v>
      </c>
      <c r="V2381" t="str">
        <f>'Liste des gares'!G2382</f>
        <v>C OCCITANIE</v>
      </c>
    </row>
    <row r="2382" spans="17:22">
      <c r="Q2382" t="str">
        <f>'Liste des gares'!B2383</f>
        <v>Saint-Genouph</v>
      </c>
      <c r="R2382">
        <f>'Liste des gares'!C2383</f>
        <v>87571851</v>
      </c>
      <c r="S2382" t="str">
        <f>'Liste des gares'!D2383</f>
        <v>Centre-Val de Loire</v>
      </c>
      <c r="T2382" t="str">
        <f>'Liste des gares'!E2383</f>
        <v>CVL - Centre Val de Loire</v>
      </c>
      <c r="U2382" t="str">
        <f>'Liste des gares'!F2383</f>
        <v>à renseigner par PSEF</v>
      </c>
      <c r="V2382" t="str">
        <f>'Liste des gares'!G2383</f>
        <v>C CENTRE VAL DE LOIRE</v>
      </c>
    </row>
    <row r="2383" spans="17:22">
      <c r="Q2383" t="str">
        <f>'Liste des gares'!B2384</f>
        <v>Saint-Georges-d'Aurac</v>
      </c>
      <c r="R2383">
        <f>'Liste des gares'!C2384</f>
        <v>87734301</v>
      </c>
      <c r="S2383" t="str">
        <f>'Liste des gares'!D2384</f>
        <v>Auvergne-Rhône-Alpes</v>
      </c>
      <c r="T2383" t="str">
        <f>'Liste des gares'!E2384</f>
        <v>AURA - Auvergne Rhône Alpes</v>
      </c>
      <c r="U2383" t="str">
        <f>'Liste des gares'!F2384</f>
        <v>à renseigner par PSEF</v>
      </c>
      <c r="V2383" t="str">
        <f>'Liste des gares'!G2384</f>
        <v>C AUV-RHONE ALPES</v>
      </c>
    </row>
    <row r="2384" spans="17:22">
      <c r="Q2384" t="str">
        <f>'Liste des gares'!B2385</f>
        <v>Saint-Georges-de-Commiers</v>
      </c>
      <c r="R2384">
        <f>'Liste des gares'!C2385</f>
        <v>87747568</v>
      </c>
      <c r="S2384" t="str">
        <f>'Liste des gares'!D2385</f>
        <v>Auvergne-Rhône-Alpes</v>
      </c>
      <c r="T2384" t="str">
        <f>'Liste des gares'!E2385</f>
        <v>AURA - Auvergne Rhône Alpes</v>
      </c>
      <c r="U2384" t="str">
        <f>'Liste des gares'!F2385</f>
        <v>à renseigner par PSEF</v>
      </c>
      <c r="V2384" t="str">
        <f>'Liste des gares'!G2385</f>
        <v>C AUV-RHONE ALPES</v>
      </c>
    </row>
    <row r="2385" spans="17:22">
      <c r="Q2385" t="str">
        <f>'Liste des gares'!B2386</f>
        <v>Saint-Georges-de-Luzençon</v>
      </c>
      <c r="R2385">
        <f>'Liste des gares'!C2386</f>
        <v>87783423</v>
      </c>
      <c r="S2385" t="str">
        <f>'Liste des gares'!D2386</f>
        <v>Occitanie</v>
      </c>
      <c r="T2385" t="str">
        <f>'Liste des gares'!E2386</f>
        <v>OCC - Occitanie</v>
      </c>
      <c r="U2385" t="str">
        <f>'Liste des gares'!F2386</f>
        <v>à renseigner par PSEF</v>
      </c>
      <c r="V2385" t="str">
        <f>'Liste des gares'!G2386</f>
        <v>C OCCITANIE</v>
      </c>
    </row>
    <row r="2386" spans="17:22">
      <c r="Q2386" t="str">
        <f>'Liste des gares'!B2387</f>
        <v>Saint-Georges-de-Reneins</v>
      </c>
      <c r="R2386">
        <f>'Liste des gares'!C2387</f>
        <v>87721340</v>
      </c>
      <c r="S2386" t="str">
        <f>'Liste des gares'!D2387</f>
        <v>Auvergne-Rhône-Alpes</v>
      </c>
      <c r="T2386" t="str">
        <f>'Liste des gares'!E2387</f>
        <v>AURA - Auvergne Rhône Alpes</v>
      </c>
      <c r="U2386" t="str">
        <f>'Liste des gares'!F2387</f>
        <v>à renseigner par PSEF</v>
      </c>
      <c r="V2386" t="str">
        <f>'Liste des gares'!G2387</f>
        <v>C AUV-RHONE ALPES</v>
      </c>
    </row>
    <row r="2387" spans="17:22">
      <c r="Q2387" t="str">
        <f>'Liste des gares'!B2388</f>
        <v>Saint-Geours</v>
      </c>
      <c r="R2387">
        <f>'Liste des gares'!C2388</f>
        <v>87673269</v>
      </c>
      <c r="S2387" t="str">
        <f>'Liste des gares'!D2388</f>
        <v>Nouvelle-Aquitaine</v>
      </c>
      <c r="T2387" t="str">
        <f>'Liste des gares'!E2388</f>
        <v>NA - Nouvelle Aquitaine</v>
      </c>
      <c r="U2387" t="str">
        <f>'Liste des gares'!F2388</f>
        <v>à renseigner par PSEF</v>
      </c>
      <c r="V2387" t="str">
        <f>'Liste des gares'!G2388</f>
        <v>C NOUVELLE AQUITAINE</v>
      </c>
    </row>
    <row r="2388" spans="17:22">
      <c r="Q2388" t="str">
        <f>'Liste des gares'!B2389</f>
        <v>Saint-Germain - Saint-Rémy</v>
      </c>
      <c r="R2388">
        <f>'Liste des gares'!C2389</f>
        <v>87393520</v>
      </c>
      <c r="S2388" t="str">
        <f>'Liste des gares'!D2389</f>
        <v>Normandie</v>
      </c>
      <c r="T2388" t="str">
        <f>'Liste des gares'!E2389</f>
        <v>NO - Normandie</v>
      </c>
      <c r="U2388" t="str">
        <f>'Liste des gares'!F2389</f>
        <v>à renseigner par PSEF</v>
      </c>
      <c r="V2388" t="str">
        <f>'Liste des gares'!G2389</f>
        <v>C NORMANDIE</v>
      </c>
    </row>
    <row r="2389" spans="17:22">
      <c r="Q2389" t="str">
        <f>'Liste des gares'!B2390</f>
        <v>Saint-Germain-au-Mont-d'Or</v>
      </c>
      <c r="R2389">
        <f>'Liste des gares'!C2390</f>
        <v>87721282</v>
      </c>
      <c r="S2389" t="str">
        <f>'Liste des gares'!D2390</f>
        <v>Auvergne-Rhône-Alpes</v>
      </c>
      <c r="T2389" t="str">
        <f>'Liste des gares'!E2390</f>
        <v>AURA - Auvergne Rhône Alpes</v>
      </c>
      <c r="U2389" t="str">
        <f>'Liste des gares'!F2390</f>
        <v>à renseigner par PSEF</v>
      </c>
      <c r="V2389" t="str">
        <f>'Liste des gares'!G2390</f>
        <v>B AUV-RHONE ALPES</v>
      </c>
    </row>
    <row r="2390" spans="17:22">
      <c r="Q2390" t="str">
        <f>'Liste des gares'!B2391</f>
        <v>Saint-Germain-des-Fossés</v>
      </c>
      <c r="R2390">
        <f>'Liste des gares'!C2391</f>
        <v>87732206</v>
      </c>
      <c r="S2390" t="str">
        <f>'Liste des gares'!D2391</f>
        <v>Auvergne-Rhône-Alpes</v>
      </c>
      <c r="T2390" t="str">
        <f>'Liste des gares'!E2391</f>
        <v>AURA - Auvergne Rhône Alpes</v>
      </c>
      <c r="U2390" t="str">
        <f>'Liste des gares'!F2391</f>
        <v>à renseigner par PSEF</v>
      </c>
      <c r="V2390" t="str">
        <f>'Liste des gares'!G2391</f>
        <v>B AUV-RHONE ALPES</v>
      </c>
    </row>
    <row r="2391" spans="17:22">
      <c r="Q2391" t="str">
        <f>'Liste des gares'!B2392</f>
        <v>Saint-Germain-du-Puy</v>
      </c>
      <c r="R2391">
        <f>'Liste des gares'!C2392</f>
        <v>87576405</v>
      </c>
      <c r="S2391" t="str">
        <f>'Liste des gares'!D2392</f>
        <v>Centre-Val de Loire</v>
      </c>
      <c r="T2391" t="str">
        <f>'Liste des gares'!E2392</f>
        <v>CVL - Centre Val de Loire</v>
      </c>
      <c r="U2391" t="str">
        <f>'Liste des gares'!F2392</f>
        <v>à renseigner par PSEF</v>
      </c>
      <c r="V2391" t="str">
        <f>'Liste des gares'!G2392</f>
        <v>C CENTRE VAL DE LOIRE</v>
      </c>
    </row>
    <row r="2392" spans="17:22">
      <c r="Q2392" t="str">
        <f>'Liste des gares'!B2393</f>
        <v>Fourqueux Bel-Air T13</v>
      </c>
      <c r="R2392">
        <f>'Liste des gares'!C2393</f>
        <v>87733675</v>
      </c>
      <c r="S2392" t="str">
        <f>'Liste des gares'!D2393</f>
        <v>Île-de-France</v>
      </c>
      <c r="T2392" t="str">
        <f>'Liste des gares'!E2393</f>
        <v>IDF - Île de France</v>
      </c>
      <c r="U2392" t="str">
        <f>'Liste des gares'!F2393</f>
        <v>à renseigner par PSEF</v>
      </c>
      <c r="V2392" t="str">
        <f>'Liste des gares'!G2393</f>
        <v>B ILE-DE-FRANCE</v>
      </c>
    </row>
    <row r="2393" spans="17:22">
      <c r="Q2393" t="str">
        <f>'Liste des gares'!B2394</f>
        <v>Lisière Pereire T13</v>
      </c>
      <c r="R2393">
        <f>'Liste des gares'!C2394</f>
        <v>87733683</v>
      </c>
      <c r="S2393" t="str">
        <f>'Liste des gares'!D2394</f>
        <v>Île-de-France</v>
      </c>
      <c r="T2393" t="str">
        <f>'Liste des gares'!E2394</f>
        <v>IDF - Île de France</v>
      </c>
      <c r="U2393" t="str">
        <f>'Liste des gares'!F2394</f>
        <v>à renseigner par PSEF</v>
      </c>
      <c r="V2393" t="str">
        <f>'Liste des gares'!G2394</f>
        <v>B ILE-DE-FRANCE</v>
      </c>
    </row>
    <row r="2394" spans="17:22">
      <c r="Q2394" t="str">
        <f>'Liste des gares'!B2395</f>
        <v>Saint-Germain-les-Belles</v>
      </c>
      <c r="R2394">
        <f>'Liste des gares'!C2395</f>
        <v>87592287</v>
      </c>
      <c r="S2394" t="str">
        <f>'Liste des gares'!D2395</f>
        <v>Nouvelle-Aquitaine</v>
      </c>
      <c r="T2394" t="str">
        <f>'Liste des gares'!E2395</f>
        <v>NA - Nouvelle Aquitaine</v>
      </c>
      <c r="U2394" t="str">
        <f>'Liste des gares'!F2395</f>
        <v>à renseigner par PSEF</v>
      </c>
      <c r="V2394" t="str">
        <f>'Liste des gares'!G2395</f>
        <v>C NOUVELLE AQUITAINE</v>
      </c>
    </row>
    <row r="2395" spans="17:22">
      <c r="Q2395" t="str">
        <f>'Liste des gares'!B2396</f>
        <v>Saint-Germain-sur-Ille</v>
      </c>
      <c r="R2395">
        <f>'Liste des gares'!C2396</f>
        <v>87478016</v>
      </c>
      <c r="S2395" t="str">
        <f>'Liste des gares'!D2396</f>
        <v>Bretagne</v>
      </c>
      <c r="T2395" t="str">
        <f>'Liste des gares'!E2396</f>
        <v>BPL - Bretagne Pays de La Loire</v>
      </c>
      <c r="U2395" t="str">
        <f>'Liste des gares'!F2396</f>
        <v>à renseigner par PSEF</v>
      </c>
      <c r="V2395" t="str">
        <f>'Liste des gares'!G2396</f>
        <v>C BRETAGNE</v>
      </c>
    </row>
    <row r="2396" spans="17:22">
      <c r="Q2396" t="str">
        <f>'Liste des gares'!B2397</f>
        <v>Saint-Gervais-les-Bains Le Fayet</v>
      </c>
      <c r="R2396">
        <f>'Liste des gares'!C2397</f>
        <v>87746479</v>
      </c>
      <c r="S2396" t="str">
        <f>'Liste des gares'!D2397</f>
        <v>Auvergne-Rhône-Alpes</v>
      </c>
      <c r="T2396" t="str">
        <f>'Liste des gares'!E2397</f>
        <v>AURA - Auvergne Rhône Alpes</v>
      </c>
      <c r="U2396" t="str">
        <f>'Liste des gares'!F2397</f>
        <v>à renseigner par PSEF</v>
      </c>
      <c r="V2396" t="str">
        <f>'Liste des gares'!G2397</f>
        <v>B AUV-RHONE ALPES</v>
      </c>
    </row>
    <row r="2397" spans="17:22">
      <c r="Q2397" t="str">
        <f>'Liste des gares'!B2398</f>
        <v>Saint-Gildas-des-Bois</v>
      </c>
      <c r="R2397">
        <f>'Liste des gares'!C2398</f>
        <v>87476762</v>
      </c>
      <c r="S2397" t="str">
        <f>'Liste des gares'!D2398</f>
        <v>Pays de la Loire</v>
      </c>
      <c r="T2397" t="str">
        <f>'Liste des gares'!E2398</f>
        <v>BPL - Bretagne Pays de La Loire</v>
      </c>
      <c r="U2397" t="str">
        <f>'Liste des gares'!F2398</f>
        <v>à renseigner par PSEF</v>
      </c>
      <c r="V2397" t="str">
        <f>'Liste des gares'!G2398</f>
        <v>C PAYS DE LA LOIRE</v>
      </c>
    </row>
    <row r="2398" spans="17:22">
      <c r="Q2398" t="str">
        <f>'Liste des gares'!B2399</f>
        <v>Saint-Gilles Lycée (Haut-Rhin)</v>
      </c>
      <c r="R2398">
        <f>'Liste des gares'!C2399</f>
        <v>87181552</v>
      </c>
      <c r="S2398" t="str">
        <f>'Liste des gares'!D2399</f>
        <v>Grand Est</v>
      </c>
      <c r="T2398" t="str">
        <f>'Liste des gares'!E2399</f>
        <v>GE - Grand Est</v>
      </c>
      <c r="U2398" t="str">
        <f>'Liste des gares'!F2399</f>
        <v>à renseigner par PSEF</v>
      </c>
      <c r="V2398" t="str">
        <f>'Liste des gares'!G2399</f>
        <v>C GRAND EST</v>
      </c>
    </row>
    <row r="2399" spans="17:22">
      <c r="Q2399" t="str">
        <f>'Liste des gares'!B2400</f>
        <v>Saint-Gilles-Croix-de-Vie</v>
      </c>
      <c r="R2399">
        <f>'Liste des gares'!C2400</f>
        <v>87486571</v>
      </c>
      <c r="S2399" t="str">
        <f>'Liste des gares'!D2400</f>
        <v>Pays de la Loire</v>
      </c>
      <c r="T2399" t="str">
        <f>'Liste des gares'!E2400</f>
        <v>BPL - Bretagne Pays de La Loire</v>
      </c>
      <c r="U2399" t="str">
        <f>'Liste des gares'!F2400</f>
        <v>à renseigner par PSEF</v>
      </c>
      <c r="V2399" t="str">
        <f>'Liste des gares'!G2400</f>
        <v>C PAYS DE LA LOIRE</v>
      </c>
    </row>
    <row r="2400" spans="17:22">
      <c r="Q2400" t="str">
        <f>'Liste des gares'!B2401</f>
        <v>Saint-Gratien</v>
      </c>
      <c r="R2400">
        <f>'Liste des gares'!C2401</f>
        <v>87276170</v>
      </c>
      <c r="S2400" t="str">
        <f>'Liste des gares'!D2401</f>
        <v>Île-de-France</v>
      </c>
      <c r="T2400" t="str">
        <f>'Liste des gares'!E2401</f>
        <v>IDF - Île de France</v>
      </c>
      <c r="U2400" t="str">
        <f>'Liste des gares'!F2401</f>
        <v>à renseigner par PSEF</v>
      </c>
      <c r="V2400" t="str">
        <f>'Liste des gares'!G2401</f>
        <v>B ILE-DE-FRANCE</v>
      </c>
    </row>
    <row r="2401" spans="17:22">
      <c r="Q2401" t="str">
        <f>'Liste des gares'!B2402</f>
        <v>Saint-Hilaire-sur-Helpe</v>
      </c>
      <c r="R2401">
        <f>'Liste des gares'!C2402</f>
        <v>87297531</v>
      </c>
      <c r="S2401" t="str">
        <f>'Liste des gares'!D2402</f>
        <v>Hauts-de-France</v>
      </c>
      <c r="T2401" t="str">
        <f>'Liste des gares'!E2402</f>
        <v>HDF - Hauts de France</v>
      </c>
      <c r="U2401" t="str">
        <f>'Liste des gares'!F2402</f>
        <v>à renseigner par PSEF</v>
      </c>
      <c r="V2401" t="str">
        <f>'Liste des gares'!G2402</f>
        <v>C HAUTS DE FRANCE</v>
      </c>
    </row>
    <row r="2402" spans="17:22">
      <c r="Q2402" t="str">
        <f>'Liste des gares'!B2403</f>
        <v>Saint-Hilaire - Brizambourg</v>
      </c>
      <c r="R2402">
        <f>'Liste des gares'!C2403</f>
        <v>87491324</v>
      </c>
      <c r="S2402" t="str">
        <f>'Liste des gares'!D2403</f>
        <v>Nouvelle-Aquitaine</v>
      </c>
      <c r="T2402" t="str">
        <f>'Liste des gares'!E2403</f>
        <v>NA - Nouvelle Aquitaine</v>
      </c>
      <c r="U2402" t="str">
        <f>'Liste des gares'!F2403</f>
        <v>à renseigner par PSEF</v>
      </c>
      <c r="V2402" t="str">
        <f>'Liste des gares'!G2403</f>
        <v>C NOUVELLE AQUITAINE</v>
      </c>
    </row>
    <row r="2403" spans="17:22">
      <c r="Q2403" t="str">
        <f>'Liste des gares'!B2404</f>
        <v>Saint-Hilaire - Saint-Nazaire</v>
      </c>
      <c r="R2403">
        <f>'Liste des gares'!C2404</f>
        <v>87761684</v>
      </c>
      <c r="S2403" t="str">
        <f>'Liste des gares'!D2404</f>
        <v>Auvergne-Rhône-Alpes</v>
      </c>
      <c r="T2403" t="str">
        <f>'Liste des gares'!E2404</f>
        <v>AURA - Auvergne Rhône Alpes</v>
      </c>
      <c r="U2403" t="str">
        <f>'Liste des gares'!F2404</f>
        <v>à renseigner par PSEF</v>
      </c>
      <c r="V2403" t="str">
        <f>'Liste des gares'!G2404</f>
        <v>C AUV-RHONE ALPES</v>
      </c>
    </row>
    <row r="2404" spans="17:22">
      <c r="Q2404" t="str">
        <f>'Liste des gares'!B2405</f>
        <v>Saint-Hilaire-au-Temple</v>
      </c>
      <c r="R2404">
        <f>'Liste des gares'!C2405</f>
        <v>87174441</v>
      </c>
      <c r="S2404" t="str">
        <f>'Liste des gares'!D2405</f>
        <v>Grand Est</v>
      </c>
      <c r="T2404" t="str">
        <f>'Liste des gares'!E2405</f>
        <v>GE - Grand Est</v>
      </c>
      <c r="U2404" t="str">
        <f>'Liste des gares'!F2405</f>
        <v>à renseigner par PSEF</v>
      </c>
      <c r="V2404" t="str">
        <f>'Liste des gares'!G2405</f>
        <v>C GRAND EST</v>
      </c>
    </row>
    <row r="2405" spans="17:22">
      <c r="Q2405" t="str">
        <f>'Liste des gares'!B2406</f>
        <v>Saint-Hilaire-de-Chaléons</v>
      </c>
      <c r="R2405">
        <f>'Liste des gares'!C2406</f>
        <v>87481234</v>
      </c>
      <c r="S2405" t="str">
        <f>'Liste des gares'!D2406</f>
        <v>Pays de la Loire</v>
      </c>
      <c r="T2405" t="str">
        <f>'Liste des gares'!E2406</f>
        <v>BPL - Bretagne Pays de La Loire</v>
      </c>
      <c r="U2405" t="str">
        <f>'Liste des gares'!F2406</f>
        <v>à renseigner par PSEF</v>
      </c>
      <c r="V2405" t="str">
        <f>'Liste des gares'!G2406</f>
        <v>C PAYS DE LA LOIRE</v>
      </c>
    </row>
    <row r="2406" spans="17:22">
      <c r="Q2406" t="str">
        <f>'Liste des gares'!B2407</f>
        <v>Saint-Hilaire-de-Riez</v>
      </c>
      <c r="R2406">
        <f>'Liste des gares'!C2407</f>
        <v>87486563</v>
      </c>
      <c r="S2406" t="str">
        <f>'Liste des gares'!D2407</f>
        <v>Pays de la Loire</v>
      </c>
      <c r="T2406" t="str">
        <f>'Liste des gares'!E2407</f>
        <v>BPL - Bretagne Pays de La Loire</v>
      </c>
      <c r="U2406" t="str">
        <f>'Liste des gares'!F2407</f>
        <v>à renseigner par PSEF</v>
      </c>
      <c r="V2406" t="str">
        <f>'Liste des gares'!G2407</f>
        <v>C PAYS DE LA LOIRE</v>
      </c>
    </row>
    <row r="2407" spans="17:22">
      <c r="Q2407" t="str">
        <f>'Liste des gares'!B2408</f>
        <v>Saint-Jacques-de-la-Lande</v>
      </c>
      <c r="R2407">
        <f>'Liste des gares'!C2408</f>
        <v>87471052</v>
      </c>
      <c r="S2407" t="str">
        <f>'Liste des gares'!D2408</f>
        <v>Bretagne</v>
      </c>
      <c r="T2407" t="str">
        <f>'Liste des gares'!E2408</f>
        <v>BPL - Bretagne Pays de La Loire</v>
      </c>
      <c r="U2407" t="str">
        <f>'Liste des gares'!F2408</f>
        <v>à renseigner par PSEF</v>
      </c>
      <c r="V2407" t="str">
        <f>'Liste des gares'!G2408</f>
        <v>C BRETAGNE</v>
      </c>
    </row>
    <row r="2408" spans="17:22">
      <c r="Q2408" t="str">
        <f>'Liste des gares'!B2409</f>
        <v>Saint-Jean-d'Angély</v>
      </c>
      <c r="R2408">
        <f>'Liste des gares'!C2409</f>
        <v>87491357</v>
      </c>
      <c r="S2408" t="str">
        <f>'Liste des gares'!D2409</f>
        <v>Nouvelle-Aquitaine</v>
      </c>
      <c r="T2408" t="str">
        <f>'Liste des gares'!E2409</f>
        <v>NA - Nouvelle Aquitaine</v>
      </c>
      <c r="U2408" t="str">
        <f>'Liste des gares'!F2409</f>
        <v>à renseigner par PSEF</v>
      </c>
      <c r="V2408" t="str">
        <f>'Liste des gares'!G2409</f>
        <v>C NOUVELLE AQUITAINE</v>
      </c>
    </row>
    <row r="2409" spans="17:22">
      <c r="Q2409" t="str">
        <f>'Liste des gares'!B2410</f>
        <v>Saint-Jean-de-Losne</v>
      </c>
      <c r="R2409">
        <f>'Liste des gares'!C2410</f>
        <v>87713651</v>
      </c>
      <c r="S2409" t="str">
        <f>'Liste des gares'!D2410</f>
        <v>Bourgogne-Franche-Comté</v>
      </c>
      <c r="T2409" t="str">
        <f>'Liste des gares'!E2410</f>
        <v>BFC - Bourgogne Franche Compté</v>
      </c>
      <c r="U2409" t="str">
        <f>'Liste des gares'!F2410</f>
        <v>à renseigner par PSEF</v>
      </c>
      <c r="V2409" t="str">
        <f>'Liste des gares'!G2410</f>
        <v>C BOURGOGNE FC</v>
      </c>
    </row>
    <row r="2410" spans="17:22">
      <c r="Q2410" t="str">
        <f>'Liste des gares'!B2411</f>
        <v>Saint-Jean-de-Luz - Ciboure</v>
      </c>
      <c r="R2410">
        <f>'Liste des gares'!C2411</f>
        <v>87677120</v>
      </c>
      <c r="S2410" t="str">
        <f>'Liste des gares'!D2411</f>
        <v>Nouvelle-Aquitaine</v>
      </c>
      <c r="T2410" t="str">
        <f>'Liste des gares'!E2411</f>
        <v>NA - Nouvelle Aquitaine</v>
      </c>
      <c r="U2410" t="str">
        <f>'Liste des gares'!F2411</f>
        <v>à renseigner par PSEF</v>
      </c>
      <c r="V2410" t="str">
        <f>'Liste des gares'!G2411</f>
        <v>B NOUVELLE AQUITAINE</v>
      </c>
    </row>
    <row r="2411" spans="17:22">
      <c r="Q2411" t="str">
        <f>'Liste des gares'!B2412</f>
        <v>Saint-Jean-de-Maurienne Arvan</v>
      </c>
      <c r="R2411">
        <f>'Liste des gares'!C2412</f>
        <v>87742320</v>
      </c>
      <c r="S2411" t="str">
        <f>'Liste des gares'!D2412</f>
        <v>Auvergne-Rhône-Alpes</v>
      </c>
      <c r="T2411" t="str">
        <f>'Liste des gares'!E2412</f>
        <v>AURA - Auvergne Rhône Alpes</v>
      </c>
      <c r="U2411" t="str">
        <f>'Liste des gares'!F2412</f>
        <v>à renseigner par PSEF</v>
      </c>
      <c r="V2411" t="str">
        <f>'Liste des gares'!G2412</f>
        <v>B AUV-RHONE ALPES</v>
      </c>
    </row>
    <row r="2412" spans="17:22">
      <c r="Q2412" t="str">
        <f>'Liste des gares'!B2413</f>
        <v>Saint-Jean-de-Verges</v>
      </c>
      <c r="R2412">
        <f>'Liste des gares'!C2413</f>
        <v>87611624</v>
      </c>
      <c r="S2412" t="str">
        <f>'Liste des gares'!D2413</f>
        <v>Occitanie</v>
      </c>
      <c r="T2412" t="str">
        <f>'Liste des gares'!E2413</f>
        <v>OCC - Occitanie</v>
      </c>
      <c r="U2412" t="str">
        <f>'Liste des gares'!F2413</f>
        <v>à renseigner par PSEF</v>
      </c>
      <c r="V2412" t="str">
        <f>'Liste des gares'!G2413</f>
        <v>C OCCITANIE</v>
      </c>
    </row>
    <row r="2413" spans="17:22">
      <c r="Q2413" t="str">
        <f>'Liste des gares'!B2414</f>
        <v>Saint-Jean-Pied-de-Port</v>
      </c>
      <c r="R2413">
        <f>'Liste des gares'!C2414</f>
        <v>87673723</v>
      </c>
      <c r="S2413" t="str">
        <f>'Liste des gares'!D2414</f>
        <v>Nouvelle-Aquitaine</v>
      </c>
      <c r="T2413" t="str">
        <f>'Liste des gares'!E2414</f>
        <v>NA - Nouvelle Aquitaine</v>
      </c>
      <c r="U2413" t="str">
        <f>'Liste des gares'!F2414</f>
        <v>à renseigner par PSEF</v>
      </c>
      <c r="V2413" t="str">
        <f>'Liste des gares'!G2414</f>
        <v>C NOUVELLE AQUITAINE</v>
      </c>
    </row>
    <row r="2414" spans="17:22">
      <c r="Q2414" t="str">
        <f>'Liste des gares'!B2415</f>
        <v>Saint-Jodard</v>
      </c>
      <c r="R2414">
        <f>'Liste des gares'!C2415</f>
        <v>87726851</v>
      </c>
      <c r="S2414" t="str">
        <f>'Liste des gares'!D2415</f>
        <v>Auvergne-Rhône-Alpes</v>
      </c>
      <c r="T2414" t="str">
        <f>'Liste des gares'!E2415</f>
        <v>AURA - Auvergne Rhône Alpes</v>
      </c>
      <c r="U2414" t="str">
        <f>'Liste des gares'!F2415</f>
        <v>à renseigner par PSEF</v>
      </c>
      <c r="V2414" t="str">
        <f>'Liste des gares'!G2415</f>
        <v>C AUV-RHONE ALPES</v>
      </c>
    </row>
    <row r="2415" spans="17:22">
      <c r="Q2415" t="str">
        <f>'Liste des gares'!B2416</f>
        <v>Saint-Jory</v>
      </c>
      <c r="R2415">
        <f>'Liste des gares'!C2416</f>
        <v>87611657</v>
      </c>
      <c r="S2415" t="str">
        <f>'Liste des gares'!D2416</f>
        <v>Occitanie</v>
      </c>
      <c r="T2415" t="str">
        <f>'Liste des gares'!E2416</f>
        <v>OCC - Occitanie</v>
      </c>
      <c r="U2415" t="str">
        <f>'Liste des gares'!F2416</f>
        <v>à renseigner par PSEF</v>
      </c>
      <c r="V2415" t="str">
        <f>'Liste des gares'!G2416</f>
        <v>B OCCITANIE</v>
      </c>
    </row>
    <row r="2416" spans="17:22">
      <c r="Q2416" t="str">
        <f>'Liste des gares'!B2417</f>
        <v>Saint-Joseph Le Castellas</v>
      </c>
      <c r="R2416">
        <f>'Liste des gares'!C2417</f>
        <v>87759316</v>
      </c>
      <c r="S2416" t="str">
        <f>'Liste des gares'!D2417</f>
        <v>Provence-Alpes-Côte d'Azur</v>
      </c>
      <c r="T2416" t="str">
        <f>'Liste des gares'!E2417</f>
        <v>PACA - Provence Alpes Côte d'Azur</v>
      </c>
      <c r="U2416" t="str">
        <f>'Liste des gares'!F2417</f>
        <v>à renseigner par PSEF</v>
      </c>
      <c r="V2416" t="str">
        <f>'Liste des gares'!G2417</f>
        <v>C PACA</v>
      </c>
    </row>
    <row r="2417" spans="17:22">
      <c r="Q2417" t="str">
        <f>'Liste des gares'!B2418</f>
        <v>Saint-Julien - Clénay</v>
      </c>
      <c r="R2417">
        <f>'Liste des gares'!C2418</f>
        <v>87713834</v>
      </c>
      <c r="S2417" t="str">
        <f>'Liste des gares'!D2418</f>
        <v>Bourgogne-Franche-Comté</v>
      </c>
      <c r="T2417" t="str">
        <f>'Liste des gares'!E2418</f>
        <v>BFC - Bourgogne Franche Compté</v>
      </c>
      <c r="U2417" t="str">
        <f>'Liste des gares'!F2418</f>
        <v>à renseigner par PSEF</v>
      </c>
      <c r="V2417" t="str">
        <f>'Liste des gares'!G2418</f>
        <v>C BOURGOGNE FC</v>
      </c>
    </row>
    <row r="2418" spans="17:22">
      <c r="Q2418" t="str">
        <f>'Liste des gares'!B2419</f>
        <v>Saint-Julien-du-Sault</v>
      </c>
      <c r="R2418">
        <f>'Liste des gares'!C2419</f>
        <v>87683227</v>
      </c>
      <c r="S2418" t="str">
        <f>'Liste des gares'!D2419</f>
        <v>Bourgogne-Franche-Comté</v>
      </c>
      <c r="T2418" t="str">
        <f>'Liste des gares'!E2419</f>
        <v>BFC - Bourgogne Franche Compté</v>
      </c>
      <c r="U2418" t="str">
        <f>'Liste des gares'!F2419</f>
        <v>à renseigner par PSEF</v>
      </c>
      <c r="V2418" t="str">
        <f>'Liste des gares'!G2419</f>
        <v>C BOURGOGNE FC</v>
      </c>
    </row>
    <row r="2419" spans="17:22">
      <c r="Q2419" t="str">
        <f>'Liste des gares'!B2420</f>
        <v>Saint-Julien-en-Genevois</v>
      </c>
      <c r="R2419">
        <f>'Liste des gares'!C2420</f>
        <v>87745430</v>
      </c>
      <c r="S2419" t="str">
        <f>'Liste des gares'!D2420</f>
        <v>Auvergne-Rhône-Alpes</v>
      </c>
      <c r="T2419" t="str">
        <f>'Liste des gares'!E2420</f>
        <v>AURA - Auvergne Rhône Alpes</v>
      </c>
      <c r="U2419" t="str">
        <f>'Liste des gares'!F2420</f>
        <v>à renseigner par PSEF</v>
      </c>
      <c r="V2419" t="str">
        <f>'Liste des gares'!G2420</f>
        <v>B AUV-RHONE ALPES</v>
      </c>
    </row>
    <row r="2420" spans="17:22">
      <c r="Q2420" t="str">
        <f>'Liste des gares'!B2421</f>
        <v>Saint-Junien</v>
      </c>
      <c r="R2420">
        <f>'Liste des gares'!C2421</f>
        <v>87592709</v>
      </c>
      <c r="S2420" t="str">
        <f>'Liste des gares'!D2421</f>
        <v>Nouvelle-Aquitaine</v>
      </c>
      <c r="T2420" t="str">
        <f>'Liste des gares'!E2421</f>
        <v>NA - Nouvelle Aquitaine</v>
      </c>
      <c r="U2420" t="str">
        <f>'Liste des gares'!F2421</f>
        <v>à renseigner par PSEF</v>
      </c>
      <c r="V2420" t="str">
        <f>'Liste des gares'!G2421</f>
        <v>C NOUVELLE AQUITAINE</v>
      </c>
    </row>
    <row r="2421" spans="17:22">
      <c r="Q2421" t="str">
        <f>'Liste des gares'!B2422</f>
        <v>Saint-Just-en-Chaussée</v>
      </c>
      <c r="R2421">
        <f>'Liste des gares'!C2422</f>
        <v>87313270</v>
      </c>
      <c r="S2421" t="str">
        <f>'Liste des gares'!D2422</f>
        <v>Hauts-de-France</v>
      </c>
      <c r="T2421" t="str">
        <f>'Liste des gares'!E2422</f>
        <v>HDF - Hauts de France</v>
      </c>
      <c r="U2421" t="str">
        <f>'Liste des gares'!F2422</f>
        <v>à renseigner par PSEF</v>
      </c>
      <c r="V2421" t="str">
        <f>'Liste des gares'!G2422</f>
        <v>B HAUTS DE FRANCE</v>
      </c>
    </row>
    <row r="2422" spans="17:22">
      <c r="Q2422" t="str">
        <f>'Liste des gares'!B2423</f>
        <v>Saint-Laurent - Gainneville</v>
      </c>
      <c r="R2422">
        <f>'Liste des gares'!C2423</f>
        <v>87413310</v>
      </c>
      <c r="S2422" t="str">
        <f>'Liste des gares'!D2423</f>
        <v>Normandie</v>
      </c>
      <c r="T2422" t="str">
        <f>'Liste des gares'!E2423</f>
        <v>NO - Normandie</v>
      </c>
      <c r="U2422" t="str">
        <f>'Liste des gares'!F2423</f>
        <v>à renseigner par PSEF</v>
      </c>
      <c r="V2422" t="str">
        <f>'Liste des gares'!G2423</f>
        <v>C NORMANDIE</v>
      </c>
    </row>
    <row r="2423" spans="17:22">
      <c r="Q2423" t="str">
        <f>'Liste des gares'!B2424</f>
        <v>Saint-Laurent-d'Aigouze</v>
      </c>
      <c r="R2423">
        <f>'Liste des gares'!C2424</f>
        <v>87775841</v>
      </c>
      <c r="S2423" t="str">
        <f>'Liste des gares'!D2424</f>
        <v>Occitanie</v>
      </c>
      <c r="T2423" t="str">
        <f>'Liste des gares'!E2424</f>
        <v>OCC - Occitanie</v>
      </c>
      <c r="U2423" t="str">
        <f>'Liste des gares'!F2424</f>
        <v>à renseigner par PSEF</v>
      </c>
      <c r="V2423" t="str">
        <f>'Liste des gares'!G2424</f>
        <v>C OCCITANIE</v>
      </c>
    </row>
    <row r="2424" spans="17:22">
      <c r="Q2424" t="str">
        <f>'Liste des gares'!B2425</f>
        <v>Saint-Laurent-de-la-Prée - Fouras</v>
      </c>
      <c r="R2424">
        <f>'Liste des gares'!C2425</f>
        <v>87485136</v>
      </c>
      <c r="S2424" t="str">
        <f>'Liste des gares'!D2425</f>
        <v>Nouvelle-Aquitaine</v>
      </c>
      <c r="T2424" t="str">
        <f>'Liste des gares'!E2425</f>
        <v>NA - Nouvelle Aquitaine</v>
      </c>
      <c r="U2424" t="str">
        <f>'Liste des gares'!F2425</f>
        <v>à renseigner par PSEF</v>
      </c>
      <c r="V2424" t="str">
        <f>'Liste des gares'!G2425</f>
        <v>C NOUVELLE AQUITAINE</v>
      </c>
    </row>
    <row r="2425" spans="17:22">
      <c r="Q2425" t="str">
        <f>'Liste des gares'!B2426</f>
        <v>Saint-Laurent-du-Var</v>
      </c>
      <c r="R2425">
        <f>'Liste des gares'!C2426</f>
        <v>87756346</v>
      </c>
      <c r="S2425" t="str">
        <f>'Liste des gares'!D2426</f>
        <v>Provence-Alpes-Côte d'Azur</v>
      </c>
      <c r="T2425" t="str">
        <f>'Liste des gares'!E2426</f>
        <v>PACA - Provence Alpes Côte d'Azur</v>
      </c>
      <c r="U2425" t="str">
        <f>'Liste des gares'!F2426</f>
        <v>à renseigner par PSEF</v>
      </c>
      <c r="V2425" t="str">
        <f>'Liste des gares'!G2426</f>
        <v>B PACA</v>
      </c>
    </row>
    <row r="2426" spans="17:22">
      <c r="Q2426" t="str">
        <f>'Liste des gares'!B2427</f>
        <v>Saint-Laurent-en-Grandvaux</v>
      </c>
      <c r="R2426">
        <f>'Liste des gares'!C2427</f>
        <v>87715417</v>
      </c>
      <c r="S2426" t="str">
        <f>'Liste des gares'!D2427</f>
        <v>Bourgogne-Franche-Comté</v>
      </c>
      <c r="T2426" t="str">
        <f>'Liste des gares'!E2427</f>
        <v>BFC - Bourgogne Franche Compté</v>
      </c>
      <c r="U2426" t="str">
        <f>'Liste des gares'!F2427</f>
        <v>à renseigner par PSEF</v>
      </c>
      <c r="V2426" t="str">
        <f>'Liste des gares'!G2427</f>
        <v>C BOURGOGNE FC</v>
      </c>
    </row>
    <row r="2427" spans="17:22">
      <c r="Q2427" t="str">
        <f>'Liste des gares'!B2428</f>
        <v>Saint-Léger-sur-Dheune</v>
      </c>
      <c r="R2427">
        <f>'Liste des gares'!C2428</f>
        <v>87694364</v>
      </c>
      <c r="S2427" t="str">
        <f>'Liste des gares'!D2428</f>
        <v>Bourgogne-Franche-Comté</v>
      </c>
      <c r="T2427" t="str">
        <f>'Liste des gares'!E2428</f>
        <v>BFC - Bourgogne Franche Compté</v>
      </c>
      <c r="U2427" t="str">
        <f>'Liste des gares'!F2428</f>
        <v>à renseigner par PSEF</v>
      </c>
      <c r="V2427" t="str">
        <f>'Liste des gares'!G2428</f>
        <v>C BOURGOGNE FC</v>
      </c>
    </row>
    <row r="2428" spans="17:22">
      <c r="Q2428" t="str">
        <f>'Liste des gares'!B2429</f>
        <v>Saint-Léonard-de-Noblat</v>
      </c>
      <c r="R2428">
        <f>'Liste des gares'!C2429</f>
        <v>87592071</v>
      </c>
      <c r="S2428" t="str">
        <f>'Liste des gares'!D2429</f>
        <v>Nouvelle-Aquitaine</v>
      </c>
      <c r="T2428" t="str">
        <f>'Liste des gares'!E2429</f>
        <v>NA - Nouvelle Aquitaine</v>
      </c>
      <c r="U2428" t="str">
        <f>'Liste des gares'!F2429</f>
        <v>à renseigner par PSEF</v>
      </c>
      <c r="V2428" t="str">
        <f>'Liste des gares'!G2429</f>
        <v>C NOUVELLE AQUITAINE</v>
      </c>
    </row>
    <row r="2429" spans="17:22">
      <c r="Q2429" t="str">
        <f>'Liste des gares'!B2430</f>
        <v>Saint-Léon-sur-l'Isle</v>
      </c>
      <c r="R2429">
        <f>'Liste des gares'!C2430</f>
        <v>87595264</v>
      </c>
      <c r="S2429" t="str">
        <f>'Liste des gares'!D2430</f>
        <v>Nouvelle-Aquitaine</v>
      </c>
      <c r="T2429" t="str">
        <f>'Liste des gares'!E2430</f>
        <v>NA - Nouvelle Aquitaine</v>
      </c>
      <c r="U2429" t="str">
        <f>'Liste des gares'!F2430</f>
        <v>à renseigner par PSEF</v>
      </c>
      <c r="V2429" t="str">
        <f>'Liste des gares'!G2430</f>
        <v>C NOUVELLE AQUITAINE</v>
      </c>
    </row>
    <row r="2430" spans="17:22">
      <c r="Q2430" t="str">
        <f>'Liste des gares'!B2431</f>
        <v>Saint-Leu-d'Esserent</v>
      </c>
      <c r="R2430">
        <f>'Liste des gares'!C2431</f>
        <v>87276402</v>
      </c>
      <c r="S2430" t="str">
        <f>'Liste des gares'!D2431</f>
        <v>Hauts-de-France</v>
      </c>
      <c r="T2430" t="str">
        <f>'Liste des gares'!E2431</f>
        <v>HDF - Hauts de France</v>
      </c>
      <c r="U2430" t="str">
        <f>'Liste des gares'!F2431</f>
        <v>à renseigner par PSEF</v>
      </c>
      <c r="V2430" t="str">
        <f>'Liste des gares'!G2431</f>
        <v>C HAUTS DE FRANCE</v>
      </c>
    </row>
    <row r="2431" spans="17:22">
      <c r="Q2431" t="str">
        <f>'Liste des gares'!B2432</f>
        <v>Saint-Leu-la-Forêt</v>
      </c>
      <c r="R2431">
        <f>'Liste des gares'!C2432</f>
        <v>87276600</v>
      </c>
      <c r="S2431" t="str">
        <f>'Liste des gares'!D2432</f>
        <v>Île-de-France</v>
      </c>
      <c r="T2431" t="str">
        <f>'Liste des gares'!E2432</f>
        <v>IDF - Île de France</v>
      </c>
      <c r="U2431" t="str">
        <f>'Liste des gares'!F2432</f>
        <v>à renseigner par PSEF</v>
      </c>
      <c r="V2431" t="str">
        <f>'Liste des gares'!G2432</f>
        <v>B ILE-DE-FRANCE</v>
      </c>
    </row>
    <row r="2432" spans="17:22">
      <c r="Q2432" t="str">
        <f>'Liste des gares'!B2433</f>
        <v>Saint-Lô</v>
      </c>
      <c r="R2432">
        <f>'Liste des gares'!C2433</f>
        <v>87447003</v>
      </c>
      <c r="S2432" t="str">
        <f>'Liste des gares'!D2433</f>
        <v>Normandie</v>
      </c>
      <c r="T2432" t="str">
        <f>'Liste des gares'!E2433</f>
        <v>NO - Normandie</v>
      </c>
      <c r="U2432" t="str">
        <f>'Liste des gares'!F2433</f>
        <v>à renseigner par PSEF</v>
      </c>
      <c r="V2432" t="str">
        <f>'Liste des gares'!G2433</f>
        <v>B NORMANDIE</v>
      </c>
    </row>
    <row r="2433" spans="17:22">
      <c r="Q2433" t="str">
        <f>'Liste des gares'!B2434</f>
        <v>Saint-Lothain</v>
      </c>
      <c r="R2433">
        <f>'Liste des gares'!C2434</f>
        <v>87718197</v>
      </c>
      <c r="S2433" t="str">
        <f>'Liste des gares'!D2434</f>
        <v>Bourgogne-Franche-Comté</v>
      </c>
      <c r="T2433" t="str">
        <f>'Liste des gares'!E2434</f>
        <v>BFC - Bourgogne Franche Compté</v>
      </c>
      <c r="U2433" t="str">
        <f>'Liste des gares'!F2434</f>
        <v>à renseigner par PSEF</v>
      </c>
      <c r="V2433" t="str">
        <f>'Liste des gares'!G2434</f>
        <v>C BOURGOGNE FC</v>
      </c>
    </row>
    <row r="2434" spans="17:22">
      <c r="Q2434" t="str">
        <f>'Liste des gares'!B2435</f>
        <v>Saint-Loubès</v>
      </c>
      <c r="R2434">
        <f>'Liste des gares'!C2435</f>
        <v>87584730</v>
      </c>
      <c r="S2434" t="str">
        <f>'Liste des gares'!D2435</f>
        <v>Nouvelle-Aquitaine</v>
      </c>
      <c r="T2434" t="str">
        <f>'Liste des gares'!E2435</f>
        <v>NA - Nouvelle Aquitaine</v>
      </c>
      <c r="U2434" t="str">
        <f>'Liste des gares'!F2435</f>
        <v>à renseigner par PSEF</v>
      </c>
      <c r="V2434" t="str">
        <f>'Liste des gares'!G2435</f>
        <v>C NOUVELLE AQUITAINE</v>
      </c>
    </row>
    <row r="2435" spans="17:22">
      <c r="Q2435" t="str">
        <f>'Liste des gares'!B2436</f>
        <v>Saint-Louis (Haut-Rhin)</v>
      </c>
      <c r="R2435">
        <f>'Liste des gares'!C2436</f>
        <v>87182139</v>
      </c>
      <c r="S2435" t="str">
        <f>'Liste des gares'!D2436</f>
        <v>Grand Est</v>
      </c>
      <c r="T2435" t="str">
        <f>'Liste des gares'!E2436</f>
        <v>GE - Grand Est</v>
      </c>
      <c r="U2435" t="str">
        <f>'Liste des gares'!F2436</f>
        <v>à renseigner par PSEF</v>
      </c>
      <c r="V2435" t="str">
        <f>'Liste des gares'!G2436</f>
        <v>B GRAND EST</v>
      </c>
    </row>
    <row r="2436" spans="17:22">
      <c r="Q2436" t="str">
        <f>'Liste des gares'!B2437</f>
        <v>Saint-Louis La Chaussée</v>
      </c>
      <c r="R2436">
        <f>'Liste des gares'!C2437</f>
        <v>87181016</v>
      </c>
      <c r="S2436" t="str">
        <f>'Liste des gares'!D2437</f>
        <v>Grand Est</v>
      </c>
      <c r="T2436" t="str">
        <f>'Liste des gares'!E2437</f>
        <v>GE - Grand Est</v>
      </c>
      <c r="U2436" t="str">
        <f>'Liste des gares'!F2437</f>
        <v>à renseigner par PSEF</v>
      </c>
      <c r="V2436" t="str">
        <f>'Liste des gares'!G2437</f>
        <v>C GRAND EST</v>
      </c>
    </row>
    <row r="2437" spans="17:22">
      <c r="Q2437" t="str">
        <f>'Liste des gares'!B2438</f>
        <v>Saint-Louis les Aygalades</v>
      </c>
      <c r="R2437">
        <f>'Liste des gares'!C2438</f>
        <v>87751644</v>
      </c>
      <c r="S2437" t="str">
        <f>'Liste des gares'!D2438</f>
        <v>Provence-Alpes-Côte d'Azur</v>
      </c>
      <c r="T2437" t="str">
        <f>'Liste des gares'!E2438</f>
        <v>PACA - Provence Alpes Côte d'Azur</v>
      </c>
      <c r="U2437" t="str">
        <f>'Liste des gares'!F2438</f>
        <v>à renseigner par PSEF</v>
      </c>
      <c r="V2437" t="str">
        <f>'Liste des gares'!G2438</f>
        <v>C PACA</v>
      </c>
    </row>
    <row r="2438" spans="17:22">
      <c r="Q2438" t="str">
        <f>'Liste des gares'!B2439</f>
        <v>Saint-Macaire</v>
      </c>
      <c r="R2438">
        <f>'Liste des gares'!C2439</f>
        <v>87582825</v>
      </c>
      <c r="S2438" t="str">
        <f>'Liste des gares'!D2439</f>
        <v>Nouvelle-Aquitaine</v>
      </c>
      <c r="T2438" t="str">
        <f>'Liste des gares'!E2439</f>
        <v>NA - Nouvelle Aquitaine</v>
      </c>
      <c r="U2438" t="str">
        <f>'Liste des gares'!F2439</f>
        <v>à renseigner par PSEF</v>
      </c>
      <c r="V2438" t="str">
        <f>'Liste des gares'!G2439</f>
        <v>C NOUVELLE AQUITAINE</v>
      </c>
    </row>
    <row r="2439" spans="17:22">
      <c r="Q2439" t="str">
        <f>'Liste des gares'!B2440</f>
        <v>Saint-Maixent-l'École</v>
      </c>
      <c r="R2439">
        <f>'Liste des gares'!C2440</f>
        <v>87485490</v>
      </c>
      <c r="S2439" t="str">
        <f>'Liste des gares'!D2440</f>
        <v>Nouvelle-Aquitaine</v>
      </c>
      <c r="T2439" t="str">
        <f>'Liste des gares'!E2440</f>
        <v>NA - Nouvelle Aquitaine</v>
      </c>
      <c r="U2439" t="str">
        <f>'Liste des gares'!F2440</f>
        <v>à renseigner par PSEF</v>
      </c>
      <c r="V2439" t="str">
        <f>'Liste des gares'!G2440</f>
        <v>B NOUVELLE AQUITAINE</v>
      </c>
    </row>
    <row r="2440" spans="17:22">
      <c r="Q2440" t="str">
        <f>'Liste des gares'!B2441</f>
        <v>Saint-Malo</v>
      </c>
      <c r="R2440">
        <f>'Liste des gares'!C2441</f>
        <v>87478107</v>
      </c>
      <c r="S2440" t="str">
        <f>'Liste des gares'!D2441</f>
        <v>Bretagne</v>
      </c>
      <c r="T2440" t="str">
        <f>'Liste des gares'!E2441</f>
        <v>BPL - Bretagne Pays de La Loire</v>
      </c>
      <c r="U2440" t="str">
        <f>'Liste des gares'!F2441</f>
        <v>à renseigner par PSEF</v>
      </c>
      <c r="V2440" t="str">
        <f>'Liste des gares'!G2441</f>
        <v>A BRETAGNE</v>
      </c>
    </row>
    <row r="2441" spans="17:22">
      <c r="Q2441" t="str">
        <f>'Liste des gares'!B2442</f>
        <v>Saint-Mammès</v>
      </c>
      <c r="R2441">
        <f>'Liste des gares'!C2442</f>
        <v>87682294</v>
      </c>
      <c r="S2441" t="str">
        <f>'Liste des gares'!D2442</f>
        <v>Île-de-France</v>
      </c>
      <c r="T2441" t="str">
        <f>'Liste des gares'!E2442</f>
        <v>IDF - Île de France</v>
      </c>
      <c r="U2441" t="str">
        <f>'Liste des gares'!F2442</f>
        <v>à renseigner par PSEF</v>
      </c>
      <c r="V2441" t="str">
        <f>'Liste des gares'!G2442</f>
        <v>B ILE-DE-FRANCE</v>
      </c>
    </row>
    <row r="2442" spans="17:22">
      <c r="Q2442" t="str">
        <f>'Liste des gares'!B2443</f>
        <v>Saint-Marcel</v>
      </c>
      <c r="R2442">
        <f>'Liste des gares'!C2443</f>
        <v>87751701</v>
      </c>
      <c r="S2442" t="str">
        <f>'Liste des gares'!D2443</f>
        <v>Provence-Alpes-Côte d'Azur</v>
      </c>
      <c r="T2442" t="str">
        <f>'Liste des gares'!E2443</f>
        <v>PACA - Provence Alpes Côte d'Azur</v>
      </c>
      <c r="U2442" t="str">
        <f>'Liste des gares'!F2443</f>
        <v>à renseigner par PSEF</v>
      </c>
      <c r="V2442" t="str">
        <f>'Liste des gares'!G2443</f>
        <v>C PACA</v>
      </c>
    </row>
    <row r="2443" spans="17:22">
      <c r="Q2443" t="str">
        <f>'Liste des gares'!B2444</f>
        <v>Saint-Marcel en Dombes</v>
      </c>
      <c r="R2443">
        <f>'Liste des gares'!C2444</f>
        <v>87723742</v>
      </c>
      <c r="S2443" t="str">
        <f>'Liste des gares'!D2444</f>
        <v>Auvergne-Rhône-Alpes</v>
      </c>
      <c r="T2443" t="str">
        <f>'Liste des gares'!E2444</f>
        <v>AURA - Auvergne Rhône Alpes</v>
      </c>
      <c r="U2443" t="str">
        <f>'Liste des gares'!F2444</f>
        <v>à renseigner par PSEF</v>
      </c>
      <c r="V2443" t="str">
        <f>'Liste des gares'!G2444</f>
        <v>C AUV-RHONE ALPES</v>
      </c>
    </row>
    <row r="2444" spans="17:22">
      <c r="Q2444" t="str">
        <f>'Liste des gares'!B2445</f>
        <v>Saint-Marcellin (Isère)</v>
      </c>
      <c r="R2444">
        <f>'Liste des gares'!C2445</f>
        <v>87761718</v>
      </c>
      <c r="S2444" t="str">
        <f>'Liste des gares'!D2445</f>
        <v>Auvergne-Rhône-Alpes</v>
      </c>
      <c r="T2444" t="str">
        <f>'Liste des gares'!E2445</f>
        <v>AURA - Auvergne Rhône Alpes</v>
      </c>
      <c r="U2444" t="str">
        <f>'Liste des gares'!F2445</f>
        <v>à renseigner par PSEF</v>
      </c>
      <c r="V2444" t="str">
        <f>'Liste des gares'!G2445</f>
        <v>B AUV-RHONE ALPES</v>
      </c>
    </row>
    <row r="2445" spans="17:22">
      <c r="Q2445" t="str">
        <f>'Liste des gares'!B2446</f>
        <v>Saint-Mariens - Saint-Yzan</v>
      </c>
      <c r="R2445">
        <f>'Liste des gares'!C2446</f>
        <v>87491209</v>
      </c>
      <c r="S2445" t="str">
        <f>'Liste des gares'!D2446</f>
        <v>Nouvelle-Aquitaine</v>
      </c>
      <c r="T2445" t="str">
        <f>'Liste des gares'!E2446</f>
        <v>NA - Nouvelle Aquitaine</v>
      </c>
      <c r="U2445" t="str">
        <f>'Liste des gares'!F2446</f>
        <v>à renseigner par PSEF</v>
      </c>
      <c r="V2445" t="str">
        <f>'Liste des gares'!G2446</f>
        <v>B NOUVELLE AQUITAINE</v>
      </c>
    </row>
    <row r="2446" spans="17:22">
      <c r="Q2446" t="str">
        <f>'Liste des gares'!B2447</f>
        <v>Saint-Mars-la-Brière</v>
      </c>
      <c r="R2446">
        <f>'Liste des gares'!C2447</f>
        <v>87396283</v>
      </c>
      <c r="S2446" t="str">
        <f>'Liste des gares'!D2447</f>
        <v>Pays de la Loire</v>
      </c>
      <c r="T2446" t="str">
        <f>'Liste des gares'!E2447</f>
        <v>BPL - Bretagne Pays de La Loire</v>
      </c>
      <c r="U2446" t="str">
        <f>'Liste des gares'!F2447</f>
        <v>à renseigner par PSEF</v>
      </c>
      <c r="V2446" t="str">
        <f>'Liste des gares'!G2447</f>
        <v>C PAYS DE LA LOIRE</v>
      </c>
    </row>
    <row r="2447" spans="17:22">
      <c r="Q2447" t="str">
        <f>'Liste des gares'!B2448</f>
        <v>Saint-Martin d'Étampes</v>
      </c>
      <c r="R2447">
        <f>'Liste des gares'!C2448</f>
        <v>87545350</v>
      </c>
      <c r="S2447" t="str">
        <f>'Liste des gares'!D2448</f>
        <v>Île-de-France</v>
      </c>
      <c r="T2447" t="str">
        <f>'Liste des gares'!E2448</f>
        <v>IDF - Île de France</v>
      </c>
      <c r="U2447" t="str">
        <f>'Liste des gares'!F2448</f>
        <v>à renseigner par PSEF</v>
      </c>
      <c r="V2447" t="str">
        <f>'Liste des gares'!G2448</f>
        <v>B ILE-DE-FRANCE</v>
      </c>
    </row>
    <row r="2448" spans="17:22">
      <c r="Q2448" t="str">
        <f>'Liste des gares'!B2449</f>
        <v>Saint-Martin du Touch</v>
      </c>
      <c r="R2448">
        <f>'Liste des gares'!C2449</f>
        <v>87353599</v>
      </c>
      <c r="S2448" t="str">
        <f>'Liste des gares'!D2449</f>
        <v>Occitanie</v>
      </c>
      <c r="T2448" t="str">
        <f>'Liste des gares'!E2449</f>
        <v>OCC - Occitanie</v>
      </c>
      <c r="U2448" t="str">
        <f>'Liste des gares'!F2449</f>
        <v>à renseigner par PSEF</v>
      </c>
      <c r="V2448" t="str">
        <f>'Liste des gares'!G2449</f>
        <v>C OCCITANIE</v>
      </c>
    </row>
    <row r="2449" spans="17:22">
      <c r="Q2449" t="str">
        <f>'Liste des gares'!B2450</f>
        <v>Saint-Martin-Bellevue</v>
      </c>
      <c r="R2449">
        <f>'Liste des gares'!C2450</f>
        <v>87746222</v>
      </c>
      <c r="S2449" t="str">
        <f>'Liste des gares'!D2450</f>
        <v>Auvergne-Rhône-Alpes</v>
      </c>
      <c r="T2449" t="str">
        <f>'Liste des gares'!E2450</f>
        <v>AURA - Auvergne Rhône Alpes</v>
      </c>
      <c r="U2449" t="str">
        <f>'Liste des gares'!F2450</f>
        <v>à renseigner par PSEF</v>
      </c>
      <c r="V2449" t="str">
        <f>'Liste des gares'!G2450</f>
        <v>C AUV-RHONE ALPES</v>
      </c>
    </row>
    <row r="2450" spans="17:22">
      <c r="Q2450" t="str">
        <f>'Liste des gares'!B2451</f>
        <v>Manosque - Gréoux-les-Bains</v>
      </c>
      <c r="R2450">
        <f>'Liste des gares'!C2451</f>
        <v>87751321</v>
      </c>
      <c r="S2450" t="str">
        <f>'Liste des gares'!D2451</f>
        <v>Provence-Alpes-Côte d'Azur</v>
      </c>
      <c r="T2450" t="str">
        <f>'Liste des gares'!E2451</f>
        <v>PACA - Provence Alpes Côte d'Azur</v>
      </c>
      <c r="U2450" t="str">
        <f>'Liste des gares'!F2451</f>
        <v>à renseigner par PSEF</v>
      </c>
      <c r="V2450" t="str">
        <f>'Liste des gares'!G2451</f>
        <v>C PACA</v>
      </c>
    </row>
    <row r="2451" spans="17:22">
      <c r="Q2451" t="str">
        <f>'Liste des gares'!B2452</f>
        <v>Saint-Martin-d'Oney</v>
      </c>
      <c r="R2451">
        <f>'Liste des gares'!C2452</f>
        <v>87671495</v>
      </c>
      <c r="S2451" t="str">
        <f>'Liste des gares'!D2452</f>
        <v>Nouvelle-Aquitaine</v>
      </c>
      <c r="T2451" t="str">
        <f>'Liste des gares'!E2452</f>
        <v>NA - Nouvelle Aquitaine</v>
      </c>
      <c r="U2451" t="str">
        <f>'Liste des gares'!F2452</f>
        <v>à renseigner par PSEF</v>
      </c>
      <c r="V2451" t="str">
        <f>'Liste des gares'!G2452</f>
        <v>C NOUVELLE AQUITAINE</v>
      </c>
    </row>
    <row r="2452" spans="17:22">
      <c r="Q2452" t="str">
        <f>'Liste des gares'!B2453</f>
        <v>Saint-Martin-du-Mont</v>
      </c>
      <c r="R2452">
        <f>'Liste des gares'!C2453</f>
        <v>87743112</v>
      </c>
      <c r="S2452" t="str">
        <f>'Liste des gares'!D2453</f>
        <v>Auvergne-Rhône-Alpes</v>
      </c>
      <c r="T2452" t="str">
        <f>'Liste des gares'!E2453</f>
        <v>AURA - Auvergne Rhône Alpes</v>
      </c>
      <c r="U2452" t="str">
        <f>'Liste des gares'!F2453</f>
        <v>à renseigner par PSEF</v>
      </c>
      <c r="V2452" t="str">
        <f>'Liste des gares'!G2453</f>
        <v>C AUV-RHONE ALPES</v>
      </c>
    </row>
    <row r="2453" spans="17:22">
      <c r="Q2453" t="str">
        <f>'Liste des gares'!B2454</f>
        <v>Saint-Martin-du-Vivier</v>
      </c>
      <c r="R2453">
        <f>'Liste des gares'!C2454</f>
        <v>87411413</v>
      </c>
      <c r="S2453" t="str">
        <f>'Liste des gares'!D2454</f>
        <v>Normandie</v>
      </c>
      <c r="T2453" t="str">
        <f>'Liste des gares'!E2454</f>
        <v>NO - Normandie</v>
      </c>
      <c r="U2453" t="str">
        <f>'Liste des gares'!F2454</f>
        <v>à renseigner par PSEF</v>
      </c>
      <c r="V2453" t="str">
        <f>'Liste des gares'!G2454</f>
        <v>C NORMANDIE</v>
      </c>
    </row>
    <row r="2454" spans="17:22">
      <c r="Q2454" t="str">
        <f>'Liste des gares'!B2455</f>
        <v>Saint-Martin-le-Beau</v>
      </c>
      <c r="R2454">
        <f>'Liste des gares'!C2455</f>
        <v>87574459</v>
      </c>
      <c r="S2454" t="str">
        <f>'Liste des gares'!D2455</f>
        <v>Centre-Val de Loire</v>
      </c>
      <c r="T2454" t="str">
        <f>'Liste des gares'!E2455</f>
        <v>CVL - Centre Val de Loire</v>
      </c>
      <c r="U2454" t="str">
        <f>'Liste des gares'!F2455</f>
        <v>à renseigner par PSEF</v>
      </c>
      <c r="V2454" t="str">
        <f>'Liste des gares'!G2455</f>
        <v>C CENTRE VAL DE LOIRE</v>
      </c>
    </row>
    <row r="2455" spans="17:22">
      <c r="Q2455" t="str">
        <f>'Liste des gares'!B2456</f>
        <v>Saint-Martory</v>
      </c>
      <c r="R2455">
        <f>'Liste des gares'!C2456</f>
        <v>87611103</v>
      </c>
      <c r="S2455" t="str">
        <f>'Liste des gares'!D2456</f>
        <v>Occitanie</v>
      </c>
      <c r="T2455" t="str">
        <f>'Liste des gares'!E2456</f>
        <v>OCC - Occitanie</v>
      </c>
      <c r="U2455" t="str">
        <f>'Liste des gares'!F2456</f>
        <v>à renseigner par PSEF</v>
      </c>
      <c r="V2455" t="str">
        <f>'Liste des gares'!G2456</f>
        <v>C OCCITANIE</v>
      </c>
    </row>
    <row r="2456" spans="17:22">
      <c r="Q2456" t="str">
        <f>'Liste des gares'!B2457</f>
        <v>Saint-Mathurin-sur-Loire</v>
      </c>
      <c r="R2456">
        <f>'Liste des gares'!C2457</f>
        <v>87487892</v>
      </c>
      <c r="S2456" t="str">
        <f>'Liste des gares'!D2457</f>
        <v>Pays de la Loire</v>
      </c>
      <c r="T2456" t="str">
        <f>'Liste des gares'!E2457</f>
        <v>BPL - Bretagne Pays de La Loire</v>
      </c>
      <c r="U2456" t="str">
        <f>'Liste des gares'!F2457</f>
        <v>à renseigner par PSEF</v>
      </c>
      <c r="V2456" t="str">
        <f>'Liste des gares'!G2457</f>
        <v>C PAYS DE LA LOIRE</v>
      </c>
    </row>
    <row r="2457" spans="17:22">
      <c r="Q2457" t="str">
        <f>'Liste des gares'!B2458</f>
        <v>Saint-Maurice-de-Beynost</v>
      </c>
      <c r="R2457">
        <f>'Liste des gares'!C2458</f>
        <v>87723536</v>
      </c>
      <c r="S2457" t="str">
        <f>'Liste des gares'!D2458</f>
        <v>Auvergne-Rhône-Alpes</v>
      </c>
      <c r="T2457" t="str">
        <f>'Liste des gares'!E2458</f>
        <v>AURA - Auvergne Rhône Alpes</v>
      </c>
      <c r="U2457" t="str">
        <f>'Liste des gares'!F2458</f>
        <v>à renseigner par PSEF</v>
      </c>
      <c r="V2457" t="str">
        <f>'Liste des gares'!G2458</f>
        <v>B AUV-RHONE ALPES</v>
      </c>
    </row>
    <row r="2458" spans="17:22">
      <c r="Q2458" t="str">
        <f>'Liste des gares'!B2459</f>
        <v>Saint-Médard-de-Guizières</v>
      </c>
      <c r="R2458">
        <f>'Liste des gares'!C2459</f>
        <v>87584607</v>
      </c>
      <c r="S2458" t="str">
        <f>'Liste des gares'!D2459</f>
        <v>Nouvelle-Aquitaine</v>
      </c>
      <c r="T2458" t="str">
        <f>'Liste des gares'!E2459</f>
        <v>NA - Nouvelle Aquitaine</v>
      </c>
      <c r="U2458" t="str">
        <f>'Liste des gares'!F2459</f>
        <v>à renseigner par PSEF</v>
      </c>
      <c r="V2458" t="str">
        <f>'Liste des gares'!G2459</f>
        <v>C NOUVELLE AQUITAINE</v>
      </c>
    </row>
    <row r="2459" spans="17:22">
      <c r="Q2459" t="str">
        <f>'Liste des gares'!B2460</f>
        <v>Saint-Médard-d'Eyrans</v>
      </c>
      <c r="R2459">
        <f>'Liste des gares'!C2460</f>
        <v>87582692</v>
      </c>
      <c r="S2459" t="str">
        <f>'Liste des gares'!D2460</f>
        <v>Nouvelle-Aquitaine</v>
      </c>
      <c r="T2459" t="str">
        <f>'Liste des gares'!E2460</f>
        <v>NA - Nouvelle Aquitaine</v>
      </c>
      <c r="U2459" t="str">
        <f>'Liste des gares'!F2460</f>
        <v>à renseigner par PSEF</v>
      </c>
      <c r="V2459" t="str">
        <f>'Liste des gares'!G2460</f>
        <v>C NOUVELLE AQUITAINE</v>
      </c>
    </row>
    <row r="2460" spans="17:22">
      <c r="Q2460" t="str">
        <f>'Liste des gares'!B2461</f>
        <v>Saint-Médard-sur-Ille</v>
      </c>
      <c r="R2460">
        <f>'Liste des gares'!C2461</f>
        <v>87478024</v>
      </c>
      <c r="S2460" t="str">
        <f>'Liste des gares'!D2461</f>
        <v>Bretagne</v>
      </c>
      <c r="T2460" t="str">
        <f>'Liste des gares'!E2461</f>
        <v>BPL - Bretagne Pays de La Loire</v>
      </c>
      <c r="U2460" t="str">
        <f>'Liste des gares'!F2461</f>
        <v>à renseigner par PSEF</v>
      </c>
      <c r="V2460" t="str">
        <f>'Liste des gares'!G2461</f>
        <v>C BRETAGNE</v>
      </c>
    </row>
    <row r="2461" spans="17:22">
      <c r="Q2461" t="str">
        <f>'Liste des gares'!B2462</f>
        <v>Saint-Michel - Valloire</v>
      </c>
      <c r="R2461">
        <f>'Liste des gares'!C2462</f>
        <v>87742361</v>
      </c>
      <c r="S2461" t="str">
        <f>'Liste des gares'!D2462</f>
        <v>Auvergne-Rhône-Alpes</v>
      </c>
      <c r="T2461" t="str">
        <f>'Liste des gares'!E2462</f>
        <v>AURA - Auvergne Rhône Alpes</v>
      </c>
      <c r="U2461" t="str">
        <f>'Liste des gares'!F2462</f>
        <v>à renseigner par PSEF</v>
      </c>
      <c r="V2461" t="str">
        <f>'Liste des gares'!G2462</f>
        <v>C AUV-RHONE ALPES</v>
      </c>
    </row>
    <row r="2462" spans="17:22">
      <c r="Q2462" t="str">
        <f>'Liste des gares'!B2463</f>
        <v>Saint-Michel Notre-Dame</v>
      </c>
      <c r="R2462">
        <f>'Liste des gares'!C2463</f>
        <v>87547315</v>
      </c>
      <c r="S2462" t="str">
        <f>'Liste des gares'!D2463</f>
        <v>Île-de-France</v>
      </c>
      <c r="T2462" t="str">
        <f>'Liste des gares'!E2463</f>
        <v>IDF - Île de France</v>
      </c>
      <c r="U2462" t="str">
        <f>'Liste des gares'!F2463</f>
        <v>à renseigner par PSEF</v>
      </c>
      <c r="V2462" t="str">
        <f>'Liste des gares'!G2463</f>
        <v>B ILE-DE-FRANCE</v>
      </c>
    </row>
    <row r="2463" spans="17:22">
      <c r="Q2463" t="str">
        <f>'Liste des gares'!B2464</f>
        <v>Saint-Michel-sur-Meurthe</v>
      </c>
      <c r="R2463">
        <f>'Liste des gares'!C2464</f>
        <v>87144683</v>
      </c>
      <c r="S2463" t="str">
        <f>'Liste des gares'!D2464</f>
        <v>Grand Est</v>
      </c>
      <c r="T2463" t="str">
        <f>'Liste des gares'!E2464</f>
        <v>GE - Grand Est</v>
      </c>
      <c r="U2463" t="str">
        <f>'Liste des gares'!F2464</f>
        <v>à renseigner par PSEF</v>
      </c>
      <c r="V2463" t="str">
        <f>'Liste des gares'!G2464</f>
        <v>C GRAND EST</v>
      </c>
    </row>
    <row r="2464" spans="17:22">
      <c r="Q2464" t="str">
        <f>'Liste des gares'!B2465</f>
        <v>Saint-Michel-sur-Orge</v>
      </c>
      <c r="R2464">
        <f>'Liste des gares'!C2465</f>
        <v>87545202</v>
      </c>
      <c r="S2464" t="str">
        <f>'Liste des gares'!D2465</f>
        <v>Île-de-France</v>
      </c>
      <c r="T2464" t="str">
        <f>'Liste des gares'!E2465</f>
        <v>IDF - Île de France</v>
      </c>
      <c r="U2464" t="str">
        <f>'Liste des gares'!F2465</f>
        <v>à renseigner par PSEF</v>
      </c>
      <c r="V2464" t="str">
        <f>'Liste des gares'!G2465</f>
        <v>B ILE-DE-FRANCE</v>
      </c>
    </row>
    <row r="2465" spans="17:22">
      <c r="Q2465" t="str">
        <f>'Liste des gares'!B2466</f>
        <v>Saint-Nabord</v>
      </c>
      <c r="R2465">
        <f>'Liste des gares'!C2466</f>
        <v>87146217</v>
      </c>
      <c r="S2465" t="str">
        <f>'Liste des gares'!D2466</f>
        <v>Grand Est</v>
      </c>
      <c r="T2465" t="str">
        <f>'Liste des gares'!E2466</f>
        <v>GE - Grand Est</v>
      </c>
      <c r="U2465" t="str">
        <f>'Liste des gares'!F2466</f>
        <v>à renseigner par PSEF</v>
      </c>
      <c r="V2465" t="str">
        <f>'Liste des gares'!G2466</f>
        <v>C GRAND EST</v>
      </c>
    </row>
    <row r="2466" spans="17:22">
      <c r="Q2466" t="str">
        <f>'Liste des gares'!B2467</f>
        <v>Saint-Nazaire</v>
      </c>
      <c r="R2466">
        <f>'Liste des gares'!C2467</f>
        <v>87481705</v>
      </c>
      <c r="S2466" t="str">
        <f>'Liste des gares'!D2467</f>
        <v>Pays de la Loire</v>
      </c>
      <c r="T2466" t="str">
        <f>'Liste des gares'!E2467</f>
        <v>BPL - Bretagne Pays de La Loire</v>
      </c>
      <c r="U2466" t="str">
        <f>'Liste des gares'!F2467</f>
        <v>à renseigner par PSEF</v>
      </c>
      <c r="V2466" t="str">
        <f>'Liste des gares'!G2467</f>
        <v>B PAYS DE LA LOIRE</v>
      </c>
    </row>
    <row r="2467" spans="17:22">
      <c r="Q2467" t="str">
        <f>'Liste des gares'!B2468</f>
        <v>Saint-Nom-la-Bretèche Forêt de Marly T13</v>
      </c>
      <c r="R2467">
        <f>'Liste des gares'!C2468</f>
        <v>87733071</v>
      </c>
      <c r="S2467" t="str">
        <f>'Liste des gares'!D2468</f>
        <v>Île-de-France</v>
      </c>
      <c r="T2467" t="str">
        <f>'Liste des gares'!E2468</f>
        <v>IDF - Île de France</v>
      </c>
      <c r="U2467" t="str">
        <f>'Liste des gares'!F2468</f>
        <v>à renseigner par PSEF</v>
      </c>
      <c r="V2467" t="str">
        <f>'Liste des gares'!G2468</f>
        <v>B ILE-DE-FRANCE</v>
      </c>
    </row>
    <row r="2468" spans="17:22">
      <c r="Q2468" t="str">
        <f>'Liste des gares'!B2469</f>
        <v>Saint-Omer</v>
      </c>
      <c r="R2468">
        <f>'Liste des gares'!C2469</f>
        <v>87281444</v>
      </c>
      <c r="S2468" t="str">
        <f>'Liste des gares'!D2469</f>
        <v>Hauts-de-France</v>
      </c>
      <c r="T2468" t="str">
        <f>'Liste des gares'!E2469</f>
        <v>HDF - Hauts de France</v>
      </c>
      <c r="U2468" t="str">
        <f>'Liste des gares'!F2469</f>
        <v>à renseigner par PSEF</v>
      </c>
      <c r="V2468" t="str">
        <f>'Liste des gares'!G2469</f>
        <v>B HAUTS DE FRANCE</v>
      </c>
    </row>
    <row r="2469" spans="17:22">
      <c r="Q2469" t="str">
        <f>'Liste des gares'!B2470</f>
        <v>Saint-Omer-en-Chaussée</v>
      </c>
      <c r="R2469">
        <f>'Liste des gares'!C2470</f>
        <v>87313718</v>
      </c>
      <c r="S2469" t="str">
        <f>'Liste des gares'!D2470</f>
        <v>Hauts-de-France</v>
      </c>
      <c r="T2469" t="str">
        <f>'Liste des gares'!E2470</f>
        <v>HDF - Hauts de France</v>
      </c>
      <c r="U2469" t="str">
        <f>'Liste des gares'!F2470</f>
        <v>à renseigner par PSEF</v>
      </c>
      <c r="V2469" t="str">
        <f>'Liste des gares'!G2470</f>
        <v>C HAUTS DE FRANCE</v>
      </c>
    </row>
    <row r="2470" spans="17:22">
      <c r="Q2470" t="str">
        <f>'Liste des gares'!B2471</f>
        <v>Saint-Ouen</v>
      </c>
      <c r="R2470">
        <f>'Liste des gares'!C2471</f>
        <v>87271247</v>
      </c>
      <c r="S2470" t="str">
        <f>'Liste des gares'!D2471</f>
        <v>Île-de-France</v>
      </c>
      <c r="T2470" t="str">
        <f>'Liste des gares'!E2471</f>
        <v>IDF - Île de France</v>
      </c>
      <c r="U2470" t="str">
        <f>'Liste des gares'!F2471</f>
        <v>à renseigner par PSEF</v>
      </c>
      <c r="V2470" t="str">
        <f>'Liste des gares'!G2471</f>
        <v>B ILE-DE-FRANCE</v>
      </c>
    </row>
    <row r="2471" spans="17:22">
      <c r="Q2471" t="str">
        <f>'Liste des gares'!B2472</f>
        <v>Saint-Ouen-l'Aumône Église</v>
      </c>
      <c r="R2471">
        <f>'Liste des gares'!C2472</f>
        <v>87381426</v>
      </c>
      <c r="S2471" t="str">
        <f>'Liste des gares'!D2472</f>
        <v>Île-de-France</v>
      </c>
      <c r="T2471" t="str">
        <f>'Liste des gares'!E2472</f>
        <v>IDF - Île de France</v>
      </c>
      <c r="U2471" t="str">
        <f>'Liste des gares'!F2472</f>
        <v>à renseigner par PSEF</v>
      </c>
      <c r="V2471" t="str">
        <f>'Liste des gares'!G2472</f>
        <v>B ILE-DE-FRANCE</v>
      </c>
    </row>
    <row r="2472" spans="17:22">
      <c r="Q2472" t="str">
        <f>'Liste des gares'!B2473</f>
        <v>Saint-Ouen-l'Aumône</v>
      </c>
      <c r="R2472">
        <f>'Liste des gares'!C2473</f>
        <v>87276105</v>
      </c>
      <c r="S2472" t="str">
        <f>'Liste des gares'!D2473</f>
        <v>Île-de-France</v>
      </c>
      <c r="T2472" t="str">
        <f>'Liste des gares'!E2473</f>
        <v>IDF - Île de France</v>
      </c>
      <c r="U2472" t="str">
        <f>'Liste des gares'!F2473</f>
        <v>à renseigner par PSEF</v>
      </c>
      <c r="V2472" t="str">
        <f>'Liste des gares'!G2473</f>
        <v>B ILE-DE-FRANCE</v>
      </c>
    </row>
    <row r="2473" spans="17:22">
      <c r="Q2473" t="str">
        <f>'Liste des gares'!B2474</f>
        <v>Saint-Ouen-l'Aumône Liesse</v>
      </c>
      <c r="R2473">
        <f>'Liste des gares'!C2474</f>
        <v>87337980</v>
      </c>
      <c r="S2473" t="str">
        <f>'Liste des gares'!D2474</f>
        <v>Île-de-France</v>
      </c>
      <c r="T2473" t="str">
        <f>'Liste des gares'!E2474</f>
        <v>IDF - Île de France</v>
      </c>
      <c r="U2473" t="str">
        <f>'Liste des gares'!F2474</f>
        <v>à renseigner par PSEF</v>
      </c>
      <c r="V2473" t="str">
        <f>'Liste des gares'!G2474</f>
        <v>B ILE-DE-FRANCE</v>
      </c>
    </row>
    <row r="2474" spans="17:22">
      <c r="Q2474" t="str">
        <f>'Liste des gares'!B2475</f>
        <v>Saint-Paterne</v>
      </c>
      <c r="R2474">
        <f>'Liste des gares'!C2475</f>
        <v>87571554</v>
      </c>
      <c r="S2474" t="str">
        <f>'Liste des gares'!D2475</f>
        <v>Centre-Val de Loire</v>
      </c>
      <c r="T2474" t="str">
        <f>'Liste des gares'!E2475</f>
        <v>CVL - Centre Val de Loire</v>
      </c>
      <c r="U2474" t="str">
        <f>'Liste des gares'!F2475</f>
        <v>à renseigner par PSEF</v>
      </c>
      <c r="V2474" t="str">
        <f>'Liste des gares'!G2475</f>
        <v>C CENTRE VAL DE LOIRE</v>
      </c>
    </row>
    <row r="2475" spans="17:22">
      <c r="Q2475" t="str">
        <f>'Liste des gares'!B2476</f>
        <v>Saint-Patrice</v>
      </c>
      <c r="R2475">
        <f>'Liste des gares'!C2476</f>
        <v>87571810</v>
      </c>
      <c r="S2475" t="str">
        <f>'Liste des gares'!D2476</f>
        <v>Centre-Val de Loire</v>
      </c>
      <c r="T2475" t="str">
        <f>'Liste des gares'!E2476</f>
        <v>CVL - Centre Val de Loire</v>
      </c>
      <c r="U2475" t="str">
        <f>'Liste des gares'!F2476</f>
        <v>à renseigner par PSEF</v>
      </c>
      <c r="V2475" t="str">
        <f>'Liste des gares'!G2476</f>
        <v>C CENTRE VAL DE LOIRE</v>
      </c>
    </row>
    <row r="2476" spans="17:22">
      <c r="Q2476" t="str">
        <f>'Liste des gares'!B2477</f>
        <v>Saint-Paul-de-Varax</v>
      </c>
      <c r="R2476">
        <f>'Liste des gares'!C2477</f>
        <v>87723783</v>
      </c>
      <c r="S2476" t="str">
        <f>'Liste des gares'!D2477</f>
        <v>Auvergne-Rhône-Alpes</v>
      </c>
      <c r="T2476" t="str">
        <f>'Liste des gares'!E2477</f>
        <v>AURA - Auvergne Rhône Alpes</v>
      </c>
      <c r="U2476" t="str">
        <f>'Liste des gares'!F2477</f>
        <v>à renseigner par PSEF</v>
      </c>
      <c r="V2476" t="str">
        <f>'Liste des gares'!G2477</f>
        <v>C AUV-RHONE ALPES</v>
      </c>
    </row>
    <row r="2477" spans="17:22">
      <c r="Q2477" t="str">
        <f>'Liste des gares'!B2478</f>
        <v>Saint-Pé-de-Bigorre</v>
      </c>
      <c r="R2477">
        <f>'Liste des gares'!C2478</f>
        <v>87671362</v>
      </c>
      <c r="S2477" t="str">
        <f>'Liste des gares'!D2478</f>
        <v>Occitanie</v>
      </c>
      <c r="T2477" t="str">
        <f>'Liste des gares'!E2478</f>
        <v>OCC - Occitanie</v>
      </c>
      <c r="U2477" t="str">
        <f>'Liste des gares'!F2478</f>
        <v>à renseigner par PSEF</v>
      </c>
      <c r="V2477" t="str">
        <f>'Liste des gares'!G2478</f>
        <v>C OCCITANIE</v>
      </c>
    </row>
    <row r="2478" spans="17:22">
      <c r="Q2478" t="str">
        <f>'Liste des gares'!B2479</f>
        <v>Saint-Péray</v>
      </c>
      <c r="R2478">
        <f>'Liste des gares'!C2479</f>
        <v>87761494</v>
      </c>
      <c r="S2478" t="str">
        <f>'Liste des gares'!D2479</f>
        <v>Auvergne-Rhône-Alpes</v>
      </c>
      <c r="T2478" t="str">
        <f>'Liste des gares'!E2479</f>
        <v>AURA - Auvergne Rhône Alpes</v>
      </c>
      <c r="U2478" t="str">
        <f>'Liste des gares'!F2479</f>
        <v>à renseigner par PSEF</v>
      </c>
      <c r="V2478" t="str">
        <f>'Liste des gares'!G2479</f>
        <v>C AUV-RHONE ALPES</v>
      </c>
    </row>
    <row r="2479" spans="17:22">
      <c r="Q2479" t="str">
        <f>'Liste des gares'!B2480</f>
        <v>Saint-Piat</v>
      </c>
      <c r="R2479">
        <f>'Liste des gares'!C2480</f>
        <v>87394148</v>
      </c>
      <c r="S2479" t="str">
        <f>'Liste des gares'!D2480</f>
        <v>Centre-Val de Loire</v>
      </c>
      <c r="T2479" t="str">
        <f>'Liste des gares'!E2480</f>
        <v>CVL - Centre Val de Loire</v>
      </c>
      <c r="U2479" t="str">
        <f>'Liste des gares'!F2480</f>
        <v>à renseigner par PSEF</v>
      </c>
      <c r="V2479" t="str">
        <f>'Liste des gares'!G2480</f>
        <v>B CENTRE VAL DE LOIRE</v>
      </c>
    </row>
    <row r="2480" spans="17:22">
      <c r="Q2480" t="str">
        <f>'Liste des gares'!B2481</f>
        <v>Monteux</v>
      </c>
      <c r="R2480">
        <f>'Liste des gares'!C2481</f>
        <v>87765818</v>
      </c>
      <c r="S2480" t="str">
        <f>'Liste des gares'!D2481</f>
        <v>Provence-Alpes-Côte d'Azur</v>
      </c>
      <c r="T2480" t="str">
        <f>'Liste des gares'!E2481</f>
        <v>PACA - Provence Alpes Côte d'Azur</v>
      </c>
      <c r="U2480" t="str">
        <f>'Liste des gares'!F2481</f>
        <v>à renseigner par PSEF</v>
      </c>
      <c r="V2480" t="str">
        <f>'Liste des gares'!G2481</f>
        <v>C PACA</v>
      </c>
    </row>
    <row r="2481" spans="17:22">
      <c r="Q2481" t="str">
        <f>'Liste des gares'!B2482</f>
        <v>Saint-Pierre-d'Aurillac</v>
      </c>
      <c r="R2481">
        <f>'Liste des gares'!C2482</f>
        <v>87582833</v>
      </c>
      <c r="S2481" t="str">
        <f>'Liste des gares'!D2482</f>
        <v>Nouvelle-Aquitaine</v>
      </c>
      <c r="T2481" t="str">
        <f>'Liste des gares'!E2482</f>
        <v>NA - Nouvelle Aquitaine</v>
      </c>
      <c r="U2481" t="str">
        <f>'Liste des gares'!F2482</f>
        <v>à renseigner par PSEF</v>
      </c>
      <c r="V2481" t="str">
        <f>'Liste des gares'!G2482</f>
        <v>C NOUVELLE AQUITAINE</v>
      </c>
    </row>
    <row r="2482" spans="17:22">
      <c r="Q2482" t="str">
        <f>'Liste des gares'!B2483</f>
        <v>Saint-Pierre-de-Chignac</v>
      </c>
      <c r="R2482">
        <f>'Liste des gares'!C2483</f>
        <v>87595520</v>
      </c>
      <c r="S2482" t="str">
        <f>'Liste des gares'!D2483</f>
        <v>Nouvelle-Aquitaine</v>
      </c>
      <c r="T2482" t="str">
        <f>'Liste des gares'!E2483</f>
        <v>NA - Nouvelle Aquitaine</v>
      </c>
      <c r="U2482" t="str">
        <f>'Liste des gares'!F2483</f>
        <v>à renseigner par PSEF</v>
      </c>
      <c r="V2482" t="str">
        <f>'Liste des gares'!G2483</f>
        <v>C NOUVELLE AQUITAINE</v>
      </c>
    </row>
    <row r="2483" spans="17:22">
      <c r="Q2483" t="str">
        <f>'Liste des gares'!B2484</f>
        <v>Saint-Pierre-des-Corps</v>
      </c>
      <c r="R2483">
        <f>'Liste des gares'!C2484</f>
        <v>87571240</v>
      </c>
      <c r="S2483" t="str">
        <f>'Liste des gares'!D2484</f>
        <v>Centre-Val de Loire</v>
      </c>
      <c r="T2483" t="str">
        <f>'Liste des gares'!E2484</f>
        <v>CVL - Centre Val de Loire</v>
      </c>
      <c r="U2483" t="str">
        <f>'Liste des gares'!F2484</f>
        <v>à renseigner par PSEF</v>
      </c>
      <c r="V2483" t="str">
        <f>'Liste des gares'!G2484</f>
        <v>A CENTRE VAL DE LOIRE</v>
      </c>
    </row>
    <row r="2484" spans="17:22">
      <c r="Q2484" t="str">
        <f>'Liste des gares'!B2485</f>
        <v>Saint-Pierre-du-Vauvray</v>
      </c>
      <c r="R2484">
        <f>'Liste des gares'!C2485</f>
        <v>87415646</v>
      </c>
      <c r="S2484" t="str">
        <f>'Liste des gares'!D2485</f>
        <v>Normandie</v>
      </c>
      <c r="T2484" t="str">
        <f>'Liste des gares'!E2485</f>
        <v>NO - Normandie</v>
      </c>
      <c r="U2484" t="str">
        <f>'Liste des gares'!F2485</f>
        <v>à renseigner par PSEF</v>
      </c>
      <c r="V2484" t="str">
        <f>'Liste des gares'!G2485</f>
        <v>C NORMANDIE</v>
      </c>
    </row>
    <row r="2485" spans="17:22">
      <c r="Q2485" t="str">
        <f>'Liste des gares'!B2486</f>
        <v>Saint-Pierre-en-Faucigny</v>
      </c>
      <c r="R2485">
        <f>'Liste des gares'!C2486</f>
        <v>87746313</v>
      </c>
      <c r="S2485" t="str">
        <f>'Liste des gares'!D2486</f>
        <v>Auvergne-Rhône-Alpes</v>
      </c>
      <c r="T2485" t="str">
        <f>'Liste des gares'!E2486</f>
        <v>AURA - Auvergne Rhône Alpes</v>
      </c>
      <c r="U2485" t="str">
        <f>'Liste des gares'!F2486</f>
        <v>à renseigner par PSEF</v>
      </c>
      <c r="V2485" t="str">
        <f>'Liste des gares'!G2486</f>
        <v>C AUV-RHONE ALPES</v>
      </c>
    </row>
    <row r="2486" spans="17:22">
      <c r="Q2486" t="str">
        <f>'Liste des gares'!B2487</f>
        <v>Saint-Pierre-la-Cour</v>
      </c>
      <c r="R2486">
        <f>'Liste des gares'!C2487</f>
        <v>87478768</v>
      </c>
      <c r="S2486" t="str">
        <f>'Liste des gares'!D2487</f>
        <v>Pays de la Loire</v>
      </c>
      <c r="T2486" t="str">
        <f>'Liste des gares'!E2487</f>
        <v>BPL - Bretagne Pays de La Loire</v>
      </c>
      <c r="U2486" t="str">
        <f>'Liste des gares'!F2487</f>
        <v>à renseigner par PSEF</v>
      </c>
      <c r="V2486" t="str">
        <f>'Liste des gares'!G2487</f>
        <v>C PAYS DE LA LOIRE</v>
      </c>
    </row>
    <row r="2487" spans="17:22">
      <c r="Q2487" t="str">
        <f>'Liste des gares'!B2488</f>
        <v>Saint-Pierre-le-Moûtier</v>
      </c>
      <c r="R2487">
        <f>'Liste des gares'!C2488</f>
        <v>87696294</v>
      </c>
      <c r="S2487" t="str">
        <f>'Liste des gares'!D2488</f>
        <v>Bourgogne-Franche-Comté</v>
      </c>
      <c r="T2487" t="str">
        <f>'Liste des gares'!E2488</f>
        <v>BFC - Bourgogne Franche Compté</v>
      </c>
      <c r="U2487" t="str">
        <f>'Liste des gares'!F2488</f>
        <v>à renseigner par PSEF</v>
      </c>
      <c r="V2487" t="str">
        <f>'Liste des gares'!G2488</f>
        <v>C BOURGOGNE FC</v>
      </c>
    </row>
    <row r="2488" spans="17:22">
      <c r="Q2488" t="str">
        <f>'Liste des gares'!B2489</f>
        <v>Saint-Pierre-Quiberon</v>
      </c>
      <c r="R2488">
        <f>'Liste des gares'!C2489</f>
        <v>87476440</v>
      </c>
      <c r="S2488" t="str">
        <f>'Liste des gares'!D2489</f>
        <v>Bretagne</v>
      </c>
      <c r="T2488" t="str">
        <f>'Liste des gares'!E2489</f>
        <v>BPL - Bretagne Pays de La Loire</v>
      </c>
      <c r="U2488" t="str">
        <f>'Liste des gares'!F2489</f>
        <v>à renseigner par PSEF</v>
      </c>
      <c r="V2488" t="str">
        <f>'Liste des gares'!G2489</f>
        <v>C BRETAGNE</v>
      </c>
    </row>
    <row r="2489" spans="17:22">
      <c r="Q2489" t="str">
        <f>'Liste des gares'!B2490</f>
        <v>Saint-Pierre-sur-Dives</v>
      </c>
      <c r="R2489">
        <f>'Liste des gares'!C2490</f>
        <v>87444216</v>
      </c>
      <c r="S2489" t="str">
        <f>'Liste des gares'!D2490</f>
        <v>Normandie</v>
      </c>
      <c r="T2489" t="str">
        <f>'Liste des gares'!E2490</f>
        <v>NO - Normandie</v>
      </c>
      <c r="U2489" t="str">
        <f>'Liste des gares'!F2490</f>
        <v>à renseigner par PSEF</v>
      </c>
      <c r="V2489" t="str">
        <f>'Liste des gares'!G2490</f>
        <v>C NORMANDIE</v>
      </c>
    </row>
    <row r="2490" spans="17:22">
      <c r="Q2490" t="str">
        <f>'Liste des gares'!B2491</f>
        <v>Saint-Pol-de-Léon</v>
      </c>
      <c r="R2490">
        <f>'Liste des gares'!C2491</f>
        <v>87474569</v>
      </c>
      <c r="S2490" t="str">
        <f>'Liste des gares'!D2491</f>
        <v>Bretagne</v>
      </c>
      <c r="T2490" t="str">
        <f>'Liste des gares'!E2491</f>
        <v>BPL - Bretagne Pays de La Loire</v>
      </c>
      <c r="U2490" t="str">
        <f>'Liste des gares'!F2491</f>
        <v>à renseigner par PSEF</v>
      </c>
      <c r="V2490" t="str">
        <f>'Liste des gares'!G2491</f>
        <v>C BRETAGNE</v>
      </c>
    </row>
    <row r="2491" spans="17:22">
      <c r="Q2491" t="str">
        <f>'Liste des gares'!B2492</f>
        <v>Pas des Lanciers</v>
      </c>
      <c r="R2491">
        <f>'Liste des gares'!C2492</f>
        <v>87753285</v>
      </c>
      <c r="S2491" t="str">
        <f>'Liste des gares'!D2492</f>
        <v>Provence-Alpes-Côte d'Azur</v>
      </c>
      <c r="T2491" t="str">
        <f>'Liste des gares'!E2492</f>
        <v>PACA - Provence Alpes Côte d'Azur</v>
      </c>
      <c r="U2491" t="str">
        <f>'Liste des gares'!F2492</f>
        <v>à renseigner par PSEF</v>
      </c>
      <c r="V2491" t="str">
        <f>'Liste des gares'!G2492</f>
        <v>C PACA</v>
      </c>
    </row>
    <row r="2492" spans="17:22">
      <c r="Q2492" t="str">
        <f>'Liste des gares'!B2493</f>
        <v>Saint-Priest</v>
      </c>
      <c r="R2492">
        <f>'Liste des gares'!C2493</f>
        <v>87723353</v>
      </c>
      <c r="S2492" t="str">
        <f>'Liste des gares'!D2493</f>
        <v>Auvergne-Rhône-Alpes</v>
      </c>
      <c r="T2492" t="str">
        <f>'Liste des gares'!E2493</f>
        <v>AURA - Auvergne Rhône Alpes</v>
      </c>
      <c r="U2492" t="str">
        <f>'Liste des gares'!F2493</f>
        <v>à renseigner par PSEF</v>
      </c>
      <c r="V2492" t="str">
        <f>'Liste des gares'!G2493</f>
        <v>B AUV-RHONE ALPES</v>
      </c>
    </row>
    <row r="2493" spans="17:22">
      <c r="Q2493" t="str">
        <f>'Liste des gares'!B2494</f>
        <v>Saint-Priest-Taurion</v>
      </c>
      <c r="R2493">
        <f>'Liste des gares'!C2494</f>
        <v>87592055</v>
      </c>
      <c r="S2493" t="str">
        <f>'Liste des gares'!D2494</f>
        <v>Nouvelle-Aquitaine</v>
      </c>
      <c r="T2493" t="str">
        <f>'Liste des gares'!E2494</f>
        <v>NA - Nouvelle Aquitaine</v>
      </c>
      <c r="U2493" t="str">
        <f>'Liste des gares'!F2494</f>
        <v>à renseigner par PSEF</v>
      </c>
      <c r="V2493" t="str">
        <f>'Liste des gares'!G2494</f>
        <v>C NOUVELLE AQUITAINE</v>
      </c>
    </row>
    <row r="2494" spans="17:22">
      <c r="Q2494" t="str">
        <f>'Liste des gares'!B2495</f>
        <v>Saint-Quentin</v>
      </c>
      <c r="R2494">
        <f>'Liste des gares'!C2495</f>
        <v>87296004</v>
      </c>
      <c r="S2494" t="str">
        <f>'Liste des gares'!D2495</f>
        <v>Hauts-de-France</v>
      </c>
      <c r="T2494" t="str">
        <f>'Liste des gares'!E2495</f>
        <v>HDF - Hauts de France</v>
      </c>
      <c r="U2494" t="str">
        <f>'Liste des gares'!F2495</f>
        <v>à renseigner par PSEF</v>
      </c>
      <c r="V2494" t="str">
        <f>'Liste des gares'!G2495</f>
        <v>A HAUTS DE FRANCE</v>
      </c>
    </row>
    <row r="2495" spans="17:22">
      <c r="Q2495" t="str">
        <f>'Liste des gares'!B2496</f>
        <v>Saint-Quentin en Yvelines</v>
      </c>
      <c r="R2495">
        <f>'Liste des gares'!C2496</f>
        <v>87393843</v>
      </c>
      <c r="S2495" t="str">
        <f>'Liste des gares'!D2496</f>
        <v>Île-de-France</v>
      </c>
      <c r="T2495" t="str">
        <f>'Liste des gares'!E2496</f>
        <v>IDF - Île de France</v>
      </c>
      <c r="U2495" t="str">
        <f>'Liste des gares'!F2496</f>
        <v>à renseigner par PSEF</v>
      </c>
      <c r="V2495" t="str">
        <f>'Liste des gares'!G2496</f>
        <v>B ILE-DE-FRANCE</v>
      </c>
    </row>
    <row r="2496" spans="17:22">
      <c r="Q2496" t="str">
        <f>'Liste des gares'!B2497</f>
        <v>Saint-Quentin-Fallavier</v>
      </c>
      <c r="R2496">
        <f>'Liste des gares'!C2497</f>
        <v>87723387</v>
      </c>
      <c r="S2496" t="str">
        <f>'Liste des gares'!D2497</f>
        <v>Auvergne-Rhône-Alpes</v>
      </c>
      <c r="T2496" t="str">
        <f>'Liste des gares'!E2497</f>
        <v>AURA - Auvergne Rhône Alpes</v>
      </c>
      <c r="U2496" t="str">
        <f>'Liste des gares'!F2497</f>
        <v>à renseigner par PSEF</v>
      </c>
      <c r="V2496" t="str">
        <f>'Liste des gares'!G2497</f>
        <v>B AUV-RHONE ALPES</v>
      </c>
    </row>
    <row r="2497" spans="17:22">
      <c r="Q2497" t="str">
        <f>'Liste des gares'!B2498</f>
        <v>Saint-Rambert-d'Albon</v>
      </c>
      <c r="R2497">
        <f>'Liste des gares'!C2498</f>
        <v>87761106</v>
      </c>
      <c r="S2497" t="str">
        <f>'Liste des gares'!D2498</f>
        <v>Auvergne-Rhône-Alpes</v>
      </c>
      <c r="T2497" t="str">
        <f>'Liste des gares'!E2498</f>
        <v>AURA - Auvergne Rhône Alpes</v>
      </c>
      <c r="U2497" t="str">
        <f>'Liste des gares'!F2498</f>
        <v>à renseigner par PSEF</v>
      </c>
      <c r="V2497" t="str">
        <f>'Liste des gares'!G2498</f>
        <v>B AUV-RHONE ALPES</v>
      </c>
    </row>
    <row r="2498" spans="17:22">
      <c r="Q2498" t="str">
        <f>'Liste des gares'!B2499</f>
        <v>Saint-Rambert-en-Bugey</v>
      </c>
      <c r="R2498">
        <f>'Liste des gares'!C2499</f>
        <v>87743740</v>
      </c>
      <c r="S2498" t="str">
        <f>'Liste des gares'!D2499</f>
        <v>Auvergne-Rhône-Alpes</v>
      </c>
      <c r="T2498" t="str">
        <f>'Liste des gares'!E2499</f>
        <v>AURA - Auvergne Rhône Alpes</v>
      </c>
      <c r="U2498" t="str">
        <f>'Liste des gares'!F2499</f>
        <v>à renseigner par PSEF</v>
      </c>
      <c r="V2498" t="str">
        <f>'Liste des gares'!G2499</f>
        <v>C AUV-RHONE ALPES</v>
      </c>
    </row>
    <row r="2499" spans="17:22">
      <c r="Q2499" t="str">
        <f>'Liste des gares'!B2500</f>
        <v>Saint-Raphaël Valescure</v>
      </c>
      <c r="R2499">
        <f>'Liste des gares'!C2500</f>
        <v>87757526</v>
      </c>
      <c r="S2499" t="str">
        <f>'Liste des gares'!D2500</f>
        <v>Provence-Alpes-Côte d'Azur</v>
      </c>
      <c r="T2499" t="str">
        <f>'Liste des gares'!E2500</f>
        <v>PACA - Provence Alpes Côte d'Azur</v>
      </c>
      <c r="U2499" t="str">
        <f>'Liste des gares'!F2500</f>
        <v>à renseigner par PSEF</v>
      </c>
      <c r="V2499" t="str">
        <f>'Liste des gares'!G2500</f>
        <v>A PACA</v>
      </c>
    </row>
    <row r="2500" spans="17:22">
      <c r="Q2500" t="str">
        <f>'Liste des gares'!B2501</f>
        <v>Saint-Remy-en-l'Eau</v>
      </c>
      <c r="R2500">
        <f>'Liste des gares'!C2501</f>
        <v>87313288</v>
      </c>
      <c r="S2500" t="str">
        <f>'Liste des gares'!D2501</f>
        <v>Hauts-de-France</v>
      </c>
      <c r="T2500" t="str">
        <f>'Liste des gares'!E2501</f>
        <v>HDF - Hauts de France</v>
      </c>
      <c r="U2500" t="str">
        <f>'Liste des gares'!F2501</f>
        <v>à renseigner par PSEF</v>
      </c>
      <c r="V2500" t="str">
        <f>'Liste des gares'!G2501</f>
        <v>C HAUTS DE FRANCE</v>
      </c>
    </row>
    <row r="2501" spans="17:22">
      <c r="Q2501" t="str">
        <f>'Liste des gares'!B2502</f>
        <v>Saint-Roch</v>
      </c>
      <c r="R2501">
        <f>'Liste des gares'!C2502</f>
        <v>87313080</v>
      </c>
      <c r="S2501" t="str">
        <f>'Liste des gares'!D2502</f>
        <v>Hauts-de-France</v>
      </c>
      <c r="T2501" t="str">
        <f>'Liste des gares'!E2502</f>
        <v>HDF - Hauts de France</v>
      </c>
      <c r="U2501" t="str">
        <f>'Liste des gares'!F2502</f>
        <v>à renseigner par PSEF</v>
      </c>
      <c r="V2501" t="str">
        <f>'Liste des gares'!G2502</f>
        <v>C HAUTS DE FRANCE</v>
      </c>
    </row>
    <row r="2502" spans="17:22">
      <c r="Q2502" t="str">
        <f>'Liste des gares'!B2503</f>
        <v>Saint-Romain-de-Popey</v>
      </c>
      <c r="R2502">
        <f>'Liste des gares'!C2503</f>
        <v>87721456</v>
      </c>
      <c r="S2502" t="str">
        <f>'Liste des gares'!D2503</f>
        <v>Auvergne-Rhône-Alpes</v>
      </c>
      <c r="T2502" t="str">
        <f>'Liste des gares'!E2503</f>
        <v>AURA - Auvergne Rhône Alpes</v>
      </c>
      <c r="U2502" t="str">
        <f>'Liste des gares'!F2503</f>
        <v>à renseigner par PSEF</v>
      </c>
      <c r="V2502" t="str">
        <f>'Liste des gares'!G2503</f>
        <v>C AUV-RHONE ALPES</v>
      </c>
    </row>
    <row r="2503" spans="17:22">
      <c r="Q2503" t="str">
        <f>'Liste des gares'!B2504</f>
        <v>Saint-Romain-le-Puy</v>
      </c>
      <c r="R2503">
        <f>'Liste des gares'!C2504</f>
        <v>87726430</v>
      </c>
      <c r="S2503" t="str">
        <f>'Liste des gares'!D2504</f>
        <v>Auvergne-Rhône-Alpes</v>
      </c>
      <c r="T2503" t="str">
        <f>'Liste des gares'!E2504</f>
        <v>AURA - Auvergne Rhône Alpes</v>
      </c>
      <c r="U2503" t="str">
        <f>'Liste des gares'!F2504</f>
        <v>à renseigner par PSEF</v>
      </c>
      <c r="V2503" t="str">
        <f>'Liste des gares'!G2504</f>
        <v>C AUV-RHONE ALPES</v>
      </c>
    </row>
    <row r="2504" spans="17:22">
      <c r="Q2504" t="str">
        <f>'Liste des gares'!B2505</f>
        <v>Saint-Rome-de-Cernon</v>
      </c>
      <c r="R2504">
        <f>'Liste des gares'!C2505</f>
        <v>87783431</v>
      </c>
      <c r="S2504" t="str">
        <f>'Liste des gares'!D2505</f>
        <v>Occitanie</v>
      </c>
      <c r="T2504" t="str">
        <f>'Liste des gares'!E2505</f>
        <v>OCC - Occitanie</v>
      </c>
      <c r="U2504" t="str">
        <f>'Liste des gares'!F2505</f>
        <v>à renseigner par PSEF</v>
      </c>
      <c r="V2504" t="str">
        <f>'Liste des gares'!G2505</f>
        <v>C OCCITANIE</v>
      </c>
    </row>
    <row r="2505" spans="17:22">
      <c r="Q2505" t="str">
        <f>'Liste des gares'!B2506</f>
        <v>Saint-Saturnin-lès-Avignon</v>
      </c>
      <c r="R2505">
        <f>'Liste des gares'!C2506</f>
        <v>87765438</v>
      </c>
      <c r="S2505" t="str">
        <f>'Liste des gares'!D2506</f>
        <v>Provence-Alpes-Côte d'Azur</v>
      </c>
      <c r="T2505" t="str">
        <f>'Liste des gares'!E2506</f>
        <v>PACA - Provence Alpes Côte d'Azur</v>
      </c>
      <c r="U2505" t="str">
        <f>'Liste des gares'!F2506</f>
        <v>à renseigner par PSEF</v>
      </c>
      <c r="V2505" t="str">
        <f>'Liste des gares'!G2506</f>
        <v>C PACA</v>
      </c>
    </row>
    <row r="2506" spans="17:22">
      <c r="Q2506" t="str">
        <f>'Liste des gares'!B2507</f>
        <v>Saint-Savinien</v>
      </c>
      <c r="R2506">
        <f>'Liste des gares'!C2507</f>
        <v>87491035</v>
      </c>
      <c r="S2506" t="str">
        <f>'Liste des gares'!D2507</f>
        <v>Nouvelle-Aquitaine</v>
      </c>
      <c r="T2506" t="str">
        <f>'Liste des gares'!E2507</f>
        <v>NA - Nouvelle Aquitaine</v>
      </c>
      <c r="U2506" t="str">
        <f>'Liste des gares'!F2507</f>
        <v>à renseigner par PSEF</v>
      </c>
      <c r="V2506" t="str">
        <f>'Liste des gares'!G2507</f>
        <v>C NOUVELLE AQUITAINE</v>
      </c>
    </row>
    <row r="2507" spans="17:22">
      <c r="Q2507" t="str">
        <f>'Liste des gares'!B2508</f>
        <v>Saint-Saviol</v>
      </c>
      <c r="R2507">
        <f>'Liste des gares'!C2508</f>
        <v>87575365</v>
      </c>
      <c r="S2507" t="str">
        <f>'Liste des gares'!D2508</f>
        <v>Nouvelle-Aquitaine</v>
      </c>
      <c r="T2507" t="str">
        <f>'Liste des gares'!E2508</f>
        <v>NA - Nouvelle Aquitaine</v>
      </c>
      <c r="U2507" t="str">
        <f>'Liste des gares'!F2508</f>
        <v>à renseigner par PSEF</v>
      </c>
      <c r="V2507" t="str">
        <f>'Liste des gares'!G2508</f>
        <v>C NOUVELLE AQUITAINE</v>
      </c>
    </row>
    <row r="2508" spans="17:22">
      <c r="Q2508" t="str">
        <f>'Liste des gares'!B2509</f>
        <v>Saint-Sébastien</v>
      </c>
      <c r="R2508">
        <f>'Liste des gares'!C2509</f>
        <v>87592493</v>
      </c>
      <c r="S2508" t="str">
        <f>'Liste des gares'!D2509</f>
        <v>Nouvelle-Aquitaine</v>
      </c>
      <c r="T2508" t="str">
        <f>'Liste des gares'!E2509</f>
        <v>NA - Nouvelle Aquitaine</v>
      </c>
      <c r="U2508" t="str">
        <f>'Liste des gares'!F2509</f>
        <v>à renseigner par PSEF</v>
      </c>
      <c r="V2508" t="str">
        <f>'Liste des gares'!G2509</f>
        <v>C NOUVELLE AQUITAINE</v>
      </c>
    </row>
    <row r="2509" spans="17:22">
      <c r="Q2509" t="str">
        <f>'Liste des gares'!B2510</f>
        <v>Saint-Sébastien Frêne Rond</v>
      </c>
      <c r="R2509">
        <f>'Liste des gares'!C2510</f>
        <v>87354597</v>
      </c>
      <c r="S2509" t="str">
        <f>'Liste des gares'!D2510</f>
        <v>Pays de la Loire</v>
      </c>
      <c r="T2509" t="str">
        <f>'Liste des gares'!E2510</f>
        <v>BPL - Bretagne Pays de La Loire</v>
      </c>
      <c r="U2509" t="str">
        <f>'Liste des gares'!F2510</f>
        <v>à renseigner par PSEF</v>
      </c>
      <c r="V2509" t="str">
        <f>'Liste des gares'!G2510</f>
        <v>C PAYS DE LA LOIRE</v>
      </c>
    </row>
    <row r="2510" spans="17:22">
      <c r="Q2510" t="str">
        <f>'Liste des gares'!B2511</f>
        <v>Saint-Sébastien Pas Enchantés</v>
      </c>
      <c r="R2510">
        <f>'Liste des gares'!C2511</f>
        <v>87354589</v>
      </c>
      <c r="S2510" t="str">
        <f>'Liste des gares'!D2511</f>
        <v>Pays de la Loire</v>
      </c>
      <c r="T2510" t="str">
        <f>'Liste des gares'!E2511</f>
        <v>BPL - Bretagne Pays de La Loire</v>
      </c>
      <c r="U2510" t="str">
        <f>'Liste des gares'!F2511</f>
        <v>à renseigner par PSEF</v>
      </c>
      <c r="V2510" t="str">
        <f>'Liste des gares'!G2511</f>
        <v>C PAYS DE LA LOIRE</v>
      </c>
    </row>
    <row r="2511" spans="17:22">
      <c r="Q2511" t="str">
        <f>'Liste des gares'!B2512</f>
        <v>Saint-Senoux - Pléchâtel</v>
      </c>
      <c r="R2511">
        <f>'Liste des gares'!C2512</f>
        <v>87471169</v>
      </c>
      <c r="S2511" t="str">
        <f>'Liste des gares'!D2512</f>
        <v>Bretagne</v>
      </c>
      <c r="T2511" t="str">
        <f>'Liste des gares'!E2512</f>
        <v>BPL - Bretagne Pays de La Loire</v>
      </c>
      <c r="U2511" t="str">
        <f>'Liste des gares'!F2512</f>
        <v>à renseigner par PSEF</v>
      </c>
      <c r="V2511" t="str">
        <f>'Liste des gares'!G2512</f>
        <v>C BRETAGNE</v>
      </c>
    </row>
    <row r="2512" spans="17:22">
      <c r="Q2512" t="str">
        <f>'Liste des gares'!B2513</f>
        <v>Saint-Martin-de-Crau</v>
      </c>
      <c r="R2512">
        <f>'Liste des gares'!C2513</f>
        <v>87753681</v>
      </c>
      <c r="S2512" t="str">
        <f>'Liste des gares'!D2513</f>
        <v>Provence-Alpes-Côte d'Azur</v>
      </c>
      <c r="T2512" t="str">
        <f>'Liste des gares'!E2513</f>
        <v>PACA - Provence Alpes Côte d'Azur</v>
      </c>
      <c r="U2512" t="str">
        <f>'Liste des gares'!F2513</f>
        <v>à renseigner par PSEF</v>
      </c>
      <c r="V2512" t="str">
        <f>'Liste des gares'!G2513</f>
        <v>C PACA</v>
      </c>
    </row>
    <row r="2513" spans="17:22">
      <c r="Q2513" t="str">
        <f>'Liste des gares'!B2514</f>
        <v>Saint-Sever</v>
      </c>
      <c r="R2513">
        <f>'Liste des gares'!C2514</f>
        <v>87447714</v>
      </c>
      <c r="S2513" t="str">
        <f>'Liste des gares'!D2514</f>
        <v>Normandie</v>
      </c>
      <c r="T2513" t="str">
        <f>'Liste des gares'!E2514</f>
        <v>NO - Normandie</v>
      </c>
      <c r="U2513" t="str">
        <f>'Liste des gares'!F2514</f>
        <v>à renseigner par PSEF</v>
      </c>
      <c r="V2513" t="str">
        <f>'Liste des gares'!G2514</f>
        <v>C NORMANDIE</v>
      </c>
    </row>
    <row r="2514" spans="17:22">
      <c r="Q2514" t="str">
        <f>'Liste des gares'!B2515</f>
        <v>Simiane</v>
      </c>
      <c r="R2514">
        <f>'Liste des gares'!C2515</f>
        <v>87751438</v>
      </c>
      <c r="S2514" t="str">
        <f>'Liste des gares'!D2515</f>
        <v>Provence-Alpes-Côte d'Azur</v>
      </c>
      <c r="T2514" t="str">
        <f>'Liste des gares'!E2515</f>
        <v>PACA - Provence Alpes Côte d'Azur</v>
      </c>
      <c r="U2514" t="str">
        <f>'Liste des gares'!F2515</f>
        <v>à renseigner par PSEF</v>
      </c>
      <c r="V2514" t="str">
        <f>'Liste des gares'!G2515</f>
        <v>C PACA</v>
      </c>
    </row>
    <row r="2515" spans="17:22">
      <c r="Q2515" t="str">
        <f>'Liste des gares'!B2516</f>
        <v>Saint-Sulpice - Izon</v>
      </c>
      <c r="R2515">
        <f>'Liste des gares'!C2516</f>
        <v>87584722</v>
      </c>
      <c r="S2515" t="str">
        <f>'Liste des gares'!D2516</f>
        <v>Nouvelle-Aquitaine</v>
      </c>
      <c r="T2515" t="str">
        <f>'Liste des gares'!E2516</f>
        <v>NA - Nouvelle Aquitaine</v>
      </c>
      <c r="U2515" t="str">
        <f>'Liste des gares'!F2516</f>
        <v>à renseigner par PSEF</v>
      </c>
      <c r="V2515" t="str">
        <f>'Liste des gares'!G2516</f>
        <v>C NOUVELLE AQUITAINE</v>
      </c>
    </row>
    <row r="2516" spans="17:22">
      <c r="Q2516" t="str">
        <f>'Liste des gares'!B2517</f>
        <v>Saint-Sulpice (Tarn)</v>
      </c>
      <c r="R2516">
        <f>'Liste des gares'!C2517</f>
        <v>87615344</v>
      </c>
      <c r="S2516" t="str">
        <f>'Liste des gares'!D2517</f>
        <v>Occitanie</v>
      </c>
      <c r="T2516" t="str">
        <f>'Liste des gares'!E2517</f>
        <v>OCC - Occitanie</v>
      </c>
      <c r="U2516" t="str">
        <f>'Liste des gares'!F2517</f>
        <v>à renseigner par PSEF</v>
      </c>
      <c r="V2516" t="str">
        <f>'Liste des gares'!G2517</f>
        <v>B OCCITANIE</v>
      </c>
    </row>
    <row r="2517" spans="17:22">
      <c r="Q2517" t="str">
        <f>'Liste des gares'!B2518</f>
        <v>Saint-Sulpice-Laurière</v>
      </c>
      <c r="R2517">
        <f>'Liste des gares'!C2518</f>
        <v>87592345</v>
      </c>
      <c r="S2517" t="str">
        <f>'Liste des gares'!D2518</f>
        <v>Nouvelle-Aquitaine</v>
      </c>
      <c r="T2517" t="str">
        <f>'Liste des gares'!E2518</f>
        <v>NA - Nouvelle Aquitaine</v>
      </c>
      <c r="U2517" t="str">
        <f>'Liste des gares'!F2518</f>
        <v>à renseigner par PSEF</v>
      </c>
      <c r="V2517" t="str">
        <f>'Liste des gares'!G2518</f>
        <v>C NOUVELLE AQUITAINE</v>
      </c>
    </row>
    <row r="2518" spans="17:22">
      <c r="Q2518" t="str">
        <f>'Liste des gares'!B2519</f>
        <v>Saint-Symphorien-de-Marmagne</v>
      </c>
      <c r="R2518">
        <f>'Liste des gares'!C2519</f>
        <v>87694174</v>
      </c>
      <c r="S2518" t="str">
        <f>'Liste des gares'!D2519</f>
        <v>Bourgogne-Franche-Comté</v>
      </c>
      <c r="T2518" t="str">
        <f>'Liste des gares'!E2519</f>
        <v>BFC - Bourgogne Franche Compté</v>
      </c>
      <c r="U2518" t="str">
        <f>'Liste des gares'!F2519</f>
        <v>à renseigner par PSEF</v>
      </c>
      <c r="V2518" t="str">
        <f>'Liste des gares'!G2519</f>
        <v>C BOURGOGNE FC</v>
      </c>
    </row>
    <row r="2519" spans="17:22">
      <c r="Q2519" t="str">
        <f>'Liste des gares'!B2520</f>
        <v>Saint-Thégonnec</v>
      </c>
      <c r="R2519">
        <f>'Liste des gares'!C2520</f>
        <v>87474312</v>
      </c>
      <c r="S2519" t="str">
        <f>'Liste des gares'!D2520</f>
        <v>Bretagne</v>
      </c>
      <c r="T2519" t="str">
        <f>'Liste des gares'!E2520</f>
        <v>BPL - Bretagne Pays de La Loire</v>
      </c>
      <c r="U2519" t="str">
        <f>'Liste des gares'!F2520</f>
        <v>à renseigner par PSEF</v>
      </c>
      <c r="V2519" t="str">
        <f>'Liste des gares'!G2520</f>
        <v>C BRETAGNE</v>
      </c>
    </row>
    <row r="2520" spans="17:22">
      <c r="Q2520" t="str">
        <f>'Liste des gares'!B2521</f>
        <v>Saint-Vallier sur Rhône</v>
      </c>
      <c r="R2520">
        <f>'Liste des gares'!C2521</f>
        <v>87761130</v>
      </c>
      <c r="S2520" t="str">
        <f>'Liste des gares'!D2521</f>
        <v>Auvergne-Rhône-Alpes</v>
      </c>
      <c r="T2520" t="str">
        <f>'Liste des gares'!E2521</f>
        <v>AURA - Auvergne Rhône Alpes</v>
      </c>
      <c r="U2520" t="str">
        <f>'Liste des gares'!F2521</f>
        <v>à renseigner par PSEF</v>
      </c>
      <c r="V2520" t="str">
        <f>'Liste des gares'!G2521</f>
        <v>B AUV-RHONE ALPES</v>
      </c>
    </row>
    <row r="2521" spans="17:22">
      <c r="Q2521" t="str">
        <f>'Liste des gares'!B2522</f>
        <v>Saint-Victor</v>
      </c>
      <c r="R2521">
        <f>'Liste des gares'!C2522</f>
        <v>87415166</v>
      </c>
      <c r="S2521" t="str">
        <f>'Liste des gares'!D2522</f>
        <v>Normandie</v>
      </c>
      <c r="T2521" t="str">
        <f>'Liste des gares'!E2522</f>
        <v>NO - Normandie</v>
      </c>
      <c r="U2521" t="str">
        <f>'Liste des gares'!F2522</f>
        <v>à renseigner par PSEF</v>
      </c>
      <c r="V2521" t="str">
        <f>'Liste des gares'!G2522</f>
        <v>C NORMANDIE</v>
      </c>
    </row>
    <row r="2522" spans="17:22">
      <c r="Q2522" t="str">
        <f>'Liste des gares'!B2523</f>
        <v>Saint-Victor - Thizy</v>
      </c>
      <c r="R2522">
        <f>'Liste des gares'!C2523</f>
        <v>87721043</v>
      </c>
      <c r="S2522" t="str">
        <f>'Liste des gares'!D2523</f>
        <v>Auvergne-Rhône-Alpes</v>
      </c>
      <c r="T2522" t="str">
        <f>'Liste des gares'!E2523</f>
        <v>AURA - Auvergne Rhône Alpes</v>
      </c>
      <c r="U2522" t="str">
        <f>'Liste des gares'!F2523</f>
        <v>à renseigner par PSEF</v>
      </c>
      <c r="V2522" t="str">
        <f>'Liste des gares'!G2523</f>
        <v>C AUV-RHONE ALPES</v>
      </c>
    </row>
    <row r="2523" spans="17:22">
      <c r="Q2523" t="str">
        <f>'Liste des gares'!B2524</f>
        <v>Saint-Victurnien</v>
      </c>
      <c r="R2523">
        <f>'Liste des gares'!C2524</f>
        <v>87592683</v>
      </c>
      <c r="S2523" t="str">
        <f>'Liste des gares'!D2524</f>
        <v>Nouvelle-Aquitaine</v>
      </c>
      <c r="T2523" t="str">
        <f>'Liste des gares'!E2524</f>
        <v>NA - Nouvelle Aquitaine</v>
      </c>
      <c r="U2523" t="str">
        <f>'Liste des gares'!F2524</f>
        <v>à renseigner par PSEF</v>
      </c>
      <c r="V2523" t="str">
        <f>'Liste des gares'!G2524</f>
        <v>C NOUVELLE AQUITAINE</v>
      </c>
    </row>
    <row r="2524" spans="17:22">
      <c r="Q2524" t="str">
        <f>'Liste des gares'!B2525</f>
        <v>Saint-Vincent le Château</v>
      </c>
      <c r="R2524">
        <f>'Liste des gares'!C2525</f>
        <v>87734715</v>
      </c>
      <c r="S2524" t="str">
        <f>'Liste des gares'!D2525</f>
        <v>Auvergne-Rhône-Alpes</v>
      </c>
      <c r="T2524" t="str">
        <f>'Liste des gares'!E2525</f>
        <v>AURA - Auvergne Rhône Alpes</v>
      </c>
      <c r="U2524" t="str">
        <f>'Liste des gares'!F2525</f>
        <v>à renseigner par PSEF</v>
      </c>
      <c r="V2524" t="str">
        <f>'Liste des gares'!G2525</f>
        <v>C AUV-RHONE ALPES</v>
      </c>
    </row>
    <row r="2525" spans="17:22">
      <c r="Q2525" t="str">
        <f>'Liste des gares'!B2526</f>
        <v>Saint-Vincent-de-Tyrosse</v>
      </c>
      <c r="R2525">
        <f>'Liste des gares'!C2526</f>
        <v>87673277</v>
      </c>
      <c r="S2525" t="str">
        <f>'Liste des gares'!D2526</f>
        <v>Nouvelle-Aquitaine</v>
      </c>
      <c r="T2525" t="str">
        <f>'Liste des gares'!E2526</f>
        <v>NA - Nouvelle Aquitaine</v>
      </c>
      <c r="U2525" t="str">
        <f>'Liste des gares'!F2526</f>
        <v>à renseigner par PSEF</v>
      </c>
      <c r="V2525" t="str">
        <f>'Liste des gares'!G2526</f>
        <v>B NOUVELLE AQUITAINE</v>
      </c>
    </row>
    <row r="2526" spans="17:22">
      <c r="Q2526" t="str">
        <f>'Liste des gares'!B2527</f>
        <v>Saint-Vit</v>
      </c>
      <c r="R2526">
        <f>'Liste des gares'!C2527</f>
        <v>87718320</v>
      </c>
      <c r="S2526" t="str">
        <f>'Liste des gares'!D2527</f>
        <v>Bourgogne-Franche-Comté</v>
      </c>
      <c r="T2526" t="str">
        <f>'Liste des gares'!E2527</f>
        <v>BFC - Bourgogne Franche Compté</v>
      </c>
      <c r="U2526" t="str">
        <f>'Liste des gares'!F2527</f>
        <v>à renseigner par PSEF</v>
      </c>
      <c r="V2526" t="str">
        <f>'Liste des gares'!G2527</f>
        <v>B BOURGOGNE FC</v>
      </c>
    </row>
    <row r="2527" spans="17:22">
      <c r="Q2527" t="str">
        <f>'Liste des gares'!B2528</f>
        <v>Saint-Yrieix</v>
      </c>
      <c r="R2527">
        <f>'Liste des gares'!C2528</f>
        <v>87592824</v>
      </c>
      <c r="S2527" t="str">
        <f>'Liste des gares'!D2528</f>
        <v>Nouvelle-Aquitaine</v>
      </c>
      <c r="T2527" t="str">
        <f>'Liste des gares'!E2528</f>
        <v>NA - Nouvelle Aquitaine</v>
      </c>
      <c r="U2527" t="str">
        <f>'Liste des gares'!F2528</f>
        <v>à renseigner par PSEF</v>
      </c>
      <c r="V2527" t="str">
        <f>'Liste des gares'!G2528</f>
        <v>C NOUVELLE AQUITAINE</v>
      </c>
    </row>
    <row r="2528" spans="17:22">
      <c r="Q2528" t="str">
        <f>'Liste des gares'!B2529</f>
        <v>Salbris</v>
      </c>
      <c r="R2528">
        <f>'Liste des gares'!C2529</f>
        <v>87543165</v>
      </c>
      <c r="S2528" t="str">
        <f>'Liste des gares'!D2529</f>
        <v>Centre-Val de Loire</v>
      </c>
      <c r="T2528" t="str">
        <f>'Liste des gares'!E2529</f>
        <v>CVL - Centre Val de Loire</v>
      </c>
      <c r="U2528" t="str">
        <f>'Liste des gares'!F2529</f>
        <v>EIC Centre Limousin</v>
      </c>
      <c r="V2528" t="str">
        <f>'Liste des gares'!G2529</f>
        <v>B CENTRE VAL DE LOIRE</v>
      </c>
    </row>
    <row r="2529" spans="17:22">
      <c r="Q2529" t="str">
        <f>'Liste des gares'!B2530</f>
        <v>Sallanches - Combloux - Megève</v>
      </c>
      <c r="R2529">
        <f>'Liste des gares'!C2530</f>
        <v>87746438</v>
      </c>
      <c r="S2529" t="str">
        <f>'Liste des gares'!D2530</f>
        <v>Auvergne-Rhône-Alpes</v>
      </c>
      <c r="T2529" t="str">
        <f>'Liste des gares'!E2530</f>
        <v>AURA - Auvergne Rhône Alpes</v>
      </c>
      <c r="U2529" t="str">
        <f>'Liste des gares'!F2530</f>
        <v>à renseigner par PSEF</v>
      </c>
      <c r="V2529" t="str">
        <f>'Liste des gares'!G2530</f>
        <v>B AUV-RHONE ALPES</v>
      </c>
    </row>
    <row r="2530" spans="17:22">
      <c r="Q2530" t="str">
        <f>'Liste des gares'!B2531</f>
        <v>Sallaumines</v>
      </c>
      <c r="R2530">
        <f>'Liste des gares'!C2531</f>
        <v>87345215</v>
      </c>
      <c r="S2530" t="str">
        <f>'Liste des gares'!D2531</f>
        <v>Hauts-de-France</v>
      </c>
      <c r="T2530" t="str">
        <f>'Liste des gares'!E2531</f>
        <v>HDF - Hauts de France</v>
      </c>
      <c r="U2530" t="str">
        <f>'Liste des gares'!F2531</f>
        <v>à renseigner par PSEF</v>
      </c>
      <c r="V2530" t="str">
        <f>'Liste des gares'!G2531</f>
        <v>C HAUTS DE FRANCE</v>
      </c>
    </row>
    <row r="2531" spans="17:22">
      <c r="Q2531" t="str">
        <f>'Liste des gares'!B2532</f>
        <v>Salles-Courbatiès</v>
      </c>
      <c r="R2531">
        <f>'Liste des gares'!C2532</f>
        <v>87613877</v>
      </c>
      <c r="S2531" t="str">
        <f>'Liste des gares'!D2532</f>
        <v>Occitanie</v>
      </c>
      <c r="T2531" t="str">
        <f>'Liste des gares'!E2532</f>
        <v>OCC - Occitanie</v>
      </c>
      <c r="U2531" t="str">
        <f>'Liste des gares'!F2532</f>
        <v>à renseigner par PSEF</v>
      </c>
      <c r="V2531" t="str">
        <f>'Liste des gares'!G2532</f>
        <v>C OCCITANIE</v>
      </c>
    </row>
    <row r="2532" spans="17:22">
      <c r="Q2532" t="str">
        <f>'Liste des gares'!B2533</f>
        <v>Salomé</v>
      </c>
      <c r="R2532">
        <f>'Liste des gares'!C2533</f>
        <v>87342451</v>
      </c>
      <c r="S2532" t="str">
        <f>'Liste des gares'!D2533</f>
        <v>Hauts-de-France</v>
      </c>
      <c r="T2532" t="str">
        <f>'Liste des gares'!E2533</f>
        <v>HDF - Hauts de France</v>
      </c>
      <c r="U2532" t="str">
        <f>'Liste des gares'!F2533</f>
        <v>à renseigner par PSEF</v>
      </c>
      <c r="V2532" t="str">
        <f>'Liste des gares'!G2533</f>
        <v>C HAUTS DE FRANCE</v>
      </c>
    </row>
    <row r="2533" spans="17:22">
      <c r="Q2533" t="str">
        <f>'Liste des gares'!B2534</f>
        <v>Salon-de-Provence</v>
      </c>
      <c r="R2533">
        <f>'Liste des gares'!C2534</f>
        <v>87753764</v>
      </c>
      <c r="S2533" t="str">
        <f>'Liste des gares'!D2534</f>
        <v>Provence-Alpes-Côte d'Azur</v>
      </c>
      <c r="T2533" t="str">
        <f>'Liste des gares'!E2534</f>
        <v>PACA - Provence Alpes Côte d'Azur</v>
      </c>
      <c r="U2533" t="str">
        <f>'Liste des gares'!F2534</f>
        <v>à renseigner par PSEF</v>
      </c>
      <c r="V2533" t="str">
        <f>'Liste des gares'!G2534</f>
        <v>B PACA</v>
      </c>
    </row>
    <row r="2534" spans="17:22">
      <c r="Q2534" t="str">
        <f>'Liste des gares'!B2535</f>
        <v>Salses</v>
      </c>
      <c r="R2534">
        <f>'Liste des gares'!C2535</f>
        <v>87784157</v>
      </c>
      <c r="S2534" t="str">
        <f>'Liste des gares'!D2535</f>
        <v>Occitanie</v>
      </c>
      <c r="T2534" t="str">
        <f>'Liste des gares'!E2535</f>
        <v>OCC - Occitanie</v>
      </c>
      <c r="U2534" t="str">
        <f>'Liste des gares'!F2535</f>
        <v>à renseigner par PSEF</v>
      </c>
      <c r="V2534" t="str">
        <f>'Liste des gares'!G2535</f>
        <v>C OCCITANIE</v>
      </c>
    </row>
    <row r="2535" spans="17:22">
      <c r="Q2535" t="str">
        <f>'Liste des gares'!B2536</f>
        <v>Sannois</v>
      </c>
      <c r="R2535">
        <f>'Liste des gares'!C2536</f>
        <v>87276188</v>
      </c>
      <c r="S2535" t="str">
        <f>'Liste des gares'!D2536</f>
        <v>Île-de-France</v>
      </c>
      <c r="T2535" t="str">
        <f>'Liste des gares'!E2536</f>
        <v>IDF - Île de France</v>
      </c>
      <c r="U2535" t="str">
        <f>'Liste des gares'!F2536</f>
        <v>à renseigner par PSEF</v>
      </c>
      <c r="V2535" t="str">
        <f>'Liste des gares'!G2536</f>
        <v>B ILE-DE-FRANCE</v>
      </c>
    </row>
    <row r="2536" spans="17:22">
      <c r="Q2536" t="str">
        <f>'Liste des gares'!B2537</f>
        <v>Sanry-sur-Nied</v>
      </c>
      <c r="R2536">
        <f>'Liste des gares'!C2537</f>
        <v>87192229</v>
      </c>
      <c r="S2536" t="str">
        <f>'Liste des gares'!D2537</f>
        <v>Grand Est</v>
      </c>
      <c r="T2536" t="str">
        <f>'Liste des gares'!E2537</f>
        <v>GE - Grand Est</v>
      </c>
      <c r="U2536" t="str">
        <f>'Liste des gares'!F2537</f>
        <v>à renseigner par PSEF</v>
      </c>
      <c r="V2536" t="str">
        <f>'Liste des gares'!G2537</f>
        <v>C GRAND EST</v>
      </c>
    </row>
    <row r="2537" spans="17:22">
      <c r="Q2537" t="str">
        <f>'Liste des gares'!B2538</f>
        <v>Santenay les Bains</v>
      </c>
      <c r="R2537">
        <f>'Liste des gares'!C2538</f>
        <v>87713594</v>
      </c>
      <c r="S2537" t="str">
        <f>'Liste des gares'!D2538</f>
        <v>Bourgogne-Franche-Comté</v>
      </c>
      <c r="T2537" t="str">
        <f>'Liste des gares'!E2538</f>
        <v>BFC - Bourgogne Franche Compté</v>
      </c>
      <c r="U2537" t="str">
        <f>'Liste des gares'!F2538</f>
        <v>à renseigner par PSEF</v>
      </c>
      <c r="V2537" t="str">
        <f>'Liste des gares'!G2538</f>
        <v>C BOURGOGNE FC</v>
      </c>
    </row>
    <row r="2538" spans="17:22">
      <c r="Q2538" t="str">
        <f>'Liste des gares'!B2539</f>
        <v>Santes</v>
      </c>
      <c r="R2538">
        <f>'Liste des gares'!C2539</f>
        <v>87286401</v>
      </c>
      <c r="S2538" t="str">
        <f>'Liste des gares'!D2539</f>
        <v>Hauts-de-France</v>
      </c>
      <c r="T2538" t="str">
        <f>'Liste des gares'!E2539</f>
        <v>HDF - Hauts de France</v>
      </c>
      <c r="U2538" t="str">
        <f>'Liste des gares'!F2539</f>
        <v>à renseigner par PSEF</v>
      </c>
      <c r="V2538" t="str">
        <f>'Liste des gares'!G2539</f>
        <v>C HAUTS DE FRANCE</v>
      </c>
    </row>
    <row r="2539" spans="17:22">
      <c r="Q2539" t="str">
        <f>'Liste des gares'!B2540</f>
        <v>Santeuil - Le Perchay</v>
      </c>
      <c r="R2539">
        <f>'Liste des gares'!C2540</f>
        <v>87381186</v>
      </c>
      <c r="S2539" t="str">
        <f>'Liste des gares'!D2540</f>
        <v>Île-de-France</v>
      </c>
      <c r="T2539" t="str">
        <f>'Liste des gares'!E2540</f>
        <v>IDF - Île de France</v>
      </c>
      <c r="U2539" t="str">
        <f>'Liste des gares'!F2540</f>
        <v>à renseigner par PSEF</v>
      </c>
      <c r="V2539" t="str">
        <f>'Liste des gares'!G2540</f>
        <v>C ILE-DE-FRANCE</v>
      </c>
    </row>
    <row r="2540" spans="17:22">
      <c r="Q2540" t="str">
        <f>'Liste des gares'!B2541</f>
        <v>Saône</v>
      </c>
      <c r="R2540">
        <f>'Liste des gares'!C2541</f>
        <v>87718502</v>
      </c>
      <c r="S2540" t="str">
        <f>'Liste des gares'!D2541</f>
        <v>Bourgogne-Franche-Comté</v>
      </c>
      <c r="T2540" t="str">
        <f>'Liste des gares'!E2541</f>
        <v>BFC - Bourgogne Franche Compté</v>
      </c>
      <c r="U2540" t="str">
        <f>'Liste des gares'!F2541</f>
        <v>à renseigner par PSEF</v>
      </c>
      <c r="V2540" t="str">
        <f>'Liste des gares'!G2541</f>
        <v>C BOURGOGNE FC</v>
      </c>
    </row>
    <row r="2541" spans="17:22">
      <c r="Q2541" t="str">
        <f>'Liste des gares'!B2542</f>
        <v>Sarcelles - Saint-Brice</v>
      </c>
      <c r="R2541">
        <f>'Liste des gares'!C2542</f>
        <v>87276386</v>
      </c>
      <c r="S2541" t="str">
        <f>'Liste des gares'!D2542</f>
        <v>Île-de-France</v>
      </c>
      <c r="T2541" t="str">
        <f>'Liste des gares'!E2542</f>
        <v>IDF - Île de France</v>
      </c>
      <c r="U2541" t="str">
        <f>'Liste des gares'!F2542</f>
        <v>à renseigner par PSEF</v>
      </c>
      <c r="V2541" t="str">
        <f>'Liste des gares'!G2542</f>
        <v>B ILE-DE-FRANCE</v>
      </c>
    </row>
    <row r="2542" spans="17:22">
      <c r="Q2542" t="str">
        <f>'Liste des gares'!B2543</f>
        <v>Sarlat</v>
      </c>
      <c r="R2542">
        <f>'Liste des gares'!C2543</f>
        <v>87595827</v>
      </c>
      <c r="S2542" t="str">
        <f>'Liste des gares'!D2543</f>
        <v>Nouvelle-Aquitaine</v>
      </c>
      <c r="T2542" t="str">
        <f>'Liste des gares'!E2543</f>
        <v>NA - Nouvelle Aquitaine</v>
      </c>
      <c r="U2542" t="str">
        <f>'Liste des gares'!F2543</f>
        <v>EIC Aquitaine Poitou Charentes</v>
      </c>
      <c r="V2542" t="str">
        <f>'Liste des gares'!G2543</f>
        <v>C NOUVELLE AQUITAINE</v>
      </c>
    </row>
    <row r="2543" spans="17:22">
      <c r="Q2543" t="str">
        <f>'Liste des gares'!B2544</f>
        <v>Sarliève Cournon</v>
      </c>
      <c r="R2543">
        <f>'Liste des gares'!C2544</f>
        <v>87734152</v>
      </c>
      <c r="S2543" t="str">
        <f>'Liste des gares'!D2544</f>
        <v>Auvergne-Rhône-Alpes</v>
      </c>
      <c r="T2543" t="str">
        <f>'Liste des gares'!E2544</f>
        <v>AURA - Auvergne Rhône Alpes</v>
      </c>
      <c r="U2543" t="str">
        <f>'Liste des gares'!F2544</f>
        <v>à renseigner par PSEF</v>
      </c>
      <c r="V2543" t="str">
        <f>'Liste des gares'!G2544</f>
        <v>C AUV-RHONE ALPES</v>
      </c>
    </row>
    <row r="2544" spans="17:22">
      <c r="Q2544" t="str">
        <f>'Liste des gares'!B2545</f>
        <v>Sarralbe</v>
      </c>
      <c r="R2544">
        <f>'Liste des gares'!C2545</f>
        <v>87193714</v>
      </c>
      <c r="S2544" t="str">
        <f>'Liste des gares'!D2545</f>
        <v>Grand Est</v>
      </c>
      <c r="T2544" t="str">
        <f>'Liste des gares'!E2545</f>
        <v>GE - Grand Est</v>
      </c>
      <c r="U2544" t="str">
        <f>'Liste des gares'!F2545</f>
        <v>EIC Lorraine Champagne Ardenne</v>
      </c>
      <c r="V2544" t="str">
        <f>'Liste des gares'!G2545</f>
        <v>C GRAND EST</v>
      </c>
    </row>
    <row r="2545" spans="17:22">
      <c r="Q2545" t="str">
        <f>'Liste des gares'!B2546</f>
        <v>Sarrance</v>
      </c>
      <c r="R2545">
        <f>'Liste des gares'!C2546</f>
        <v>87672766</v>
      </c>
      <c r="S2545" t="str">
        <f>'Liste des gares'!D2546</f>
        <v>Nouvelle-Aquitaine</v>
      </c>
      <c r="T2545" t="str">
        <f>'Liste des gares'!E2546</f>
        <v>NA - Nouvelle Aquitaine</v>
      </c>
      <c r="U2545" t="str">
        <f>'Liste des gares'!F2546</f>
        <v>à renseigner par PSEF</v>
      </c>
      <c r="V2545" t="str">
        <f>'Liste des gares'!G2546</f>
        <v>C NOUVELLE AQUITAINE</v>
      </c>
    </row>
    <row r="2546" spans="17:22">
      <c r="Q2546" t="str">
        <f>'Liste des gares'!B2547</f>
        <v>Sarrebourg</v>
      </c>
      <c r="R2546">
        <f>'Liste des gares'!C2547</f>
        <v>87215012</v>
      </c>
      <c r="S2546" t="str">
        <f>'Liste des gares'!D2547</f>
        <v>Grand Est</v>
      </c>
      <c r="T2546" t="str">
        <f>'Liste des gares'!E2547</f>
        <v>GE - Grand Est</v>
      </c>
      <c r="U2546" t="str">
        <f>'Liste des gares'!F2547</f>
        <v>EIC Alsace</v>
      </c>
      <c r="V2546" t="str">
        <f>'Liste des gares'!G2547</f>
        <v>B GRAND EST</v>
      </c>
    </row>
    <row r="2547" spans="17:22">
      <c r="Q2547" t="str">
        <f>'Liste des gares'!B2548</f>
        <v>Sarreguemines</v>
      </c>
      <c r="R2547">
        <f>'Liste des gares'!C2548</f>
        <v>87193615</v>
      </c>
      <c r="S2547" t="str">
        <f>'Liste des gares'!D2548</f>
        <v>Grand Est</v>
      </c>
      <c r="T2547" t="str">
        <f>'Liste des gares'!E2548</f>
        <v>GE - Grand Est</v>
      </c>
      <c r="U2547" t="str">
        <f>'Liste des gares'!F2548</f>
        <v>EIC Lorraine Champagne Ardenne</v>
      </c>
      <c r="V2547" t="str">
        <f>'Liste des gares'!G2548</f>
        <v>B GRAND EST</v>
      </c>
    </row>
    <row r="2548" spans="17:22">
      <c r="Q2548" t="str">
        <f>'Liste des gares'!B2549</f>
        <v>Sarreinsming</v>
      </c>
      <c r="R2548">
        <f>'Liste des gares'!C2549</f>
        <v>87193631</v>
      </c>
      <c r="S2548" t="str">
        <f>'Liste des gares'!D2549</f>
        <v>Grand Est</v>
      </c>
      <c r="T2548" t="str">
        <f>'Liste des gares'!E2549</f>
        <v>GE - Grand Est</v>
      </c>
      <c r="U2548" t="str">
        <f>'Liste des gares'!F2549</f>
        <v>à renseigner par PSEF</v>
      </c>
      <c r="V2548" t="str">
        <f>'Liste des gares'!G2549</f>
        <v>C GRAND EST</v>
      </c>
    </row>
    <row r="2549" spans="17:22">
      <c r="Q2549" t="str">
        <f>'Liste des gares'!B2550</f>
        <v>Sarre-Union</v>
      </c>
      <c r="R2549">
        <f>'Liste des gares'!C2550</f>
        <v>87215459</v>
      </c>
      <c r="S2549" t="str">
        <f>'Liste des gares'!D2550</f>
        <v>Grand Est</v>
      </c>
      <c r="T2549" t="str">
        <f>'Liste des gares'!E2550</f>
        <v>GE - Grand Est</v>
      </c>
      <c r="U2549" t="str">
        <f>'Liste des gares'!F2550</f>
        <v>à renseigner par PSEF</v>
      </c>
      <c r="V2549" t="str">
        <f>'Liste des gares'!G2550</f>
        <v>B GRAND EST</v>
      </c>
    </row>
    <row r="2550" spans="17:22">
      <c r="Q2550" t="str">
        <f>'Liste des gares'!B2551</f>
        <v>Sartrouville</v>
      </c>
      <c r="R2550">
        <f>'Liste des gares'!C2551</f>
        <v>87386417</v>
      </c>
      <c r="S2550" t="str">
        <f>'Liste des gares'!D2551</f>
        <v>Île-de-France</v>
      </c>
      <c r="T2550" t="str">
        <f>'Liste des gares'!E2551</f>
        <v>IDF - Île de France</v>
      </c>
      <c r="U2550" t="str">
        <f>'Liste des gares'!F2551</f>
        <v>à renseigner par PSEF</v>
      </c>
      <c r="V2550" t="str">
        <f>'Liste des gares'!G2551</f>
        <v>B ILE-DE-FRANCE</v>
      </c>
    </row>
    <row r="2551" spans="17:22">
      <c r="Q2551" t="str">
        <f>'Liste des gares'!B2552</f>
        <v>Sathonay - Rillieux</v>
      </c>
      <c r="R2551">
        <f>'Liste des gares'!C2552</f>
        <v>87723700</v>
      </c>
      <c r="S2551" t="str">
        <f>'Liste des gares'!D2552</f>
        <v>Auvergne-Rhône-Alpes</v>
      </c>
      <c r="T2551" t="str">
        <f>'Liste des gares'!E2552</f>
        <v>AURA - Auvergne Rhône Alpes</v>
      </c>
      <c r="U2551" t="str">
        <f>'Liste des gares'!F2552</f>
        <v>à renseigner par PSEF</v>
      </c>
      <c r="V2551" t="str">
        <f>'Liste des gares'!G2552</f>
        <v>B AUV-RHONE ALPES</v>
      </c>
    </row>
    <row r="2552" spans="17:22">
      <c r="Q2552" t="str">
        <f>'Liste des gares'!B2553</f>
        <v>Saubusse</v>
      </c>
      <c r="R2552">
        <f>'Liste des gares'!C2553</f>
        <v>87673251</v>
      </c>
      <c r="S2552" t="str">
        <f>'Liste des gares'!D2553</f>
        <v>Nouvelle-Aquitaine</v>
      </c>
      <c r="T2552" t="str">
        <f>'Liste des gares'!E2553</f>
        <v>NA - Nouvelle Aquitaine</v>
      </c>
      <c r="U2552" t="str">
        <f>'Liste des gares'!F2553</f>
        <v>à renseigner par PSEF</v>
      </c>
      <c r="V2552" t="str">
        <f>'Liste des gares'!G2553</f>
        <v>C NOUVELLE AQUITAINE</v>
      </c>
    </row>
    <row r="2553" spans="17:22">
      <c r="Q2553" t="str">
        <f>'Liste des gares'!B2554</f>
        <v>Saujon</v>
      </c>
      <c r="R2553">
        <f>'Liste des gares'!C2554</f>
        <v>87491811</v>
      </c>
      <c r="S2553" t="str">
        <f>'Liste des gares'!D2554</f>
        <v>Nouvelle-Aquitaine</v>
      </c>
      <c r="T2553" t="str">
        <f>'Liste des gares'!E2554</f>
        <v>NA - Nouvelle Aquitaine</v>
      </c>
      <c r="U2553" t="str">
        <f>'Liste des gares'!F2554</f>
        <v>à renseigner par PSEF</v>
      </c>
      <c r="V2553" t="str">
        <f>'Liste des gares'!G2554</f>
        <v>C NOUVELLE AQUITAINE</v>
      </c>
    </row>
    <row r="2554" spans="17:22">
      <c r="Q2554" t="str">
        <f>'Liste des gares'!B2555</f>
        <v>Saulon</v>
      </c>
      <c r="R2554">
        <f>'Liste des gares'!C2555</f>
        <v>87713628</v>
      </c>
      <c r="S2554" t="str">
        <f>'Liste des gares'!D2555</f>
        <v>Bourgogne-Franche-Comté</v>
      </c>
      <c r="T2554" t="str">
        <f>'Liste des gares'!E2555</f>
        <v>BFC - Bourgogne Franche Compté</v>
      </c>
      <c r="U2554" t="str">
        <f>'Liste des gares'!F2555</f>
        <v>EIC Bourgogne Franche Comté</v>
      </c>
      <c r="V2554" t="str">
        <f>'Liste des gares'!G2555</f>
        <v>C BOURGOGNE FC</v>
      </c>
    </row>
    <row r="2555" spans="17:22">
      <c r="Q2555" t="str">
        <f>'Liste des gares'!B2556</f>
        <v>Saulxures</v>
      </c>
      <c r="R2555">
        <f>'Liste des gares'!C2556</f>
        <v>87214759</v>
      </c>
      <c r="S2555" t="str">
        <f>'Liste des gares'!D2556</f>
        <v>Grand Est</v>
      </c>
      <c r="T2555" t="str">
        <f>'Liste des gares'!E2556</f>
        <v>GE - Grand Est</v>
      </c>
      <c r="U2555" t="str">
        <f>'Liste des gares'!F2556</f>
        <v>à renseigner par PSEF</v>
      </c>
      <c r="V2555" t="str">
        <f>'Liste des gares'!G2556</f>
        <v>C GRAND EST</v>
      </c>
    </row>
    <row r="2556" spans="17:22">
      <c r="Q2556" t="str">
        <f>'Liste des gares'!B2557</f>
        <v>Saumur</v>
      </c>
      <c r="R2556">
        <f>'Liste des gares'!C2557</f>
        <v>87487603</v>
      </c>
      <c r="S2556" t="str">
        <f>'Liste des gares'!D2557</f>
        <v>Pays de la Loire</v>
      </c>
      <c r="T2556" t="str">
        <f>'Liste des gares'!E2557</f>
        <v>BPL - Bretagne Pays de La Loire</v>
      </c>
      <c r="U2556" t="str">
        <f>'Liste des gares'!F2557</f>
        <v>EIC Bretagne Pays de la Loire</v>
      </c>
      <c r="V2556" t="str">
        <f>'Liste des gares'!G2557</f>
        <v>B PAYS DE LA LOIRE</v>
      </c>
    </row>
    <row r="2557" spans="17:22">
      <c r="Q2557" t="str">
        <f>'Liste des gares'!B2558</f>
        <v>Sausset-les-Pins</v>
      </c>
      <c r="R2557">
        <f>'Liste des gares'!C2558</f>
        <v>87753558</v>
      </c>
      <c r="S2557" t="str">
        <f>'Liste des gares'!D2558</f>
        <v>Provence-Alpes-Côte d'Azur</v>
      </c>
      <c r="T2557" t="str">
        <f>'Liste des gares'!E2558</f>
        <v>PACA - Provence Alpes Côte d'Azur</v>
      </c>
      <c r="U2557" t="str">
        <f>'Liste des gares'!F2558</f>
        <v>à renseigner par PSEF</v>
      </c>
      <c r="V2557" t="str">
        <f>'Liste des gares'!G2558</f>
        <v>C PACA</v>
      </c>
    </row>
    <row r="2558" spans="17:22">
      <c r="Q2558" t="str">
        <f>'Liste des gares'!B2559</f>
        <v>Sauto</v>
      </c>
      <c r="R2558">
        <f>'Liste des gares'!C2559</f>
        <v>87784777</v>
      </c>
      <c r="S2558" t="str">
        <f>'Liste des gares'!D2559</f>
        <v>Occitanie</v>
      </c>
      <c r="T2558" t="str">
        <f>'Liste des gares'!E2559</f>
        <v>OCC - Occitanie</v>
      </c>
      <c r="U2558" t="str">
        <f>'Liste des gares'!F2559</f>
        <v>à renseigner par PSEF</v>
      </c>
      <c r="V2558" t="str">
        <f>'Liste des gares'!G2559</f>
        <v>C OCCITANIE</v>
      </c>
    </row>
    <row r="2559" spans="17:22">
      <c r="Q2559" t="str">
        <f>'Liste des gares'!B2560</f>
        <v>Sauveterre-la-Lémance</v>
      </c>
      <c r="R2559">
        <f>'Liste des gares'!C2560</f>
        <v>87586495</v>
      </c>
      <c r="S2559" t="str">
        <f>'Liste des gares'!D2560</f>
        <v>Nouvelle-Aquitaine</v>
      </c>
      <c r="T2559" t="str">
        <f>'Liste des gares'!E2560</f>
        <v>NA - Nouvelle Aquitaine</v>
      </c>
      <c r="U2559" t="str">
        <f>'Liste des gares'!F2560</f>
        <v>à renseigner par PSEF</v>
      </c>
      <c r="V2559" t="str">
        <f>'Liste des gares'!G2560</f>
        <v>C NOUVELLE AQUITAINE</v>
      </c>
    </row>
    <row r="2560" spans="17:22">
      <c r="Q2560" t="str">
        <f>'Liste des gares'!B2561</f>
        <v>Savenay</v>
      </c>
      <c r="R2560">
        <f>'Liste des gares'!C2561</f>
        <v>87481838</v>
      </c>
      <c r="S2560" t="str">
        <f>'Liste des gares'!D2561</f>
        <v>Pays de la Loire</v>
      </c>
      <c r="T2560" t="str">
        <f>'Liste des gares'!E2561</f>
        <v>BPL - Bretagne Pays de La Loire</v>
      </c>
      <c r="U2560" t="str">
        <f>'Liste des gares'!F2561</f>
        <v>à renseigner par PSEF</v>
      </c>
      <c r="V2560" t="str">
        <f>'Liste des gares'!G2561</f>
        <v>B PAYS DE LA LOIRE</v>
      </c>
    </row>
    <row r="2561" spans="17:22">
      <c r="Q2561" t="str">
        <f>'Liste des gares'!B2562</f>
        <v>Savennières - Béhuard</v>
      </c>
      <c r="R2561">
        <f>'Liste des gares'!C2562</f>
        <v>87484329</v>
      </c>
      <c r="S2561" t="str">
        <f>'Liste des gares'!D2562</f>
        <v>Pays de la Loire</v>
      </c>
      <c r="T2561" t="str">
        <f>'Liste des gares'!E2562</f>
        <v>BPL - Bretagne Pays de La Loire</v>
      </c>
      <c r="U2561" t="str">
        <f>'Liste des gares'!F2562</f>
        <v>à renseigner par PSEF</v>
      </c>
      <c r="V2561" t="str">
        <f>'Liste des gares'!G2562</f>
        <v>C PAYS DE LA LOIRE</v>
      </c>
    </row>
    <row r="2562" spans="17:22">
      <c r="Q2562" t="str">
        <f>'Liste des gares'!B2563</f>
        <v>Saverdun</v>
      </c>
      <c r="R2562">
        <f>'Liste des gares'!C2563</f>
        <v>87611368</v>
      </c>
      <c r="S2562" t="str">
        <f>'Liste des gares'!D2563</f>
        <v>Occitanie</v>
      </c>
      <c r="T2562" t="str">
        <f>'Liste des gares'!E2563</f>
        <v>OCC - Occitanie</v>
      </c>
      <c r="U2562" t="str">
        <f>'Liste des gares'!F2563</f>
        <v>à renseigner par PSEF</v>
      </c>
      <c r="V2562" t="str">
        <f>'Liste des gares'!G2563</f>
        <v>B OCCITANIE</v>
      </c>
    </row>
    <row r="2563" spans="17:22">
      <c r="Q2563" t="str">
        <f>'Liste des gares'!B2564</f>
        <v>Saverne</v>
      </c>
      <c r="R2563">
        <f>'Liste des gares'!C2564</f>
        <v>87212225</v>
      </c>
      <c r="S2563" t="str">
        <f>'Liste des gares'!D2564</f>
        <v>Grand Est</v>
      </c>
      <c r="T2563" t="str">
        <f>'Liste des gares'!E2564</f>
        <v>GE - Grand Est</v>
      </c>
      <c r="U2563" t="str">
        <f>'Liste des gares'!F2564</f>
        <v>EIC Alsace</v>
      </c>
      <c r="V2563" t="str">
        <f>'Liste des gares'!G2564</f>
        <v>B GRAND EST</v>
      </c>
    </row>
    <row r="2564" spans="17:22">
      <c r="Q2564" t="str">
        <f>'Liste des gares'!B2565</f>
        <v>Savigny-le-Temple - Nandy</v>
      </c>
      <c r="R2564">
        <f>'Liste des gares'!C2565</f>
        <v>87682187</v>
      </c>
      <c r="S2564" t="str">
        <f>'Liste des gares'!D2565</f>
        <v>Île-de-France</v>
      </c>
      <c r="T2564" t="str">
        <f>'Liste des gares'!E2565</f>
        <v>IDF - Île de France</v>
      </c>
      <c r="U2564" t="str">
        <f>'Liste des gares'!F2565</f>
        <v>à renseigner par PSEF</v>
      </c>
      <c r="V2564" t="str">
        <f>'Liste des gares'!G2565</f>
        <v>B ILE-DE-FRANCE</v>
      </c>
    </row>
    <row r="2565" spans="17:22">
      <c r="Q2565" t="str">
        <f>'Liste des gares'!B2566</f>
        <v>Savigny-sur-Orge</v>
      </c>
      <c r="R2565">
        <f>'Liste des gares'!C2566</f>
        <v>87545236</v>
      </c>
      <c r="S2565" t="str">
        <f>'Liste des gares'!D2566</f>
        <v>Île-de-France</v>
      </c>
      <c r="T2565" t="str">
        <f>'Liste des gares'!E2566</f>
        <v>IDF - Île de France</v>
      </c>
      <c r="U2565" t="str">
        <f>'Liste des gares'!F2566</f>
        <v>à renseigner par PSEF</v>
      </c>
      <c r="V2565" t="str">
        <f>'Liste des gares'!G2566</f>
        <v>B ILE-DE-FRANCE</v>
      </c>
    </row>
    <row r="2566" spans="17:22">
      <c r="Q2566" t="str">
        <f>'Liste des gares'!B2567</f>
        <v>Savonnières</v>
      </c>
      <c r="R2566">
        <f>'Liste des gares'!C2567</f>
        <v>87571844</v>
      </c>
      <c r="S2566" t="str">
        <f>'Liste des gares'!D2567</f>
        <v>Centre-Val de Loire</v>
      </c>
      <c r="T2566" t="str">
        <f>'Liste des gares'!E2567</f>
        <v>CVL - Centre Val de Loire</v>
      </c>
      <c r="U2566" t="str">
        <f>'Liste des gares'!F2567</f>
        <v>à renseigner par PSEF</v>
      </c>
      <c r="V2566" t="str">
        <f>'Liste des gares'!G2567</f>
        <v>C CENTRE VAL DE LOIRE</v>
      </c>
    </row>
    <row r="2567" spans="17:22">
      <c r="Q2567" t="str">
        <f>'Liste des gares'!B2568</f>
        <v>Savy-Berlette</v>
      </c>
      <c r="R2567">
        <f>'Liste des gares'!C2568</f>
        <v>87342253</v>
      </c>
      <c r="S2567" t="str">
        <f>'Liste des gares'!D2568</f>
        <v>Hauts-de-France</v>
      </c>
      <c r="T2567" t="str">
        <f>'Liste des gares'!E2568</f>
        <v>HDF - Hauts de France</v>
      </c>
      <c r="U2567" t="str">
        <f>'Liste des gares'!F2568</f>
        <v>à renseigner par PSEF</v>
      </c>
      <c r="V2567" t="str">
        <f>'Liste des gares'!G2568</f>
        <v>C HAUTS DE FRANCE</v>
      </c>
    </row>
    <row r="2568" spans="17:22">
      <c r="Q2568" t="str">
        <f>'Liste des gares'!B2569</f>
        <v>Sceaux - Boëssé</v>
      </c>
      <c r="R2568">
        <f>'Liste des gares'!C2569</f>
        <v>87396317</v>
      </c>
      <c r="S2568" t="str">
        <f>'Liste des gares'!D2569</f>
        <v>Pays de la Loire</v>
      </c>
      <c r="T2568" t="str">
        <f>'Liste des gares'!E2569</f>
        <v>BPL - Bretagne Pays de La Loire</v>
      </c>
      <c r="U2568" t="str">
        <f>'Liste des gares'!F2569</f>
        <v>à renseigner par PSEF</v>
      </c>
      <c r="V2568" t="str">
        <f>'Liste des gares'!G2569</f>
        <v>C PAYS DE LA LOIRE</v>
      </c>
    </row>
    <row r="2569" spans="17:22">
      <c r="Q2569" t="str">
        <f>'Liste des gares'!B2570</f>
        <v>Scherwiller</v>
      </c>
      <c r="R2569">
        <f>'Liste des gares'!C2570</f>
        <v>87214205</v>
      </c>
      <c r="S2569" t="str">
        <f>'Liste des gares'!D2570</f>
        <v>Grand Est</v>
      </c>
      <c r="T2569" t="str">
        <f>'Liste des gares'!E2570</f>
        <v>GE - Grand Est</v>
      </c>
      <c r="U2569" t="str">
        <f>'Liste des gares'!F2570</f>
        <v>à renseigner par PSEF</v>
      </c>
      <c r="V2569" t="str">
        <f>'Liste des gares'!G2570</f>
        <v>C GRAND EST</v>
      </c>
    </row>
    <row r="2570" spans="17:22">
      <c r="Q2570" t="str">
        <f>'Liste des gares'!B2571</f>
        <v>Schirmeck - La Broque</v>
      </c>
      <c r="R2570">
        <f>'Liste des gares'!C2571</f>
        <v>87214692</v>
      </c>
      <c r="S2570" t="str">
        <f>'Liste des gares'!D2571</f>
        <v>Grand Est</v>
      </c>
      <c r="T2570" t="str">
        <f>'Liste des gares'!E2571</f>
        <v>GE - Grand Est</v>
      </c>
      <c r="U2570" t="str">
        <f>'Liste des gares'!F2571</f>
        <v>à renseigner par PSEF</v>
      </c>
      <c r="V2570" t="str">
        <f>'Liste des gares'!G2571</f>
        <v>B GRAND EST</v>
      </c>
    </row>
    <row r="2571" spans="17:22">
      <c r="Q2571" t="str">
        <f>'Liste des gares'!B2572</f>
        <v>Schopperten</v>
      </c>
      <c r="R2571">
        <f>'Liste des gares'!C2572</f>
        <v>87215483</v>
      </c>
      <c r="S2571" t="str">
        <f>'Liste des gares'!D2572</f>
        <v>Grand Est</v>
      </c>
      <c r="T2571" t="str">
        <f>'Liste des gares'!E2572</f>
        <v>GE - Grand Est</v>
      </c>
      <c r="U2571" t="str">
        <f>'Liste des gares'!F2572</f>
        <v>à renseigner par PSEF</v>
      </c>
      <c r="V2571" t="str">
        <f>'Liste des gares'!G2572</f>
        <v>C GRAND EST</v>
      </c>
    </row>
    <row r="2572" spans="17:22">
      <c r="Q2572" t="str">
        <f>'Liste des gares'!B2573</f>
        <v>Schweighouse-sur-Moder</v>
      </c>
      <c r="R2572">
        <f>'Liste des gares'!C2573</f>
        <v>87213108</v>
      </c>
      <c r="S2572" t="str">
        <f>'Liste des gares'!D2573</f>
        <v>Grand Est</v>
      </c>
      <c r="T2572" t="str">
        <f>'Liste des gares'!E2573</f>
        <v>GE - Grand Est</v>
      </c>
      <c r="U2572" t="str">
        <f>'Liste des gares'!F2573</f>
        <v>EIC Alsace</v>
      </c>
      <c r="V2572" t="str">
        <f>'Liste des gares'!G2573</f>
        <v>C GRAND EST</v>
      </c>
    </row>
    <row r="2573" spans="17:22">
      <c r="Q2573" t="str">
        <f>'Liste des gares'!B2574</f>
        <v>Schwindratzheim</v>
      </c>
      <c r="R2573">
        <f>'Liste des gares'!C2574</f>
        <v>87212159</v>
      </c>
      <c r="S2573" t="str">
        <f>'Liste des gares'!D2574</f>
        <v>Grand Est</v>
      </c>
      <c r="T2573" t="str">
        <f>'Liste des gares'!E2574</f>
        <v>GE - Grand Est</v>
      </c>
      <c r="U2573" t="str">
        <f>'Liste des gares'!F2574</f>
        <v>à renseigner par PSEF</v>
      </c>
      <c r="V2573" t="str">
        <f>'Liste des gares'!G2574</f>
        <v>C GRAND EST</v>
      </c>
    </row>
    <row r="2574" spans="17:22">
      <c r="Q2574" t="str">
        <f>'Liste des gares'!B2575</f>
        <v>Seclin</v>
      </c>
      <c r="R2574">
        <f>'Liste des gares'!C2575</f>
        <v>87286518</v>
      </c>
      <c r="S2574" t="str">
        <f>'Liste des gares'!D2575</f>
        <v>Hauts-de-France</v>
      </c>
      <c r="T2574" t="str">
        <f>'Liste des gares'!E2575</f>
        <v>HDF - Hauts de France</v>
      </c>
      <c r="U2574" t="str">
        <f>'Liste des gares'!F2575</f>
        <v>à renseigner par PSEF</v>
      </c>
      <c r="V2574" t="str">
        <f>'Liste des gares'!G2575</f>
        <v>B HAUTS DE FRANCE</v>
      </c>
    </row>
    <row r="2575" spans="17:22">
      <c r="Q2575" t="str">
        <f>'Liste des gares'!B2576</f>
        <v>Sedan</v>
      </c>
      <c r="R2575">
        <f>'Liste des gares'!C2576</f>
        <v>87172254</v>
      </c>
      <c r="S2575" t="str">
        <f>'Liste des gares'!D2576</f>
        <v>Grand Est</v>
      </c>
      <c r="T2575" t="str">
        <f>'Liste des gares'!E2576</f>
        <v>GE - Grand Est</v>
      </c>
      <c r="U2575" t="str">
        <f>'Liste des gares'!F2576</f>
        <v>EIC Lorraine Champagne Ardenne</v>
      </c>
      <c r="V2575" t="str">
        <f>'Liste des gares'!G2576</f>
        <v>B GRAND EST</v>
      </c>
    </row>
    <row r="2576" spans="17:22">
      <c r="Q2576" t="str">
        <f>'Liste des gares'!B2577</f>
        <v>Sées</v>
      </c>
      <c r="R2576">
        <f>'Liste des gares'!C2577</f>
        <v>87444695</v>
      </c>
      <c r="S2576" t="str">
        <f>'Liste des gares'!D2577</f>
        <v>Normandie</v>
      </c>
      <c r="T2576" t="str">
        <f>'Liste des gares'!E2577</f>
        <v>NO - Normandie</v>
      </c>
      <c r="U2576" t="str">
        <f>'Liste des gares'!F2577</f>
        <v>à renseigner par PSEF</v>
      </c>
      <c r="V2576" t="str">
        <f>'Liste des gares'!G2577</f>
        <v>C NORMANDIE</v>
      </c>
    </row>
    <row r="2577" spans="17:22">
      <c r="Q2577" t="str">
        <f>'Liste des gares'!B2578</f>
        <v>Sélestat</v>
      </c>
      <c r="R2577">
        <f>'Liste des gares'!C2578</f>
        <v>87214056</v>
      </c>
      <c r="S2577" t="str">
        <f>'Liste des gares'!D2578</f>
        <v>Grand Est</v>
      </c>
      <c r="T2577" t="str">
        <f>'Liste des gares'!E2578</f>
        <v>GE - Grand Est</v>
      </c>
      <c r="U2577" t="str">
        <f>'Liste des gares'!F2578</f>
        <v>EIC Alsace</v>
      </c>
      <c r="V2577" t="str">
        <f>'Liste des gares'!G2578</f>
        <v>B GRAND EST</v>
      </c>
    </row>
    <row r="2578" spans="17:22">
      <c r="Q2578" t="str">
        <f>'Liste des gares'!B2579</f>
        <v>Selles-Saint-Denis</v>
      </c>
      <c r="R2578">
        <f>'Liste des gares'!C2579</f>
        <v>87576140</v>
      </c>
      <c r="S2578" t="str">
        <f>'Liste des gares'!D2579</f>
        <v>Centre-Val de Loire</v>
      </c>
      <c r="T2578" t="str">
        <f>'Liste des gares'!E2579</f>
        <v>CVL - Centre Val de Loire</v>
      </c>
      <c r="U2578" t="str">
        <f>'Liste des gares'!F2579</f>
        <v>à renseigner par PSEF</v>
      </c>
      <c r="V2578" t="str">
        <f>'Liste des gares'!G2579</f>
        <v>C CENTRE VAL DE LOIRE</v>
      </c>
    </row>
    <row r="2579" spans="17:22">
      <c r="Q2579" t="str">
        <f>'Liste des gares'!B2580</f>
        <v>Selles-sur-Cher</v>
      </c>
      <c r="R2579">
        <f>'Liste des gares'!C2580</f>
        <v>87576868</v>
      </c>
      <c r="S2579" t="str">
        <f>'Liste des gares'!D2580</f>
        <v>Centre-Val de Loire</v>
      </c>
      <c r="T2579" t="str">
        <f>'Liste des gares'!E2580</f>
        <v>CVL - Centre Val de Loire</v>
      </c>
      <c r="U2579" t="str">
        <f>'Liste des gares'!F2580</f>
        <v>à renseigner par PSEF</v>
      </c>
      <c r="V2579" t="str">
        <f>'Liste des gares'!G2580</f>
        <v>C CENTRE VAL DE LOIRE</v>
      </c>
    </row>
    <row r="2580" spans="17:22">
      <c r="Q2580" t="str">
        <f>'Liste des gares'!B2581</f>
        <v>Seltz</v>
      </c>
      <c r="R2580">
        <f>'Liste des gares'!C2581</f>
        <v>87212431</v>
      </c>
      <c r="S2580" t="str">
        <f>'Liste des gares'!D2581</f>
        <v>Grand Est</v>
      </c>
      <c r="T2580" t="str">
        <f>'Liste des gares'!E2581</f>
        <v>GE - Grand Est</v>
      </c>
      <c r="U2580" t="str">
        <f>'Liste des gares'!F2581</f>
        <v>à renseigner par PSEF</v>
      </c>
      <c r="V2580" t="str">
        <f>'Liste des gares'!G2581</f>
        <v>C GRAND EST</v>
      </c>
    </row>
    <row r="2581" spans="17:22">
      <c r="Q2581" t="str">
        <f>'Liste des gares'!B2582</f>
        <v>Sénas</v>
      </c>
      <c r="R2581">
        <f>'Liste des gares'!C2582</f>
        <v>87753715</v>
      </c>
      <c r="S2581" t="str">
        <f>'Liste des gares'!D2582</f>
        <v>Provence-Alpes-Côte d'Azur</v>
      </c>
      <c r="T2581" t="str">
        <f>'Liste des gares'!E2582</f>
        <v>PACA - Provence Alpes Côte d'Azur</v>
      </c>
      <c r="U2581" t="str">
        <f>'Liste des gares'!F2582</f>
        <v>EIC Provence Alpes Côte d'Azur</v>
      </c>
      <c r="V2581" t="str">
        <f>'Liste des gares'!G2582</f>
        <v>C PACA</v>
      </c>
    </row>
    <row r="2582" spans="17:22">
      <c r="Q2582" t="str">
        <f>'Liste des gares'!B2583</f>
        <v>Sennecey-le-Grand</v>
      </c>
      <c r="R2582">
        <f>'Liste des gares'!C2583</f>
        <v>87725614</v>
      </c>
      <c r="S2582" t="str">
        <f>'Liste des gares'!D2583</f>
        <v>Bourgogne-Franche-Comté</v>
      </c>
      <c r="T2582" t="str">
        <f>'Liste des gares'!E2583</f>
        <v>BFC - Bourgogne Franche Compté</v>
      </c>
      <c r="U2582" t="str">
        <f>'Liste des gares'!F2583</f>
        <v>EIC Bourgogne Franche Comté</v>
      </c>
      <c r="V2582" t="str">
        <f>'Liste des gares'!G2583</f>
        <v>C BOURGOGNE FC</v>
      </c>
    </row>
    <row r="2583" spans="17:22">
      <c r="Q2583" t="str">
        <f>'Liste des gares'!B2584</f>
        <v>Senozan</v>
      </c>
      <c r="R2583">
        <f>'Liste des gares'!C2584</f>
        <v>87725671</v>
      </c>
      <c r="S2583" t="str">
        <f>'Liste des gares'!D2584</f>
        <v>Bourgogne-Franche-Comté</v>
      </c>
      <c r="T2583" t="str">
        <f>'Liste des gares'!E2584</f>
        <v>BFC - Bourgogne Franche Compté</v>
      </c>
      <c r="U2583" t="str">
        <f>'Liste des gares'!F2584</f>
        <v>à renseigner par PSEF</v>
      </c>
      <c r="V2583" t="str">
        <f>'Liste des gares'!G2584</f>
        <v>C BOURGOGNE FC</v>
      </c>
    </row>
    <row r="2584" spans="17:22">
      <c r="Q2584" t="str">
        <f>'Liste des gares'!B2585</f>
        <v>Sens</v>
      </c>
      <c r="R2584">
        <f>'Liste des gares'!C2585</f>
        <v>87683003</v>
      </c>
      <c r="S2584" t="str">
        <f>'Liste des gares'!D2585</f>
        <v>Bourgogne-Franche-Comté</v>
      </c>
      <c r="T2584" t="str">
        <f>'Liste des gares'!E2585</f>
        <v>BFC - Bourgogne Franche Compté</v>
      </c>
      <c r="U2584" t="str">
        <f>'Liste des gares'!F2585</f>
        <v>à renseigner par PSEF</v>
      </c>
      <c r="V2584" t="str">
        <f>'Liste des gares'!G2585</f>
        <v>A BOURGOGNE FC</v>
      </c>
    </row>
    <row r="2585" spans="17:22">
      <c r="Q2585" t="str">
        <f>'Liste des gares'!B2586</f>
        <v>Séon Saint-Henri</v>
      </c>
      <c r="R2585">
        <f>'Liste des gares'!C2586</f>
        <v>87751636</v>
      </c>
      <c r="S2585" t="str">
        <f>'Liste des gares'!D2586</f>
        <v>Provence-Alpes-Côte d'Azur</v>
      </c>
      <c r="T2585" t="str">
        <f>'Liste des gares'!E2586</f>
        <v>PACA - Provence Alpes Côte d'Azur</v>
      </c>
      <c r="U2585" t="str">
        <f>'Liste des gares'!F2586</f>
        <v>à renseigner par PSEF</v>
      </c>
      <c r="V2585" t="str">
        <f>'Liste des gares'!G2586</f>
        <v>C PACA</v>
      </c>
    </row>
    <row r="2586" spans="17:22">
      <c r="Q2586" t="str">
        <f>'Liste des gares'!B2587</f>
        <v>Septèmes</v>
      </c>
      <c r="R2586">
        <f>'Liste des gares'!C2587</f>
        <v>87751800</v>
      </c>
      <c r="S2586" t="str">
        <f>'Liste des gares'!D2587</f>
        <v>Provence-Alpes-Côte d'Azur</v>
      </c>
      <c r="T2586" t="str">
        <f>'Liste des gares'!E2587</f>
        <v>PACA - Provence Alpes Côte d'Azur</v>
      </c>
      <c r="U2586" t="str">
        <f>'Liste des gares'!F2587</f>
        <v>à renseigner par PSEF</v>
      </c>
      <c r="V2586" t="str">
        <f>'Liste des gares'!G2587</f>
        <v>C PACA</v>
      </c>
    </row>
    <row r="2587" spans="17:22">
      <c r="Q2587" t="str">
        <f>'Liste des gares'!B2588</f>
        <v>Sept-Saulx</v>
      </c>
      <c r="R2587">
        <f>'Liste des gares'!C2588</f>
        <v>87171645</v>
      </c>
      <c r="S2587" t="str">
        <f>'Liste des gares'!D2588</f>
        <v>Grand Est</v>
      </c>
      <c r="T2587" t="str">
        <f>'Liste des gares'!E2588</f>
        <v>GE - Grand Est</v>
      </c>
      <c r="U2587" t="str">
        <f>'Liste des gares'!F2588</f>
        <v>à renseigner par PSEF</v>
      </c>
      <c r="V2587" t="str">
        <f>'Liste des gares'!G2588</f>
        <v>C GRAND EST</v>
      </c>
    </row>
    <row r="2588" spans="17:22">
      <c r="Q2588" t="str">
        <f>'Liste des gares'!B2589</f>
        <v>Serdinya</v>
      </c>
      <c r="R2588">
        <f>'Liste des gares'!C2589</f>
        <v>87784702</v>
      </c>
      <c r="S2588" t="str">
        <f>'Liste des gares'!D2589</f>
        <v>Occitanie</v>
      </c>
      <c r="T2588" t="str">
        <f>'Liste des gares'!E2589</f>
        <v>OCC - Occitanie</v>
      </c>
      <c r="U2588" t="str">
        <f>'Liste des gares'!F2589</f>
        <v>à renseigner par PSEF</v>
      </c>
      <c r="V2588" t="str">
        <f>'Liste des gares'!G2589</f>
        <v>C OCCITANIE</v>
      </c>
    </row>
    <row r="2589" spans="17:22">
      <c r="Q2589" t="str">
        <f>'Liste des gares'!B2590</f>
        <v>Sérézin</v>
      </c>
      <c r="R2589">
        <f>'Liste des gares'!C2590</f>
        <v>87722546</v>
      </c>
      <c r="S2589" t="str">
        <f>'Liste des gares'!D2590</f>
        <v>Auvergne-Rhône-Alpes</v>
      </c>
      <c r="T2589" t="str">
        <f>'Liste des gares'!E2590</f>
        <v>AURA - Auvergne Rhône Alpes</v>
      </c>
      <c r="U2589" t="str">
        <f>'Liste des gares'!F2590</f>
        <v>à renseigner par PSEF</v>
      </c>
      <c r="V2589" t="str">
        <f>'Liste des gares'!G2590</f>
        <v>B AUV-RHONE ALPES</v>
      </c>
    </row>
    <row r="2590" spans="17:22">
      <c r="Q2590" t="str">
        <f>'Liste des gares'!B2591</f>
        <v>Sérifontaine</v>
      </c>
      <c r="R2590">
        <f>'Liste des gares'!C2591</f>
        <v>87381269</v>
      </c>
      <c r="S2590" t="str">
        <f>'Liste des gares'!D2591</f>
        <v>Hauts-de-France</v>
      </c>
      <c r="T2590" t="str">
        <f>'Liste des gares'!E2591</f>
        <v>HDF - Hauts de France</v>
      </c>
      <c r="U2590" t="str">
        <f>'Liste des gares'!F2591</f>
        <v>à renseigner par PSEF</v>
      </c>
      <c r="V2590" t="str">
        <f>'Liste des gares'!G2591</f>
        <v>C HAUTS DE FRANCE</v>
      </c>
    </row>
    <row r="2591" spans="17:22">
      <c r="Q2591" t="str">
        <f>'Liste des gares'!B2592</f>
        <v>Sermaise</v>
      </c>
      <c r="R2591">
        <f>'Liste des gares'!C2592</f>
        <v>87545517</v>
      </c>
      <c r="S2591" t="str">
        <f>'Liste des gares'!D2592</f>
        <v>Île-de-France</v>
      </c>
      <c r="T2591" t="str">
        <f>'Liste des gares'!E2592</f>
        <v>IDF - Île de France</v>
      </c>
      <c r="U2591" t="str">
        <f>'Liste des gares'!F2592</f>
        <v>à renseigner par PSEF</v>
      </c>
      <c r="V2591" t="str">
        <f>'Liste des gares'!G2592</f>
        <v>C ILE-DE-FRANCE</v>
      </c>
    </row>
    <row r="2592" spans="17:22">
      <c r="Q2592" t="str">
        <f>'Liste des gares'!B2593</f>
        <v>Sermizelles - Vézelay</v>
      </c>
      <c r="R2592">
        <f>'Liste des gares'!C2593</f>
        <v>87683722</v>
      </c>
      <c r="S2592" t="str">
        <f>'Liste des gares'!D2593</f>
        <v>Bourgogne-Franche-Comté</v>
      </c>
      <c r="T2592" t="str">
        <f>'Liste des gares'!E2593</f>
        <v>BFC - Bourgogne Franche Compté</v>
      </c>
      <c r="U2592" t="str">
        <f>'Liste des gares'!F2593</f>
        <v>à renseigner par PSEF</v>
      </c>
      <c r="V2592" t="str">
        <f>'Liste des gares'!G2593</f>
        <v>C BOURGOGNE FC</v>
      </c>
    </row>
    <row r="2593" spans="17:22">
      <c r="Q2593" t="str">
        <f>'Liste des gares'!B2594</f>
        <v>Serqueux</v>
      </c>
      <c r="R2593">
        <f>'Liste des gares'!C2594</f>
        <v>87411470</v>
      </c>
      <c r="S2593" t="str">
        <f>'Liste des gares'!D2594</f>
        <v>Normandie</v>
      </c>
      <c r="T2593" t="str">
        <f>'Liste des gares'!E2594</f>
        <v>NO - Normandie</v>
      </c>
      <c r="U2593" t="str">
        <f>'Liste des gares'!F2594</f>
        <v>EIC Normandie</v>
      </c>
      <c r="V2593" t="str">
        <f>'Liste des gares'!G2594</f>
        <v>C NORMANDIE</v>
      </c>
    </row>
    <row r="2594" spans="17:22">
      <c r="Q2594" t="str">
        <f>'Liste des gares'!B2595</f>
        <v>Serquigny</v>
      </c>
      <c r="R2594">
        <f>'Liste des gares'!C2595</f>
        <v>87444315</v>
      </c>
      <c r="S2594" t="str">
        <f>'Liste des gares'!D2595</f>
        <v>Normandie</v>
      </c>
      <c r="T2594" t="str">
        <f>'Liste des gares'!E2595</f>
        <v>NO - Normandie</v>
      </c>
      <c r="U2594" t="str">
        <f>'Liste des gares'!F2595</f>
        <v>EIC Normandie</v>
      </c>
      <c r="V2594" t="str">
        <f>'Liste des gares'!G2595</f>
        <v>C NORMANDIE</v>
      </c>
    </row>
    <row r="2595" spans="17:22">
      <c r="Q2595" t="str">
        <f>'Liste des gares'!B2596</f>
        <v>Serres</v>
      </c>
      <c r="R2595">
        <f>'Liste des gares'!C2596</f>
        <v>87763722</v>
      </c>
      <c r="S2595" t="str">
        <f>'Liste des gares'!D2596</f>
        <v>Provence-Alpes-Côte d'Azur</v>
      </c>
      <c r="T2595" t="str">
        <f>'Liste des gares'!E2596</f>
        <v>PACA - Provence Alpes Côte d'Azur</v>
      </c>
      <c r="U2595" t="str">
        <f>'Liste des gares'!F2596</f>
        <v>à renseigner par PSEF</v>
      </c>
      <c r="V2595" t="str">
        <f>'Liste des gares'!G2596</f>
        <v>C PACA</v>
      </c>
    </row>
    <row r="2596" spans="17:22">
      <c r="Q2596" t="str">
        <f>'Liste des gares'!B2597</f>
        <v>Servas - Lent</v>
      </c>
      <c r="R2596">
        <f>'Liste des gares'!C2597</f>
        <v>87723791</v>
      </c>
      <c r="S2596" t="str">
        <f>'Liste des gares'!D2597</f>
        <v>Auvergne-Rhône-Alpes</v>
      </c>
      <c r="T2596" t="str">
        <f>'Liste des gares'!E2597</f>
        <v>AURA - Auvergne Rhône Alpes</v>
      </c>
      <c r="U2596" t="str">
        <f>'Liste des gares'!F2597</f>
        <v>à renseigner par PSEF</v>
      </c>
      <c r="V2596" t="str">
        <f>'Liste des gares'!G2597</f>
        <v>C AUV-RHONE ALPES</v>
      </c>
    </row>
    <row r="2597" spans="17:22">
      <c r="Q2597" t="str">
        <f>'Liste des gares'!B2598</f>
        <v>Servon</v>
      </c>
      <c r="R2597">
        <f>'Liste des gares'!C2598</f>
        <v>87471532</v>
      </c>
      <c r="S2597" t="str">
        <f>'Liste des gares'!D2598</f>
        <v>Bretagne</v>
      </c>
      <c r="T2597" t="str">
        <f>'Liste des gares'!E2598</f>
        <v>BPL - Bretagne Pays de La Loire</v>
      </c>
      <c r="U2597" t="str">
        <f>'Liste des gares'!F2598</f>
        <v>à renseigner par PSEF</v>
      </c>
      <c r="V2597" t="str">
        <f>'Liste des gares'!G2598</f>
        <v>C BRETAGNE</v>
      </c>
    </row>
    <row r="2598" spans="17:22">
      <c r="Q2598" t="str">
        <f>'Liste des gares'!B2599</f>
        <v>Servoz</v>
      </c>
      <c r="R2598">
        <f>'Liste des gares'!C2599</f>
        <v>87746719</v>
      </c>
      <c r="S2598" t="str">
        <f>'Liste des gares'!D2599</f>
        <v>Auvergne-Rhône-Alpes</v>
      </c>
      <c r="T2598" t="str">
        <f>'Liste des gares'!E2599</f>
        <v>AURA - Auvergne Rhône Alpes</v>
      </c>
      <c r="U2598" t="str">
        <f>'Liste des gares'!F2599</f>
        <v>EIC Alpes</v>
      </c>
      <c r="V2598" t="str">
        <f>'Liste des gares'!G2599</f>
        <v>C AUV-RHONE ALPES</v>
      </c>
    </row>
    <row r="2599" spans="17:22">
      <c r="Q2599" t="str">
        <f>'Liste des gares'!B2600</f>
        <v>Sessenheim</v>
      </c>
      <c r="R2599">
        <f>'Liste des gares'!C2600</f>
        <v>87212365</v>
      </c>
      <c r="S2599" t="str">
        <f>'Liste des gares'!D2600</f>
        <v>Grand Est</v>
      </c>
      <c r="T2599" t="str">
        <f>'Liste des gares'!E2600</f>
        <v>GE - Grand Est</v>
      </c>
      <c r="U2599" t="str">
        <f>'Liste des gares'!F2600</f>
        <v>à renseigner par PSEF</v>
      </c>
      <c r="V2599" t="str">
        <f>'Liste des gares'!G2600</f>
        <v>C GRAND EST</v>
      </c>
    </row>
    <row r="2600" spans="17:22">
      <c r="Q2600" t="str">
        <f>'Liste des gares'!B2601</f>
        <v>Sète</v>
      </c>
      <c r="R2600">
        <f>'Liste des gares'!C2601</f>
        <v>87773200</v>
      </c>
      <c r="S2600" t="str">
        <f>'Liste des gares'!D2601</f>
        <v>Occitanie</v>
      </c>
      <c r="T2600" t="str">
        <f>'Liste des gares'!E2601</f>
        <v>OCC - Occitanie</v>
      </c>
      <c r="U2600" t="str">
        <f>'Liste des gares'!F2601</f>
        <v>EIC Languedoc Roussillon</v>
      </c>
      <c r="V2600" t="str">
        <f>'Liste des gares'!G2601</f>
        <v>B OCCITANIE</v>
      </c>
    </row>
    <row r="2601" spans="17:22">
      <c r="Q2601" t="str">
        <f>'Liste des gares'!B2602</f>
        <v>Seugy</v>
      </c>
      <c r="R2601">
        <f>'Liste des gares'!C2602</f>
        <v>87272039</v>
      </c>
      <c r="S2601" t="str">
        <f>'Liste des gares'!D2602</f>
        <v>Île-de-France</v>
      </c>
      <c r="T2601" t="str">
        <f>'Liste des gares'!E2602</f>
        <v>IDF - Île de France</v>
      </c>
      <c r="U2601" t="str">
        <f>'Liste des gares'!F2602</f>
        <v>à renseigner par PSEF</v>
      </c>
      <c r="V2601" t="str">
        <f>'Liste des gares'!G2602</f>
        <v>C ILE-DE-FRANCE</v>
      </c>
    </row>
    <row r="2602" spans="17:22">
      <c r="Q2602" t="str">
        <f>'Liste des gares'!B2603</f>
        <v>Seurre</v>
      </c>
      <c r="R2602">
        <f>'Liste des gares'!C2603</f>
        <v>87713677</v>
      </c>
      <c r="S2602" t="str">
        <f>'Liste des gares'!D2603</f>
        <v>Bourgogne-Franche-Comté</v>
      </c>
      <c r="T2602" t="str">
        <f>'Liste des gares'!E2603</f>
        <v>BFC - Bourgogne Franche Compté</v>
      </c>
      <c r="U2602" t="str">
        <f>'Liste des gares'!F2603</f>
        <v>EIC Bourgogne Franche Comté</v>
      </c>
      <c r="V2602" t="str">
        <f>'Liste des gares'!G2603</f>
        <v>C BOURGOGNE FC</v>
      </c>
    </row>
    <row r="2603" spans="17:22">
      <c r="Q2603" t="str">
        <f>'Liste des gares'!B2604</f>
        <v>Sévérac</v>
      </c>
      <c r="R2603">
        <f>'Liste des gares'!C2604</f>
        <v>87476754</v>
      </c>
      <c r="S2603" t="str">
        <f>'Liste des gares'!D2604</f>
        <v>Pays de la Loire</v>
      </c>
      <c r="T2603" t="str">
        <f>'Liste des gares'!E2604</f>
        <v>BPL - Bretagne Pays de La Loire</v>
      </c>
      <c r="U2603" t="str">
        <f>'Liste des gares'!F2604</f>
        <v>à renseigner par PSEF</v>
      </c>
      <c r="V2603" t="str">
        <f>'Liste des gares'!G2604</f>
        <v>C PAYS DE LA LOIRE</v>
      </c>
    </row>
    <row r="2604" spans="17:22">
      <c r="Q2604" t="str">
        <f>'Liste des gares'!B2605</f>
        <v>Sévérac-le-Château</v>
      </c>
      <c r="R2604">
        <f>'Liste des gares'!C2605</f>
        <v>87783365</v>
      </c>
      <c r="S2604" t="str">
        <f>'Liste des gares'!D2605</f>
        <v>Occitanie</v>
      </c>
      <c r="T2604" t="str">
        <f>'Liste des gares'!E2605</f>
        <v>OCC - Occitanie</v>
      </c>
      <c r="U2604" t="str">
        <f>'Liste des gares'!F2605</f>
        <v>à renseigner par PSEF</v>
      </c>
      <c r="V2604" t="str">
        <f>'Liste des gares'!G2605</f>
        <v>C OCCITANIE</v>
      </c>
    </row>
    <row r="2605" spans="17:22">
      <c r="Q2605" t="str">
        <f>'Liste des gares'!B2606</f>
        <v>Sevran - Livry</v>
      </c>
      <c r="R2605">
        <f>'Liste des gares'!C2606</f>
        <v>87271429</v>
      </c>
      <c r="S2605" t="str">
        <f>'Liste des gares'!D2606</f>
        <v>Île-de-France</v>
      </c>
      <c r="T2605" t="str">
        <f>'Liste des gares'!E2606</f>
        <v>IDF - Île de France</v>
      </c>
      <c r="U2605" t="str">
        <f>'Liste des gares'!F2606</f>
        <v>à renseigner par PSEF</v>
      </c>
      <c r="V2605" t="str">
        <f>'Liste des gares'!G2606</f>
        <v>B ILE-DE-FRANCE</v>
      </c>
    </row>
    <row r="2606" spans="17:22">
      <c r="Q2606" t="str">
        <f>'Liste des gares'!B2607</f>
        <v>Sevran Beaudottes</v>
      </c>
      <c r="R2606">
        <f>'Liste des gares'!C2607</f>
        <v>87271445</v>
      </c>
      <c r="S2606" t="str">
        <f>'Liste des gares'!D2607</f>
        <v>Île-de-France</v>
      </c>
      <c r="T2606" t="str">
        <f>'Liste des gares'!E2607</f>
        <v>IDF - Île de France</v>
      </c>
      <c r="U2606" t="str">
        <f>'Liste des gares'!F2607</f>
        <v>à renseigner par PSEF</v>
      </c>
      <c r="V2606" t="str">
        <f>'Liste des gares'!G2607</f>
        <v>B ILE-DE-FRANCE</v>
      </c>
    </row>
    <row r="2607" spans="17:22">
      <c r="Q2607" t="str">
        <f>'Liste des gares'!B2608</f>
        <v>Sèvres - Ville-d'Avray</v>
      </c>
      <c r="R2607">
        <f>'Liste des gares'!C2608</f>
        <v>87382341</v>
      </c>
      <c r="S2607" t="str">
        <f>'Liste des gares'!D2608</f>
        <v>Île-de-France</v>
      </c>
      <c r="T2607" t="str">
        <f>'Liste des gares'!E2608</f>
        <v>IDF - Île de France</v>
      </c>
      <c r="U2607" t="str">
        <f>'Liste des gares'!F2608</f>
        <v>à renseigner par PSEF</v>
      </c>
      <c r="V2607" t="str">
        <f>'Liste des gares'!G2608</f>
        <v>B ILE-DE-FRANCE</v>
      </c>
    </row>
    <row r="2608" spans="17:22">
      <c r="Q2608" t="str">
        <f>'Liste des gares'!B2609</f>
        <v>Sèvres Rive Gauche</v>
      </c>
      <c r="R2608">
        <f>'Liste des gares'!C2609</f>
        <v>87393124</v>
      </c>
      <c r="S2608" t="str">
        <f>'Liste des gares'!D2609</f>
        <v>Île-de-France</v>
      </c>
      <c r="T2608" t="str">
        <f>'Liste des gares'!E2609</f>
        <v>IDF - Île de France</v>
      </c>
      <c r="U2608" t="str">
        <f>'Liste des gares'!F2609</f>
        <v>à renseigner par PSEF</v>
      </c>
      <c r="V2608" t="str">
        <f>'Liste des gares'!G2609</f>
        <v>B ILE-DE-FRANCE</v>
      </c>
    </row>
    <row r="2609" spans="17:22">
      <c r="Q2609" t="str">
        <f>'Liste des gares'!B2610</f>
        <v>Seyssel - Corbonod</v>
      </c>
      <c r="R2609">
        <f>'Liste des gares'!C2610</f>
        <v>87745828</v>
      </c>
      <c r="S2609" t="str">
        <f>'Liste des gares'!D2610</f>
        <v>Auvergne-Rhône-Alpes</v>
      </c>
      <c r="T2609" t="str">
        <f>'Liste des gares'!E2610</f>
        <v>AURA - Auvergne Rhône Alpes</v>
      </c>
      <c r="U2609" t="str">
        <f>'Liste des gares'!F2610</f>
        <v>à renseigner par PSEF</v>
      </c>
      <c r="V2609" t="str">
        <f>'Liste des gares'!G2610</f>
        <v>C AUV-RHONE ALPES</v>
      </c>
    </row>
    <row r="2610" spans="17:22">
      <c r="Q2610" t="str">
        <f>'Liste des gares'!B2611</f>
        <v>Sierck-les-Bains</v>
      </c>
      <c r="R2610">
        <f>'Liste des gares'!C2611</f>
        <v>87191635</v>
      </c>
      <c r="S2610" t="str">
        <f>'Liste des gares'!D2611</f>
        <v>Grand Est</v>
      </c>
      <c r="T2610" t="str">
        <f>'Liste des gares'!E2611</f>
        <v>GE - Grand Est</v>
      </c>
      <c r="U2610" t="str">
        <f>'Liste des gares'!F2611</f>
        <v>EIC Lorraine Champagne Ardenne</v>
      </c>
      <c r="V2610" t="str">
        <f>'Liste des gares'!G2611</f>
        <v>C GRAND EST</v>
      </c>
    </row>
    <row r="2611" spans="17:22">
      <c r="Q2611" t="str">
        <f>'Liste des gares'!B2612</f>
        <v>Sierentz</v>
      </c>
      <c r="R2611">
        <f>'Liste des gares'!C2612</f>
        <v>87182105</v>
      </c>
      <c r="S2611" t="str">
        <f>'Liste des gares'!D2612</f>
        <v>Grand Est</v>
      </c>
      <c r="T2611" t="str">
        <f>'Liste des gares'!E2612</f>
        <v>GE - Grand Est</v>
      </c>
      <c r="U2611" t="str">
        <f>'Liste des gares'!F2612</f>
        <v>à renseigner par PSEF</v>
      </c>
      <c r="V2611" t="str">
        <f>'Liste des gares'!G2612</f>
        <v>B GRAND EST</v>
      </c>
    </row>
    <row r="2612" spans="17:22">
      <c r="Q2612" t="str">
        <f>'Liste des gares'!B2613</f>
        <v>Babinière</v>
      </c>
      <c r="R2612">
        <f>'Liste des gares'!C2613</f>
        <v>87590349</v>
      </c>
      <c r="S2612" t="str">
        <f>'Liste des gares'!D2613</f>
        <v>Pays de la Loire</v>
      </c>
      <c r="T2612" t="str">
        <f>'Liste des gares'!E2613</f>
        <v>BPL - Bretagne Pays de La Loire</v>
      </c>
      <c r="U2612" t="str">
        <f>'Liste des gares'!F2613</f>
        <v>à renseigner par PSEF</v>
      </c>
      <c r="V2612" t="str">
        <f>'Liste des gares'!G2613</f>
        <v>C PAYS DE LA LOIRE</v>
      </c>
    </row>
    <row r="2613" spans="17:22">
      <c r="Q2613" t="str">
        <f>'Liste des gares'!B2614</f>
        <v>Sillery</v>
      </c>
      <c r="R2613">
        <f>'Liste des gares'!C2614</f>
        <v>87171637</v>
      </c>
      <c r="S2613" t="str">
        <f>'Liste des gares'!D2614</f>
        <v>Grand Est</v>
      </c>
      <c r="T2613" t="str">
        <f>'Liste des gares'!E2614</f>
        <v>GE - Grand Est</v>
      </c>
      <c r="U2613" t="str">
        <f>'Liste des gares'!F2614</f>
        <v>EIC Lorraine Champagne Ardenne</v>
      </c>
      <c r="V2613" t="str">
        <f>'Liste des gares'!G2614</f>
        <v>C GRAND EST</v>
      </c>
    </row>
    <row r="2614" spans="17:22">
      <c r="Q2614" t="str">
        <f>'Liste des gares'!B2615</f>
        <v>Simandre-sur-Suran</v>
      </c>
      <c r="R2614">
        <f>'Liste des gares'!C2615</f>
        <v>87743336</v>
      </c>
      <c r="S2614" t="str">
        <f>'Liste des gares'!D2615</f>
        <v>Auvergne-Rhône-Alpes</v>
      </c>
      <c r="T2614" t="str">
        <f>'Liste des gares'!E2615</f>
        <v>AURA - Auvergne Rhône Alpes</v>
      </c>
      <c r="U2614" t="str">
        <f>'Liste des gares'!F2615</f>
        <v>à renseigner par PSEF</v>
      </c>
      <c r="V2614" t="str">
        <f>'Liste des gares'!G2615</f>
        <v>C AUV-RHONE ALPES</v>
      </c>
    </row>
    <row r="2615" spans="17:22">
      <c r="Q2615" t="str">
        <f>'Liste des gares'!B2616</f>
        <v>Château-du-Loir</v>
      </c>
      <c r="R2615">
        <f>'Liste des gares'!C2616</f>
        <v>87396606</v>
      </c>
      <c r="S2615" t="str">
        <f>'Liste des gares'!D2616</f>
        <v>Pays de la Loire</v>
      </c>
      <c r="T2615" t="str">
        <f>'Liste des gares'!E2616</f>
        <v>BPL - Bretagne Pays de La Loire</v>
      </c>
      <c r="U2615" t="str">
        <f>'Liste des gares'!F2616</f>
        <v>EIC Bretagne Pays de la Loire</v>
      </c>
      <c r="V2615" t="str">
        <f>'Liste des gares'!G2616</f>
        <v>C PAYS DE LA LOIRE</v>
      </c>
    </row>
    <row r="2616" spans="17:22">
      <c r="Q2616" t="str">
        <f>'Liste des gares'!B2617</f>
        <v>Sin-le-Noble</v>
      </c>
      <c r="R2616">
        <f>'Liste des gares'!C2617</f>
        <v>87345405</v>
      </c>
      <c r="S2616" t="str">
        <f>'Liste des gares'!D2617</f>
        <v>Hauts-de-France</v>
      </c>
      <c r="T2616" t="str">
        <f>'Liste des gares'!E2617</f>
        <v>HDF - Hauts de France</v>
      </c>
      <c r="U2616" t="str">
        <f>'Liste des gares'!F2617</f>
        <v>à renseigner par PSEF</v>
      </c>
      <c r="V2616" t="str">
        <f>'Liste des gares'!G2617</f>
        <v>C HAUTS DE FRANCE</v>
      </c>
    </row>
    <row r="2617" spans="17:22">
      <c r="Q2617" t="str">
        <f>'Liste des gares'!B2618</f>
        <v>Siorac-en-Périgord</v>
      </c>
      <c r="R2617">
        <f>'Liste des gares'!C2618</f>
        <v>87595769</v>
      </c>
      <c r="S2617" t="str">
        <f>'Liste des gares'!D2618</f>
        <v>Nouvelle-Aquitaine</v>
      </c>
      <c r="T2617" t="str">
        <f>'Liste des gares'!E2618</f>
        <v>NA - Nouvelle Aquitaine</v>
      </c>
      <c r="U2617" t="str">
        <f>'Liste des gares'!F2618</f>
        <v>à renseigner par PSEF</v>
      </c>
      <c r="V2617" t="str">
        <f>'Liste des gares'!G2618</f>
        <v>C NOUVELLE AQUITAINE</v>
      </c>
    </row>
    <row r="2618" spans="17:22">
      <c r="Q2618" t="str">
        <f>'Liste des gares'!B2619</f>
        <v>Sisteron</v>
      </c>
      <c r="R2618">
        <f>'Liste des gares'!C2619</f>
        <v>87751206</v>
      </c>
      <c r="S2618" t="str">
        <f>'Liste des gares'!D2619</f>
        <v>Provence-Alpes-Côte d'Azur</v>
      </c>
      <c r="T2618" t="str">
        <f>'Liste des gares'!E2619</f>
        <v>PACA - Provence Alpes Côte d'Azur</v>
      </c>
      <c r="U2618" t="str">
        <f>'Liste des gares'!F2619</f>
        <v>à renseigner par PSEF</v>
      </c>
      <c r="V2618" t="str">
        <f>'Liste des gares'!G2619</f>
        <v>C PACA</v>
      </c>
    </row>
    <row r="2619" spans="17:22">
      <c r="Q2619" t="str">
        <f>'Liste des gares'!B2620</f>
        <v>Soissons</v>
      </c>
      <c r="R2619">
        <f>'Liste des gares'!C2620</f>
        <v>87271817</v>
      </c>
      <c r="S2619" t="str">
        <f>'Liste des gares'!D2620</f>
        <v>Hauts-de-France</v>
      </c>
      <c r="T2619" t="str">
        <f>'Liste des gares'!E2620</f>
        <v>HDF - Hauts de France</v>
      </c>
      <c r="U2619" t="str">
        <f>'Liste des gares'!F2620</f>
        <v>à renseigner par PSEF</v>
      </c>
      <c r="V2619" t="str">
        <f>'Liste des gares'!G2620</f>
        <v>A HAUTS DE FRANCE</v>
      </c>
    </row>
    <row r="2620" spans="17:22">
      <c r="Q2620" t="str">
        <f>'Liste des gares'!B2621</f>
        <v>Solignac - Le Vigen</v>
      </c>
      <c r="R2620">
        <f>'Liste des gares'!C2621</f>
        <v>87592246</v>
      </c>
      <c r="S2620" t="str">
        <f>'Liste des gares'!D2621</f>
        <v>Nouvelle-Aquitaine</v>
      </c>
      <c r="T2620" t="str">
        <f>'Liste des gares'!E2621</f>
        <v>NA - Nouvelle Aquitaine</v>
      </c>
      <c r="U2620" t="str">
        <f>'Liste des gares'!F2621</f>
        <v>à renseigner par PSEF</v>
      </c>
      <c r="V2620" t="str">
        <f>'Liste des gares'!G2621</f>
        <v>C NOUVELLE AQUITAINE</v>
      </c>
    </row>
    <row r="2621" spans="17:22">
      <c r="Q2621" t="str">
        <f>'Liste des gares'!B2622</f>
        <v>Solliès-Pont</v>
      </c>
      <c r="R2621">
        <f>'Liste des gares'!C2622</f>
        <v>87755330</v>
      </c>
      <c r="S2621" t="str">
        <f>'Liste des gares'!D2622</f>
        <v>Provence-Alpes-Côte d'Azur</v>
      </c>
      <c r="T2621" t="str">
        <f>'Liste des gares'!E2622</f>
        <v>PACA - Provence Alpes Côte d'Azur</v>
      </c>
      <c r="U2621" t="str">
        <f>'Liste des gares'!F2622</f>
        <v>à renseigner par PSEF</v>
      </c>
      <c r="V2621" t="str">
        <f>'Liste des gares'!G2622</f>
        <v>C PACA</v>
      </c>
    </row>
    <row r="2622" spans="17:22">
      <c r="Q2622" t="str">
        <f>'Liste des gares'!B2623</f>
        <v>Somain</v>
      </c>
      <c r="R2622">
        <f>'Liste des gares'!C2623</f>
        <v>87345314</v>
      </c>
      <c r="S2622" t="str">
        <f>'Liste des gares'!D2623</f>
        <v>Hauts-de-France</v>
      </c>
      <c r="T2622" t="str">
        <f>'Liste des gares'!E2623</f>
        <v>HDF - Hauts de France</v>
      </c>
      <c r="U2622" t="str">
        <f>'Liste des gares'!F2623</f>
        <v>EIC Hauts de France</v>
      </c>
      <c r="V2622" t="str">
        <f>'Liste des gares'!G2623</f>
        <v>B HAUTS DE FRANCE</v>
      </c>
    </row>
    <row r="2623" spans="17:22">
      <c r="Q2623" t="str">
        <f>'Liste des gares'!B2624</f>
        <v>Sommery</v>
      </c>
      <c r="R2623">
        <f>'Liste des gares'!C2624</f>
        <v>87411462</v>
      </c>
      <c r="S2623" t="str">
        <f>'Liste des gares'!D2624</f>
        <v>Normandie</v>
      </c>
      <c r="T2623" t="str">
        <f>'Liste des gares'!E2624</f>
        <v>NO - Normandie</v>
      </c>
      <c r="U2623" t="str">
        <f>'Liste des gares'!F2624</f>
        <v>à renseigner par PSEF</v>
      </c>
      <c r="V2623" t="str">
        <f>'Liste des gares'!G2624</f>
        <v>C NORMANDIE</v>
      </c>
    </row>
    <row r="2624" spans="17:22">
      <c r="Q2624" t="str">
        <f>'Liste des gares'!B2625</f>
        <v>Sorgues - Châteauneuf-du-Pape</v>
      </c>
      <c r="R2624">
        <f>'Liste des gares'!C2625</f>
        <v>87765206</v>
      </c>
      <c r="S2624" t="str">
        <f>'Liste des gares'!D2625</f>
        <v>Provence-Alpes-Côte d'Azur</v>
      </c>
      <c r="T2624" t="str">
        <f>'Liste des gares'!E2625</f>
        <v>PACA - Provence Alpes Côte d'Azur</v>
      </c>
      <c r="U2624" t="str">
        <f>'Liste des gares'!F2625</f>
        <v>à renseigner par PSEF</v>
      </c>
      <c r="V2624" t="str">
        <f>'Liste des gares'!G2625</f>
        <v>B PACA</v>
      </c>
    </row>
    <row r="2625" spans="17:22">
      <c r="Q2625" t="str">
        <f>'Liste des gares'!B2626</f>
        <v>Sospel</v>
      </c>
      <c r="R2625">
        <f>'Liste des gares'!C2626</f>
        <v>87756825</v>
      </c>
      <c r="S2625" t="str">
        <f>'Liste des gares'!D2626</f>
        <v>Provence-Alpes-Côte d'Azur</v>
      </c>
      <c r="T2625" t="str">
        <f>'Liste des gares'!E2626</f>
        <v>PACA - Provence Alpes Côte d'Azur</v>
      </c>
      <c r="U2625" t="str">
        <f>'Liste des gares'!F2626</f>
        <v>à renseigner par PSEF</v>
      </c>
      <c r="V2625" t="str">
        <f>'Liste des gares'!G2626</f>
        <v>C PACA</v>
      </c>
    </row>
    <row r="2626" spans="17:22">
      <c r="Q2626" t="str">
        <f>'Liste des gares'!B2627</f>
        <v>Sotteville</v>
      </c>
      <c r="R2626">
        <f>'Liste des gares'!C2627</f>
        <v>87411223</v>
      </c>
      <c r="S2626" t="str">
        <f>'Liste des gares'!D2627</f>
        <v>Normandie</v>
      </c>
      <c r="T2626" t="str">
        <f>'Liste des gares'!E2627</f>
        <v>NO - Normandie</v>
      </c>
      <c r="U2626" t="str">
        <f>'Liste des gares'!F2627</f>
        <v>EIC Normandie</v>
      </c>
      <c r="V2626" t="str">
        <f>'Liste des gares'!G2627</f>
        <v>C NORMANDIE</v>
      </c>
    </row>
    <row r="2627" spans="17:22">
      <c r="Q2627" t="str">
        <f>'Liste des gares'!B2628</f>
        <v>Connerré - Beillé</v>
      </c>
      <c r="R2627">
        <f>'Liste des gares'!C2628</f>
        <v>87396309</v>
      </c>
      <c r="S2627" t="str">
        <f>'Liste des gares'!D2628</f>
        <v>Pays de la Loire</v>
      </c>
      <c r="T2627" t="str">
        <f>'Liste des gares'!E2628</f>
        <v>BPL - Bretagne Pays de La Loire</v>
      </c>
      <c r="U2627" t="str">
        <f>'Liste des gares'!F2628</f>
        <v>à renseigner par PSEF</v>
      </c>
      <c r="V2627" t="str">
        <f>'Liste des gares'!G2628</f>
        <v>C PAYS DE LA LOIRE</v>
      </c>
    </row>
    <row r="2628" spans="17:22">
      <c r="Q2628" t="str">
        <f>'Liste des gares'!B2629</f>
        <v>Soulac-sur-Mer</v>
      </c>
      <c r="R2628">
        <f>'Liste des gares'!C2629</f>
        <v>87581371</v>
      </c>
      <c r="S2628" t="str">
        <f>'Liste des gares'!D2629</f>
        <v>Nouvelle-Aquitaine</v>
      </c>
      <c r="T2628" t="str">
        <f>'Liste des gares'!E2629</f>
        <v>NA - Nouvelle Aquitaine</v>
      </c>
      <c r="U2628" t="str">
        <f>'Liste des gares'!F2629</f>
        <v>à renseigner par PSEF</v>
      </c>
      <c r="V2628" t="str">
        <f>'Liste des gares'!G2629</f>
        <v>C NOUVELLE AQUITAINE</v>
      </c>
    </row>
    <row r="2629" spans="17:22">
      <c r="Q2629" t="str">
        <f>'Liste des gares'!B2630</f>
        <v>Soultz-sous-Forêts</v>
      </c>
      <c r="R2629">
        <f>'Liste des gares'!C2630</f>
        <v>87213421</v>
      </c>
      <c r="S2629" t="str">
        <f>'Liste des gares'!D2630</f>
        <v>Grand Est</v>
      </c>
      <c r="T2629" t="str">
        <f>'Liste des gares'!E2630</f>
        <v>GE - Grand Est</v>
      </c>
      <c r="U2629" t="str">
        <f>'Liste des gares'!F2630</f>
        <v>à renseigner par PSEF</v>
      </c>
      <c r="V2629" t="str">
        <f>'Liste des gares'!G2630</f>
        <v>B GRAND EST</v>
      </c>
    </row>
    <row r="2630" spans="17:22">
      <c r="Q2630" t="str">
        <f>'Liste des gares'!B2631</f>
        <v>Souppes - Château-Landon</v>
      </c>
      <c r="R2630">
        <f>'Liste des gares'!C2631</f>
        <v>87684217</v>
      </c>
      <c r="S2630" t="str">
        <f>'Liste des gares'!D2631</f>
        <v>Île-de-France</v>
      </c>
      <c r="T2630" t="str">
        <f>'Liste des gares'!E2631</f>
        <v>IDF - Île de France</v>
      </c>
      <c r="U2630" t="str">
        <f>'Liste des gares'!F2631</f>
        <v>à renseigner par PSEF</v>
      </c>
      <c r="V2630" t="str">
        <f>'Liste des gares'!G2631</f>
        <v>B ILE-DE-FRANCE</v>
      </c>
    </row>
    <row r="2631" spans="17:22">
      <c r="Q2631" t="str">
        <f>'Liste des gares'!B2632</f>
        <v>Sous le Bois</v>
      </c>
      <c r="R2631">
        <f>'Liste des gares'!C2632</f>
        <v>87295543</v>
      </c>
      <c r="S2631" t="str">
        <f>'Liste des gares'!D2632</f>
        <v>Hauts-de-France</v>
      </c>
      <c r="T2631" t="str">
        <f>'Liste des gares'!E2632</f>
        <v>HDF - Hauts de France</v>
      </c>
      <c r="U2631" t="str">
        <f>'Liste des gares'!F2632</f>
        <v>à renseigner par PSEF</v>
      </c>
      <c r="V2631" t="str">
        <f>'Liste des gares'!G2632</f>
        <v>C HAUTS DE FRANCE</v>
      </c>
    </row>
    <row r="2632" spans="17:22">
      <c r="Q2632" t="str">
        <f>'Liste des gares'!B2633</f>
        <v>Stade de France Saint-Denis</v>
      </c>
      <c r="R2632">
        <f>'Liste des gares'!C2633</f>
        <v>87164780</v>
      </c>
      <c r="S2632" t="str">
        <f>'Liste des gares'!D2633</f>
        <v>Île-de-France</v>
      </c>
      <c r="T2632" t="str">
        <f>'Liste des gares'!E2633</f>
        <v>IDF - Île de France</v>
      </c>
      <c r="U2632" t="str">
        <f>'Liste des gares'!F2633</f>
        <v>à renseigner par PSEF</v>
      </c>
      <c r="V2632" t="str">
        <f>'Liste des gares'!G2633</f>
        <v>B ILE-DE-FRANCE</v>
      </c>
    </row>
    <row r="2633" spans="17:22">
      <c r="Q2633" t="str">
        <f>'Liste des gares'!B2634</f>
        <v>Staffelfelden</v>
      </c>
      <c r="R2633">
        <f>'Liste des gares'!C2634</f>
        <v>87182691</v>
      </c>
      <c r="S2633" t="str">
        <f>'Liste des gares'!D2634</f>
        <v>Grand Est</v>
      </c>
      <c r="T2633" t="str">
        <f>'Liste des gares'!E2634</f>
        <v>GE - Grand Est</v>
      </c>
      <c r="U2633" t="str">
        <f>'Liste des gares'!F2634</f>
        <v>à renseigner par PSEF</v>
      </c>
      <c r="V2633" t="str">
        <f>'Liste des gares'!G2634</f>
        <v>C GRAND EST</v>
      </c>
    </row>
    <row r="2634" spans="17:22">
      <c r="Q2634" t="str">
        <f>'Liste des gares'!B2635</f>
        <v>Stains La Cerisaie T11</v>
      </c>
      <c r="R2634">
        <f>'Liste des gares'!C2635</f>
        <v>87697334</v>
      </c>
      <c r="S2634" t="str">
        <f>'Liste des gares'!D2635</f>
        <v>Île-de-France</v>
      </c>
      <c r="T2634" t="str">
        <f>'Liste des gares'!E2635</f>
        <v>IDF - Île de France</v>
      </c>
      <c r="U2634" t="str">
        <f>'Liste des gares'!F2635</f>
        <v>à renseigner par PSEF</v>
      </c>
      <c r="V2634" t="str">
        <f>'Liste des gares'!G2635</f>
        <v>B ILE-DE-FRANCE</v>
      </c>
    </row>
    <row r="2635" spans="17:22">
      <c r="Q2635" t="str">
        <f>'Liste des gares'!B2636</f>
        <v>Steenbecque</v>
      </c>
      <c r="R2635">
        <f>'Liste des gares'!C2636</f>
        <v>87342295</v>
      </c>
      <c r="S2635" t="str">
        <f>'Liste des gares'!D2636</f>
        <v>Hauts-de-France</v>
      </c>
      <c r="T2635" t="str">
        <f>'Liste des gares'!E2636</f>
        <v>HDF - Hauts de France</v>
      </c>
      <c r="U2635" t="str">
        <f>'Liste des gares'!F2636</f>
        <v>à renseigner par PSEF</v>
      </c>
      <c r="V2635" t="str">
        <f>'Liste des gares'!G2636</f>
        <v>C HAUTS DE FRANCE</v>
      </c>
    </row>
    <row r="2636" spans="17:22">
      <c r="Q2636" t="str">
        <f>'Liste des gares'!B2637</f>
        <v>Steenwerck</v>
      </c>
      <c r="R2636">
        <f>'Liste des gares'!C2637</f>
        <v>87286161</v>
      </c>
      <c r="S2636" t="str">
        <f>'Liste des gares'!D2637</f>
        <v>Hauts-de-France</v>
      </c>
      <c r="T2636" t="str">
        <f>'Liste des gares'!E2637</f>
        <v>HDF - Hauts de France</v>
      </c>
      <c r="U2636" t="str">
        <f>'Liste des gares'!F2637</f>
        <v>à renseigner par PSEF</v>
      </c>
      <c r="V2636" t="str">
        <f>'Liste des gares'!G2637</f>
        <v>C HAUTS DE FRANCE</v>
      </c>
    </row>
    <row r="2637" spans="17:22">
      <c r="Q2637" t="str">
        <f>'Liste des gares'!B2638</f>
        <v>Steinbourg</v>
      </c>
      <c r="R2637">
        <f>'Liste des gares'!C2638</f>
        <v>87212209</v>
      </c>
      <c r="S2637" t="str">
        <f>'Liste des gares'!D2638</f>
        <v>Grand Est</v>
      </c>
      <c r="T2637" t="str">
        <f>'Liste des gares'!E2638</f>
        <v>GE - Grand Est</v>
      </c>
      <c r="U2637" t="str">
        <f>'Liste des gares'!F2638</f>
        <v>à renseigner par PSEF</v>
      </c>
      <c r="V2637" t="str">
        <f>'Liste des gares'!G2638</f>
        <v>C GRAND EST</v>
      </c>
    </row>
    <row r="2638" spans="17:22">
      <c r="Q2638" t="str">
        <f>'Liste des gares'!B2639</f>
        <v>Stephansfeld</v>
      </c>
      <c r="R2638">
        <f>'Liste des gares'!C2639</f>
        <v>87212126</v>
      </c>
      <c r="S2638" t="str">
        <f>'Liste des gares'!D2639</f>
        <v>Grand Est</v>
      </c>
      <c r="T2638" t="str">
        <f>'Liste des gares'!E2639</f>
        <v>GE - Grand Est</v>
      </c>
      <c r="U2638" t="str">
        <f>'Liste des gares'!F2639</f>
        <v>à renseigner par PSEF</v>
      </c>
      <c r="V2638" t="str">
        <f>'Liste des gares'!G2639</f>
        <v>C GRAND EST</v>
      </c>
    </row>
    <row r="2639" spans="17:22">
      <c r="Q2639" t="str">
        <f>'Liste des gares'!B2640</f>
        <v>Strasbourg</v>
      </c>
      <c r="R2639">
        <f>'Liste des gares'!C2640</f>
        <v>87212027</v>
      </c>
      <c r="S2639" t="str">
        <f>'Liste des gares'!D2640</f>
        <v>Grand Est</v>
      </c>
      <c r="T2639" t="str">
        <f>'Liste des gares'!E2640</f>
        <v>GE - Grand Est</v>
      </c>
      <c r="U2639" t="str">
        <f>'Liste des gares'!F2640</f>
        <v>à renseigner par PSEF</v>
      </c>
      <c r="V2639" t="str">
        <f>'Liste des gares'!G2640</f>
        <v>TGA STRASBOURG</v>
      </c>
    </row>
    <row r="2640" spans="17:22">
      <c r="Q2640" t="str">
        <f>'Liste des gares'!B2641</f>
        <v>Strasbourg Roethig</v>
      </c>
      <c r="R2640">
        <f>'Liste des gares'!C2641</f>
        <v>87212191</v>
      </c>
      <c r="S2640" t="str">
        <f>'Liste des gares'!D2641</f>
        <v>Grand Est</v>
      </c>
      <c r="T2640" t="str">
        <f>'Liste des gares'!E2641</f>
        <v>GE - Grand Est</v>
      </c>
      <c r="U2640" t="str">
        <f>'Liste des gares'!F2641</f>
        <v>à renseigner par PSEF</v>
      </c>
      <c r="V2640" t="str">
        <f>'Liste des gares'!G2641</f>
        <v>C GRAND EST</v>
      </c>
    </row>
    <row r="2641" spans="17:22">
      <c r="Q2641" t="str">
        <f>'Liste des gares'!B2642</f>
        <v>Strazeele</v>
      </c>
      <c r="R2641">
        <f>'Liste des gares'!C2642</f>
        <v>87286203</v>
      </c>
      <c r="S2641" t="str">
        <f>'Liste des gares'!D2642</f>
        <v>Hauts-de-France</v>
      </c>
      <c r="T2641" t="str">
        <f>'Liste des gares'!E2642</f>
        <v>HDF - Hauts de France</v>
      </c>
      <c r="U2641" t="str">
        <f>'Liste des gares'!F2642</f>
        <v>à renseigner par PSEF</v>
      </c>
      <c r="V2641" t="str">
        <f>'Liste des gares'!G2642</f>
        <v>C HAUTS DE FRANCE</v>
      </c>
    </row>
    <row r="2642" spans="17:22">
      <c r="Q2642" t="str">
        <f>'Liste des gares'!B2643</f>
        <v>Sucé-sur-Erdre</v>
      </c>
      <c r="R2642">
        <f>'Liste des gares'!C2643</f>
        <v>87590828</v>
      </c>
      <c r="S2642" t="str">
        <f>'Liste des gares'!D2643</f>
        <v>Pays de la Loire</v>
      </c>
      <c r="T2642" t="str">
        <f>'Liste des gares'!E2643</f>
        <v>BPL - Bretagne Pays de La Loire</v>
      </c>
      <c r="U2642" t="str">
        <f>'Liste des gares'!F2643</f>
        <v>à renseigner par PSEF</v>
      </c>
      <c r="V2642" t="str">
        <f>'Liste des gares'!G2643</f>
        <v>B PAYS DE LA LOIRE</v>
      </c>
    </row>
    <row r="2643" spans="17:22">
      <c r="Q2643" t="str">
        <f>'Liste des gares'!B2644</f>
        <v>Suèvres</v>
      </c>
      <c r="R2643">
        <f>'Liste des gares'!C2644</f>
        <v>87574236</v>
      </c>
      <c r="S2643" t="str">
        <f>'Liste des gares'!D2644</f>
        <v>Centre-Val de Loire</v>
      </c>
      <c r="T2643" t="str">
        <f>'Liste des gares'!E2644</f>
        <v>CVL - Centre Val de Loire</v>
      </c>
      <c r="U2643" t="str">
        <f>'Liste des gares'!F2644</f>
        <v>à renseigner par PSEF</v>
      </c>
      <c r="V2643" t="str">
        <f>'Liste des gares'!G2644</f>
        <v>C CENTRE VAL DE LOIRE</v>
      </c>
    </row>
    <row r="2644" spans="17:22">
      <c r="Q2644" t="str">
        <f>'Liste des gares'!B2645</f>
        <v>Surdon</v>
      </c>
      <c r="R2644">
        <f>'Liste des gares'!C2645</f>
        <v>87444562</v>
      </c>
      <c r="S2644" t="str">
        <f>'Liste des gares'!D2645</f>
        <v>Normandie</v>
      </c>
      <c r="T2644" t="str">
        <f>'Liste des gares'!E2645</f>
        <v>NO - Normandie</v>
      </c>
      <c r="U2644" t="str">
        <f>'Liste des gares'!F2645</f>
        <v>à renseigner par PSEF</v>
      </c>
      <c r="V2644" t="str">
        <f>'Liste des gares'!G2645</f>
        <v>C NORMANDIE</v>
      </c>
    </row>
    <row r="2645" spans="17:22">
      <c r="Q2645" t="str">
        <f>'Liste des gares'!B2646</f>
        <v>Suresnes Mont Valérien</v>
      </c>
      <c r="R2645">
        <f>'Liste des gares'!C2646</f>
        <v>87382374</v>
      </c>
      <c r="S2645" t="str">
        <f>'Liste des gares'!D2646</f>
        <v>Île-de-France</v>
      </c>
      <c r="T2645" t="str">
        <f>'Liste des gares'!E2646</f>
        <v>IDF - Île de France</v>
      </c>
      <c r="U2645" t="str">
        <f>'Liste des gares'!F2646</f>
        <v>à renseigner par PSEF</v>
      </c>
      <c r="V2645" t="str">
        <f>'Liste des gares'!G2646</f>
        <v>B ILE-DE-FRANCE</v>
      </c>
    </row>
    <row r="2646" spans="17:22">
      <c r="Q2646" t="str">
        <f>'Liste des gares'!B2647</f>
        <v>Surgères</v>
      </c>
      <c r="R2646">
        <f>'Liste des gares'!C2647</f>
        <v>87485227</v>
      </c>
      <c r="S2646" t="str">
        <f>'Liste des gares'!D2647</f>
        <v>Nouvelle-Aquitaine</v>
      </c>
      <c r="T2646" t="str">
        <f>'Liste des gares'!E2647</f>
        <v>NA - Nouvelle Aquitaine</v>
      </c>
      <c r="U2646" t="str">
        <f>'Liste des gares'!F2647</f>
        <v>EIC Aquitaine Poitou Charentes</v>
      </c>
      <c r="V2646" t="str">
        <f>'Liste des gares'!G2647</f>
        <v>B NOUVELLE AQUITAINE</v>
      </c>
    </row>
    <row r="2647" spans="17:22">
      <c r="Q2647" t="str">
        <f>'Liste des gares'!B2648</f>
        <v>Survilliers - Fosses</v>
      </c>
      <c r="R2647">
        <f>'Liste des gares'!C2648</f>
        <v>87276261</v>
      </c>
      <c r="S2647" t="str">
        <f>'Liste des gares'!D2648</f>
        <v>Île-de-France</v>
      </c>
      <c r="T2647" t="str">
        <f>'Liste des gares'!E2648</f>
        <v>IDF - Île de France</v>
      </c>
      <c r="U2647" t="str">
        <f>'Liste des gares'!F2648</f>
        <v>à renseigner par PSEF</v>
      </c>
      <c r="V2647" t="str">
        <f>'Liste des gares'!G2648</f>
        <v>B ILE-DE-FRANCE</v>
      </c>
    </row>
    <row r="2648" spans="17:22">
      <c r="Q2648" t="str">
        <f>'Liste des gares'!B2649</f>
        <v>Sury-le-Comtal</v>
      </c>
      <c r="R2648">
        <f>'Liste des gares'!C2649</f>
        <v>87726422</v>
      </c>
      <c r="S2648" t="str">
        <f>'Liste des gares'!D2649</f>
        <v>Auvergne-Rhône-Alpes</v>
      </c>
      <c r="T2648" t="str">
        <f>'Liste des gares'!E2649</f>
        <v>AURA - Auvergne Rhône Alpes</v>
      </c>
      <c r="U2648" t="str">
        <f>'Liste des gares'!F2649</f>
        <v>à renseigner par PSEF</v>
      </c>
      <c r="V2648" t="str">
        <f>'Liste des gares'!G2649</f>
        <v>C AUV-RHONE ALPES</v>
      </c>
    </row>
    <row r="2649" spans="17:22">
      <c r="Q2649" t="str">
        <f>'Liste des gares'!B2650</f>
        <v>Tacoignières - Richebourg</v>
      </c>
      <c r="R2649">
        <f>'Liste des gares'!C2650</f>
        <v>87393454</v>
      </c>
      <c r="S2649" t="str">
        <f>'Liste des gares'!D2650</f>
        <v>Île-de-France</v>
      </c>
      <c r="T2649" t="str">
        <f>'Liste des gares'!E2650</f>
        <v>IDF - Île de France</v>
      </c>
      <c r="U2649" t="str">
        <f>'Liste des gares'!F2650</f>
        <v>à renseigner par PSEF</v>
      </c>
      <c r="V2649" t="str">
        <f>'Liste des gares'!G2650</f>
        <v>B ILE-DE-FRANCE</v>
      </c>
    </row>
    <row r="2650" spans="17:22">
      <c r="Q2650" t="str">
        <f>'Liste des gares'!B2651</f>
        <v>Taconnaz</v>
      </c>
      <c r="R2650">
        <f>'Liste des gares'!C2651</f>
        <v>87746750</v>
      </c>
      <c r="S2650" t="str">
        <f>'Liste des gares'!D2651</f>
        <v>Auvergne-Rhône-Alpes</v>
      </c>
      <c r="T2650" t="str">
        <f>'Liste des gares'!E2651</f>
        <v>AURA - Auvergne Rhône Alpes</v>
      </c>
      <c r="U2650" t="str">
        <f>'Liste des gares'!F2651</f>
        <v>à renseigner par PSEF</v>
      </c>
      <c r="V2650" t="str">
        <f>'Liste des gares'!G2651</f>
        <v>C AUV-RHONE ALPES</v>
      </c>
    </row>
    <row r="2651" spans="17:22">
      <c r="Q2651" t="str">
        <f>'Liste des gares'!B2652</f>
        <v>Tagolsheim</v>
      </c>
      <c r="R2651">
        <f>'Liste des gares'!C2652</f>
        <v>87181057</v>
      </c>
      <c r="S2651" t="str">
        <f>'Liste des gares'!D2652</f>
        <v>Grand Est</v>
      </c>
      <c r="T2651" t="str">
        <f>'Liste des gares'!E2652</f>
        <v>GE - Grand Est</v>
      </c>
      <c r="U2651" t="str">
        <f>'Liste des gares'!F2652</f>
        <v>à renseigner par PSEF</v>
      </c>
      <c r="V2651" t="str">
        <f>'Liste des gares'!G2652</f>
        <v>C GRAND EST</v>
      </c>
    </row>
    <row r="2652" spans="17:22">
      <c r="Q2652" t="str">
        <f>'Liste des gares'!B2653</f>
        <v>Taillebourg</v>
      </c>
      <c r="R2652">
        <f>'Liste des gares'!C2653</f>
        <v>87491043</v>
      </c>
      <c r="S2652" t="str">
        <f>'Liste des gares'!D2653</f>
        <v>Nouvelle-Aquitaine</v>
      </c>
      <c r="T2652" t="str">
        <f>'Liste des gares'!E2653</f>
        <v>NA - Nouvelle Aquitaine</v>
      </c>
      <c r="U2652" t="str">
        <f>'Liste des gares'!F2653</f>
        <v>à renseigner par PSEF</v>
      </c>
      <c r="V2652" t="str">
        <f>'Liste des gares'!G2653</f>
        <v>C NOUVELLE AQUITAINE</v>
      </c>
    </row>
    <row r="2653" spans="17:22">
      <c r="Q2653" t="str">
        <f>'Liste des gares'!B2654</f>
        <v>Tain-l'Hermitage - Tournon</v>
      </c>
      <c r="R2653">
        <f>'Liste des gares'!C2654</f>
        <v>87761163</v>
      </c>
      <c r="S2653" t="str">
        <f>'Liste des gares'!D2654</f>
        <v>Auvergne-Rhône-Alpes</v>
      </c>
      <c r="T2653" t="str">
        <f>'Liste des gares'!E2654</f>
        <v>AURA - Auvergne Rhône Alpes</v>
      </c>
      <c r="U2653" t="str">
        <f>'Liste des gares'!F2654</f>
        <v>à renseigner par PSEF</v>
      </c>
      <c r="V2653" t="str">
        <f>'Liste des gares'!G2654</f>
        <v>B AUV-RHONE ALPES</v>
      </c>
    </row>
    <row r="2654" spans="17:22">
      <c r="Q2654" t="str">
        <f>'Liste des gares'!B2655</f>
        <v>Tantonville</v>
      </c>
      <c r="R2654">
        <f>'Liste des gares'!C2655</f>
        <v>87141598</v>
      </c>
      <c r="S2654" t="str">
        <f>'Liste des gares'!D2655</f>
        <v>Grand Est</v>
      </c>
      <c r="T2654" t="str">
        <f>'Liste des gares'!E2655</f>
        <v>GE - Grand Est</v>
      </c>
      <c r="U2654" t="str">
        <f>'Liste des gares'!F2655</f>
        <v>à renseigner par PSEF</v>
      </c>
      <c r="V2654" t="str">
        <f>'Liste des gares'!G2655</f>
        <v>C GRAND EST</v>
      </c>
    </row>
    <row r="2655" spans="17:22">
      <c r="Q2655" t="str">
        <f>'Liste des gares'!B2656</f>
        <v>Tanus</v>
      </c>
      <c r="R2655">
        <f>'Liste des gares'!C2656</f>
        <v>87615674</v>
      </c>
      <c r="S2655" t="str">
        <f>'Liste des gares'!D2656</f>
        <v>Occitanie</v>
      </c>
      <c r="T2655" t="str">
        <f>'Liste des gares'!E2656</f>
        <v>OCC - Occitanie</v>
      </c>
      <c r="U2655" t="str">
        <f>'Liste des gares'!F2656</f>
        <v>à renseigner par PSEF</v>
      </c>
      <c r="V2655" t="str">
        <f>'Liste des gares'!G2656</f>
        <v>C OCCITANIE</v>
      </c>
    </row>
    <row r="2656" spans="17:22">
      <c r="Q2656" t="str">
        <f>'Liste des gares'!B2657</f>
        <v>Tarare</v>
      </c>
      <c r="R2656">
        <f>'Liste des gares'!C2657</f>
        <v>87721472</v>
      </c>
      <c r="S2656" t="str">
        <f>'Liste des gares'!D2657</f>
        <v>Auvergne-Rhône-Alpes</v>
      </c>
      <c r="T2656" t="str">
        <f>'Liste des gares'!E2657</f>
        <v>AURA - Auvergne Rhône Alpes</v>
      </c>
      <c r="U2656" t="str">
        <f>'Liste des gares'!F2657</f>
        <v>à renseigner par PSEF</v>
      </c>
      <c r="V2656" t="str">
        <f>'Liste des gares'!G2657</f>
        <v>B AUV-RHONE ALPES</v>
      </c>
    </row>
    <row r="2657" spans="17:22">
      <c r="Q2657" t="str">
        <f>'Liste des gares'!B2658</f>
        <v>Tarascon sur Rhône</v>
      </c>
      <c r="R2657">
        <f>'Liste des gares'!C2658</f>
        <v>87765354</v>
      </c>
      <c r="S2657" t="str">
        <f>'Liste des gares'!D2658</f>
        <v>Provence-Alpes-Côte d'Azur</v>
      </c>
      <c r="T2657" t="str">
        <f>'Liste des gares'!E2658</f>
        <v>PACA - Provence Alpes Côte d'Azur</v>
      </c>
      <c r="U2657" t="str">
        <f>'Liste des gares'!F2658</f>
        <v>à renseigner par PSEF</v>
      </c>
      <c r="V2657" t="str">
        <f>'Liste des gares'!G2658</f>
        <v>B PACA</v>
      </c>
    </row>
    <row r="2658" spans="17:22">
      <c r="Q2658" t="str">
        <f>'Liste des gares'!B2659</f>
        <v>Tarascon-sur-Ariège</v>
      </c>
      <c r="R2658">
        <f>'Liste des gares'!C2659</f>
        <v>87611590</v>
      </c>
      <c r="S2658" t="str">
        <f>'Liste des gares'!D2659</f>
        <v>Occitanie</v>
      </c>
      <c r="T2658" t="str">
        <f>'Liste des gares'!E2659</f>
        <v>OCC - Occitanie</v>
      </c>
      <c r="U2658" t="str">
        <f>'Liste des gares'!F2659</f>
        <v>EIC Midi Pyrénées</v>
      </c>
      <c r="V2658" t="str">
        <f>'Liste des gares'!G2659</f>
        <v>C OCCITANIE</v>
      </c>
    </row>
    <row r="2659" spans="17:22">
      <c r="Q2659" t="str">
        <f>'Liste des gares'!B2660</f>
        <v>Tarbes</v>
      </c>
      <c r="R2659">
        <f>'Liste des gares'!C2660</f>
        <v>87671008</v>
      </c>
      <c r="S2659" t="str">
        <f>'Liste des gares'!D2660</f>
        <v>Occitanie</v>
      </c>
      <c r="T2659" t="str">
        <f>'Liste des gares'!E2660</f>
        <v>OCC - Occitanie</v>
      </c>
      <c r="U2659" t="str">
        <f>'Liste des gares'!F2660</f>
        <v>EIC Midi Pyrénées</v>
      </c>
      <c r="V2659" t="str">
        <f>'Liste des gares'!G2660</f>
        <v>B OCCITANIE</v>
      </c>
    </row>
    <row r="2660" spans="17:22">
      <c r="Q2660" t="str">
        <f>'Liste des gares'!B2661</f>
        <v>Tassin</v>
      </c>
      <c r="R2660">
        <f>'Liste des gares'!C2661</f>
        <v>87721514</v>
      </c>
      <c r="S2660" t="str">
        <f>'Liste des gares'!D2661</f>
        <v>Auvergne-Rhône-Alpes</v>
      </c>
      <c r="T2660" t="str">
        <f>'Liste des gares'!E2661</f>
        <v>AURA - Auvergne Rhône Alpes</v>
      </c>
      <c r="U2660" t="str">
        <f>'Liste des gares'!F2661</f>
        <v>EIC Rhône Alpes Lyon</v>
      </c>
      <c r="V2660" t="str">
        <f>'Liste des gares'!G2661</f>
        <v>B AUV-RHONE ALPES</v>
      </c>
    </row>
    <row r="2661" spans="17:22">
      <c r="Q2661" t="str">
        <f>'Liste des gares'!B2662</f>
        <v>Taverny</v>
      </c>
      <c r="R2661">
        <f>'Liste des gares'!C2662</f>
        <v>87276634</v>
      </c>
      <c r="S2661" t="str">
        <f>'Liste des gares'!D2662</f>
        <v>Île-de-France</v>
      </c>
      <c r="T2661" t="str">
        <f>'Liste des gares'!E2662</f>
        <v>IDF - Île de France</v>
      </c>
      <c r="U2661" t="str">
        <f>'Liste des gares'!F2662</f>
        <v>à renseigner par PSEF</v>
      </c>
      <c r="V2661" t="str">
        <f>'Liste des gares'!G2662</f>
        <v>B ILE-DE-FRANCE</v>
      </c>
    </row>
    <row r="2662" spans="17:22">
      <c r="Q2662" t="str">
        <f>'Liste des gares'!B2663</f>
        <v>Teillé</v>
      </c>
      <c r="R2662">
        <f>'Liste des gares'!C2663</f>
        <v>87396051</v>
      </c>
      <c r="S2662" t="str">
        <f>'Liste des gares'!D2663</f>
        <v>Pays de la Loire</v>
      </c>
      <c r="T2662" t="str">
        <f>'Liste des gares'!E2663</f>
        <v>BPL - Bretagne Pays de La Loire</v>
      </c>
      <c r="U2662" t="str">
        <f>'Liste des gares'!F2663</f>
        <v>à renseigner par PSEF</v>
      </c>
      <c r="V2662" t="str">
        <f>'Liste des gares'!G2663</f>
        <v>C PAYS DE LA LOIRE</v>
      </c>
    </row>
    <row r="2663" spans="17:22">
      <c r="Q2663" t="str">
        <f>'Liste des gares'!B2664</f>
        <v>Templeuve</v>
      </c>
      <c r="R2663">
        <f>'Liste des gares'!C2664</f>
        <v>87286625</v>
      </c>
      <c r="S2663" t="str">
        <f>'Liste des gares'!D2664</f>
        <v>Hauts-de-France</v>
      </c>
      <c r="T2663" t="str">
        <f>'Liste des gares'!E2664</f>
        <v>HDF - Hauts de France</v>
      </c>
      <c r="U2663" t="str">
        <f>'Liste des gares'!F2664</f>
        <v>à renseigner par PSEF</v>
      </c>
      <c r="V2663" t="str">
        <f>'Liste des gares'!G2664</f>
        <v>B HAUTS DE FRANCE</v>
      </c>
    </row>
    <row r="2664" spans="17:22">
      <c r="Q2664" t="str">
        <f>'Liste des gares'!B2665</f>
        <v>Tenay - Hauteville</v>
      </c>
      <c r="R2664">
        <f>'Liste des gares'!C2665</f>
        <v>87743757</v>
      </c>
      <c r="S2664" t="str">
        <f>'Liste des gares'!D2665</f>
        <v>Auvergne-Rhône-Alpes</v>
      </c>
      <c r="T2664" t="str">
        <f>'Liste des gares'!E2665</f>
        <v>AURA - Auvergne Rhône Alpes</v>
      </c>
      <c r="U2664" t="str">
        <f>'Liste des gares'!F2665</f>
        <v>à renseigner par PSEF</v>
      </c>
      <c r="V2664" t="str">
        <f>'Liste des gares'!G2665</f>
        <v>C AUV-RHONE ALPES</v>
      </c>
    </row>
    <row r="2665" spans="17:22">
      <c r="Q2665" t="str">
        <f>'Liste des gares'!B2666</f>
        <v>Tende</v>
      </c>
      <c r="R2665">
        <f>'Liste des gares'!C2666</f>
        <v>87756882</v>
      </c>
      <c r="S2665" t="str">
        <f>'Liste des gares'!D2666</f>
        <v>Provence-Alpes-Côte d'Azur</v>
      </c>
      <c r="T2665" t="str">
        <f>'Liste des gares'!E2666</f>
        <v>PACA - Provence Alpes Côte d'Azur</v>
      </c>
      <c r="U2665" t="str">
        <f>'Liste des gares'!F2666</f>
        <v>EIC Provence Alpes Côte d'Azur</v>
      </c>
      <c r="V2665" t="str">
        <f>'Liste des gares'!G2666</f>
        <v>C PACA</v>
      </c>
    </row>
    <row r="2666" spans="17:22">
      <c r="Q2666" t="str">
        <f>'Liste des gares'!B2667</f>
        <v>Tergnier</v>
      </c>
      <c r="R2666">
        <f>'Liste des gares'!C2667</f>
        <v>87296442</v>
      </c>
      <c r="S2666" t="str">
        <f>'Liste des gares'!D2667</f>
        <v>Hauts-de-France</v>
      </c>
      <c r="T2666" t="str">
        <f>'Liste des gares'!E2667</f>
        <v>HDF - Hauts de France</v>
      </c>
      <c r="U2666" t="str">
        <f>'Liste des gares'!F2667</f>
        <v>EIC Hauts de France</v>
      </c>
      <c r="V2666" t="str">
        <f>'Liste des gares'!G2667</f>
        <v>B HAUTS DE FRANCE</v>
      </c>
    </row>
    <row r="2667" spans="17:22">
      <c r="Q2667" t="str">
        <f>'Liste des gares'!B2668</f>
        <v>Terrasson</v>
      </c>
      <c r="R2667">
        <f>'Liste des gares'!C2668</f>
        <v>87594408</v>
      </c>
      <c r="S2667" t="str">
        <f>'Liste des gares'!D2668</f>
        <v>Nouvelle-Aquitaine</v>
      </c>
      <c r="T2667" t="str">
        <f>'Liste des gares'!E2668</f>
        <v>NA - Nouvelle Aquitaine</v>
      </c>
      <c r="U2667" t="str">
        <f>'Liste des gares'!F2668</f>
        <v>à renseigner par PSEF</v>
      </c>
      <c r="V2667" t="str">
        <f>'Liste des gares'!G2668</f>
        <v>C NOUVELLE AQUITAINE</v>
      </c>
    </row>
    <row r="2668" spans="17:22">
      <c r="Q2668" t="str">
        <f>'Liste des gares'!B2669</f>
        <v>Tessonnières</v>
      </c>
      <c r="R2668">
        <f>'Liste des gares'!C2669</f>
        <v>87615245</v>
      </c>
      <c r="S2668" t="str">
        <f>'Liste des gares'!D2669</f>
        <v>Occitanie</v>
      </c>
      <c r="T2668" t="str">
        <f>'Liste des gares'!E2669</f>
        <v>OCC - Occitanie</v>
      </c>
      <c r="U2668" t="str">
        <f>'Liste des gares'!F2669</f>
        <v>EIC Midi Pyrénées</v>
      </c>
      <c r="V2668" t="str">
        <f>'Liste des gares'!G2669</f>
        <v>C OCCITANIE</v>
      </c>
    </row>
    <row r="2669" spans="17:22">
      <c r="Q2669" t="str">
        <f>'Liste des gares'!B2670</f>
        <v>Teting</v>
      </c>
      <c r="R2669">
        <f>'Liste des gares'!C2670</f>
        <v>87193342</v>
      </c>
      <c r="S2669" t="str">
        <f>'Liste des gares'!D2670</f>
        <v>Grand Est</v>
      </c>
      <c r="T2669" t="str">
        <f>'Liste des gares'!E2670</f>
        <v>GE - Grand Est</v>
      </c>
      <c r="U2669" t="str">
        <f>'Liste des gares'!F2670</f>
        <v>à renseigner par PSEF</v>
      </c>
      <c r="V2669" t="str">
        <f>'Liste des gares'!G2670</f>
        <v>C GRAND EST</v>
      </c>
    </row>
    <row r="2670" spans="17:22">
      <c r="Q2670" t="str">
        <f>'Liste des gares'!B2671</f>
        <v>Thann</v>
      </c>
      <c r="R2670">
        <f>'Liste des gares'!C2671</f>
        <v>87182568</v>
      </c>
      <c r="S2670" t="str">
        <f>'Liste des gares'!D2671</f>
        <v>Grand Est</v>
      </c>
      <c r="T2670" t="str">
        <f>'Liste des gares'!E2671</f>
        <v>GE - Grand Est</v>
      </c>
      <c r="U2670" t="str">
        <f>'Liste des gares'!F2671</f>
        <v>EIC Alsace</v>
      </c>
      <c r="V2670" t="str">
        <f>'Liste des gares'!G2671</f>
        <v>B GRAND EST</v>
      </c>
    </row>
    <row r="2671" spans="17:22">
      <c r="Q2671" t="str">
        <f>'Liste des gares'!B2672</f>
        <v>Thann Centre</v>
      </c>
      <c r="R2671">
        <f>'Liste des gares'!C2672</f>
        <v>87472605</v>
      </c>
      <c r="S2671" t="str">
        <f>'Liste des gares'!D2672</f>
        <v>Grand Est</v>
      </c>
      <c r="T2671" t="str">
        <f>'Liste des gares'!E2672</f>
        <v>GE - Grand Est</v>
      </c>
      <c r="U2671" t="str">
        <f>'Liste des gares'!F2672</f>
        <v>à renseigner par PSEF</v>
      </c>
      <c r="V2671" t="str">
        <f>'Liste des gares'!G2672</f>
        <v>C GRAND EST</v>
      </c>
    </row>
    <row r="2672" spans="17:22">
      <c r="Q2672" t="str">
        <f>'Liste des gares'!B2673</f>
        <v>Thann Saint-Jacques</v>
      </c>
      <c r="R2672">
        <f>'Liste des gares'!C2673</f>
        <v>87182881</v>
      </c>
      <c r="S2672" t="str">
        <f>'Liste des gares'!D2673</f>
        <v>Grand Est</v>
      </c>
      <c r="T2672" t="str">
        <f>'Liste des gares'!E2673</f>
        <v>GE - Grand Est</v>
      </c>
      <c r="U2672" t="str">
        <f>'Liste des gares'!F2673</f>
        <v>à renseigner par PSEF</v>
      </c>
      <c r="V2672" t="str">
        <f>'Liste des gares'!G2673</f>
        <v>B GRAND EST</v>
      </c>
    </row>
    <row r="2673" spans="17:22">
      <c r="Q2673" t="str">
        <f>'Liste des gares'!B2674</f>
        <v>Thaon</v>
      </c>
      <c r="R2673">
        <f>'Liste des gares'!C2674</f>
        <v>87144097</v>
      </c>
      <c r="S2673" t="str">
        <f>'Liste des gares'!D2674</f>
        <v>Grand Est</v>
      </c>
      <c r="T2673" t="str">
        <f>'Liste des gares'!E2674</f>
        <v>GE - Grand Est</v>
      </c>
      <c r="U2673" t="str">
        <f>'Liste des gares'!F2674</f>
        <v>à renseigner par PSEF</v>
      </c>
      <c r="V2673" t="str">
        <f>'Liste des gares'!G2674</f>
        <v>B GRAND EST</v>
      </c>
    </row>
    <row r="2674" spans="17:22">
      <c r="Q2674" t="str">
        <f>'Liste des gares'!B2675</f>
        <v>Theillay</v>
      </c>
      <c r="R2674">
        <f>'Liste des gares'!C2675</f>
        <v>87543199</v>
      </c>
      <c r="S2674" t="str">
        <f>'Liste des gares'!D2675</f>
        <v>Centre-Val de Loire</v>
      </c>
      <c r="T2674" t="str">
        <f>'Liste des gares'!E2675</f>
        <v>CVL - Centre Val de Loire</v>
      </c>
      <c r="U2674" t="str">
        <f>'Liste des gares'!F2675</f>
        <v>à renseigner par PSEF</v>
      </c>
      <c r="V2674" t="str">
        <f>'Liste des gares'!G2675</f>
        <v>C CENTRE VAL DE LOIRE</v>
      </c>
    </row>
    <row r="2675" spans="17:22">
      <c r="Q2675" t="str">
        <f>'Liste des gares'!B2676</f>
        <v>Thenissey</v>
      </c>
      <c r="R2675">
        <f>'Liste des gares'!C2676</f>
        <v>87713099</v>
      </c>
      <c r="S2675" t="str">
        <f>'Liste des gares'!D2676</f>
        <v>Bourgogne-Franche-Comté</v>
      </c>
      <c r="T2675" t="str">
        <f>'Liste des gares'!E2676</f>
        <v>BFC - Bourgogne Franche Compté</v>
      </c>
      <c r="U2675" t="str">
        <f>'Liste des gares'!F2676</f>
        <v>à renseigner par PSEF</v>
      </c>
      <c r="V2675" t="str">
        <f>'Liste des gares'!G2676</f>
        <v>C BOURGOGNE FC</v>
      </c>
    </row>
    <row r="2676" spans="17:22">
      <c r="Q2676" t="str">
        <f>'Liste des gares'!B2677</f>
        <v>Thenon</v>
      </c>
      <c r="R2676">
        <f>'Liste des gares'!C2677</f>
        <v>87595579</v>
      </c>
      <c r="S2676" t="str">
        <f>'Liste des gares'!D2677</f>
        <v>Nouvelle-Aquitaine</v>
      </c>
      <c r="T2676" t="str">
        <f>'Liste des gares'!E2677</f>
        <v>NA - Nouvelle Aquitaine</v>
      </c>
      <c r="U2676" t="str">
        <f>'Liste des gares'!F2677</f>
        <v>à renseigner par PSEF</v>
      </c>
      <c r="V2676" t="str">
        <f>'Liste des gares'!G2677</f>
        <v>C NOUVELLE AQUITAINE</v>
      </c>
    </row>
    <row r="2677" spans="17:22">
      <c r="Q2677" t="str">
        <f>'Liste des gares'!B2678</f>
        <v>Théoule-sur-Mer</v>
      </c>
      <c r="R2677">
        <f>'Liste des gares'!C2678</f>
        <v>87757583</v>
      </c>
      <c r="S2677" t="str">
        <f>'Liste des gares'!D2678</f>
        <v>Provence-Alpes-Côte d'Azur</v>
      </c>
      <c r="T2677" t="str">
        <f>'Liste des gares'!E2678</f>
        <v>PACA - Provence Alpes Côte d'Azur</v>
      </c>
      <c r="U2677" t="str">
        <f>'Liste des gares'!F2678</f>
        <v>à renseigner par PSEF</v>
      </c>
      <c r="V2677" t="str">
        <f>'Liste des gares'!G2678</f>
        <v>C PACA</v>
      </c>
    </row>
    <row r="2678" spans="17:22">
      <c r="Q2678" t="str">
        <f>'Liste des gares'!B2679</f>
        <v>Thésée</v>
      </c>
      <c r="R2678">
        <f>'Liste des gares'!C2679</f>
        <v>87328195</v>
      </c>
      <c r="S2678" t="str">
        <f>'Liste des gares'!D2679</f>
        <v>Centre-Val de Loire</v>
      </c>
      <c r="T2678" t="str">
        <f>'Liste des gares'!E2679</f>
        <v>CVL - Centre Val de Loire</v>
      </c>
      <c r="U2678" t="str">
        <f>'Liste des gares'!F2679</f>
        <v>à renseigner par PSEF</v>
      </c>
      <c r="V2678" t="str">
        <f>'Liste des gares'!G2679</f>
        <v>C CENTRE VAL DE LOIRE</v>
      </c>
    </row>
    <row r="2679" spans="17:22">
      <c r="Q2679" t="str">
        <f>'Liste des gares'!B2680</f>
        <v>Thézy-Glimont</v>
      </c>
      <c r="R2679">
        <f>'Liste des gares'!C2680</f>
        <v>87316125</v>
      </c>
      <c r="S2679" t="str">
        <f>'Liste des gares'!D2680</f>
        <v>Hauts-de-France</v>
      </c>
      <c r="T2679" t="str">
        <f>'Liste des gares'!E2680</f>
        <v>HDF - Hauts de France</v>
      </c>
      <c r="U2679" t="str">
        <f>'Liste des gares'!F2680</f>
        <v>à renseigner par PSEF</v>
      </c>
      <c r="V2679" t="str">
        <f>'Liste des gares'!G2680</f>
        <v>C HAUTS DE FRANCE</v>
      </c>
    </row>
    <row r="2680" spans="17:22">
      <c r="Q2680" t="str">
        <f>'Liste des gares'!B2681</f>
        <v>Thiaville</v>
      </c>
      <c r="R2680">
        <f>'Liste des gares'!C2681</f>
        <v>87141432</v>
      </c>
      <c r="S2680" t="str">
        <f>'Liste des gares'!D2681</f>
        <v>Grand Est</v>
      </c>
      <c r="T2680" t="str">
        <f>'Liste des gares'!E2681</f>
        <v>GE - Grand Est</v>
      </c>
      <c r="U2680" t="str">
        <f>'Liste des gares'!F2681</f>
        <v>à renseigner par PSEF</v>
      </c>
      <c r="V2680" t="str">
        <f>'Liste des gares'!G2681</f>
        <v>C GRAND EST</v>
      </c>
    </row>
    <row r="2681" spans="17:22">
      <c r="Q2681" t="str">
        <f>'Liste des gares'!B2682</f>
        <v>Thiennes</v>
      </c>
      <c r="R2681">
        <f>'Liste des gares'!C2682</f>
        <v>87342287</v>
      </c>
      <c r="S2681" t="str">
        <f>'Liste des gares'!D2682</f>
        <v>Hauts-de-France</v>
      </c>
      <c r="T2681" t="str">
        <f>'Liste des gares'!E2682</f>
        <v>HDF - Hauts de France</v>
      </c>
      <c r="U2681" t="str">
        <f>'Liste des gares'!F2682</f>
        <v>à renseigner par PSEF</v>
      </c>
      <c r="V2681" t="str">
        <f>'Liste des gares'!G2682</f>
        <v>C HAUTS DE FRANCE</v>
      </c>
    </row>
    <row r="2682" spans="17:22">
      <c r="Q2682" t="str">
        <f>'Liste des gares'!B2683</f>
        <v>Thiers</v>
      </c>
      <c r="R2682">
        <f>'Liste des gares'!C2683</f>
        <v>87734475</v>
      </c>
      <c r="S2682" t="str">
        <f>'Liste des gares'!D2683</f>
        <v>Auvergne-Rhône-Alpes</v>
      </c>
      <c r="T2682" t="str">
        <f>'Liste des gares'!E2683</f>
        <v>AURA - Auvergne Rhône Alpes</v>
      </c>
      <c r="U2682" t="str">
        <f>'Liste des gares'!F2683</f>
        <v>EIC Auvergne Nivernais</v>
      </c>
      <c r="V2682" t="str">
        <f>'Liste des gares'!G2683</f>
        <v>C AUV-RHONE ALPES</v>
      </c>
    </row>
    <row r="2683" spans="17:22">
      <c r="Q2683" t="str">
        <f>'Liste des gares'!B2684</f>
        <v>Thieux - Nantouillet</v>
      </c>
      <c r="R2683">
        <f>'Liste des gares'!C2684</f>
        <v>87272054</v>
      </c>
      <c r="S2683" t="str">
        <f>'Liste des gares'!D2684</f>
        <v>Île-de-France</v>
      </c>
      <c r="T2683" t="str">
        <f>'Liste des gares'!E2684</f>
        <v>IDF - Île de France</v>
      </c>
      <c r="U2683" t="str">
        <f>'Liste des gares'!F2684</f>
        <v>à renseigner par PSEF</v>
      </c>
      <c r="V2683" t="str">
        <f>'Liste des gares'!G2684</f>
        <v>C ILE-DE-FRANCE</v>
      </c>
    </row>
    <row r="2684" spans="17:22">
      <c r="Q2684" t="str">
        <f>'Liste des gares'!B2685</f>
        <v>Thionville</v>
      </c>
      <c r="R2684">
        <f>'Liste des gares'!C2685</f>
        <v>87191007</v>
      </c>
      <c r="S2684" t="str">
        <f>'Liste des gares'!D2685</f>
        <v>Grand Est</v>
      </c>
      <c r="T2684" t="str">
        <f>'Liste des gares'!E2685</f>
        <v>GE - Grand Est</v>
      </c>
      <c r="U2684" t="str">
        <f>'Liste des gares'!F2685</f>
        <v>EIC Lorraine Champagne Ardenne</v>
      </c>
      <c r="V2684" t="str">
        <f>'Liste des gares'!G2685</f>
        <v>B GRAND EST</v>
      </c>
    </row>
    <row r="2685" spans="17:22">
      <c r="Q2685" t="str">
        <f>'Liste des gares'!B2686</f>
        <v>Écommoy</v>
      </c>
      <c r="R2685">
        <f>'Liste des gares'!C2686</f>
        <v>87396564</v>
      </c>
      <c r="S2685" t="str">
        <f>'Liste des gares'!D2686</f>
        <v>Pays de la Loire</v>
      </c>
      <c r="T2685" t="str">
        <f>'Liste des gares'!E2686</f>
        <v>BPL - Bretagne Pays de La Loire</v>
      </c>
      <c r="U2685" t="str">
        <f>'Liste des gares'!F2686</f>
        <v>à renseigner par PSEF</v>
      </c>
      <c r="V2685" t="str">
        <f>'Liste des gares'!G2686</f>
        <v>C PAYS DE LA LOIRE</v>
      </c>
    </row>
    <row r="2686" spans="17:22">
      <c r="Q2686" t="str">
        <f>'Liste des gares'!B2687</f>
        <v>Thomery</v>
      </c>
      <c r="R2686">
        <f>'Liste des gares'!C2687</f>
        <v>87682252</v>
      </c>
      <c r="S2686" t="str">
        <f>'Liste des gares'!D2687</f>
        <v>Île-de-France</v>
      </c>
      <c r="T2686" t="str">
        <f>'Liste des gares'!E2687</f>
        <v>IDF - Île de France</v>
      </c>
      <c r="U2686" t="str">
        <f>'Liste des gares'!F2687</f>
        <v>à renseigner par PSEF</v>
      </c>
      <c r="V2686" t="str">
        <f>'Liste des gares'!G2687</f>
        <v>B ILE-DE-FRANCE</v>
      </c>
    </row>
    <row r="2687" spans="17:22">
      <c r="Q2687" t="str">
        <f>'Liste des gares'!B2688</f>
        <v>Thonon-les-Bains</v>
      </c>
      <c r="R2687">
        <f>'Liste des gares'!C2688</f>
        <v>87745646</v>
      </c>
      <c r="S2687" t="str">
        <f>'Liste des gares'!D2688</f>
        <v>Auvergne-Rhône-Alpes</v>
      </c>
      <c r="T2687" t="str">
        <f>'Liste des gares'!E2688</f>
        <v>AURA - Auvergne Rhône Alpes</v>
      </c>
      <c r="U2687" t="str">
        <f>'Liste des gares'!F2688</f>
        <v>à renseigner par PSEF</v>
      </c>
      <c r="V2687" t="str">
        <f>'Liste des gares'!G2688</f>
        <v>B AUV-RHONE ALPES</v>
      </c>
    </row>
    <row r="2688" spans="17:22">
      <c r="Q2688" t="str">
        <f>'Liste des gares'!B2689</f>
        <v>Thouaré-sur-Loire</v>
      </c>
      <c r="R2688">
        <f>'Liste des gares'!C2689</f>
        <v>87481143</v>
      </c>
      <c r="S2688" t="str">
        <f>'Liste des gares'!D2689</f>
        <v>Pays de la Loire</v>
      </c>
      <c r="T2688" t="str">
        <f>'Liste des gares'!E2689</f>
        <v>BPL - Bretagne Pays de La Loire</v>
      </c>
      <c r="U2688" t="str">
        <f>'Liste des gares'!F2689</f>
        <v>à renseigner par PSEF</v>
      </c>
      <c r="V2688" t="str">
        <f>'Liste des gares'!G2689</f>
        <v>C PAYS DE LA LOIRE</v>
      </c>
    </row>
    <row r="2689" spans="17:22">
      <c r="Q2689" t="str">
        <f>'Liste des gares'!B2690</f>
        <v>Thouars</v>
      </c>
      <c r="R2689">
        <f>'Liste des gares'!C2690</f>
        <v>87487009</v>
      </c>
      <c r="S2689" t="str">
        <f>'Liste des gares'!D2690</f>
        <v>Nouvelle-Aquitaine</v>
      </c>
      <c r="T2689" t="str">
        <f>'Liste des gares'!E2690</f>
        <v>NA - Nouvelle Aquitaine</v>
      </c>
      <c r="U2689" t="str">
        <f>'Liste des gares'!F2690</f>
        <v>EIC Bretagne Pays de la Loire</v>
      </c>
      <c r="V2689" t="str">
        <f>'Liste des gares'!G2690</f>
        <v>C NOUVELLE AQUITAINE</v>
      </c>
    </row>
    <row r="2690" spans="17:22">
      <c r="Q2690" t="str">
        <f>'Liste des gares'!B2691</f>
        <v>Thourotte</v>
      </c>
      <c r="R2690">
        <f>'Liste des gares'!C2691</f>
        <v>87276741</v>
      </c>
      <c r="S2690" t="str">
        <f>'Liste des gares'!D2691</f>
        <v>Hauts-de-France</v>
      </c>
      <c r="T2690" t="str">
        <f>'Liste des gares'!E2691</f>
        <v>HDF - Hauts de France</v>
      </c>
      <c r="U2690" t="str">
        <f>'Liste des gares'!F2691</f>
        <v>à renseigner par PSEF</v>
      </c>
      <c r="V2690" t="str">
        <f>'Liste des gares'!G2691</f>
        <v>C HAUTS DE FRANCE</v>
      </c>
    </row>
    <row r="2691" spans="17:22">
      <c r="Q2691" t="str">
        <f>'Liste des gares'!B2692</f>
        <v>Thuès Carença</v>
      </c>
      <c r="R2691">
        <f>'Liste des gares'!C2692</f>
        <v>87784751</v>
      </c>
      <c r="S2691" t="str">
        <f>'Liste des gares'!D2692</f>
        <v>Occitanie</v>
      </c>
      <c r="T2691" t="str">
        <f>'Liste des gares'!E2692</f>
        <v>OCC - Occitanie</v>
      </c>
      <c r="U2691" t="str">
        <f>'Liste des gares'!F2692</f>
        <v>à renseigner par PSEF</v>
      </c>
      <c r="V2691" t="str">
        <f>'Liste des gares'!G2692</f>
        <v>C OCCITANIE</v>
      </c>
    </row>
    <row r="2692" spans="17:22">
      <c r="Q2692" t="str">
        <f>'Liste des gares'!B2693</f>
        <v>Thuès les Bains</v>
      </c>
      <c r="R2692">
        <f>'Liste des gares'!C2693</f>
        <v>87784744</v>
      </c>
      <c r="S2692" t="str">
        <f>'Liste des gares'!D2693</f>
        <v>Occitanie</v>
      </c>
      <c r="T2692" t="str">
        <f>'Liste des gares'!E2693</f>
        <v>OCC - Occitanie</v>
      </c>
      <c r="U2692" t="str">
        <f>'Liste des gares'!F2693</f>
        <v>à renseigner par PSEF</v>
      </c>
      <c r="V2692" t="str">
        <f>'Liste des gares'!G2693</f>
        <v>C OCCITANIE</v>
      </c>
    </row>
    <row r="2693" spans="17:22">
      <c r="Q2693" t="str">
        <f>'Liste des gares'!B2694</f>
        <v>Thun Le Paradis</v>
      </c>
      <c r="R2693">
        <f>'Liste des gares'!C2694</f>
        <v>87381822</v>
      </c>
      <c r="S2693" t="str">
        <f>'Liste des gares'!D2694</f>
        <v>Île-de-France</v>
      </c>
      <c r="T2693" t="str">
        <f>'Liste des gares'!E2694</f>
        <v>IDF - Île de France</v>
      </c>
      <c r="U2693" t="str">
        <f>'Liste des gares'!F2694</f>
        <v>à renseigner par PSEF</v>
      </c>
      <c r="V2693" t="str">
        <f>'Liste des gares'!G2694</f>
        <v>B ILE-DE-FRANCE</v>
      </c>
    </row>
    <row r="2694" spans="17:22">
      <c r="Q2694" t="str">
        <f>'Liste des gares'!B2695</f>
        <v>Tieffenbach - Struth</v>
      </c>
      <c r="R2694">
        <f>'Liste des gares'!C2695</f>
        <v>87215699</v>
      </c>
      <c r="S2694" t="str">
        <f>'Liste des gares'!D2695</f>
        <v>Grand Est</v>
      </c>
      <c r="T2694" t="str">
        <f>'Liste des gares'!E2695</f>
        <v>GE - Grand Est</v>
      </c>
      <c r="U2694" t="str">
        <f>'Liste des gares'!F2695</f>
        <v>à renseigner par PSEF</v>
      </c>
      <c r="V2694" t="str">
        <f>'Liste des gares'!G2695</f>
        <v>C GRAND EST</v>
      </c>
    </row>
    <row r="2695" spans="17:22">
      <c r="Q2695" t="str">
        <f>'Liste des gares'!B2696</f>
        <v>La Haie-Fouassière</v>
      </c>
      <c r="R2695">
        <f>'Liste des gares'!C2696</f>
        <v>87481416</v>
      </c>
      <c r="S2695" t="str">
        <f>'Liste des gares'!D2696</f>
        <v>Pays de la Loire</v>
      </c>
      <c r="T2695" t="str">
        <f>'Liste des gares'!E2696</f>
        <v>BPL - Bretagne Pays de La Loire</v>
      </c>
      <c r="U2695" t="str">
        <f>'Liste des gares'!F2696</f>
        <v>à renseigner par PSEF</v>
      </c>
      <c r="V2695" t="str">
        <f>'Liste des gares'!G2696</f>
        <v>C PAYS DE LA LOIRE</v>
      </c>
    </row>
    <row r="2696" spans="17:22">
      <c r="Q2696" t="str">
        <f>'Liste des gares'!B2697</f>
        <v>Tillières-sur-Avre</v>
      </c>
      <c r="R2696">
        <f>'Liste des gares'!C2697</f>
        <v>87393587</v>
      </c>
      <c r="S2696" t="str">
        <f>'Liste des gares'!D2697</f>
        <v>Normandie</v>
      </c>
      <c r="T2696" t="str">
        <f>'Liste des gares'!E2697</f>
        <v>NO - Normandie</v>
      </c>
      <c r="U2696" t="str">
        <f>'Liste des gares'!F2697</f>
        <v>à renseigner par PSEF</v>
      </c>
      <c r="V2696" t="str">
        <f>'Liste des gares'!G2697</f>
        <v>C NORMANDIE</v>
      </c>
    </row>
    <row r="2697" spans="17:22">
      <c r="Q2697" t="str">
        <f>'Liste des gares'!B2698</f>
        <v>Tincques</v>
      </c>
      <c r="R2697">
        <f>'Liste des gares'!C2698</f>
        <v>87342303</v>
      </c>
      <c r="S2697" t="str">
        <f>'Liste des gares'!D2698</f>
        <v>Hauts-de-France</v>
      </c>
      <c r="T2697" t="str">
        <f>'Liste des gares'!E2698</f>
        <v>HDF - Hauts de France</v>
      </c>
      <c r="U2697" t="str">
        <f>'Liste des gares'!F2698</f>
        <v>à renseigner par PSEF</v>
      </c>
      <c r="V2697" t="str">
        <f>'Liste des gares'!G2698</f>
        <v>C HAUTS DE FRANCE</v>
      </c>
    </row>
    <row r="2698" spans="17:22">
      <c r="Q2698" t="str">
        <f>'Liste des gares'!B2699</f>
        <v>Tonnay-Charente</v>
      </c>
      <c r="R2698">
        <f>'Liste des gares'!C2699</f>
        <v>87485151</v>
      </c>
      <c r="S2698" t="str">
        <f>'Liste des gares'!D2699</f>
        <v>Nouvelle-Aquitaine</v>
      </c>
      <c r="T2698" t="str">
        <f>'Liste des gares'!E2699</f>
        <v>NA - Nouvelle Aquitaine</v>
      </c>
      <c r="U2698" t="str">
        <f>'Liste des gares'!F2699</f>
        <v>à renseigner par PSEF</v>
      </c>
      <c r="V2698" t="str">
        <f>'Liste des gares'!G2699</f>
        <v>C NOUVELLE AQUITAINE</v>
      </c>
    </row>
    <row r="2699" spans="17:22">
      <c r="Q2699" t="str">
        <f>'Liste des gares'!B2700</f>
        <v>Tonneins</v>
      </c>
      <c r="R2699">
        <f>'Liste des gares'!C2700</f>
        <v>87586651</v>
      </c>
      <c r="S2699" t="str">
        <f>'Liste des gares'!D2700</f>
        <v>Nouvelle-Aquitaine</v>
      </c>
      <c r="T2699" t="str">
        <f>'Liste des gares'!E2700</f>
        <v>NA - Nouvelle Aquitaine</v>
      </c>
      <c r="U2699" t="str">
        <f>'Liste des gares'!F2700</f>
        <v>EIC Aquitaine Poitou Charentes</v>
      </c>
      <c r="V2699" t="str">
        <f>'Liste des gares'!G2700</f>
        <v>B NOUVELLE AQUITAINE</v>
      </c>
    </row>
    <row r="2700" spans="17:22">
      <c r="Q2700" t="str">
        <f>'Liste des gares'!B2701</f>
        <v>La Ménitré</v>
      </c>
      <c r="R2700">
        <f>'Liste des gares'!C2701</f>
        <v>87487884</v>
      </c>
      <c r="S2700" t="str">
        <f>'Liste des gares'!D2701</f>
        <v>Pays de la Loire</v>
      </c>
      <c r="T2700" t="str">
        <f>'Liste des gares'!E2701</f>
        <v>BPL - Bretagne Pays de La Loire</v>
      </c>
      <c r="U2700" t="str">
        <f>'Liste des gares'!F2701</f>
        <v>à renseigner par PSEF</v>
      </c>
      <c r="V2700" t="str">
        <f>'Liste des gares'!G2701</f>
        <v>C PAYS DE LA LOIRE</v>
      </c>
    </row>
    <row r="2701" spans="17:22">
      <c r="Q2701" t="str">
        <f>'Liste des gares'!B2702</f>
        <v>Torfou</v>
      </c>
      <c r="R2701">
        <f>'Liste des gares'!C2702</f>
        <v>87486894</v>
      </c>
      <c r="S2701" t="str">
        <f>'Liste des gares'!D2702</f>
        <v>Pays de la Loire</v>
      </c>
      <c r="T2701" t="str">
        <f>'Liste des gares'!E2702</f>
        <v>BPL - Bretagne Pays de La Loire</v>
      </c>
      <c r="U2701" t="str">
        <f>'Liste des gares'!F2702</f>
        <v>à renseigner par PSEF</v>
      </c>
      <c r="V2701" t="str">
        <f>'Liste des gares'!G2702</f>
        <v>C PAYS DE LA LOIRE</v>
      </c>
    </row>
    <row r="2702" spans="17:22">
      <c r="Q2702" t="str">
        <f>'Liste des gares'!B2703</f>
        <v>Torpes - Boussières</v>
      </c>
      <c r="R2702">
        <f>'Liste des gares'!C2703</f>
        <v>87718114</v>
      </c>
      <c r="S2702" t="str">
        <f>'Liste des gares'!D2703</f>
        <v>Bourgogne-Franche-Comté</v>
      </c>
      <c r="T2702" t="str">
        <f>'Liste des gares'!E2703</f>
        <v>BFC - Bourgogne Franche Compté</v>
      </c>
      <c r="U2702" t="str">
        <f>'Liste des gares'!F2703</f>
        <v>à renseigner par PSEF</v>
      </c>
      <c r="V2702" t="str">
        <f>'Liste des gares'!G2703</f>
        <v>C BOURGOGNE FC</v>
      </c>
    </row>
    <row r="2703" spans="17:22">
      <c r="Q2703" t="str">
        <f>'Liste des gares'!B2704</f>
        <v>Touët-de-l'Escarène</v>
      </c>
      <c r="R2703">
        <f>'Liste des gares'!C2704</f>
        <v>87756817</v>
      </c>
      <c r="S2703" t="str">
        <f>'Liste des gares'!D2704</f>
        <v>Provence-Alpes-Côte d'Azur</v>
      </c>
      <c r="T2703" t="str">
        <f>'Liste des gares'!E2704</f>
        <v>PACA - Provence Alpes Côte d'Azur</v>
      </c>
      <c r="U2703" t="str">
        <f>'Liste des gares'!F2704</f>
        <v>à renseigner par PSEF</v>
      </c>
      <c r="V2703" t="str">
        <f>'Liste des gares'!G2704</f>
        <v>C PACA</v>
      </c>
    </row>
    <row r="2704" spans="17:22">
      <c r="Q2704" t="str">
        <f>'Liste des gares'!B2705</f>
        <v>Toul</v>
      </c>
      <c r="R2704">
        <f>'Liste des gares'!C2705</f>
        <v>87141044</v>
      </c>
      <c r="S2704" t="str">
        <f>'Liste des gares'!D2705</f>
        <v>Grand Est</v>
      </c>
      <c r="T2704" t="str">
        <f>'Liste des gares'!E2705</f>
        <v>GE - Grand Est</v>
      </c>
      <c r="U2704" t="str">
        <f>'Liste des gares'!F2705</f>
        <v>EIC Lorraine Champagne Ardenne</v>
      </c>
      <c r="V2704" t="str">
        <f>'Liste des gares'!G2705</f>
        <v>B GRAND EST</v>
      </c>
    </row>
    <row r="2705" spans="17:22">
      <c r="Q2705" t="str">
        <f>'Liste des gares'!B2706</f>
        <v>Toulon</v>
      </c>
      <c r="R2705">
        <f>'Liste des gares'!C2706</f>
        <v>87755009</v>
      </c>
      <c r="S2705" t="str">
        <f>'Liste des gares'!D2706</f>
        <v>Provence-Alpes-Côte d'Azur</v>
      </c>
      <c r="T2705" t="str">
        <f>'Liste des gares'!E2706</f>
        <v>PACA - Provence Alpes Côte d'Azur</v>
      </c>
      <c r="U2705" t="str">
        <f>'Liste des gares'!F2706</f>
        <v>EIC Provence Alpes Côte d'Azur</v>
      </c>
      <c r="V2705" t="str">
        <f>'Liste des gares'!G2706</f>
        <v>A PACA</v>
      </c>
    </row>
    <row r="2706" spans="17:22">
      <c r="Q2706" t="str">
        <f>'Liste des gares'!B2707</f>
        <v>Toulouse Matabiau</v>
      </c>
      <c r="R2706">
        <f>'Liste des gares'!C2707</f>
        <v>87611004</v>
      </c>
      <c r="S2706" t="str">
        <f>'Liste des gares'!D2707</f>
        <v>Occitanie</v>
      </c>
      <c r="T2706" t="str">
        <f>'Liste des gares'!E2707</f>
        <v>OCC - Occitanie</v>
      </c>
      <c r="U2706" t="str">
        <f>'Liste des gares'!F2707</f>
        <v>à renseigner par PSEF</v>
      </c>
      <c r="V2706" t="str">
        <f>'Liste des gares'!G2707</f>
        <v>TGA TOULOUSE</v>
      </c>
    </row>
    <row r="2707" spans="17:22">
      <c r="Q2707" t="str">
        <f>'Liste des gares'!B2708</f>
        <v>Tourcoing</v>
      </c>
      <c r="R2707">
        <f>'Liste des gares'!C2708</f>
        <v>87286542</v>
      </c>
      <c r="S2707" t="str">
        <f>'Liste des gares'!D2708</f>
        <v>Hauts-de-France</v>
      </c>
      <c r="T2707" t="str">
        <f>'Liste des gares'!E2708</f>
        <v>HDF - Hauts de France</v>
      </c>
      <c r="U2707" t="str">
        <f>'Liste des gares'!F2708</f>
        <v>EIC Hauts de France</v>
      </c>
      <c r="V2707" t="str">
        <f>'Liste des gares'!G2708</f>
        <v>A HAUTS DE FRANCE</v>
      </c>
    </row>
    <row r="2708" spans="17:22">
      <c r="Q2708" t="str">
        <f>'Liste des gares'!B2709</f>
        <v>Tournan</v>
      </c>
      <c r="R2708">
        <f>'Liste des gares'!C2709</f>
        <v>87116210</v>
      </c>
      <c r="S2708" t="str">
        <f>'Liste des gares'!D2709</f>
        <v>Île-de-France</v>
      </c>
      <c r="T2708" t="str">
        <f>'Liste des gares'!E2709</f>
        <v>IDF - Île de France</v>
      </c>
      <c r="U2708" t="str">
        <f>'Liste des gares'!F2709</f>
        <v>à renseigner par PSEF</v>
      </c>
      <c r="V2708" t="str">
        <f>'Liste des gares'!G2709</f>
        <v>B ILE-DE-FRANCE</v>
      </c>
    </row>
    <row r="2709" spans="17:22">
      <c r="Q2709" t="str">
        <f>'Liste des gares'!B2710</f>
        <v>Tournay</v>
      </c>
      <c r="R2709">
        <f>'Liste des gares'!C2710</f>
        <v>87671172</v>
      </c>
      <c r="S2709" t="str">
        <f>'Liste des gares'!D2710</f>
        <v>Occitanie</v>
      </c>
      <c r="T2709" t="str">
        <f>'Liste des gares'!E2710</f>
        <v>OCC - Occitanie</v>
      </c>
      <c r="U2709" t="str">
        <f>'Liste des gares'!F2710</f>
        <v>à renseigner par PSEF</v>
      </c>
      <c r="V2709" t="str">
        <f>'Liste des gares'!G2710</f>
        <v>C OCCITANIE</v>
      </c>
    </row>
    <row r="2710" spans="17:22">
      <c r="Q2710" t="str">
        <f>'Liste des gares'!B2711</f>
        <v>Tournemire - Roquefort</v>
      </c>
      <c r="R2710">
        <f>'Liste des gares'!C2711</f>
        <v>87783456</v>
      </c>
      <c r="S2710" t="str">
        <f>'Liste des gares'!D2711</f>
        <v>Occitanie</v>
      </c>
      <c r="T2710" t="str">
        <f>'Liste des gares'!E2711</f>
        <v>OCC - Occitanie</v>
      </c>
      <c r="U2710" t="str">
        <f>'Liste des gares'!F2711</f>
        <v>à renseigner par PSEF</v>
      </c>
      <c r="V2710" t="str">
        <f>'Liste des gares'!G2711</f>
        <v>C OCCITANIE</v>
      </c>
    </row>
    <row r="2711" spans="17:22">
      <c r="Q2711" t="str">
        <f>'Liste des gares'!B2712</f>
        <v>Tournus</v>
      </c>
      <c r="R2711">
        <f>'Liste des gares'!C2712</f>
        <v>87725622</v>
      </c>
      <c r="S2711" t="str">
        <f>'Liste des gares'!D2712</f>
        <v>Bourgogne-Franche-Comté</v>
      </c>
      <c r="T2711" t="str">
        <f>'Liste des gares'!E2712</f>
        <v>BFC - Bourgogne Franche Compté</v>
      </c>
      <c r="U2711" t="str">
        <f>'Liste des gares'!F2712</f>
        <v>à renseigner par PSEF</v>
      </c>
      <c r="V2711" t="str">
        <f>'Liste des gares'!G2712</f>
        <v>B BOURGOGNE FC</v>
      </c>
    </row>
    <row r="2712" spans="17:22">
      <c r="Q2712" t="str">
        <f>'Liste des gares'!B2713</f>
        <v>Tours</v>
      </c>
      <c r="R2712">
        <f>'Liste des gares'!C2713</f>
        <v>87571000</v>
      </c>
      <c r="S2712" t="str">
        <f>'Liste des gares'!D2713</f>
        <v>Centre-Val de Loire</v>
      </c>
      <c r="T2712" t="str">
        <f>'Liste des gares'!E2713</f>
        <v>CVL - Centre Val de Loire</v>
      </c>
      <c r="U2712" t="str">
        <f>'Liste des gares'!F2713</f>
        <v>EIC Centre Limousin</v>
      </c>
      <c r="V2712" t="str">
        <f>'Liste des gares'!G2713</f>
        <v>A CENTRE VAL DE LOIRE</v>
      </c>
    </row>
    <row r="2713" spans="17:22">
      <c r="Q2713" t="str">
        <f>'Liste des gares'!B2714</f>
        <v>Tourville</v>
      </c>
      <c r="R2713">
        <f>'Liste des gares'!C2714</f>
        <v>87411181</v>
      </c>
      <c r="S2713" t="str">
        <f>'Liste des gares'!D2714</f>
        <v>Normandie</v>
      </c>
      <c r="T2713" t="str">
        <f>'Liste des gares'!E2714</f>
        <v>NO - Normandie</v>
      </c>
      <c r="U2713" t="str">
        <f>'Liste des gares'!F2714</f>
        <v>à renseigner par PSEF</v>
      </c>
      <c r="V2713" t="str">
        <f>'Liste des gares'!G2714</f>
        <v>C NORMANDIE</v>
      </c>
    </row>
    <row r="2714" spans="17:22">
      <c r="Q2714" t="str">
        <f>'Liste des gares'!B2715</f>
        <v>Toury</v>
      </c>
      <c r="R2714">
        <f>'Liste des gares'!C2715</f>
        <v>87543074</v>
      </c>
      <c r="S2714" t="str">
        <f>'Liste des gares'!D2715</f>
        <v>Centre-Val de Loire</v>
      </c>
      <c r="T2714" t="str">
        <f>'Liste des gares'!E2715</f>
        <v>CVL - Centre Val de Loire</v>
      </c>
      <c r="U2714" t="str">
        <f>'Liste des gares'!F2715</f>
        <v>EIC Centre Limousin</v>
      </c>
      <c r="V2714" t="str">
        <f>'Liste des gares'!G2715</f>
        <v>B CENTRE VAL DE LOIRE</v>
      </c>
    </row>
    <row r="2715" spans="17:22">
      <c r="Q2715" t="str">
        <f>'Liste des gares'!B2716</f>
        <v>Tracy - Sancerre</v>
      </c>
      <c r="R2715">
        <f>'Liste des gares'!C2716</f>
        <v>87696161</v>
      </c>
      <c r="S2715" t="str">
        <f>'Liste des gares'!D2716</f>
        <v>Bourgogne-Franche-Comté</v>
      </c>
      <c r="T2715" t="str">
        <f>'Liste des gares'!E2716</f>
        <v>BFC - Bourgogne Franche Compté</v>
      </c>
      <c r="U2715" t="str">
        <f>'Liste des gares'!F2716</f>
        <v>à renseigner par PSEF</v>
      </c>
      <c r="V2715" t="str">
        <f>'Liste des gares'!G2716</f>
        <v>C BOURGOGNE FC</v>
      </c>
    </row>
    <row r="2716" spans="17:22">
      <c r="Q2716" t="str">
        <f>'Liste des gares'!B2717</f>
        <v>Traou Nez</v>
      </c>
      <c r="R2716">
        <f>'Liste des gares'!C2717</f>
        <v>87322347</v>
      </c>
      <c r="S2716" t="str">
        <f>'Liste des gares'!D2717</f>
        <v>Bretagne</v>
      </c>
      <c r="T2716" t="str">
        <f>'Liste des gares'!E2717</f>
        <v>BPL - Bretagne Pays de La Loire</v>
      </c>
      <c r="U2716" t="str">
        <f>'Liste des gares'!F2717</f>
        <v>à renseigner par PSEF</v>
      </c>
      <c r="V2716" t="str">
        <f>'Liste des gares'!G2717</f>
        <v>C BRETAGNE</v>
      </c>
    </row>
    <row r="2717" spans="17:22">
      <c r="Q2717" t="str">
        <f>'Liste des gares'!B2718</f>
        <v>Trappes</v>
      </c>
      <c r="R2717">
        <f>'Liste des gares'!C2718</f>
        <v>87393835</v>
      </c>
      <c r="S2717" t="str">
        <f>'Liste des gares'!D2718</f>
        <v>Île-de-France</v>
      </c>
      <c r="T2717" t="str">
        <f>'Liste des gares'!E2718</f>
        <v>IDF - Île de France</v>
      </c>
      <c r="U2717" t="str">
        <f>'Liste des gares'!F2718</f>
        <v>à renseigner par PSEF</v>
      </c>
      <c r="V2717" t="str">
        <f>'Liste des gares'!G2718</f>
        <v>B ILE-DE-FRANCE</v>
      </c>
    </row>
    <row r="2718" spans="17:22">
      <c r="Q2718" t="str">
        <f>'Liste des gares'!B2719</f>
        <v>Trégonneau - Squiffiec</v>
      </c>
      <c r="R2718">
        <f>'Liste des gares'!C2719</f>
        <v>87473819</v>
      </c>
      <c r="S2718" t="str">
        <f>'Liste des gares'!D2719</f>
        <v>Bretagne</v>
      </c>
      <c r="T2718" t="str">
        <f>'Liste des gares'!E2719</f>
        <v>BPL - Bretagne Pays de La Loire</v>
      </c>
      <c r="U2718" t="str">
        <f>'Liste des gares'!F2719</f>
        <v>à renseigner par PSEF</v>
      </c>
      <c r="V2718" t="str">
        <f>'Liste des gares'!G2719</f>
        <v>C BRETAGNE</v>
      </c>
    </row>
    <row r="2719" spans="17:22">
      <c r="Q2719" t="str">
        <f>'Liste des gares'!B2720</f>
        <v>Trélazé</v>
      </c>
      <c r="R2719">
        <f>'Liste des gares'!C2720</f>
        <v>87701532</v>
      </c>
      <c r="S2719" t="str">
        <f>'Liste des gares'!D2720</f>
        <v>Pays de la Loire</v>
      </c>
      <c r="T2719" t="str">
        <f>'Liste des gares'!E2720</f>
        <v>BPL - Bretagne Pays de La Loire</v>
      </c>
      <c r="U2719" t="str">
        <f>'Liste des gares'!F2720</f>
        <v>à renseigner par PSEF</v>
      </c>
      <c r="V2719" t="str">
        <f>'Liste des gares'!G2720</f>
        <v>C PAYS DE LA LOIRE</v>
      </c>
    </row>
    <row r="2720" spans="17:22">
      <c r="Q2720" t="str">
        <f>'Liste des gares'!B2721</f>
        <v>Trémolat</v>
      </c>
      <c r="R2720">
        <f>'Liste des gares'!C2721</f>
        <v>87584474</v>
      </c>
      <c r="S2720" t="str">
        <f>'Liste des gares'!D2721</f>
        <v>Nouvelle-Aquitaine</v>
      </c>
      <c r="T2720" t="str">
        <f>'Liste des gares'!E2721</f>
        <v>NA - Nouvelle Aquitaine</v>
      </c>
      <c r="U2720" t="str">
        <f>'Liste des gares'!F2721</f>
        <v>à renseigner par PSEF</v>
      </c>
      <c r="V2720" t="str">
        <f>'Liste des gares'!G2721</f>
        <v>C NOUVELLE AQUITAINE</v>
      </c>
    </row>
    <row r="2721" spans="17:22">
      <c r="Q2721" t="str">
        <f>'Liste des gares'!B2722</f>
        <v>Trentels Ladignac</v>
      </c>
      <c r="R2721">
        <f>'Liste des gares'!C2722</f>
        <v>87586446</v>
      </c>
      <c r="S2721" t="str">
        <f>'Liste des gares'!D2722</f>
        <v>Nouvelle-Aquitaine</v>
      </c>
      <c r="T2721" t="str">
        <f>'Liste des gares'!E2722</f>
        <v>NA - Nouvelle Aquitaine</v>
      </c>
      <c r="U2721" t="str">
        <f>'Liste des gares'!F2722</f>
        <v>à renseigner par PSEF</v>
      </c>
      <c r="V2721" t="str">
        <f>'Liste des gares'!G2722</f>
        <v>C NOUVELLE AQUITAINE</v>
      </c>
    </row>
    <row r="2722" spans="17:22">
      <c r="Q2722" t="str">
        <f>'Liste des gares'!B2723</f>
        <v>Tricot</v>
      </c>
      <c r="R2722">
        <f>'Liste des gares'!C2723</f>
        <v>87313353</v>
      </c>
      <c r="S2722" t="str">
        <f>'Liste des gares'!D2723</f>
        <v>Hauts-de-France</v>
      </c>
      <c r="T2722" t="str">
        <f>'Liste des gares'!E2723</f>
        <v>HDF - Hauts de France</v>
      </c>
      <c r="U2722" t="str">
        <f>'Liste des gares'!F2723</f>
        <v>à renseigner par PSEF</v>
      </c>
      <c r="V2722" t="str">
        <f>'Liste des gares'!G2723</f>
        <v>C HAUTS DE FRANCE</v>
      </c>
    </row>
    <row r="2723" spans="17:22">
      <c r="Q2723" t="str">
        <f>'Liste des gares'!B2724</f>
        <v>Trie-Château</v>
      </c>
      <c r="R2723">
        <f>'Liste des gares'!C2724</f>
        <v>87381236</v>
      </c>
      <c r="S2723" t="str">
        <f>'Liste des gares'!D2724</f>
        <v>Hauts-de-France</v>
      </c>
      <c r="T2723" t="str">
        <f>'Liste des gares'!E2724</f>
        <v>HDF - Hauts de France</v>
      </c>
      <c r="U2723" t="str">
        <f>'Liste des gares'!F2724</f>
        <v>à renseigner par PSEF</v>
      </c>
      <c r="V2723" t="str">
        <f>'Liste des gares'!G2724</f>
        <v>C HAUTS DE FRANCE</v>
      </c>
    </row>
    <row r="2724" spans="17:22">
      <c r="Q2724" t="str">
        <f>'Liste des gares'!B2725</f>
        <v>Triel-sur-Seine</v>
      </c>
      <c r="R2724">
        <f>'Liste des gares'!C2725</f>
        <v>87381806</v>
      </c>
      <c r="S2724" t="str">
        <f>'Liste des gares'!D2725</f>
        <v>Île-de-France</v>
      </c>
      <c r="T2724" t="str">
        <f>'Liste des gares'!E2725</f>
        <v>IDF - Île de France</v>
      </c>
      <c r="U2724" t="str">
        <f>'Liste des gares'!F2725</f>
        <v>à renseigner par PSEF</v>
      </c>
      <c r="V2724" t="str">
        <f>'Liste des gares'!G2725</f>
        <v>B ILE-DE-FRANCE</v>
      </c>
    </row>
    <row r="2725" spans="17:22">
      <c r="Q2725" t="str">
        <f>'Liste des gares'!B2726</f>
        <v>Trilport</v>
      </c>
      <c r="R2725">
        <f>'Liste des gares'!C2726</f>
        <v>87116491</v>
      </c>
      <c r="S2725" t="str">
        <f>'Liste des gares'!D2726</f>
        <v>Île-de-France</v>
      </c>
      <c r="T2725" t="str">
        <f>'Liste des gares'!E2726</f>
        <v>IDF - Île de France</v>
      </c>
      <c r="U2725" t="str">
        <f>'Liste des gares'!F2726</f>
        <v>à renseigner par PSEF</v>
      </c>
      <c r="V2725" t="str">
        <f>'Liste des gares'!G2726</f>
        <v>B ILE-DE-FRANCE</v>
      </c>
    </row>
    <row r="2726" spans="17:22">
      <c r="Q2726" t="str">
        <f>'Liste des gares'!B2727</f>
        <v>Trith-Saint-Léger</v>
      </c>
      <c r="R2726">
        <f>'Liste des gares'!C2727</f>
        <v>87343400</v>
      </c>
      <c r="S2726" t="str">
        <f>'Liste des gares'!D2727</f>
        <v>Hauts-de-France</v>
      </c>
      <c r="T2726" t="str">
        <f>'Liste des gares'!E2727</f>
        <v>HDF - Hauts de France</v>
      </c>
      <c r="U2726" t="str">
        <f>'Liste des gares'!F2727</f>
        <v>à renseigner par PSEF</v>
      </c>
      <c r="V2726" t="str">
        <f>'Liste des gares'!G2727</f>
        <v>C HAUTS DE FRANCE</v>
      </c>
    </row>
    <row r="2727" spans="17:22">
      <c r="Q2727" t="str">
        <f>'Liste des gares'!B2728</f>
        <v>Trois Chênes</v>
      </c>
      <c r="R2727">
        <f>'Liste des gares'!C2728</f>
        <v>87184242</v>
      </c>
      <c r="S2727" t="str">
        <f>'Liste des gares'!D2728</f>
        <v>Bourgogne-Franche-Comté</v>
      </c>
      <c r="T2727" t="str">
        <f>'Liste des gares'!E2728</f>
        <v>BFC - Bourgogne Franche Compté</v>
      </c>
      <c r="U2727" t="str">
        <f>'Liste des gares'!F2728</f>
        <v>à renseigner par PSEF</v>
      </c>
      <c r="V2727" t="str">
        <f>'Liste des gares'!G2728</f>
        <v>C BOURGOGNE FC</v>
      </c>
    </row>
    <row r="2728" spans="17:22">
      <c r="Q2728" t="str">
        <f>'Liste des gares'!B2729</f>
        <v>Trois-Puits</v>
      </c>
      <c r="R2728">
        <f>'Liste des gares'!C2729</f>
        <v>87171264</v>
      </c>
      <c r="S2728" t="str">
        <f>'Liste des gares'!D2729</f>
        <v>Grand Est</v>
      </c>
      <c r="T2728" t="str">
        <f>'Liste des gares'!E2729</f>
        <v>GE - Grand Est</v>
      </c>
      <c r="U2728" t="str">
        <f>'Liste des gares'!F2729</f>
        <v>à renseigner par PSEF</v>
      </c>
      <c r="V2728" t="str">
        <f>'Liste des gares'!G2729</f>
        <v>C GRAND EST</v>
      </c>
    </row>
    <row r="2729" spans="17:22">
      <c r="Q2729" t="str">
        <f>'Liste des gares'!B2730</f>
        <v>Tronsanges</v>
      </c>
      <c r="R2729">
        <f>'Liste des gares'!C2730</f>
        <v>87696203</v>
      </c>
      <c r="S2729" t="str">
        <f>'Liste des gares'!D2730</f>
        <v>Bourgogne-Franche-Comté</v>
      </c>
      <c r="T2729" t="str">
        <f>'Liste des gares'!E2730</f>
        <v>BFC - Bourgogne Franche Compté</v>
      </c>
      <c r="U2729" t="str">
        <f>'Liste des gares'!F2730</f>
        <v>à renseigner par PSEF</v>
      </c>
      <c r="V2729" t="str">
        <f>'Liste des gares'!G2730</f>
        <v>C BOURGOGNE FC</v>
      </c>
    </row>
    <row r="2730" spans="17:22">
      <c r="Q2730" t="str">
        <f>'Liste des gares'!B2731</f>
        <v>Trouville - Deauville</v>
      </c>
      <c r="R2730">
        <f>'Liste des gares'!C2731</f>
        <v>87444372</v>
      </c>
      <c r="S2730" t="str">
        <f>'Liste des gares'!D2731</f>
        <v>Normandie</v>
      </c>
      <c r="T2730" t="str">
        <f>'Liste des gares'!E2731</f>
        <v>NO - Normandie</v>
      </c>
      <c r="U2730" t="str">
        <f>'Liste des gares'!F2731</f>
        <v>à renseigner par PSEF</v>
      </c>
      <c r="V2730" t="str">
        <f>'Liste des gares'!G2731</f>
        <v>A NORMANDIE</v>
      </c>
    </row>
    <row r="2731" spans="17:22">
      <c r="Q2731" t="str">
        <f>'Liste des gares'!B2732</f>
        <v>Troyes</v>
      </c>
      <c r="R2731">
        <f>'Liste des gares'!C2732</f>
        <v>87118000</v>
      </c>
      <c r="S2731" t="str">
        <f>'Liste des gares'!D2732</f>
        <v>Grand Est</v>
      </c>
      <c r="T2731" t="str">
        <f>'Liste des gares'!E2732</f>
        <v>GE - Grand Est</v>
      </c>
      <c r="U2731" t="str">
        <f>'Liste des gares'!F2732</f>
        <v>EIC Lorraine Champagne Ardenne</v>
      </c>
      <c r="V2731" t="str">
        <f>'Liste des gares'!G2732</f>
        <v>A GRAND EST</v>
      </c>
    </row>
    <row r="2732" spans="17:22">
      <c r="Q2732" t="str">
        <f>'Liste des gares'!B2733</f>
        <v>Tulle</v>
      </c>
      <c r="R2732">
        <f>'Liste des gares'!C2733</f>
        <v>87594499</v>
      </c>
      <c r="S2732" t="str">
        <f>'Liste des gares'!D2733</f>
        <v>Nouvelle-Aquitaine</v>
      </c>
      <c r="T2732" t="str">
        <f>'Liste des gares'!E2733</f>
        <v>NA - Nouvelle Aquitaine</v>
      </c>
      <c r="U2732" t="str">
        <f>'Liste des gares'!F2733</f>
        <v>à renseigner par PSEF</v>
      </c>
      <c r="V2732" t="str">
        <f>'Liste des gares'!G2733</f>
        <v>B NOUVELLE AQUITAINE</v>
      </c>
    </row>
    <row r="2733" spans="17:22">
      <c r="Q2733" t="str">
        <f>'Liste des gares'!B2734</f>
        <v>Tullins Fures</v>
      </c>
      <c r="R2733">
        <f>'Liste des gares'!C2734</f>
        <v>87761759</v>
      </c>
      <c r="S2733" t="str">
        <f>'Liste des gares'!D2734</f>
        <v>Auvergne-Rhône-Alpes</v>
      </c>
      <c r="T2733" t="str">
        <f>'Liste des gares'!E2734</f>
        <v>AURA - Auvergne Rhône Alpes</v>
      </c>
      <c r="U2733" t="str">
        <f>'Liste des gares'!F2734</f>
        <v>à renseigner par PSEF</v>
      </c>
      <c r="V2733" t="str">
        <f>'Liste des gares'!G2734</f>
        <v>B AUV-RHONE ALPES</v>
      </c>
    </row>
    <row r="2734" spans="17:22">
      <c r="Q2734" t="str">
        <f>'Liste des gares'!B2735</f>
        <v>Turckheim</v>
      </c>
      <c r="R2734">
        <f>'Liste des gares'!C2735</f>
        <v>87182352</v>
      </c>
      <c r="S2734" t="str">
        <f>'Liste des gares'!D2735</f>
        <v>Grand Est</v>
      </c>
      <c r="T2734" t="str">
        <f>'Liste des gares'!E2735</f>
        <v>GE - Grand Est</v>
      </c>
      <c r="U2734" t="str">
        <f>'Liste des gares'!F2735</f>
        <v>à renseigner par PSEF</v>
      </c>
      <c r="V2734" t="str">
        <f>'Liste des gares'!G2735</f>
        <v>C GRAND EST</v>
      </c>
    </row>
    <row r="2735" spans="17:22">
      <c r="Q2735" t="str">
        <f>'Liste des gares'!B2736</f>
        <v>Turenne</v>
      </c>
      <c r="R2735">
        <f>'Liste des gares'!C2736</f>
        <v>87594556</v>
      </c>
      <c r="S2735" t="str">
        <f>'Liste des gares'!D2736</f>
        <v>Nouvelle-Aquitaine</v>
      </c>
      <c r="T2735" t="str">
        <f>'Liste des gares'!E2736</f>
        <v>NA - Nouvelle Aquitaine</v>
      </c>
      <c r="U2735" t="str">
        <f>'Liste des gares'!F2736</f>
        <v>à renseigner par PSEF</v>
      </c>
      <c r="V2735" t="str">
        <f>'Liste des gares'!G2736</f>
        <v>C NOUVELLE AQUITAINE</v>
      </c>
    </row>
    <row r="2736" spans="17:22">
      <c r="Q2736" t="str">
        <f>'Liste des gares'!B2737</f>
        <v>Uchaud</v>
      </c>
      <c r="R2736">
        <f>'Liste des gares'!C2737</f>
        <v>87775106</v>
      </c>
      <c r="S2736" t="str">
        <f>'Liste des gares'!D2737</f>
        <v>Occitanie</v>
      </c>
      <c r="T2736" t="str">
        <f>'Liste des gares'!E2737</f>
        <v>OCC - Occitanie</v>
      </c>
      <c r="U2736" t="str">
        <f>'Liste des gares'!F2737</f>
        <v>à renseigner par PSEF</v>
      </c>
      <c r="V2736" t="str">
        <f>'Liste des gares'!G2737</f>
        <v>C OCCITANIE</v>
      </c>
    </row>
    <row r="2737" spans="17:22">
      <c r="Q2737" t="str">
        <f>'Liste des gares'!B2738</f>
        <v>Uckange</v>
      </c>
      <c r="R2737">
        <f>'Liste des gares'!C2738</f>
        <v>87191130</v>
      </c>
      <c r="S2737" t="str">
        <f>'Liste des gares'!D2738</f>
        <v>Grand Est</v>
      </c>
      <c r="T2737" t="str">
        <f>'Liste des gares'!E2738</f>
        <v>GE - Grand Est</v>
      </c>
      <c r="U2737" t="str">
        <f>'Liste des gares'!F2738</f>
        <v>EIC Lorraine Champagne Ardenne</v>
      </c>
      <c r="V2737" t="str">
        <f>'Liste des gares'!G2738</f>
        <v>B GRAND EST</v>
      </c>
    </row>
    <row r="2738" spans="17:22">
      <c r="Q2738" t="str">
        <f>'Liste des gares'!B2739</f>
        <v>Ur - Les Escaldes</v>
      </c>
      <c r="R2738">
        <f>'Liste des gares'!C2739</f>
        <v>87784884</v>
      </c>
      <c r="S2738" t="str">
        <f>'Liste des gares'!D2739</f>
        <v>Occitanie</v>
      </c>
      <c r="T2738" t="str">
        <f>'Liste des gares'!E2739</f>
        <v>OCC - Occitanie</v>
      </c>
      <c r="U2738" t="str">
        <f>'Liste des gares'!F2739</f>
        <v>à renseigner par PSEF</v>
      </c>
      <c r="V2738" t="str">
        <f>'Liste des gares'!G2739</f>
        <v>C OCCITANIE</v>
      </c>
    </row>
    <row r="2739" spans="17:22">
      <c r="Q2739" t="str">
        <f>'Liste des gares'!B2740</f>
        <v>Urçay</v>
      </c>
      <c r="R2739">
        <f>'Liste des gares'!C2740</f>
        <v>87576348</v>
      </c>
      <c r="S2739" t="str">
        <f>'Liste des gares'!D2740</f>
        <v>Centre-Val de Loire</v>
      </c>
      <c r="T2739" t="str">
        <f>'Liste des gares'!E2740</f>
        <v>CVL - Centre Val de Loire</v>
      </c>
      <c r="U2739" t="str">
        <f>'Liste des gares'!F2740</f>
        <v>à renseigner par PSEF</v>
      </c>
      <c r="V2739" t="str">
        <f>'Liste des gares'!G2740</f>
        <v>C CENTRE VAL DE LOIRE</v>
      </c>
    </row>
    <row r="2740" spans="17:22">
      <c r="Q2740" t="str">
        <f>'Liste des gares'!B2741</f>
        <v>Urmatt</v>
      </c>
      <c r="R2740">
        <f>'Liste des gares'!C2741</f>
        <v>87214635</v>
      </c>
      <c r="S2740" t="str">
        <f>'Liste des gares'!D2741</f>
        <v>Grand Est</v>
      </c>
      <c r="T2740" t="str">
        <f>'Liste des gares'!E2741</f>
        <v>GE - Grand Est</v>
      </c>
      <c r="U2740" t="str">
        <f>'Liste des gares'!F2741</f>
        <v>à renseigner par PSEF</v>
      </c>
      <c r="V2740" t="str">
        <f>'Liste des gares'!G2741</f>
        <v>B GRAND EST</v>
      </c>
    </row>
    <row r="2741" spans="17:22">
      <c r="Q2741" t="str">
        <f>'Liste des gares'!B2742</f>
        <v>Urt</v>
      </c>
      <c r="R2741">
        <f>'Liste des gares'!C2742</f>
        <v>87672386</v>
      </c>
      <c r="S2741" t="str">
        <f>'Liste des gares'!D2742</f>
        <v>Nouvelle-Aquitaine</v>
      </c>
      <c r="T2741" t="str">
        <f>'Liste des gares'!E2742</f>
        <v>NA - Nouvelle Aquitaine</v>
      </c>
      <c r="U2741" t="str">
        <f>'Liste des gares'!F2742</f>
        <v>à renseigner par PSEF</v>
      </c>
      <c r="V2741" t="str">
        <f>'Liste des gares'!G2742</f>
        <v>C NOUVELLE AQUITAINE</v>
      </c>
    </row>
    <row r="2742" spans="17:22">
      <c r="Q2742" t="str">
        <f>'Liste des gares'!B2743</f>
        <v>La Possonnière</v>
      </c>
      <c r="R2742">
        <f>'Liste des gares'!C2743</f>
        <v>87484337</v>
      </c>
      <c r="S2742" t="str">
        <f>'Liste des gares'!D2743</f>
        <v>Pays de la Loire</v>
      </c>
      <c r="T2742" t="str">
        <f>'Liste des gares'!E2743</f>
        <v>BPL - Bretagne Pays de La Loire</v>
      </c>
      <c r="U2742" t="str">
        <f>'Liste des gares'!F2743</f>
        <v>à renseigner par PSEF</v>
      </c>
      <c r="V2742" t="str">
        <f>'Liste des gares'!G2743</f>
        <v>C PAYS DE LA LOIRE</v>
      </c>
    </row>
    <row r="2743" spans="17:22">
      <c r="Q2743" t="str">
        <f>'Liste des gares'!B2744</f>
        <v>Ussel</v>
      </c>
      <c r="R2743">
        <f>'Liste des gares'!C2744</f>
        <v>87594093</v>
      </c>
      <c r="S2743" t="str">
        <f>'Liste des gares'!D2744</f>
        <v>Nouvelle-Aquitaine</v>
      </c>
      <c r="T2743" t="str">
        <f>'Liste des gares'!E2744</f>
        <v>NA - Nouvelle Aquitaine</v>
      </c>
      <c r="U2743" t="str">
        <f>'Liste des gares'!F2744</f>
        <v>à renseigner par PSEF</v>
      </c>
      <c r="V2743" t="str">
        <f>'Liste des gares'!G2744</f>
        <v>C NOUVELLE AQUITAINE</v>
      </c>
    </row>
    <row r="2744" spans="17:22">
      <c r="Q2744" t="str">
        <f>'Liste des gares'!B2745</f>
        <v>Ustaritz - Jatxou</v>
      </c>
      <c r="R2744">
        <f>'Liste des gares'!C2745</f>
        <v>87673624</v>
      </c>
      <c r="S2744" t="str">
        <f>'Liste des gares'!D2745</f>
        <v>Nouvelle-Aquitaine</v>
      </c>
      <c r="T2744" t="str">
        <f>'Liste des gares'!E2745</f>
        <v>NA - Nouvelle Aquitaine</v>
      </c>
      <c r="U2744" t="str">
        <f>'Liste des gares'!F2745</f>
        <v>à renseigner par PSEF</v>
      </c>
      <c r="V2744" t="str">
        <f>'Liste des gares'!G2745</f>
        <v>C NOUVELLE AQUITAINE</v>
      </c>
    </row>
    <row r="2745" spans="17:22">
      <c r="Q2745" t="str">
        <f>'Liste des gares'!B2746</f>
        <v>Uzerche</v>
      </c>
      <c r="R2745">
        <f>'Liste des gares'!C2746</f>
        <v>87594200</v>
      </c>
      <c r="S2745" t="str">
        <f>'Liste des gares'!D2746</f>
        <v>Nouvelle-Aquitaine</v>
      </c>
      <c r="T2745" t="str">
        <f>'Liste des gares'!E2746</f>
        <v>NA - Nouvelle Aquitaine</v>
      </c>
      <c r="U2745" t="str">
        <f>'Liste des gares'!F2746</f>
        <v>à renseigner par PSEF</v>
      </c>
      <c r="V2745" t="str">
        <f>'Liste des gares'!G2746</f>
        <v>C NOUVELLE AQUITAINE</v>
      </c>
    </row>
    <row r="2746" spans="17:22">
      <c r="Q2746" t="str">
        <f>'Liste des gares'!B2747</f>
        <v>Vaas</v>
      </c>
      <c r="R2746">
        <f>'Liste des gares'!C2747</f>
        <v>87396598</v>
      </c>
      <c r="S2746" t="str">
        <f>'Liste des gares'!D2747</f>
        <v>Pays de la Loire</v>
      </c>
      <c r="T2746" t="str">
        <f>'Liste des gares'!E2747</f>
        <v>BPL - Bretagne Pays de La Loire</v>
      </c>
      <c r="U2746" t="str">
        <f>'Liste des gares'!F2747</f>
        <v>à renseigner par PSEF</v>
      </c>
      <c r="V2746" t="str">
        <f>'Liste des gares'!G2747</f>
        <v>C PAYS DE LA LOIRE</v>
      </c>
    </row>
    <row r="2747" spans="17:22">
      <c r="Q2747" t="str">
        <f>'Liste des gares'!B2748</f>
        <v>Vaires - Torcy</v>
      </c>
      <c r="R2747">
        <f>'Liste des gares'!C2748</f>
        <v>87116293</v>
      </c>
      <c r="S2747" t="str">
        <f>'Liste des gares'!D2748</f>
        <v>Île-de-France</v>
      </c>
      <c r="T2747" t="str">
        <f>'Liste des gares'!E2748</f>
        <v>IDF - Île de France</v>
      </c>
      <c r="U2747" t="str">
        <f>'Liste des gares'!F2748</f>
        <v>à renseigner par PSEF</v>
      </c>
      <c r="V2747" t="str">
        <f>'Liste des gares'!G2748</f>
        <v>B ILE-DE-FRANCE</v>
      </c>
    </row>
    <row r="2748" spans="17:22">
      <c r="Q2748" t="str">
        <f>'Liste des gares'!B2749</f>
        <v>Val d'Argenteuil</v>
      </c>
      <c r="R2748">
        <f>'Liste des gares'!C2749</f>
        <v>87381798</v>
      </c>
      <c r="S2748" t="str">
        <f>'Liste des gares'!D2749</f>
        <v>Île-de-France</v>
      </c>
      <c r="T2748" t="str">
        <f>'Liste des gares'!E2749</f>
        <v>IDF - Île de France</v>
      </c>
      <c r="U2748" t="str">
        <f>'Liste des gares'!F2749</f>
        <v>à renseigner par PSEF</v>
      </c>
      <c r="V2748" t="str">
        <f>'Liste des gares'!G2749</f>
        <v>B ILE-DE-FRANCE</v>
      </c>
    </row>
    <row r="2749" spans="17:22">
      <c r="Q2749" t="str">
        <f>'Liste des gares'!B2750</f>
        <v>Val de Fontenay</v>
      </c>
      <c r="R2749">
        <f>'Liste des gares'!C2750</f>
        <v>87113712</v>
      </c>
      <c r="S2749" t="str">
        <f>'Liste des gares'!D2750</f>
        <v>Île-de-France</v>
      </c>
      <c r="T2749" t="str">
        <f>'Liste des gares'!E2750</f>
        <v>IDF - Île de France</v>
      </c>
      <c r="U2749" t="str">
        <f>'Liste des gares'!F2750</f>
        <v>à renseigner par PSEF</v>
      </c>
      <c r="V2749" t="str">
        <f>'Liste des gares'!G2750</f>
        <v>B ILE-DE-FRANCE</v>
      </c>
    </row>
    <row r="2750" spans="17:22">
      <c r="Q2750" t="str">
        <f>'Liste des gares'!B2751</f>
        <v>Val-de-Reuil</v>
      </c>
      <c r="R2750">
        <f>'Liste des gares'!C2751</f>
        <v>87415877</v>
      </c>
      <c r="S2750" t="str">
        <f>'Liste des gares'!D2751</f>
        <v>Normandie</v>
      </c>
      <c r="T2750" t="str">
        <f>'Liste des gares'!E2751</f>
        <v>NO - Normandie</v>
      </c>
      <c r="U2750" t="str">
        <f>'Liste des gares'!F2751</f>
        <v>à renseigner par PSEF</v>
      </c>
      <c r="V2750" t="str">
        <f>'Liste des gares'!G2751</f>
        <v>B NORMANDIE</v>
      </c>
    </row>
    <row r="2751" spans="17:22">
      <c r="Q2751" t="str">
        <f>'Liste des gares'!B2752</f>
        <v>Val-de-Vesle</v>
      </c>
      <c r="R2751">
        <f>'Liste des gares'!C2752</f>
        <v>87171611</v>
      </c>
      <c r="S2751" t="str">
        <f>'Liste des gares'!D2752</f>
        <v>Grand Est</v>
      </c>
      <c r="T2751" t="str">
        <f>'Liste des gares'!E2752</f>
        <v>GE - Grand Est</v>
      </c>
      <c r="U2751" t="str">
        <f>'Liste des gares'!F2752</f>
        <v>à renseigner par PSEF</v>
      </c>
      <c r="V2751" t="str">
        <f>'Liste des gares'!G2752</f>
        <v>C GRAND EST</v>
      </c>
    </row>
    <row r="2752" spans="17:22">
      <c r="Q2752" t="str">
        <f>'Liste des gares'!B2753</f>
        <v>Valençay</v>
      </c>
      <c r="R2752">
        <f>'Liste des gares'!C2753</f>
        <v>87576215</v>
      </c>
      <c r="S2752" t="str">
        <f>'Liste des gares'!D2753</f>
        <v>Centre-Val de Loire</v>
      </c>
      <c r="T2752" t="str">
        <f>'Liste des gares'!E2753</f>
        <v>CVL - Centre Val de Loire</v>
      </c>
      <c r="U2752" t="str">
        <f>'Liste des gares'!F2753</f>
        <v>à renseigner par PSEF</v>
      </c>
      <c r="V2752" t="str">
        <f>'Liste des gares'!G2753</f>
        <v>C CENTRE VAL DE LOIRE</v>
      </c>
    </row>
    <row r="2753" spans="17:22">
      <c r="Q2753" t="str">
        <f>'Liste des gares'!B2754</f>
        <v>Valence</v>
      </c>
      <c r="R2753">
        <f>'Liste des gares'!C2754</f>
        <v>87761007</v>
      </c>
      <c r="S2753" t="str">
        <f>'Liste des gares'!D2754</f>
        <v>Auvergne-Rhône-Alpes</v>
      </c>
      <c r="T2753" t="str">
        <f>'Liste des gares'!E2754</f>
        <v>AURA - Auvergne Rhône Alpes</v>
      </c>
      <c r="U2753" t="str">
        <f>'Liste des gares'!F2754</f>
        <v>EIC Rhône Alpes Lyon</v>
      </c>
      <c r="V2753" t="str">
        <f>'Liste des gares'!G2754</f>
        <v>B AUV-RHONE ALPES</v>
      </c>
    </row>
    <row r="2754" spans="17:22">
      <c r="Q2754" t="str">
        <f>'Liste des gares'!B2755</f>
        <v>Valence d'Agen</v>
      </c>
      <c r="R2754">
        <f>'Liste des gares'!C2755</f>
        <v>87611863</v>
      </c>
      <c r="S2754" t="str">
        <f>'Liste des gares'!D2755</f>
        <v>Occitanie</v>
      </c>
      <c r="T2754" t="str">
        <f>'Liste des gares'!E2755</f>
        <v>OCC - Occitanie</v>
      </c>
      <c r="U2754" t="str">
        <f>'Liste des gares'!F2755</f>
        <v>à renseigner par PSEF</v>
      </c>
      <c r="V2754" t="str">
        <f>'Liste des gares'!G2755</f>
        <v>C OCCITANIE</v>
      </c>
    </row>
    <row r="2755" spans="17:22">
      <c r="Q2755" t="str">
        <f>'Liste des gares'!B2756</f>
        <v>Valence TGV Rhône-Alpes Sud</v>
      </c>
      <c r="R2755">
        <f>'Liste des gares'!C2756</f>
        <v>87763029</v>
      </c>
      <c r="S2755" t="str">
        <f>'Liste des gares'!D2756</f>
        <v>Auvergne-Rhône-Alpes</v>
      </c>
      <c r="T2755" t="str">
        <f>'Liste des gares'!E2756</f>
        <v>AURA - Auvergne Rhône Alpes</v>
      </c>
      <c r="U2755" t="str">
        <f>'Liste des gares'!F2756</f>
        <v>à renseigner par PSEF</v>
      </c>
      <c r="V2755" t="str">
        <f>'Liste des gares'!G2756</f>
        <v>A TGV à fort trafic et correspondances TER</v>
      </c>
    </row>
    <row r="2756" spans="17:22">
      <c r="Q2756" t="str">
        <f>'Liste des gares'!B2757</f>
        <v>Valenciennes</v>
      </c>
      <c r="R2756">
        <f>'Liste des gares'!C2757</f>
        <v>87343004</v>
      </c>
      <c r="S2756" t="str">
        <f>'Liste des gares'!D2757</f>
        <v>Hauts-de-France</v>
      </c>
      <c r="T2756" t="str">
        <f>'Liste des gares'!E2757</f>
        <v>HDF - Hauts de France</v>
      </c>
      <c r="U2756" t="str">
        <f>'Liste des gares'!F2757</f>
        <v>EIC Hauts de France</v>
      </c>
      <c r="V2756" t="str">
        <f>'Liste des gares'!G2757</f>
        <v>B HAUTS DE FRANCE</v>
      </c>
    </row>
    <row r="2757" spans="17:22">
      <c r="Q2757" t="str">
        <f>'Liste des gares'!B2758</f>
        <v>Valergues - Lansargues</v>
      </c>
      <c r="R2757">
        <f>'Liste des gares'!C2758</f>
        <v>87773432</v>
      </c>
      <c r="S2757" t="str">
        <f>'Liste des gares'!D2758</f>
        <v>Occitanie</v>
      </c>
      <c r="T2757" t="str">
        <f>'Liste des gares'!E2758</f>
        <v>OCC - Occitanie</v>
      </c>
      <c r="U2757" t="str">
        <f>'Liste des gares'!F2758</f>
        <v>à renseigner par PSEF</v>
      </c>
      <c r="V2757" t="str">
        <f>'Liste des gares'!G2758</f>
        <v>C OCCITANIE</v>
      </c>
    </row>
    <row r="2758" spans="17:22">
      <c r="Q2758" t="str">
        <f>'Liste des gares'!B2759</f>
        <v>Valleiry</v>
      </c>
      <c r="R2758">
        <f>'Liste des gares'!C2759</f>
        <v>87745414</v>
      </c>
      <c r="S2758" t="str">
        <f>'Liste des gares'!D2759</f>
        <v>Auvergne-Rhône-Alpes</v>
      </c>
      <c r="T2758" t="str">
        <f>'Liste des gares'!E2759</f>
        <v>AURA - Auvergne Rhône Alpes</v>
      </c>
      <c r="U2758" t="str">
        <f>'Liste des gares'!F2759</f>
        <v>à renseigner par PSEF</v>
      </c>
      <c r="V2758" t="str">
        <f>'Liste des gares'!G2759</f>
        <v>C AUV-RHONE ALPES</v>
      </c>
    </row>
    <row r="2759" spans="17:22">
      <c r="Q2759" t="str">
        <f>'Liste des gares'!B2760</f>
        <v>Valleroy - Moineville</v>
      </c>
      <c r="R2759">
        <f>'Liste des gares'!C2760</f>
        <v>87192732</v>
      </c>
      <c r="S2759" t="str">
        <f>'Liste des gares'!D2760</f>
        <v>Grand Est</v>
      </c>
      <c r="T2759" t="str">
        <f>'Liste des gares'!E2760</f>
        <v>GE - Grand Est</v>
      </c>
      <c r="U2759" t="str">
        <f>'Liste des gares'!F2760</f>
        <v>à renseigner par PSEF</v>
      </c>
      <c r="V2759" t="str">
        <f>'Liste des gares'!G2760</f>
        <v>C GRAND EST</v>
      </c>
    </row>
    <row r="2760" spans="17:22">
      <c r="Q2760" t="str">
        <f>'Liste des gares'!B2761</f>
        <v>Vallon-en-Sully</v>
      </c>
      <c r="R2760">
        <f>'Liste des gares'!C2761</f>
        <v>87641357</v>
      </c>
      <c r="S2760" t="str">
        <f>'Liste des gares'!D2761</f>
        <v>Auvergne-Rhône-Alpes</v>
      </c>
      <c r="T2760" t="str">
        <f>'Liste des gares'!E2761</f>
        <v>AURA - Auvergne Rhône Alpes</v>
      </c>
      <c r="U2760" t="str">
        <f>'Liste des gares'!F2761</f>
        <v>à renseigner par PSEF</v>
      </c>
      <c r="V2760" t="str">
        <f>'Liste des gares'!G2761</f>
        <v>C AUV-RHONE ALPES</v>
      </c>
    </row>
    <row r="2761" spans="17:22">
      <c r="Q2761" t="str">
        <f>'Liste des gares'!B2762</f>
        <v>Vallorcine</v>
      </c>
      <c r="R2761">
        <f>'Liste des gares'!C2762</f>
        <v>87746875</v>
      </c>
      <c r="S2761" t="str">
        <f>'Liste des gares'!D2762</f>
        <v>Auvergne-Rhône-Alpes</v>
      </c>
      <c r="T2761" t="str">
        <f>'Liste des gares'!E2762</f>
        <v>AURA - Auvergne Rhône Alpes</v>
      </c>
      <c r="U2761" t="str">
        <f>'Liste des gares'!F2762</f>
        <v>EIC Alpes</v>
      </c>
      <c r="V2761" t="str">
        <f>'Liste des gares'!G2762</f>
        <v>C AUV-RHONE ALPES</v>
      </c>
    </row>
    <row r="2762" spans="17:22">
      <c r="Q2762" t="str">
        <f>'Liste des gares'!B2763</f>
        <v>Valmondois</v>
      </c>
      <c r="R2762">
        <f>'Liste des gares'!C2763</f>
        <v>87276535</v>
      </c>
      <c r="S2762" t="str">
        <f>'Liste des gares'!D2763</f>
        <v>Île-de-France</v>
      </c>
      <c r="T2762" t="str">
        <f>'Liste des gares'!E2763</f>
        <v>IDF - Île de France</v>
      </c>
      <c r="U2762" t="str">
        <f>'Liste des gares'!F2763</f>
        <v>à renseigner par PSEF</v>
      </c>
      <c r="V2762" t="str">
        <f>'Liste des gares'!G2763</f>
        <v>B ILE-DE-FRANCE</v>
      </c>
    </row>
    <row r="2763" spans="17:22">
      <c r="Q2763" t="str">
        <f>'Liste des gares'!B2764</f>
        <v>Valognes</v>
      </c>
      <c r="R2763">
        <f>'Liste des gares'!C2764</f>
        <v>87447284</v>
      </c>
      <c r="S2763" t="str">
        <f>'Liste des gares'!D2764</f>
        <v>Normandie</v>
      </c>
      <c r="T2763" t="str">
        <f>'Liste des gares'!E2764</f>
        <v>NO - Normandie</v>
      </c>
      <c r="U2763" t="str">
        <f>'Liste des gares'!F2764</f>
        <v>EIC Normandie</v>
      </c>
      <c r="V2763" t="str">
        <f>'Liste des gares'!G2764</f>
        <v>B NORMANDIE</v>
      </c>
    </row>
    <row r="2764" spans="17:22">
      <c r="Q2764" t="str">
        <f>'Liste des gares'!B2765</f>
        <v>Vandières</v>
      </c>
      <c r="R2764">
        <f>'Liste des gares'!C2765</f>
        <v>87192476</v>
      </c>
      <c r="S2764" t="str">
        <f>'Liste des gares'!D2765</f>
        <v>Grand Est</v>
      </c>
      <c r="T2764" t="str">
        <f>'Liste des gares'!E2765</f>
        <v>GE - Grand Est</v>
      </c>
      <c r="U2764" t="str">
        <f>'Liste des gares'!F2765</f>
        <v>à renseigner par PSEF</v>
      </c>
      <c r="V2764" t="str">
        <f>'Liste des gares'!G2765</f>
        <v>C GRAND EST</v>
      </c>
    </row>
    <row r="2765" spans="17:22">
      <c r="Q2765" t="str">
        <f>'Liste des gares'!B2766</f>
        <v>Vannes</v>
      </c>
      <c r="R2765">
        <f>'Liste des gares'!C2766</f>
        <v>87476606</v>
      </c>
      <c r="S2765" t="str">
        <f>'Liste des gares'!D2766</f>
        <v>Bretagne</v>
      </c>
      <c r="T2765" t="str">
        <f>'Liste des gares'!E2766</f>
        <v>BPL - Bretagne Pays de La Loire</v>
      </c>
      <c r="U2765" t="str">
        <f>'Liste des gares'!F2766</f>
        <v>EIC Bretagne Pays de la Loire</v>
      </c>
      <c r="V2765" t="str">
        <f>'Liste des gares'!G2766</f>
        <v>A BRETAGNE</v>
      </c>
    </row>
    <row r="2766" spans="17:22">
      <c r="Q2766" t="str">
        <f>'Liste des gares'!B2767</f>
        <v>Vanves - Malakoff</v>
      </c>
      <c r="R2766">
        <f>'Liste des gares'!C2767</f>
        <v>87391532</v>
      </c>
      <c r="S2766" t="str">
        <f>'Liste des gares'!D2767</f>
        <v>Île-de-France</v>
      </c>
      <c r="T2766" t="str">
        <f>'Liste des gares'!E2767</f>
        <v>IDF - Île de France</v>
      </c>
      <c r="U2766" t="str">
        <f>'Liste des gares'!F2767</f>
        <v>à renseigner par PSEF</v>
      </c>
      <c r="V2766" t="str">
        <f>'Liste des gares'!G2767</f>
        <v>B ILE-DE-FRANCE</v>
      </c>
    </row>
    <row r="2767" spans="17:22">
      <c r="Q2767" t="str">
        <f>'Liste des gares'!B2768</f>
        <v>Varades - Saint-Florent-le-Vieil</v>
      </c>
      <c r="R2767">
        <f>'Liste des gares'!C2768</f>
        <v>87484386</v>
      </c>
      <c r="S2767" t="str">
        <f>'Liste des gares'!D2768</f>
        <v>Pays de la Loire</v>
      </c>
      <c r="T2767" t="str">
        <f>'Liste des gares'!E2768</f>
        <v>BPL - Bretagne Pays de La Loire</v>
      </c>
      <c r="U2767" t="str">
        <f>'Liste des gares'!F2768</f>
        <v>à renseigner par PSEF</v>
      </c>
      <c r="V2767" t="str">
        <f>'Liste des gares'!G2768</f>
        <v>C PAYS DE LA LOIRE</v>
      </c>
    </row>
    <row r="2768" spans="17:22">
      <c r="Q2768" t="str">
        <f>'Liste des gares'!B2769</f>
        <v>Varangéville - Saint-Nicolas</v>
      </c>
      <c r="R2768">
        <f>'Liste des gares'!C2769</f>
        <v>87141101</v>
      </c>
      <c r="S2768" t="str">
        <f>'Liste des gares'!D2769</f>
        <v>Grand Est</v>
      </c>
      <c r="T2768" t="str">
        <f>'Liste des gares'!E2769</f>
        <v>GE - Grand Est</v>
      </c>
      <c r="U2768" t="str">
        <f>'Liste des gares'!F2769</f>
        <v>à renseigner par PSEF</v>
      </c>
      <c r="V2768" t="str">
        <f>'Liste des gares'!G2769</f>
        <v>B GRAND EST</v>
      </c>
    </row>
    <row r="2769" spans="17:22">
      <c r="Q2769" t="str">
        <f>'Liste des gares'!B2770</f>
        <v>Varennes-sur-Allier</v>
      </c>
      <c r="R2769">
        <f>'Liste des gares'!C2770</f>
        <v>87696351</v>
      </c>
      <c r="S2769" t="str">
        <f>'Liste des gares'!D2770</f>
        <v>Auvergne-Rhône-Alpes</v>
      </c>
      <c r="T2769" t="str">
        <f>'Liste des gares'!E2770</f>
        <v>AURA - Auvergne Rhône Alpes</v>
      </c>
      <c r="U2769" t="str">
        <f>'Liste des gares'!F2770</f>
        <v>à renseigner par PSEF</v>
      </c>
      <c r="V2769" t="str">
        <f>'Liste des gares'!G2770</f>
        <v>C AUV-RHONE ALPES</v>
      </c>
    </row>
    <row r="2770" spans="17:22">
      <c r="Q2770" t="str">
        <f>'Liste des gares'!B2771</f>
        <v>Varennes-sur-Fouzon</v>
      </c>
      <c r="R2770">
        <f>'Liste des gares'!C2771</f>
        <v>87576231</v>
      </c>
      <c r="S2770" t="str">
        <f>'Liste des gares'!D2771</f>
        <v>Centre-Val de Loire</v>
      </c>
      <c r="T2770" t="str">
        <f>'Liste des gares'!E2771</f>
        <v>CVL - Centre Val de Loire</v>
      </c>
      <c r="U2770" t="str">
        <f>'Liste des gares'!F2771</f>
        <v>à renseigner par PSEF</v>
      </c>
      <c r="V2770" t="str">
        <f>'Liste des gares'!G2771</f>
        <v>C CENTRE VAL DE LOIRE</v>
      </c>
    </row>
    <row r="2771" spans="17:22">
      <c r="Q2771" t="str">
        <f>'Liste des gares'!B2772</f>
        <v>Varetz</v>
      </c>
      <c r="R2771">
        <f>'Liste des gares'!C2772</f>
        <v>87594606</v>
      </c>
      <c r="S2771" t="str">
        <f>'Liste des gares'!D2772</f>
        <v>Nouvelle-Aquitaine</v>
      </c>
      <c r="T2771" t="str">
        <f>'Liste des gares'!E2772</f>
        <v>NA - Nouvelle Aquitaine</v>
      </c>
      <c r="U2771" t="str">
        <f>'Liste des gares'!F2772</f>
        <v>à renseigner par PSEF</v>
      </c>
      <c r="V2771" t="str">
        <f>'Liste des gares'!G2772</f>
        <v>C NOUVELLE AQUITAINE</v>
      </c>
    </row>
    <row r="2772" spans="17:22">
      <c r="Q2772" t="str">
        <f>'Liste des gares'!B2773</f>
        <v>Varilhes</v>
      </c>
      <c r="R2772">
        <f>'Liste des gares'!C2773</f>
        <v>87611327</v>
      </c>
      <c r="S2772" t="str">
        <f>'Liste des gares'!D2773</f>
        <v>Occitanie</v>
      </c>
      <c r="T2772" t="str">
        <f>'Liste des gares'!E2773</f>
        <v>OCC - Occitanie</v>
      </c>
      <c r="U2772" t="str">
        <f>'Liste des gares'!F2773</f>
        <v>à renseigner par PSEF</v>
      </c>
      <c r="V2772" t="str">
        <f>'Liste des gares'!G2773</f>
        <v>C OCCITANIE</v>
      </c>
    </row>
    <row r="2773" spans="17:22">
      <c r="Q2773" t="str">
        <f>'Liste des gares'!B2774</f>
        <v>Vauboyen</v>
      </c>
      <c r="R2773">
        <f>'Liste des gares'!C2774</f>
        <v>87393538</v>
      </c>
      <c r="S2773" t="str">
        <f>'Liste des gares'!D2774</f>
        <v>Île-de-France</v>
      </c>
      <c r="T2773" t="str">
        <f>'Liste des gares'!E2774</f>
        <v>IDF - Île de France</v>
      </c>
      <c r="U2773" t="str">
        <f>'Liste des gares'!F2774</f>
        <v>à renseigner par PSEF</v>
      </c>
      <c r="V2773" t="str">
        <f>'Liste des gares'!G2774</f>
        <v>B ILE-DE-FRANCE</v>
      </c>
    </row>
    <row r="2774" spans="17:22">
      <c r="Q2774" t="str">
        <f>'Liste des gares'!B2775</f>
        <v>Vaucelles</v>
      </c>
      <c r="R2774">
        <f>'Liste des gares'!C2775</f>
        <v>87276626</v>
      </c>
      <c r="S2774" t="str">
        <f>'Liste des gares'!D2775</f>
        <v>Île-de-France</v>
      </c>
      <c r="T2774" t="str">
        <f>'Liste des gares'!E2775</f>
        <v>IDF - Île de France</v>
      </c>
      <c r="U2774" t="str">
        <f>'Liste des gares'!F2775</f>
        <v>à renseigner par PSEF</v>
      </c>
      <c r="V2774" t="str">
        <f>'Liste des gares'!G2775</f>
        <v>B ILE-DE-FRANCE</v>
      </c>
    </row>
    <row r="2775" spans="17:22">
      <c r="Q2775" t="str">
        <f>'Liste des gares'!B2776</f>
        <v>Vaucresson</v>
      </c>
      <c r="R2775">
        <f>'Liste des gares'!C2776</f>
        <v>87382267</v>
      </c>
      <c r="S2775" t="str">
        <f>'Liste des gares'!D2776</f>
        <v>Île-de-France</v>
      </c>
      <c r="T2775" t="str">
        <f>'Liste des gares'!E2776</f>
        <v>IDF - Île de France</v>
      </c>
      <c r="U2775" t="str">
        <f>'Liste des gares'!F2776</f>
        <v>à renseigner par PSEF</v>
      </c>
      <c r="V2775" t="str">
        <f>'Liste des gares'!G2776</f>
        <v>B ILE-DE-FRANCE</v>
      </c>
    </row>
    <row r="2776" spans="17:22">
      <c r="Q2776" t="str">
        <f>'Liste des gares'!B2777</f>
        <v>Vaudagne</v>
      </c>
      <c r="R2776">
        <f>'Liste des gares'!C2777</f>
        <v>87746727</v>
      </c>
      <c r="S2776" t="str">
        <f>'Liste des gares'!D2777</f>
        <v>Auvergne-Rhône-Alpes</v>
      </c>
      <c r="T2776" t="str">
        <f>'Liste des gares'!E2777</f>
        <v>AURA - Auvergne Rhône Alpes</v>
      </c>
      <c r="U2776" t="str">
        <f>'Liste des gares'!F2777</f>
        <v>à renseigner par PSEF</v>
      </c>
      <c r="V2776" t="str">
        <f>'Liste des gares'!G2777</f>
        <v>C AUV-RHONE ALPES</v>
      </c>
    </row>
    <row r="2777" spans="17:22">
      <c r="Q2777" t="str">
        <f>'Liste des gares'!B2778</f>
        <v>Vaulry</v>
      </c>
      <c r="R2777">
        <f>'Liste des gares'!C2778</f>
        <v>87592451</v>
      </c>
      <c r="S2777" t="str">
        <f>'Liste des gares'!D2778</f>
        <v>Nouvelle-Aquitaine</v>
      </c>
      <c r="T2777" t="str">
        <f>'Liste des gares'!E2778</f>
        <v>NA - Nouvelle Aquitaine</v>
      </c>
      <c r="U2777" t="str">
        <f>'Liste des gares'!F2778</f>
        <v>à renseigner par PSEF</v>
      </c>
      <c r="V2777" t="str">
        <f>'Liste des gares'!G2778</f>
        <v>C NOUVELLE AQUITAINE</v>
      </c>
    </row>
    <row r="2778" spans="17:22">
      <c r="Q2778" t="str">
        <f>'Liste des gares'!B2779</f>
        <v>Vaumoise</v>
      </c>
      <c r="R2778">
        <f>'Liste des gares'!C2779</f>
        <v>87271601</v>
      </c>
      <c r="S2778" t="str">
        <f>'Liste des gares'!D2779</f>
        <v>Hauts-de-France</v>
      </c>
      <c r="T2778" t="str">
        <f>'Liste des gares'!E2779</f>
        <v>HDF - Hauts de France</v>
      </c>
      <c r="U2778" t="str">
        <f>'Liste des gares'!F2779</f>
        <v>à renseigner par PSEF</v>
      </c>
      <c r="V2778" t="str">
        <f>'Liste des gares'!G2779</f>
        <v>C HAUTS DE FRANCE</v>
      </c>
    </row>
    <row r="2779" spans="17:22">
      <c r="Q2779" t="str">
        <f>'Liste des gares'!B2780</f>
        <v>Vauvert</v>
      </c>
      <c r="R2779">
        <f>'Liste des gares'!C2780</f>
        <v>87775817</v>
      </c>
      <c r="S2779" t="str">
        <f>'Liste des gares'!D2780</f>
        <v>Occitanie</v>
      </c>
      <c r="T2779" t="str">
        <f>'Liste des gares'!E2780</f>
        <v>OCC - Occitanie</v>
      </c>
      <c r="U2779" t="str">
        <f>'Liste des gares'!F2780</f>
        <v>à renseigner par PSEF</v>
      </c>
      <c r="V2779" t="str">
        <f>'Liste des gares'!G2780</f>
        <v>C OCCITANIE</v>
      </c>
    </row>
    <row r="2780" spans="17:22">
      <c r="Q2780" t="str">
        <f>'Liste des gares'!B2781</f>
        <v>Vauxaillon</v>
      </c>
      <c r="R2780">
        <f>'Liste des gares'!C2781</f>
        <v>87297283</v>
      </c>
      <c r="S2780" t="str">
        <f>'Liste des gares'!D2781</f>
        <v>Hauts-de-France</v>
      </c>
      <c r="T2780" t="str">
        <f>'Liste des gares'!E2781</f>
        <v>HDF - Hauts de France</v>
      </c>
      <c r="U2780" t="str">
        <f>'Liste des gares'!F2781</f>
        <v>à renseigner par PSEF</v>
      </c>
      <c r="V2780" t="str">
        <f>'Liste des gares'!G2781</f>
        <v>C HAUTS DE FRANCE</v>
      </c>
    </row>
    <row r="2781" spans="17:22">
      <c r="Q2781" t="str">
        <f>'Liste des gares'!B2782</f>
        <v>Vaux-sur-Seine</v>
      </c>
      <c r="R2781">
        <f>'Liste des gares'!C2782</f>
        <v>87381814</v>
      </c>
      <c r="S2781" t="str">
        <f>'Liste des gares'!D2782</f>
        <v>Île-de-France</v>
      </c>
      <c r="T2781" t="str">
        <f>'Liste des gares'!E2782</f>
        <v>IDF - Île de France</v>
      </c>
      <c r="U2781" t="str">
        <f>'Liste des gares'!F2782</f>
        <v>à renseigner par PSEF</v>
      </c>
      <c r="V2781" t="str">
        <f>'Liste des gares'!G2782</f>
        <v>B ILE-DE-FRANCE</v>
      </c>
    </row>
    <row r="2782" spans="17:22">
      <c r="Q2782" t="str">
        <f>'Liste des gares'!B2783</f>
        <v>Vauzelles</v>
      </c>
      <c r="R2782">
        <f>'Liste des gares'!C2783</f>
        <v>87691469</v>
      </c>
      <c r="S2782" t="str">
        <f>'Liste des gares'!D2783</f>
        <v>Bourgogne-Franche-Comté</v>
      </c>
      <c r="T2782" t="str">
        <f>'Liste des gares'!E2783</f>
        <v>BFC - Bourgogne Franche Compté</v>
      </c>
      <c r="U2782" t="str">
        <f>'Liste des gares'!F2783</f>
        <v>à renseigner par PSEF</v>
      </c>
      <c r="V2782" t="str">
        <f>'Liste des gares'!G2783</f>
        <v>C BOURGOGNE FC</v>
      </c>
    </row>
    <row r="2783" spans="17:22">
      <c r="Q2783" t="str">
        <f>'Liste des gares'!B2784</f>
        <v>Vayrac</v>
      </c>
      <c r="R2783">
        <f>'Liste des gares'!C2784</f>
        <v>87594739</v>
      </c>
      <c r="S2783" t="str">
        <f>'Liste des gares'!D2784</f>
        <v>Occitanie</v>
      </c>
      <c r="T2783" t="str">
        <f>'Liste des gares'!E2784</f>
        <v>OCC - Occitanie</v>
      </c>
      <c r="U2783" t="str">
        <f>'Liste des gares'!F2784</f>
        <v>à renseigner par PSEF</v>
      </c>
      <c r="V2783" t="str">
        <f>'Liste des gares'!G2784</f>
        <v>C OCCITANIE</v>
      </c>
    </row>
    <row r="2784" spans="17:22">
      <c r="Q2784" t="str">
        <f>'Liste des gares'!B2785</f>
        <v>Vayres</v>
      </c>
      <c r="R2784">
        <f>'Liste des gares'!C2785</f>
        <v>87584714</v>
      </c>
      <c r="S2784" t="str">
        <f>'Liste des gares'!D2785</f>
        <v>Nouvelle-Aquitaine</v>
      </c>
      <c r="T2784" t="str">
        <f>'Liste des gares'!E2785</f>
        <v>NA - Nouvelle Aquitaine</v>
      </c>
      <c r="U2784" t="str">
        <f>'Liste des gares'!F2785</f>
        <v>EIC Aquitaine Poitou Charentes</v>
      </c>
      <c r="V2784" t="str">
        <f>'Liste des gares'!G2785</f>
        <v>C NOUVELLE AQUITAINE</v>
      </c>
    </row>
    <row r="2785" spans="17:22">
      <c r="Q2785" t="str">
        <f>'Liste des gares'!B2786</f>
        <v>Veauche - Saint-Galmier</v>
      </c>
      <c r="R2785">
        <f>'Liste des gares'!C2786</f>
        <v>87726208</v>
      </c>
      <c r="S2785" t="str">
        <f>'Liste des gares'!D2786</f>
        <v>Auvergne-Rhône-Alpes</v>
      </c>
      <c r="T2785" t="str">
        <f>'Liste des gares'!E2786</f>
        <v>AURA - Auvergne Rhône Alpes</v>
      </c>
      <c r="U2785" t="str">
        <f>'Liste des gares'!F2786</f>
        <v>à renseigner par PSEF</v>
      </c>
      <c r="V2785" t="str">
        <f>'Liste des gares'!G2786</f>
        <v>C AUV-RHONE ALPES</v>
      </c>
    </row>
    <row r="2786" spans="17:22">
      <c r="Q2786" t="str">
        <f>'Liste des gares'!B2787</f>
        <v>Veigné</v>
      </c>
      <c r="R2786">
        <f>'Liste des gares'!C2787</f>
        <v>87571414</v>
      </c>
      <c r="S2786" t="str">
        <f>'Liste des gares'!D2787</f>
        <v>Centre-Val de Loire</v>
      </c>
      <c r="T2786" t="str">
        <f>'Liste des gares'!E2787</f>
        <v>CVL - Centre Val de Loire</v>
      </c>
      <c r="U2786" t="str">
        <f>'Liste des gares'!F2787</f>
        <v>à renseigner par PSEF</v>
      </c>
      <c r="V2786" t="str">
        <f>'Liste des gares'!G2787</f>
        <v>C CENTRE VAL DE LOIRE</v>
      </c>
    </row>
    <row r="2787" spans="17:22">
      <c r="Q2787" t="str">
        <f>'Liste des gares'!B2788</f>
        <v>Velars</v>
      </c>
      <c r="R2787">
        <f>'Liste des gares'!C2788</f>
        <v>87712331</v>
      </c>
      <c r="S2787" t="str">
        <f>'Liste des gares'!D2788</f>
        <v>Bourgogne-Franche-Comté</v>
      </c>
      <c r="T2787" t="str">
        <f>'Liste des gares'!E2788</f>
        <v>BFC - Bourgogne Franche Compté</v>
      </c>
      <c r="U2787" t="str">
        <f>'Liste des gares'!F2788</f>
        <v>à renseigner par PSEF</v>
      </c>
      <c r="V2787" t="str">
        <f>'Liste des gares'!G2788</f>
        <v>C BOURGOGNE FC</v>
      </c>
    </row>
    <row r="2788" spans="17:22">
      <c r="Q2788" t="str">
        <f>'Liste des gares'!B2789</f>
        <v>Vélines</v>
      </c>
      <c r="R2788">
        <f>'Liste des gares'!C2789</f>
        <v>87584177</v>
      </c>
      <c r="S2788" t="str">
        <f>'Liste des gares'!D2789</f>
        <v>Nouvelle-Aquitaine</v>
      </c>
      <c r="T2788" t="str">
        <f>'Liste des gares'!E2789</f>
        <v>NA - Nouvelle Aquitaine</v>
      </c>
      <c r="U2788" t="str">
        <f>'Liste des gares'!F2789</f>
        <v>à renseigner par PSEF</v>
      </c>
      <c r="V2788" t="str">
        <f>'Liste des gares'!G2789</f>
        <v>C NOUVELLE AQUITAINE</v>
      </c>
    </row>
    <row r="2789" spans="17:22">
      <c r="Q2789" t="str">
        <f>'Liste des gares'!B2790</f>
        <v>La Suze</v>
      </c>
      <c r="R2789">
        <f>'Liste des gares'!C2790</f>
        <v>87396366</v>
      </c>
      <c r="S2789" t="str">
        <f>'Liste des gares'!D2790</f>
        <v>Pays de la Loire</v>
      </c>
      <c r="T2789" t="str">
        <f>'Liste des gares'!E2790</f>
        <v>BPL - Bretagne Pays de La Loire</v>
      </c>
      <c r="U2789" t="str">
        <f>'Liste des gares'!F2790</f>
        <v>à renseigner par PSEF</v>
      </c>
      <c r="V2789" t="str">
        <f>'Liste des gares'!G2790</f>
        <v>C PAYS DE LA LOIRE</v>
      </c>
    </row>
    <row r="2790" spans="17:22">
      <c r="Q2790" t="str">
        <f>'Liste des gares'!B2791</f>
        <v>Vendeuvre</v>
      </c>
      <c r="R2790">
        <f>'Liste des gares'!C2791</f>
        <v>87118257</v>
      </c>
      <c r="S2790" t="str">
        <f>'Liste des gares'!D2791</f>
        <v>Grand Est</v>
      </c>
      <c r="T2790" t="str">
        <f>'Liste des gares'!E2791</f>
        <v>GE - Grand Est</v>
      </c>
      <c r="U2790" t="str">
        <f>'Liste des gares'!F2791</f>
        <v>à renseigner par PSEF</v>
      </c>
      <c r="V2790" t="str">
        <f>'Liste des gares'!G2791</f>
        <v>C GRAND EST</v>
      </c>
    </row>
    <row r="2791" spans="17:22">
      <c r="Q2791" t="str">
        <f>'Liste des gares'!B2792</f>
        <v>Vendôme</v>
      </c>
      <c r="R2791">
        <f>'Liste des gares'!C2792</f>
        <v>87574558</v>
      </c>
      <c r="S2791" t="str">
        <f>'Liste des gares'!D2792</f>
        <v>Centre-Val de Loire</v>
      </c>
      <c r="T2791" t="str">
        <f>'Liste des gares'!E2792</f>
        <v>CVL - Centre Val de Loire</v>
      </c>
      <c r="U2791" t="str">
        <f>'Liste des gares'!F2792</f>
        <v>EIC Centre Limousin</v>
      </c>
      <c r="V2791" t="str">
        <f>'Liste des gares'!G2792</f>
        <v>C CENTRE VAL DE LOIRE</v>
      </c>
    </row>
    <row r="2792" spans="17:22">
      <c r="Q2792" t="str">
        <f>'Liste des gares'!B2793</f>
        <v>Vendôme - Villiers-sur-Loir TGV</v>
      </c>
      <c r="R2792">
        <f>'Liste des gares'!C2793</f>
        <v>87571216</v>
      </c>
      <c r="S2792" t="str">
        <f>'Liste des gares'!D2793</f>
        <v>Centre-Val de Loire</v>
      </c>
      <c r="T2792" t="str">
        <f>'Liste des gares'!E2793</f>
        <v>CVL - Centre Val de Loire</v>
      </c>
      <c r="U2792" t="str">
        <f>'Liste des gares'!F2793</f>
        <v>à renseigner par PSEF</v>
      </c>
      <c r="V2792" t="str">
        <f>'Liste des gares'!G2793</f>
        <v>A TGV à trafic modéré et correspondances Autres</v>
      </c>
    </row>
    <row r="2793" spans="17:22">
      <c r="Q2793" t="str">
        <f>'Liste des gares'!B2794</f>
        <v>Venerque - Vernet</v>
      </c>
      <c r="R2793">
        <f>'Liste des gares'!C2794</f>
        <v>87611392</v>
      </c>
      <c r="S2793" t="str">
        <f>'Liste des gares'!D2794</f>
        <v>Occitanie</v>
      </c>
      <c r="T2793" t="str">
        <f>'Liste des gares'!E2794</f>
        <v>OCC - Occitanie</v>
      </c>
      <c r="U2793" t="str">
        <f>'Liste des gares'!F2794</f>
        <v>à renseigner par PSEF</v>
      </c>
      <c r="V2793" t="str">
        <f>'Liste des gares'!G2794</f>
        <v>B OCCITANIE</v>
      </c>
    </row>
    <row r="2794" spans="17:22">
      <c r="Q2794" t="str">
        <f>'Liste des gares'!B2795</f>
        <v>Vénissieux</v>
      </c>
      <c r="R2794">
        <f>'Liste des gares'!C2795</f>
        <v>87723320</v>
      </c>
      <c r="S2794" t="str">
        <f>'Liste des gares'!D2795</f>
        <v>Auvergne-Rhône-Alpes</v>
      </c>
      <c r="T2794" t="str">
        <f>'Liste des gares'!E2795</f>
        <v>AURA - Auvergne Rhône Alpes</v>
      </c>
      <c r="U2794" t="str">
        <f>'Liste des gares'!F2795</f>
        <v>EIC Rhône Alpes Lyon</v>
      </c>
      <c r="V2794" t="str">
        <f>'Liste des gares'!G2795</f>
        <v>B AUV-RHONE ALPES</v>
      </c>
    </row>
    <row r="2795" spans="17:22">
      <c r="Q2795" t="str">
        <f>'Liste des gares'!B2796</f>
        <v>Verdun</v>
      </c>
      <c r="R2795">
        <f>'Liste des gares'!C2796</f>
        <v>87175778</v>
      </c>
      <c r="S2795" t="str">
        <f>'Liste des gares'!D2796</f>
        <v>Grand Est</v>
      </c>
      <c r="T2795" t="str">
        <f>'Liste des gares'!E2796</f>
        <v>GE - Grand Est</v>
      </c>
      <c r="U2795" t="str">
        <f>'Liste des gares'!F2796</f>
        <v>EIC Lorraine Champagne Ardenne</v>
      </c>
      <c r="V2795" t="str">
        <f>'Liste des gares'!G2796</f>
        <v>B GRAND EST</v>
      </c>
    </row>
    <row r="2796" spans="17:22">
      <c r="Q2796" t="str">
        <f>'Liste des gares'!B2797</f>
        <v>Véretz - Montlouis</v>
      </c>
      <c r="R2796">
        <f>'Liste des gares'!C2797</f>
        <v>87574434</v>
      </c>
      <c r="S2796" t="str">
        <f>'Liste des gares'!D2797</f>
        <v>Centre-Val de Loire</v>
      </c>
      <c r="T2796" t="str">
        <f>'Liste des gares'!E2797</f>
        <v>CVL - Centre Val de Loire</v>
      </c>
      <c r="U2796" t="str">
        <f>'Liste des gares'!F2797</f>
        <v>à renseigner par PSEF</v>
      </c>
      <c r="V2796" t="str">
        <f>'Liste des gares'!G2797</f>
        <v>C CENTRE VAL DE LOIRE</v>
      </c>
    </row>
    <row r="2797" spans="17:22">
      <c r="Q2797" t="str">
        <f>'Liste des gares'!B2798</f>
        <v>Vergèze - Codognan</v>
      </c>
      <c r="R2797">
        <f>'Liste des gares'!C2798</f>
        <v>87775114</v>
      </c>
      <c r="S2797" t="str">
        <f>'Liste des gares'!D2798</f>
        <v>Occitanie</v>
      </c>
      <c r="T2797" t="str">
        <f>'Liste des gares'!E2798</f>
        <v>OCC - Occitanie</v>
      </c>
      <c r="U2797" t="str">
        <f>'Liste des gares'!F2798</f>
        <v>à renseigner par PSEF</v>
      </c>
      <c r="V2797" t="str">
        <f>'Liste des gares'!G2798</f>
        <v>B OCCITANIE</v>
      </c>
    </row>
    <row r="2798" spans="17:22">
      <c r="Q2798" t="str">
        <f>'Liste des gares'!B2799</f>
        <v>Vermenton</v>
      </c>
      <c r="R2798">
        <f>'Liste des gares'!C2799</f>
        <v>87683664</v>
      </c>
      <c r="S2798" t="str">
        <f>'Liste des gares'!D2799</f>
        <v>Bourgogne-Franche-Comté</v>
      </c>
      <c r="T2798" t="str">
        <f>'Liste des gares'!E2799</f>
        <v>BFC - Bourgogne Franche Compté</v>
      </c>
      <c r="U2798" t="str">
        <f>'Liste des gares'!F2799</f>
        <v>à renseigner par PSEF</v>
      </c>
      <c r="V2798" t="str">
        <f>'Liste des gares'!G2799</f>
        <v>C BOURGOGNE FC</v>
      </c>
    </row>
    <row r="2799" spans="17:22">
      <c r="Q2799" t="str">
        <f>'Liste des gares'!B2800</f>
        <v>Vern</v>
      </c>
      <c r="R2799">
        <f>'Liste des gares'!C2800</f>
        <v>87471029</v>
      </c>
      <c r="S2799" t="str">
        <f>'Liste des gares'!D2800</f>
        <v>Bretagne</v>
      </c>
      <c r="T2799" t="str">
        <f>'Liste des gares'!E2800</f>
        <v>BPL - Bretagne Pays de La Loire</v>
      </c>
      <c r="U2799" t="str">
        <f>'Liste des gares'!F2800</f>
        <v>à renseigner par PSEF</v>
      </c>
      <c r="V2799" t="str">
        <f>'Liste des gares'!G2800</f>
        <v>C BRETAGNE</v>
      </c>
    </row>
    <row r="2800" spans="17:22">
      <c r="Q2800" t="str">
        <f>'Liste des gares'!B2801</f>
        <v>Vernaison</v>
      </c>
      <c r="R2800">
        <f>'Liste des gares'!C2801</f>
        <v>87722264</v>
      </c>
      <c r="S2800" t="str">
        <f>'Liste des gares'!D2801</f>
        <v>Auvergne-Rhône-Alpes</v>
      </c>
      <c r="T2800" t="str">
        <f>'Liste des gares'!E2801</f>
        <v>AURA - Auvergne Rhône Alpes</v>
      </c>
      <c r="U2800" t="str">
        <f>'Liste des gares'!F2801</f>
        <v>à renseigner par PSEF</v>
      </c>
      <c r="V2800" t="str">
        <f>'Liste des gares'!G2801</f>
        <v>C AUV-RHONE ALPES</v>
      </c>
    </row>
    <row r="2801" spans="17:22">
      <c r="Q2801" t="str">
        <f>'Liste des gares'!B2802</f>
        <v>Verneuil-l'Étang</v>
      </c>
      <c r="R2801">
        <f>'Liste des gares'!C2802</f>
        <v>87116079</v>
      </c>
      <c r="S2801" t="str">
        <f>'Liste des gares'!D2802</f>
        <v>Île-de-France</v>
      </c>
      <c r="T2801" t="str">
        <f>'Liste des gares'!E2802</f>
        <v>IDF - Île de France</v>
      </c>
      <c r="U2801" t="str">
        <f>'Liste des gares'!F2802</f>
        <v>à renseigner par PSEF</v>
      </c>
      <c r="V2801" t="str">
        <f>'Liste des gares'!G2802</f>
        <v>B ILE-DE-FRANCE</v>
      </c>
    </row>
    <row r="2802" spans="17:22">
      <c r="Q2802" t="str">
        <f>'Liste des gares'!B2803</f>
        <v>Le Croisic</v>
      </c>
      <c r="R2802">
        <f>'Liste des gares'!C2803</f>
        <v>87481788</v>
      </c>
      <c r="S2802" t="str">
        <f>'Liste des gares'!D2803</f>
        <v>Pays de la Loire</v>
      </c>
      <c r="T2802" t="str">
        <f>'Liste des gares'!E2803</f>
        <v>BPL - Bretagne Pays de La Loire</v>
      </c>
      <c r="U2802" t="str">
        <f>'Liste des gares'!F2803</f>
        <v>EIC Bretagne Pays de la Loire</v>
      </c>
      <c r="V2802" t="str">
        <f>'Liste des gares'!G2803</f>
        <v>C PAYS DE LA LOIRE</v>
      </c>
    </row>
    <row r="2803" spans="17:22">
      <c r="Q2803" t="str">
        <f>'Liste des gares'!B2804</f>
        <v>Verneuil-sur-Serre</v>
      </c>
      <c r="R2803">
        <f>'Liste des gares'!C2804</f>
        <v>87297119</v>
      </c>
      <c r="S2803" t="str">
        <f>'Liste des gares'!D2804</f>
        <v>Hauts-de-France</v>
      </c>
      <c r="T2803" t="str">
        <f>'Liste des gares'!E2804</f>
        <v>HDF - Hauts de France</v>
      </c>
      <c r="U2803" t="str">
        <f>'Liste des gares'!F2804</f>
        <v>à renseigner par PSEF</v>
      </c>
      <c r="V2803" t="str">
        <f>'Liste des gares'!G2804</f>
        <v>C HAUTS DE FRANCE</v>
      </c>
    </row>
    <row r="2804" spans="17:22">
      <c r="Q2804" t="str">
        <f>'Liste des gares'!B2805</f>
        <v>Verneuil-sur-Vienne</v>
      </c>
      <c r="R2804">
        <f>'Liste des gares'!C2805</f>
        <v>87592675</v>
      </c>
      <c r="S2804" t="str">
        <f>'Liste des gares'!D2805</f>
        <v>Nouvelle-Aquitaine</v>
      </c>
      <c r="T2804" t="str">
        <f>'Liste des gares'!E2805</f>
        <v>NA - Nouvelle Aquitaine</v>
      </c>
      <c r="U2804" t="str">
        <f>'Liste des gares'!F2805</f>
        <v>à renseigner par PSEF</v>
      </c>
      <c r="V2804" t="str">
        <f>'Liste des gares'!G2805</f>
        <v>C NOUVELLE AQUITAINE</v>
      </c>
    </row>
    <row r="2805" spans="17:22">
      <c r="Q2805" t="str">
        <f>'Liste des gares'!B2806</f>
        <v>Vernon - Giverny</v>
      </c>
      <c r="R2805">
        <f>'Liste des gares'!C2806</f>
        <v>87415604</v>
      </c>
      <c r="S2805" t="str">
        <f>'Liste des gares'!D2806</f>
        <v>Normandie</v>
      </c>
      <c r="T2805" t="str">
        <f>'Liste des gares'!E2806</f>
        <v>NO - Normandie</v>
      </c>
      <c r="U2805" t="str">
        <f>'Liste des gares'!F2806</f>
        <v>à renseigner par PSEF</v>
      </c>
      <c r="V2805" t="str">
        <f>'Liste des gares'!G2806</f>
        <v>B NORMANDIE</v>
      </c>
    </row>
    <row r="2806" spans="17:22">
      <c r="Q2806" t="str">
        <f>'Liste des gares'!B2807</f>
        <v>Vernouillet - Verneuil</v>
      </c>
      <c r="R2806">
        <f>'Liste des gares'!C2807</f>
        <v>87386656</v>
      </c>
      <c r="S2806" t="str">
        <f>'Liste des gares'!D2807</f>
        <v>Île-de-France</v>
      </c>
      <c r="T2806" t="str">
        <f>'Liste des gares'!E2807</f>
        <v>IDF - Île de France</v>
      </c>
      <c r="U2806" t="str">
        <f>'Liste des gares'!F2807</f>
        <v>à renseigner par PSEF</v>
      </c>
      <c r="V2806" t="str">
        <f>'Liste des gares'!G2807</f>
        <v>B ILE-DE-FRANCE</v>
      </c>
    </row>
    <row r="2807" spans="17:22">
      <c r="Q2807" t="str">
        <f>'Liste des gares'!B2808</f>
        <v>Vernou-sur-Seine</v>
      </c>
      <c r="R2807">
        <f>'Liste des gares'!C2808</f>
        <v>87682468</v>
      </c>
      <c r="S2807" t="str">
        <f>'Liste des gares'!D2808</f>
        <v>Île-de-France</v>
      </c>
      <c r="T2807" t="str">
        <f>'Liste des gares'!E2808</f>
        <v>IDF - Île de France</v>
      </c>
      <c r="U2807" t="str">
        <f>'Liste des gares'!F2808</f>
        <v>à renseigner par PSEF</v>
      </c>
      <c r="V2807" t="str">
        <f>'Liste des gares'!G2808</f>
        <v>C ILE-DE-FRANCE</v>
      </c>
    </row>
    <row r="2808" spans="17:22">
      <c r="Q2808" t="str">
        <f>'Liste des gares'!B2809</f>
        <v>Verrey</v>
      </c>
      <c r="R2808">
        <f>'Liste des gares'!C2809</f>
        <v>87713081</v>
      </c>
      <c r="S2808" t="str">
        <f>'Liste des gares'!D2809</f>
        <v>Bourgogne-Franche-Comté</v>
      </c>
      <c r="T2808" t="str">
        <f>'Liste des gares'!E2809</f>
        <v>BFC - Bourgogne Franche Compté</v>
      </c>
      <c r="U2808" t="str">
        <f>'Liste des gares'!F2809</f>
        <v>à renseigner par PSEF</v>
      </c>
      <c r="V2808" t="str">
        <f>'Liste des gares'!G2809</f>
        <v>C BOURGOGNE FC</v>
      </c>
    </row>
    <row r="2809" spans="17:22">
      <c r="Q2809" t="str">
        <f>'Liste des gares'!B2810</f>
        <v>Versailles Chantiers</v>
      </c>
      <c r="R2809">
        <f>'Liste des gares'!C2810</f>
        <v>87393009</v>
      </c>
      <c r="S2809" t="str">
        <f>'Liste des gares'!D2810</f>
        <v>Île-de-France</v>
      </c>
      <c r="T2809" t="str">
        <f>'Liste des gares'!E2810</f>
        <v>IDF - Île de France</v>
      </c>
      <c r="U2809" t="str">
        <f>'Liste des gares'!F2810</f>
        <v>à renseigner par PSEF</v>
      </c>
      <c r="V2809" t="str">
        <f>'Liste des gares'!G2810</f>
        <v>B ILE-DE-FRANCE</v>
      </c>
    </row>
    <row r="2810" spans="17:22">
      <c r="Q2810" t="str">
        <f>'Liste des gares'!B2811</f>
        <v>Versailles Château Rive Gauche</v>
      </c>
      <c r="R2810">
        <f>'Liste des gares'!C2811</f>
        <v>87393157</v>
      </c>
      <c r="S2810" t="str">
        <f>'Liste des gares'!D2811</f>
        <v>Île-de-France</v>
      </c>
      <c r="T2810" t="str">
        <f>'Liste des gares'!E2811</f>
        <v>IDF - Île de France</v>
      </c>
      <c r="U2810" t="str">
        <f>'Liste des gares'!F2811</f>
        <v>à renseigner par PSEF</v>
      </c>
      <c r="V2810" t="str">
        <f>'Liste des gares'!G2811</f>
        <v>B ILE-DE-FRANCE</v>
      </c>
    </row>
    <row r="2811" spans="17:22">
      <c r="Q2811" t="str">
        <f>'Liste des gares'!B2812</f>
        <v>Versailles Rive Droite</v>
      </c>
      <c r="R2811">
        <f>'Liste des gares'!C2812</f>
        <v>87382861</v>
      </c>
      <c r="S2811" t="str">
        <f>'Liste des gares'!D2812</f>
        <v>Île-de-France</v>
      </c>
      <c r="T2811" t="str">
        <f>'Liste des gares'!E2812</f>
        <v>IDF - Île de France</v>
      </c>
      <c r="U2811" t="str">
        <f>'Liste des gares'!F2812</f>
        <v>à renseigner par PSEF</v>
      </c>
      <c r="V2811" t="str">
        <f>'Liste des gares'!G2812</f>
        <v>B ILE-DE-FRANCE</v>
      </c>
    </row>
    <row r="2812" spans="17:22">
      <c r="Q2812" t="str">
        <f>'Liste des gares'!B2813</f>
        <v>Versigny</v>
      </c>
      <c r="R2812">
        <f>'Liste des gares'!C2813</f>
        <v>87296608</v>
      </c>
      <c r="S2812" t="str">
        <f>'Liste des gares'!D2813</f>
        <v>Hauts-de-France</v>
      </c>
      <c r="T2812" t="str">
        <f>'Liste des gares'!E2813</f>
        <v>HDF - Hauts de France</v>
      </c>
      <c r="U2812" t="str">
        <f>'Liste des gares'!F2813</f>
        <v>à renseigner par PSEF</v>
      </c>
      <c r="V2812" t="str">
        <f>'Liste des gares'!G2813</f>
        <v>C HAUTS DE FRANCE</v>
      </c>
    </row>
    <row r="2813" spans="17:22">
      <c r="Q2813" t="str">
        <f>'Liste des gares'!B2814</f>
        <v>Vert Galant</v>
      </c>
      <c r="R2813">
        <f>'Liste des gares'!C2814</f>
        <v>87271437</v>
      </c>
      <c r="S2813" t="str">
        <f>'Liste des gares'!D2814</f>
        <v>Île-de-France</v>
      </c>
      <c r="T2813" t="str">
        <f>'Liste des gares'!E2814</f>
        <v>IDF - Île de France</v>
      </c>
      <c r="U2813" t="str">
        <f>'Liste des gares'!F2814</f>
        <v>à renseigner par PSEF</v>
      </c>
      <c r="V2813" t="str">
        <f>'Liste des gares'!G2814</f>
        <v>B ILE-DE-FRANCE</v>
      </c>
    </row>
    <row r="2814" spans="17:22">
      <c r="Q2814" t="str">
        <f>'Liste des gares'!B2815</f>
        <v>Vertaizon</v>
      </c>
      <c r="R2814">
        <f>'Liste des gares'!C2815</f>
        <v>87734426</v>
      </c>
      <c r="S2814" t="str">
        <f>'Liste des gares'!D2815</f>
        <v>Auvergne-Rhône-Alpes</v>
      </c>
      <c r="T2814" t="str">
        <f>'Liste des gares'!E2815</f>
        <v>AURA - Auvergne Rhône Alpes</v>
      </c>
      <c r="U2814" t="str">
        <f>'Liste des gares'!F2815</f>
        <v>à renseigner par PSEF</v>
      </c>
      <c r="V2814" t="str">
        <f>'Liste des gares'!G2815</f>
        <v>B AUV-RHONE ALPES</v>
      </c>
    </row>
    <row r="2815" spans="17:22">
      <c r="Q2815" t="str">
        <f>'Liste des gares'!B2816</f>
        <v>Oudon</v>
      </c>
      <c r="R2815">
        <f>'Liste des gares'!C2816</f>
        <v>87481184</v>
      </c>
      <c r="S2815" t="str">
        <f>'Liste des gares'!D2816</f>
        <v>Pays de la Loire</v>
      </c>
      <c r="T2815" t="str">
        <f>'Liste des gares'!E2816</f>
        <v>BPL - Bretagne Pays de La Loire</v>
      </c>
      <c r="U2815" t="str">
        <f>'Liste des gares'!F2816</f>
        <v>à renseigner par PSEF</v>
      </c>
      <c r="V2815" t="str">
        <f>'Liste des gares'!G2816</f>
        <v>C PAYS DE LA LOIRE</v>
      </c>
    </row>
    <row r="2816" spans="17:22">
      <c r="Q2816" t="str">
        <f>'Liste des gares'!B2817</f>
        <v>Vervins</v>
      </c>
      <c r="R2816">
        <f>'Liste des gares'!C2817</f>
        <v>87296129</v>
      </c>
      <c r="S2816" t="str">
        <f>'Liste des gares'!D2817</f>
        <v>Hauts-de-France</v>
      </c>
      <c r="T2816" t="str">
        <f>'Liste des gares'!E2817</f>
        <v>HDF - Hauts de France</v>
      </c>
      <c r="U2816" t="str">
        <f>'Liste des gares'!F2817</f>
        <v>à renseigner par PSEF</v>
      </c>
      <c r="V2816" t="str">
        <f>'Liste des gares'!G2817</f>
        <v>C HAUTS DE FRANCE</v>
      </c>
    </row>
    <row r="2817" spans="17:22">
      <c r="Q2817" t="str">
        <f>'Liste des gares'!B2818</f>
        <v>Verzeille</v>
      </c>
      <c r="R2817">
        <f>'Liste des gares'!C2818</f>
        <v>87615138</v>
      </c>
      <c r="S2817" t="str">
        <f>'Liste des gares'!D2818</f>
        <v>Occitanie</v>
      </c>
      <c r="T2817" t="str">
        <f>'Liste des gares'!E2818</f>
        <v>OCC - Occitanie</v>
      </c>
      <c r="U2817" t="str">
        <f>'Liste des gares'!F2818</f>
        <v>à renseigner par PSEF</v>
      </c>
      <c r="V2817" t="str">
        <f>'Liste des gares'!G2818</f>
        <v>C OCCITANIE</v>
      </c>
    </row>
    <row r="2818" spans="17:22">
      <c r="Q2818" t="str">
        <f>'Liste des gares'!B2819</f>
        <v>Vesoul</v>
      </c>
      <c r="R2818">
        <f>'Liste des gares'!C2819</f>
        <v>87185009</v>
      </c>
      <c r="S2818" t="str">
        <f>'Liste des gares'!D2819</f>
        <v>Bourgogne-Franche-Comté</v>
      </c>
      <c r="T2818" t="str">
        <f>'Liste des gares'!E2819</f>
        <v>BFC - Bourgogne Franche Compté</v>
      </c>
      <c r="U2818" t="str">
        <f>'Liste des gares'!F2819</f>
        <v>EIC Bourgogne Franche Comté</v>
      </c>
      <c r="V2818" t="str">
        <f>'Liste des gares'!G2819</f>
        <v>B BOURGOGNE FC</v>
      </c>
    </row>
    <row r="2819" spans="17:22">
      <c r="Q2819" t="str">
        <f>'Liste des gares'!B2820</f>
        <v>Veuves - Monteaux</v>
      </c>
      <c r="R2819">
        <f>'Liste des gares'!C2820</f>
        <v>87574327</v>
      </c>
      <c r="S2819" t="str">
        <f>'Liste des gares'!D2820</f>
        <v>Centre-Val de Loire</v>
      </c>
      <c r="T2819" t="str">
        <f>'Liste des gares'!E2820</f>
        <v>CVL - Centre Val de Loire</v>
      </c>
      <c r="U2819" t="str">
        <f>'Liste des gares'!F2820</f>
        <v>à renseigner par PSEF</v>
      </c>
      <c r="V2819" t="str">
        <f>'Liste des gares'!G2820</f>
        <v>C CENTRE VAL DE LOIRE</v>
      </c>
    </row>
    <row r="2820" spans="17:22">
      <c r="Q2820" t="str">
        <f>'Liste des gares'!B2821</f>
        <v>Veynes Dévoluy</v>
      </c>
      <c r="R2820">
        <f>'Liste des gares'!C2821</f>
        <v>87763300</v>
      </c>
      <c r="S2820" t="str">
        <f>'Liste des gares'!D2821</f>
        <v>Provence-Alpes-Côte d'Azur</v>
      </c>
      <c r="T2820" t="str">
        <f>'Liste des gares'!E2821</f>
        <v>PACA - Provence Alpes Côte d'Azur</v>
      </c>
      <c r="U2820" t="str">
        <f>'Liste des gares'!F2821</f>
        <v>à renseigner par PSEF</v>
      </c>
      <c r="V2820" t="str">
        <f>'Liste des gares'!G2821</f>
        <v>C PACA</v>
      </c>
    </row>
    <row r="2821" spans="17:22">
      <c r="Q2821" t="str">
        <f>'Liste des gares'!B2822</f>
        <v>Vézelise</v>
      </c>
      <c r="R2821">
        <f>'Liste des gares'!C2822</f>
        <v>87141606</v>
      </c>
      <c r="S2821" t="str">
        <f>'Liste des gares'!D2822</f>
        <v>Grand Est</v>
      </c>
      <c r="T2821" t="str">
        <f>'Liste des gares'!E2822</f>
        <v>GE - Grand Est</v>
      </c>
      <c r="U2821" t="str">
        <f>'Liste des gares'!F2822</f>
        <v>EIC Lorraine Champagne Ardenne</v>
      </c>
      <c r="V2821" t="str">
        <f>'Liste des gares'!G2822</f>
        <v>C GRAND EST</v>
      </c>
    </row>
    <row r="2822" spans="17:22">
      <c r="Q2822" t="str">
        <f>'Liste des gares'!B2823</f>
        <v>Viaduc Sainte-Marie</v>
      </c>
      <c r="R2822">
        <f>'Liste des gares'!C2823</f>
        <v>87746735</v>
      </c>
      <c r="S2822" t="str">
        <f>'Liste des gares'!D2823</f>
        <v>Auvergne-Rhône-Alpes</v>
      </c>
      <c r="T2822" t="str">
        <f>'Liste des gares'!E2823</f>
        <v>AURA - Auvergne Rhône Alpes</v>
      </c>
      <c r="U2822" t="str">
        <f>'Liste des gares'!F2823</f>
        <v>à renseigner par PSEF</v>
      </c>
      <c r="V2822" t="str">
        <f>'Liste des gares'!G2823</f>
        <v>C AUV-RHONE ALPES</v>
      </c>
    </row>
    <row r="2823" spans="17:22">
      <c r="Q2823" t="str">
        <f>'Liste des gares'!B2824</f>
        <v>Viarmes</v>
      </c>
      <c r="R2823">
        <f>'Liste des gares'!C2824</f>
        <v>87276568</v>
      </c>
      <c r="S2823" t="str">
        <f>'Liste des gares'!D2824</f>
        <v>Île-de-France</v>
      </c>
      <c r="T2823" t="str">
        <f>'Liste des gares'!E2824</f>
        <v>IDF - Île de France</v>
      </c>
      <c r="U2823" t="str">
        <f>'Liste des gares'!F2824</f>
        <v>à renseigner par PSEF</v>
      </c>
      <c r="V2823" t="str">
        <f>'Liste des gares'!G2824</f>
        <v>B ILE-DE-FRANCE</v>
      </c>
    </row>
    <row r="2824" spans="17:22">
      <c r="Q2824" t="str">
        <f>'Liste des gares'!B2825</f>
        <v>Vias</v>
      </c>
      <c r="R2824">
        <f>'Liste des gares'!C2825</f>
        <v>87781260</v>
      </c>
      <c r="S2824" t="str">
        <f>'Liste des gares'!D2825</f>
        <v>Occitanie</v>
      </c>
      <c r="T2824" t="str">
        <f>'Liste des gares'!E2825</f>
        <v>OCC - Occitanie</v>
      </c>
      <c r="U2824" t="str">
        <f>'Liste des gares'!F2825</f>
        <v>à renseigner par PSEF</v>
      </c>
      <c r="V2824" t="str">
        <f>'Liste des gares'!G2825</f>
        <v>C OCCITANIE</v>
      </c>
    </row>
    <row r="2825" spans="17:22">
      <c r="Q2825" t="str">
        <f>'Liste des gares'!B2826</f>
        <v>Vic - Mireval</v>
      </c>
      <c r="R2825">
        <f>'Liste des gares'!C2826</f>
        <v>87773531</v>
      </c>
      <c r="S2825" t="str">
        <f>'Liste des gares'!D2826</f>
        <v>Occitanie</v>
      </c>
      <c r="T2825" t="str">
        <f>'Liste des gares'!E2826</f>
        <v>OCC - Occitanie</v>
      </c>
      <c r="U2825" t="str">
        <f>'Liste des gares'!F2826</f>
        <v>à renseigner par PSEF</v>
      </c>
      <c r="V2825" t="str">
        <f>'Liste des gares'!G2826</f>
        <v>C OCCITANIE</v>
      </c>
    </row>
    <row r="2826" spans="17:22">
      <c r="Q2826" t="str">
        <f>'Liste des gares'!B2827</f>
        <v>Vichy</v>
      </c>
      <c r="R2826">
        <f>'Liste des gares'!C2827</f>
        <v>87732008</v>
      </c>
      <c r="S2826" t="str">
        <f>'Liste des gares'!D2827</f>
        <v>Auvergne-Rhône-Alpes</v>
      </c>
      <c r="T2826" t="str">
        <f>'Liste des gares'!E2827</f>
        <v>AURA - Auvergne Rhône Alpes</v>
      </c>
      <c r="U2826" t="str">
        <f>'Liste des gares'!F2827</f>
        <v>EIC Auvergne Nivernais</v>
      </c>
      <c r="V2826" t="str">
        <f>'Liste des gares'!G2827</f>
        <v>B AUV-RHONE ALPES</v>
      </c>
    </row>
    <row r="2827" spans="17:22">
      <c r="Q2827" t="str">
        <f>'Liste des gares'!B2828</f>
        <v>Vic-le-Comte</v>
      </c>
      <c r="R2827">
        <f>'Liste des gares'!C2828</f>
        <v>87734186</v>
      </c>
      <c r="S2827" t="str">
        <f>'Liste des gares'!D2828</f>
        <v>Auvergne-Rhône-Alpes</v>
      </c>
      <c r="T2827" t="str">
        <f>'Liste des gares'!E2828</f>
        <v>AURA - Auvergne Rhône Alpes</v>
      </c>
      <c r="U2827" t="str">
        <f>'Liste des gares'!F2828</f>
        <v>à renseigner par PSEF</v>
      </c>
      <c r="V2827" t="str">
        <f>'Liste des gares'!G2828</f>
        <v>B AUV-RHONE ALPES</v>
      </c>
    </row>
    <row r="2828" spans="17:22">
      <c r="Q2828" t="str">
        <f>'Liste des gares'!B2829</f>
        <v>Vic-sur-Cère</v>
      </c>
      <c r="R2828">
        <f>'Liste des gares'!C2829</f>
        <v>87645440</v>
      </c>
      <c r="S2828" t="str">
        <f>'Liste des gares'!D2829</f>
        <v>Auvergne-Rhône-Alpes</v>
      </c>
      <c r="T2828" t="str">
        <f>'Liste des gares'!E2829</f>
        <v>AURA - Auvergne Rhône Alpes</v>
      </c>
      <c r="U2828" t="str">
        <f>'Liste des gares'!F2829</f>
        <v>à renseigner par PSEF</v>
      </c>
      <c r="V2828" t="str">
        <f>'Liste des gares'!G2829</f>
        <v>C AUV-RHONE ALPES</v>
      </c>
    </row>
    <row r="2829" spans="17:22">
      <c r="Q2829" t="str">
        <f>'Liste des gares'!B2830</f>
        <v>Vidauban</v>
      </c>
      <c r="R2829">
        <f>'Liste des gares'!C2830</f>
        <v>87755421</v>
      </c>
      <c r="S2829" t="str">
        <f>'Liste des gares'!D2830</f>
        <v>Provence-Alpes-Côte d'Azur</v>
      </c>
      <c r="T2829" t="str">
        <f>'Liste des gares'!E2830</f>
        <v>PACA - Provence Alpes Côte d'Azur</v>
      </c>
      <c r="U2829" t="str">
        <f>'Liste des gares'!F2830</f>
        <v>à renseigner par PSEF</v>
      </c>
      <c r="V2829" t="str">
        <f>'Liste des gares'!G2830</f>
        <v>C PACA</v>
      </c>
    </row>
    <row r="2830" spans="17:22">
      <c r="Q2830" t="str">
        <f>'Liste des gares'!B2831</f>
        <v>Vieilleville</v>
      </c>
      <c r="R2830">
        <f>'Liste des gares'!C2831</f>
        <v>87597633</v>
      </c>
      <c r="S2830" t="str">
        <f>'Liste des gares'!D2831</f>
        <v>Nouvelle-Aquitaine</v>
      </c>
      <c r="T2830" t="str">
        <f>'Liste des gares'!E2831</f>
        <v>NA - Nouvelle Aquitaine</v>
      </c>
      <c r="U2830" t="str">
        <f>'Liste des gares'!F2831</f>
        <v>à renseigner par PSEF</v>
      </c>
      <c r="V2830" t="str">
        <f>'Liste des gares'!G2831</f>
        <v>C NOUVELLE AQUITAINE</v>
      </c>
    </row>
    <row r="2831" spans="17:22">
      <c r="Q2831" t="str">
        <f>'Liste des gares'!B2832</f>
        <v>Vielmur-sur-Agout</v>
      </c>
      <c r="R2831">
        <f>'Liste des gares'!C2832</f>
        <v>87615492</v>
      </c>
      <c r="S2831" t="str">
        <f>'Liste des gares'!D2832</f>
        <v>Occitanie</v>
      </c>
      <c r="T2831" t="str">
        <f>'Liste des gares'!E2832</f>
        <v>OCC - Occitanie</v>
      </c>
      <c r="U2831" t="str">
        <f>'Liste des gares'!F2832</f>
        <v>à renseigner par PSEF</v>
      </c>
      <c r="V2831" t="str">
        <f>'Liste des gares'!G2832</f>
        <v>C OCCITANIE</v>
      </c>
    </row>
    <row r="2832" spans="17:22">
      <c r="Q2832" t="str">
        <f>'Liste des gares'!B2833</f>
        <v>Vienne</v>
      </c>
      <c r="R2832">
        <f>'Liste des gares'!C2833</f>
        <v>87722587</v>
      </c>
      <c r="S2832" t="str">
        <f>'Liste des gares'!D2833</f>
        <v>Auvergne-Rhône-Alpes</v>
      </c>
      <c r="T2832" t="str">
        <f>'Liste des gares'!E2833</f>
        <v>AURA - Auvergne Rhône Alpes</v>
      </c>
      <c r="U2832" t="str">
        <f>'Liste des gares'!F2833</f>
        <v>EIC Rhône Alpes Lyon</v>
      </c>
      <c r="V2832" t="str">
        <f>'Liste des gares'!G2833</f>
        <v>B AUV-RHONE ALPES</v>
      </c>
    </row>
    <row r="2833" spans="17:22">
      <c r="Q2833" t="str">
        <f>'Liste des gares'!B2834</f>
        <v>Vierzon</v>
      </c>
      <c r="R2833">
        <f>'Liste des gares'!C2834</f>
        <v>87576009</v>
      </c>
      <c r="S2833" t="str">
        <f>'Liste des gares'!D2834</f>
        <v>Centre-Val de Loire</v>
      </c>
      <c r="T2833" t="str">
        <f>'Liste des gares'!E2834</f>
        <v>CVL - Centre Val de Loire</v>
      </c>
      <c r="U2833" t="str">
        <f>'Liste des gares'!F2834</f>
        <v>à renseigner par PSEF</v>
      </c>
      <c r="V2833" t="str">
        <f>'Liste des gares'!G2834</f>
        <v>A CENTRE VAL DE LOIRE</v>
      </c>
    </row>
    <row r="2834" spans="17:22">
      <c r="Q2834" t="str">
        <f>'Liste des gares'!B2835</f>
        <v>Vierzon Forges</v>
      </c>
      <c r="R2834">
        <f>'Liste des gares'!C2835</f>
        <v>87576090</v>
      </c>
      <c r="S2834" t="str">
        <f>'Liste des gares'!D2835</f>
        <v>Centre-Val de Loire</v>
      </c>
      <c r="T2834" t="str">
        <f>'Liste des gares'!E2835</f>
        <v>CVL - Centre Val de Loire</v>
      </c>
      <c r="U2834" t="str">
        <f>'Liste des gares'!F2835</f>
        <v>à renseigner par PSEF</v>
      </c>
      <c r="V2834" t="str">
        <f>'Liste des gares'!G2835</f>
        <v>C CENTRE VAL DE LOIRE</v>
      </c>
    </row>
    <row r="2835" spans="17:22">
      <c r="Q2835" t="str">
        <f>'Liste des gares'!B2836</f>
        <v>Vierzy</v>
      </c>
      <c r="R2835">
        <f>'Liste des gares'!C2836</f>
        <v>87271783</v>
      </c>
      <c r="S2835" t="str">
        <f>'Liste des gares'!D2836</f>
        <v>Hauts-de-France</v>
      </c>
      <c r="T2835" t="str">
        <f>'Liste des gares'!E2836</f>
        <v>HDF - Hauts de France</v>
      </c>
      <c r="U2835" t="str">
        <f>'Liste des gares'!F2836</f>
        <v>à renseigner par PSEF</v>
      </c>
      <c r="V2835" t="str">
        <f>'Liste des gares'!G2836</f>
        <v>C HAUTS DE FRANCE</v>
      </c>
    </row>
    <row r="2836" spans="17:22">
      <c r="Q2836" t="str">
        <f>'Liste des gares'!B2837</f>
        <v>Vieux-Thann</v>
      </c>
      <c r="R2836">
        <f>'Liste des gares'!C2837</f>
        <v>87182550</v>
      </c>
      <c r="S2836" t="str">
        <f>'Liste des gares'!D2837</f>
        <v>Grand Est</v>
      </c>
      <c r="T2836" t="str">
        <f>'Liste des gares'!E2837</f>
        <v>GE - Grand Est</v>
      </c>
      <c r="U2836" t="str">
        <f>'Liste des gares'!F2837</f>
        <v>à renseigner par PSEF</v>
      </c>
      <c r="V2836" t="str">
        <f>'Liste des gares'!G2837</f>
        <v>B GRAND EST</v>
      </c>
    </row>
    <row r="2837" spans="17:22">
      <c r="Q2837" t="str">
        <f>'Liste des gares'!B2838</f>
        <v>Vieux-Thann Zone Industrielle</v>
      </c>
      <c r="R2837">
        <f>'Liste des gares'!C2838</f>
        <v>87181289</v>
      </c>
      <c r="S2837" t="str">
        <f>'Liste des gares'!D2838</f>
        <v>Grand Est</v>
      </c>
      <c r="T2837" t="str">
        <f>'Liste des gares'!E2838</f>
        <v>GE - Grand Est</v>
      </c>
      <c r="U2837" t="str">
        <f>'Liste des gares'!F2838</f>
        <v>à renseigner par PSEF</v>
      </c>
      <c r="V2837" t="str">
        <f>'Liste des gares'!G2838</f>
        <v>C GRAND EST</v>
      </c>
    </row>
    <row r="2838" spans="17:22">
      <c r="Q2838" t="str">
        <f>'Liste des gares'!B2839</f>
        <v>Viévola</v>
      </c>
      <c r="R2838">
        <f>'Liste des gares'!C2839</f>
        <v>87756890</v>
      </c>
      <c r="S2838" t="str">
        <f>'Liste des gares'!D2839</f>
        <v>Provence-Alpes-Côte d'Azur</v>
      </c>
      <c r="T2838" t="str">
        <f>'Liste des gares'!E2839</f>
        <v>PACA - Provence Alpes Côte d'Azur</v>
      </c>
      <c r="U2838" t="str">
        <f>'Liste des gares'!F2839</f>
        <v>à renseigner par PSEF</v>
      </c>
      <c r="V2838" t="str">
        <f>'Liste des gares'!G2839</f>
        <v>C PACA</v>
      </c>
    </row>
    <row r="2839" spans="17:22">
      <c r="Q2839" t="str">
        <f>'Liste des gares'!B2840</f>
        <v>Vif</v>
      </c>
      <c r="R2839">
        <f>'Liste des gares'!C2840</f>
        <v>87747576</v>
      </c>
      <c r="S2839" t="str">
        <f>'Liste des gares'!D2840</f>
        <v>Auvergne-Rhône-Alpes</v>
      </c>
      <c r="T2839" t="str">
        <f>'Liste des gares'!E2840</f>
        <v>AURA - Auvergne Rhône Alpes</v>
      </c>
      <c r="U2839" t="str">
        <f>'Liste des gares'!F2840</f>
        <v>à renseigner par PSEF</v>
      </c>
      <c r="V2839" t="str">
        <f>'Liste des gares'!G2840</f>
        <v>C AUV-RHONE ALPES</v>
      </c>
    </row>
    <row r="2840" spans="17:22">
      <c r="Q2840" t="str">
        <f>'Liste des gares'!B2841</f>
        <v>Vigeois</v>
      </c>
      <c r="R2840">
        <f>'Liste des gares'!C2841</f>
        <v>87594218</v>
      </c>
      <c r="S2840" t="str">
        <f>'Liste des gares'!D2841</f>
        <v>Nouvelle-Aquitaine</v>
      </c>
      <c r="T2840" t="str">
        <f>'Liste des gares'!E2841</f>
        <v>NA - Nouvelle Aquitaine</v>
      </c>
      <c r="U2840" t="str">
        <f>'Liste des gares'!F2841</f>
        <v>à renseigner par PSEF</v>
      </c>
      <c r="V2840" t="str">
        <f>'Liste des gares'!G2841</f>
        <v>C NOUVELLE AQUITAINE</v>
      </c>
    </row>
    <row r="2841" spans="17:22">
      <c r="Q2841" t="str">
        <f>'Liste des gares'!B2842</f>
        <v>Vigneux-sur-Seine</v>
      </c>
      <c r="R2841">
        <f>'Liste des gares'!C2842</f>
        <v>87681304</v>
      </c>
      <c r="S2841" t="str">
        <f>'Liste des gares'!D2842</f>
        <v>Île-de-France</v>
      </c>
      <c r="T2841" t="str">
        <f>'Liste des gares'!E2842</f>
        <v>IDF - Île de France</v>
      </c>
      <c r="U2841" t="str">
        <f>'Liste des gares'!F2842</f>
        <v>à renseigner par PSEF</v>
      </c>
      <c r="V2841" t="str">
        <f>'Liste des gares'!G2842</f>
        <v>B ILE-DE-FRANCE</v>
      </c>
    </row>
    <row r="2842" spans="17:22">
      <c r="Q2842" t="str">
        <f>'Liste des gares'!B2843</f>
        <v>Vignols - Saint-Solve</v>
      </c>
      <c r="R2842">
        <f>'Liste des gares'!C2843</f>
        <v>87594655</v>
      </c>
      <c r="S2842" t="str">
        <f>'Liste des gares'!D2843</f>
        <v>Nouvelle-Aquitaine</v>
      </c>
      <c r="T2842" t="str">
        <f>'Liste des gares'!E2843</f>
        <v>NA - Nouvelle Aquitaine</v>
      </c>
      <c r="U2842" t="str">
        <f>'Liste des gares'!F2843</f>
        <v>à renseigner par PSEF</v>
      </c>
      <c r="V2842" t="str">
        <f>'Liste des gares'!G2843</f>
        <v>C NOUVELLE AQUITAINE</v>
      </c>
    </row>
    <row r="2843" spans="17:22">
      <c r="Q2843" t="str">
        <f>'Liste des gares'!B2844</f>
        <v>Vignory</v>
      </c>
      <c r="R2843">
        <f>'Liste des gares'!C2844</f>
        <v>87142232</v>
      </c>
      <c r="S2843" t="str">
        <f>'Liste des gares'!D2844</f>
        <v>Grand Est</v>
      </c>
      <c r="T2843" t="str">
        <f>'Liste des gares'!E2844</f>
        <v>GE - Grand Est</v>
      </c>
      <c r="U2843" t="str">
        <f>'Liste des gares'!F2844</f>
        <v>à renseigner par PSEF</v>
      </c>
      <c r="V2843" t="str">
        <f>'Liste des gares'!G2844</f>
        <v>C GRAND EST</v>
      </c>
    </row>
    <row r="2844" spans="17:22">
      <c r="Q2844" t="str">
        <f>'Liste des gares'!B2845</f>
        <v>Villabé</v>
      </c>
      <c r="R2844">
        <f>'Liste des gares'!C2845</f>
        <v>87681619</v>
      </c>
      <c r="S2844" t="str">
        <f>'Liste des gares'!D2845</f>
        <v>Île-de-France</v>
      </c>
      <c r="T2844" t="str">
        <f>'Liste des gares'!E2845</f>
        <v>IDF - Île de France</v>
      </c>
      <c r="U2844" t="str">
        <f>'Liste des gares'!F2845</f>
        <v>à renseigner par PSEF</v>
      </c>
      <c r="V2844" t="str">
        <f>'Liste des gares'!G2845</f>
        <v>B  ILE-DE-FRANCE</v>
      </c>
    </row>
    <row r="2845" spans="17:22">
      <c r="Q2845" t="str">
        <f>'Liste des gares'!B2846</f>
        <v>Villaines</v>
      </c>
      <c r="R2845">
        <f>'Liste des gares'!C2846</f>
        <v>87272021</v>
      </c>
      <c r="S2845" t="str">
        <f>'Liste des gares'!D2846</f>
        <v>Île-de-France</v>
      </c>
      <c r="T2845" t="str">
        <f>'Liste des gares'!E2846</f>
        <v>IDF - Île de France</v>
      </c>
      <c r="U2845" t="str">
        <f>'Liste des gares'!F2846</f>
        <v>à renseigner par PSEF</v>
      </c>
      <c r="V2845" t="str">
        <f>'Liste des gares'!G2846</f>
        <v>C ILE-DE-FRANCE</v>
      </c>
    </row>
    <row r="2846" spans="17:22">
      <c r="Q2846" t="str">
        <f>'Liste des gares'!B2847</f>
        <v>Villars-les-Dombes</v>
      </c>
      <c r="R2846">
        <f>'Liste des gares'!C2847</f>
        <v>87723759</v>
      </c>
      <c r="S2846" t="str">
        <f>'Liste des gares'!D2847</f>
        <v>Auvergne-Rhône-Alpes</v>
      </c>
      <c r="T2846" t="str">
        <f>'Liste des gares'!E2847</f>
        <v>AURA - Auvergne Rhône Alpes</v>
      </c>
      <c r="U2846" t="str">
        <f>'Liste des gares'!F2847</f>
        <v>EIC Rhône Alpes Lyon</v>
      </c>
      <c r="V2846" t="str">
        <f>'Liste des gares'!G2847</f>
        <v>B AUV-RHONE ALPES</v>
      </c>
    </row>
    <row r="2847" spans="17:22">
      <c r="Q2847" t="str">
        <f>'Liste des gares'!B2848</f>
        <v>Villedieu-les-Poêles</v>
      </c>
      <c r="R2847">
        <f>'Liste des gares'!C2848</f>
        <v>87447698</v>
      </c>
      <c r="S2847" t="str">
        <f>'Liste des gares'!D2848</f>
        <v>Normandie</v>
      </c>
      <c r="T2847" t="str">
        <f>'Liste des gares'!E2848</f>
        <v>NO - Normandie</v>
      </c>
      <c r="U2847" t="str">
        <f>'Liste des gares'!F2848</f>
        <v>à renseigner par PSEF</v>
      </c>
      <c r="V2847" t="str">
        <f>'Liste des gares'!G2848</f>
        <v>C NORMANDIE</v>
      </c>
    </row>
    <row r="2848" spans="17:22">
      <c r="Q2848" t="str">
        <f>'Liste des gares'!B2849</f>
        <v>Villefort</v>
      </c>
      <c r="R2848">
        <f>'Liste des gares'!C2849</f>
        <v>87775197</v>
      </c>
      <c r="S2848" t="str">
        <f>'Liste des gares'!D2849</f>
        <v>Occitanie</v>
      </c>
      <c r="T2848" t="str">
        <f>'Liste des gares'!E2849</f>
        <v>OCC - Occitanie</v>
      </c>
      <c r="U2848" t="str">
        <f>'Liste des gares'!F2849</f>
        <v>à renseigner par PSEF</v>
      </c>
      <c r="V2848" t="str">
        <f>'Liste des gares'!G2849</f>
        <v>C OCCITANIE</v>
      </c>
    </row>
    <row r="2849" spans="17:22">
      <c r="Q2849" t="str">
        <f>'Liste des gares'!B2850</f>
        <v>Villefranche - Vernet-les-Bains</v>
      </c>
      <c r="R2849">
        <f>'Liste des gares'!C2850</f>
        <v>87784686</v>
      </c>
      <c r="S2849" t="str">
        <f>'Liste des gares'!D2850</f>
        <v>Occitanie</v>
      </c>
      <c r="T2849" t="str">
        <f>'Liste des gares'!E2850</f>
        <v>OCC - Occitanie</v>
      </c>
      <c r="U2849" t="str">
        <f>'Liste des gares'!F2850</f>
        <v>à renseigner par PSEF</v>
      </c>
      <c r="V2849" t="str">
        <f>'Liste des gares'!G2850</f>
        <v>B OCCITANIE</v>
      </c>
    </row>
    <row r="2850" spans="17:22">
      <c r="Q2850" t="str">
        <f>'Liste des gares'!B2851</f>
        <v>Villefranche-de-Lauragais</v>
      </c>
      <c r="R2850">
        <f>'Liste des gares'!C2851</f>
        <v>87615013</v>
      </c>
      <c r="S2850" t="str">
        <f>'Liste des gares'!D2851</f>
        <v>Occitanie</v>
      </c>
      <c r="T2850" t="str">
        <f>'Liste des gares'!E2851</f>
        <v>OCC - Occitanie</v>
      </c>
      <c r="U2850" t="str">
        <f>'Liste des gares'!F2851</f>
        <v>à renseigner par PSEF</v>
      </c>
      <c r="V2850" t="str">
        <f>'Liste des gares'!G2851</f>
        <v>B OCCITANIE</v>
      </c>
    </row>
    <row r="2851" spans="17:22">
      <c r="Q2851" t="str">
        <f>'Liste des gares'!B2852</f>
        <v>Villefranche-de-Rouergue</v>
      </c>
      <c r="R2851">
        <f>'Liste des gares'!C2852</f>
        <v>87613893</v>
      </c>
      <c r="S2851" t="str">
        <f>'Liste des gares'!D2852</f>
        <v>Occitanie</v>
      </c>
      <c r="T2851" t="str">
        <f>'Liste des gares'!E2852</f>
        <v>OCC - Occitanie</v>
      </c>
      <c r="U2851" t="str">
        <f>'Liste des gares'!F2852</f>
        <v>à renseigner par PSEF</v>
      </c>
      <c r="V2851" t="str">
        <f>'Liste des gares'!G2852</f>
        <v>C OCCITANIE</v>
      </c>
    </row>
    <row r="2852" spans="17:22">
      <c r="Q2852" t="str">
        <f>'Liste des gares'!B2853</f>
        <v>Villefranche-du-Périgord</v>
      </c>
      <c r="R2852">
        <f>'Liste des gares'!C2853</f>
        <v>87595892</v>
      </c>
      <c r="S2852" t="str">
        <f>'Liste des gares'!D2853</f>
        <v>Nouvelle-Aquitaine</v>
      </c>
      <c r="T2852" t="str">
        <f>'Liste des gares'!E2853</f>
        <v>NA - Nouvelle Aquitaine</v>
      </c>
      <c r="U2852" t="str">
        <f>'Liste des gares'!F2853</f>
        <v>à renseigner par PSEF</v>
      </c>
      <c r="V2852" t="str">
        <f>'Liste des gares'!G2853</f>
        <v>C NOUVELLE AQUITAINE</v>
      </c>
    </row>
    <row r="2853" spans="17:22">
      <c r="Q2853" t="str">
        <f>'Liste des gares'!B2854</f>
        <v>Villefranche-sur-Cher</v>
      </c>
      <c r="R2853">
        <f>'Liste des gares'!C2854</f>
        <v>87576884</v>
      </c>
      <c r="S2853" t="str">
        <f>'Liste des gares'!D2854</f>
        <v>Centre-Val de Loire</v>
      </c>
      <c r="T2853" t="str">
        <f>'Liste des gares'!E2854</f>
        <v>CVL - Centre Val de Loire</v>
      </c>
      <c r="U2853" t="str">
        <f>'Liste des gares'!F2854</f>
        <v>EIC Centre Limousin</v>
      </c>
      <c r="V2853" t="str">
        <f>'Liste des gares'!G2854</f>
        <v>C CENTRE VAL DE LOIRE</v>
      </c>
    </row>
    <row r="2854" spans="17:22">
      <c r="Q2854" t="str">
        <f>'Liste des gares'!B2855</f>
        <v>Villefranche-sur-Mer</v>
      </c>
      <c r="R2854">
        <f>'Liste des gares'!C2855</f>
        <v>87756361</v>
      </c>
      <c r="S2854" t="str">
        <f>'Liste des gares'!D2855</f>
        <v>Provence-Alpes-Côte d'Azur</v>
      </c>
      <c r="T2854" t="str">
        <f>'Liste des gares'!E2855</f>
        <v>PACA - Provence Alpes Côte d'Azur</v>
      </c>
      <c r="U2854" t="str">
        <f>'Liste des gares'!F2855</f>
        <v>à renseigner par PSEF</v>
      </c>
      <c r="V2854" t="str">
        <f>'Liste des gares'!G2855</f>
        <v>B PACA</v>
      </c>
    </row>
    <row r="2855" spans="17:22">
      <c r="Q2855" t="str">
        <f>'Liste des gares'!B2856</f>
        <v>Villefranche-sur-Saône</v>
      </c>
      <c r="R2855">
        <f>'Liste des gares'!C2856</f>
        <v>87721332</v>
      </c>
      <c r="S2855" t="str">
        <f>'Liste des gares'!D2856</f>
        <v>Auvergne-Rhône-Alpes</v>
      </c>
      <c r="T2855" t="str">
        <f>'Liste des gares'!E2856</f>
        <v>AURA - Auvergne Rhône Alpes</v>
      </c>
      <c r="U2855" t="str">
        <f>'Liste des gares'!F2856</f>
        <v>EIC Rhône Alpes Lyon</v>
      </c>
      <c r="V2855" t="str">
        <f>'Liste des gares'!G2856</f>
        <v>B AUV-RHONE ALPES</v>
      </c>
    </row>
    <row r="2856" spans="17:22">
      <c r="Q2856" t="str">
        <f>'Liste des gares'!B2857</f>
        <v>Villefranque</v>
      </c>
      <c r="R2856">
        <f>'Liste des gares'!C2857</f>
        <v>87673616</v>
      </c>
      <c r="S2856" t="str">
        <f>'Liste des gares'!D2857</f>
        <v>Nouvelle-Aquitaine</v>
      </c>
      <c r="T2856" t="str">
        <f>'Liste des gares'!E2857</f>
        <v>NA - Nouvelle Aquitaine</v>
      </c>
      <c r="U2856" t="str">
        <f>'Liste des gares'!F2857</f>
        <v>à renseigner par PSEF</v>
      </c>
      <c r="V2856" t="str">
        <f>'Liste des gares'!G2857</f>
        <v>C NOUVELLE AQUITAINE</v>
      </c>
    </row>
    <row r="2857" spans="17:22">
      <c r="Q2857" t="str">
        <f>'Liste des gares'!B2858</f>
        <v>Villeherviers</v>
      </c>
      <c r="R2857">
        <f>'Liste des gares'!C2858</f>
        <v>87576165</v>
      </c>
      <c r="S2857" t="str">
        <f>'Liste des gares'!D2858</f>
        <v>Centre-Val de Loire</v>
      </c>
      <c r="T2857" t="str">
        <f>'Liste des gares'!E2858</f>
        <v>CVL - Centre Val de Loire</v>
      </c>
      <c r="U2857" t="str">
        <f>'Liste des gares'!F2858</f>
        <v>à renseigner par PSEF</v>
      </c>
      <c r="V2857" t="str">
        <f>'Liste des gares'!G2858</f>
        <v>C CENTRE VAL DE LOIRE</v>
      </c>
    </row>
    <row r="2858" spans="17:22">
      <c r="Q2858" t="str">
        <f>'Liste des gares'!B2859</f>
        <v>Villenave-d'Ornon</v>
      </c>
      <c r="R2858">
        <f>'Liste des gares'!C2859</f>
        <v>87581835</v>
      </c>
      <c r="S2858" t="str">
        <f>'Liste des gares'!D2859</f>
        <v>Nouvelle-Aquitaine</v>
      </c>
      <c r="T2858" t="str">
        <f>'Liste des gares'!E2859</f>
        <v>NA - Nouvelle Aquitaine</v>
      </c>
      <c r="U2858" t="str">
        <f>'Liste des gares'!F2859</f>
        <v>à renseigner par PSEF</v>
      </c>
      <c r="V2858" t="str">
        <f>'Liste des gares'!G2859</f>
        <v>C NOUVELLE AQUITAINE</v>
      </c>
    </row>
    <row r="2859" spans="17:22">
      <c r="Q2859" t="str">
        <f>'Liste des gares'!B2860</f>
        <v>Villeneuve Triage</v>
      </c>
      <c r="R2859">
        <f>'Liste des gares'!C2860</f>
        <v>87681809</v>
      </c>
      <c r="S2859" t="str">
        <f>'Liste des gares'!D2860</f>
        <v>Île-de-France</v>
      </c>
      <c r="T2859" t="str">
        <f>'Liste des gares'!E2860</f>
        <v>IDF - Île de France</v>
      </c>
      <c r="U2859" t="str">
        <f>'Liste des gares'!F2860</f>
        <v>à renseigner par PSEF</v>
      </c>
      <c r="V2859" t="str">
        <f>'Liste des gares'!G2860</f>
        <v>B ILE-DE-FRANCE</v>
      </c>
    </row>
    <row r="2860" spans="17:22">
      <c r="Q2860" t="str">
        <f>'Liste des gares'!B2861</f>
        <v>Villeneuve-la-Comtesse</v>
      </c>
      <c r="R2860">
        <f>'Liste des gares'!C2861</f>
        <v>87491258</v>
      </c>
      <c r="S2860" t="str">
        <f>'Liste des gares'!D2861</f>
        <v>Nouvelle-Aquitaine</v>
      </c>
      <c r="T2860" t="str">
        <f>'Liste des gares'!E2861</f>
        <v>NA - Nouvelle Aquitaine</v>
      </c>
      <c r="U2860" t="str">
        <f>'Liste des gares'!F2861</f>
        <v>à renseigner par PSEF</v>
      </c>
      <c r="V2860" t="str">
        <f>'Liste des gares'!G2861</f>
        <v>C NOUVELLE AQUITAINE</v>
      </c>
    </row>
    <row r="2861" spans="17:22">
      <c r="Q2861" t="str">
        <f>'Liste des gares'!B2862</f>
        <v>Villeneuve-la-Guyard</v>
      </c>
      <c r="R2861">
        <f>'Liste des gares'!C2862</f>
        <v>87683102</v>
      </c>
      <c r="S2861" t="str">
        <f>'Liste des gares'!D2862</f>
        <v>Bourgogne-Franche-Comté</v>
      </c>
      <c r="T2861" t="str">
        <f>'Liste des gares'!E2862</f>
        <v>BFC - Bourgogne Franche Compté</v>
      </c>
      <c r="U2861" t="str">
        <f>'Liste des gares'!F2862</f>
        <v>à renseigner par PSEF</v>
      </c>
      <c r="V2861" t="str">
        <f>'Liste des gares'!G2862</f>
        <v>B BOURGOGNE FC</v>
      </c>
    </row>
    <row r="2862" spans="17:22">
      <c r="Q2862" t="str">
        <f>'Liste des gares'!B2863</f>
        <v>Villeneuve-le-Roi</v>
      </c>
      <c r="R2862">
        <f>'Liste des gares'!C2863</f>
        <v>87545277</v>
      </c>
      <c r="S2862" t="str">
        <f>'Liste des gares'!D2863</f>
        <v>Île-de-France</v>
      </c>
      <c r="T2862" t="str">
        <f>'Liste des gares'!E2863</f>
        <v>IDF - Île de France</v>
      </c>
      <c r="U2862" t="str">
        <f>'Liste des gares'!F2863</f>
        <v>à renseigner par PSEF</v>
      </c>
      <c r="V2862" t="str">
        <f>'Liste des gares'!G2863</f>
        <v>B ILE-DE-FRANCE</v>
      </c>
    </row>
    <row r="2863" spans="17:22">
      <c r="Q2863" t="str">
        <f>'Liste des gares'!B2864</f>
        <v>Villeneuve-lès-Maguelone</v>
      </c>
      <c r="R2863">
        <f>'Liste des gares'!C2864</f>
        <v>87773515</v>
      </c>
      <c r="S2863" t="str">
        <f>'Liste des gares'!D2864</f>
        <v>Occitanie</v>
      </c>
      <c r="T2863" t="str">
        <f>'Liste des gares'!E2864</f>
        <v>OCC - Occitanie</v>
      </c>
      <c r="U2863" t="str">
        <f>'Liste des gares'!F2864</f>
        <v>à renseigner par PSEF</v>
      </c>
      <c r="V2863" t="str">
        <f>'Liste des gares'!G2864</f>
        <v>C OCCITANIE</v>
      </c>
    </row>
    <row r="2864" spans="17:22">
      <c r="Q2864" t="str">
        <f>'Liste des gares'!B2865</f>
        <v>Villeneuve-Loubet</v>
      </c>
      <c r="R2864">
        <f>'Liste des gares'!C2865</f>
        <v>87756304</v>
      </c>
      <c r="S2864" t="str">
        <f>'Liste des gares'!D2865</f>
        <v>Provence-Alpes-Côte d'Azur</v>
      </c>
      <c r="T2864" t="str">
        <f>'Liste des gares'!E2865</f>
        <v>PACA - Provence Alpes Côte d'Azur</v>
      </c>
      <c r="U2864" t="str">
        <f>'Liste des gares'!F2865</f>
        <v>à renseigner par PSEF</v>
      </c>
      <c r="V2864" t="str">
        <f>'Liste des gares'!G2865</f>
        <v>B PACA</v>
      </c>
    </row>
    <row r="2865" spans="17:22">
      <c r="Q2865" t="str">
        <f>'Liste des gares'!B2866</f>
        <v>Villeneuve-Saint-Georges</v>
      </c>
      <c r="R2865">
        <f>'Liste des gares'!C2866</f>
        <v>87681825</v>
      </c>
      <c r="S2865" t="str">
        <f>'Liste des gares'!D2866</f>
        <v>Île-de-France</v>
      </c>
      <c r="T2865" t="str">
        <f>'Liste des gares'!E2866</f>
        <v>IDF - Île de France</v>
      </c>
      <c r="U2865" t="str">
        <f>'Liste des gares'!F2866</f>
        <v>à renseigner par PSEF</v>
      </c>
      <c r="V2865" t="str">
        <f>'Liste des gares'!G2866</f>
        <v>B ILE-DE-FRANCE</v>
      </c>
    </row>
    <row r="2866" spans="17:22">
      <c r="Q2866" t="str">
        <f>'Liste des gares'!B2867</f>
        <v>Villeneuve-sur-Allier</v>
      </c>
      <c r="R2866">
        <f>'Liste des gares'!C2867</f>
        <v>87696310</v>
      </c>
      <c r="S2866" t="str">
        <f>'Liste des gares'!D2867</f>
        <v>Auvergne-Rhône-Alpes</v>
      </c>
      <c r="T2866" t="str">
        <f>'Liste des gares'!E2867</f>
        <v>AURA - Auvergne Rhône Alpes</v>
      </c>
      <c r="U2866" t="str">
        <f>'Liste des gares'!F2867</f>
        <v>à renseigner par PSEF</v>
      </c>
      <c r="V2866" t="str">
        <f>'Liste des gares'!G2867</f>
        <v>C AUV-RHONE ALPES</v>
      </c>
    </row>
    <row r="2867" spans="17:22">
      <c r="Q2867" t="str">
        <f>'Liste des gares'!B2868</f>
        <v>Villeneuve-sur-Yonne</v>
      </c>
      <c r="R2867">
        <f>'Liste des gares'!C2868</f>
        <v>87683219</v>
      </c>
      <c r="S2867" t="str">
        <f>'Liste des gares'!D2868</f>
        <v>Bourgogne-Franche-Comté</v>
      </c>
      <c r="T2867" t="str">
        <f>'Liste des gares'!E2868</f>
        <v>BFC - Bourgogne Franche Compté</v>
      </c>
      <c r="U2867" t="str">
        <f>'Liste des gares'!F2868</f>
        <v>à renseigner par PSEF</v>
      </c>
      <c r="V2867" t="str">
        <f>'Liste des gares'!G2868</f>
        <v>C BOURGOGNE FC</v>
      </c>
    </row>
    <row r="2868" spans="17:22">
      <c r="Q2868" t="str">
        <f>'Liste des gares'!B2869</f>
        <v>Villennes-sur-Seine</v>
      </c>
      <c r="R2868">
        <f>'Liste des gares'!C2869</f>
        <v>87386649</v>
      </c>
      <c r="S2868" t="str">
        <f>'Liste des gares'!D2869</f>
        <v>Île-de-France</v>
      </c>
      <c r="T2868" t="str">
        <f>'Liste des gares'!E2869</f>
        <v>IDF - Île de France</v>
      </c>
      <c r="U2868" t="str">
        <f>'Liste des gares'!F2869</f>
        <v>à renseigner par PSEF</v>
      </c>
      <c r="V2868" t="str">
        <f>'Liste des gares'!G2869</f>
        <v>B ILE-DE-FRANCE</v>
      </c>
    </row>
    <row r="2869" spans="17:22">
      <c r="Q2869" t="str">
        <f>'Liste des gares'!B2870</f>
        <v>Villenouvelle</v>
      </c>
      <c r="R2869">
        <f>'Liste des gares'!C2870</f>
        <v>87618215</v>
      </c>
      <c r="S2869" t="str">
        <f>'Liste des gares'!D2870</f>
        <v>Occitanie</v>
      </c>
      <c r="T2869" t="str">
        <f>'Liste des gares'!E2870</f>
        <v>OCC - Occitanie</v>
      </c>
      <c r="U2869" t="str">
        <f>'Liste des gares'!F2870</f>
        <v>à renseigner par PSEF</v>
      </c>
      <c r="V2869" t="str">
        <f>'Liste des gares'!G2870</f>
        <v>C OCCITANIE</v>
      </c>
    </row>
    <row r="2870" spans="17:22">
      <c r="Q2870" t="str">
        <f>'Liste des gares'!B2871</f>
        <v>Villeparisis - Mitry le Neuf</v>
      </c>
      <c r="R2870">
        <f>'Liste des gares'!C2871</f>
        <v>87271510</v>
      </c>
      <c r="S2870" t="str">
        <f>'Liste des gares'!D2871</f>
        <v>Île-de-France</v>
      </c>
      <c r="T2870" t="str">
        <f>'Liste des gares'!E2871</f>
        <v>IDF - Île de France</v>
      </c>
      <c r="U2870" t="str">
        <f>'Liste des gares'!F2871</f>
        <v>à renseigner par PSEF</v>
      </c>
      <c r="V2870" t="str">
        <f>'Liste des gares'!G2871</f>
        <v>B ILE-DE-FRANCE</v>
      </c>
    </row>
    <row r="2871" spans="17:22">
      <c r="Q2871" t="str">
        <f>'Liste des gares'!B2872</f>
        <v>Villeperdue</v>
      </c>
      <c r="R2871">
        <f>'Liste des gares'!C2872</f>
        <v>87575043</v>
      </c>
      <c r="S2871" t="str">
        <f>'Liste des gares'!D2872</f>
        <v>Centre-Val de Loire</v>
      </c>
      <c r="T2871" t="str">
        <f>'Liste des gares'!E2872</f>
        <v>CVL - Centre Val de Loire</v>
      </c>
      <c r="U2871" t="str">
        <f>'Liste des gares'!F2872</f>
        <v>EIC Centre Limousin</v>
      </c>
      <c r="V2871" t="str">
        <f>'Liste des gares'!G2872</f>
        <v>C CENTRE VAL DE LOIRE</v>
      </c>
    </row>
    <row r="2872" spans="17:22">
      <c r="Q2872" t="str">
        <f>'Liste des gares'!B2873</f>
        <v>Villepinte</v>
      </c>
      <c r="R2872">
        <f>'Liste des gares'!C2873</f>
        <v>87271452</v>
      </c>
      <c r="S2872" t="str">
        <f>'Liste des gares'!D2873</f>
        <v>Île-de-France</v>
      </c>
      <c r="T2872" t="str">
        <f>'Liste des gares'!E2873</f>
        <v>IDF - Île de France</v>
      </c>
      <c r="U2872" t="str">
        <f>'Liste des gares'!F2873</f>
        <v>à renseigner par PSEF</v>
      </c>
      <c r="V2872" t="str">
        <f>'Liste des gares'!G2873</f>
        <v>B ILE-DE-FRANCE</v>
      </c>
    </row>
    <row r="2873" spans="17:22">
      <c r="Q2873" t="str">
        <f>'Liste des gares'!B2874</f>
        <v>Villepreux - Les Clayes</v>
      </c>
      <c r="R2873">
        <f>'Liste des gares'!C2874</f>
        <v>87393413</v>
      </c>
      <c r="S2873" t="str">
        <f>'Liste des gares'!D2874</f>
        <v>Île-de-France</v>
      </c>
      <c r="T2873" t="str">
        <f>'Liste des gares'!E2874</f>
        <v>IDF - Île de France</v>
      </c>
      <c r="U2873" t="str">
        <f>'Liste des gares'!F2874</f>
        <v>à renseigner par PSEF</v>
      </c>
      <c r="V2873" t="str">
        <f>'Liste des gares'!G2874</f>
        <v>B ILE-DE-FRANCE</v>
      </c>
    </row>
    <row r="2874" spans="17:22">
      <c r="Q2874" t="str">
        <f>'Liste des gares'!B2875</f>
        <v>Villereversure</v>
      </c>
      <c r="R2874">
        <f>'Liste des gares'!C2875</f>
        <v>87743328</v>
      </c>
      <c r="S2874" t="str">
        <f>'Liste des gares'!D2875</f>
        <v>Auvergne-Rhône-Alpes</v>
      </c>
      <c r="T2874" t="str">
        <f>'Liste des gares'!E2875</f>
        <v>AURA - Auvergne Rhône Alpes</v>
      </c>
      <c r="U2874" t="str">
        <f>'Liste des gares'!F2875</f>
        <v>à renseigner par PSEF</v>
      </c>
      <c r="V2874" t="str">
        <f>'Liste des gares'!G2875</f>
        <v>C AUV-RHONE ALPES</v>
      </c>
    </row>
    <row r="2875" spans="17:22">
      <c r="Q2875" t="str">
        <f>'Liste des gares'!B2876</f>
        <v>Villers sur Thère</v>
      </c>
      <c r="R2875">
        <f>'Liste des gares'!C2876</f>
        <v>87316422</v>
      </c>
      <c r="S2875" t="str">
        <f>'Liste des gares'!D2876</f>
        <v>Hauts-de-France</v>
      </c>
      <c r="T2875" t="str">
        <f>'Liste des gares'!E2876</f>
        <v>HDF - Hauts de France</v>
      </c>
      <c r="U2875" t="str">
        <f>'Liste des gares'!F2876</f>
        <v>à renseigner par PSEF</v>
      </c>
      <c r="V2875" t="str">
        <f>'Liste des gares'!G2876</f>
        <v>C HAUTS DE FRANCE</v>
      </c>
    </row>
    <row r="2876" spans="17:22">
      <c r="Q2876" t="str">
        <f>'Liste des gares'!B2877</f>
        <v>Villers-Bretonneux</v>
      </c>
      <c r="R2876">
        <f>'Liste des gares'!C2877</f>
        <v>87313437</v>
      </c>
      <c r="S2876" t="str">
        <f>'Liste des gares'!D2877</f>
        <v>Hauts-de-France</v>
      </c>
      <c r="T2876" t="str">
        <f>'Liste des gares'!E2877</f>
        <v>HDF - Hauts de France</v>
      </c>
      <c r="U2876" t="str">
        <f>'Liste des gares'!F2877</f>
        <v>à renseigner par PSEF</v>
      </c>
      <c r="V2876" t="str">
        <f>'Liste des gares'!G2877</f>
        <v>B HAUTS DE FRANCE</v>
      </c>
    </row>
    <row r="2877" spans="17:22">
      <c r="Q2877" t="str">
        <f>'Liste des gares'!B2878</f>
        <v>Villers-Cotterêts</v>
      </c>
      <c r="R2877">
        <f>'Liste des gares'!C2878</f>
        <v>87271734</v>
      </c>
      <c r="S2877" t="str">
        <f>'Liste des gares'!D2878</f>
        <v>Hauts-de-France</v>
      </c>
      <c r="T2877" t="str">
        <f>'Liste des gares'!E2878</f>
        <v>HDF - Hauts de France</v>
      </c>
      <c r="U2877" t="str">
        <f>'Liste des gares'!F2878</f>
        <v>à renseigner par PSEF</v>
      </c>
      <c r="V2877" t="str">
        <f>'Liste des gares'!G2878</f>
        <v>B HAUTS DE FRANCE</v>
      </c>
    </row>
    <row r="2878" spans="17:22">
      <c r="Q2878" t="str">
        <f>'Liste des gares'!B2879</f>
        <v>Villers-Saint-Paul</v>
      </c>
      <c r="R2878">
        <f>'Liste des gares'!C2879</f>
        <v>87276378</v>
      </c>
      <c r="S2878" t="str">
        <f>'Liste des gares'!D2879</f>
        <v>Hauts-de-France</v>
      </c>
      <c r="T2878" t="str">
        <f>'Liste des gares'!E2879</f>
        <v>HDF - Hauts de France</v>
      </c>
      <c r="U2878" t="str">
        <f>'Liste des gares'!F2879</f>
        <v>à renseigner par PSEF</v>
      </c>
      <c r="V2878" t="str">
        <f>'Liste des gares'!G2879</f>
        <v>C HAUTS DE FRANCE</v>
      </c>
    </row>
    <row r="2879" spans="17:22">
      <c r="Q2879" t="str">
        <f>'Liste des gares'!B2880</f>
        <v>Villers-Saint-Sépulcre</v>
      </c>
      <c r="R2879">
        <f>'Liste des gares'!C2880</f>
        <v>87313593</v>
      </c>
      <c r="S2879" t="str">
        <f>'Liste des gares'!D2880</f>
        <v>Hauts-de-France</v>
      </c>
      <c r="T2879" t="str">
        <f>'Liste des gares'!E2880</f>
        <v>HDF - Hauts de France</v>
      </c>
      <c r="U2879" t="str">
        <f>'Liste des gares'!F2880</f>
        <v>à renseigner par PSEF</v>
      </c>
      <c r="V2879" t="str">
        <f>'Liste des gares'!G2880</f>
        <v>C HAUTS DE FRANCE</v>
      </c>
    </row>
    <row r="2880" spans="17:22">
      <c r="Q2880" t="str">
        <f>'Liste des gares'!B2881</f>
        <v>Villers-sur-Mer</v>
      </c>
      <c r="R2880">
        <f>'Liste des gares'!C2881</f>
        <v>87444398</v>
      </c>
      <c r="S2880" t="str">
        <f>'Liste des gares'!D2881</f>
        <v>Normandie</v>
      </c>
      <c r="T2880" t="str">
        <f>'Liste des gares'!E2881</f>
        <v>NO - Normandie</v>
      </c>
      <c r="U2880" t="str">
        <f>'Liste des gares'!F2881</f>
        <v>à renseigner par PSEF</v>
      </c>
      <c r="V2880" t="str">
        <f>'Liste des gares'!G2881</f>
        <v>C NORMANDIE</v>
      </c>
    </row>
    <row r="2881" spans="17:22">
      <c r="Q2881" t="str">
        <f>'Liste des gares'!B2882</f>
        <v>Villetaneuse Université T11</v>
      </c>
      <c r="R2881">
        <f>'Liste des gares'!C2882</f>
        <v>87697318</v>
      </c>
      <c r="S2881" t="str">
        <f>'Liste des gares'!D2882</f>
        <v>Île-de-France</v>
      </c>
      <c r="T2881" t="str">
        <f>'Liste des gares'!E2882</f>
        <v>IDF - Île de France</v>
      </c>
      <c r="U2881" t="str">
        <f>'Liste des gares'!F2882</f>
        <v>à renseigner par PSEF</v>
      </c>
      <c r="V2881" t="str">
        <f>'Liste des gares'!G2882</f>
        <v>B ILE-DE-FRANCE</v>
      </c>
    </row>
    <row r="2882" spans="17:22">
      <c r="Q2882" t="str">
        <f>'Liste des gares'!B2883</f>
        <v>Villiers - Neauphle - Pontchartrain</v>
      </c>
      <c r="R2882">
        <f>'Liste des gares'!C2883</f>
        <v>87393884</v>
      </c>
      <c r="S2882" t="str">
        <f>'Liste des gares'!D2883</f>
        <v>Île-de-France</v>
      </c>
      <c r="T2882" t="str">
        <f>'Liste des gares'!E2883</f>
        <v>IDF - Île de France</v>
      </c>
      <c r="U2882" t="str">
        <f>'Liste des gares'!F2883</f>
        <v>à renseigner par PSEF</v>
      </c>
      <c r="V2882" t="str">
        <f>'Liste des gares'!G2883</f>
        <v>B ILE-DE-FRANCE</v>
      </c>
    </row>
    <row r="2883" spans="17:22">
      <c r="Q2883" t="str">
        <f>'Liste des gares'!B2884</f>
        <v>Villiers - Montbarbin</v>
      </c>
      <c r="R2883">
        <f>'Liste des gares'!C2884</f>
        <v>87116749</v>
      </c>
      <c r="S2883" t="str">
        <f>'Liste des gares'!D2884</f>
        <v>Île-de-France</v>
      </c>
      <c r="T2883" t="str">
        <f>'Liste des gares'!E2884</f>
        <v>IDF - Île de France</v>
      </c>
      <c r="U2883" t="str">
        <f>'Liste des gares'!F2884</f>
        <v>à renseigner par PSEF</v>
      </c>
      <c r="V2883" t="str">
        <f>'Liste des gares'!G2884</f>
        <v>C ILE-DE-FRANCE</v>
      </c>
    </row>
    <row r="2884" spans="17:22">
      <c r="Q2884" t="str">
        <f>'Liste des gares'!B2885</f>
        <v>Villiers-le-Bel - Gonesse - Arnouville</v>
      </c>
      <c r="R2884">
        <f>'Liste des gares'!C2885</f>
        <v>87276220</v>
      </c>
      <c r="S2884" t="str">
        <f>'Liste des gares'!D2885</f>
        <v>Île-de-France</v>
      </c>
      <c r="T2884" t="str">
        <f>'Liste des gares'!E2885</f>
        <v>IDF - Île de France</v>
      </c>
      <c r="U2884" t="str">
        <f>'Liste des gares'!F2885</f>
        <v>à renseigner par PSEF</v>
      </c>
      <c r="V2884" t="str">
        <f>'Liste des gares'!G2885</f>
        <v>B ILE-DE-FRANCE</v>
      </c>
    </row>
    <row r="2885" spans="17:22">
      <c r="Q2885" t="str">
        <f>'Liste des gares'!B2886</f>
        <v>Villiers-sur-Marne - Le Plessis-Trévise</v>
      </c>
      <c r="R2885">
        <f>'Liste des gares'!C2886</f>
        <v>87113795</v>
      </c>
      <c r="S2885" t="str">
        <f>'Liste des gares'!D2886</f>
        <v>Île-de-France</v>
      </c>
      <c r="T2885" t="str">
        <f>'Liste des gares'!E2886</f>
        <v>IDF - Île de France</v>
      </c>
      <c r="U2885" t="str">
        <f>'Liste des gares'!F2886</f>
        <v>à renseigner par PSEF</v>
      </c>
      <c r="V2885" t="str">
        <f>'Liste des gares'!G2886</f>
        <v>B ILE-DE-FRANCE</v>
      </c>
    </row>
    <row r="2886" spans="17:22">
      <c r="Q2886" t="str">
        <f>'Liste des gares'!B2887</f>
        <v>Vimy</v>
      </c>
      <c r="R2886">
        <f>'Liste des gares'!C2887</f>
        <v>87342576</v>
      </c>
      <c r="S2886" t="str">
        <f>'Liste des gares'!D2887</f>
        <v>Hauts-de-France</v>
      </c>
      <c r="T2886" t="str">
        <f>'Liste des gares'!E2887</f>
        <v>HDF - Hauts de France</v>
      </c>
      <c r="U2886" t="str">
        <f>'Liste des gares'!F2887</f>
        <v>à renseigner par PSEF</v>
      </c>
      <c r="V2886" t="str">
        <f>'Liste des gares'!G2887</f>
        <v>C HAUTS DE FRANCE</v>
      </c>
    </row>
    <row r="2887" spans="17:22">
      <c r="Q2887" t="str">
        <f>'Liste des gares'!B2888</f>
        <v>Vinay</v>
      </c>
      <c r="R2887">
        <f>'Liste des gares'!C2888</f>
        <v>87761726</v>
      </c>
      <c r="S2887" t="str">
        <f>'Liste des gares'!D2888</f>
        <v>Auvergne-Rhône-Alpes</v>
      </c>
      <c r="T2887" t="str">
        <f>'Liste des gares'!E2888</f>
        <v>AURA - Auvergne Rhône Alpes</v>
      </c>
      <c r="U2887" t="str">
        <f>'Liste des gares'!F2888</f>
        <v>à renseigner par PSEF</v>
      </c>
      <c r="V2887" t="str">
        <f>'Liste des gares'!G2888</f>
        <v>B AUV-RHONE ALPES</v>
      </c>
    </row>
    <row r="2888" spans="17:22">
      <c r="Q2888" t="str">
        <f>'Liste des gares'!B2889</f>
        <v>Vinça</v>
      </c>
      <c r="R2888">
        <f>'Liste des gares'!C2889</f>
        <v>87784611</v>
      </c>
      <c r="S2888" t="str">
        <f>'Liste des gares'!D2889</f>
        <v>Occitanie</v>
      </c>
      <c r="T2888" t="str">
        <f>'Liste des gares'!E2889</f>
        <v>OCC - Occitanie</v>
      </c>
      <c r="U2888" t="str">
        <f>'Liste des gares'!F2889</f>
        <v>à renseigner par PSEF</v>
      </c>
      <c r="V2888" t="str">
        <f>'Liste des gares'!G2889</f>
        <v>C OCCITANIE</v>
      </c>
    </row>
    <row r="2889" spans="17:22">
      <c r="Q2889" t="str">
        <f>'Liste des gares'!B2890</f>
        <v>Vincelles</v>
      </c>
      <c r="R2889">
        <f>'Liste des gares'!C2890</f>
        <v>87683631</v>
      </c>
      <c r="S2889" t="str">
        <f>'Liste des gares'!D2890</f>
        <v>Bourgogne-Franche-Comté</v>
      </c>
      <c r="T2889" t="str">
        <f>'Liste des gares'!E2890</f>
        <v>BFC - Bourgogne Franche Compté</v>
      </c>
      <c r="U2889" t="str">
        <f>'Liste des gares'!F2890</f>
        <v>à renseigner par PSEF</v>
      </c>
      <c r="V2889" t="str">
        <f>'Liste des gares'!G2890</f>
        <v>C BOURGOGNE FC</v>
      </c>
    </row>
    <row r="2890" spans="17:22">
      <c r="Q2890" t="str">
        <f>'Liste des gares'!B2891</f>
        <v>Vincey</v>
      </c>
      <c r="R2890">
        <f>'Liste des gares'!C2891</f>
        <v>87144063</v>
      </c>
      <c r="S2890" t="str">
        <f>'Liste des gares'!D2891</f>
        <v>Grand Est</v>
      </c>
      <c r="T2890" t="str">
        <f>'Liste des gares'!E2891</f>
        <v>GE - Grand Est</v>
      </c>
      <c r="U2890" t="str">
        <f>'Liste des gares'!F2891</f>
        <v>à renseigner par PSEF</v>
      </c>
      <c r="V2890" t="str">
        <f>'Liste des gares'!G2891</f>
        <v>C GRAND EST</v>
      </c>
    </row>
    <row r="2891" spans="17:22">
      <c r="Q2891" t="str">
        <f>'Liste des gares'!B2892</f>
        <v>Vions - Chanaz</v>
      </c>
      <c r="R2891">
        <f>'Liste des gares'!C2892</f>
        <v>87741108</v>
      </c>
      <c r="S2891" t="str">
        <f>'Liste des gares'!D2892</f>
        <v>Auvergne-Rhône-Alpes</v>
      </c>
      <c r="T2891" t="str">
        <f>'Liste des gares'!E2892</f>
        <v>AURA - Auvergne Rhône Alpes</v>
      </c>
      <c r="U2891" t="str">
        <f>'Liste des gares'!F2892</f>
        <v>à renseigner par PSEF</v>
      </c>
      <c r="V2891" t="str">
        <f>'Liste des gares'!G2892</f>
        <v>C AUV-RHONE ALPES</v>
      </c>
    </row>
    <row r="2892" spans="17:22">
      <c r="Q2892" t="str">
        <f>'Liste des gares'!B2893</f>
        <v>Vire</v>
      </c>
      <c r="R2892">
        <f>'Liste des gares'!C2893</f>
        <v>87448159</v>
      </c>
      <c r="S2892" t="str">
        <f>'Liste des gares'!D2893</f>
        <v>Normandie</v>
      </c>
      <c r="T2892" t="str">
        <f>'Liste des gares'!E2893</f>
        <v>NO - Normandie</v>
      </c>
      <c r="U2892" t="str">
        <f>'Liste des gares'!F2893</f>
        <v>à renseigner par PSEF</v>
      </c>
      <c r="V2892" t="str">
        <f>'Liste des gares'!G2893</f>
        <v>C NORMANDIE</v>
      </c>
    </row>
    <row r="2893" spans="17:22">
      <c r="Q2893" t="str">
        <f>'Liste des gares'!B2894</f>
        <v>Vireux-Molhain</v>
      </c>
      <c r="R2893">
        <f>'Liste des gares'!C2894</f>
        <v>87172114</v>
      </c>
      <c r="S2893" t="str">
        <f>'Liste des gares'!D2894</f>
        <v>Grand Est</v>
      </c>
      <c r="T2893" t="str">
        <f>'Liste des gares'!E2894</f>
        <v>GE - Grand Est</v>
      </c>
      <c r="U2893" t="str">
        <f>'Liste des gares'!F2894</f>
        <v>EIC Lorraine Champagne Ardenne</v>
      </c>
      <c r="V2893" t="str">
        <f>'Liste des gares'!G2894</f>
        <v>C GRAND EST</v>
      </c>
    </row>
    <row r="2894" spans="17:22">
      <c r="Q2894" t="str">
        <f>'Liste des gares'!B2895</f>
        <v>Virieu sur Bourbre</v>
      </c>
      <c r="R2894">
        <f>'Liste des gares'!C2895</f>
        <v>87747204</v>
      </c>
      <c r="S2894" t="str">
        <f>'Liste des gares'!D2895</f>
        <v>Auvergne-Rhône-Alpes</v>
      </c>
      <c r="T2894" t="str">
        <f>'Liste des gares'!E2895</f>
        <v>AURA - Auvergne Rhône Alpes</v>
      </c>
      <c r="U2894" t="str">
        <f>'Liste des gares'!F2895</f>
        <v>à renseigner par PSEF</v>
      </c>
      <c r="V2894" t="str">
        <f>'Liste des gares'!G2895</f>
        <v>C AUV-RHONE ALPES</v>
      </c>
    </row>
    <row r="2895" spans="17:22">
      <c r="Q2895" t="str">
        <f>'Liste des gares'!B2896</f>
        <v>Virieu-le-Grand - Belley</v>
      </c>
      <c r="R2895">
        <f>'Liste des gares'!C2896</f>
        <v>87741504</v>
      </c>
      <c r="S2895" t="str">
        <f>'Liste des gares'!D2896</f>
        <v>Auvergne-Rhône-Alpes</v>
      </c>
      <c r="T2895" t="str">
        <f>'Liste des gares'!E2896</f>
        <v>AURA - Auvergne Rhône Alpes</v>
      </c>
      <c r="U2895" t="str">
        <f>'Liste des gares'!F2896</f>
        <v>à renseigner par PSEF</v>
      </c>
      <c r="V2895" t="str">
        <f>'Liste des gares'!G2896</f>
        <v>C AUV-RHONE ALPES</v>
      </c>
    </row>
    <row r="2896" spans="17:22">
      <c r="Q2896" t="str">
        <f>'Liste des gares'!B2897</f>
        <v>Viroflay Rive Droite</v>
      </c>
      <c r="R2896">
        <f>'Liste des gares'!C2897</f>
        <v>87382887</v>
      </c>
      <c r="S2896" t="str">
        <f>'Liste des gares'!D2897</f>
        <v>Île-de-France</v>
      </c>
      <c r="T2896" t="str">
        <f>'Liste des gares'!E2897</f>
        <v>IDF - Île de France</v>
      </c>
      <c r="U2896" t="str">
        <f>'Liste des gares'!F2897</f>
        <v>à renseigner par PSEF</v>
      </c>
      <c r="V2896" t="str">
        <f>'Liste des gares'!G2897</f>
        <v>B ILE-DE-FRANCE</v>
      </c>
    </row>
    <row r="2897" spans="17:22">
      <c r="Q2897" t="str">
        <f>'Liste des gares'!B2898</f>
        <v>Viroflay Rive Gauche</v>
      </c>
      <c r="R2897">
        <f>'Liste des gares'!C2898</f>
        <v>87393215</v>
      </c>
      <c r="S2897" t="str">
        <f>'Liste des gares'!D2898</f>
        <v>Île-de-France</v>
      </c>
      <c r="T2897" t="str">
        <f>'Liste des gares'!E2898</f>
        <v>IDF - Île de France</v>
      </c>
      <c r="U2897" t="str">
        <f>'Liste des gares'!F2898</f>
        <v>à renseigner par PSEF</v>
      </c>
      <c r="V2897" t="str">
        <f>'Liste des gares'!G2898</f>
        <v>B ILE-DE-FRANCE</v>
      </c>
    </row>
    <row r="2898" spans="17:22">
      <c r="Q2898" t="str">
        <f>'Liste des gares'!B2899</f>
        <v>Virville - Manneville</v>
      </c>
      <c r="R2898">
        <f>'Liste des gares'!C2899</f>
        <v>87413336</v>
      </c>
      <c r="S2898" t="str">
        <f>'Liste des gares'!D2899</f>
        <v>Normandie</v>
      </c>
      <c r="T2898" t="str">
        <f>'Liste des gares'!E2899</f>
        <v>NO - Normandie</v>
      </c>
      <c r="U2898" t="str">
        <f>'Liste des gares'!F2899</f>
        <v>à renseigner par PSEF</v>
      </c>
      <c r="V2898" t="str">
        <f>'Liste des gares'!G2899</f>
        <v>C NORMANDIE</v>
      </c>
    </row>
    <row r="2899" spans="17:22">
      <c r="Q2899" t="str">
        <f>'Liste des gares'!B2900</f>
        <v>Viry-Châtillon</v>
      </c>
      <c r="R2899">
        <f>'Liste des gares'!C2900</f>
        <v>87681312</v>
      </c>
      <c r="S2899" t="str">
        <f>'Liste des gares'!D2900</f>
        <v>Île-de-France</v>
      </c>
      <c r="T2899" t="str">
        <f>'Liste des gares'!E2900</f>
        <v>IDF - Île de France</v>
      </c>
      <c r="U2899" t="str">
        <f>'Liste des gares'!F2900</f>
        <v>à renseigner par PSEF</v>
      </c>
      <c r="V2899" t="str">
        <f>'Liste des gares'!G2900</f>
        <v>B ILE-DE-FRANCE</v>
      </c>
    </row>
    <row r="2900" spans="17:22">
      <c r="Q2900" t="str">
        <f>'Liste des gares'!B2901</f>
        <v>Viry-Noureuil</v>
      </c>
      <c r="R2900">
        <f>'Liste des gares'!C2901</f>
        <v>87297051</v>
      </c>
      <c r="S2900" t="str">
        <f>'Liste des gares'!D2901</f>
        <v>Hauts-de-France</v>
      </c>
      <c r="T2900" t="str">
        <f>'Liste des gares'!E2901</f>
        <v>HDF - Hauts de France</v>
      </c>
      <c r="U2900" t="str">
        <f>'Liste des gares'!F2901</f>
        <v>à renseigner par PSEF</v>
      </c>
      <c r="V2900" t="str">
        <f>'Liste des gares'!G2901</f>
        <v>C HAUTS DE FRANCE</v>
      </c>
    </row>
    <row r="2901" spans="17:22">
      <c r="Q2901" t="str">
        <f>'Liste des gares'!B2902</f>
        <v>Vis à Marles</v>
      </c>
      <c r="R2901">
        <f>'Liste des gares'!C2902</f>
        <v>87342535</v>
      </c>
      <c r="S2901" t="str">
        <f>'Liste des gares'!D2902</f>
        <v>Hauts-de-France</v>
      </c>
      <c r="T2901" t="str">
        <f>'Liste des gares'!E2902</f>
        <v>HDF - Hauts de France</v>
      </c>
      <c r="U2901" t="str">
        <f>'Liste des gares'!F2902</f>
        <v>à renseigner par PSEF</v>
      </c>
      <c r="V2901" t="str">
        <f>'Liste des gares'!G2902</f>
        <v>C HAUTS DE FRANCE</v>
      </c>
    </row>
    <row r="2902" spans="17:22">
      <c r="Q2902" t="str">
        <f>'Liste des gares'!B2903</f>
        <v>Vitré</v>
      </c>
      <c r="R2902">
        <f>'Liste des gares'!C2903</f>
        <v>87471508</v>
      </c>
      <c r="S2902" t="str">
        <f>'Liste des gares'!D2903</f>
        <v>Bretagne</v>
      </c>
      <c r="T2902" t="str">
        <f>'Liste des gares'!E2903</f>
        <v>BPL - Bretagne Pays de La Loire</v>
      </c>
      <c r="U2902" t="str">
        <f>'Liste des gares'!F2903</f>
        <v>EIC Bretagne Pays de la Loire</v>
      </c>
      <c r="V2902" t="str">
        <f>'Liste des gares'!G2903</f>
        <v>B BRETAGNE</v>
      </c>
    </row>
    <row r="2903" spans="17:22">
      <c r="Q2903" t="str">
        <f>'Liste des gares'!B2904</f>
        <v>Vitrolles Aéroport Marseille Provence</v>
      </c>
      <c r="R2903">
        <f>'Liste des gares'!C2904</f>
        <v>87439554</v>
      </c>
      <c r="S2903" t="str">
        <f>'Liste des gares'!D2904</f>
        <v>Provence-Alpes-Côte d'Azur</v>
      </c>
      <c r="T2903" t="str">
        <f>'Liste des gares'!E2904</f>
        <v>PACA - Provence Alpes Côte d'Azur</v>
      </c>
      <c r="U2903" t="str">
        <f>'Liste des gares'!F2904</f>
        <v>à renseigner par PSEF</v>
      </c>
      <c r="V2903" t="str">
        <f>'Liste des gares'!G2904</f>
        <v>B PACA</v>
      </c>
    </row>
    <row r="2904" spans="17:22">
      <c r="Q2904" t="str">
        <f>'Liste des gares'!B2905</f>
        <v>Vitry-en-Artois</v>
      </c>
      <c r="R2904">
        <f>'Liste des gares'!C2905</f>
        <v>87342113</v>
      </c>
      <c r="S2904" t="str">
        <f>'Liste des gares'!D2905</f>
        <v>Hauts-de-France</v>
      </c>
      <c r="T2904" t="str">
        <f>'Liste des gares'!E2905</f>
        <v>HDF - Hauts de France</v>
      </c>
      <c r="U2904" t="str">
        <f>'Liste des gares'!F2905</f>
        <v>à renseigner par PSEF</v>
      </c>
      <c r="V2904" t="str">
        <f>'Liste des gares'!G2905</f>
        <v>C HAUTS DE FRANCE</v>
      </c>
    </row>
    <row r="2905" spans="17:22">
      <c r="Q2905" t="str">
        <f>'Liste des gares'!B2906</f>
        <v>Vitry-le-François</v>
      </c>
      <c r="R2905">
        <f>'Liste des gares'!C2906</f>
        <v>87174276</v>
      </c>
      <c r="S2905" t="str">
        <f>'Liste des gares'!D2906</f>
        <v>Grand Est</v>
      </c>
      <c r="T2905" t="str">
        <f>'Liste des gares'!E2906</f>
        <v>GE - Grand Est</v>
      </c>
      <c r="U2905" t="str">
        <f>'Liste des gares'!F2906</f>
        <v>EIC Lorraine Champagne Ardenne</v>
      </c>
      <c r="V2905" t="str">
        <f>'Liste des gares'!G2906</f>
        <v>B GRAND EST</v>
      </c>
    </row>
    <row r="2906" spans="17:22">
      <c r="Q2906" t="str">
        <f>'Liste des gares'!B2907</f>
        <v>Vitry-sur-Seine</v>
      </c>
      <c r="R2906">
        <f>'Liste des gares'!C2907</f>
        <v>87545293</v>
      </c>
      <c r="S2906" t="str">
        <f>'Liste des gares'!D2907</f>
        <v>Île-de-France</v>
      </c>
      <c r="T2906" t="str">
        <f>'Liste des gares'!E2907</f>
        <v>IDF - Île de France</v>
      </c>
      <c r="U2906" t="str">
        <f>'Liste des gares'!F2907</f>
        <v>à renseigner par PSEF</v>
      </c>
      <c r="V2906" t="str">
        <f>'Liste des gares'!G2907</f>
        <v>B ILE-DE-FRANCE</v>
      </c>
    </row>
    <row r="2907" spans="17:22">
      <c r="Q2907" t="str">
        <f>'Liste des gares'!B2908</f>
        <v>Vittel</v>
      </c>
      <c r="R2907">
        <f>'Liste des gares'!C2908</f>
        <v>87144279</v>
      </c>
      <c r="S2907" t="str">
        <f>'Liste des gares'!D2908</f>
        <v>Grand Est</v>
      </c>
      <c r="T2907" t="str">
        <f>'Liste des gares'!E2908</f>
        <v>GE - Grand Est</v>
      </c>
      <c r="U2907" t="str">
        <f>'Liste des gares'!F2908</f>
        <v>EIC Lorraine Champagne Ardenne</v>
      </c>
      <c r="V2907" t="str">
        <f>'Liste des gares'!G2908</f>
        <v>C GRAND EST</v>
      </c>
    </row>
    <row r="2908" spans="17:22">
      <c r="Q2908" t="str">
        <f>'Liste des gares'!B2909</f>
        <v>Viviers-du-Lac</v>
      </c>
      <c r="R2908">
        <f>'Liste des gares'!C2909</f>
        <v>87741140</v>
      </c>
      <c r="S2908" t="str">
        <f>'Liste des gares'!D2909</f>
        <v>Auvergne-Rhône-Alpes</v>
      </c>
      <c r="T2908" t="str">
        <f>'Liste des gares'!E2909</f>
        <v>AURA - Auvergne Rhône Alpes</v>
      </c>
      <c r="U2908" t="str">
        <f>'Liste des gares'!F2909</f>
        <v>à renseigner par PSEF</v>
      </c>
      <c r="V2908" t="str">
        <f>'Liste des gares'!G2909</f>
        <v>C AUV-RHONE ALPES</v>
      </c>
    </row>
    <row r="2909" spans="17:22">
      <c r="Q2909" t="str">
        <f>'Liste des gares'!B2910</f>
        <v>Viviez - Decazeville</v>
      </c>
      <c r="R2909">
        <f>'Liste des gares'!C2910</f>
        <v>87613661</v>
      </c>
      <c r="S2909" t="str">
        <f>'Liste des gares'!D2910</f>
        <v>Occitanie</v>
      </c>
      <c r="T2909" t="str">
        <f>'Liste des gares'!E2910</f>
        <v>OCC - Occitanie</v>
      </c>
      <c r="U2909" t="str">
        <f>'Liste des gares'!F2910</f>
        <v>à renseigner par PSEF</v>
      </c>
      <c r="V2909" t="str">
        <f>'Liste des gares'!G2910</f>
        <v>C OCCITANIE</v>
      </c>
    </row>
    <row r="2910" spans="17:22">
      <c r="Q2910" t="str">
        <f>'Liste des gares'!B2911</f>
        <v>Vivoin - Beaumont</v>
      </c>
      <c r="R2910">
        <f>'Liste des gares'!C2911</f>
        <v>87396077</v>
      </c>
      <c r="S2910" t="str">
        <f>'Liste des gares'!D2911</f>
        <v>Pays de la Loire</v>
      </c>
      <c r="T2910" t="str">
        <f>'Liste des gares'!E2911</f>
        <v>BPL - Bretagne Pays de La Loire</v>
      </c>
      <c r="U2910" t="str">
        <f>'Liste des gares'!F2911</f>
        <v>à renseigner par PSEF</v>
      </c>
      <c r="V2910" t="str">
        <f>'Liste des gares'!G2911</f>
        <v>C PAYS DE LA LOIRE</v>
      </c>
    </row>
    <row r="2911" spans="17:22">
      <c r="Q2911" t="str">
        <f>'Liste des gares'!B2912</f>
        <v>Vivonne</v>
      </c>
      <c r="R2911">
        <f>'Liste des gares'!C2912</f>
        <v>87575290</v>
      </c>
      <c r="S2911" t="str">
        <f>'Liste des gares'!D2912</f>
        <v>Nouvelle-Aquitaine</v>
      </c>
      <c r="T2911" t="str">
        <f>'Liste des gares'!E2912</f>
        <v>NA - Nouvelle Aquitaine</v>
      </c>
      <c r="U2911" t="str">
        <f>'Liste des gares'!F2912</f>
        <v>à renseigner par PSEF</v>
      </c>
      <c r="V2911" t="str">
        <f>'Liste des gares'!G2912</f>
        <v>C NOUVELLE AQUITAINE</v>
      </c>
    </row>
    <row r="2912" spans="17:22">
      <c r="Q2912" t="str">
        <f>'Liste des gares'!B2913</f>
        <v>Voiron</v>
      </c>
      <c r="R2912">
        <f>'Liste des gares'!C2913</f>
        <v>87747287</v>
      </c>
      <c r="S2912" t="str">
        <f>'Liste des gares'!D2913</f>
        <v>Auvergne-Rhône-Alpes</v>
      </c>
      <c r="T2912" t="str">
        <f>'Liste des gares'!E2913</f>
        <v>AURA - Auvergne Rhône Alpes</v>
      </c>
      <c r="U2912" t="str">
        <f>'Liste des gares'!F2913</f>
        <v>à renseigner par PSEF</v>
      </c>
      <c r="V2912" t="str">
        <f>'Liste des gares'!G2913</f>
        <v>B AUV-RHONE ALPES</v>
      </c>
    </row>
    <row r="2913" spans="17:22">
      <c r="Q2913" t="str">
        <f>'Liste des gares'!B2914</f>
        <v>Voivres</v>
      </c>
      <c r="R2913">
        <f>'Liste des gares'!C2914</f>
        <v>87396358</v>
      </c>
      <c r="S2913" t="str">
        <f>'Liste des gares'!D2914</f>
        <v>Pays de la Loire</v>
      </c>
      <c r="T2913" t="str">
        <f>'Liste des gares'!E2914</f>
        <v>BPL - Bretagne Pays de La Loire</v>
      </c>
      <c r="U2913" t="str">
        <f>'Liste des gares'!F2914</f>
        <v>à renseigner par PSEF</v>
      </c>
      <c r="V2913" t="str">
        <f>'Liste des gares'!G2914</f>
        <v>C PAYS DE LA LOIRE</v>
      </c>
    </row>
    <row r="2914" spans="17:22">
      <c r="Q2914" t="str">
        <f>'Liste des gares'!B2915</f>
        <v>Volvic</v>
      </c>
      <c r="R2914">
        <f>'Liste des gares'!C2915</f>
        <v>87641423</v>
      </c>
      <c r="S2914" t="str">
        <f>'Liste des gares'!D2915</f>
        <v>Auvergne-Rhône-Alpes</v>
      </c>
      <c r="T2914" t="str">
        <f>'Liste des gares'!E2915</f>
        <v>AURA - Auvergne Rhône Alpes</v>
      </c>
      <c r="U2914" t="str">
        <f>'Liste des gares'!F2915</f>
        <v>à renseigner par PSEF</v>
      </c>
      <c r="V2914" t="str">
        <f>'Liste des gares'!G2915</f>
        <v>C AUV-RHONE ALPES</v>
      </c>
    </row>
    <row r="2915" spans="17:22">
      <c r="Q2915" t="str">
        <f>'Liste des gares'!B2916</f>
        <v>Vonnas</v>
      </c>
      <c r="R2915">
        <f>'Liste des gares'!C2916</f>
        <v>87725820</v>
      </c>
      <c r="S2915" t="str">
        <f>'Liste des gares'!D2916</f>
        <v>Auvergne-Rhône-Alpes</v>
      </c>
      <c r="T2915" t="str">
        <f>'Liste des gares'!E2916</f>
        <v>AURA - Auvergne Rhône Alpes</v>
      </c>
      <c r="U2915" t="str">
        <f>'Liste des gares'!F2916</f>
        <v>à renseigner par PSEF</v>
      </c>
      <c r="V2915" t="str">
        <f>'Liste des gares'!G2916</f>
        <v>C AUV-RHONE ALPES</v>
      </c>
    </row>
    <row r="2916" spans="17:22">
      <c r="Q2916" t="str">
        <f>'Liste des gares'!B2917</f>
        <v>Voreppe</v>
      </c>
      <c r="R2916">
        <f>'Liste des gares'!C2917</f>
        <v>87747337</v>
      </c>
      <c r="S2916" t="str">
        <f>'Liste des gares'!D2917</f>
        <v>Auvergne-Rhône-Alpes</v>
      </c>
      <c r="T2916" t="str">
        <f>'Liste des gares'!E2917</f>
        <v>AURA - Auvergne Rhône Alpes</v>
      </c>
      <c r="U2916" t="str">
        <f>'Liste des gares'!F2917</f>
        <v>à renseigner par PSEF</v>
      </c>
      <c r="V2916" t="str">
        <f>'Liste des gares'!G2917</f>
        <v>B AUV-RHONE ALPES</v>
      </c>
    </row>
    <row r="2917" spans="17:22">
      <c r="Q2917" t="str">
        <f>'Liste des gares'!B2918</f>
        <v>Vorey</v>
      </c>
      <c r="R2917">
        <f>'Liste des gares'!C2918</f>
        <v>87734723</v>
      </c>
      <c r="S2917" t="str">
        <f>'Liste des gares'!D2918</f>
        <v>Auvergne-Rhône-Alpes</v>
      </c>
      <c r="T2917" t="str">
        <f>'Liste des gares'!E2918</f>
        <v>AURA - Auvergne Rhône Alpes</v>
      </c>
      <c r="U2917" t="str">
        <f>'Liste des gares'!F2918</f>
        <v>à renseigner par PSEF</v>
      </c>
      <c r="V2917" t="str">
        <f>'Liste des gares'!G2918</f>
        <v>C AUV-RHONE ALPES</v>
      </c>
    </row>
    <row r="2918" spans="17:22">
      <c r="Q2918" t="str">
        <f>'Liste des gares'!B2919</f>
        <v>Vosves</v>
      </c>
      <c r="R2918">
        <f>'Liste des gares'!C2919</f>
        <v>87682500</v>
      </c>
      <c r="S2918" t="str">
        <f>'Liste des gares'!D2919</f>
        <v>Île-de-France</v>
      </c>
      <c r="T2918" t="str">
        <f>'Liste des gares'!E2919</f>
        <v>IDF - Île de France</v>
      </c>
      <c r="U2918" t="str">
        <f>'Liste des gares'!F2919</f>
        <v>à renseigner par PSEF</v>
      </c>
      <c r="V2918" t="str">
        <f>'Liste des gares'!G2919</f>
        <v>C ILE-DE-FRANCE</v>
      </c>
    </row>
    <row r="2919" spans="17:22">
      <c r="Q2919" t="str">
        <f>'Liste des gares'!B2920</f>
        <v>Vougeot - Gilly-lès-Cîteaux</v>
      </c>
      <c r="R2919">
        <f>'Liste des gares'!C2920</f>
        <v>87713511</v>
      </c>
      <c r="S2919" t="str">
        <f>'Liste des gares'!D2920</f>
        <v>Bourgogne-Franche-Comté</v>
      </c>
      <c r="T2919" t="str">
        <f>'Liste des gares'!E2920</f>
        <v>BFC - Bourgogne Franche Compté</v>
      </c>
      <c r="U2919" t="str">
        <f>'Liste des gares'!F2920</f>
        <v>à renseigner par PSEF</v>
      </c>
      <c r="V2919" t="str">
        <f>'Liste des gares'!G2920</f>
        <v>C BOURGOGNE FC</v>
      </c>
    </row>
    <row r="2920" spans="17:22">
      <c r="Q2920" t="str">
        <f>'Liste des gares'!B2921</f>
        <v>Voujeaucourt</v>
      </c>
      <c r="R2920">
        <f>'Liste des gares'!C2921</f>
        <v>87184531</v>
      </c>
      <c r="S2920" t="str">
        <f>'Liste des gares'!D2921</f>
        <v>Bourgogne-Franche-Comté</v>
      </c>
      <c r="T2920" t="str">
        <f>'Liste des gares'!E2921</f>
        <v>BFC - Bourgogne Franche Compté</v>
      </c>
      <c r="U2920" t="str">
        <f>'Liste des gares'!F2921</f>
        <v>à renseigner par PSEF</v>
      </c>
      <c r="V2920" t="str">
        <f>'Liste des gares'!G2921</f>
        <v>C BOURGOGNE FC</v>
      </c>
    </row>
    <row r="2921" spans="17:22">
      <c r="Q2921" t="str">
        <f>'Liste des gares'!B2922</f>
        <v>Voutré</v>
      </c>
      <c r="R2921">
        <f>'Liste des gares'!C2922</f>
        <v>87478560</v>
      </c>
      <c r="S2921" t="str">
        <f>'Liste des gares'!D2922</f>
        <v>Pays de la Loire</v>
      </c>
      <c r="T2921" t="str">
        <f>'Liste des gares'!E2922</f>
        <v>BPL - Bretagne Pays de La Loire</v>
      </c>
      <c r="U2921" t="str">
        <f>'Liste des gares'!F2922</f>
        <v>à renseigner par PSEF</v>
      </c>
      <c r="V2921" t="str">
        <f>'Liste des gares'!G2922</f>
        <v>C PAYS DE LA LOIRE</v>
      </c>
    </row>
    <row r="2922" spans="17:22">
      <c r="Q2922" t="str">
        <f>'Liste des gares'!B2923</f>
        <v>Voves</v>
      </c>
      <c r="R2922">
        <f>'Liste des gares'!C2923</f>
        <v>87545707</v>
      </c>
      <c r="S2922" t="str">
        <f>'Liste des gares'!D2923</f>
        <v>Centre-Val de Loire</v>
      </c>
      <c r="T2922" t="str">
        <f>'Liste des gares'!E2923</f>
        <v>CVL - Centre Val de Loire</v>
      </c>
      <c r="U2922" t="str">
        <f>'Liste des gares'!F2923</f>
        <v>à renseigner par PSEF</v>
      </c>
      <c r="V2922" t="str">
        <f>'Liste des gares'!G2923</f>
        <v>C CENTRE VAL DE LOIRE</v>
      </c>
    </row>
    <row r="2923" spans="17:22">
      <c r="Q2923" t="str">
        <f>'Liste des gares'!B2924</f>
        <v>Voyenne</v>
      </c>
      <c r="R2923">
        <f>'Liste des gares'!C2924</f>
        <v>87297150</v>
      </c>
      <c r="S2923" t="str">
        <f>'Liste des gares'!D2924</f>
        <v>Hauts-de-France</v>
      </c>
      <c r="T2923" t="str">
        <f>'Liste des gares'!E2924</f>
        <v>HDF - Hauts de France</v>
      </c>
      <c r="U2923" t="str">
        <f>'Liste des gares'!F2924</f>
        <v>à renseigner par PSEF</v>
      </c>
      <c r="V2923" t="str">
        <f>'Liste des gares'!G2924</f>
        <v>C HAUTS DE FRANCE</v>
      </c>
    </row>
    <row r="2924" spans="17:22">
      <c r="Q2924" t="str">
        <f>'Liste des gares'!B2925</f>
        <v>Vraincourt</v>
      </c>
      <c r="R2924">
        <f>'Liste des gares'!C2925</f>
        <v>87143024</v>
      </c>
      <c r="S2924" t="str">
        <f>'Liste des gares'!D2925</f>
        <v>Grand Est</v>
      </c>
      <c r="T2924" t="str">
        <f>'Liste des gares'!E2925</f>
        <v>GE - Grand Est</v>
      </c>
      <c r="U2924" t="str">
        <f>'Liste des gares'!F2925</f>
        <v>à renseigner par PSEF</v>
      </c>
      <c r="V2924" t="str">
        <f>'Liste des gares'!G2925</f>
        <v>C GRAND EST</v>
      </c>
    </row>
    <row r="2925" spans="17:22">
      <c r="Q2925" t="str">
        <f>'Liste des gares'!B2926</f>
        <v>Vrigne-Meuse</v>
      </c>
      <c r="R2925">
        <f>'Liste des gares'!C2926</f>
        <v>87172221</v>
      </c>
      <c r="S2925" t="str">
        <f>'Liste des gares'!D2926</f>
        <v>Grand Est</v>
      </c>
      <c r="T2925" t="str">
        <f>'Liste des gares'!E2926</f>
        <v>GE - Grand Est</v>
      </c>
      <c r="U2925" t="str">
        <f>'Liste des gares'!F2926</f>
        <v>à renseigner par PSEF</v>
      </c>
      <c r="V2925" t="str">
        <f>'Liste des gares'!G2926</f>
        <v>C GRAND EST</v>
      </c>
    </row>
    <row r="2926" spans="17:22">
      <c r="Q2926" t="str">
        <f>'Liste des gares'!B2927</f>
        <v>Vulaines-sur-Seine - Samoreau</v>
      </c>
      <c r="R2926">
        <f>'Liste des gares'!C2927</f>
        <v>87682443</v>
      </c>
      <c r="S2926" t="str">
        <f>'Liste des gares'!D2927</f>
        <v>Île-de-France</v>
      </c>
      <c r="T2926" t="str">
        <f>'Liste des gares'!E2927</f>
        <v>IDF - Île de France</v>
      </c>
      <c r="U2926" t="str">
        <f>'Liste des gares'!F2927</f>
        <v>à renseigner par PSEF</v>
      </c>
      <c r="V2926" t="str">
        <f>'Liste des gares'!G2927</f>
        <v>C ILE-DE-FRANCE</v>
      </c>
    </row>
    <row r="2927" spans="17:22">
      <c r="Q2927" t="str">
        <f>'Liste des gares'!B2928</f>
        <v>Wacquemoulin</v>
      </c>
      <c r="R2927">
        <f>'Liste des gares'!C2928</f>
        <v>87316208</v>
      </c>
      <c r="S2927" t="str">
        <f>'Liste des gares'!D2928</f>
        <v>Hauts-de-France</v>
      </c>
      <c r="T2927" t="str">
        <f>'Liste des gares'!E2928</f>
        <v>HDF - Hauts de France</v>
      </c>
      <c r="U2927" t="str">
        <f>'Liste des gares'!F2928</f>
        <v>à renseigner par PSEF</v>
      </c>
      <c r="V2927" t="str">
        <f>'Liste des gares'!G2928</f>
        <v>C HAUTS DE FRANCE</v>
      </c>
    </row>
    <row r="2928" spans="17:22">
      <c r="Q2928" t="str">
        <f>'Liste des gares'!B2929</f>
        <v>Walbach</v>
      </c>
      <c r="R2928">
        <f>'Liste des gares'!C2929</f>
        <v>87182360</v>
      </c>
      <c r="S2928" t="str">
        <f>'Liste des gares'!D2929</f>
        <v>Grand Est</v>
      </c>
      <c r="T2928" t="str">
        <f>'Liste des gares'!E2929</f>
        <v>GE - Grand Est</v>
      </c>
      <c r="U2928" t="str">
        <f>'Liste des gares'!F2929</f>
        <v>à renseigner par PSEF</v>
      </c>
      <c r="V2928" t="str">
        <f>'Liste des gares'!G2929</f>
        <v>C GRAND EST</v>
      </c>
    </row>
    <row r="2929" spans="17:22">
      <c r="Q2929" t="str">
        <f>'Liste des gares'!B2930</f>
        <v>Walbourg</v>
      </c>
      <c r="R2929">
        <f>'Liste des gares'!C2930</f>
        <v>87213405</v>
      </c>
      <c r="S2929" t="str">
        <f>'Liste des gares'!D2930</f>
        <v>Grand Est</v>
      </c>
      <c r="T2929" t="str">
        <f>'Liste des gares'!E2930</f>
        <v>GE - Grand Est</v>
      </c>
      <c r="U2929" t="str">
        <f>'Liste des gares'!F2930</f>
        <v>à renseigner par PSEF</v>
      </c>
      <c r="V2929" t="str">
        <f>'Liste des gares'!G2930</f>
        <v>C GRAND EST</v>
      </c>
    </row>
    <row r="2930" spans="17:22">
      <c r="Q2930" t="str">
        <f>'Liste des gares'!B2931</f>
        <v>Walheim</v>
      </c>
      <c r="R2930">
        <f>'Liste des gares'!C2931</f>
        <v>87181065</v>
      </c>
      <c r="S2930" t="str">
        <f>'Liste des gares'!D2931</f>
        <v>Grand Est</v>
      </c>
      <c r="T2930" t="str">
        <f>'Liste des gares'!E2931</f>
        <v>GE - Grand Est</v>
      </c>
      <c r="U2930" t="str">
        <f>'Liste des gares'!F2931</f>
        <v>à renseigner par PSEF</v>
      </c>
      <c r="V2930" t="str">
        <f>'Liste des gares'!G2931</f>
        <v>C GRAND EST</v>
      </c>
    </row>
    <row r="2931" spans="17:22">
      <c r="Q2931" t="str">
        <f>'Liste des gares'!B2932</f>
        <v>Wallers</v>
      </c>
      <c r="R2931">
        <f>'Liste des gares'!C2932</f>
        <v>87343301</v>
      </c>
      <c r="S2931" t="str">
        <f>'Liste des gares'!D2932</f>
        <v>Hauts-de-France</v>
      </c>
      <c r="T2931" t="str">
        <f>'Liste des gares'!E2932</f>
        <v>HDF - Hauts de France</v>
      </c>
      <c r="U2931" t="str">
        <f>'Liste des gares'!F2932</f>
        <v>à renseigner par PSEF</v>
      </c>
      <c r="V2931" t="str">
        <f>'Liste des gares'!G2932</f>
        <v>C HAUTS DE FRANCE</v>
      </c>
    </row>
    <row r="2932" spans="17:22">
      <c r="Q2932" t="str">
        <f>'Liste des gares'!B2933</f>
        <v>Walygator Parc</v>
      </c>
      <c r="R2932">
        <f>'Liste des gares'!C2933</f>
        <v>87191098</v>
      </c>
      <c r="S2932" t="str">
        <f>'Liste des gares'!D2933</f>
        <v>Grand Est</v>
      </c>
      <c r="T2932" t="str">
        <f>'Liste des gares'!E2933</f>
        <v>GE - Grand Est</v>
      </c>
      <c r="U2932" t="str">
        <f>'Liste des gares'!F2933</f>
        <v>à renseigner par PSEF</v>
      </c>
      <c r="V2932" t="str">
        <f>'Liste des gares'!G2933</f>
        <v>C GRAND EST</v>
      </c>
    </row>
    <row r="2933" spans="17:22">
      <c r="Q2933" t="str">
        <f>'Liste des gares'!B2934</f>
        <v>Wambaix</v>
      </c>
      <c r="R2933">
        <f>'Liste des gares'!C2934</f>
        <v>87345595</v>
      </c>
      <c r="S2933" t="str">
        <f>'Liste des gares'!D2934</f>
        <v>Hauts-de-France</v>
      </c>
      <c r="T2933" t="str">
        <f>'Liste des gares'!E2934</f>
        <v>HDF - Hauts de France</v>
      </c>
      <c r="U2933" t="str">
        <f>'Liste des gares'!F2934</f>
        <v>à renseigner par PSEF</v>
      </c>
      <c r="V2933" t="str">
        <f>'Liste des gares'!G2934</f>
        <v>C HAUTS DE FRANCE</v>
      </c>
    </row>
    <row r="2934" spans="17:22">
      <c r="Q2934" t="str">
        <f>'Liste des gares'!B2935</f>
        <v>Wambrechies</v>
      </c>
      <c r="R2934">
        <f>'Liste des gares'!C2935</f>
        <v>87286229</v>
      </c>
      <c r="S2934" t="str">
        <f>'Liste des gares'!D2935</f>
        <v>Hauts-de-France</v>
      </c>
      <c r="T2934" t="str">
        <f>'Liste des gares'!E2935</f>
        <v>HDF - Hauts de France</v>
      </c>
      <c r="U2934" t="str">
        <f>'Liste des gares'!F2935</f>
        <v>à renseigner par PSEF</v>
      </c>
      <c r="V2934" t="str">
        <f>'Liste des gares'!G2935</f>
        <v>C HAUTS DE FRANCE</v>
      </c>
    </row>
    <row r="2935" spans="17:22">
      <c r="Q2935" t="str">
        <f>'Liste des gares'!B2936</f>
        <v>Watten - Éperlecques</v>
      </c>
      <c r="R2935">
        <f>'Liste des gares'!C2936</f>
        <v>87281436</v>
      </c>
      <c r="S2935" t="str">
        <f>'Liste des gares'!D2936</f>
        <v>Hauts-de-France</v>
      </c>
      <c r="T2935" t="str">
        <f>'Liste des gares'!E2936</f>
        <v>HDF - Hauts de France</v>
      </c>
      <c r="U2935" t="str">
        <f>'Liste des gares'!F2936</f>
        <v>à renseigner par PSEF</v>
      </c>
      <c r="V2935" t="str">
        <f>'Liste des gares'!G2936</f>
        <v>C HAUTS DE FRANCE</v>
      </c>
    </row>
    <row r="2936" spans="17:22">
      <c r="Q2936" t="str">
        <f>'Liste des gares'!B2937</f>
        <v>Wattignies - Templemars</v>
      </c>
      <c r="R2936">
        <f>'Liste des gares'!C2937</f>
        <v>87286526</v>
      </c>
      <c r="S2936" t="str">
        <f>'Liste des gares'!D2937</f>
        <v>Hauts-de-France</v>
      </c>
      <c r="T2936" t="str">
        <f>'Liste des gares'!E2937</f>
        <v>HDF - Hauts de France</v>
      </c>
      <c r="U2936" t="str">
        <f>'Liste des gares'!F2937</f>
        <v>à renseigner par PSEF</v>
      </c>
      <c r="V2936" t="str">
        <f>'Liste des gares'!G2937</f>
        <v>C HAUTS DE FRANCE</v>
      </c>
    </row>
    <row r="2937" spans="17:22">
      <c r="Q2937" t="str">
        <f>'Liste des gares'!B2938</f>
        <v>Sillé-le-Guillaume</v>
      </c>
      <c r="R2937">
        <f>'Liste des gares'!C2938</f>
        <v>87396234</v>
      </c>
      <c r="S2937" t="str">
        <f>'Liste des gares'!D2938</f>
        <v>Pays de la Loire</v>
      </c>
      <c r="T2937" t="str">
        <f>'Liste des gares'!E2938</f>
        <v>BPL - Bretagne Pays de La Loire</v>
      </c>
      <c r="U2937" t="str">
        <f>'Liste des gares'!F2938</f>
        <v>à renseigner par PSEF</v>
      </c>
      <c r="V2937" t="str">
        <f>'Liste des gares'!G2938</f>
        <v>C PAYS DE LA LOIRE</v>
      </c>
    </row>
    <row r="2938" spans="17:22">
      <c r="Q2938" t="str">
        <f>'Liste des gares'!B2939</f>
        <v>Wesserling</v>
      </c>
      <c r="R2938">
        <f>'Liste des gares'!C2939</f>
        <v>87182618</v>
      </c>
      <c r="S2938" t="str">
        <f>'Liste des gares'!D2939</f>
        <v>Grand Est</v>
      </c>
      <c r="T2938" t="str">
        <f>'Liste des gares'!E2939</f>
        <v>GE - Grand Est</v>
      </c>
      <c r="U2938" t="str">
        <f>'Liste des gares'!F2939</f>
        <v>à renseigner par PSEF</v>
      </c>
      <c r="V2938" t="str">
        <f>'Liste des gares'!G2939</f>
        <v>C GRAND EST</v>
      </c>
    </row>
    <row r="2939" spans="17:22">
      <c r="Q2939" t="str">
        <f>'Liste des gares'!B2940</f>
        <v>Weyersheim</v>
      </c>
      <c r="R2939">
        <f>'Liste des gares'!C2940</f>
        <v>87213678</v>
      </c>
      <c r="S2939" t="str">
        <f>'Liste des gares'!D2940</f>
        <v>Grand Est</v>
      </c>
      <c r="T2939" t="str">
        <f>'Liste des gares'!E2940</f>
        <v>GE - Grand Est</v>
      </c>
      <c r="U2939" t="str">
        <f>'Liste des gares'!F2940</f>
        <v>à renseigner par PSEF</v>
      </c>
      <c r="V2939" t="str">
        <f>'Liste des gares'!G2940</f>
        <v>B GRAND EST</v>
      </c>
    </row>
    <row r="2940" spans="17:22">
      <c r="Q2940" t="str">
        <f>'Liste des gares'!B2941</f>
        <v>Wihr-au-Val - Soultzbach</v>
      </c>
      <c r="R2940">
        <f>'Liste des gares'!C2941</f>
        <v>87182378</v>
      </c>
      <c r="S2940" t="str">
        <f>'Liste des gares'!D2941</f>
        <v>Grand Est</v>
      </c>
      <c r="T2940" t="str">
        <f>'Liste des gares'!E2941</f>
        <v>GE - Grand Est</v>
      </c>
      <c r="U2940" t="str">
        <f>'Liste des gares'!F2941</f>
        <v>à renseigner par PSEF</v>
      </c>
      <c r="V2940" t="str">
        <f>'Liste des gares'!G2941</f>
        <v>C GRAND EST</v>
      </c>
    </row>
    <row r="2941" spans="17:22">
      <c r="Q2941" t="str">
        <f>'Liste des gares'!B2942</f>
        <v>Willer-sur-Thur</v>
      </c>
      <c r="R2941">
        <f>'Liste des gares'!C2942</f>
        <v>87182584</v>
      </c>
      <c r="S2941" t="str">
        <f>'Liste des gares'!D2942</f>
        <v>Grand Est</v>
      </c>
      <c r="T2941" t="str">
        <f>'Liste des gares'!E2942</f>
        <v>GE - Grand Est</v>
      </c>
      <c r="U2941" t="str">
        <f>'Liste des gares'!F2942</f>
        <v>à renseigner par PSEF</v>
      </c>
      <c r="V2941" t="str">
        <f>'Liste des gares'!G2942</f>
        <v>C GRAND EST</v>
      </c>
    </row>
    <row r="2942" spans="17:22">
      <c r="Q2942" t="str">
        <f>'Liste des gares'!B2943</f>
        <v>Wilwisheim</v>
      </c>
      <c r="R2942">
        <f>'Liste des gares'!C2943</f>
        <v>87212175</v>
      </c>
      <c r="S2942" t="str">
        <f>'Liste des gares'!D2943</f>
        <v>Grand Est</v>
      </c>
      <c r="T2942" t="str">
        <f>'Liste des gares'!E2943</f>
        <v>GE - Grand Est</v>
      </c>
      <c r="U2942" t="str">
        <f>'Liste des gares'!F2943</f>
        <v>à renseigner par PSEF</v>
      </c>
      <c r="V2942" t="str">
        <f>'Liste des gares'!G2943</f>
        <v>C GRAND EST</v>
      </c>
    </row>
    <row r="2943" spans="17:22">
      <c r="Q2943" t="str">
        <f>'Liste des gares'!B2944</f>
        <v>Wimille - Wimereux</v>
      </c>
      <c r="R2943">
        <f>'Liste des gares'!C2944</f>
        <v>87317123</v>
      </c>
      <c r="S2943" t="str">
        <f>'Liste des gares'!D2944</f>
        <v>Hauts-de-France</v>
      </c>
      <c r="T2943" t="str">
        <f>'Liste des gares'!E2944</f>
        <v>HDF - Hauts de France</v>
      </c>
      <c r="U2943" t="str">
        <f>'Liste des gares'!F2944</f>
        <v>à renseigner par PSEF</v>
      </c>
      <c r="V2943" t="str">
        <f>'Liste des gares'!G2944</f>
        <v>C HAUTS DE FRANCE</v>
      </c>
    </row>
    <row r="2944" spans="17:22">
      <c r="Q2944" t="str">
        <f>'Liste des gares'!B2945</f>
        <v>Wingen-sur-Moder</v>
      </c>
      <c r="R2944">
        <f>'Liste des gares'!C2945</f>
        <v>87213744</v>
      </c>
      <c r="S2944" t="str">
        <f>'Liste des gares'!D2945</f>
        <v>Grand Est</v>
      </c>
      <c r="T2944" t="str">
        <f>'Liste des gares'!E2945</f>
        <v>GE - Grand Est</v>
      </c>
      <c r="U2944" t="str">
        <f>'Liste des gares'!F2945</f>
        <v>à renseigner par PSEF</v>
      </c>
      <c r="V2944" t="str">
        <f>'Liste des gares'!G2945</f>
        <v>B GRAND EST</v>
      </c>
    </row>
    <row r="2945" spans="17:22">
      <c r="Q2945" t="str">
        <f>'Liste des gares'!B2946</f>
        <v>Tiercé</v>
      </c>
      <c r="R2945">
        <f>'Liste des gares'!C2946</f>
        <v>87484147</v>
      </c>
      <c r="S2945" t="str">
        <f>'Liste des gares'!D2946</f>
        <v>Pays de la Loire</v>
      </c>
      <c r="T2945" t="str">
        <f>'Liste des gares'!E2946</f>
        <v>BPL - Bretagne Pays de La Loire</v>
      </c>
      <c r="U2945" t="str">
        <f>'Liste des gares'!F2946</f>
        <v>à renseigner par PSEF</v>
      </c>
      <c r="V2945" t="str">
        <f>'Liste des gares'!G2946</f>
        <v>C PAYS DE LA LOIRE</v>
      </c>
    </row>
    <row r="2946" spans="17:22">
      <c r="Q2946" t="str">
        <f>'Liste des gares'!B2947</f>
        <v>Wissembourg</v>
      </c>
      <c r="R2946">
        <f>'Liste des gares'!C2947</f>
        <v>87213470</v>
      </c>
      <c r="S2946" t="str">
        <f>'Liste des gares'!D2947</f>
        <v>Grand Est</v>
      </c>
      <c r="T2946" t="str">
        <f>'Liste des gares'!E2947</f>
        <v>GE - Grand Est</v>
      </c>
      <c r="U2946" t="str">
        <f>'Liste des gares'!F2947</f>
        <v>EIC Alsace</v>
      </c>
      <c r="V2946" t="str">
        <f>'Liste des gares'!G2947</f>
        <v>B GRAND EST</v>
      </c>
    </row>
    <row r="2947" spans="17:22">
      <c r="Q2947" t="str">
        <f>'Liste des gares'!B2948</f>
        <v>Wittring</v>
      </c>
      <c r="R2947">
        <f>'Liste des gares'!C2948</f>
        <v>87193656</v>
      </c>
      <c r="S2947" t="str">
        <f>'Liste des gares'!D2948</f>
        <v>Grand Est</v>
      </c>
      <c r="T2947" t="str">
        <f>'Liste des gares'!E2948</f>
        <v>GE - Grand Est</v>
      </c>
      <c r="U2947" t="str">
        <f>'Liste des gares'!F2948</f>
        <v>à renseigner par PSEF</v>
      </c>
      <c r="V2947" t="str">
        <f>'Liste des gares'!G2948</f>
        <v>C GRAND EST</v>
      </c>
    </row>
    <row r="2948" spans="17:22">
      <c r="Q2948" t="str">
        <f>'Liste des gares'!B2949</f>
        <v>Woincourt</v>
      </c>
      <c r="R2948">
        <f>'Liste des gares'!C2949</f>
        <v>87317511</v>
      </c>
      <c r="S2948" t="str">
        <f>'Liste des gares'!D2949</f>
        <v>Hauts-de-France</v>
      </c>
      <c r="T2948" t="str">
        <f>'Liste des gares'!E2949</f>
        <v>HDF - Hauts de France</v>
      </c>
      <c r="U2948" t="str">
        <f>'Liste des gares'!F2949</f>
        <v>à renseigner par PSEF</v>
      </c>
      <c r="V2948" t="str">
        <f>'Liste des gares'!G2949</f>
        <v>C HAUTS DE FRANCE</v>
      </c>
    </row>
    <row r="2949" spans="17:22">
      <c r="Q2949" t="str">
        <f>'Liste des gares'!B2950</f>
        <v>Vertou</v>
      </c>
      <c r="R2949">
        <f>'Liste des gares'!C2950</f>
        <v>87481408</v>
      </c>
      <c r="S2949" t="str">
        <f>'Liste des gares'!D2950</f>
        <v>Pays de la Loire</v>
      </c>
      <c r="T2949" t="str">
        <f>'Liste des gares'!E2950</f>
        <v>BPL - Bretagne Pays de La Loire</v>
      </c>
      <c r="U2949" t="str">
        <f>'Liste des gares'!F2950</f>
        <v>EIC Bretagne Pays de la Loire</v>
      </c>
      <c r="V2949" t="str">
        <f>'Liste des gares'!G2950</f>
        <v>C PAYS DE LA LOIRE</v>
      </c>
    </row>
    <row r="2950" spans="17:22">
      <c r="Q2950" t="str">
        <f>'Liste des gares'!B2951</f>
        <v>Xertigny</v>
      </c>
      <c r="R2950">
        <f>'Liste des gares'!C2951</f>
        <v>87144121</v>
      </c>
      <c r="S2950" t="str">
        <f>'Liste des gares'!D2951</f>
        <v>Grand Est</v>
      </c>
      <c r="T2950" t="str">
        <f>'Liste des gares'!E2951</f>
        <v>GE - Grand Est</v>
      </c>
      <c r="U2950" t="str">
        <f>'Liste des gares'!F2951</f>
        <v>à renseigner par PSEF</v>
      </c>
      <c r="V2950" t="str">
        <f>'Liste des gares'!G2951</f>
        <v>C GRAND EST</v>
      </c>
    </row>
    <row r="2951" spans="17:22">
      <c r="Q2951" t="str">
        <f>'Liste des gares'!B2952</f>
        <v>Xeuilley</v>
      </c>
      <c r="R2951">
        <f>'Liste des gares'!C2952</f>
        <v>87141549</v>
      </c>
      <c r="S2951" t="str">
        <f>'Liste des gares'!D2952</f>
        <v>Grand Est</v>
      </c>
      <c r="T2951" t="str">
        <f>'Liste des gares'!E2952</f>
        <v>GE - Grand Est</v>
      </c>
      <c r="U2951" t="str">
        <f>'Liste des gares'!F2952</f>
        <v>à renseigner par PSEF</v>
      </c>
      <c r="V2951" t="str">
        <f>'Liste des gares'!G2952</f>
        <v>C GRAND EST</v>
      </c>
    </row>
    <row r="2952" spans="17:22">
      <c r="Q2952" t="str">
        <f>'Liste des gares'!B2953</f>
        <v>Ychoux</v>
      </c>
      <c r="R2952">
        <f>'Liste des gares'!C2953</f>
        <v>87582536</v>
      </c>
      <c r="S2952" t="str">
        <f>'Liste des gares'!D2953</f>
        <v>Nouvelle-Aquitaine</v>
      </c>
      <c r="T2952" t="str">
        <f>'Liste des gares'!E2953</f>
        <v>NA - Nouvelle Aquitaine</v>
      </c>
      <c r="U2952" t="str">
        <f>'Liste des gares'!F2953</f>
        <v>EIC Aquitaine Poitou Charentes</v>
      </c>
      <c r="V2952" t="str">
        <f>'Liste des gares'!G2953</f>
        <v>B NOUVELLE AQUITAINE</v>
      </c>
    </row>
    <row r="2953" spans="17:22">
      <c r="Q2953" t="str">
        <f>'Liste des gares'!B2954</f>
        <v>Yerres</v>
      </c>
      <c r="R2953">
        <f>'Liste des gares'!C2954</f>
        <v>87682112</v>
      </c>
      <c r="S2953" t="str">
        <f>'Liste des gares'!D2954</f>
        <v>Île-de-France</v>
      </c>
      <c r="T2953" t="str">
        <f>'Liste des gares'!E2954</f>
        <v>IDF - Île de France</v>
      </c>
      <c r="U2953" t="str">
        <f>'Liste des gares'!F2954</f>
        <v>à renseigner par PSEF</v>
      </c>
      <c r="V2953" t="str">
        <f>'Liste des gares'!G2954</f>
        <v>B ILE-DE-FRANCE</v>
      </c>
    </row>
    <row r="2954" spans="17:22">
      <c r="Q2954" t="str">
        <f>'Liste des gares'!B2955</f>
        <v>Yffiniac</v>
      </c>
      <c r="R2954">
        <f>'Liste des gares'!C2955</f>
        <v>87473116</v>
      </c>
      <c r="S2954" t="str">
        <f>'Liste des gares'!D2955</f>
        <v>Bretagne</v>
      </c>
      <c r="T2954" t="str">
        <f>'Liste des gares'!E2955</f>
        <v>BPL - Bretagne Pays de La Loire</v>
      </c>
      <c r="U2954" t="str">
        <f>'Liste des gares'!F2955</f>
        <v>à renseigner par PSEF</v>
      </c>
      <c r="V2954" t="str">
        <f>'Liste des gares'!G2955</f>
        <v>C BRETAGNE</v>
      </c>
    </row>
    <row r="2955" spans="17:22">
      <c r="Q2955" t="str">
        <f>'Liste des gares'!B2956</f>
        <v>Ygos</v>
      </c>
      <c r="R2955">
        <f>'Liste des gares'!C2956</f>
        <v>87671487</v>
      </c>
      <c r="S2955" t="str">
        <f>'Liste des gares'!D2956</f>
        <v>Nouvelle-Aquitaine</v>
      </c>
      <c r="T2955" t="str">
        <f>'Liste des gares'!E2956</f>
        <v>NA - Nouvelle Aquitaine</v>
      </c>
      <c r="U2955" t="str">
        <f>'Liste des gares'!F2956</f>
        <v>à renseigner par PSEF</v>
      </c>
      <c r="V2955" t="str">
        <f>'Liste des gares'!G2956</f>
        <v>C NOUVELLE AQUITAINE</v>
      </c>
    </row>
    <row r="2956" spans="17:22">
      <c r="Q2956" t="str">
        <f>'Liste des gares'!B2957</f>
        <v>Ytrac</v>
      </c>
      <c r="R2956">
        <f>'Liste des gares'!C2957</f>
        <v>87645101</v>
      </c>
      <c r="S2956" t="str">
        <f>'Liste des gares'!D2957</f>
        <v>Auvergne-Rhône-Alpes</v>
      </c>
      <c r="T2956" t="str">
        <f>'Liste des gares'!E2957</f>
        <v>AURA - Auvergne Rhône Alpes</v>
      </c>
      <c r="U2956" t="str">
        <f>'Liste des gares'!F2957</f>
        <v>à renseigner par PSEF</v>
      </c>
      <c r="V2956" t="str">
        <f>'Liste des gares'!G2957</f>
        <v>C AUV-RHONE ALPES</v>
      </c>
    </row>
    <row r="2957" spans="17:22">
      <c r="Q2957" t="str">
        <f>'Liste des gares'!B2958</f>
        <v>Yvetot</v>
      </c>
      <c r="R2957">
        <f>'Liste des gares'!C2958</f>
        <v>87413385</v>
      </c>
      <c r="S2957" t="str">
        <f>'Liste des gares'!D2958</f>
        <v>Normandie</v>
      </c>
      <c r="T2957" t="str">
        <f>'Liste des gares'!E2958</f>
        <v>NO - Normandie</v>
      </c>
      <c r="U2957" t="str">
        <f>'Liste des gares'!F2958</f>
        <v>EIC Normandie</v>
      </c>
      <c r="V2957" t="str">
        <f>'Liste des gares'!G2958</f>
        <v>B NORMANDIE</v>
      </c>
    </row>
    <row r="2958" spans="17:22">
      <c r="Q2958" t="str">
        <f>'Liste des gares'!B2959</f>
        <v>Zetting</v>
      </c>
      <c r="R2958">
        <f>'Liste des gares'!C2959</f>
        <v>87193649</v>
      </c>
      <c r="S2958" t="str">
        <f>'Liste des gares'!D2959</f>
        <v>Grand Est</v>
      </c>
      <c r="T2958" t="str">
        <f>'Liste des gares'!E2959</f>
        <v>GE - Grand Est</v>
      </c>
      <c r="U2958" t="str">
        <f>'Liste des gares'!F2959</f>
        <v>à renseigner par PSEF</v>
      </c>
      <c r="V2958" t="str">
        <f>'Liste des gares'!G2959</f>
        <v>C GRAND EST</v>
      </c>
    </row>
    <row r="2959" spans="17:22">
      <c r="Q2959" t="str">
        <f>'Liste des gares'!B2960</f>
        <v>Zillisheim</v>
      </c>
      <c r="R2959">
        <f>'Liste des gares'!C2960</f>
        <v>87182196</v>
      </c>
      <c r="S2959" t="str">
        <f>'Liste des gares'!D2960</f>
        <v>Grand Est</v>
      </c>
      <c r="T2959" t="str">
        <f>'Liste des gares'!E2960</f>
        <v>GE - Grand Est</v>
      </c>
      <c r="U2959" t="str">
        <f>'Liste des gares'!F2960</f>
        <v>à renseigner par PSEF</v>
      </c>
      <c r="V2959" t="str">
        <f>'Liste des gares'!G2960</f>
        <v>C GRAND EST</v>
      </c>
    </row>
    <row r="2960" spans="17:22">
      <c r="Q2960" t="str">
        <f>'Liste des gares'!B2961</f>
        <v>Allée Royale T13</v>
      </c>
      <c r="R2960">
        <f>'Liste des gares'!C2961</f>
        <v>87710913</v>
      </c>
      <c r="S2960" t="str">
        <f>'Liste des gares'!D2961</f>
        <v>Île-de-France</v>
      </c>
      <c r="T2960" t="str">
        <f>'Liste des gares'!E2961</f>
        <v>IDF - Île de France</v>
      </c>
      <c r="U2960" t="str">
        <f>'Liste des gares'!F2961</f>
        <v>à renseigner par PSEF</v>
      </c>
      <c r="V2960" t="str">
        <f>'Liste des gares'!G2961</f>
        <v>B ILE-DE-FRANCE</v>
      </c>
    </row>
    <row r="2961" spans="17:22">
      <c r="Q2961" t="str">
        <f>'Liste des gares'!B2962</f>
        <v>Bailly T13</v>
      </c>
      <c r="R2961">
        <f>'Liste des gares'!C2962</f>
        <v>87710780</v>
      </c>
      <c r="S2961" t="str">
        <f>'Liste des gares'!D2962</f>
        <v>Île-de-France</v>
      </c>
      <c r="T2961" t="str">
        <f>'Liste des gares'!E2962</f>
        <v>IDF - Île de France</v>
      </c>
      <c r="U2961" t="str">
        <f>'Liste des gares'!F2962</f>
        <v>à renseigner par PSEF</v>
      </c>
      <c r="V2961" t="str">
        <f>'Liste des gares'!G2962</f>
        <v>B ILE-DE-FRANCE</v>
      </c>
    </row>
    <row r="2962" spans="17:22">
      <c r="Q2962" t="str">
        <f>'Liste des gares'!B2963</f>
        <v>Les Portes de Saint-Cyr T13</v>
      </c>
      <c r="R2962">
        <f>'Liste des gares'!C2963</f>
        <v>87710921</v>
      </c>
      <c r="S2962" t="str">
        <f>'Liste des gares'!D2963</f>
        <v>Île-de-France</v>
      </c>
      <c r="T2962" t="str">
        <f>'Liste des gares'!E2963</f>
        <v>IDF - Île de France</v>
      </c>
      <c r="U2962" t="str">
        <f>'Liste des gares'!F2963</f>
        <v>à renseigner par PSEF</v>
      </c>
      <c r="V2962" t="str">
        <f>'Liste des gares'!G2963</f>
        <v>B ILE-DE-FRANCE</v>
      </c>
    </row>
    <row r="2963" spans="17:22">
      <c r="Q2963" t="str">
        <f>'Liste des gares'!B2964</f>
        <v>La Couronne</v>
      </c>
      <c r="R2963">
        <f>'Liste des gares'!C2964</f>
        <v>87583617</v>
      </c>
      <c r="S2963" t="str">
        <f>'Liste des gares'!D2964</f>
        <v>Nouvelle-Aquitaine</v>
      </c>
      <c r="T2963" t="str">
        <f>'Liste des gares'!E2964</f>
        <v>NA - Nouvelle Aquitaine</v>
      </c>
      <c r="U2963" t="str">
        <f>'Liste des gares'!F2964</f>
        <v>à renseigner par PSEF</v>
      </c>
      <c r="V2963" t="str">
        <f>'Liste des gares'!G2964</f>
        <v>C NOUVELLE AQUITAINE</v>
      </c>
    </row>
    <row r="2964" spans="17:22">
      <c r="Q2964" t="str">
        <f>'Liste des gares'!B2965</f>
        <v>Le Bouscat -  Sainte-Germaine</v>
      </c>
      <c r="R2964">
        <f>'Liste des gares'!C2965</f>
        <v>87738096</v>
      </c>
      <c r="S2964" t="str">
        <f>'Liste des gares'!D2965</f>
        <v>Nouvelle-Aquitaine</v>
      </c>
      <c r="T2964" t="str">
        <f>'Liste des gares'!E2965</f>
        <v>NA - Nouvelle Aquitaine</v>
      </c>
      <c r="U2964" t="str">
        <f>'Liste des gares'!F2965</f>
        <v>à renseigner par PSEF</v>
      </c>
      <c r="V2964" t="str">
        <f>'Liste des gares'!G2965</f>
        <v>C NOUVELLE AQUITAINE</v>
      </c>
    </row>
    <row r="2965" spans="17:22">
      <c r="Q2965" t="str">
        <f>'Liste des gares'!B2966</f>
        <v>Porta</v>
      </c>
      <c r="R2965">
        <f>'Liste des gares'!C2966</f>
        <v>87611491</v>
      </c>
      <c r="S2965" t="str">
        <f>'Liste des gares'!D2966</f>
        <v>Occitanie</v>
      </c>
      <c r="T2965" t="str">
        <f>'Liste des gares'!E2966</f>
        <v>OCC - Occitanie</v>
      </c>
      <c r="U2965" t="str">
        <f>'Liste des gares'!F2966</f>
        <v>à renseigner par PSEF</v>
      </c>
      <c r="V2965" t="str">
        <f>'Liste des gares'!G2966</f>
        <v>C OCCITANIE</v>
      </c>
    </row>
    <row r="2966" spans="17:22">
      <c r="Q2966" t="str">
        <f>'Liste des gares'!B2967</f>
        <v>Toulon Sainte-Musse</v>
      </c>
      <c r="R2966">
        <f>'Liste des gares'!C2967</f>
        <v>87742262</v>
      </c>
      <c r="S2966" t="str">
        <f>'Liste des gares'!D2967</f>
        <v>Provence-Alpes-Côte d'Azur</v>
      </c>
      <c r="T2966" t="str">
        <f>'Liste des gares'!E2967</f>
        <v>PACA - Provence Alpes Côte d'Azur</v>
      </c>
      <c r="U2966" t="str">
        <f>'Liste des gares'!F2967</f>
        <v>à renseigner par PSEF</v>
      </c>
      <c r="V2966" t="str">
        <f>'Liste des gares'!G2967</f>
        <v>C PACA</v>
      </c>
    </row>
    <row r="2967" spans="17:22">
      <c r="Q2967" t="str">
        <f>'Liste des gares'!B2968</f>
        <v>Petit Vaux T12</v>
      </c>
      <c r="R2967">
        <f>'Liste des gares'!C2968</f>
        <v>87393652</v>
      </c>
      <c r="S2967" t="str">
        <f>'Liste des gares'!D2968</f>
        <v>Île-de-France</v>
      </c>
      <c r="T2967" t="str">
        <f>'Liste des gares'!E2968</f>
        <v>IDF - Île de France</v>
      </c>
      <c r="U2967" t="str">
        <f>'Liste des gares'!F2968</f>
        <v>à renseigner par PSEF</v>
      </c>
      <c r="V2967" t="str">
        <f>'Liste des gares'!G2968</f>
        <v>B ILE-DE-FRANCE</v>
      </c>
    </row>
    <row r="2968" spans="17:22">
      <c r="Q2968" t="str">
        <f>'Liste des gares'!B2969</f>
        <v>Gravigny Balizy T12</v>
      </c>
      <c r="R2968">
        <f>'Liste des gares'!C2969</f>
        <v>87393645</v>
      </c>
      <c r="S2968" t="str">
        <f>'Liste des gares'!D2969</f>
        <v>Île-de-France</v>
      </c>
      <c r="T2968" t="str">
        <f>'Liste des gares'!E2969</f>
        <v>IDF - Île de France</v>
      </c>
      <c r="U2968" t="str">
        <f>'Liste des gares'!F2969</f>
        <v>à renseigner par PSEF</v>
      </c>
      <c r="V2968" t="str">
        <f>'Liste des gares'!G2969</f>
        <v>B ILE-DE-FRANCE</v>
      </c>
    </row>
    <row r="2969" spans="17:22">
      <c r="Q2969" t="str">
        <f>'Liste des gares'!B2970</f>
        <v>Chilly-Mazarin T12</v>
      </c>
      <c r="R2969">
        <f>'Liste des gares'!C2970</f>
        <v>87393637</v>
      </c>
      <c r="S2969" t="str">
        <f>'Liste des gares'!D2970</f>
        <v>Île-de-France</v>
      </c>
      <c r="T2969" t="str">
        <f>'Liste des gares'!E2970</f>
        <v>IDF - Île de France</v>
      </c>
      <c r="U2969" t="str">
        <f>'Liste des gares'!F2970</f>
        <v>à renseigner par PSEF</v>
      </c>
      <c r="V2969" t="str">
        <f>'Liste des gares'!G2970</f>
        <v>B ILE-DE-FRANCE</v>
      </c>
    </row>
    <row r="2970" spans="17:22">
      <c r="Q2970" t="str">
        <f>'Liste des gares'!B2971</f>
        <v>Longjumeau T12</v>
      </c>
      <c r="R2970">
        <f>'Liste des gares'!C2971</f>
        <v>87393611</v>
      </c>
      <c r="S2970" t="str">
        <f>'Liste des gares'!D2971</f>
        <v>Île-de-France</v>
      </c>
      <c r="T2970" t="str">
        <f>'Liste des gares'!E2971</f>
        <v>IDF - Île de France</v>
      </c>
      <c r="U2970" t="str">
        <f>'Liste des gares'!F2971</f>
        <v>à renseigner par PSEF</v>
      </c>
      <c r="V2970" t="str">
        <f>'Liste des gares'!G2971</f>
        <v>B ILE-DE-FRANCE</v>
      </c>
    </row>
    <row r="2971" spans="17:22">
      <c r="Q2971" t="str">
        <f>'Liste des gares'!B2972</f>
        <v>Champlan T12</v>
      </c>
      <c r="R2971">
        <f>'Liste des gares'!C2972</f>
        <v>87725457</v>
      </c>
      <c r="S2971" t="str">
        <f>'Liste des gares'!D2972</f>
        <v>Île-de-France</v>
      </c>
      <c r="T2971" t="str">
        <f>'Liste des gares'!E2972</f>
        <v>IDF - Île de France</v>
      </c>
      <c r="U2971" t="str">
        <f>'Liste des gares'!F2972</f>
        <v>à renseigner par PSEF</v>
      </c>
      <c r="V2971" t="str">
        <f>'Liste des gares'!G2972</f>
        <v>B ILE-DE-FRANCE</v>
      </c>
    </row>
    <row r="2972" spans="17:22">
      <c r="Q2972" t="str">
        <f>'Liste des gares'!B2973</f>
        <v>Massy Europe T12</v>
      </c>
      <c r="R2972">
        <f>'Liste des gares'!C2973</f>
        <v>87725465</v>
      </c>
      <c r="S2972" t="str">
        <f>'Liste des gares'!D2973</f>
        <v>Île-de-France</v>
      </c>
      <c r="T2972" t="str">
        <f>'Liste des gares'!E2973</f>
        <v>IDF - Île de France</v>
      </c>
      <c r="U2972" t="str">
        <f>'Liste des gares'!F2973</f>
        <v>à renseigner par PSEF</v>
      </c>
      <c r="V2972" t="str">
        <f>'Liste des gares'!G2973</f>
        <v>B ILE-DE-FRANCE</v>
      </c>
    </row>
    <row r="2973" spans="17:22">
      <c r="Q2973" t="str">
        <f>'Liste des gares'!B2974</f>
        <v>Massy - Palaiseau T12</v>
      </c>
      <c r="R2973" t="str">
        <f>'Liste des gares'!C2974</f>
        <v>en cours</v>
      </c>
      <c r="S2973" t="str">
        <f>'Liste des gares'!D2974</f>
        <v>Île-de-France</v>
      </c>
      <c r="T2973" t="str">
        <f>'Liste des gares'!E2974</f>
        <v>IDF - Île de France</v>
      </c>
      <c r="U2973" t="str">
        <f>'Liste des gares'!F2974</f>
        <v>à renseigner par PSEF</v>
      </c>
      <c r="V2973" t="str">
        <f>'Liste des gares'!G2974</f>
        <v>B ILE-DE-FRANCE</v>
      </c>
    </row>
    <row r="2974" spans="17:22">
      <c r="Q2974" t="str">
        <f>'Liste des gares'!B2975</f>
        <v>Porte Maillot</v>
      </c>
      <c r="R2974">
        <f>'Liste des gares'!C2975</f>
        <v>87731448</v>
      </c>
      <c r="S2974" t="str">
        <f>'Liste des gares'!D2975</f>
        <v>Île-de-France</v>
      </c>
      <c r="T2974" t="str">
        <f>'Liste des gares'!E2975</f>
        <v>IDF - Île de France</v>
      </c>
      <c r="U2974" t="str">
        <f>'Liste des gares'!F2975</f>
        <v>à renseigner par PSEF</v>
      </c>
      <c r="V2974" t="str">
        <f>'Liste des gares'!G2975</f>
        <v>B ILE-DE-FRANCE</v>
      </c>
    </row>
    <row r="2975" spans="17:22">
      <c r="Q2975" t="str">
        <f>'Liste des gares'!B2976</f>
        <v>La Défense CNIT</v>
      </c>
      <c r="R2975">
        <f>'Liste des gares'!C2976</f>
        <v>87731430</v>
      </c>
      <c r="S2975" t="str">
        <f>'Liste des gares'!D2976</f>
        <v>Île-de-France</v>
      </c>
      <c r="T2975" t="str">
        <f>'Liste des gares'!E2976</f>
        <v>IDF - Île de France</v>
      </c>
      <c r="U2975" t="str">
        <f>'Liste des gares'!F2976</f>
        <v>à renseigner par PSEF</v>
      </c>
      <c r="V2975" t="str">
        <f>'Liste des gares'!G2976</f>
        <v>B ILE-DE-FRANCE</v>
      </c>
    </row>
    <row r="2976" spans="17:22">
      <c r="Q2976" t="str">
        <f>'Liste des gares'!B2977</f>
        <v>Nanterre La Folie</v>
      </c>
      <c r="R2976">
        <f>'Liste des gares'!C2977</f>
        <v>87386011</v>
      </c>
      <c r="S2976" t="str">
        <f>'Liste des gares'!D2977</f>
        <v>Île-de-France</v>
      </c>
      <c r="T2976" t="str">
        <f>'Liste des gares'!E2977</f>
        <v>IDF - Île de France</v>
      </c>
      <c r="U2976" t="str">
        <f>'Liste des gares'!F2977</f>
        <v>à renseigner par PSEF</v>
      </c>
      <c r="V2976" t="str">
        <f>'Liste des gares'!G2977</f>
        <v>B ILE-DE-FRANCE</v>
      </c>
    </row>
  </sheetData>
  <sheetProtection algorithmName="SHA-512" hashValue="bi20ADR6Xd0z95EoU7XS5TkXzF3a0AmOoE/IcabMaC0BLQyF5c3bn+h3/nEHJUIAgEqSRcxeQIYrPmLF718uvw==" saltValue="gJfRKdtSQjLxkx2yC0cAaA==" spinCount="100000" sheet="1" objects="1" scenarios="1"/>
  <mergeCells count="6">
    <mergeCell ref="A58:C58"/>
    <mergeCell ref="A1:D1"/>
    <mergeCell ref="A2:D3"/>
    <mergeCell ref="Q1:V1"/>
    <mergeCell ref="Q3:V3"/>
    <mergeCell ref="A52:B52"/>
  </mergeCell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432709a54b702db2765aa2708b5fb262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8a3ac5dd39d61fbf72c1f7330d069f27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4102119-6391-4ac4-bf4e-93904b89d969" xsi:nil="true"/>
    <lcf76f155ced4ddcb4097134ff3c332f xmlns="10a08ed9-4508-44e8-a609-bcf90261b6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4ACD330-6C85-4B9F-9A41-D185721AC4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C7D83C-A853-4188-BA9B-0DF5804690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a08ed9-4508-44e8-a609-bcf90261b6a7"/>
    <ds:schemaRef ds:uri="94102119-6391-4ac4-bf4e-93904b89d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F3829B0-3CFB-4415-98CE-6A4EE4B59960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94102119-6391-4ac4-bf4e-93904b89d969"/>
    <ds:schemaRef ds:uri="http://schemas.microsoft.com/office/2006/documentManagement/types"/>
    <ds:schemaRef ds:uri="10a08ed9-4508-44e8-a609-bcf90261b6a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11</vt:i4>
      </vt:variant>
    </vt:vector>
  </HeadingPairs>
  <TitlesOfParts>
    <vt:vector size="16" baseType="lpstr">
      <vt:lpstr>Mode d'emploi</vt:lpstr>
      <vt:lpstr>Calendrier</vt:lpstr>
      <vt:lpstr>Demandes VP</vt:lpstr>
      <vt:lpstr>Liste des gares</vt:lpstr>
      <vt:lpstr>Paramètre (masquer)</vt:lpstr>
      <vt:lpstr>AURA</vt:lpstr>
      <vt:lpstr>BFC</vt:lpstr>
      <vt:lpstr>BPL</vt:lpstr>
      <vt:lpstr>CVL</vt:lpstr>
      <vt:lpstr>GE</vt:lpstr>
      <vt:lpstr>HDF</vt:lpstr>
      <vt:lpstr>HDSbis</vt:lpstr>
      <vt:lpstr>IDF</vt:lpstr>
      <vt:lpstr>NA</vt:lpstr>
      <vt:lpstr>OCC</vt:lpstr>
      <vt:lpstr>PACA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9506077T</dc:creator>
  <cp:keywords/>
  <dc:description/>
  <cp:lastModifiedBy>GARRIGUES Sylvie (SNCF RESEAU / SIEGE SNCF RESEAU / DG</cp:lastModifiedBy>
  <cp:revision/>
  <dcterms:created xsi:type="dcterms:W3CDTF">2023-02-09T14:05:01Z</dcterms:created>
  <dcterms:modified xsi:type="dcterms:W3CDTF">2025-05-07T09:08:24Z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0x010100372B4E936EA3444F8F7B1B41ACFDF50C</vt:lpwstr>
  </property>
  <property fmtid="{D5CDD505-2E9C-101B-9397-08002B2CF9AE}" pid="3" name="MSIP_Label_67cce88e-ba6c-4072-9a4d-8f9e28d4554f_Enabled">
    <vt:lpwstr>true</vt:lpwstr>
  </property>
  <property fmtid="{D5CDD505-2E9C-101B-9397-08002B2CF9AE}" pid="4" name="MSIP_Label_67cce88e-ba6c-4072-9a4d-8f9e28d4554f_SetDate">
    <vt:lpwstr>2024-03-29T14:07:38Z</vt:lpwstr>
  </property>
  <property fmtid="{D5CDD505-2E9C-101B-9397-08002B2CF9AE}" pid="5" name="MSIP_Label_67cce88e-ba6c-4072-9a4d-8f9e28d4554f_Method">
    <vt:lpwstr>Standard</vt:lpwstr>
  </property>
  <property fmtid="{D5CDD505-2E9C-101B-9397-08002B2CF9AE}" pid="6" name="MSIP_Label_67cce88e-ba6c-4072-9a4d-8f9e28d4554f_Name">
    <vt:lpwstr>Interne - SNCF Réseau</vt:lpwstr>
  </property>
  <property fmtid="{D5CDD505-2E9C-101B-9397-08002B2CF9AE}" pid="7" name="MSIP_Label_67cce88e-ba6c-4072-9a4d-8f9e28d4554f_SiteId">
    <vt:lpwstr>4a7c8238-5799-4b16-9fc6-9ad8fce5a7d9</vt:lpwstr>
  </property>
  <property fmtid="{D5CDD505-2E9C-101B-9397-08002B2CF9AE}" pid="8" name="MSIP_Label_67cce88e-ba6c-4072-9a4d-8f9e28d4554f_ActionId">
    <vt:lpwstr>49e45744-6649-4076-9066-2a99dd67f9b3</vt:lpwstr>
  </property>
  <property fmtid="{D5CDD505-2E9C-101B-9397-08002B2CF9AE}" pid="9" name="MSIP_Label_67cce88e-ba6c-4072-9a4d-8f9e28d4554f_ContentBits">
    <vt:lpwstr>2</vt:lpwstr>
  </property>
  <property fmtid="{D5CDD505-2E9C-101B-9397-08002B2CF9AE}" pid="10" name="MediaServiceImageTags">
    <vt:lpwstr/>
  </property>
</Properties>
</file>